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officeDocument/2006/relationships/me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xc00115\OneDrive - Eastman Chemical Company\Desktop\agro C.I\"/>
    </mc:Choice>
  </mc:AlternateContent>
  <xr:revisionPtr revIDLastSave="0" documentId="13_ncr:1_{909D2F54-C434-4428-B02B-1CFE89BA2F5B}" xr6:coauthVersionLast="45" xr6:coauthVersionMax="45" xr10:uidLastSave="{00000000-0000-0000-0000-000000000000}"/>
  <bookViews>
    <workbookView xWindow="-110" yWindow="-110" windowWidth="19420" windowHeight="11020" activeTab="1" xr2:uid="{00000000-000D-0000-FFFF-FFFF00000000}"/>
  </bookViews>
  <sheets>
    <sheet name="Brazil Imports Shipments" sheetId="1" r:id="rId1"/>
    <sheet name="UPL B.I" sheetId="3" r:id="rId2"/>
    <sheet name="About" sheetId="2" r:id="rId3"/>
  </sheets>
  <definedNames>
    <definedName name="_xlnm._FilterDatabase" localSheetId="0" hidden="1">'Brazil Imports Shipments'!$A$1:$AE$3035</definedName>
    <definedName name="_xlnm._FilterDatabase" localSheetId="1" hidden="1">'UPL B.I'!$A$1:$V$2852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3" i="3" l="1"/>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 i="3"/>
  <c r="B3" i="3" l="1"/>
  <c r="C3" i="3" s="1"/>
  <c r="B4" i="3"/>
  <c r="C4" i="3" s="1"/>
  <c r="B5" i="3"/>
  <c r="C5" i="3" s="1"/>
  <c r="B6" i="3"/>
  <c r="C6" i="3" s="1"/>
  <c r="B7" i="3"/>
  <c r="C7" i="3" s="1"/>
  <c r="B8" i="3"/>
  <c r="C8" i="3" s="1"/>
  <c r="B9" i="3"/>
  <c r="C9" i="3" s="1"/>
  <c r="B10" i="3"/>
  <c r="C10" i="3" s="1"/>
  <c r="B11" i="3"/>
  <c r="C11" i="3" s="1"/>
  <c r="B12" i="3"/>
  <c r="C12" i="3" s="1"/>
  <c r="B13" i="3"/>
  <c r="C13" i="3" s="1"/>
  <c r="B14" i="3"/>
  <c r="C14" i="3" s="1"/>
  <c r="B15" i="3"/>
  <c r="C15" i="3" s="1"/>
  <c r="B16" i="3"/>
  <c r="C16" i="3" s="1"/>
  <c r="B17" i="3"/>
  <c r="C17" i="3" s="1"/>
  <c r="B18" i="3"/>
  <c r="C18" i="3" s="1"/>
  <c r="B19" i="3"/>
  <c r="C19" i="3" s="1"/>
  <c r="B20" i="3"/>
  <c r="C20" i="3" s="1"/>
  <c r="B21" i="3"/>
  <c r="C21" i="3" s="1"/>
  <c r="B22" i="3"/>
  <c r="C22" i="3" s="1"/>
  <c r="B23" i="3"/>
  <c r="C23" i="3" s="1"/>
  <c r="B24" i="3"/>
  <c r="C24" i="3" s="1"/>
  <c r="B25" i="3"/>
  <c r="C25" i="3" s="1"/>
  <c r="B26" i="3"/>
  <c r="C26" i="3" s="1"/>
  <c r="B27" i="3"/>
  <c r="C27" i="3" s="1"/>
  <c r="B28" i="3"/>
  <c r="C28" i="3" s="1"/>
  <c r="B29" i="3"/>
  <c r="C29" i="3" s="1"/>
  <c r="B30" i="3"/>
  <c r="C30" i="3" s="1"/>
  <c r="B31" i="3"/>
  <c r="C31" i="3" s="1"/>
  <c r="B32" i="3"/>
  <c r="C32" i="3" s="1"/>
  <c r="B33" i="3"/>
  <c r="C33" i="3" s="1"/>
  <c r="B34" i="3"/>
  <c r="C34" i="3" s="1"/>
  <c r="B35" i="3"/>
  <c r="C35" i="3" s="1"/>
  <c r="B36" i="3"/>
  <c r="C36" i="3" s="1"/>
  <c r="B37" i="3"/>
  <c r="C37" i="3" s="1"/>
  <c r="B38" i="3"/>
  <c r="C38" i="3" s="1"/>
  <c r="B39" i="3"/>
  <c r="C39" i="3" s="1"/>
  <c r="B40" i="3"/>
  <c r="C40" i="3" s="1"/>
  <c r="B41" i="3"/>
  <c r="C41" i="3" s="1"/>
  <c r="B42" i="3"/>
  <c r="C42" i="3" s="1"/>
  <c r="B43" i="3"/>
  <c r="C43" i="3" s="1"/>
  <c r="B44" i="3"/>
  <c r="C44" i="3" s="1"/>
  <c r="B45" i="3"/>
  <c r="C45" i="3" s="1"/>
  <c r="B46" i="3"/>
  <c r="C46" i="3" s="1"/>
  <c r="B47" i="3"/>
  <c r="C47" i="3" s="1"/>
  <c r="B48" i="3"/>
  <c r="C48" i="3" s="1"/>
  <c r="B49" i="3"/>
  <c r="C49" i="3" s="1"/>
  <c r="B50" i="3"/>
  <c r="C50" i="3" s="1"/>
  <c r="B51" i="3"/>
  <c r="C51" i="3" s="1"/>
  <c r="B52" i="3"/>
  <c r="C52" i="3" s="1"/>
  <c r="B53" i="3"/>
  <c r="C53" i="3" s="1"/>
  <c r="B54" i="3"/>
  <c r="C54" i="3" s="1"/>
  <c r="B55" i="3"/>
  <c r="C55" i="3" s="1"/>
  <c r="B56" i="3"/>
  <c r="C56" i="3" s="1"/>
  <c r="B57" i="3"/>
  <c r="C57" i="3" s="1"/>
  <c r="B58" i="3"/>
  <c r="C58" i="3" s="1"/>
  <c r="B59" i="3"/>
  <c r="C59" i="3" s="1"/>
  <c r="B60" i="3"/>
  <c r="C60" i="3" s="1"/>
  <c r="B61" i="3"/>
  <c r="C61" i="3" s="1"/>
  <c r="B62" i="3"/>
  <c r="C62" i="3" s="1"/>
  <c r="B63" i="3"/>
  <c r="C63" i="3" s="1"/>
  <c r="B64" i="3"/>
  <c r="C64" i="3" s="1"/>
  <c r="B65" i="3"/>
  <c r="C65" i="3" s="1"/>
  <c r="B66" i="3"/>
  <c r="C66" i="3" s="1"/>
  <c r="B67" i="3"/>
  <c r="C67" i="3" s="1"/>
  <c r="B68" i="3"/>
  <c r="C68" i="3" s="1"/>
  <c r="B69" i="3"/>
  <c r="C69" i="3" s="1"/>
  <c r="B70" i="3"/>
  <c r="C70" i="3" s="1"/>
  <c r="B71" i="3"/>
  <c r="C71" i="3" s="1"/>
  <c r="B72" i="3"/>
  <c r="C72" i="3" s="1"/>
  <c r="B73" i="3"/>
  <c r="C73" i="3" s="1"/>
  <c r="B74" i="3"/>
  <c r="C74" i="3" s="1"/>
  <c r="B75" i="3"/>
  <c r="C75" i="3" s="1"/>
  <c r="B76" i="3"/>
  <c r="C76" i="3" s="1"/>
  <c r="B77" i="3"/>
  <c r="C77" i="3" s="1"/>
  <c r="B78" i="3"/>
  <c r="C78" i="3" s="1"/>
  <c r="B79" i="3"/>
  <c r="C79" i="3" s="1"/>
  <c r="B80" i="3"/>
  <c r="C80" i="3" s="1"/>
  <c r="B81" i="3"/>
  <c r="C81" i="3" s="1"/>
  <c r="B82" i="3"/>
  <c r="C82" i="3" s="1"/>
  <c r="B83" i="3"/>
  <c r="C83" i="3" s="1"/>
  <c r="B84" i="3"/>
  <c r="C84" i="3" s="1"/>
  <c r="B85" i="3"/>
  <c r="C85" i="3" s="1"/>
  <c r="B86" i="3"/>
  <c r="C86" i="3" s="1"/>
  <c r="B87" i="3"/>
  <c r="C87" i="3" s="1"/>
  <c r="B88" i="3"/>
  <c r="C88" i="3" s="1"/>
  <c r="B89" i="3"/>
  <c r="C89" i="3" s="1"/>
  <c r="B90" i="3"/>
  <c r="C90" i="3" s="1"/>
  <c r="B91" i="3"/>
  <c r="C91" i="3" s="1"/>
  <c r="B92" i="3"/>
  <c r="C92" i="3" s="1"/>
  <c r="B93" i="3"/>
  <c r="C93" i="3" s="1"/>
  <c r="B94" i="3"/>
  <c r="C94" i="3" s="1"/>
  <c r="B95" i="3"/>
  <c r="C95" i="3" s="1"/>
  <c r="B96" i="3"/>
  <c r="C96" i="3" s="1"/>
  <c r="B97" i="3"/>
  <c r="C97" i="3" s="1"/>
  <c r="B98" i="3"/>
  <c r="C98" i="3" s="1"/>
  <c r="B99" i="3"/>
  <c r="C99" i="3" s="1"/>
  <c r="B100" i="3"/>
  <c r="C100" i="3" s="1"/>
  <c r="B101" i="3"/>
  <c r="C101" i="3" s="1"/>
  <c r="B102" i="3"/>
  <c r="C102" i="3" s="1"/>
  <c r="B103" i="3"/>
  <c r="C103" i="3" s="1"/>
  <c r="B104" i="3"/>
  <c r="C104" i="3" s="1"/>
  <c r="B105" i="3"/>
  <c r="C105" i="3" s="1"/>
  <c r="B106" i="3"/>
  <c r="C106" i="3" s="1"/>
  <c r="B107" i="3"/>
  <c r="C107" i="3" s="1"/>
  <c r="B108" i="3"/>
  <c r="C108" i="3" s="1"/>
  <c r="B109" i="3"/>
  <c r="C109" i="3" s="1"/>
  <c r="B110" i="3"/>
  <c r="C110" i="3" s="1"/>
  <c r="B111" i="3"/>
  <c r="C111" i="3" s="1"/>
  <c r="B112" i="3"/>
  <c r="C112" i="3" s="1"/>
  <c r="B113" i="3"/>
  <c r="C113" i="3" s="1"/>
  <c r="B114" i="3"/>
  <c r="C114" i="3" s="1"/>
  <c r="B115" i="3"/>
  <c r="C115" i="3" s="1"/>
  <c r="B116" i="3"/>
  <c r="C116" i="3" s="1"/>
  <c r="B117" i="3"/>
  <c r="C117" i="3" s="1"/>
  <c r="B118" i="3"/>
  <c r="C118" i="3" s="1"/>
  <c r="B119" i="3"/>
  <c r="C119" i="3" s="1"/>
  <c r="B120" i="3"/>
  <c r="C120" i="3" s="1"/>
  <c r="B121" i="3"/>
  <c r="C121" i="3" s="1"/>
  <c r="B122" i="3"/>
  <c r="C122" i="3" s="1"/>
  <c r="B123" i="3"/>
  <c r="C123" i="3" s="1"/>
  <c r="B124" i="3"/>
  <c r="C124" i="3" s="1"/>
  <c r="B125" i="3"/>
  <c r="C125" i="3" s="1"/>
  <c r="B126" i="3"/>
  <c r="C126" i="3" s="1"/>
  <c r="B127" i="3"/>
  <c r="C127" i="3" s="1"/>
  <c r="B128" i="3"/>
  <c r="C128" i="3" s="1"/>
  <c r="B129" i="3"/>
  <c r="C129" i="3" s="1"/>
  <c r="B130" i="3"/>
  <c r="C130" i="3" s="1"/>
  <c r="B131" i="3"/>
  <c r="C131" i="3" s="1"/>
  <c r="B132" i="3"/>
  <c r="C132" i="3" s="1"/>
  <c r="B133" i="3"/>
  <c r="C133" i="3" s="1"/>
  <c r="B134" i="3"/>
  <c r="C134" i="3" s="1"/>
  <c r="B135" i="3"/>
  <c r="C135" i="3" s="1"/>
  <c r="B136" i="3"/>
  <c r="C136" i="3" s="1"/>
  <c r="B137" i="3"/>
  <c r="C137" i="3" s="1"/>
  <c r="B138" i="3"/>
  <c r="C138" i="3" s="1"/>
  <c r="B139" i="3"/>
  <c r="C139" i="3" s="1"/>
  <c r="B140" i="3"/>
  <c r="C140" i="3" s="1"/>
  <c r="B141" i="3"/>
  <c r="C141" i="3" s="1"/>
  <c r="B142" i="3"/>
  <c r="C142" i="3" s="1"/>
  <c r="B143" i="3"/>
  <c r="C143" i="3" s="1"/>
  <c r="B144" i="3"/>
  <c r="C144" i="3" s="1"/>
  <c r="B145" i="3"/>
  <c r="C145" i="3" s="1"/>
  <c r="B146" i="3"/>
  <c r="C146" i="3" s="1"/>
  <c r="B147" i="3"/>
  <c r="C147" i="3" s="1"/>
  <c r="B148" i="3"/>
  <c r="C148" i="3" s="1"/>
  <c r="B149" i="3"/>
  <c r="C149" i="3" s="1"/>
  <c r="B150" i="3"/>
  <c r="C150" i="3" s="1"/>
  <c r="B151" i="3"/>
  <c r="C151" i="3" s="1"/>
  <c r="B152" i="3"/>
  <c r="C152" i="3" s="1"/>
  <c r="B153" i="3"/>
  <c r="C153" i="3" s="1"/>
  <c r="B154" i="3"/>
  <c r="C154" i="3" s="1"/>
  <c r="B155" i="3"/>
  <c r="C155" i="3" s="1"/>
  <c r="B156" i="3"/>
  <c r="C156" i="3" s="1"/>
  <c r="B157" i="3"/>
  <c r="C157" i="3" s="1"/>
  <c r="B158" i="3"/>
  <c r="C158" i="3" s="1"/>
  <c r="B159" i="3"/>
  <c r="C159" i="3" s="1"/>
  <c r="B160" i="3"/>
  <c r="C160" i="3" s="1"/>
  <c r="B161" i="3"/>
  <c r="C161" i="3" s="1"/>
  <c r="B162" i="3"/>
  <c r="C162" i="3" s="1"/>
  <c r="B163" i="3"/>
  <c r="C163" i="3" s="1"/>
  <c r="B164" i="3"/>
  <c r="C164" i="3" s="1"/>
  <c r="B165" i="3"/>
  <c r="C165" i="3" s="1"/>
  <c r="B166" i="3"/>
  <c r="C166" i="3" s="1"/>
  <c r="B167" i="3"/>
  <c r="C167" i="3" s="1"/>
  <c r="B168" i="3"/>
  <c r="C168" i="3" s="1"/>
  <c r="B169" i="3"/>
  <c r="C169" i="3" s="1"/>
  <c r="B170" i="3"/>
  <c r="C170" i="3" s="1"/>
  <c r="B171" i="3"/>
  <c r="C171" i="3" s="1"/>
  <c r="B172" i="3"/>
  <c r="C172" i="3" s="1"/>
  <c r="B173" i="3"/>
  <c r="C173" i="3" s="1"/>
  <c r="B174" i="3"/>
  <c r="C174" i="3" s="1"/>
  <c r="B175" i="3"/>
  <c r="C175" i="3" s="1"/>
  <c r="B176" i="3"/>
  <c r="C176" i="3" s="1"/>
  <c r="B177" i="3"/>
  <c r="C177" i="3" s="1"/>
  <c r="B178" i="3"/>
  <c r="C178" i="3" s="1"/>
  <c r="B179" i="3"/>
  <c r="C179" i="3" s="1"/>
  <c r="B180" i="3"/>
  <c r="C180" i="3" s="1"/>
  <c r="B181" i="3"/>
  <c r="C181" i="3" s="1"/>
  <c r="B182" i="3"/>
  <c r="C182" i="3" s="1"/>
  <c r="B183" i="3"/>
  <c r="C183" i="3" s="1"/>
  <c r="B184" i="3"/>
  <c r="C184" i="3" s="1"/>
  <c r="B185" i="3"/>
  <c r="C185" i="3" s="1"/>
  <c r="B186" i="3"/>
  <c r="C186" i="3" s="1"/>
  <c r="B187" i="3"/>
  <c r="C187" i="3" s="1"/>
  <c r="B188" i="3"/>
  <c r="C188" i="3" s="1"/>
  <c r="B189" i="3"/>
  <c r="C189" i="3" s="1"/>
  <c r="B190" i="3"/>
  <c r="C190" i="3" s="1"/>
  <c r="B191" i="3"/>
  <c r="C191" i="3" s="1"/>
  <c r="B192" i="3"/>
  <c r="C192" i="3" s="1"/>
  <c r="B193" i="3"/>
  <c r="C193" i="3" s="1"/>
  <c r="B194" i="3"/>
  <c r="C194" i="3" s="1"/>
  <c r="B195" i="3"/>
  <c r="C195" i="3" s="1"/>
  <c r="B196" i="3"/>
  <c r="C196" i="3" s="1"/>
  <c r="B197" i="3"/>
  <c r="C197" i="3" s="1"/>
  <c r="B198" i="3"/>
  <c r="C198" i="3" s="1"/>
  <c r="B199" i="3"/>
  <c r="C199" i="3" s="1"/>
  <c r="B200" i="3"/>
  <c r="C200" i="3" s="1"/>
  <c r="B201" i="3"/>
  <c r="C201" i="3" s="1"/>
  <c r="B202" i="3"/>
  <c r="C202" i="3" s="1"/>
  <c r="B203" i="3"/>
  <c r="C203" i="3" s="1"/>
  <c r="B204" i="3"/>
  <c r="C204" i="3" s="1"/>
  <c r="B205" i="3"/>
  <c r="C205" i="3" s="1"/>
  <c r="B206" i="3"/>
  <c r="C206" i="3" s="1"/>
  <c r="B207" i="3"/>
  <c r="C207" i="3" s="1"/>
  <c r="B208" i="3"/>
  <c r="C208" i="3" s="1"/>
  <c r="B209" i="3"/>
  <c r="C209" i="3" s="1"/>
  <c r="B210" i="3"/>
  <c r="C210" i="3" s="1"/>
  <c r="B211" i="3"/>
  <c r="C211" i="3" s="1"/>
  <c r="B212" i="3"/>
  <c r="C212" i="3" s="1"/>
  <c r="B213" i="3"/>
  <c r="C213" i="3" s="1"/>
  <c r="B214" i="3"/>
  <c r="C214" i="3" s="1"/>
  <c r="B215" i="3"/>
  <c r="C215" i="3" s="1"/>
  <c r="B216" i="3"/>
  <c r="C216" i="3" s="1"/>
  <c r="B217" i="3"/>
  <c r="C217" i="3" s="1"/>
  <c r="B218" i="3"/>
  <c r="C218" i="3" s="1"/>
  <c r="B219" i="3"/>
  <c r="C219" i="3" s="1"/>
  <c r="B220" i="3"/>
  <c r="C220" i="3" s="1"/>
  <c r="B221" i="3"/>
  <c r="C221" i="3" s="1"/>
  <c r="B222" i="3"/>
  <c r="C222" i="3" s="1"/>
  <c r="B223" i="3"/>
  <c r="C223" i="3" s="1"/>
  <c r="B224" i="3"/>
  <c r="C224" i="3" s="1"/>
  <c r="B225" i="3"/>
  <c r="C225" i="3" s="1"/>
  <c r="B226" i="3"/>
  <c r="C226" i="3" s="1"/>
  <c r="B227" i="3"/>
  <c r="C227" i="3" s="1"/>
  <c r="B228" i="3"/>
  <c r="C228" i="3" s="1"/>
  <c r="B229" i="3"/>
  <c r="C229" i="3" s="1"/>
  <c r="B230" i="3"/>
  <c r="C230" i="3" s="1"/>
  <c r="B231" i="3"/>
  <c r="C231" i="3" s="1"/>
  <c r="B232" i="3"/>
  <c r="C232" i="3" s="1"/>
  <c r="B233" i="3"/>
  <c r="C233" i="3" s="1"/>
  <c r="B234" i="3"/>
  <c r="C234" i="3" s="1"/>
  <c r="B235" i="3"/>
  <c r="C235" i="3" s="1"/>
  <c r="B236" i="3"/>
  <c r="C236" i="3" s="1"/>
  <c r="B237" i="3"/>
  <c r="C237" i="3" s="1"/>
  <c r="B238" i="3"/>
  <c r="C238" i="3" s="1"/>
  <c r="B239" i="3"/>
  <c r="C239" i="3" s="1"/>
  <c r="B240" i="3"/>
  <c r="C240" i="3" s="1"/>
  <c r="B241" i="3"/>
  <c r="C241" i="3" s="1"/>
  <c r="B242" i="3"/>
  <c r="C242" i="3" s="1"/>
  <c r="B243" i="3"/>
  <c r="C243" i="3" s="1"/>
  <c r="B244" i="3"/>
  <c r="C244" i="3" s="1"/>
  <c r="B245" i="3"/>
  <c r="C245" i="3" s="1"/>
  <c r="B246" i="3"/>
  <c r="C246" i="3" s="1"/>
  <c r="B247" i="3"/>
  <c r="C247" i="3" s="1"/>
  <c r="B248" i="3"/>
  <c r="C248" i="3" s="1"/>
  <c r="B249" i="3"/>
  <c r="C249" i="3" s="1"/>
  <c r="B250" i="3"/>
  <c r="C250" i="3" s="1"/>
  <c r="B251" i="3"/>
  <c r="C251" i="3" s="1"/>
  <c r="B252" i="3"/>
  <c r="C252" i="3" s="1"/>
  <c r="B253" i="3"/>
  <c r="C253" i="3" s="1"/>
  <c r="B254" i="3"/>
  <c r="C254" i="3" s="1"/>
  <c r="B255" i="3"/>
  <c r="C255" i="3" s="1"/>
  <c r="B256" i="3"/>
  <c r="C256" i="3" s="1"/>
  <c r="B257" i="3"/>
  <c r="C257" i="3" s="1"/>
  <c r="B258" i="3"/>
  <c r="C258" i="3" s="1"/>
  <c r="B259" i="3"/>
  <c r="C259" i="3" s="1"/>
  <c r="B260" i="3"/>
  <c r="C260" i="3" s="1"/>
  <c r="B261" i="3"/>
  <c r="C261" i="3" s="1"/>
  <c r="B262" i="3"/>
  <c r="C262" i="3" s="1"/>
  <c r="B263" i="3"/>
  <c r="C263" i="3" s="1"/>
  <c r="B264" i="3"/>
  <c r="C264" i="3" s="1"/>
  <c r="B265" i="3"/>
  <c r="C265" i="3" s="1"/>
  <c r="B266" i="3"/>
  <c r="C266" i="3" s="1"/>
  <c r="B267" i="3"/>
  <c r="C267" i="3" s="1"/>
  <c r="B268" i="3"/>
  <c r="C268" i="3" s="1"/>
  <c r="B269" i="3"/>
  <c r="C269" i="3" s="1"/>
  <c r="B270" i="3"/>
  <c r="C270" i="3" s="1"/>
  <c r="B271" i="3"/>
  <c r="C271" i="3" s="1"/>
  <c r="B272" i="3"/>
  <c r="C272" i="3" s="1"/>
  <c r="B273" i="3"/>
  <c r="C273" i="3" s="1"/>
  <c r="B274" i="3"/>
  <c r="C274" i="3" s="1"/>
  <c r="B275" i="3"/>
  <c r="C275" i="3" s="1"/>
  <c r="B276" i="3"/>
  <c r="C276" i="3" s="1"/>
  <c r="B277" i="3"/>
  <c r="C277" i="3" s="1"/>
  <c r="B278" i="3"/>
  <c r="C278" i="3" s="1"/>
  <c r="B279" i="3"/>
  <c r="C279" i="3" s="1"/>
  <c r="B280" i="3"/>
  <c r="C280" i="3" s="1"/>
  <c r="B281" i="3"/>
  <c r="C281" i="3" s="1"/>
  <c r="B282" i="3"/>
  <c r="C282" i="3" s="1"/>
  <c r="B283" i="3"/>
  <c r="C283" i="3" s="1"/>
  <c r="B284" i="3"/>
  <c r="C284" i="3" s="1"/>
  <c r="B285" i="3"/>
  <c r="C285" i="3" s="1"/>
  <c r="B286" i="3"/>
  <c r="C286" i="3" s="1"/>
  <c r="B287" i="3"/>
  <c r="C287" i="3" s="1"/>
  <c r="B288" i="3"/>
  <c r="C288" i="3" s="1"/>
  <c r="B289" i="3"/>
  <c r="C289" i="3" s="1"/>
  <c r="B290" i="3"/>
  <c r="C290" i="3" s="1"/>
  <c r="B291" i="3"/>
  <c r="C291" i="3" s="1"/>
  <c r="B292" i="3"/>
  <c r="C292" i="3" s="1"/>
  <c r="B293" i="3"/>
  <c r="C293" i="3" s="1"/>
  <c r="B294" i="3"/>
  <c r="C294" i="3" s="1"/>
  <c r="B295" i="3"/>
  <c r="C295" i="3" s="1"/>
  <c r="B296" i="3"/>
  <c r="C296" i="3" s="1"/>
  <c r="B297" i="3"/>
  <c r="C297" i="3" s="1"/>
  <c r="B298" i="3"/>
  <c r="C298" i="3" s="1"/>
  <c r="B299" i="3"/>
  <c r="C299" i="3" s="1"/>
  <c r="B300" i="3"/>
  <c r="C300" i="3" s="1"/>
  <c r="B301" i="3"/>
  <c r="C301" i="3" s="1"/>
  <c r="B302" i="3"/>
  <c r="C302" i="3" s="1"/>
  <c r="B303" i="3"/>
  <c r="C303" i="3" s="1"/>
  <c r="B304" i="3"/>
  <c r="C304" i="3" s="1"/>
  <c r="B305" i="3"/>
  <c r="C305" i="3" s="1"/>
  <c r="B306" i="3"/>
  <c r="C306" i="3" s="1"/>
  <c r="B307" i="3"/>
  <c r="C307" i="3" s="1"/>
  <c r="B308" i="3"/>
  <c r="C308" i="3" s="1"/>
  <c r="B309" i="3"/>
  <c r="C309" i="3" s="1"/>
  <c r="B310" i="3"/>
  <c r="C310" i="3" s="1"/>
  <c r="B311" i="3"/>
  <c r="C311" i="3" s="1"/>
  <c r="B312" i="3"/>
  <c r="C312" i="3" s="1"/>
  <c r="B313" i="3"/>
  <c r="C313" i="3" s="1"/>
  <c r="B314" i="3"/>
  <c r="C314" i="3" s="1"/>
  <c r="B315" i="3"/>
  <c r="C315" i="3" s="1"/>
  <c r="B316" i="3"/>
  <c r="C316" i="3" s="1"/>
  <c r="B317" i="3"/>
  <c r="C317" i="3" s="1"/>
  <c r="B318" i="3"/>
  <c r="C318" i="3" s="1"/>
  <c r="B319" i="3"/>
  <c r="C319" i="3" s="1"/>
  <c r="B320" i="3"/>
  <c r="C320" i="3" s="1"/>
  <c r="B321" i="3"/>
  <c r="C321" i="3" s="1"/>
  <c r="B322" i="3"/>
  <c r="C322" i="3" s="1"/>
  <c r="B323" i="3"/>
  <c r="C323" i="3" s="1"/>
  <c r="B324" i="3"/>
  <c r="C324" i="3" s="1"/>
  <c r="B325" i="3"/>
  <c r="C325" i="3" s="1"/>
  <c r="B326" i="3"/>
  <c r="C326" i="3" s="1"/>
  <c r="B327" i="3"/>
  <c r="C327" i="3" s="1"/>
  <c r="B328" i="3"/>
  <c r="C328" i="3" s="1"/>
  <c r="B329" i="3"/>
  <c r="C329" i="3" s="1"/>
  <c r="B330" i="3"/>
  <c r="C330" i="3" s="1"/>
  <c r="B331" i="3"/>
  <c r="C331" i="3" s="1"/>
  <c r="B332" i="3"/>
  <c r="C332" i="3" s="1"/>
  <c r="B333" i="3"/>
  <c r="C333" i="3" s="1"/>
  <c r="B334" i="3"/>
  <c r="C334" i="3" s="1"/>
  <c r="B335" i="3"/>
  <c r="C335" i="3" s="1"/>
  <c r="B336" i="3"/>
  <c r="C336" i="3" s="1"/>
  <c r="B337" i="3"/>
  <c r="C337" i="3" s="1"/>
  <c r="B338" i="3"/>
  <c r="C338" i="3" s="1"/>
  <c r="B339" i="3"/>
  <c r="C339" i="3" s="1"/>
  <c r="B340" i="3"/>
  <c r="C340" i="3" s="1"/>
  <c r="B341" i="3"/>
  <c r="C341" i="3" s="1"/>
  <c r="B342" i="3"/>
  <c r="C342" i="3" s="1"/>
  <c r="B343" i="3"/>
  <c r="C343" i="3" s="1"/>
  <c r="B344" i="3"/>
  <c r="C344" i="3" s="1"/>
  <c r="B345" i="3"/>
  <c r="C345" i="3" s="1"/>
  <c r="B346" i="3"/>
  <c r="C346" i="3" s="1"/>
  <c r="B347" i="3"/>
  <c r="C347" i="3" s="1"/>
  <c r="B348" i="3"/>
  <c r="C348" i="3" s="1"/>
  <c r="B349" i="3"/>
  <c r="C349" i="3" s="1"/>
  <c r="B350" i="3"/>
  <c r="C350" i="3" s="1"/>
  <c r="B351" i="3"/>
  <c r="C351" i="3" s="1"/>
  <c r="B352" i="3"/>
  <c r="C352" i="3" s="1"/>
  <c r="B353" i="3"/>
  <c r="C353" i="3" s="1"/>
  <c r="B354" i="3"/>
  <c r="C354" i="3" s="1"/>
  <c r="B355" i="3"/>
  <c r="C355" i="3" s="1"/>
  <c r="B356" i="3"/>
  <c r="C356" i="3" s="1"/>
  <c r="B357" i="3"/>
  <c r="C357" i="3" s="1"/>
  <c r="B358" i="3"/>
  <c r="C358" i="3" s="1"/>
  <c r="B359" i="3"/>
  <c r="C359" i="3" s="1"/>
  <c r="B360" i="3"/>
  <c r="C360" i="3" s="1"/>
  <c r="B361" i="3"/>
  <c r="C361" i="3" s="1"/>
  <c r="B362" i="3"/>
  <c r="C362" i="3" s="1"/>
  <c r="B363" i="3"/>
  <c r="C363" i="3" s="1"/>
  <c r="B364" i="3"/>
  <c r="C364" i="3" s="1"/>
  <c r="B365" i="3"/>
  <c r="C365" i="3" s="1"/>
  <c r="B366" i="3"/>
  <c r="C366" i="3" s="1"/>
  <c r="B367" i="3"/>
  <c r="C367" i="3" s="1"/>
  <c r="B368" i="3"/>
  <c r="C368" i="3" s="1"/>
  <c r="B369" i="3"/>
  <c r="C369" i="3" s="1"/>
  <c r="B370" i="3"/>
  <c r="C370" i="3" s="1"/>
  <c r="B371" i="3"/>
  <c r="C371" i="3" s="1"/>
  <c r="B372" i="3"/>
  <c r="C372" i="3" s="1"/>
  <c r="B373" i="3"/>
  <c r="C373" i="3" s="1"/>
  <c r="B374" i="3"/>
  <c r="C374" i="3" s="1"/>
  <c r="B375" i="3"/>
  <c r="C375" i="3" s="1"/>
  <c r="B376" i="3"/>
  <c r="C376" i="3" s="1"/>
  <c r="B377" i="3"/>
  <c r="C377" i="3" s="1"/>
  <c r="B378" i="3"/>
  <c r="C378" i="3" s="1"/>
  <c r="B379" i="3"/>
  <c r="C379" i="3" s="1"/>
  <c r="B380" i="3"/>
  <c r="C380" i="3" s="1"/>
  <c r="B381" i="3"/>
  <c r="C381" i="3" s="1"/>
  <c r="B382" i="3"/>
  <c r="C382" i="3" s="1"/>
  <c r="B383" i="3"/>
  <c r="C383" i="3" s="1"/>
  <c r="B384" i="3"/>
  <c r="C384" i="3" s="1"/>
  <c r="B385" i="3"/>
  <c r="C385" i="3" s="1"/>
  <c r="B386" i="3"/>
  <c r="C386" i="3" s="1"/>
  <c r="B387" i="3"/>
  <c r="C387" i="3" s="1"/>
  <c r="B388" i="3"/>
  <c r="C388" i="3" s="1"/>
  <c r="B389" i="3"/>
  <c r="C389" i="3" s="1"/>
  <c r="B390" i="3"/>
  <c r="C390" i="3" s="1"/>
  <c r="B391" i="3"/>
  <c r="C391" i="3" s="1"/>
  <c r="B392" i="3"/>
  <c r="C392" i="3" s="1"/>
  <c r="B393" i="3"/>
  <c r="C393" i="3" s="1"/>
  <c r="B394" i="3"/>
  <c r="C394" i="3" s="1"/>
  <c r="B395" i="3"/>
  <c r="C395" i="3" s="1"/>
  <c r="B396" i="3"/>
  <c r="C396" i="3" s="1"/>
  <c r="B397" i="3"/>
  <c r="C397" i="3" s="1"/>
  <c r="B398" i="3"/>
  <c r="C398" i="3" s="1"/>
  <c r="B399" i="3"/>
  <c r="C399" i="3" s="1"/>
  <c r="B400" i="3"/>
  <c r="C400" i="3" s="1"/>
  <c r="B401" i="3"/>
  <c r="C401" i="3" s="1"/>
  <c r="B402" i="3"/>
  <c r="C402" i="3" s="1"/>
  <c r="B403" i="3"/>
  <c r="C403" i="3" s="1"/>
  <c r="B404" i="3"/>
  <c r="C404" i="3" s="1"/>
  <c r="B405" i="3"/>
  <c r="C405" i="3" s="1"/>
  <c r="B406" i="3"/>
  <c r="C406" i="3" s="1"/>
  <c r="B407" i="3"/>
  <c r="C407" i="3" s="1"/>
  <c r="B408" i="3"/>
  <c r="C408" i="3" s="1"/>
  <c r="B409" i="3"/>
  <c r="C409" i="3" s="1"/>
  <c r="B410" i="3"/>
  <c r="C410" i="3" s="1"/>
  <c r="B411" i="3"/>
  <c r="C411" i="3" s="1"/>
  <c r="B412" i="3"/>
  <c r="C412" i="3" s="1"/>
  <c r="B413" i="3"/>
  <c r="C413" i="3" s="1"/>
  <c r="B414" i="3"/>
  <c r="C414" i="3" s="1"/>
  <c r="B415" i="3"/>
  <c r="C415" i="3" s="1"/>
  <c r="B416" i="3"/>
  <c r="C416" i="3" s="1"/>
  <c r="B417" i="3"/>
  <c r="C417" i="3" s="1"/>
  <c r="B418" i="3"/>
  <c r="C418" i="3" s="1"/>
  <c r="B419" i="3"/>
  <c r="C419" i="3" s="1"/>
  <c r="B420" i="3"/>
  <c r="C420" i="3" s="1"/>
  <c r="B421" i="3"/>
  <c r="C421" i="3" s="1"/>
  <c r="B422" i="3"/>
  <c r="C422" i="3" s="1"/>
  <c r="B423" i="3"/>
  <c r="C423" i="3" s="1"/>
  <c r="B424" i="3"/>
  <c r="C424" i="3" s="1"/>
  <c r="B425" i="3"/>
  <c r="C425" i="3" s="1"/>
  <c r="B426" i="3"/>
  <c r="C426" i="3" s="1"/>
  <c r="B427" i="3"/>
  <c r="C427" i="3" s="1"/>
  <c r="B428" i="3"/>
  <c r="C428" i="3" s="1"/>
  <c r="B429" i="3"/>
  <c r="C429" i="3" s="1"/>
  <c r="B430" i="3"/>
  <c r="C430" i="3" s="1"/>
  <c r="B431" i="3"/>
  <c r="C431" i="3" s="1"/>
  <c r="B432" i="3"/>
  <c r="C432" i="3" s="1"/>
  <c r="B433" i="3"/>
  <c r="C433" i="3" s="1"/>
  <c r="B434" i="3"/>
  <c r="C434" i="3" s="1"/>
  <c r="B435" i="3"/>
  <c r="C435" i="3" s="1"/>
  <c r="B436" i="3"/>
  <c r="C436" i="3" s="1"/>
  <c r="B437" i="3"/>
  <c r="C437" i="3" s="1"/>
  <c r="B438" i="3"/>
  <c r="C438" i="3" s="1"/>
  <c r="B439" i="3"/>
  <c r="C439" i="3" s="1"/>
  <c r="B440" i="3"/>
  <c r="C440" i="3" s="1"/>
  <c r="B441" i="3"/>
  <c r="C441" i="3" s="1"/>
  <c r="B442" i="3"/>
  <c r="C442" i="3" s="1"/>
  <c r="B443" i="3"/>
  <c r="C443" i="3" s="1"/>
  <c r="B444" i="3"/>
  <c r="C444" i="3" s="1"/>
  <c r="B445" i="3"/>
  <c r="C445" i="3" s="1"/>
  <c r="B446" i="3"/>
  <c r="C446" i="3" s="1"/>
  <c r="B447" i="3"/>
  <c r="C447" i="3" s="1"/>
  <c r="B448" i="3"/>
  <c r="C448" i="3" s="1"/>
  <c r="B449" i="3"/>
  <c r="C449" i="3" s="1"/>
  <c r="B450" i="3"/>
  <c r="C450" i="3" s="1"/>
  <c r="B451" i="3"/>
  <c r="C451" i="3" s="1"/>
  <c r="B452" i="3"/>
  <c r="C452" i="3" s="1"/>
  <c r="B453" i="3"/>
  <c r="C453" i="3" s="1"/>
  <c r="B454" i="3"/>
  <c r="C454" i="3" s="1"/>
  <c r="B455" i="3"/>
  <c r="C455" i="3" s="1"/>
  <c r="B456" i="3"/>
  <c r="C456" i="3" s="1"/>
  <c r="B457" i="3"/>
  <c r="C457" i="3" s="1"/>
  <c r="B458" i="3"/>
  <c r="C458" i="3" s="1"/>
  <c r="B459" i="3"/>
  <c r="C459" i="3" s="1"/>
  <c r="B460" i="3"/>
  <c r="C460" i="3" s="1"/>
  <c r="B461" i="3"/>
  <c r="C461" i="3" s="1"/>
  <c r="B462" i="3"/>
  <c r="C462" i="3" s="1"/>
  <c r="B463" i="3"/>
  <c r="C463" i="3" s="1"/>
  <c r="B464" i="3"/>
  <c r="C464" i="3" s="1"/>
  <c r="B465" i="3"/>
  <c r="C465" i="3" s="1"/>
  <c r="B466" i="3"/>
  <c r="C466" i="3" s="1"/>
  <c r="B467" i="3"/>
  <c r="C467" i="3" s="1"/>
  <c r="B468" i="3"/>
  <c r="C468" i="3" s="1"/>
  <c r="B469" i="3"/>
  <c r="C469" i="3" s="1"/>
  <c r="B470" i="3"/>
  <c r="C470" i="3" s="1"/>
  <c r="B471" i="3"/>
  <c r="C471" i="3" s="1"/>
  <c r="B472" i="3"/>
  <c r="C472" i="3" s="1"/>
  <c r="B473" i="3"/>
  <c r="C473" i="3" s="1"/>
  <c r="B474" i="3"/>
  <c r="C474" i="3" s="1"/>
  <c r="B475" i="3"/>
  <c r="C475" i="3" s="1"/>
  <c r="B476" i="3"/>
  <c r="C476" i="3" s="1"/>
  <c r="B477" i="3"/>
  <c r="C477" i="3" s="1"/>
  <c r="B478" i="3"/>
  <c r="C478" i="3" s="1"/>
  <c r="B479" i="3"/>
  <c r="C479" i="3" s="1"/>
  <c r="B480" i="3"/>
  <c r="C480" i="3" s="1"/>
  <c r="B481" i="3"/>
  <c r="C481" i="3" s="1"/>
  <c r="B482" i="3"/>
  <c r="C482" i="3" s="1"/>
  <c r="B483" i="3"/>
  <c r="C483" i="3" s="1"/>
  <c r="B484" i="3"/>
  <c r="C484" i="3" s="1"/>
  <c r="B485" i="3"/>
  <c r="C485" i="3" s="1"/>
  <c r="B486" i="3"/>
  <c r="C486" i="3" s="1"/>
  <c r="B487" i="3"/>
  <c r="C487" i="3" s="1"/>
  <c r="B488" i="3"/>
  <c r="C488" i="3" s="1"/>
  <c r="B489" i="3"/>
  <c r="C489" i="3" s="1"/>
  <c r="B490" i="3"/>
  <c r="C490" i="3" s="1"/>
  <c r="B491" i="3"/>
  <c r="C491" i="3" s="1"/>
  <c r="B492" i="3"/>
  <c r="C492" i="3" s="1"/>
  <c r="B493" i="3"/>
  <c r="C493" i="3" s="1"/>
  <c r="B494" i="3"/>
  <c r="C494" i="3" s="1"/>
  <c r="B495" i="3"/>
  <c r="C495" i="3" s="1"/>
  <c r="B496" i="3"/>
  <c r="C496" i="3" s="1"/>
  <c r="B497" i="3"/>
  <c r="C497" i="3" s="1"/>
  <c r="B498" i="3"/>
  <c r="C498" i="3" s="1"/>
  <c r="B499" i="3"/>
  <c r="C499" i="3" s="1"/>
  <c r="B500" i="3"/>
  <c r="C500" i="3" s="1"/>
  <c r="B501" i="3"/>
  <c r="C501" i="3" s="1"/>
  <c r="B502" i="3"/>
  <c r="C502" i="3" s="1"/>
  <c r="B503" i="3"/>
  <c r="C503" i="3" s="1"/>
  <c r="B504" i="3"/>
  <c r="C504" i="3" s="1"/>
  <c r="B505" i="3"/>
  <c r="C505" i="3" s="1"/>
  <c r="B506" i="3"/>
  <c r="C506" i="3" s="1"/>
  <c r="B507" i="3"/>
  <c r="C507" i="3" s="1"/>
  <c r="B508" i="3"/>
  <c r="C508" i="3" s="1"/>
  <c r="B509" i="3"/>
  <c r="C509" i="3" s="1"/>
  <c r="B510" i="3"/>
  <c r="C510" i="3" s="1"/>
  <c r="B511" i="3"/>
  <c r="C511" i="3" s="1"/>
  <c r="B512" i="3"/>
  <c r="C512" i="3" s="1"/>
  <c r="B513" i="3"/>
  <c r="C513" i="3" s="1"/>
  <c r="B514" i="3"/>
  <c r="C514" i="3" s="1"/>
  <c r="B515" i="3"/>
  <c r="C515" i="3" s="1"/>
  <c r="B516" i="3"/>
  <c r="C516" i="3" s="1"/>
  <c r="B517" i="3"/>
  <c r="C517" i="3" s="1"/>
  <c r="B518" i="3"/>
  <c r="C518" i="3" s="1"/>
  <c r="B519" i="3"/>
  <c r="C519" i="3" s="1"/>
  <c r="B520" i="3"/>
  <c r="C520" i="3" s="1"/>
  <c r="B521" i="3"/>
  <c r="C521" i="3" s="1"/>
  <c r="B522" i="3"/>
  <c r="C522" i="3" s="1"/>
  <c r="B523" i="3"/>
  <c r="C523" i="3" s="1"/>
  <c r="B524" i="3"/>
  <c r="C524" i="3" s="1"/>
  <c r="B525" i="3"/>
  <c r="C525" i="3" s="1"/>
  <c r="B526" i="3"/>
  <c r="C526" i="3" s="1"/>
  <c r="B527" i="3"/>
  <c r="C527" i="3" s="1"/>
  <c r="B528" i="3"/>
  <c r="C528" i="3" s="1"/>
  <c r="B529" i="3"/>
  <c r="C529" i="3" s="1"/>
  <c r="B530" i="3"/>
  <c r="C530" i="3" s="1"/>
  <c r="B531" i="3"/>
  <c r="C531" i="3" s="1"/>
  <c r="B532" i="3"/>
  <c r="C532" i="3" s="1"/>
  <c r="B533" i="3"/>
  <c r="C533" i="3" s="1"/>
  <c r="B534" i="3"/>
  <c r="C534" i="3" s="1"/>
  <c r="B535" i="3"/>
  <c r="C535" i="3" s="1"/>
  <c r="B536" i="3"/>
  <c r="C536" i="3" s="1"/>
  <c r="B537" i="3"/>
  <c r="C537" i="3" s="1"/>
  <c r="B538" i="3"/>
  <c r="C538" i="3" s="1"/>
  <c r="B539" i="3"/>
  <c r="C539" i="3" s="1"/>
  <c r="B540" i="3"/>
  <c r="C540" i="3" s="1"/>
  <c r="B541" i="3"/>
  <c r="C541" i="3" s="1"/>
  <c r="B542" i="3"/>
  <c r="C542" i="3" s="1"/>
  <c r="B543" i="3"/>
  <c r="C543" i="3" s="1"/>
  <c r="B544" i="3"/>
  <c r="C544" i="3" s="1"/>
  <c r="B545" i="3"/>
  <c r="C545" i="3" s="1"/>
  <c r="B546" i="3"/>
  <c r="C546" i="3" s="1"/>
  <c r="B547" i="3"/>
  <c r="C547" i="3" s="1"/>
  <c r="B548" i="3"/>
  <c r="C548" i="3" s="1"/>
  <c r="B549" i="3"/>
  <c r="C549" i="3" s="1"/>
  <c r="B550" i="3"/>
  <c r="C550" i="3" s="1"/>
  <c r="B551" i="3"/>
  <c r="C551" i="3" s="1"/>
  <c r="B552" i="3"/>
  <c r="C552" i="3" s="1"/>
  <c r="B553" i="3"/>
  <c r="C553" i="3" s="1"/>
  <c r="B554" i="3"/>
  <c r="C554" i="3" s="1"/>
  <c r="B555" i="3"/>
  <c r="C555" i="3" s="1"/>
  <c r="B556" i="3"/>
  <c r="C556" i="3" s="1"/>
  <c r="B557" i="3"/>
  <c r="C557" i="3" s="1"/>
  <c r="B558" i="3"/>
  <c r="C558" i="3" s="1"/>
  <c r="B559" i="3"/>
  <c r="C559" i="3" s="1"/>
  <c r="B560" i="3"/>
  <c r="C560" i="3" s="1"/>
  <c r="B561" i="3"/>
  <c r="C561" i="3" s="1"/>
  <c r="B562" i="3"/>
  <c r="C562" i="3" s="1"/>
  <c r="B563" i="3"/>
  <c r="C563" i="3" s="1"/>
  <c r="B564" i="3"/>
  <c r="C564" i="3" s="1"/>
  <c r="B565" i="3"/>
  <c r="C565" i="3" s="1"/>
  <c r="B566" i="3"/>
  <c r="C566" i="3" s="1"/>
  <c r="B567" i="3"/>
  <c r="C567" i="3" s="1"/>
  <c r="B568" i="3"/>
  <c r="C568" i="3" s="1"/>
  <c r="B569" i="3"/>
  <c r="C569" i="3" s="1"/>
  <c r="B570" i="3"/>
  <c r="C570" i="3" s="1"/>
  <c r="B571" i="3"/>
  <c r="C571" i="3" s="1"/>
  <c r="B572" i="3"/>
  <c r="C572" i="3" s="1"/>
  <c r="B573" i="3"/>
  <c r="C573" i="3" s="1"/>
  <c r="B574" i="3"/>
  <c r="C574" i="3" s="1"/>
  <c r="B575" i="3"/>
  <c r="C575" i="3" s="1"/>
  <c r="B576" i="3"/>
  <c r="C576" i="3" s="1"/>
  <c r="B577" i="3"/>
  <c r="C577" i="3" s="1"/>
  <c r="B578" i="3"/>
  <c r="C578" i="3" s="1"/>
  <c r="B579" i="3"/>
  <c r="C579" i="3" s="1"/>
  <c r="B580" i="3"/>
  <c r="C580" i="3" s="1"/>
  <c r="B581" i="3"/>
  <c r="C581" i="3" s="1"/>
  <c r="B582" i="3"/>
  <c r="C582" i="3" s="1"/>
  <c r="B583" i="3"/>
  <c r="C583" i="3" s="1"/>
  <c r="B584" i="3"/>
  <c r="C584" i="3" s="1"/>
  <c r="B585" i="3"/>
  <c r="C585" i="3" s="1"/>
  <c r="B586" i="3"/>
  <c r="C586" i="3" s="1"/>
  <c r="B587" i="3"/>
  <c r="C587" i="3" s="1"/>
  <c r="B588" i="3"/>
  <c r="C588" i="3" s="1"/>
  <c r="B589" i="3"/>
  <c r="C589" i="3" s="1"/>
  <c r="B590" i="3"/>
  <c r="C590" i="3" s="1"/>
  <c r="B591" i="3"/>
  <c r="C591" i="3" s="1"/>
  <c r="B592" i="3"/>
  <c r="C592" i="3" s="1"/>
  <c r="B593" i="3"/>
  <c r="C593" i="3" s="1"/>
  <c r="B594" i="3"/>
  <c r="C594" i="3" s="1"/>
  <c r="B595" i="3"/>
  <c r="C595" i="3" s="1"/>
  <c r="B596" i="3"/>
  <c r="C596" i="3" s="1"/>
  <c r="B597" i="3"/>
  <c r="C597" i="3" s="1"/>
  <c r="B598" i="3"/>
  <c r="C598" i="3" s="1"/>
  <c r="B599" i="3"/>
  <c r="C599" i="3" s="1"/>
  <c r="B600" i="3"/>
  <c r="C600" i="3" s="1"/>
  <c r="B601" i="3"/>
  <c r="C601" i="3" s="1"/>
  <c r="B602" i="3"/>
  <c r="C602" i="3" s="1"/>
  <c r="B603" i="3"/>
  <c r="C603" i="3" s="1"/>
  <c r="B604" i="3"/>
  <c r="C604" i="3" s="1"/>
  <c r="B605" i="3"/>
  <c r="C605" i="3" s="1"/>
  <c r="B606" i="3"/>
  <c r="C606" i="3" s="1"/>
  <c r="B607" i="3"/>
  <c r="C607" i="3" s="1"/>
  <c r="B608" i="3"/>
  <c r="C608" i="3" s="1"/>
  <c r="B609" i="3"/>
  <c r="C609" i="3" s="1"/>
  <c r="B610" i="3"/>
  <c r="C610" i="3" s="1"/>
  <c r="B611" i="3"/>
  <c r="C611" i="3" s="1"/>
  <c r="B612" i="3"/>
  <c r="C612" i="3" s="1"/>
  <c r="B613" i="3"/>
  <c r="C613" i="3" s="1"/>
  <c r="B614" i="3"/>
  <c r="C614" i="3" s="1"/>
  <c r="B615" i="3"/>
  <c r="C615" i="3" s="1"/>
  <c r="B616" i="3"/>
  <c r="C616" i="3" s="1"/>
  <c r="B617" i="3"/>
  <c r="C617" i="3" s="1"/>
  <c r="B618" i="3"/>
  <c r="C618" i="3" s="1"/>
  <c r="B619" i="3"/>
  <c r="C619" i="3" s="1"/>
  <c r="B620" i="3"/>
  <c r="C620" i="3" s="1"/>
  <c r="B621" i="3"/>
  <c r="C621" i="3" s="1"/>
  <c r="B622" i="3"/>
  <c r="C622" i="3" s="1"/>
  <c r="B623" i="3"/>
  <c r="C623" i="3" s="1"/>
  <c r="B624" i="3"/>
  <c r="C624" i="3" s="1"/>
  <c r="B625" i="3"/>
  <c r="C625" i="3" s="1"/>
  <c r="B626" i="3"/>
  <c r="C626" i="3" s="1"/>
  <c r="B627" i="3"/>
  <c r="C627" i="3" s="1"/>
  <c r="B628" i="3"/>
  <c r="C628" i="3" s="1"/>
  <c r="B629" i="3"/>
  <c r="C629" i="3" s="1"/>
  <c r="B630" i="3"/>
  <c r="C630" i="3" s="1"/>
  <c r="B631" i="3"/>
  <c r="C631" i="3" s="1"/>
  <c r="B632" i="3"/>
  <c r="C632" i="3" s="1"/>
  <c r="B633" i="3"/>
  <c r="C633" i="3" s="1"/>
  <c r="B634" i="3"/>
  <c r="C634" i="3" s="1"/>
  <c r="B635" i="3"/>
  <c r="C635" i="3" s="1"/>
  <c r="B636" i="3"/>
  <c r="C636" i="3" s="1"/>
  <c r="B637" i="3"/>
  <c r="C637" i="3" s="1"/>
  <c r="B638" i="3"/>
  <c r="C638" i="3" s="1"/>
  <c r="B639" i="3"/>
  <c r="C639" i="3" s="1"/>
  <c r="B640" i="3"/>
  <c r="C640" i="3" s="1"/>
  <c r="B641" i="3"/>
  <c r="C641" i="3" s="1"/>
  <c r="B642" i="3"/>
  <c r="C642" i="3" s="1"/>
  <c r="B643" i="3"/>
  <c r="C643" i="3" s="1"/>
  <c r="B644" i="3"/>
  <c r="C644" i="3" s="1"/>
  <c r="B645" i="3"/>
  <c r="C645" i="3" s="1"/>
  <c r="B646" i="3"/>
  <c r="C646" i="3" s="1"/>
  <c r="B647" i="3"/>
  <c r="C647" i="3" s="1"/>
  <c r="B648" i="3"/>
  <c r="C648" i="3" s="1"/>
  <c r="B649" i="3"/>
  <c r="C649" i="3" s="1"/>
  <c r="B650" i="3"/>
  <c r="C650" i="3" s="1"/>
  <c r="B651" i="3"/>
  <c r="C651" i="3" s="1"/>
  <c r="B652" i="3"/>
  <c r="C652" i="3" s="1"/>
  <c r="B653" i="3"/>
  <c r="C653" i="3" s="1"/>
  <c r="B654" i="3"/>
  <c r="C654" i="3" s="1"/>
  <c r="B655" i="3"/>
  <c r="C655" i="3" s="1"/>
  <c r="B656" i="3"/>
  <c r="C656" i="3" s="1"/>
  <c r="B657" i="3"/>
  <c r="C657" i="3" s="1"/>
  <c r="B658" i="3"/>
  <c r="C658" i="3" s="1"/>
  <c r="B659" i="3"/>
  <c r="C659" i="3" s="1"/>
  <c r="B660" i="3"/>
  <c r="C660" i="3" s="1"/>
  <c r="B661" i="3"/>
  <c r="C661" i="3" s="1"/>
  <c r="B662" i="3"/>
  <c r="C662" i="3" s="1"/>
  <c r="B663" i="3"/>
  <c r="C663" i="3" s="1"/>
  <c r="B664" i="3"/>
  <c r="C664" i="3" s="1"/>
  <c r="B665" i="3"/>
  <c r="C665" i="3" s="1"/>
  <c r="B666" i="3"/>
  <c r="C666" i="3" s="1"/>
  <c r="B667" i="3"/>
  <c r="C667" i="3" s="1"/>
  <c r="B668" i="3"/>
  <c r="C668" i="3" s="1"/>
  <c r="B669" i="3"/>
  <c r="C669" i="3" s="1"/>
  <c r="B670" i="3"/>
  <c r="C670" i="3" s="1"/>
  <c r="B671" i="3"/>
  <c r="C671" i="3" s="1"/>
  <c r="B672" i="3"/>
  <c r="C672" i="3" s="1"/>
  <c r="B673" i="3"/>
  <c r="C673" i="3" s="1"/>
  <c r="B674" i="3"/>
  <c r="C674" i="3" s="1"/>
  <c r="B675" i="3"/>
  <c r="C675" i="3" s="1"/>
  <c r="B676" i="3"/>
  <c r="C676" i="3" s="1"/>
  <c r="B677" i="3"/>
  <c r="C677" i="3" s="1"/>
  <c r="B678" i="3"/>
  <c r="C678" i="3" s="1"/>
  <c r="B679" i="3"/>
  <c r="C679" i="3" s="1"/>
  <c r="B680" i="3"/>
  <c r="C680" i="3" s="1"/>
  <c r="B681" i="3"/>
  <c r="C681" i="3" s="1"/>
  <c r="B682" i="3"/>
  <c r="C682" i="3" s="1"/>
  <c r="B683" i="3"/>
  <c r="C683" i="3" s="1"/>
  <c r="B684" i="3"/>
  <c r="C684" i="3" s="1"/>
  <c r="B685" i="3"/>
  <c r="C685" i="3" s="1"/>
  <c r="B686" i="3"/>
  <c r="C686" i="3" s="1"/>
  <c r="B687" i="3"/>
  <c r="C687" i="3" s="1"/>
  <c r="B688" i="3"/>
  <c r="C688" i="3" s="1"/>
  <c r="B689" i="3"/>
  <c r="C689" i="3" s="1"/>
  <c r="B690" i="3"/>
  <c r="C690" i="3" s="1"/>
  <c r="B691" i="3"/>
  <c r="C691" i="3" s="1"/>
  <c r="B692" i="3"/>
  <c r="C692" i="3" s="1"/>
  <c r="B693" i="3"/>
  <c r="C693" i="3" s="1"/>
  <c r="B694" i="3"/>
  <c r="C694" i="3" s="1"/>
  <c r="B695" i="3"/>
  <c r="C695" i="3" s="1"/>
  <c r="B696" i="3"/>
  <c r="C696" i="3" s="1"/>
  <c r="B697" i="3"/>
  <c r="C697" i="3" s="1"/>
  <c r="B698" i="3"/>
  <c r="C698" i="3" s="1"/>
  <c r="B699" i="3"/>
  <c r="C699" i="3" s="1"/>
  <c r="B700" i="3"/>
  <c r="C700" i="3" s="1"/>
  <c r="B701" i="3"/>
  <c r="C701" i="3" s="1"/>
  <c r="B702" i="3"/>
  <c r="C702" i="3" s="1"/>
  <c r="B703" i="3"/>
  <c r="C703" i="3" s="1"/>
  <c r="B704" i="3"/>
  <c r="C704" i="3" s="1"/>
  <c r="B705" i="3"/>
  <c r="C705" i="3" s="1"/>
  <c r="B706" i="3"/>
  <c r="C706" i="3" s="1"/>
  <c r="B707" i="3"/>
  <c r="C707" i="3" s="1"/>
  <c r="B708" i="3"/>
  <c r="C708" i="3" s="1"/>
  <c r="B709" i="3"/>
  <c r="C709" i="3" s="1"/>
  <c r="B710" i="3"/>
  <c r="C710" i="3" s="1"/>
  <c r="B711" i="3"/>
  <c r="C711" i="3" s="1"/>
  <c r="B712" i="3"/>
  <c r="C712" i="3" s="1"/>
  <c r="B713" i="3"/>
  <c r="C713" i="3" s="1"/>
  <c r="B714" i="3"/>
  <c r="C714" i="3" s="1"/>
  <c r="B715" i="3"/>
  <c r="C715" i="3" s="1"/>
  <c r="B716" i="3"/>
  <c r="C716" i="3" s="1"/>
  <c r="B717" i="3"/>
  <c r="C717" i="3" s="1"/>
  <c r="B718" i="3"/>
  <c r="C718" i="3" s="1"/>
  <c r="B719" i="3"/>
  <c r="C719" i="3" s="1"/>
  <c r="B720" i="3"/>
  <c r="C720" i="3" s="1"/>
  <c r="B721" i="3"/>
  <c r="C721" i="3" s="1"/>
  <c r="B722" i="3"/>
  <c r="C722" i="3" s="1"/>
  <c r="B723" i="3"/>
  <c r="C723" i="3" s="1"/>
  <c r="B724" i="3"/>
  <c r="C724" i="3" s="1"/>
  <c r="B725" i="3"/>
  <c r="C725" i="3" s="1"/>
  <c r="B726" i="3"/>
  <c r="C726" i="3" s="1"/>
  <c r="B727" i="3"/>
  <c r="C727" i="3" s="1"/>
  <c r="B728" i="3"/>
  <c r="C728" i="3" s="1"/>
  <c r="B729" i="3"/>
  <c r="C729" i="3" s="1"/>
  <c r="B730" i="3"/>
  <c r="C730" i="3" s="1"/>
  <c r="B731" i="3"/>
  <c r="C731" i="3" s="1"/>
  <c r="B732" i="3"/>
  <c r="C732" i="3" s="1"/>
  <c r="B733" i="3"/>
  <c r="C733" i="3" s="1"/>
  <c r="B734" i="3"/>
  <c r="C734" i="3" s="1"/>
  <c r="B735" i="3"/>
  <c r="C735" i="3" s="1"/>
  <c r="B736" i="3"/>
  <c r="C736" i="3" s="1"/>
  <c r="B737" i="3"/>
  <c r="C737" i="3" s="1"/>
  <c r="B738" i="3"/>
  <c r="C738" i="3" s="1"/>
  <c r="B739" i="3"/>
  <c r="C739" i="3" s="1"/>
  <c r="B740" i="3"/>
  <c r="C740" i="3" s="1"/>
  <c r="B741" i="3"/>
  <c r="C741" i="3" s="1"/>
  <c r="B742" i="3"/>
  <c r="C742" i="3" s="1"/>
  <c r="B743" i="3"/>
  <c r="C743" i="3" s="1"/>
  <c r="B744" i="3"/>
  <c r="C744" i="3" s="1"/>
  <c r="B745" i="3"/>
  <c r="C745" i="3" s="1"/>
  <c r="B746" i="3"/>
  <c r="C746" i="3" s="1"/>
  <c r="B747" i="3"/>
  <c r="C747" i="3" s="1"/>
  <c r="B748" i="3"/>
  <c r="C748" i="3" s="1"/>
  <c r="B749" i="3"/>
  <c r="C749" i="3" s="1"/>
  <c r="B750" i="3"/>
  <c r="C750" i="3" s="1"/>
  <c r="B751" i="3"/>
  <c r="C751" i="3" s="1"/>
  <c r="B752" i="3"/>
  <c r="C752" i="3" s="1"/>
  <c r="B753" i="3"/>
  <c r="C753" i="3" s="1"/>
  <c r="B754" i="3"/>
  <c r="C754" i="3" s="1"/>
  <c r="B755" i="3"/>
  <c r="C755" i="3" s="1"/>
  <c r="B756" i="3"/>
  <c r="C756" i="3" s="1"/>
  <c r="B757" i="3"/>
  <c r="C757" i="3" s="1"/>
  <c r="B758" i="3"/>
  <c r="C758" i="3" s="1"/>
  <c r="B759" i="3"/>
  <c r="C759" i="3" s="1"/>
  <c r="B760" i="3"/>
  <c r="C760" i="3" s="1"/>
  <c r="B761" i="3"/>
  <c r="C761" i="3" s="1"/>
  <c r="B762" i="3"/>
  <c r="C762" i="3" s="1"/>
  <c r="B763" i="3"/>
  <c r="C763" i="3" s="1"/>
  <c r="B764" i="3"/>
  <c r="C764" i="3" s="1"/>
  <c r="B765" i="3"/>
  <c r="C765" i="3" s="1"/>
  <c r="B766" i="3"/>
  <c r="C766" i="3" s="1"/>
  <c r="B767" i="3"/>
  <c r="C767" i="3" s="1"/>
  <c r="B768" i="3"/>
  <c r="C768" i="3" s="1"/>
  <c r="B769" i="3"/>
  <c r="C769" i="3" s="1"/>
  <c r="B770" i="3"/>
  <c r="C770" i="3" s="1"/>
  <c r="B771" i="3"/>
  <c r="C771" i="3" s="1"/>
  <c r="B772" i="3"/>
  <c r="C772" i="3" s="1"/>
  <c r="B773" i="3"/>
  <c r="C773" i="3" s="1"/>
  <c r="B774" i="3"/>
  <c r="C774" i="3" s="1"/>
  <c r="B775" i="3"/>
  <c r="C775" i="3" s="1"/>
  <c r="B776" i="3"/>
  <c r="C776" i="3" s="1"/>
  <c r="B777" i="3"/>
  <c r="C777" i="3" s="1"/>
  <c r="B778" i="3"/>
  <c r="C778" i="3" s="1"/>
  <c r="B779" i="3"/>
  <c r="C779" i="3" s="1"/>
  <c r="B780" i="3"/>
  <c r="C780" i="3" s="1"/>
  <c r="B781" i="3"/>
  <c r="C781" i="3" s="1"/>
  <c r="B782" i="3"/>
  <c r="C782" i="3" s="1"/>
  <c r="B783" i="3"/>
  <c r="C783" i="3" s="1"/>
  <c r="B784" i="3"/>
  <c r="C784" i="3" s="1"/>
  <c r="B785" i="3"/>
  <c r="C785" i="3" s="1"/>
  <c r="B786" i="3"/>
  <c r="C786" i="3" s="1"/>
  <c r="B787" i="3"/>
  <c r="C787" i="3" s="1"/>
  <c r="B788" i="3"/>
  <c r="C788" i="3" s="1"/>
  <c r="B789" i="3"/>
  <c r="C789" i="3" s="1"/>
  <c r="B790" i="3"/>
  <c r="C790" i="3" s="1"/>
  <c r="B791" i="3"/>
  <c r="C791" i="3" s="1"/>
  <c r="B792" i="3"/>
  <c r="C792" i="3" s="1"/>
  <c r="B793" i="3"/>
  <c r="C793" i="3" s="1"/>
  <c r="B794" i="3"/>
  <c r="C794" i="3" s="1"/>
  <c r="B795" i="3"/>
  <c r="C795" i="3" s="1"/>
  <c r="B796" i="3"/>
  <c r="C796" i="3" s="1"/>
  <c r="B797" i="3"/>
  <c r="C797" i="3" s="1"/>
  <c r="B798" i="3"/>
  <c r="C798" i="3" s="1"/>
  <c r="B799" i="3"/>
  <c r="C799" i="3" s="1"/>
  <c r="B800" i="3"/>
  <c r="C800" i="3" s="1"/>
  <c r="B801" i="3"/>
  <c r="C801" i="3" s="1"/>
  <c r="B802" i="3"/>
  <c r="C802" i="3" s="1"/>
  <c r="B803" i="3"/>
  <c r="C803" i="3" s="1"/>
  <c r="B804" i="3"/>
  <c r="C804" i="3" s="1"/>
  <c r="B805" i="3"/>
  <c r="C805" i="3" s="1"/>
  <c r="B806" i="3"/>
  <c r="C806" i="3" s="1"/>
  <c r="B807" i="3"/>
  <c r="C807" i="3" s="1"/>
  <c r="B808" i="3"/>
  <c r="C808" i="3" s="1"/>
  <c r="B809" i="3"/>
  <c r="C809" i="3" s="1"/>
  <c r="B810" i="3"/>
  <c r="C810" i="3" s="1"/>
  <c r="B811" i="3"/>
  <c r="C811" i="3" s="1"/>
  <c r="B812" i="3"/>
  <c r="C812" i="3" s="1"/>
  <c r="B813" i="3"/>
  <c r="C813" i="3" s="1"/>
  <c r="B814" i="3"/>
  <c r="C814" i="3" s="1"/>
  <c r="B815" i="3"/>
  <c r="C815" i="3" s="1"/>
  <c r="B816" i="3"/>
  <c r="C816" i="3" s="1"/>
  <c r="B817" i="3"/>
  <c r="C817" i="3" s="1"/>
  <c r="B818" i="3"/>
  <c r="C818" i="3" s="1"/>
  <c r="B819" i="3"/>
  <c r="C819" i="3" s="1"/>
  <c r="B820" i="3"/>
  <c r="C820" i="3" s="1"/>
  <c r="B821" i="3"/>
  <c r="C821" i="3" s="1"/>
  <c r="B822" i="3"/>
  <c r="C822" i="3" s="1"/>
  <c r="B823" i="3"/>
  <c r="C823" i="3" s="1"/>
  <c r="B824" i="3"/>
  <c r="C824" i="3" s="1"/>
  <c r="B825" i="3"/>
  <c r="C825" i="3" s="1"/>
  <c r="B826" i="3"/>
  <c r="C826" i="3" s="1"/>
  <c r="B827" i="3"/>
  <c r="C827" i="3" s="1"/>
  <c r="B828" i="3"/>
  <c r="C828" i="3" s="1"/>
  <c r="B829" i="3"/>
  <c r="C829" i="3" s="1"/>
  <c r="B830" i="3"/>
  <c r="C830" i="3" s="1"/>
  <c r="B831" i="3"/>
  <c r="C831" i="3" s="1"/>
  <c r="B832" i="3"/>
  <c r="C832" i="3" s="1"/>
  <c r="B833" i="3"/>
  <c r="C833" i="3" s="1"/>
  <c r="B834" i="3"/>
  <c r="C834" i="3" s="1"/>
  <c r="B835" i="3"/>
  <c r="C835" i="3" s="1"/>
  <c r="B836" i="3"/>
  <c r="C836" i="3" s="1"/>
  <c r="B837" i="3"/>
  <c r="C837" i="3" s="1"/>
  <c r="B838" i="3"/>
  <c r="C838" i="3" s="1"/>
  <c r="B839" i="3"/>
  <c r="C839" i="3" s="1"/>
  <c r="B840" i="3"/>
  <c r="C840" i="3" s="1"/>
  <c r="B841" i="3"/>
  <c r="C841" i="3" s="1"/>
  <c r="B842" i="3"/>
  <c r="C842" i="3" s="1"/>
  <c r="B843" i="3"/>
  <c r="C843" i="3" s="1"/>
  <c r="B844" i="3"/>
  <c r="C844" i="3" s="1"/>
  <c r="B845" i="3"/>
  <c r="C845" i="3" s="1"/>
  <c r="B846" i="3"/>
  <c r="C846" i="3" s="1"/>
  <c r="B847" i="3"/>
  <c r="C847" i="3" s="1"/>
  <c r="B848" i="3"/>
  <c r="C848" i="3" s="1"/>
  <c r="B849" i="3"/>
  <c r="C849" i="3" s="1"/>
  <c r="B850" i="3"/>
  <c r="C850" i="3" s="1"/>
  <c r="B851" i="3"/>
  <c r="C851" i="3" s="1"/>
  <c r="B852" i="3"/>
  <c r="C852" i="3" s="1"/>
  <c r="B853" i="3"/>
  <c r="C853" i="3" s="1"/>
  <c r="B854" i="3"/>
  <c r="C854" i="3" s="1"/>
  <c r="B855" i="3"/>
  <c r="C855" i="3" s="1"/>
  <c r="B856" i="3"/>
  <c r="C856" i="3" s="1"/>
  <c r="B857" i="3"/>
  <c r="C857" i="3" s="1"/>
  <c r="B858" i="3"/>
  <c r="C858" i="3" s="1"/>
  <c r="B859" i="3"/>
  <c r="C859" i="3" s="1"/>
  <c r="B860" i="3"/>
  <c r="C860" i="3" s="1"/>
  <c r="B861" i="3"/>
  <c r="C861" i="3" s="1"/>
  <c r="B862" i="3"/>
  <c r="C862" i="3" s="1"/>
  <c r="B863" i="3"/>
  <c r="C863" i="3" s="1"/>
  <c r="B864" i="3"/>
  <c r="C864" i="3" s="1"/>
  <c r="B865" i="3"/>
  <c r="C865" i="3" s="1"/>
  <c r="B866" i="3"/>
  <c r="C866" i="3" s="1"/>
  <c r="B867" i="3"/>
  <c r="C867" i="3" s="1"/>
  <c r="B868" i="3"/>
  <c r="C868" i="3" s="1"/>
  <c r="B869" i="3"/>
  <c r="C869" i="3" s="1"/>
  <c r="B870" i="3"/>
  <c r="C870" i="3" s="1"/>
  <c r="B871" i="3"/>
  <c r="C871" i="3" s="1"/>
  <c r="B872" i="3"/>
  <c r="C872" i="3" s="1"/>
  <c r="B873" i="3"/>
  <c r="C873" i="3" s="1"/>
  <c r="B874" i="3"/>
  <c r="C874" i="3" s="1"/>
  <c r="B875" i="3"/>
  <c r="C875" i="3" s="1"/>
  <c r="B876" i="3"/>
  <c r="C876" i="3" s="1"/>
  <c r="B877" i="3"/>
  <c r="C877" i="3" s="1"/>
  <c r="B878" i="3"/>
  <c r="C878" i="3" s="1"/>
  <c r="B879" i="3"/>
  <c r="C879" i="3" s="1"/>
  <c r="B880" i="3"/>
  <c r="C880" i="3" s="1"/>
  <c r="B881" i="3"/>
  <c r="C881" i="3" s="1"/>
  <c r="B882" i="3"/>
  <c r="C882" i="3" s="1"/>
  <c r="B883" i="3"/>
  <c r="C883" i="3" s="1"/>
  <c r="B884" i="3"/>
  <c r="C884" i="3" s="1"/>
  <c r="B885" i="3"/>
  <c r="C885" i="3" s="1"/>
  <c r="B886" i="3"/>
  <c r="C886" i="3" s="1"/>
  <c r="B887" i="3"/>
  <c r="C887" i="3" s="1"/>
  <c r="B888" i="3"/>
  <c r="C888" i="3" s="1"/>
  <c r="B889" i="3"/>
  <c r="C889" i="3" s="1"/>
  <c r="B890" i="3"/>
  <c r="C890" i="3" s="1"/>
  <c r="B891" i="3"/>
  <c r="C891" i="3" s="1"/>
  <c r="B892" i="3"/>
  <c r="C892" i="3" s="1"/>
  <c r="B893" i="3"/>
  <c r="C893" i="3" s="1"/>
  <c r="B894" i="3"/>
  <c r="C894" i="3" s="1"/>
  <c r="B895" i="3"/>
  <c r="C895" i="3" s="1"/>
  <c r="B896" i="3"/>
  <c r="C896" i="3" s="1"/>
  <c r="B897" i="3"/>
  <c r="C897" i="3" s="1"/>
  <c r="B898" i="3"/>
  <c r="C898" i="3" s="1"/>
  <c r="B899" i="3"/>
  <c r="C899" i="3" s="1"/>
  <c r="B900" i="3"/>
  <c r="C900" i="3" s="1"/>
  <c r="B901" i="3"/>
  <c r="C901" i="3" s="1"/>
  <c r="B902" i="3"/>
  <c r="C902" i="3" s="1"/>
  <c r="B903" i="3"/>
  <c r="C903" i="3" s="1"/>
  <c r="B904" i="3"/>
  <c r="C904" i="3" s="1"/>
  <c r="B905" i="3"/>
  <c r="C905" i="3" s="1"/>
  <c r="B906" i="3"/>
  <c r="C906" i="3" s="1"/>
  <c r="B907" i="3"/>
  <c r="C907" i="3" s="1"/>
  <c r="B908" i="3"/>
  <c r="C908" i="3" s="1"/>
  <c r="B909" i="3"/>
  <c r="C909" i="3" s="1"/>
  <c r="B910" i="3"/>
  <c r="C910" i="3" s="1"/>
  <c r="B911" i="3"/>
  <c r="C911" i="3" s="1"/>
  <c r="B912" i="3"/>
  <c r="C912" i="3" s="1"/>
  <c r="B913" i="3"/>
  <c r="C913" i="3" s="1"/>
  <c r="B914" i="3"/>
  <c r="C914" i="3" s="1"/>
  <c r="B915" i="3"/>
  <c r="C915" i="3" s="1"/>
  <c r="B916" i="3"/>
  <c r="C916" i="3" s="1"/>
  <c r="B917" i="3"/>
  <c r="C917" i="3" s="1"/>
  <c r="B918" i="3"/>
  <c r="C918" i="3" s="1"/>
  <c r="B919" i="3"/>
  <c r="C919" i="3" s="1"/>
  <c r="B920" i="3"/>
  <c r="C920" i="3" s="1"/>
  <c r="B921" i="3"/>
  <c r="C921" i="3" s="1"/>
  <c r="B922" i="3"/>
  <c r="C922" i="3" s="1"/>
  <c r="B923" i="3"/>
  <c r="C923" i="3" s="1"/>
  <c r="B924" i="3"/>
  <c r="C924" i="3" s="1"/>
  <c r="B925" i="3"/>
  <c r="C925" i="3" s="1"/>
  <c r="B926" i="3"/>
  <c r="C926" i="3" s="1"/>
  <c r="B927" i="3"/>
  <c r="C927" i="3" s="1"/>
  <c r="B928" i="3"/>
  <c r="C928" i="3" s="1"/>
  <c r="B929" i="3"/>
  <c r="C929" i="3" s="1"/>
  <c r="B930" i="3"/>
  <c r="C930" i="3" s="1"/>
  <c r="B931" i="3"/>
  <c r="C931" i="3" s="1"/>
  <c r="B932" i="3"/>
  <c r="C932" i="3" s="1"/>
  <c r="B933" i="3"/>
  <c r="C933" i="3" s="1"/>
  <c r="B934" i="3"/>
  <c r="C934" i="3" s="1"/>
  <c r="B935" i="3"/>
  <c r="C935" i="3" s="1"/>
  <c r="B936" i="3"/>
  <c r="C936" i="3" s="1"/>
  <c r="B937" i="3"/>
  <c r="C937" i="3" s="1"/>
  <c r="B938" i="3"/>
  <c r="C938" i="3" s="1"/>
  <c r="B939" i="3"/>
  <c r="C939" i="3" s="1"/>
  <c r="B940" i="3"/>
  <c r="C940" i="3" s="1"/>
  <c r="B941" i="3"/>
  <c r="C941" i="3" s="1"/>
  <c r="B942" i="3"/>
  <c r="C942" i="3" s="1"/>
  <c r="B943" i="3"/>
  <c r="C943" i="3" s="1"/>
  <c r="B944" i="3"/>
  <c r="C944" i="3" s="1"/>
  <c r="B945" i="3"/>
  <c r="C945" i="3" s="1"/>
  <c r="B946" i="3"/>
  <c r="C946" i="3" s="1"/>
  <c r="B947" i="3"/>
  <c r="C947" i="3" s="1"/>
  <c r="B948" i="3"/>
  <c r="C948" i="3" s="1"/>
  <c r="B949" i="3"/>
  <c r="C949" i="3" s="1"/>
  <c r="B950" i="3"/>
  <c r="C950" i="3" s="1"/>
  <c r="B951" i="3"/>
  <c r="C951" i="3" s="1"/>
  <c r="B952" i="3"/>
  <c r="C952" i="3" s="1"/>
  <c r="B953" i="3"/>
  <c r="C953" i="3" s="1"/>
  <c r="B954" i="3"/>
  <c r="C954" i="3" s="1"/>
  <c r="B955" i="3"/>
  <c r="C955" i="3" s="1"/>
  <c r="B956" i="3"/>
  <c r="C956" i="3" s="1"/>
  <c r="B957" i="3"/>
  <c r="C957" i="3" s="1"/>
  <c r="B958" i="3"/>
  <c r="C958" i="3" s="1"/>
  <c r="B959" i="3"/>
  <c r="C959" i="3" s="1"/>
  <c r="B960" i="3"/>
  <c r="C960" i="3" s="1"/>
  <c r="B961" i="3"/>
  <c r="C961" i="3" s="1"/>
  <c r="B962" i="3"/>
  <c r="C962" i="3" s="1"/>
  <c r="B963" i="3"/>
  <c r="C963" i="3" s="1"/>
  <c r="B964" i="3"/>
  <c r="C964" i="3" s="1"/>
  <c r="B965" i="3"/>
  <c r="C965" i="3" s="1"/>
  <c r="B966" i="3"/>
  <c r="C966" i="3" s="1"/>
  <c r="B967" i="3"/>
  <c r="C967" i="3" s="1"/>
  <c r="B968" i="3"/>
  <c r="C968" i="3" s="1"/>
  <c r="B969" i="3"/>
  <c r="C969" i="3" s="1"/>
  <c r="B970" i="3"/>
  <c r="C970" i="3" s="1"/>
  <c r="B971" i="3"/>
  <c r="C971" i="3" s="1"/>
  <c r="B972" i="3"/>
  <c r="C972" i="3" s="1"/>
  <c r="B973" i="3"/>
  <c r="C973" i="3" s="1"/>
  <c r="B974" i="3"/>
  <c r="C974" i="3" s="1"/>
  <c r="B975" i="3"/>
  <c r="C975" i="3" s="1"/>
  <c r="B976" i="3"/>
  <c r="C976" i="3" s="1"/>
  <c r="B977" i="3"/>
  <c r="C977" i="3" s="1"/>
  <c r="B978" i="3"/>
  <c r="C978" i="3" s="1"/>
  <c r="B979" i="3"/>
  <c r="C979" i="3" s="1"/>
  <c r="B980" i="3"/>
  <c r="C980" i="3" s="1"/>
  <c r="B981" i="3"/>
  <c r="C981" i="3" s="1"/>
  <c r="B982" i="3"/>
  <c r="C982" i="3" s="1"/>
  <c r="B983" i="3"/>
  <c r="C983" i="3" s="1"/>
  <c r="B984" i="3"/>
  <c r="C984" i="3" s="1"/>
  <c r="B985" i="3"/>
  <c r="C985" i="3" s="1"/>
  <c r="B986" i="3"/>
  <c r="C986" i="3" s="1"/>
  <c r="B987" i="3"/>
  <c r="C987" i="3" s="1"/>
  <c r="B988" i="3"/>
  <c r="C988" i="3" s="1"/>
  <c r="B989" i="3"/>
  <c r="C989" i="3" s="1"/>
  <c r="B990" i="3"/>
  <c r="C990" i="3" s="1"/>
  <c r="B991" i="3"/>
  <c r="C991" i="3" s="1"/>
  <c r="B992" i="3"/>
  <c r="C992" i="3" s="1"/>
  <c r="B993" i="3"/>
  <c r="C993" i="3" s="1"/>
  <c r="B994" i="3"/>
  <c r="C994" i="3" s="1"/>
  <c r="B995" i="3"/>
  <c r="C995" i="3" s="1"/>
  <c r="B996" i="3"/>
  <c r="C996" i="3" s="1"/>
  <c r="B997" i="3"/>
  <c r="C997" i="3" s="1"/>
  <c r="B998" i="3"/>
  <c r="C998" i="3" s="1"/>
  <c r="B999" i="3"/>
  <c r="C999" i="3" s="1"/>
  <c r="B1000" i="3"/>
  <c r="C1000" i="3" s="1"/>
  <c r="B1001" i="3"/>
  <c r="C1001" i="3" s="1"/>
  <c r="B1002" i="3"/>
  <c r="C1002" i="3" s="1"/>
  <c r="B1003" i="3"/>
  <c r="C1003" i="3" s="1"/>
  <c r="B1004" i="3"/>
  <c r="C1004" i="3" s="1"/>
  <c r="B1005" i="3"/>
  <c r="C1005" i="3" s="1"/>
  <c r="B1006" i="3"/>
  <c r="C1006" i="3" s="1"/>
  <c r="B1007" i="3"/>
  <c r="C1007" i="3" s="1"/>
  <c r="B1008" i="3"/>
  <c r="C1008" i="3" s="1"/>
  <c r="B1009" i="3"/>
  <c r="C1009" i="3" s="1"/>
  <c r="B1010" i="3"/>
  <c r="C1010" i="3" s="1"/>
  <c r="B1011" i="3"/>
  <c r="C1011" i="3" s="1"/>
  <c r="B1012" i="3"/>
  <c r="C1012" i="3" s="1"/>
  <c r="B1013" i="3"/>
  <c r="C1013" i="3" s="1"/>
  <c r="B1014" i="3"/>
  <c r="C1014" i="3" s="1"/>
  <c r="B1015" i="3"/>
  <c r="C1015" i="3" s="1"/>
  <c r="B1016" i="3"/>
  <c r="C1016" i="3" s="1"/>
  <c r="B1017" i="3"/>
  <c r="C1017" i="3" s="1"/>
  <c r="B1018" i="3"/>
  <c r="C1018" i="3" s="1"/>
  <c r="B1019" i="3"/>
  <c r="C1019" i="3" s="1"/>
  <c r="B1020" i="3"/>
  <c r="C1020" i="3" s="1"/>
  <c r="B1021" i="3"/>
  <c r="C1021" i="3" s="1"/>
  <c r="B1022" i="3"/>
  <c r="C1022" i="3" s="1"/>
  <c r="B1023" i="3"/>
  <c r="C1023" i="3" s="1"/>
  <c r="B1024" i="3"/>
  <c r="C1024" i="3" s="1"/>
  <c r="B1025" i="3"/>
  <c r="C1025" i="3" s="1"/>
  <c r="B1026" i="3"/>
  <c r="C1026" i="3" s="1"/>
  <c r="B1027" i="3"/>
  <c r="C1027" i="3" s="1"/>
  <c r="B1028" i="3"/>
  <c r="C1028" i="3" s="1"/>
  <c r="B1029" i="3"/>
  <c r="C1029" i="3" s="1"/>
  <c r="B1030" i="3"/>
  <c r="C1030" i="3" s="1"/>
  <c r="B1031" i="3"/>
  <c r="C1031" i="3" s="1"/>
  <c r="B1032" i="3"/>
  <c r="C1032" i="3" s="1"/>
  <c r="B1033" i="3"/>
  <c r="C1033" i="3" s="1"/>
  <c r="B1034" i="3"/>
  <c r="C1034" i="3" s="1"/>
  <c r="B1035" i="3"/>
  <c r="C1035" i="3" s="1"/>
  <c r="B1036" i="3"/>
  <c r="C1036" i="3" s="1"/>
  <c r="B1037" i="3"/>
  <c r="C1037" i="3" s="1"/>
  <c r="B1038" i="3"/>
  <c r="C1038" i="3" s="1"/>
  <c r="B1039" i="3"/>
  <c r="C1039" i="3" s="1"/>
  <c r="B1040" i="3"/>
  <c r="C1040" i="3" s="1"/>
  <c r="B1041" i="3"/>
  <c r="C1041" i="3" s="1"/>
  <c r="B1042" i="3"/>
  <c r="C1042" i="3" s="1"/>
  <c r="B1043" i="3"/>
  <c r="C1043" i="3" s="1"/>
  <c r="B1044" i="3"/>
  <c r="C1044" i="3" s="1"/>
  <c r="B1045" i="3"/>
  <c r="C1045" i="3" s="1"/>
  <c r="B1046" i="3"/>
  <c r="C1046" i="3" s="1"/>
  <c r="B1047" i="3"/>
  <c r="C1047" i="3" s="1"/>
  <c r="B1048" i="3"/>
  <c r="C1048" i="3" s="1"/>
  <c r="B1049" i="3"/>
  <c r="C1049" i="3" s="1"/>
  <c r="B1050" i="3"/>
  <c r="C1050" i="3" s="1"/>
  <c r="B1051" i="3"/>
  <c r="C1051" i="3" s="1"/>
  <c r="B1052" i="3"/>
  <c r="C1052" i="3" s="1"/>
  <c r="B1053" i="3"/>
  <c r="C1053" i="3" s="1"/>
  <c r="B1054" i="3"/>
  <c r="C1054" i="3" s="1"/>
  <c r="B1055" i="3"/>
  <c r="C1055" i="3" s="1"/>
  <c r="B1056" i="3"/>
  <c r="C1056" i="3" s="1"/>
  <c r="B1057" i="3"/>
  <c r="C1057" i="3" s="1"/>
  <c r="B1058" i="3"/>
  <c r="C1058" i="3" s="1"/>
  <c r="B1059" i="3"/>
  <c r="C1059" i="3" s="1"/>
  <c r="B1060" i="3"/>
  <c r="C1060" i="3" s="1"/>
  <c r="B1061" i="3"/>
  <c r="C1061" i="3" s="1"/>
  <c r="B1062" i="3"/>
  <c r="C1062" i="3" s="1"/>
  <c r="B1063" i="3"/>
  <c r="C1063" i="3" s="1"/>
  <c r="B1064" i="3"/>
  <c r="C1064" i="3" s="1"/>
  <c r="B1065" i="3"/>
  <c r="C1065" i="3" s="1"/>
  <c r="B1066" i="3"/>
  <c r="C1066" i="3" s="1"/>
  <c r="B1067" i="3"/>
  <c r="C1067" i="3" s="1"/>
  <c r="B1068" i="3"/>
  <c r="C1068" i="3" s="1"/>
  <c r="B1069" i="3"/>
  <c r="C1069" i="3" s="1"/>
  <c r="B1070" i="3"/>
  <c r="C1070" i="3" s="1"/>
  <c r="B1071" i="3"/>
  <c r="C1071" i="3" s="1"/>
  <c r="B1072" i="3"/>
  <c r="C1072" i="3" s="1"/>
  <c r="B1073" i="3"/>
  <c r="C1073" i="3" s="1"/>
  <c r="B1074" i="3"/>
  <c r="C1074" i="3" s="1"/>
  <c r="B1075" i="3"/>
  <c r="C1075" i="3" s="1"/>
  <c r="B1076" i="3"/>
  <c r="C1076" i="3" s="1"/>
  <c r="B1077" i="3"/>
  <c r="C1077" i="3" s="1"/>
  <c r="B1078" i="3"/>
  <c r="C1078" i="3" s="1"/>
  <c r="B1079" i="3"/>
  <c r="C1079" i="3" s="1"/>
  <c r="B1080" i="3"/>
  <c r="C1080" i="3" s="1"/>
  <c r="B1081" i="3"/>
  <c r="C1081" i="3" s="1"/>
  <c r="B1082" i="3"/>
  <c r="C1082" i="3" s="1"/>
  <c r="B1083" i="3"/>
  <c r="C1083" i="3" s="1"/>
  <c r="B1084" i="3"/>
  <c r="C1084" i="3" s="1"/>
  <c r="B1085" i="3"/>
  <c r="C1085" i="3" s="1"/>
  <c r="B1086" i="3"/>
  <c r="C1086" i="3" s="1"/>
  <c r="B1087" i="3"/>
  <c r="C1087" i="3" s="1"/>
  <c r="B1088" i="3"/>
  <c r="C1088" i="3" s="1"/>
  <c r="B1089" i="3"/>
  <c r="C1089" i="3" s="1"/>
  <c r="B1090" i="3"/>
  <c r="C1090" i="3" s="1"/>
  <c r="B1091" i="3"/>
  <c r="C1091" i="3" s="1"/>
  <c r="B1092" i="3"/>
  <c r="C1092" i="3" s="1"/>
  <c r="B1093" i="3"/>
  <c r="C1093" i="3" s="1"/>
  <c r="B1094" i="3"/>
  <c r="C1094" i="3" s="1"/>
  <c r="B1095" i="3"/>
  <c r="C1095" i="3" s="1"/>
  <c r="B1096" i="3"/>
  <c r="C1096" i="3" s="1"/>
  <c r="B1097" i="3"/>
  <c r="C1097" i="3" s="1"/>
  <c r="B1098" i="3"/>
  <c r="C1098" i="3" s="1"/>
  <c r="B1099" i="3"/>
  <c r="C1099" i="3" s="1"/>
  <c r="B1100" i="3"/>
  <c r="C1100" i="3" s="1"/>
  <c r="B1101" i="3"/>
  <c r="C1101" i="3" s="1"/>
  <c r="B1102" i="3"/>
  <c r="C1102" i="3" s="1"/>
  <c r="B1103" i="3"/>
  <c r="C1103" i="3" s="1"/>
  <c r="B1104" i="3"/>
  <c r="C1104" i="3" s="1"/>
  <c r="B1105" i="3"/>
  <c r="C1105" i="3" s="1"/>
  <c r="B1106" i="3"/>
  <c r="C1106" i="3" s="1"/>
  <c r="B1107" i="3"/>
  <c r="C1107" i="3" s="1"/>
  <c r="B1108" i="3"/>
  <c r="C1108" i="3" s="1"/>
  <c r="B1109" i="3"/>
  <c r="C1109" i="3" s="1"/>
  <c r="B1110" i="3"/>
  <c r="C1110" i="3" s="1"/>
  <c r="B1111" i="3"/>
  <c r="C1111" i="3" s="1"/>
  <c r="B1112" i="3"/>
  <c r="C1112" i="3" s="1"/>
  <c r="B1113" i="3"/>
  <c r="C1113" i="3" s="1"/>
  <c r="B1114" i="3"/>
  <c r="C1114" i="3" s="1"/>
  <c r="B1115" i="3"/>
  <c r="C1115" i="3" s="1"/>
  <c r="B1116" i="3"/>
  <c r="C1116" i="3" s="1"/>
  <c r="B1117" i="3"/>
  <c r="C1117" i="3" s="1"/>
  <c r="B1118" i="3"/>
  <c r="C1118" i="3" s="1"/>
  <c r="B1119" i="3"/>
  <c r="C1119" i="3" s="1"/>
  <c r="B1120" i="3"/>
  <c r="C1120" i="3" s="1"/>
  <c r="B1121" i="3"/>
  <c r="C1121" i="3" s="1"/>
  <c r="B1122" i="3"/>
  <c r="C1122" i="3" s="1"/>
  <c r="B1123" i="3"/>
  <c r="C1123" i="3" s="1"/>
  <c r="B1124" i="3"/>
  <c r="C1124" i="3" s="1"/>
  <c r="B1125" i="3"/>
  <c r="C1125" i="3" s="1"/>
  <c r="B1126" i="3"/>
  <c r="C1126" i="3" s="1"/>
  <c r="B1127" i="3"/>
  <c r="C1127" i="3" s="1"/>
  <c r="B1128" i="3"/>
  <c r="C1128" i="3" s="1"/>
  <c r="B1129" i="3"/>
  <c r="C1129" i="3" s="1"/>
  <c r="B1130" i="3"/>
  <c r="C1130" i="3" s="1"/>
  <c r="B1131" i="3"/>
  <c r="C1131" i="3" s="1"/>
  <c r="B1132" i="3"/>
  <c r="C1132" i="3" s="1"/>
  <c r="B1133" i="3"/>
  <c r="C1133" i="3" s="1"/>
  <c r="B1134" i="3"/>
  <c r="C1134" i="3" s="1"/>
  <c r="B1135" i="3"/>
  <c r="C1135" i="3" s="1"/>
  <c r="B1136" i="3"/>
  <c r="C1136" i="3" s="1"/>
  <c r="B1137" i="3"/>
  <c r="C1137" i="3" s="1"/>
  <c r="B1138" i="3"/>
  <c r="C1138" i="3" s="1"/>
  <c r="B1139" i="3"/>
  <c r="C1139" i="3" s="1"/>
  <c r="B1140" i="3"/>
  <c r="C1140" i="3" s="1"/>
  <c r="B1141" i="3"/>
  <c r="C1141" i="3" s="1"/>
  <c r="B1142" i="3"/>
  <c r="C1142" i="3" s="1"/>
  <c r="B1143" i="3"/>
  <c r="C1143" i="3" s="1"/>
  <c r="B1144" i="3"/>
  <c r="C1144" i="3" s="1"/>
  <c r="B1145" i="3"/>
  <c r="C1145" i="3" s="1"/>
  <c r="B1146" i="3"/>
  <c r="C1146" i="3" s="1"/>
  <c r="B1147" i="3"/>
  <c r="C1147" i="3" s="1"/>
  <c r="B1148" i="3"/>
  <c r="C1148" i="3" s="1"/>
  <c r="B1149" i="3"/>
  <c r="C1149" i="3" s="1"/>
  <c r="B1150" i="3"/>
  <c r="C1150" i="3" s="1"/>
  <c r="B1151" i="3"/>
  <c r="C1151" i="3" s="1"/>
  <c r="B1152" i="3"/>
  <c r="C1152" i="3" s="1"/>
  <c r="B1153" i="3"/>
  <c r="C1153" i="3" s="1"/>
  <c r="B1154" i="3"/>
  <c r="C1154" i="3" s="1"/>
  <c r="B1155" i="3"/>
  <c r="C1155" i="3" s="1"/>
  <c r="B1156" i="3"/>
  <c r="C1156" i="3" s="1"/>
  <c r="B1157" i="3"/>
  <c r="C1157" i="3" s="1"/>
  <c r="B1158" i="3"/>
  <c r="C1158" i="3" s="1"/>
  <c r="B1159" i="3"/>
  <c r="C1159" i="3" s="1"/>
  <c r="B1160" i="3"/>
  <c r="C1160" i="3" s="1"/>
  <c r="B1161" i="3"/>
  <c r="C1161" i="3" s="1"/>
  <c r="B1162" i="3"/>
  <c r="C1162" i="3" s="1"/>
  <c r="B1163" i="3"/>
  <c r="C1163" i="3" s="1"/>
  <c r="B1164" i="3"/>
  <c r="C1164" i="3" s="1"/>
  <c r="B1165" i="3"/>
  <c r="C1165" i="3" s="1"/>
  <c r="B1166" i="3"/>
  <c r="C1166" i="3" s="1"/>
  <c r="B1167" i="3"/>
  <c r="C1167" i="3" s="1"/>
  <c r="B1168" i="3"/>
  <c r="C1168" i="3" s="1"/>
  <c r="B1169" i="3"/>
  <c r="C1169" i="3" s="1"/>
  <c r="B1170" i="3"/>
  <c r="C1170" i="3" s="1"/>
  <c r="B1171" i="3"/>
  <c r="C1171" i="3" s="1"/>
  <c r="B1172" i="3"/>
  <c r="C1172" i="3" s="1"/>
  <c r="B1173" i="3"/>
  <c r="C1173" i="3" s="1"/>
  <c r="B1174" i="3"/>
  <c r="C1174" i="3" s="1"/>
  <c r="B1175" i="3"/>
  <c r="C1175" i="3" s="1"/>
  <c r="B1176" i="3"/>
  <c r="C1176" i="3" s="1"/>
  <c r="B1177" i="3"/>
  <c r="C1177" i="3" s="1"/>
  <c r="B1178" i="3"/>
  <c r="C1178" i="3" s="1"/>
  <c r="B1179" i="3"/>
  <c r="C1179" i="3" s="1"/>
  <c r="B1180" i="3"/>
  <c r="C1180" i="3" s="1"/>
  <c r="B1181" i="3"/>
  <c r="C1181" i="3" s="1"/>
  <c r="B1182" i="3"/>
  <c r="C1182" i="3" s="1"/>
  <c r="B1183" i="3"/>
  <c r="C1183" i="3" s="1"/>
  <c r="B1184" i="3"/>
  <c r="C1184" i="3" s="1"/>
  <c r="B1185" i="3"/>
  <c r="C1185" i="3" s="1"/>
  <c r="B1186" i="3"/>
  <c r="C1186" i="3" s="1"/>
  <c r="B1187" i="3"/>
  <c r="C1187" i="3" s="1"/>
  <c r="B1188" i="3"/>
  <c r="C1188" i="3" s="1"/>
  <c r="B1189" i="3"/>
  <c r="C1189" i="3" s="1"/>
  <c r="B1190" i="3"/>
  <c r="C1190" i="3" s="1"/>
  <c r="B1191" i="3"/>
  <c r="C1191" i="3" s="1"/>
  <c r="B1192" i="3"/>
  <c r="C1192" i="3" s="1"/>
  <c r="B1193" i="3"/>
  <c r="C1193" i="3" s="1"/>
  <c r="B1194" i="3"/>
  <c r="C1194" i="3" s="1"/>
  <c r="B1195" i="3"/>
  <c r="C1195" i="3" s="1"/>
  <c r="B1196" i="3"/>
  <c r="C1196" i="3" s="1"/>
  <c r="B1197" i="3"/>
  <c r="C1197" i="3" s="1"/>
  <c r="B1198" i="3"/>
  <c r="C1198" i="3" s="1"/>
  <c r="B1199" i="3"/>
  <c r="C1199" i="3" s="1"/>
  <c r="B1200" i="3"/>
  <c r="C1200" i="3" s="1"/>
  <c r="B1201" i="3"/>
  <c r="C1201" i="3" s="1"/>
  <c r="B1202" i="3"/>
  <c r="C1202" i="3" s="1"/>
  <c r="B1203" i="3"/>
  <c r="C1203" i="3" s="1"/>
  <c r="B1204" i="3"/>
  <c r="C1204" i="3" s="1"/>
  <c r="B1205" i="3"/>
  <c r="C1205" i="3" s="1"/>
  <c r="B1206" i="3"/>
  <c r="C1206" i="3" s="1"/>
  <c r="B1207" i="3"/>
  <c r="C1207" i="3" s="1"/>
  <c r="B1208" i="3"/>
  <c r="C1208" i="3" s="1"/>
  <c r="B1209" i="3"/>
  <c r="C1209" i="3" s="1"/>
  <c r="B1210" i="3"/>
  <c r="C1210" i="3" s="1"/>
  <c r="B1211" i="3"/>
  <c r="C1211" i="3" s="1"/>
  <c r="B1212" i="3"/>
  <c r="C1212" i="3" s="1"/>
  <c r="B1213" i="3"/>
  <c r="C1213" i="3" s="1"/>
  <c r="B1214" i="3"/>
  <c r="C1214" i="3" s="1"/>
  <c r="B1215" i="3"/>
  <c r="C1215" i="3" s="1"/>
  <c r="B1216" i="3"/>
  <c r="C1216" i="3" s="1"/>
  <c r="B1217" i="3"/>
  <c r="C1217" i="3" s="1"/>
  <c r="B1218" i="3"/>
  <c r="C1218" i="3" s="1"/>
  <c r="B1219" i="3"/>
  <c r="C1219" i="3" s="1"/>
  <c r="B1220" i="3"/>
  <c r="C1220" i="3" s="1"/>
  <c r="B1221" i="3"/>
  <c r="C1221" i="3" s="1"/>
  <c r="B1222" i="3"/>
  <c r="C1222" i="3" s="1"/>
  <c r="B1223" i="3"/>
  <c r="C1223" i="3" s="1"/>
  <c r="B1224" i="3"/>
  <c r="C1224" i="3" s="1"/>
  <c r="B1225" i="3"/>
  <c r="C1225" i="3" s="1"/>
  <c r="B1226" i="3"/>
  <c r="C1226" i="3" s="1"/>
  <c r="B1227" i="3"/>
  <c r="C1227" i="3" s="1"/>
  <c r="B1228" i="3"/>
  <c r="C1228" i="3" s="1"/>
  <c r="B1229" i="3"/>
  <c r="C1229" i="3" s="1"/>
  <c r="B1230" i="3"/>
  <c r="C1230" i="3" s="1"/>
  <c r="B1231" i="3"/>
  <c r="C1231" i="3" s="1"/>
  <c r="B1232" i="3"/>
  <c r="C1232" i="3" s="1"/>
  <c r="B1233" i="3"/>
  <c r="C1233" i="3" s="1"/>
  <c r="B1234" i="3"/>
  <c r="C1234" i="3" s="1"/>
  <c r="B1235" i="3"/>
  <c r="C1235" i="3" s="1"/>
  <c r="B1236" i="3"/>
  <c r="C1236" i="3" s="1"/>
  <c r="B1237" i="3"/>
  <c r="C1237" i="3" s="1"/>
  <c r="B1238" i="3"/>
  <c r="C1238" i="3" s="1"/>
  <c r="B1239" i="3"/>
  <c r="C1239" i="3" s="1"/>
  <c r="B1240" i="3"/>
  <c r="C1240" i="3" s="1"/>
  <c r="B1241" i="3"/>
  <c r="C1241" i="3" s="1"/>
  <c r="B1242" i="3"/>
  <c r="C1242" i="3" s="1"/>
  <c r="B1243" i="3"/>
  <c r="C1243" i="3" s="1"/>
  <c r="B1244" i="3"/>
  <c r="C1244" i="3" s="1"/>
  <c r="B1245" i="3"/>
  <c r="C1245" i="3" s="1"/>
  <c r="B1246" i="3"/>
  <c r="C1246" i="3" s="1"/>
  <c r="B1247" i="3"/>
  <c r="C1247" i="3" s="1"/>
  <c r="B1248" i="3"/>
  <c r="C1248" i="3" s="1"/>
  <c r="B1249" i="3"/>
  <c r="C1249" i="3" s="1"/>
  <c r="B1250" i="3"/>
  <c r="C1250" i="3" s="1"/>
  <c r="B1251" i="3"/>
  <c r="C1251" i="3" s="1"/>
  <c r="B1252" i="3"/>
  <c r="C1252" i="3" s="1"/>
  <c r="B1253" i="3"/>
  <c r="C1253" i="3" s="1"/>
  <c r="B1254" i="3"/>
  <c r="C1254" i="3" s="1"/>
  <c r="B1255" i="3"/>
  <c r="C1255" i="3" s="1"/>
  <c r="B1256" i="3"/>
  <c r="C1256" i="3" s="1"/>
  <c r="B1257" i="3"/>
  <c r="C1257" i="3" s="1"/>
  <c r="B1258" i="3"/>
  <c r="C1258" i="3" s="1"/>
  <c r="B1259" i="3"/>
  <c r="C1259" i="3" s="1"/>
  <c r="B1260" i="3"/>
  <c r="C1260" i="3" s="1"/>
  <c r="B1261" i="3"/>
  <c r="C1261" i="3" s="1"/>
  <c r="B1262" i="3"/>
  <c r="C1262" i="3" s="1"/>
  <c r="B1263" i="3"/>
  <c r="C1263" i="3" s="1"/>
  <c r="B1264" i="3"/>
  <c r="C1264" i="3" s="1"/>
  <c r="B1265" i="3"/>
  <c r="C1265" i="3" s="1"/>
  <c r="B1266" i="3"/>
  <c r="C1266" i="3" s="1"/>
  <c r="B1267" i="3"/>
  <c r="C1267" i="3" s="1"/>
  <c r="B1268" i="3"/>
  <c r="C1268" i="3" s="1"/>
  <c r="B1269" i="3"/>
  <c r="C1269" i="3" s="1"/>
  <c r="B1270" i="3"/>
  <c r="C1270" i="3" s="1"/>
  <c r="B1271" i="3"/>
  <c r="C1271" i="3" s="1"/>
  <c r="B1272" i="3"/>
  <c r="C1272" i="3" s="1"/>
  <c r="B1273" i="3"/>
  <c r="C1273" i="3" s="1"/>
  <c r="B1274" i="3"/>
  <c r="C1274" i="3" s="1"/>
  <c r="B1275" i="3"/>
  <c r="C1275" i="3" s="1"/>
  <c r="B1276" i="3"/>
  <c r="C1276" i="3" s="1"/>
  <c r="B1277" i="3"/>
  <c r="C1277" i="3" s="1"/>
  <c r="B1278" i="3"/>
  <c r="C1278" i="3" s="1"/>
  <c r="B1279" i="3"/>
  <c r="C1279" i="3" s="1"/>
  <c r="B1280" i="3"/>
  <c r="C1280" i="3" s="1"/>
  <c r="B1281" i="3"/>
  <c r="C1281" i="3" s="1"/>
  <c r="B1282" i="3"/>
  <c r="C1282" i="3" s="1"/>
  <c r="B1283" i="3"/>
  <c r="C1283" i="3" s="1"/>
  <c r="B1284" i="3"/>
  <c r="C1284" i="3" s="1"/>
  <c r="B1285" i="3"/>
  <c r="C1285" i="3" s="1"/>
  <c r="B1286" i="3"/>
  <c r="C1286" i="3" s="1"/>
  <c r="B1287" i="3"/>
  <c r="C1287" i="3" s="1"/>
  <c r="B1288" i="3"/>
  <c r="C1288" i="3" s="1"/>
  <c r="B1289" i="3"/>
  <c r="C1289" i="3" s="1"/>
  <c r="B1290" i="3"/>
  <c r="C1290" i="3" s="1"/>
  <c r="B1291" i="3"/>
  <c r="C1291" i="3" s="1"/>
  <c r="B1292" i="3"/>
  <c r="C1292" i="3" s="1"/>
  <c r="B1293" i="3"/>
  <c r="C1293" i="3" s="1"/>
  <c r="B1294" i="3"/>
  <c r="C1294" i="3" s="1"/>
  <c r="B1295" i="3"/>
  <c r="C1295" i="3" s="1"/>
  <c r="B1296" i="3"/>
  <c r="C1296" i="3" s="1"/>
  <c r="B1297" i="3"/>
  <c r="C1297" i="3" s="1"/>
  <c r="B1298" i="3"/>
  <c r="C1298" i="3" s="1"/>
  <c r="B1299" i="3"/>
  <c r="C1299" i="3" s="1"/>
  <c r="B1300" i="3"/>
  <c r="C1300" i="3" s="1"/>
  <c r="B1301" i="3"/>
  <c r="C1301" i="3" s="1"/>
  <c r="B1302" i="3"/>
  <c r="C1302" i="3" s="1"/>
  <c r="B1303" i="3"/>
  <c r="C1303" i="3" s="1"/>
  <c r="B1304" i="3"/>
  <c r="C1304" i="3" s="1"/>
  <c r="B1305" i="3"/>
  <c r="C1305" i="3" s="1"/>
  <c r="B1306" i="3"/>
  <c r="C1306" i="3" s="1"/>
  <c r="B1307" i="3"/>
  <c r="C1307" i="3" s="1"/>
  <c r="B1308" i="3"/>
  <c r="C1308" i="3" s="1"/>
  <c r="B1309" i="3"/>
  <c r="C1309" i="3" s="1"/>
  <c r="B1310" i="3"/>
  <c r="C1310" i="3" s="1"/>
  <c r="B1311" i="3"/>
  <c r="C1311" i="3" s="1"/>
  <c r="B1312" i="3"/>
  <c r="C1312" i="3" s="1"/>
  <c r="B1313" i="3"/>
  <c r="C1313" i="3" s="1"/>
  <c r="B1314" i="3"/>
  <c r="C1314" i="3" s="1"/>
  <c r="B1315" i="3"/>
  <c r="C1315" i="3" s="1"/>
  <c r="B1316" i="3"/>
  <c r="C1316" i="3" s="1"/>
  <c r="B1317" i="3"/>
  <c r="C1317" i="3" s="1"/>
  <c r="B1318" i="3"/>
  <c r="C1318" i="3" s="1"/>
  <c r="B1319" i="3"/>
  <c r="C1319" i="3" s="1"/>
  <c r="B1320" i="3"/>
  <c r="C1320" i="3" s="1"/>
  <c r="B1321" i="3"/>
  <c r="C1321" i="3" s="1"/>
  <c r="B1322" i="3"/>
  <c r="C1322" i="3" s="1"/>
  <c r="B1323" i="3"/>
  <c r="C1323" i="3" s="1"/>
  <c r="B1324" i="3"/>
  <c r="C1324" i="3" s="1"/>
  <c r="B1325" i="3"/>
  <c r="C1325" i="3" s="1"/>
  <c r="B1326" i="3"/>
  <c r="C1326" i="3" s="1"/>
  <c r="B1327" i="3"/>
  <c r="C1327" i="3" s="1"/>
  <c r="B1328" i="3"/>
  <c r="C1328" i="3" s="1"/>
  <c r="B1329" i="3"/>
  <c r="C1329" i="3" s="1"/>
  <c r="B1330" i="3"/>
  <c r="C1330" i="3" s="1"/>
  <c r="B1331" i="3"/>
  <c r="C1331" i="3" s="1"/>
  <c r="B1332" i="3"/>
  <c r="C1332" i="3" s="1"/>
  <c r="B1333" i="3"/>
  <c r="C1333" i="3" s="1"/>
  <c r="B1334" i="3"/>
  <c r="C1334" i="3" s="1"/>
  <c r="B1335" i="3"/>
  <c r="C1335" i="3" s="1"/>
  <c r="B1336" i="3"/>
  <c r="C1336" i="3" s="1"/>
  <c r="B1337" i="3"/>
  <c r="C1337" i="3" s="1"/>
  <c r="B1338" i="3"/>
  <c r="C1338" i="3" s="1"/>
  <c r="B1339" i="3"/>
  <c r="C1339" i="3" s="1"/>
  <c r="B1340" i="3"/>
  <c r="C1340" i="3" s="1"/>
  <c r="B1341" i="3"/>
  <c r="C1341" i="3" s="1"/>
  <c r="B1342" i="3"/>
  <c r="C1342" i="3" s="1"/>
  <c r="B1343" i="3"/>
  <c r="C1343" i="3" s="1"/>
  <c r="B1344" i="3"/>
  <c r="C1344" i="3" s="1"/>
  <c r="B1345" i="3"/>
  <c r="C1345" i="3" s="1"/>
  <c r="B1346" i="3"/>
  <c r="C1346" i="3" s="1"/>
  <c r="B1347" i="3"/>
  <c r="C1347" i="3" s="1"/>
  <c r="B1348" i="3"/>
  <c r="C1348" i="3" s="1"/>
  <c r="B1349" i="3"/>
  <c r="C1349" i="3" s="1"/>
  <c r="B1350" i="3"/>
  <c r="C1350" i="3" s="1"/>
  <c r="B1351" i="3"/>
  <c r="C1351" i="3" s="1"/>
  <c r="B1352" i="3"/>
  <c r="C1352" i="3" s="1"/>
  <c r="B1353" i="3"/>
  <c r="C1353" i="3" s="1"/>
  <c r="B1354" i="3"/>
  <c r="C1354" i="3" s="1"/>
  <c r="B1355" i="3"/>
  <c r="C1355" i="3" s="1"/>
  <c r="B1356" i="3"/>
  <c r="C1356" i="3" s="1"/>
  <c r="B1357" i="3"/>
  <c r="C1357" i="3" s="1"/>
  <c r="B1358" i="3"/>
  <c r="C1358" i="3" s="1"/>
  <c r="B1359" i="3"/>
  <c r="C1359" i="3" s="1"/>
  <c r="B1360" i="3"/>
  <c r="C1360" i="3" s="1"/>
  <c r="B1361" i="3"/>
  <c r="C1361" i="3" s="1"/>
  <c r="B1362" i="3"/>
  <c r="C1362" i="3" s="1"/>
  <c r="B1363" i="3"/>
  <c r="C1363" i="3" s="1"/>
  <c r="B1364" i="3"/>
  <c r="C1364" i="3" s="1"/>
  <c r="B1365" i="3"/>
  <c r="C1365" i="3" s="1"/>
  <c r="B1366" i="3"/>
  <c r="C1366" i="3" s="1"/>
  <c r="B1367" i="3"/>
  <c r="C1367" i="3" s="1"/>
  <c r="B1368" i="3"/>
  <c r="C1368" i="3" s="1"/>
  <c r="B1369" i="3"/>
  <c r="C1369" i="3" s="1"/>
  <c r="B1370" i="3"/>
  <c r="C1370" i="3" s="1"/>
  <c r="B1371" i="3"/>
  <c r="C1371" i="3" s="1"/>
  <c r="B1372" i="3"/>
  <c r="C1372" i="3" s="1"/>
  <c r="B1373" i="3"/>
  <c r="C1373" i="3" s="1"/>
  <c r="B1374" i="3"/>
  <c r="C1374" i="3" s="1"/>
  <c r="B1375" i="3"/>
  <c r="C1375" i="3" s="1"/>
  <c r="B1376" i="3"/>
  <c r="C1376" i="3" s="1"/>
  <c r="B1377" i="3"/>
  <c r="C1377" i="3" s="1"/>
  <c r="B1378" i="3"/>
  <c r="C1378" i="3" s="1"/>
  <c r="B1379" i="3"/>
  <c r="C1379" i="3" s="1"/>
  <c r="B1380" i="3"/>
  <c r="C1380" i="3" s="1"/>
  <c r="B1381" i="3"/>
  <c r="C1381" i="3" s="1"/>
  <c r="B1382" i="3"/>
  <c r="C1382" i="3" s="1"/>
  <c r="B1383" i="3"/>
  <c r="C1383" i="3" s="1"/>
  <c r="B1384" i="3"/>
  <c r="C1384" i="3" s="1"/>
  <c r="B1385" i="3"/>
  <c r="C1385" i="3" s="1"/>
  <c r="B1386" i="3"/>
  <c r="C1386" i="3" s="1"/>
  <c r="B1387" i="3"/>
  <c r="C1387" i="3" s="1"/>
  <c r="B1388" i="3"/>
  <c r="C1388" i="3" s="1"/>
  <c r="B1389" i="3"/>
  <c r="C1389" i="3" s="1"/>
  <c r="B1390" i="3"/>
  <c r="C1390" i="3" s="1"/>
  <c r="B1391" i="3"/>
  <c r="C1391" i="3" s="1"/>
  <c r="B1392" i="3"/>
  <c r="C1392" i="3" s="1"/>
  <c r="B1393" i="3"/>
  <c r="C1393" i="3" s="1"/>
  <c r="B1394" i="3"/>
  <c r="C1394" i="3" s="1"/>
  <c r="B1395" i="3"/>
  <c r="C1395" i="3" s="1"/>
  <c r="B1396" i="3"/>
  <c r="C1396" i="3" s="1"/>
  <c r="B1397" i="3"/>
  <c r="C1397" i="3" s="1"/>
  <c r="B1398" i="3"/>
  <c r="C1398" i="3" s="1"/>
  <c r="B1399" i="3"/>
  <c r="C1399" i="3" s="1"/>
  <c r="B1400" i="3"/>
  <c r="C1400" i="3" s="1"/>
  <c r="B1401" i="3"/>
  <c r="C1401" i="3" s="1"/>
  <c r="B1402" i="3"/>
  <c r="C1402" i="3" s="1"/>
  <c r="B1403" i="3"/>
  <c r="C1403" i="3" s="1"/>
  <c r="B1404" i="3"/>
  <c r="C1404" i="3" s="1"/>
  <c r="B1405" i="3"/>
  <c r="C1405" i="3" s="1"/>
  <c r="B1406" i="3"/>
  <c r="C1406" i="3" s="1"/>
  <c r="B1407" i="3"/>
  <c r="C1407" i="3" s="1"/>
  <c r="B1408" i="3"/>
  <c r="C1408" i="3" s="1"/>
  <c r="B1409" i="3"/>
  <c r="C1409" i="3" s="1"/>
  <c r="B1410" i="3"/>
  <c r="C1410" i="3" s="1"/>
  <c r="B1411" i="3"/>
  <c r="C1411" i="3" s="1"/>
  <c r="B1412" i="3"/>
  <c r="C1412" i="3" s="1"/>
  <c r="B1413" i="3"/>
  <c r="C1413" i="3" s="1"/>
  <c r="B1414" i="3"/>
  <c r="C1414" i="3" s="1"/>
  <c r="B1415" i="3"/>
  <c r="C1415" i="3" s="1"/>
  <c r="B1416" i="3"/>
  <c r="C1416" i="3" s="1"/>
  <c r="B1417" i="3"/>
  <c r="C1417" i="3" s="1"/>
  <c r="B1418" i="3"/>
  <c r="C1418" i="3" s="1"/>
  <c r="B1419" i="3"/>
  <c r="C1419" i="3" s="1"/>
  <c r="B1420" i="3"/>
  <c r="C1420" i="3" s="1"/>
  <c r="B1421" i="3"/>
  <c r="C1421" i="3" s="1"/>
  <c r="B1422" i="3"/>
  <c r="C1422" i="3" s="1"/>
  <c r="B1423" i="3"/>
  <c r="C1423" i="3" s="1"/>
  <c r="B1424" i="3"/>
  <c r="C1424" i="3" s="1"/>
  <c r="B1425" i="3"/>
  <c r="C1425" i="3" s="1"/>
  <c r="B1426" i="3"/>
  <c r="C1426" i="3" s="1"/>
  <c r="B1427" i="3"/>
  <c r="C1427" i="3" s="1"/>
  <c r="B1428" i="3"/>
  <c r="C1428" i="3" s="1"/>
  <c r="B1429" i="3"/>
  <c r="C1429" i="3" s="1"/>
  <c r="B1430" i="3"/>
  <c r="C1430" i="3" s="1"/>
  <c r="B1431" i="3"/>
  <c r="C1431" i="3" s="1"/>
  <c r="B1432" i="3"/>
  <c r="C1432" i="3" s="1"/>
  <c r="B1433" i="3"/>
  <c r="C1433" i="3" s="1"/>
  <c r="B1434" i="3"/>
  <c r="C1434" i="3" s="1"/>
  <c r="B1435" i="3"/>
  <c r="C1435" i="3" s="1"/>
  <c r="B1436" i="3"/>
  <c r="C1436" i="3" s="1"/>
  <c r="B1437" i="3"/>
  <c r="C1437" i="3" s="1"/>
  <c r="B1438" i="3"/>
  <c r="C1438" i="3" s="1"/>
  <c r="B1439" i="3"/>
  <c r="C1439" i="3" s="1"/>
  <c r="B1440" i="3"/>
  <c r="C1440" i="3" s="1"/>
  <c r="B1441" i="3"/>
  <c r="C1441" i="3" s="1"/>
  <c r="B1442" i="3"/>
  <c r="C1442" i="3" s="1"/>
  <c r="B1443" i="3"/>
  <c r="C1443" i="3" s="1"/>
  <c r="B1444" i="3"/>
  <c r="C1444" i="3" s="1"/>
  <c r="B1445" i="3"/>
  <c r="C1445" i="3" s="1"/>
  <c r="B1446" i="3"/>
  <c r="C1446" i="3" s="1"/>
  <c r="B1447" i="3"/>
  <c r="C1447" i="3" s="1"/>
  <c r="B1448" i="3"/>
  <c r="C1448" i="3" s="1"/>
  <c r="B1449" i="3"/>
  <c r="C1449" i="3" s="1"/>
  <c r="B1450" i="3"/>
  <c r="C1450" i="3" s="1"/>
  <c r="B1451" i="3"/>
  <c r="C1451" i="3" s="1"/>
  <c r="B1452" i="3"/>
  <c r="C1452" i="3" s="1"/>
  <c r="B1453" i="3"/>
  <c r="C1453" i="3" s="1"/>
  <c r="B1454" i="3"/>
  <c r="C1454" i="3" s="1"/>
  <c r="B1455" i="3"/>
  <c r="C1455" i="3" s="1"/>
  <c r="B1456" i="3"/>
  <c r="C1456" i="3" s="1"/>
  <c r="B1457" i="3"/>
  <c r="C1457" i="3" s="1"/>
  <c r="B1458" i="3"/>
  <c r="C1458" i="3" s="1"/>
  <c r="B1459" i="3"/>
  <c r="C1459" i="3" s="1"/>
  <c r="B1460" i="3"/>
  <c r="C1460" i="3" s="1"/>
  <c r="B1461" i="3"/>
  <c r="C1461" i="3" s="1"/>
  <c r="B1462" i="3"/>
  <c r="C1462" i="3" s="1"/>
  <c r="B1463" i="3"/>
  <c r="C1463" i="3" s="1"/>
  <c r="B1464" i="3"/>
  <c r="C1464" i="3" s="1"/>
  <c r="B1465" i="3"/>
  <c r="C1465" i="3" s="1"/>
  <c r="B1466" i="3"/>
  <c r="C1466" i="3" s="1"/>
  <c r="B1467" i="3"/>
  <c r="C1467" i="3" s="1"/>
  <c r="B1468" i="3"/>
  <c r="C1468" i="3" s="1"/>
  <c r="B1469" i="3"/>
  <c r="C1469" i="3" s="1"/>
  <c r="B1470" i="3"/>
  <c r="C1470" i="3" s="1"/>
  <c r="B1471" i="3"/>
  <c r="C1471" i="3" s="1"/>
  <c r="B1472" i="3"/>
  <c r="C1472" i="3" s="1"/>
  <c r="B1473" i="3"/>
  <c r="C1473" i="3" s="1"/>
  <c r="B1474" i="3"/>
  <c r="C1474" i="3" s="1"/>
  <c r="B1475" i="3"/>
  <c r="C1475" i="3" s="1"/>
  <c r="B1476" i="3"/>
  <c r="C1476" i="3" s="1"/>
  <c r="B1477" i="3"/>
  <c r="C1477" i="3" s="1"/>
  <c r="B1478" i="3"/>
  <c r="C1478" i="3" s="1"/>
  <c r="B1479" i="3"/>
  <c r="C1479" i="3" s="1"/>
  <c r="B1480" i="3"/>
  <c r="C1480" i="3" s="1"/>
  <c r="B1481" i="3"/>
  <c r="C1481" i="3" s="1"/>
  <c r="B1482" i="3"/>
  <c r="C1482" i="3" s="1"/>
  <c r="B1483" i="3"/>
  <c r="C1483" i="3" s="1"/>
  <c r="B1484" i="3"/>
  <c r="C1484" i="3" s="1"/>
  <c r="B1485" i="3"/>
  <c r="C1485" i="3" s="1"/>
  <c r="B1486" i="3"/>
  <c r="C1486" i="3" s="1"/>
  <c r="B1487" i="3"/>
  <c r="C1487" i="3" s="1"/>
  <c r="B1488" i="3"/>
  <c r="C1488" i="3" s="1"/>
  <c r="B1489" i="3"/>
  <c r="C1489" i="3" s="1"/>
  <c r="B1490" i="3"/>
  <c r="C1490" i="3" s="1"/>
  <c r="B1491" i="3"/>
  <c r="C1491" i="3" s="1"/>
  <c r="B1492" i="3"/>
  <c r="C1492" i="3" s="1"/>
  <c r="B1493" i="3"/>
  <c r="C1493" i="3" s="1"/>
  <c r="B1494" i="3"/>
  <c r="C1494" i="3" s="1"/>
  <c r="B1495" i="3"/>
  <c r="C1495" i="3" s="1"/>
  <c r="B1496" i="3"/>
  <c r="C1496" i="3" s="1"/>
  <c r="B1497" i="3"/>
  <c r="C1497" i="3" s="1"/>
  <c r="B1498" i="3"/>
  <c r="C1498" i="3" s="1"/>
  <c r="B1499" i="3"/>
  <c r="C1499" i="3" s="1"/>
  <c r="B1500" i="3"/>
  <c r="C1500" i="3" s="1"/>
  <c r="B1501" i="3"/>
  <c r="C1501" i="3" s="1"/>
  <c r="B1502" i="3"/>
  <c r="C1502" i="3" s="1"/>
  <c r="B1503" i="3"/>
  <c r="C1503" i="3" s="1"/>
  <c r="B1504" i="3"/>
  <c r="C1504" i="3" s="1"/>
  <c r="B1505" i="3"/>
  <c r="C1505" i="3" s="1"/>
  <c r="B1506" i="3"/>
  <c r="C1506" i="3" s="1"/>
  <c r="B1507" i="3"/>
  <c r="C1507" i="3" s="1"/>
  <c r="B1508" i="3"/>
  <c r="C1508" i="3" s="1"/>
  <c r="B1509" i="3"/>
  <c r="C1509" i="3" s="1"/>
  <c r="B1510" i="3"/>
  <c r="C1510" i="3" s="1"/>
  <c r="B1511" i="3"/>
  <c r="C1511" i="3" s="1"/>
  <c r="B1512" i="3"/>
  <c r="C1512" i="3" s="1"/>
  <c r="B1513" i="3"/>
  <c r="C1513" i="3" s="1"/>
  <c r="B1514" i="3"/>
  <c r="C1514" i="3" s="1"/>
  <c r="B1515" i="3"/>
  <c r="C1515" i="3" s="1"/>
  <c r="B1516" i="3"/>
  <c r="C1516" i="3" s="1"/>
  <c r="B1517" i="3"/>
  <c r="C1517" i="3" s="1"/>
  <c r="B1518" i="3"/>
  <c r="C1518" i="3" s="1"/>
  <c r="B1519" i="3"/>
  <c r="C1519" i="3" s="1"/>
  <c r="B1520" i="3"/>
  <c r="C1520" i="3" s="1"/>
  <c r="B1521" i="3"/>
  <c r="C1521" i="3" s="1"/>
  <c r="B1522" i="3"/>
  <c r="C1522" i="3" s="1"/>
  <c r="B1523" i="3"/>
  <c r="C1523" i="3" s="1"/>
  <c r="B1524" i="3"/>
  <c r="C1524" i="3" s="1"/>
  <c r="B1525" i="3"/>
  <c r="C1525" i="3" s="1"/>
  <c r="B1526" i="3"/>
  <c r="C1526" i="3" s="1"/>
  <c r="B1527" i="3"/>
  <c r="C1527" i="3" s="1"/>
  <c r="B1528" i="3"/>
  <c r="C1528" i="3" s="1"/>
  <c r="B1529" i="3"/>
  <c r="C1529" i="3" s="1"/>
  <c r="B1530" i="3"/>
  <c r="C1530" i="3" s="1"/>
  <c r="B1531" i="3"/>
  <c r="C1531" i="3" s="1"/>
  <c r="B1532" i="3"/>
  <c r="C1532" i="3" s="1"/>
  <c r="B1533" i="3"/>
  <c r="C1533" i="3" s="1"/>
  <c r="B1534" i="3"/>
  <c r="C1534" i="3" s="1"/>
  <c r="B1535" i="3"/>
  <c r="C1535" i="3" s="1"/>
  <c r="B1536" i="3"/>
  <c r="C1536" i="3" s="1"/>
  <c r="B1537" i="3"/>
  <c r="C1537" i="3" s="1"/>
  <c r="B1538" i="3"/>
  <c r="C1538" i="3" s="1"/>
  <c r="B1539" i="3"/>
  <c r="C1539" i="3" s="1"/>
  <c r="B1540" i="3"/>
  <c r="C1540" i="3" s="1"/>
  <c r="B1541" i="3"/>
  <c r="C1541" i="3" s="1"/>
  <c r="B1542" i="3"/>
  <c r="C1542" i="3" s="1"/>
  <c r="B1543" i="3"/>
  <c r="C1543" i="3" s="1"/>
  <c r="B1544" i="3"/>
  <c r="C1544" i="3" s="1"/>
  <c r="B1545" i="3"/>
  <c r="C1545" i="3" s="1"/>
  <c r="B1546" i="3"/>
  <c r="C1546" i="3" s="1"/>
  <c r="B1547" i="3"/>
  <c r="C1547" i="3" s="1"/>
  <c r="B1548" i="3"/>
  <c r="C1548" i="3" s="1"/>
  <c r="B1549" i="3"/>
  <c r="C1549" i="3" s="1"/>
  <c r="B1550" i="3"/>
  <c r="C1550" i="3" s="1"/>
  <c r="B1551" i="3"/>
  <c r="C1551" i="3" s="1"/>
  <c r="B1552" i="3"/>
  <c r="C1552" i="3" s="1"/>
  <c r="B1553" i="3"/>
  <c r="C1553" i="3" s="1"/>
  <c r="B1554" i="3"/>
  <c r="C1554" i="3" s="1"/>
  <c r="B1555" i="3"/>
  <c r="C1555" i="3" s="1"/>
  <c r="B1556" i="3"/>
  <c r="C1556" i="3" s="1"/>
  <c r="B1557" i="3"/>
  <c r="C1557" i="3" s="1"/>
  <c r="B1558" i="3"/>
  <c r="C1558" i="3" s="1"/>
  <c r="B1559" i="3"/>
  <c r="C1559" i="3" s="1"/>
  <c r="B1560" i="3"/>
  <c r="C1560" i="3" s="1"/>
  <c r="B1561" i="3"/>
  <c r="C1561" i="3" s="1"/>
  <c r="B1562" i="3"/>
  <c r="C1562" i="3" s="1"/>
  <c r="B1563" i="3"/>
  <c r="C1563" i="3" s="1"/>
  <c r="B1564" i="3"/>
  <c r="C1564" i="3" s="1"/>
  <c r="B1565" i="3"/>
  <c r="C1565" i="3" s="1"/>
  <c r="B1566" i="3"/>
  <c r="C1566" i="3" s="1"/>
  <c r="B1567" i="3"/>
  <c r="C1567" i="3" s="1"/>
  <c r="B1568" i="3"/>
  <c r="C1568" i="3" s="1"/>
  <c r="B1569" i="3"/>
  <c r="C1569" i="3" s="1"/>
  <c r="B1570" i="3"/>
  <c r="C1570" i="3" s="1"/>
  <c r="B1571" i="3"/>
  <c r="C1571" i="3" s="1"/>
  <c r="B1572" i="3"/>
  <c r="C1572" i="3" s="1"/>
  <c r="B1573" i="3"/>
  <c r="C1573" i="3" s="1"/>
  <c r="B1574" i="3"/>
  <c r="C1574" i="3" s="1"/>
  <c r="B1575" i="3"/>
  <c r="C1575" i="3" s="1"/>
  <c r="B1576" i="3"/>
  <c r="C1576" i="3" s="1"/>
  <c r="B1577" i="3"/>
  <c r="C1577" i="3" s="1"/>
  <c r="B1578" i="3"/>
  <c r="C1578" i="3" s="1"/>
  <c r="B1579" i="3"/>
  <c r="C1579" i="3" s="1"/>
  <c r="B1580" i="3"/>
  <c r="C1580" i="3" s="1"/>
  <c r="B1581" i="3"/>
  <c r="C1581" i="3" s="1"/>
  <c r="B1582" i="3"/>
  <c r="C1582" i="3" s="1"/>
  <c r="B1583" i="3"/>
  <c r="C1583" i="3" s="1"/>
  <c r="B1584" i="3"/>
  <c r="C1584" i="3" s="1"/>
  <c r="B1585" i="3"/>
  <c r="C1585" i="3" s="1"/>
  <c r="B1586" i="3"/>
  <c r="C1586" i="3" s="1"/>
  <c r="B1587" i="3"/>
  <c r="C1587" i="3" s="1"/>
  <c r="B1588" i="3"/>
  <c r="C1588" i="3" s="1"/>
  <c r="B1589" i="3"/>
  <c r="C1589" i="3" s="1"/>
  <c r="B1590" i="3"/>
  <c r="C1590" i="3" s="1"/>
  <c r="B1591" i="3"/>
  <c r="C1591" i="3" s="1"/>
  <c r="B1592" i="3"/>
  <c r="C1592" i="3" s="1"/>
  <c r="B1593" i="3"/>
  <c r="C1593" i="3" s="1"/>
  <c r="B1594" i="3"/>
  <c r="C1594" i="3" s="1"/>
  <c r="B1595" i="3"/>
  <c r="C1595" i="3" s="1"/>
  <c r="B1596" i="3"/>
  <c r="C1596" i="3" s="1"/>
  <c r="B1597" i="3"/>
  <c r="C1597" i="3" s="1"/>
  <c r="B1598" i="3"/>
  <c r="C1598" i="3" s="1"/>
  <c r="B1599" i="3"/>
  <c r="C1599" i="3" s="1"/>
  <c r="B1600" i="3"/>
  <c r="C1600" i="3" s="1"/>
  <c r="B1601" i="3"/>
  <c r="C1601" i="3" s="1"/>
  <c r="B1602" i="3"/>
  <c r="C1602" i="3" s="1"/>
  <c r="B1603" i="3"/>
  <c r="C1603" i="3" s="1"/>
  <c r="B1604" i="3"/>
  <c r="C1604" i="3" s="1"/>
  <c r="B1605" i="3"/>
  <c r="C1605" i="3" s="1"/>
  <c r="B1606" i="3"/>
  <c r="C1606" i="3" s="1"/>
  <c r="B1607" i="3"/>
  <c r="C1607" i="3" s="1"/>
  <c r="B1608" i="3"/>
  <c r="C1608" i="3" s="1"/>
  <c r="B1609" i="3"/>
  <c r="C1609" i="3" s="1"/>
  <c r="B1610" i="3"/>
  <c r="C1610" i="3" s="1"/>
  <c r="B1611" i="3"/>
  <c r="C1611" i="3" s="1"/>
  <c r="B1612" i="3"/>
  <c r="C1612" i="3" s="1"/>
  <c r="B1613" i="3"/>
  <c r="C1613" i="3" s="1"/>
  <c r="B1614" i="3"/>
  <c r="C1614" i="3" s="1"/>
  <c r="B1615" i="3"/>
  <c r="C1615" i="3" s="1"/>
  <c r="B1616" i="3"/>
  <c r="C1616" i="3" s="1"/>
  <c r="B1617" i="3"/>
  <c r="C1617" i="3" s="1"/>
  <c r="B1618" i="3"/>
  <c r="C1618" i="3" s="1"/>
  <c r="B1619" i="3"/>
  <c r="C1619" i="3" s="1"/>
  <c r="B1620" i="3"/>
  <c r="C1620" i="3" s="1"/>
  <c r="B1621" i="3"/>
  <c r="C1621" i="3" s="1"/>
  <c r="B1622" i="3"/>
  <c r="C1622" i="3" s="1"/>
  <c r="B1623" i="3"/>
  <c r="C1623" i="3" s="1"/>
  <c r="B1624" i="3"/>
  <c r="C1624" i="3" s="1"/>
  <c r="B1625" i="3"/>
  <c r="C1625" i="3" s="1"/>
  <c r="B1626" i="3"/>
  <c r="C1626" i="3" s="1"/>
  <c r="B1627" i="3"/>
  <c r="C1627" i="3" s="1"/>
  <c r="B1628" i="3"/>
  <c r="C1628" i="3" s="1"/>
  <c r="B1629" i="3"/>
  <c r="C1629" i="3" s="1"/>
  <c r="B1630" i="3"/>
  <c r="C1630" i="3" s="1"/>
  <c r="B1631" i="3"/>
  <c r="C1631" i="3" s="1"/>
  <c r="B1632" i="3"/>
  <c r="C1632" i="3" s="1"/>
  <c r="B1633" i="3"/>
  <c r="C1633" i="3" s="1"/>
  <c r="B1634" i="3"/>
  <c r="C1634" i="3" s="1"/>
  <c r="B1635" i="3"/>
  <c r="C1635" i="3" s="1"/>
  <c r="B1636" i="3"/>
  <c r="C1636" i="3" s="1"/>
  <c r="B1637" i="3"/>
  <c r="C1637" i="3" s="1"/>
  <c r="B1638" i="3"/>
  <c r="C1638" i="3" s="1"/>
  <c r="B1639" i="3"/>
  <c r="C1639" i="3" s="1"/>
  <c r="B1640" i="3"/>
  <c r="C1640" i="3" s="1"/>
  <c r="B1641" i="3"/>
  <c r="C1641" i="3" s="1"/>
  <c r="B1642" i="3"/>
  <c r="C1642" i="3" s="1"/>
  <c r="B1643" i="3"/>
  <c r="C1643" i="3" s="1"/>
  <c r="B1644" i="3"/>
  <c r="C1644" i="3" s="1"/>
  <c r="B1645" i="3"/>
  <c r="C1645" i="3" s="1"/>
  <c r="B1646" i="3"/>
  <c r="C1646" i="3" s="1"/>
  <c r="B1647" i="3"/>
  <c r="C1647" i="3" s="1"/>
  <c r="B1648" i="3"/>
  <c r="C1648" i="3" s="1"/>
  <c r="B1649" i="3"/>
  <c r="C1649" i="3" s="1"/>
  <c r="B1650" i="3"/>
  <c r="C1650" i="3" s="1"/>
  <c r="B1651" i="3"/>
  <c r="C1651" i="3" s="1"/>
  <c r="B1652" i="3"/>
  <c r="C1652" i="3" s="1"/>
  <c r="B1653" i="3"/>
  <c r="C1653" i="3" s="1"/>
  <c r="B1654" i="3"/>
  <c r="C1654" i="3" s="1"/>
  <c r="B1655" i="3"/>
  <c r="C1655" i="3" s="1"/>
  <c r="B1656" i="3"/>
  <c r="C1656" i="3" s="1"/>
  <c r="B1657" i="3"/>
  <c r="C1657" i="3" s="1"/>
  <c r="B1658" i="3"/>
  <c r="C1658" i="3" s="1"/>
  <c r="B1659" i="3"/>
  <c r="C1659" i="3" s="1"/>
  <c r="B1660" i="3"/>
  <c r="C1660" i="3" s="1"/>
  <c r="B1661" i="3"/>
  <c r="C1661" i="3" s="1"/>
  <c r="B1662" i="3"/>
  <c r="C1662" i="3" s="1"/>
  <c r="B1663" i="3"/>
  <c r="C1663" i="3" s="1"/>
  <c r="B1664" i="3"/>
  <c r="C1664" i="3" s="1"/>
  <c r="B1665" i="3"/>
  <c r="C1665" i="3" s="1"/>
  <c r="B1666" i="3"/>
  <c r="C1666" i="3" s="1"/>
  <c r="B1667" i="3"/>
  <c r="C1667" i="3" s="1"/>
  <c r="B1668" i="3"/>
  <c r="C1668" i="3" s="1"/>
  <c r="B1669" i="3"/>
  <c r="C1669" i="3" s="1"/>
  <c r="B1670" i="3"/>
  <c r="C1670" i="3" s="1"/>
  <c r="B1671" i="3"/>
  <c r="C1671" i="3" s="1"/>
  <c r="B1672" i="3"/>
  <c r="C1672" i="3" s="1"/>
  <c r="B1673" i="3"/>
  <c r="C1673" i="3" s="1"/>
  <c r="B1674" i="3"/>
  <c r="C1674" i="3" s="1"/>
  <c r="B1675" i="3"/>
  <c r="C1675" i="3" s="1"/>
  <c r="B1676" i="3"/>
  <c r="C1676" i="3" s="1"/>
  <c r="B1677" i="3"/>
  <c r="C1677" i="3" s="1"/>
  <c r="B1678" i="3"/>
  <c r="C1678" i="3" s="1"/>
  <c r="B1679" i="3"/>
  <c r="C1679" i="3" s="1"/>
  <c r="B1680" i="3"/>
  <c r="C1680" i="3" s="1"/>
  <c r="B1681" i="3"/>
  <c r="C1681" i="3" s="1"/>
  <c r="B1682" i="3"/>
  <c r="C1682" i="3" s="1"/>
  <c r="B1683" i="3"/>
  <c r="C1683" i="3" s="1"/>
  <c r="B1684" i="3"/>
  <c r="C1684" i="3" s="1"/>
  <c r="B1685" i="3"/>
  <c r="C1685" i="3" s="1"/>
  <c r="B1686" i="3"/>
  <c r="C1686" i="3" s="1"/>
  <c r="B1687" i="3"/>
  <c r="C1687" i="3" s="1"/>
  <c r="B1688" i="3"/>
  <c r="C1688" i="3" s="1"/>
  <c r="B1689" i="3"/>
  <c r="C1689" i="3" s="1"/>
  <c r="B1690" i="3"/>
  <c r="C1690" i="3" s="1"/>
  <c r="B1691" i="3"/>
  <c r="C1691" i="3" s="1"/>
  <c r="B1692" i="3"/>
  <c r="C1692" i="3" s="1"/>
  <c r="B1693" i="3"/>
  <c r="C1693" i="3" s="1"/>
  <c r="B1694" i="3"/>
  <c r="C1694" i="3" s="1"/>
  <c r="B1695" i="3"/>
  <c r="C1695" i="3" s="1"/>
  <c r="B1696" i="3"/>
  <c r="C1696" i="3" s="1"/>
  <c r="B1697" i="3"/>
  <c r="C1697" i="3" s="1"/>
  <c r="B1698" i="3"/>
  <c r="C1698" i="3" s="1"/>
  <c r="B1699" i="3"/>
  <c r="C1699" i="3" s="1"/>
  <c r="B1700" i="3"/>
  <c r="C1700" i="3" s="1"/>
  <c r="B1701" i="3"/>
  <c r="C1701" i="3" s="1"/>
  <c r="B1702" i="3"/>
  <c r="C1702" i="3" s="1"/>
  <c r="B1703" i="3"/>
  <c r="C1703" i="3" s="1"/>
  <c r="B1704" i="3"/>
  <c r="C1704" i="3" s="1"/>
  <c r="B1705" i="3"/>
  <c r="C1705" i="3" s="1"/>
  <c r="B1706" i="3"/>
  <c r="C1706" i="3" s="1"/>
  <c r="B1707" i="3"/>
  <c r="C1707" i="3" s="1"/>
  <c r="B1708" i="3"/>
  <c r="C1708" i="3" s="1"/>
  <c r="B1709" i="3"/>
  <c r="C1709" i="3" s="1"/>
  <c r="B1710" i="3"/>
  <c r="C1710" i="3" s="1"/>
  <c r="B1711" i="3"/>
  <c r="C1711" i="3" s="1"/>
  <c r="B1712" i="3"/>
  <c r="C1712" i="3" s="1"/>
  <c r="B1713" i="3"/>
  <c r="C1713" i="3" s="1"/>
  <c r="B1714" i="3"/>
  <c r="C1714" i="3" s="1"/>
  <c r="B1715" i="3"/>
  <c r="C1715" i="3" s="1"/>
  <c r="B1716" i="3"/>
  <c r="C1716" i="3" s="1"/>
  <c r="B1717" i="3"/>
  <c r="C1717" i="3" s="1"/>
  <c r="B1718" i="3"/>
  <c r="C1718" i="3" s="1"/>
  <c r="B1719" i="3"/>
  <c r="C1719" i="3" s="1"/>
  <c r="B1720" i="3"/>
  <c r="C1720" i="3" s="1"/>
  <c r="B1721" i="3"/>
  <c r="C1721" i="3" s="1"/>
  <c r="B1722" i="3"/>
  <c r="C1722" i="3" s="1"/>
  <c r="B1723" i="3"/>
  <c r="C1723" i="3" s="1"/>
  <c r="B1724" i="3"/>
  <c r="C1724" i="3" s="1"/>
  <c r="B1725" i="3"/>
  <c r="C1725" i="3" s="1"/>
  <c r="B1726" i="3"/>
  <c r="C1726" i="3" s="1"/>
  <c r="B1727" i="3"/>
  <c r="C1727" i="3" s="1"/>
  <c r="B1728" i="3"/>
  <c r="C1728" i="3" s="1"/>
  <c r="B1729" i="3"/>
  <c r="C1729" i="3" s="1"/>
  <c r="B1730" i="3"/>
  <c r="C1730" i="3" s="1"/>
  <c r="B1731" i="3"/>
  <c r="C1731" i="3" s="1"/>
  <c r="B1732" i="3"/>
  <c r="C1732" i="3" s="1"/>
  <c r="B1733" i="3"/>
  <c r="C1733" i="3" s="1"/>
  <c r="B1734" i="3"/>
  <c r="C1734" i="3" s="1"/>
  <c r="B1735" i="3"/>
  <c r="C1735" i="3" s="1"/>
  <c r="B1736" i="3"/>
  <c r="C1736" i="3" s="1"/>
  <c r="B1737" i="3"/>
  <c r="C1737" i="3" s="1"/>
  <c r="B1738" i="3"/>
  <c r="C1738" i="3" s="1"/>
  <c r="B1739" i="3"/>
  <c r="C1739" i="3" s="1"/>
  <c r="B1740" i="3"/>
  <c r="C1740" i="3" s="1"/>
  <c r="B1741" i="3"/>
  <c r="C1741" i="3" s="1"/>
  <c r="B1742" i="3"/>
  <c r="C1742" i="3" s="1"/>
  <c r="B1743" i="3"/>
  <c r="C1743" i="3" s="1"/>
  <c r="B1744" i="3"/>
  <c r="C1744" i="3" s="1"/>
  <c r="B1745" i="3"/>
  <c r="C1745" i="3" s="1"/>
  <c r="B1746" i="3"/>
  <c r="C1746" i="3" s="1"/>
  <c r="B1747" i="3"/>
  <c r="C1747" i="3" s="1"/>
  <c r="B1748" i="3"/>
  <c r="C1748" i="3" s="1"/>
  <c r="B1749" i="3"/>
  <c r="C1749" i="3" s="1"/>
  <c r="B1750" i="3"/>
  <c r="C1750" i="3" s="1"/>
  <c r="B1751" i="3"/>
  <c r="C1751" i="3" s="1"/>
  <c r="B1752" i="3"/>
  <c r="C1752" i="3" s="1"/>
  <c r="B1753" i="3"/>
  <c r="C1753" i="3" s="1"/>
  <c r="B1754" i="3"/>
  <c r="C1754" i="3" s="1"/>
  <c r="B1755" i="3"/>
  <c r="C1755" i="3" s="1"/>
  <c r="B1756" i="3"/>
  <c r="C1756" i="3" s="1"/>
  <c r="B1757" i="3"/>
  <c r="C1757" i="3" s="1"/>
  <c r="B1758" i="3"/>
  <c r="C1758" i="3" s="1"/>
  <c r="B1759" i="3"/>
  <c r="C1759" i="3" s="1"/>
  <c r="B1760" i="3"/>
  <c r="C1760" i="3" s="1"/>
  <c r="B1761" i="3"/>
  <c r="C1761" i="3" s="1"/>
  <c r="B1762" i="3"/>
  <c r="C1762" i="3" s="1"/>
  <c r="B1763" i="3"/>
  <c r="C1763" i="3" s="1"/>
  <c r="B1764" i="3"/>
  <c r="C1764" i="3" s="1"/>
  <c r="B1765" i="3"/>
  <c r="C1765" i="3" s="1"/>
  <c r="B1766" i="3"/>
  <c r="C1766" i="3" s="1"/>
  <c r="B1767" i="3"/>
  <c r="C1767" i="3" s="1"/>
  <c r="B1768" i="3"/>
  <c r="C1768" i="3" s="1"/>
  <c r="B1769" i="3"/>
  <c r="C1769" i="3" s="1"/>
  <c r="B1770" i="3"/>
  <c r="C1770" i="3" s="1"/>
  <c r="B1771" i="3"/>
  <c r="C1771" i="3" s="1"/>
  <c r="B1772" i="3"/>
  <c r="C1772" i="3" s="1"/>
  <c r="B1773" i="3"/>
  <c r="C1773" i="3" s="1"/>
  <c r="B1774" i="3"/>
  <c r="C1774" i="3" s="1"/>
  <c r="B1775" i="3"/>
  <c r="C1775" i="3" s="1"/>
  <c r="B1776" i="3"/>
  <c r="C1776" i="3" s="1"/>
  <c r="B1777" i="3"/>
  <c r="C1777" i="3" s="1"/>
  <c r="B1778" i="3"/>
  <c r="C1778" i="3" s="1"/>
  <c r="B1779" i="3"/>
  <c r="C1779" i="3" s="1"/>
  <c r="B1780" i="3"/>
  <c r="C1780" i="3" s="1"/>
  <c r="B1781" i="3"/>
  <c r="C1781" i="3" s="1"/>
  <c r="B1782" i="3"/>
  <c r="C1782" i="3" s="1"/>
  <c r="B1783" i="3"/>
  <c r="C1783" i="3" s="1"/>
  <c r="B1784" i="3"/>
  <c r="C1784" i="3" s="1"/>
  <c r="B1785" i="3"/>
  <c r="C1785" i="3" s="1"/>
  <c r="B1786" i="3"/>
  <c r="C1786" i="3" s="1"/>
  <c r="B1787" i="3"/>
  <c r="C1787" i="3" s="1"/>
  <c r="B1788" i="3"/>
  <c r="C1788" i="3" s="1"/>
  <c r="B1789" i="3"/>
  <c r="C1789" i="3" s="1"/>
  <c r="B1790" i="3"/>
  <c r="C1790" i="3" s="1"/>
  <c r="B1791" i="3"/>
  <c r="C1791" i="3" s="1"/>
  <c r="B1792" i="3"/>
  <c r="C1792" i="3" s="1"/>
  <c r="B1793" i="3"/>
  <c r="C1793" i="3" s="1"/>
  <c r="B1794" i="3"/>
  <c r="C1794" i="3" s="1"/>
  <c r="B1795" i="3"/>
  <c r="C1795" i="3" s="1"/>
  <c r="B1796" i="3"/>
  <c r="C1796" i="3" s="1"/>
  <c r="B1797" i="3"/>
  <c r="C1797" i="3" s="1"/>
  <c r="B1798" i="3"/>
  <c r="C1798" i="3" s="1"/>
  <c r="B1799" i="3"/>
  <c r="C1799" i="3" s="1"/>
  <c r="B1800" i="3"/>
  <c r="C1800" i="3" s="1"/>
  <c r="B1801" i="3"/>
  <c r="C1801" i="3" s="1"/>
  <c r="B1802" i="3"/>
  <c r="C1802" i="3" s="1"/>
  <c r="B1803" i="3"/>
  <c r="C1803" i="3" s="1"/>
  <c r="B1804" i="3"/>
  <c r="C1804" i="3" s="1"/>
  <c r="B1805" i="3"/>
  <c r="C1805" i="3" s="1"/>
  <c r="B1806" i="3"/>
  <c r="C1806" i="3" s="1"/>
  <c r="B1807" i="3"/>
  <c r="C1807" i="3" s="1"/>
  <c r="B1808" i="3"/>
  <c r="C1808" i="3" s="1"/>
  <c r="B1809" i="3"/>
  <c r="C1809" i="3" s="1"/>
  <c r="B1810" i="3"/>
  <c r="C1810" i="3" s="1"/>
  <c r="B1811" i="3"/>
  <c r="C1811" i="3" s="1"/>
  <c r="B1812" i="3"/>
  <c r="C1812" i="3" s="1"/>
  <c r="B1813" i="3"/>
  <c r="C1813" i="3" s="1"/>
  <c r="B1814" i="3"/>
  <c r="C1814" i="3" s="1"/>
  <c r="B1815" i="3"/>
  <c r="C1815" i="3" s="1"/>
  <c r="B1816" i="3"/>
  <c r="C1816" i="3" s="1"/>
  <c r="B1817" i="3"/>
  <c r="C1817" i="3" s="1"/>
  <c r="B1818" i="3"/>
  <c r="C1818" i="3" s="1"/>
  <c r="B1819" i="3"/>
  <c r="C1819" i="3" s="1"/>
  <c r="B1820" i="3"/>
  <c r="C1820" i="3" s="1"/>
  <c r="B1821" i="3"/>
  <c r="C1821" i="3" s="1"/>
  <c r="B1822" i="3"/>
  <c r="C1822" i="3" s="1"/>
  <c r="B1823" i="3"/>
  <c r="C1823" i="3" s="1"/>
  <c r="B1824" i="3"/>
  <c r="C1824" i="3" s="1"/>
  <c r="B1825" i="3"/>
  <c r="C1825" i="3" s="1"/>
  <c r="B1826" i="3"/>
  <c r="C1826" i="3" s="1"/>
  <c r="B1827" i="3"/>
  <c r="C1827" i="3" s="1"/>
  <c r="B1828" i="3"/>
  <c r="C1828" i="3" s="1"/>
  <c r="B1829" i="3"/>
  <c r="C1829" i="3" s="1"/>
  <c r="B1830" i="3"/>
  <c r="C1830" i="3" s="1"/>
  <c r="B1831" i="3"/>
  <c r="C1831" i="3" s="1"/>
  <c r="B1832" i="3"/>
  <c r="C1832" i="3" s="1"/>
  <c r="B1833" i="3"/>
  <c r="C1833" i="3" s="1"/>
  <c r="B1834" i="3"/>
  <c r="C1834" i="3" s="1"/>
  <c r="B1835" i="3"/>
  <c r="C1835" i="3" s="1"/>
  <c r="B1836" i="3"/>
  <c r="C1836" i="3" s="1"/>
  <c r="B1837" i="3"/>
  <c r="C1837" i="3" s="1"/>
  <c r="B1838" i="3"/>
  <c r="C1838" i="3" s="1"/>
  <c r="B1839" i="3"/>
  <c r="C1839" i="3" s="1"/>
  <c r="B1840" i="3"/>
  <c r="C1840" i="3" s="1"/>
  <c r="B1841" i="3"/>
  <c r="C1841" i="3" s="1"/>
  <c r="B1842" i="3"/>
  <c r="C1842" i="3" s="1"/>
  <c r="B1843" i="3"/>
  <c r="C1843" i="3" s="1"/>
  <c r="B1844" i="3"/>
  <c r="C1844" i="3" s="1"/>
  <c r="B1845" i="3"/>
  <c r="C1845" i="3" s="1"/>
  <c r="B1846" i="3"/>
  <c r="C1846" i="3" s="1"/>
  <c r="B1847" i="3"/>
  <c r="C1847" i="3" s="1"/>
  <c r="B1848" i="3"/>
  <c r="C1848" i="3" s="1"/>
  <c r="B1849" i="3"/>
  <c r="C1849" i="3" s="1"/>
  <c r="B1850" i="3"/>
  <c r="C1850" i="3" s="1"/>
  <c r="B1851" i="3"/>
  <c r="C1851" i="3" s="1"/>
  <c r="B1852" i="3"/>
  <c r="C1852" i="3" s="1"/>
  <c r="B1853" i="3"/>
  <c r="C1853" i="3" s="1"/>
  <c r="B1854" i="3"/>
  <c r="C1854" i="3" s="1"/>
  <c r="B1855" i="3"/>
  <c r="C1855" i="3" s="1"/>
  <c r="B1856" i="3"/>
  <c r="C1856" i="3" s="1"/>
  <c r="B1857" i="3"/>
  <c r="C1857" i="3" s="1"/>
  <c r="B1858" i="3"/>
  <c r="C1858" i="3" s="1"/>
  <c r="B1859" i="3"/>
  <c r="C1859" i="3" s="1"/>
  <c r="B1860" i="3"/>
  <c r="C1860" i="3" s="1"/>
  <c r="B1861" i="3"/>
  <c r="C1861" i="3" s="1"/>
  <c r="B1862" i="3"/>
  <c r="C1862" i="3" s="1"/>
  <c r="B1863" i="3"/>
  <c r="C1863" i="3" s="1"/>
  <c r="B1864" i="3"/>
  <c r="C1864" i="3" s="1"/>
  <c r="B1865" i="3"/>
  <c r="C1865" i="3" s="1"/>
  <c r="B1866" i="3"/>
  <c r="C1866" i="3" s="1"/>
  <c r="B1867" i="3"/>
  <c r="C1867" i="3" s="1"/>
  <c r="B1868" i="3"/>
  <c r="C1868" i="3" s="1"/>
  <c r="B1869" i="3"/>
  <c r="C1869" i="3" s="1"/>
  <c r="B1870" i="3"/>
  <c r="C1870" i="3" s="1"/>
  <c r="B1871" i="3"/>
  <c r="C1871" i="3" s="1"/>
  <c r="B1872" i="3"/>
  <c r="C1872" i="3" s="1"/>
  <c r="B1873" i="3"/>
  <c r="C1873" i="3" s="1"/>
  <c r="B1874" i="3"/>
  <c r="C1874" i="3" s="1"/>
  <c r="B1875" i="3"/>
  <c r="C1875" i="3" s="1"/>
  <c r="B1876" i="3"/>
  <c r="C1876" i="3" s="1"/>
  <c r="B1877" i="3"/>
  <c r="C1877" i="3" s="1"/>
  <c r="B1878" i="3"/>
  <c r="C1878" i="3" s="1"/>
  <c r="B1879" i="3"/>
  <c r="C1879" i="3" s="1"/>
  <c r="B1880" i="3"/>
  <c r="C1880" i="3" s="1"/>
  <c r="B1881" i="3"/>
  <c r="C1881" i="3" s="1"/>
  <c r="B1882" i="3"/>
  <c r="C1882" i="3" s="1"/>
  <c r="B1883" i="3"/>
  <c r="C1883" i="3" s="1"/>
  <c r="B1884" i="3"/>
  <c r="C1884" i="3" s="1"/>
  <c r="B1885" i="3"/>
  <c r="C1885" i="3" s="1"/>
  <c r="B1886" i="3"/>
  <c r="C1886" i="3" s="1"/>
  <c r="B1887" i="3"/>
  <c r="C1887" i="3" s="1"/>
  <c r="B1888" i="3"/>
  <c r="C1888" i="3" s="1"/>
  <c r="B1889" i="3"/>
  <c r="C1889" i="3" s="1"/>
  <c r="B1890" i="3"/>
  <c r="C1890" i="3" s="1"/>
  <c r="B1891" i="3"/>
  <c r="C1891" i="3" s="1"/>
  <c r="B1892" i="3"/>
  <c r="C1892" i="3" s="1"/>
  <c r="B1893" i="3"/>
  <c r="C1893" i="3" s="1"/>
  <c r="B1894" i="3"/>
  <c r="C1894" i="3" s="1"/>
  <c r="B1895" i="3"/>
  <c r="C1895" i="3" s="1"/>
  <c r="B1896" i="3"/>
  <c r="C1896" i="3" s="1"/>
  <c r="B1897" i="3"/>
  <c r="C1897" i="3" s="1"/>
  <c r="B1898" i="3"/>
  <c r="C1898" i="3" s="1"/>
  <c r="B1899" i="3"/>
  <c r="C1899" i="3" s="1"/>
  <c r="B1900" i="3"/>
  <c r="C1900" i="3" s="1"/>
  <c r="B1901" i="3"/>
  <c r="C1901" i="3" s="1"/>
  <c r="B1902" i="3"/>
  <c r="C1902" i="3" s="1"/>
  <c r="B1903" i="3"/>
  <c r="C1903" i="3" s="1"/>
  <c r="B1904" i="3"/>
  <c r="C1904" i="3" s="1"/>
  <c r="B1905" i="3"/>
  <c r="C1905" i="3" s="1"/>
  <c r="B1906" i="3"/>
  <c r="C1906" i="3" s="1"/>
  <c r="B1907" i="3"/>
  <c r="C1907" i="3" s="1"/>
  <c r="B1908" i="3"/>
  <c r="C1908" i="3" s="1"/>
  <c r="B1909" i="3"/>
  <c r="C1909" i="3" s="1"/>
  <c r="B1910" i="3"/>
  <c r="C1910" i="3" s="1"/>
  <c r="B1911" i="3"/>
  <c r="C1911" i="3" s="1"/>
  <c r="B1912" i="3"/>
  <c r="C1912" i="3" s="1"/>
  <c r="B1913" i="3"/>
  <c r="C1913" i="3" s="1"/>
  <c r="B1914" i="3"/>
  <c r="C1914" i="3" s="1"/>
  <c r="B1915" i="3"/>
  <c r="C1915" i="3" s="1"/>
  <c r="B1916" i="3"/>
  <c r="C1916" i="3" s="1"/>
  <c r="B1917" i="3"/>
  <c r="C1917" i="3" s="1"/>
  <c r="B1918" i="3"/>
  <c r="C1918" i="3" s="1"/>
  <c r="B1919" i="3"/>
  <c r="C1919" i="3" s="1"/>
  <c r="B1920" i="3"/>
  <c r="C1920" i="3" s="1"/>
  <c r="B1921" i="3"/>
  <c r="C1921" i="3" s="1"/>
  <c r="B1922" i="3"/>
  <c r="C1922" i="3" s="1"/>
  <c r="B1923" i="3"/>
  <c r="C1923" i="3" s="1"/>
  <c r="B1924" i="3"/>
  <c r="C1924" i="3" s="1"/>
  <c r="B1925" i="3"/>
  <c r="C1925" i="3" s="1"/>
  <c r="B1926" i="3"/>
  <c r="C1926" i="3" s="1"/>
  <c r="B1927" i="3"/>
  <c r="C1927" i="3" s="1"/>
  <c r="B1928" i="3"/>
  <c r="C1928" i="3" s="1"/>
  <c r="B1929" i="3"/>
  <c r="C1929" i="3" s="1"/>
  <c r="B1930" i="3"/>
  <c r="C1930" i="3" s="1"/>
  <c r="B1931" i="3"/>
  <c r="C1931" i="3" s="1"/>
  <c r="B1932" i="3"/>
  <c r="C1932" i="3" s="1"/>
  <c r="B1933" i="3"/>
  <c r="C1933" i="3" s="1"/>
  <c r="B1934" i="3"/>
  <c r="C1934" i="3" s="1"/>
  <c r="B1935" i="3"/>
  <c r="C1935" i="3" s="1"/>
  <c r="B1936" i="3"/>
  <c r="C1936" i="3" s="1"/>
  <c r="B1937" i="3"/>
  <c r="C1937" i="3" s="1"/>
  <c r="B1938" i="3"/>
  <c r="C1938" i="3" s="1"/>
  <c r="B1939" i="3"/>
  <c r="C1939" i="3" s="1"/>
  <c r="B1940" i="3"/>
  <c r="C1940" i="3" s="1"/>
  <c r="B1941" i="3"/>
  <c r="C1941" i="3" s="1"/>
  <c r="B1942" i="3"/>
  <c r="C1942" i="3" s="1"/>
  <c r="B1943" i="3"/>
  <c r="C1943" i="3" s="1"/>
  <c r="B1944" i="3"/>
  <c r="C1944" i="3" s="1"/>
  <c r="B1945" i="3"/>
  <c r="C1945" i="3" s="1"/>
  <c r="B1946" i="3"/>
  <c r="C1946" i="3" s="1"/>
  <c r="B1947" i="3"/>
  <c r="C1947" i="3" s="1"/>
  <c r="B1948" i="3"/>
  <c r="C1948" i="3" s="1"/>
  <c r="B1949" i="3"/>
  <c r="C1949" i="3" s="1"/>
  <c r="B1950" i="3"/>
  <c r="C1950" i="3" s="1"/>
  <c r="B1951" i="3"/>
  <c r="C1951" i="3" s="1"/>
  <c r="B1952" i="3"/>
  <c r="C1952" i="3" s="1"/>
  <c r="B1953" i="3"/>
  <c r="C1953" i="3" s="1"/>
  <c r="B1954" i="3"/>
  <c r="C1954" i="3" s="1"/>
  <c r="B1955" i="3"/>
  <c r="C1955" i="3" s="1"/>
  <c r="B1956" i="3"/>
  <c r="C1956" i="3" s="1"/>
  <c r="B1957" i="3"/>
  <c r="C1957" i="3" s="1"/>
  <c r="B1958" i="3"/>
  <c r="C1958" i="3" s="1"/>
  <c r="B1959" i="3"/>
  <c r="C1959" i="3" s="1"/>
  <c r="B1960" i="3"/>
  <c r="C1960" i="3" s="1"/>
  <c r="B1961" i="3"/>
  <c r="C1961" i="3" s="1"/>
  <c r="B1962" i="3"/>
  <c r="C1962" i="3" s="1"/>
  <c r="B1963" i="3"/>
  <c r="C1963" i="3" s="1"/>
  <c r="B1964" i="3"/>
  <c r="C1964" i="3" s="1"/>
  <c r="B1965" i="3"/>
  <c r="C1965" i="3" s="1"/>
  <c r="B1966" i="3"/>
  <c r="C1966" i="3" s="1"/>
  <c r="B1967" i="3"/>
  <c r="C1967" i="3" s="1"/>
  <c r="B1968" i="3"/>
  <c r="C1968" i="3" s="1"/>
  <c r="B1969" i="3"/>
  <c r="C1969" i="3" s="1"/>
  <c r="B1970" i="3"/>
  <c r="C1970" i="3" s="1"/>
  <c r="B1971" i="3"/>
  <c r="C1971" i="3" s="1"/>
  <c r="B1972" i="3"/>
  <c r="C1972" i="3" s="1"/>
  <c r="B1973" i="3"/>
  <c r="C1973" i="3" s="1"/>
  <c r="B1974" i="3"/>
  <c r="C1974" i="3" s="1"/>
  <c r="B1975" i="3"/>
  <c r="C1975" i="3" s="1"/>
  <c r="B1976" i="3"/>
  <c r="C1976" i="3" s="1"/>
  <c r="B1977" i="3"/>
  <c r="C1977" i="3" s="1"/>
  <c r="B1978" i="3"/>
  <c r="C1978" i="3" s="1"/>
  <c r="B1979" i="3"/>
  <c r="C1979" i="3" s="1"/>
  <c r="B1980" i="3"/>
  <c r="C1980" i="3" s="1"/>
  <c r="B1981" i="3"/>
  <c r="C1981" i="3" s="1"/>
  <c r="B1982" i="3"/>
  <c r="C1982" i="3" s="1"/>
  <c r="B1983" i="3"/>
  <c r="C1983" i="3" s="1"/>
  <c r="B1984" i="3"/>
  <c r="C1984" i="3" s="1"/>
  <c r="B1985" i="3"/>
  <c r="C1985" i="3" s="1"/>
  <c r="B1986" i="3"/>
  <c r="C1986" i="3" s="1"/>
  <c r="B1987" i="3"/>
  <c r="C1987" i="3" s="1"/>
  <c r="B1988" i="3"/>
  <c r="C1988" i="3" s="1"/>
  <c r="B1989" i="3"/>
  <c r="C1989" i="3" s="1"/>
  <c r="B1990" i="3"/>
  <c r="C1990" i="3" s="1"/>
  <c r="B1991" i="3"/>
  <c r="C1991" i="3" s="1"/>
  <c r="B1992" i="3"/>
  <c r="C1992" i="3" s="1"/>
  <c r="B1993" i="3"/>
  <c r="C1993" i="3" s="1"/>
  <c r="B1994" i="3"/>
  <c r="C1994" i="3" s="1"/>
  <c r="B1995" i="3"/>
  <c r="C1995" i="3" s="1"/>
  <c r="B1996" i="3"/>
  <c r="C1996" i="3" s="1"/>
  <c r="B1997" i="3"/>
  <c r="C1997" i="3" s="1"/>
  <c r="B1998" i="3"/>
  <c r="C1998" i="3" s="1"/>
  <c r="B1999" i="3"/>
  <c r="C1999" i="3" s="1"/>
  <c r="B2000" i="3"/>
  <c r="C2000" i="3" s="1"/>
  <c r="B2001" i="3"/>
  <c r="C2001" i="3" s="1"/>
  <c r="B2002" i="3"/>
  <c r="C2002" i="3" s="1"/>
  <c r="B2003" i="3"/>
  <c r="C2003" i="3" s="1"/>
  <c r="B2004" i="3"/>
  <c r="C2004" i="3" s="1"/>
  <c r="B2005" i="3"/>
  <c r="C2005" i="3" s="1"/>
  <c r="B2006" i="3"/>
  <c r="C2006" i="3" s="1"/>
  <c r="B2007" i="3"/>
  <c r="C2007" i="3" s="1"/>
  <c r="B2008" i="3"/>
  <c r="C2008" i="3" s="1"/>
  <c r="B2009" i="3"/>
  <c r="C2009" i="3" s="1"/>
  <c r="B2010" i="3"/>
  <c r="C2010" i="3" s="1"/>
  <c r="B2011" i="3"/>
  <c r="C2011" i="3" s="1"/>
  <c r="B2012" i="3"/>
  <c r="C2012" i="3" s="1"/>
  <c r="B2013" i="3"/>
  <c r="C2013" i="3" s="1"/>
  <c r="B2014" i="3"/>
  <c r="C2014" i="3" s="1"/>
  <c r="B2015" i="3"/>
  <c r="C2015" i="3" s="1"/>
  <c r="B2016" i="3"/>
  <c r="C2016" i="3" s="1"/>
  <c r="B2017" i="3"/>
  <c r="C2017" i="3" s="1"/>
  <c r="B2018" i="3"/>
  <c r="C2018" i="3" s="1"/>
  <c r="B2019" i="3"/>
  <c r="C2019" i="3" s="1"/>
  <c r="B2020" i="3"/>
  <c r="C2020" i="3" s="1"/>
  <c r="B2021" i="3"/>
  <c r="C2021" i="3" s="1"/>
  <c r="B2022" i="3"/>
  <c r="C2022" i="3" s="1"/>
  <c r="B2023" i="3"/>
  <c r="C2023" i="3" s="1"/>
  <c r="B2024" i="3"/>
  <c r="C2024" i="3" s="1"/>
  <c r="B2025" i="3"/>
  <c r="C2025" i="3" s="1"/>
  <c r="B2026" i="3"/>
  <c r="C2026" i="3" s="1"/>
  <c r="B2027" i="3"/>
  <c r="C2027" i="3" s="1"/>
  <c r="B2028" i="3"/>
  <c r="C2028" i="3" s="1"/>
  <c r="B2029" i="3"/>
  <c r="C2029" i="3" s="1"/>
  <c r="B2030" i="3"/>
  <c r="C2030" i="3" s="1"/>
  <c r="B2031" i="3"/>
  <c r="C2031" i="3" s="1"/>
  <c r="B2032" i="3"/>
  <c r="C2032" i="3" s="1"/>
  <c r="B2033" i="3"/>
  <c r="C2033" i="3" s="1"/>
  <c r="B2034" i="3"/>
  <c r="C2034" i="3" s="1"/>
  <c r="B2035" i="3"/>
  <c r="C2035" i="3" s="1"/>
  <c r="B2036" i="3"/>
  <c r="C2036" i="3" s="1"/>
  <c r="B2037" i="3"/>
  <c r="C2037" i="3" s="1"/>
  <c r="B2038" i="3"/>
  <c r="C2038" i="3" s="1"/>
  <c r="B2039" i="3"/>
  <c r="C2039" i="3" s="1"/>
  <c r="B2040" i="3"/>
  <c r="C2040" i="3" s="1"/>
  <c r="B2041" i="3"/>
  <c r="C2041" i="3" s="1"/>
  <c r="B2042" i="3"/>
  <c r="C2042" i="3" s="1"/>
  <c r="B2043" i="3"/>
  <c r="C2043" i="3" s="1"/>
  <c r="B2044" i="3"/>
  <c r="C2044" i="3" s="1"/>
  <c r="B2045" i="3"/>
  <c r="C2045" i="3" s="1"/>
  <c r="B2046" i="3"/>
  <c r="C2046" i="3" s="1"/>
  <c r="B2047" i="3"/>
  <c r="C2047" i="3" s="1"/>
  <c r="B2048" i="3"/>
  <c r="C2048" i="3" s="1"/>
  <c r="B2049" i="3"/>
  <c r="C2049" i="3" s="1"/>
  <c r="B2050" i="3"/>
  <c r="C2050" i="3" s="1"/>
  <c r="B2051" i="3"/>
  <c r="C2051" i="3" s="1"/>
  <c r="B2052" i="3"/>
  <c r="C2052" i="3" s="1"/>
  <c r="B2053" i="3"/>
  <c r="C2053" i="3" s="1"/>
  <c r="B2054" i="3"/>
  <c r="C2054" i="3" s="1"/>
  <c r="B2055" i="3"/>
  <c r="C2055" i="3" s="1"/>
  <c r="B2056" i="3"/>
  <c r="C2056" i="3" s="1"/>
  <c r="B2057" i="3"/>
  <c r="C2057" i="3" s="1"/>
  <c r="B2058" i="3"/>
  <c r="C2058" i="3" s="1"/>
  <c r="B2059" i="3"/>
  <c r="C2059" i="3" s="1"/>
  <c r="B2060" i="3"/>
  <c r="C2060" i="3" s="1"/>
  <c r="B2061" i="3"/>
  <c r="C2061" i="3" s="1"/>
  <c r="B2062" i="3"/>
  <c r="C2062" i="3" s="1"/>
  <c r="B2063" i="3"/>
  <c r="C2063" i="3" s="1"/>
  <c r="B2064" i="3"/>
  <c r="C2064" i="3" s="1"/>
  <c r="B2065" i="3"/>
  <c r="C2065" i="3" s="1"/>
  <c r="B2066" i="3"/>
  <c r="C2066" i="3" s="1"/>
  <c r="B2067" i="3"/>
  <c r="C2067" i="3" s="1"/>
  <c r="B2068" i="3"/>
  <c r="C2068" i="3" s="1"/>
  <c r="B2069" i="3"/>
  <c r="C2069" i="3" s="1"/>
  <c r="B2070" i="3"/>
  <c r="C2070" i="3" s="1"/>
  <c r="B2071" i="3"/>
  <c r="C2071" i="3" s="1"/>
  <c r="B2072" i="3"/>
  <c r="C2072" i="3" s="1"/>
  <c r="B2073" i="3"/>
  <c r="C2073" i="3" s="1"/>
  <c r="B2074" i="3"/>
  <c r="C2074" i="3" s="1"/>
  <c r="B2075" i="3"/>
  <c r="C2075" i="3" s="1"/>
  <c r="B2076" i="3"/>
  <c r="C2076" i="3" s="1"/>
  <c r="B2077" i="3"/>
  <c r="C2077" i="3" s="1"/>
  <c r="B2078" i="3"/>
  <c r="C2078" i="3" s="1"/>
  <c r="B2079" i="3"/>
  <c r="C2079" i="3" s="1"/>
  <c r="B2080" i="3"/>
  <c r="C2080" i="3" s="1"/>
  <c r="B2081" i="3"/>
  <c r="C2081" i="3" s="1"/>
  <c r="B2082" i="3"/>
  <c r="C2082" i="3" s="1"/>
  <c r="B2083" i="3"/>
  <c r="C2083" i="3" s="1"/>
  <c r="B2084" i="3"/>
  <c r="C2084" i="3" s="1"/>
  <c r="B2085" i="3"/>
  <c r="C2085" i="3" s="1"/>
  <c r="B2086" i="3"/>
  <c r="C2086" i="3" s="1"/>
  <c r="B2087" i="3"/>
  <c r="C2087" i="3" s="1"/>
  <c r="B2088" i="3"/>
  <c r="C2088" i="3" s="1"/>
  <c r="B2089" i="3"/>
  <c r="C2089" i="3" s="1"/>
  <c r="B2090" i="3"/>
  <c r="C2090" i="3" s="1"/>
  <c r="B2091" i="3"/>
  <c r="C2091" i="3" s="1"/>
  <c r="B2092" i="3"/>
  <c r="C2092" i="3" s="1"/>
  <c r="B2093" i="3"/>
  <c r="C2093" i="3" s="1"/>
  <c r="B2094" i="3"/>
  <c r="C2094" i="3" s="1"/>
  <c r="B2095" i="3"/>
  <c r="C2095" i="3" s="1"/>
  <c r="B2096" i="3"/>
  <c r="C2096" i="3" s="1"/>
  <c r="B2097" i="3"/>
  <c r="C2097" i="3" s="1"/>
  <c r="B2098" i="3"/>
  <c r="C2098" i="3" s="1"/>
  <c r="B2099" i="3"/>
  <c r="C2099" i="3" s="1"/>
  <c r="B2100" i="3"/>
  <c r="C2100" i="3" s="1"/>
  <c r="B2101" i="3"/>
  <c r="C2101" i="3" s="1"/>
  <c r="B2102" i="3"/>
  <c r="C2102" i="3" s="1"/>
  <c r="B2103" i="3"/>
  <c r="C2103" i="3" s="1"/>
  <c r="B2104" i="3"/>
  <c r="C2104" i="3" s="1"/>
  <c r="B2105" i="3"/>
  <c r="C2105" i="3" s="1"/>
  <c r="B2106" i="3"/>
  <c r="C2106" i="3" s="1"/>
  <c r="B2107" i="3"/>
  <c r="C2107" i="3" s="1"/>
  <c r="B2108" i="3"/>
  <c r="C2108" i="3" s="1"/>
  <c r="B2109" i="3"/>
  <c r="C2109" i="3" s="1"/>
  <c r="B2110" i="3"/>
  <c r="C2110" i="3" s="1"/>
  <c r="B2111" i="3"/>
  <c r="C2111" i="3" s="1"/>
  <c r="B2112" i="3"/>
  <c r="C2112" i="3" s="1"/>
  <c r="B2113" i="3"/>
  <c r="C2113" i="3" s="1"/>
  <c r="B2114" i="3"/>
  <c r="C2114" i="3" s="1"/>
  <c r="B2115" i="3"/>
  <c r="C2115" i="3" s="1"/>
  <c r="B2116" i="3"/>
  <c r="C2116" i="3" s="1"/>
  <c r="B2117" i="3"/>
  <c r="C2117" i="3" s="1"/>
  <c r="B2118" i="3"/>
  <c r="C2118" i="3" s="1"/>
  <c r="B2119" i="3"/>
  <c r="C2119" i="3" s="1"/>
  <c r="B2120" i="3"/>
  <c r="C2120" i="3" s="1"/>
  <c r="B2121" i="3"/>
  <c r="C2121" i="3" s="1"/>
  <c r="B2122" i="3"/>
  <c r="C2122" i="3" s="1"/>
  <c r="B2123" i="3"/>
  <c r="C2123" i="3" s="1"/>
  <c r="B2124" i="3"/>
  <c r="C2124" i="3" s="1"/>
  <c r="B2125" i="3"/>
  <c r="C2125" i="3" s="1"/>
  <c r="B2126" i="3"/>
  <c r="C2126" i="3" s="1"/>
  <c r="B2127" i="3"/>
  <c r="C2127" i="3" s="1"/>
  <c r="B2128" i="3"/>
  <c r="C2128" i="3" s="1"/>
  <c r="B2129" i="3"/>
  <c r="C2129" i="3" s="1"/>
  <c r="B2130" i="3"/>
  <c r="C2130" i="3" s="1"/>
  <c r="B2131" i="3"/>
  <c r="C2131" i="3" s="1"/>
  <c r="B2132" i="3"/>
  <c r="C2132" i="3" s="1"/>
  <c r="B2133" i="3"/>
  <c r="C2133" i="3" s="1"/>
  <c r="B2134" i="3"/>
  <c r="C2134" i="3" s="1"/>
  <c r="B2135" i="3"/>
  <c r="C2135" i="3" s="1"/>
  <c r="B2136" i="3"/>
  <c r="C2136" i="3" s="1"/>
  <c r="B2137" i="3"/>
  <c r="C2137" i="3" s="1"/>
  <c r="B2138" i="3"/>
  <c r="C2138" i="3" s="1"/>
  <c r="B2139" i="3"/>
  <c r="C2139" i="3" s="1"/>
  <c r="B2140" i="3"/>
  <c r="C2140" i="3" s="1"/>
  <c r="B2141" i="3"/>
  <c r="C2141" i="3" s="1"/>
  <c r="B2142" i="3"/>
  <c r="C2142" i="3" s="1"/>
  <c r="B2143" i="3"/>
  <c r="C2143" i="3" s="1"/>
  <c r="B2144" i="3"/>
  <c r="C2144" i="3" s="1"/>
  <c r="B2145" i="3"/>
  <c r="C2145" i="3" s="1"/>
  <c r="B2146" i="3"/>
  <c r="C2146" i="3" s="1"/>
  <c r="B2147" i="3"/>
  <c r="C2147" i="3" s="1"/>
  <c r="B2148" i="3"/>
  <c r="C2148" i="3" s="1"/>
  <c r="B2149" i="3"/>
  <c r="C2149" i="3" s="1"/>
  <c r="B2150" i="3"/>
  <c r="C2150" i="3" s="1"/>
  <c r="B2151" i="3"/>
  <c r="C2151" i="3" s="1"/>
  <c r="B2152" i="3"/>
  <c r="C2152" i="3" s="1"/>
  <c r="B2153" i="3"/>
  <c r="C2153" i="3" s="1"/>
  <c r="B2154" i="3"/>
  <c r="C2154" i="3" s="1"/>
  <c r="B2155" i="3"/>
  <c r="C2155" i="3" s="1"/>
  <c r="B2156" i="3"/>
  <c r="C2156" i="3" s="1"/>
  <c r="B2157" i="3"/>
  <c r="C2157" i="3" s="1"/>
  <c r="B2158" i="3"/>
  <c r="C2158" i="3" s="1"/>
  <c r="B2159" i="3"/>
  <c r="C2159" i="3" s="1"/>
  <c r="B2160" i="3"/>
  <c r="C2160" i="3" s="1"/>
  <c r="B2161" i="3"/>
  <c r="C2161" i="3" s="1"/>
  <c r="B2162" i="3"/>
  <c r="C2162" i="3" s="1"/>
  <c r="B2163" i="3"/>
  <c r="C2163" i="3" s="1"/>
  <c r="B2164" i="3"/>
  <c r="C2164" i="3" s="1"/>
  <c r="B2165" i="3"/>
  <c r="C2165" i="3" s="1"/>
  <c r="B2166" i="3"/>
  <c r="C2166" i="3" s="1"/>
  <c r="B2167" i="3"/>
  <c r="C2167" i="3" s="1"/>
  <c r="B2168" i="3"/>
  <c r="C2168" i="3" s="1"/>
  <c r="B2169" i="3"/>
  <c r="C2169" i="3" s="1"/>
  <c r="B2170" i="3"/>
  <c r="C2170" i="3" s="1"/>
  <c r="B2171" i="3"/>
  <c r="C2171" i="3" s="1"/>
  <c r="B2172" i="3"/>
  <c r="C2172" i="3" s="1"/>
  <c r="B2173" i="3"/>
  <c r="C2173" i="3" s="1"/>
  <c r="B2174" i="3"/>
  <c r="C2174" i="3" s="1"/>
  <c r="B2175" i="3"/>
  <c r="C2175" i="3" s="1"/>
  <c r="B2176" i="3"/>
  <c r="C2176" i="3" s="1"/>
  <c r="B2177" i="3"/>
  <c r="C2177" i="3" s="1"/>
  <c r="B2178" i="3"/>
  <c r="C2178" i="3" s="1"/>
  <c r="B2179" i="3"/>
  <c r="C2179" i="3" s="1"/>
  <c r="B2180" i="3"/>
  <c r="C2180" i="3" s="1"/>
  <c r="B2181" i="3"/>
  <c r="C2181" i="3" s="1"/>
  <c r="B2182" i="3"/>
  <c r="C2182" i="3" s="1"/>
  <c r="B2183" i="3"/>
  <c r="C2183" i="3" s="1"/>
  <c r="B2184" i="3"/>
  <c r="C2184" i="3" s="1"/>
  <c r="B2185" i="3"/>
  <c r="C2185" i="3" s="1"/>
  <c r="B2186" i="3"/>
  <c r="C2186" i="3" s="1"/>
  <c r="B2187" i="3"/>
  <c r="C2187" i="3" s="1"/>
  <c r="B2188" i="3"/>
  <c r="C2188" i="3" s="1"/>
  <c r="B2189" i="3"/>
  <c r="C2189" i="3" s="1"/>
  <c r="B2190" i="3"/>
  <c r="C2190" i="3" s="1"/>
  <c r="B2191" i="3"/>
  <c r="C2191" i="3" s="1"/>
  <c r="B2192" i="3"/>
  <c r="C2192" i="3" s="1"/>
  <c r="B2193" i="3"/>
  <c r="C2193" i="3" s="1"/>
  <c r="B2194" i="3"/>
  <c r="C2194" i="3" s="1"/>
  <c r="B2195" i="3"/>
  <c r="C2195" i="3" s="1"/>
  <c r="B2196" i="3"/>
  <c r="C2196" i="3" s="1"/>
  <c r="B2197" i="3"/>
  <c r="C2197" i="3" s="1"/>
  <c r="B2198" i="3"/>
  <c r="C2198" i="3" s="1"/>
  <c r="B2199" i="3"/>
  <c r="C2199" i="3" s="1"/>
  <c r="B2200" i="3"/>
  <c r="C2200" i="3" s="1"/>
  <c r="B2201" i="3"/>
  <c r="C2201" i="3" s="1"/>
  <c r="B2202" i="3"/>
  <c r="C2202" i="3" s="1"/>
  <c r="B2203" i="3"/>
  <c r="C2203" i="3" s="1"/>
  <c r="B2204" i="3"/>
  <c r="C2204" i="3" s="1"/>
  <c r="B2205" i="3"/>
  <c r="C2205" i="3" s="1"/>
  <c r="B2206" i="3"/>
  <c r="C2206" i="3" s="1"/>
  <c r="B2207" i="3"/>
  <c r="C2207" i="3" s="1"/>
  <c r="B2208" i="3"/>
  <c r="C2208" i="3" s="1"/>
  <c r="B2209" i="3"/>
  <c r="C2209" i="3" s="1"/>
  <c r="B2210" i="3"/>
  <c r="C2210" i="3" s="1"/>
  <c r="B2211" i="3"/>
  <c r="C2211" i="3" s="1"/>
  <c r="B2212" i="3"/>
  <c r="C2212" i="3" s="1"/>
  <c r="B2213" i="3"/>
  <c r="C2213" i="3" s="1"/>
  <c r="B2214" i="3"/>
  <c r="C2214" i="3" s="1"/>
  <c r="B2215" i="3"/>
  <c r="C2215" i="3" s="1"/>
  <c r="B2216" i="3"/>
  <c r="C2216" i="3" s="1"/>
  <c r="B2217" i="3"/>
  <c r="C2217" i="3" s="1"/>
  <c r="B2218" i="3"/>
  <c r="C2218" i="3" s="1"/>
  <c r="B2219" i="3"/>
  <c r="C2219" i="3" s="1"/>
  <c r="B2220" i="3"/>
  <c r="C2220" i="3" s="1"/>
  <c r="B2221" i="3"/>
  <c r="C2221" i="3" s="1"/>
  <c r="B2222" i="3"/>
  <c r="C2222" i="3" s="1"/>
  <c r="B2223" i="3"/>
  <c r="C2223" i="3" s="1"/>
  <c r="B2224" i="3"/>
  <c r="C2224" i="3" s="1"/>
  <c r="B2225" i="3"/>
  <c r="C2225" i="3" s="1"/>
  <c r="B2226" i="3"/>
  <c r="C2226" i="3" s="1"/>
  <c r="B2227" i="3"/>
  <c r="C2227" i="3" s="1"/>
  <c r="B2228" i="3"/>
  <c r="C2228" i="3" s="1"/>
  <c r="B2229" i="3"/>
  <c r="C2229" i="3" s="1"/>
  <c r="B2230" i="3"/>
  <c r="C2230" i="3" s="1"/>
  <c r="B2231" i="3"/>
  <c r="C2231" i="3" s="1"/>
  <c r="B2232" i="3"/>
  <c r="C2232" i="3" s="1"/>
  <c r="B2233" i="3"/>
  <c r="C2233" i="3" s="1"/>
  <c r="B2234" i="3"/>
  <c r="C2234" i="3" s="1"/>
  <c r="B2235" i="3"/>
  <c r="C2235" i="3" s="1"/>
  <c r="B2236" i="3"/>
  <c r="C2236" i="3" s="1"/>
  <c r="B2237" i="3"/>
  <c r="C2237" i="3" s="1"/>
  <c r="B2238" i="3"/>
  <c r="C2238" i="3" s="1"/>
  <c r="B2239" i="3"/>
  <c r="C2239" i="3" s="1"/>
  <c r="B2240" i="3"/>
  <c r="C2240" i="3" s="1"/>
  <c r="B2241" i="3"/>
  <c r="C2241" i="3" s="1"/>
  <c r="B2242" i="3"/>
  <c r="C2242" i="3" s="1"/>
  <c r="B2243" i="3"/>
  <c r="C2243" i="3" s="1"/>
  <c r="B2244" i="3"/>
  <c r="C2244" i="3" s="1"/>
  <c r="B2245" i="3"/>
  <c r="C2245" i="3" s="1"/>
  <c r="B2246" i="3"/>
  <c r="C2246" i="3" s="1"/>
  <c r="B2247" i="3"/>
  <c r="C2247" i="3" s="1"/>
  <c r="B2248" i="3"/>
  <c r="C2248" i="3" s="1"/>
  <c r="B2249" i="3"/>
  <c r="C2249" i="3" s="1"/>
  <c r="B2250" i="3"/>
  <c r="C2250" i="3" s="1"/>
  <c r="B2251" i="3"/>
  <c r="C2251" i="3" s="1"/>
  <c r="B2252" i="3"/>
  <c r="C2252" i="3" s="1"/>
  <c r="B2253" i="3"/>
  <c r="C2253" i="3" s="1"/>
  <c r="B2254" i="3"/>
  <c r="C2254" i="3" s="1"/>
  <c r="B2255" i="3"/>
  <c r="C2255" i="3" s="1"/>
  <c r="B2256" i="3"/>
  <c r="C2256" i="3" s="1"/>
  <c r="B2257" i="3"/>
  <c r="C2257" i="3" s="1"/>
  <c r="B2258" i="3"/>
  <c r="C2258" i="3" s="1"/>
  <c r="B2259" i="3"/>
  <c r="C2259" i="3" s="1"/>
  <c r="B2260" i="3"/>
  <c r="C2260" i="3" s="1"/>
  <c r="B2261" i="3"/>
  <c r="C2261" i="3" s="1"/>
  <c r="B2262" i="3"/>
  <c r="C2262" i="3" s="1"/>
  <c r="B2263" i="3"/>
  <c r="C2263" i="3" s="1"/>
  <c r="B2264" i="3"/>
  <c r="C2264" i="3" s="1"/>
  <c r="B2265" i="3"/>
  <c r="C2265" i="3" s="1"/>
  <c r="B2266" i="3"/>
  <c r="C2266" i="3" s="1"/>
  <c r="B2267" i="3"/>
  <c r="C2267" i="3" s="1"/>
  <c r="B2268" i="3"/>
  <c r="C2268" i="3" s="1"/>
  <c r="B2269" i="3"/>
  <c r="C2269" i="3" s="1"/>
  <c r="B2270" i="3"/>
  <c r="C2270" i="3" s="1"/>
  <c r="B2271" i="3"/>
  <c r="C2271" i="3" s="1"/>
  <c r="B2272" i="3"/>
  <c r="C2272" i="3" s="1"/>
  <c r="B2273" i="3"/>
  <c r="C2273" i="3" s="1"/>
  <c r="B2274" i="3"/>
  <c r="C2274" i="3" s="1"/>
  <c r="B2275" i="3"/>
  <c r="C2275" i="3" s="1"/>
  <c r="B2276" i="3"/>
  <c r="C2276" i="3" s="1"/>
  <c r="B2277" i="3"/>
  <c r="C2277" i="3" s="1"/>
  <c r="B2278" i="3"/>
  <c r="C2278" i="3" s="1"/>
  <c r="B2279" i="3"/>
  <c r="C2279" i="3" s="1"/>
  <c r="B2280" i="3"/>
  <c r="C2280" i="3" s="1"/>
  <c r="B2281" i="3"/>
  <c r="C2281" i="3" s="1"/>
  <c r="B2282" i="3"/>
  <c r="C2282" i="3" s="1"/>
  <c r="B2283" i="3"/>
  <c r="C2283" i="3" s="1"/>
  <c r="B2284" i="3"/>
  <c r="C2284" i="3" s="1"/>
  <c r="B2285" i="3"/>
  <c r="C2285" i="3" s="1"/>
  <c r="B2286" i="3"/>
  <c r="C2286" i="3" s="1"/>
  <c r="B2287" i="3"/>
  <c r="C2287" i="3" s="1"/>
  <c r="B2288" i="3"/>
  <c r="C2288" i="3" s="1"/>
  <c r="B2289" i="3"/>
  <c r="C2289" i="3" s="1"/>
  <c r="B2290" i="3"/>
  <c r="C2290" i="3" s="1"/>
  <c r="B2291" i="3"/>
  <c r="C2291" i="3" s="1"/>
  <c r="B2292" i="3"/>
  <c r="C2292" i="3" s="1"/>
  <c r="B2293" i="3"/>
  <c r="C2293" i="3" s="1"/>
  <c r="B2294" i="3"/>
  <c r="C2294" i="3" s="1"/>
  <c r="B2295" i="3"/>
  <c r="C2295" i="3" s="1"/>
  <c r="B2296" i="3"/>
  <c r="C2296" i="3" s="1"/>
  <c r="B2297" i="3"/>
  <c r="C2297" i="3" s="1"/>
  <c r="B2298" i="3"/>
  <c r="C2298" i="3" s="1"/>
  <c r="B2299" i="3"/>
  <c r="C2299" i="3" s="1"/>
  <c r="B2300" i="3"/>
  <c r="C2300" i="3" s="1"/>
  <c r="B2301" i="3"/>
  <c r="C2301" i="3" s="1"/>
  <c r="B2302" i="3"/>
  <c r="C2302" i="3" s="1"/>
  <c r="B2303" i="3"/>
  <c r="C2303" i="3" s="1"/>
  <c r="B2304" i="3"/>
  <c r="C2304" i="3" s="1"/>
  <c r="B2305" i="3"/>
  <c r="C2305" i="3" s="1"/>
  <c r="B2306" i="3"/>
  <c r="C2306" i="3" s="1"/>
  <c r="B2307" i="3"/>
  <c r="C2307" i="3" s="1"/>
  <c r="B2308" i="3"/>
  <c r="C2308" i="3" s="1"/>
  <c r="B2309" i="3"/>
  <c r="C2309" i="3" s="1"/>
  <c r="B2310" i="3"/>
  <c r="C2310" i="3" s="1"/>
  <c r="B2311" i="3"/>
  <c r="C2311" i="3" s="1"/>
  <c r="B2312" i="3"/>
  <c r="C2312" i="3" s="1"/>
  <c r="B2313" i="3"/>
  <c r="C2313" i="3" s="1"/>
  <c r="B2314" i="3"/>
  <c r="C2314" i="3" s="1"/>
  <c r="B2315" i="3"/>
  <c r="C2315" i="3" s="1"/>
  <c r="B2316" i="3"/>
  <c r="C2316" i="3" s="1"/>
  <c r="B2317" i="3"/>
  <c r="C2317" i="3" s="1"/>
  <c r="B2318" i="3"/>
  <c r="C2318" i="3" s="1"/>
  <c r="B2319" i="3"/>
  <c r="C2319" i="3" s="1"/>
  <c r="B2320" i="3"/>
  <c r="C2320" i="3" s="1"/>
  <c r="B2321" i="3"/>
  <c r="C2321" i="3" s="1"/>
  <c r="B2322" i="3"/>
  <c r="C2322" i="3" s="1"/>
  <c r="B2323" i="3"/>
  <c r="C2323" i="3" s="1"/>
  <c r="B2324" i="3"/>
  <c r="C2324" i="3" s="1"/>
  <c r="B2325" i="3"/>
  <c r="C2325" i="3" s="1"/>
  <c r="B2326" i="3"/>
  <c r="C2326" i="3" s="1"/>
  <c r="B2327" i="3"/>
  <c r="C2327" i="3" s="1"/>
  <c r="B2328" i="3"/>
  <c r="C2328" i="3" s="1"/>
  <c r="B2329" i="3"/>
  <c r="C2329" i="3" s="1"/>
  <c r="B2330" i="3"/>
  <c r="C2330" i="3" s="1"/>
  <c r="B2331" i="3"/>
  <c r="C2331" i="3" s="1"/>
  <c r="B2332" i="3"/>
  <c r="C2332" i="3" s="1"/>
  <c r="B2333" i="3"/>
  <c r="C2333" i="3" s="1"/>
  <c r="B2334" i="3"/>
  <c r="C2334" i="3" s="1"/>
  <c r="B2335" i="3"/>
  <c r="C2335" i="3" s="1"/>
  <c r="B2336" i="3"/>
  <c r="C2336" i="3" s="1"/>
  <c r="B2337" i="3"/>
  <c r="C2337" i="3" s="1"/>
  <c r="B2338" i="3"/>
  <c r="C2338" i="3" s="1"/>
  <c r="B2339" i="3"/>
  <c r="C2339" i="3" s="1"/>
  <c r="B2340" i="3"/>
  <c r="C2340" i="3" s="1"/>
  <c r="B2341" i="3"/>
  <c r="C2341" i="3" s="1"/>
  <c r="B2342" i="3"/>
  <c r="C2342" i="3" s="1"/>
  <c r="B2343" i="3"/>
  <c r="C2343" i="3" s="1"/>
  <c r="B2344" i="3"/>
  <c r="C2344" i="3" s="1"/>
  <c r="B2345" i="3"/>
  <c r="C2345" i="3" s="1"/>
  <c r="B2346" i="3"/>
  <c r="C2346" i="3" s="1"/>
  <c r="B2347" i="3"/>
  <c r="C2347" i="3" s="1"/>
  <c r="B2348" i="3"/>
  <c r="C2348" i="3" s="1"/>
  <c r="B2349" i="3"/>
  <c r="C2349" i="3" s="1"/>
  <c r="B2350" i="3"/>
  <c r="C2350" i="3" s="1"/>
  <c r="B2351" i="3"/>
  <c r="C2351" i="3" s="1"/>
  <c r="B2352" i="3"/>
  <c r="C2352" i="3" s="1"/>
  <c r="B2353" i="3"/>
  <c r="C2353" i="3" s="1"/>
  <c r="B2354" i="3"/>
  <c r="C2354" i="3" s="1"/>
  <c r="B2355" i="3"/>
  <c r="C2355" i="3" s="1"/>
  <c r="B2356" i="3"/>
  <c r="C2356" i="3" s="1"/>
  <c r="B2357" i="3"/>
  <c r="C2357" i="3" s="1"/>
  <c r="B2358" i="3"/>
  <c r="C2358" i="3" s="1"/>
  <c r="B2359" i="3"/>
  <c r="C2359" i="3" s="1"/>
  <c r="B2360" i="3"/>
  <c r="C2360" i="3" s="1"/>
  <c r="B2361" i="3"/>
  <c r="C2361" i="3" s="1"/>
  <c r="B2362" i="3"/>
  <c r="C2362" i="3" s="1"/>
  <c r="B2363" i="3"/>
  <c r="C2363" i="3" s="1"/>
  <c r="B2364" i="3"/>
  <c r="C2364" i="3" s="1"/>
  <c r="B2365" i="3"/>
  <c r="C2365" i="3" s="1"/>
  <c r="B2366" i="3"/>
  <c r="C2366" i="3" s="1"/>
  <c r="B2367" i="3"/>
  <c r="C2367" i="3" s="1"/>
  <c r="B2368" i="3"/>
  <c r="C2368" i="3" s="1"/>
  <c r="B2369" i="3"/>
  <c r="C2369" i="3" s="1"/>
  <c r="B2370" i="3"/>
  <c r="C2370" i="3" s="1"/>
  <c r="B2371" i="3"/>
  <c r="C2371" i="3" s="1"/>
  <c r="B2372" i="3"/>
  <c r="C2372" i="3" s="1"/>
  <c r="B2373" i="3"/>
  <c r="C2373" i="3" s="1"/>
  <c r="B2374" i="3"/>
  <c r="C2374" i="3" s="1"/>
  <c r="B2375" i="3"/>
  <c r="C2375" i="3" s="1"/>
  <c r="B2376" i="3"/>
  <c r="C2376" i="3" s="1"/>
  <c r="B2377" i="3"/>
  <c r="C2377" i="3" s="1"/>
  <c r="B2378" i="3"/>
  <c r="C2378" i="3" s="1"/>
  <c r="B2379" i="3"/>
  <c r="C2379" i="3" s="1"/>
  <c r="B2380" i="3"/>
  <c r="C2380" i="3" s="1"/>
  <c r="B2381" i="3"/>
  <c r="C2381" i="3" s="1"/>
  <c r="B2382" i="3"/>
  <c r="C2382" i="3" s="1"/>
  <c r="B2383" i="3"/>
  <c r="C2383" i="3" s="1"/>
  <c r="B2384" i="3"/>
  <c r="C2384" i="3" s="1"/>
  <c r="B2385" i="3"/>
  <c r="C2385" i="3" s="1"/>
  <c r="B2386" i="3"/>
  <c r="C2386" i="3" s="1"/>
  <c r="B2387" i="3"/>
  <c r="C2387" i="3" s="1"/>
  <c r="B2388" i="3"/>
  <c r="C2388" i="3" s="1"/>
  <c r="B2389" i="3"/>
  <c r="C2389" i="3" s="1"/>
  <c r="B2390" i="3"/>
  <c r="C2390" i="3" s="1"/>
  <c r="B2391" i="3"/>
  <c r="C2391" i="3" s="1"/>
  <c r="B2392" i="3"/>
  <c r="C2392" i="3" s="1"/>
  <c r="B2393" i="3"/>
  <c r="C2393" i="3" s="1"/>
  <c r="B2394" i="3"/>
  <c r="C2394" i="3" s="1"/>
  <c r="B2395" i="3"/>
  <c r="C2395" i="3" s="1"/>
  <c r="B2396" i="3"/>
  <c r="C2396" i="3" s="1"/>
  <c r="B2397" i="3"/>
  <c r="C2397" i="3" s="1"/>
  <c r="B2398" i="3"/>
  <c r="C2398" i="3" s="1"/>
  <c r="B2399" i="3"/>
  <c r="C2399" i="3" s="1"/>
  <c r="B2400" i="3"/>
  <c r="C2400" i="3" s="1"/>
  <c r="B2401" i="3"/>
  <c r="C2401" i="3" s="1"/>
  <c r="B2402" i="3"/>
  <c r="C2402" i="3" s="1"/>
  <c r="B2403" i="3"/>
  <c r="C2403" i="3" s="1"/>
  <c r="B2404" i="3"/>
  <c r="C2404" i="3" s="1"/>
  <c r="B2405" i="3"/>
  <c r="C2405" i="3" s="1"/>
  <c r="B2406" i="3"/>
  <c r="C2406" i="3" s="1"/>
  <c r="B2407" i="3"/>
  <c r="C2407" i="3" s="1"/>
  <c r="B2408" i="3"/>
  <c r="C2408" i="3" s="1"/>
  <c r="B2409" i="3"/>
  <c r="C2409" i="3" s="1"/>
  <c r="B2410" i="3"/>
  <c r="C2410" i="3" s="1"/>
  <c r="B2411" i="3"/>
  <c r="C2411" i="3" s="1"/>
  <c r="B2412" i="3"/>
  <c r="C2412" i="3" s="1"/>
  <c r="B2413" i="3"/>
  <c r="C2413" i="3" s="1"/>
  <c r="B2414" i="3"/>
  <c r="C2414" i="3" s="1"/>
  <c r="B2415" i="3"/>
  <c r="C2415" i="3" s="1"/>
  <c r="B2416" i="3"/>
  <c r="C2416" i="3" s="1"/>
  <c r="B2417" i="3"/>
  <c r="C2417" i="3" s="1"/>
  <c r="B2418" i="3"/>
  <c r="C2418" i="3" s="1"/>
  <c r="B2419" i="3"/>
  <c r="C2419" i="3" s="1"/>
  <c r="B2420" i="3"/>
  <c r="C2420" i="3" s="1"/>
  <c r="B2421" i="3"/>
  <c r="C2421" i="3" s="1"/>
  <c r="B2422" i="3"/>
  <c r="C2422" i="3" s="1"/>
  <c r="B2423" i="3"/>
  <c r="C2423" i="3" s="1"/>
  <c r="B2424" i="3"/>
  <c r="C2424" i="3" s="1"/>
  <c r="B2425" i="3"/>
  <c r="C2425" i="3" s="1"/>
  <c r="B2426" i="3"/>
  <c r="C2426" i="3" s="1"/>
  <c r="B2427" i="3"/>
  <c r="C2427" i="3" s="1"/>
  <c r="B2428" i="3"/>
  <c r="C2428" i="3" s="1"/>
  <c r="B2429" i="3"/>
  <c r="C2429" i="3" s="1"/>
  <c r="B2430" i="3"/>
  <c r="C2430" i="3" s="1"/>
  <c r="B2431" i="3"/>
  <c r="C2431" i="3" s="1"/>
  <c r="B2432" i="3"/>
  <c r="C2432" i="3" s="1"/>
  <c r="B2433" i="3"/>
  <c r="C2433" i="3" s="1"/>
  <c r="B2434" i="3"/>
  <c r="C2434" i="3" s="1"/>
  <c r="B2435" i="3"/>
  <c r="C2435" i="3" s="1"/>
  <c r="B2436" i="3"/>
  <c r="C2436" i="3" s="1"/>
  <c r="B2437" i="3"/>
  <c r="C2437" i="3" s="1"/>
  <c r="B2438" i="3"/>
  <c r="C2438" i="3" s="1"/>
  <c r="B2439" i="3"/>
  <c r="C2439" i="3" s="1"/>
  <c r="B2440" i="3"/>
  <c r="C2440" i="3" s="1"/>
  <c r="B2441" i="3"/>
  <c r="C2441" i="3" s="1"/>
  <c r="B2442" i="3"/>
  <c r="C2442" i="3" s="1"/>
  <c r="B2443" i="3"/>
  <c r="C2443" i="3" s="1"/>
  <c r="B2444" i="3"/>
  <c r="C2444" i="3" s="1"/>
  <c r="B2445" i="3"/>
  <c r="C2445" i="3" s="1"/>
  <c r="B2446" i="3"/>
  <c r="C2446" i="3" s="1"/>
  <c r="B2447" i="3"/>
  <c r="C2447" i="3" s="1"/>
  <c r="B2448" i="3"/>
  <c r="C2448" i="3" s="1"/>
  <c r="B2449" i="3"/>
  <c r="C2449" i="3" s="1"/>
  <c r="B2450" i="3"/>
  <c r="C2450" i="3" s="1"/>
  <c r="B2451" i="3"/>
  <c r="C2451" i="3" s="1"/>
  <c r="B2452" i="3"/>
  <c r="C2452" i="3" s="1"/>
  <c r="B2453" i="3"/>
  <c r="C2453" i="3" s="1"/>
  <c r="B2454" i="3"/>
  <c r="C2454" i="3" s="1"/>
  <c r="B2455" i="3"/>
  <c r="C2455" i="3" s="1"/>
  <c r="B2456" i="3"/>
  <c r="C2456" i="3" s="1"/>
  <c r="B2457" i="3"/>
  <c r="C2457" i="3" s="1"/>
  <c r="B2458" i="3"/>
  <c r="C2458" i="3" s="1"/>
  <c r="B2459" i="3"/>
  <c r="C2459" i="3" s="1"/>
  <c r="B2460" i="3"/>
  <c r="C2460" i="3" s="1"/>
  <c r="B2461" i="3"/>
  <c r="C2461" i="3" s="1"/>
  <c r="B2462" i="3"/>
  <c r="C2462" i="3" s="1"/>
  <c r="B2463" i="3"/>
  <c r="C2463" i="3" s="1"/>
  <c r="B2464" i="3"/>
  <c r="C2464" i="3" s="1"/>
  <c r="B2465" i="3"/>
  <c r="C2465" i="3" s="1"/>
  <c r="B2466" i="3"/>
  <c r="C2466" i="3" s="1"/>
  <c r="B2467" i="3"/>
  <c r="C2467" i="3" s="1"/>
  <c r="B2468" i="3"/>
  <c r="C2468" i="3" s="1"/>
  <c r="B2469" i="3"/>
  <c r="C2469" i="3" s="1"/>
  <c r="B2470" i="3"/>
  <c r="C2470" i="3" s="1"/>
  <c r="B2471" i="3"/>
  <c r="C2471" i="3" s="1"/>
  <c r="B2472" i="3"/>
  <c r="C2472" i="3" s="1"/>
  <c r="B2473" i="3"/>
  <c r="C2473" i="3" s="1"/>
  <c r="B2474" i="3"/>
  <c r="C2474" i="3" s="1"/>
  <c r="B2475" i="3"/>
  <c r="C2475" i="3" s="1"/>
  <c r="B2476" i="3"/>
  <c r="C2476" i="3" s="1"/>
  <c r="B2477" i="3"/>
  <c r="C2477" i="3" s="1"/>
  <c r="B2478" i="3"/>
  <c r="C2478" i="3" s="1"/>
  <c r="B2479" i="3"/>
  <c r="C2479" i="3" s="1"/>
  <c r="B2480" i="3"/>
  <c r="C2480" i="3" s="1"/>
  <c r="B2481" i="3"/>
  <c r="C2481" i="3" s="1"/>
  <c r="B2482" i="3"/>
  <c r="C2482" i="3" s="1"/>
  <c r="B2483" i="3"/>
  <c r="C2483" i="3" s="1"/>
  <c r="B2484" i="3"/>
  <c r="C2484" i="3" s="1"/>
  <c r="B2485" i="3"/>
  <c r="C2485" i="3" s="1"/>
  <c r="B2486" i="3"/>
  <c r="C2486" i="3" s="1"/>
  <c r="B2487" i="3"/>
  <c r="C2487" i="3" s="1"/>
  <c r="B2488" i="3"/>
  <c r="C2488" i="3" s="1"/>
  <c r="B2489" i="3"/>
  <c r="C2489" i="3" s="1"/>
  <c r="B2490" i="3"/>
  <c r="C2490" i="3" s="1"/>
  <c r="B2491" i="3"/>
  <c r="C2491" i="3" s="1"/>
  <c r="B2492" i="3"/>
  <c r="C2492" i="3" s="1"/>
  <c r="B2493" i="3"/>
  <c r="C2493" i="3" s="1"/>
  <c r="B2494" i="3"/>
  <c r="C2494" i="3" s="1"/>
  <c r="B2495" i="3"/>
  <c r="C2495" i="3" s="1"/>
  <c r="B2496" i="3"/>
  <c r="C2496" i="3" s="1"/>
  <c r="B2497" i="3"/>
  <c r="C2497" i="3" s="1"/>
  <c r="B2498" i="3"/>
  <c r="C2498" i="3" s="1"/>
  <c r="B2499" i="3"/>
  <c r="C2499" i="3" s="1"/>
  <c r="B2500" i="3"/>
  <c r="C2500" i="3" s="1"/>
  <c r="B2501" i="3"/>
  <c r="C2501" i="3" s="1"/>
  <c r="B2502" i="3"/>
  <c r="C2502" i="3" s="1"/>
  <c r="B2503" i="3"/>
  <c r="C2503" i="3" s="1"/>
  <c r="B2504" i="3"/>
  <c r="C2504" i="3" s="1"/>
  <c r="B2505" i="3"/>
  <c r="C2505" i="3" s="1"/>
  <c r="B2506" i="3"/>
  <c r="C2506" i="3" s="1"/>
  <c r="B2507" i="3"/>
  <c r="C2507" i="3" s="1"/>
  <c r="B2508" i="3"/>
  <c r="C2508" i="3" s="1"/>
  <c r="B2509" i="3"/>
  <c r="C2509" i="3" s="1"/>
  <c r="B2510" i="3"/>
  <c r="C2510" i="3" s="1"/>
  <c r="B2511" i="3"/>
  <c r="C2511" i="3" s="1"/>
  <c r="B2512" i="3"/>
  <c r="C2512" i="3" s="1"/>
  <c r="B2513" i="3"/>
  <c r="C2513" i="3" s="1"/>
  <c r="B2514" i="3"/>
  <c r="C2514" i="3" s="1"/>
  <c r="B2515" i="3"/>
  <c r="C2515" i="3" s="1"/>
  <c r="B2516" i="3"/>
  <c r="C2516" i="3" s="1"/>
  <c r="B2517" i="3"/>
  <c r="C2517" i="3" s="1"/>
  <c r="B2518" i="3"/>
  <c r="C2518" i="3" s="1"/>
  <c r="B2519" i="3"/>
  <c r="C2519" i="3" s="1"/>
  <c r="B2520" i="3"/>
  <c r="C2520" i="3" s="1"/>
  <c r="B2521" i="3"/>
  <c r="C2521" i="3" s="1"/>
  <c r="B2522" i="3"/>
  <c r="C2522" i="3" s="1"/>
  <c r="B2523" i="3"/>
  <c r="C2523" i="3" s="1"/>
  <c r="B2524" i="3"/>
  <c r="C2524" i="3" s="1"/>
  <c r="B2525" i="3"/>
  <c r="C2525" i="3" s="1"/>
  <c r="B2526" i="3"/>
  <c r="C2526" i="3" s="1"/>
  <c r="B2527" i="3"/>
  <c r="C2527" i="3" s="1"/>
  <c r="B2528" i="3"/>
  <c r="C2528" i="3" s="1"/>
  <c r="B2529" i="3"/>
  <c r="C2529" i="3" s="1"/>
  <c r="B2530" i="3"/>
  <c r="C2530" i="3" s="1"/>
  <c r="B2531" i="3"/>
  <c r="C2531" i="3" s="1"/>
  <c r="B2532" i="3"/>
  <c r="C2532" i="3" s="1"/>
  <c r="B2533" i="3"/>
  <c r="C2533" i="3" s="1"/>
  <c r="B2534" i="3"/>
  <c r="C2534" i="3" s="1"/>
  <c r="B2535" i="3"/>
  <c r="C2535" i="3" s="1"/>
  <c r="B2536" i="3"/>
  <c r="C2536" i="3" s="1"/>
  <c r="B2537" i="3"/>
  <c r="C2537" i="3" s="1"/>
  <c r="B2538" i="3"/>
  <c r="C2538" i="3" s="1"/>
  <c r="B2539" i="3"/>
  <c r="C2539" i="3" s="1"/>
  <c r="B2540" i="3"/>
  <c r="C2540" i="3" s="1"/>
  <c r="B2541" i="3"/>
  <c r="C2541" i="3" s="1"/>
  <c r="B2542" i="3"/>
  <c r="C2542" i="3" s="1"/>
  <c r="B2543" i="3"/>
  <c r="C2543" i="3" s="1"/>
  <c r="B2544" i="3"/>
  <c r="C2544" i="3" s="1"/>
  <c r="B2545" i="3"/>
  <c r="C2545" i="3" s="1"/>
  <c r="B2546" i="3"/>
  <c r="C2546" i="3" s="1"/>
  <c r="B2547" i="3"/>
  <c r="C2547" i="3" s="1"/>
  <c r="B2548" i="3"/>
  <c r="C2548" i="3" s="1"/>
  <c r="B2549" i="3"/>
  <c r="C2549" i="3" s="1"/>
  <c r="B2550" i="3"/>
  <c r="C2550" i="3" s="1"/>
  <c r="B2551" i="3"/>
  <c r="C2551" i="3" s="1"/>
  <c r="B2552" i="3"/>
  <c r="C2552" i="3" s="1"/>
  <c r="B2553" i="3"/>
  <c r="C2553" i="3" s="1"/>
  <c r="B2554" i="3"/>
  <c r="C2554" i="3" s="1"/>
  <c r="B2555" i="3"/>
  <c r="C2555" i="3" s="1"/>
  <c r="B2556" i="3"/>
  <c r="C2556" i="3" s="1"/>
  <c r="B2557" i="3"/>
  <c r="C2557" i="3" s="1"/>
  <c r="B2558" i="3"/>
  <c r="C2558" i="3" s="1"/>
  <c r="B2559" i="3"/>
  <c r="C2559" i="3" s="1"/>
  <c r="B2560" i="3"/>
  <c r="C2560" i="3" s="1"/>
  <c r="B2561" i="3"/>
  <c r="C2561" i="3" s="1"/>
  <c r="B2562" i="3"/>
  <c r="C2562" i="3" s="1"/>
  <c r="B2563" i="3"/>
  <c r="C2563" i="3" s="1"/>
  <c r="B2564" i="3"/>
  <c r="C2564" i="3" s="1"/>
  <c r="B2565" i="3"/>
  <c r="C2565" i="3" s="1"/>
  <c r="B2566" i="3"/>
  <c r="C2566" i="3" s="1"/>
  <c r="B2567" i="3"/>
  <c r="C2567" i="3" s="1"/>
  <c r="B2568" i="3"/>
  <c r="C2568" i="3" s="1"/>
  <c r="B2569" i="3"/>
  <c r="C2569" i="3" s="1"/>
  <c r="B2570" i="3"/>
  <c r="C2570" i="3" s="1"/>
  <c r="B2571" i="3"/>
  <c r="C2571" i="3" s="1"/>
  <c r="B2572" i="3"/>
  <c r="C2572" i="3" s="1"/>
  <c r="B2573" i="3"/>
  <c r="C2573" i="3" s="1"/>
  <c r="B2574" i="3"/>
  <c r="C2574" i="3" s="1"/>
  <c r="B2575" i="3"/>
  <c r="C2575" i="3" s="1"/>
  <c r="B2576" i="3"/>
  <c r="C2576" i="3" s="1"/>
  <c r="B2577" i="3"/>
  <c r="C2577" i="3" s="1"/>
  <c r="B2578" i="3"/>
  <c r="C2578" i="3" s="1"/>
  <c r="B2579" i="3"/>
  <c r="C2579" i="3" s="1"/>
  <c r="B2580" i="3"/>
  <c r="C2580" i="3" s="1"/>
  <c r="B2581" i="3"/>
  <c r="C2581" i="3" s="1"/>
  <c r="B2582" i="3"/>
  <c r="C2582" i="3" s="1"/>
  <c r="B2583" i="3"/>
  <c r="C2583" i="3" s="1"/>
  <c r="B2584" i="3"/>
  <c r="C2584" i="3" s="1"/>
  <c r="B2585" i="3"/>
  <c r="C2585" i="3" s="1"/>
  <c r="B2586" i="3"/>
  <c r="C2586" i="3" s="1"/>
  <c r="B2587" i="3"/>
  <c r="C2587" i="3" s="1"/>
  <c r="B2588" i="3"/>
  <c r="C2588" i="3" s="1"/>
  <c r="B2589" i="3"/>
  <c r="C2589" i="3" s="1"/>
  <c r="B2590" i="3"/>
  <c r="C2590" i="3" s="1"/>
  <c r="B2591" i="3"/>
  <c r="C2591" i="3" s="1"/>
  <c r="B2592" i="3"/>
  <c r="C2592" i="3" s="1"/>
  <c r="B2593" i="3"/>
  <c r="C2593" i="3" s="1"/>
  <c r="B2594" i="3"/>
  <c r="C2594" i="3" s="1"/>
  <c r="B2595" i="3"/>
  <c r="C2595" i="3" s="1"/>
  <c r="B2596" i="3"/>
  <c r="C2596" i="3" s="1"/>
  <c r="B2597" i="3"/>
  <c r="C2597" i="3" s="1"/>
  <c r="B2598" i="3"/>
  <c r="C2598" i="3" s="1"/>
  <c r="B2599" i="3"/>
  <c r="C2599" i="3" s="1"/>
  <c r="B2600" i="3"/>
  <c r="C2600" i="3" s="1"/>
  <c r="B2601" i="3"/>
  <c r="C2601" i="3" s="1"/>
  <c r="B2602" i="3"/>
  <c r="C2602" i="3" s="1"/>
  <c r="B2603" i="3"/>
  <c r="C2603" i="3" s="1"/>
  <c r="B2604" i="3"/>
  <c r="C2604" i="3" s="1"/>
  <c r="B2605" i="3"/>
  <c r="C2605" i="3" s="1"/>
  <c r="B2606" i="3"/>
  <c r="C2606" i="3" s="1"/>
  <c r="B2607" i="3"/>
  <c r="C2607" i="3" s="1"/>
  <c r="B2608" i="3"/>
  <c r="C2608" i="3" s="1"/>
  <c r="B2609" i="3"/>
  <c r="C2609" i="3" s="1"/>
  <c r="B2610" i="3"/>
  <c r="C2610" i="3" s="1"/>
  <c r="B2611" i="3"/>
  <c r="C2611" i="3" s="1"/>
  <c r="B2612" i="3"/>
  <c r="C2612" i="3" s="1"/>
  <c r="B2613" i="3"/>
  <c r="C2613" i="3" s="1"/>
  <c r="B2614" i="3"/>
  <c r="C2614" i="3" s="1"/>
  <c r="B2615" i="3"/>
  <c r="C2615" i="3" s="1"/>
  <c r="B2616" i="3"/>
  <c r="C2616" i="3" s="1"/>
  <c r="B2617" i="3"/>
  <c r="C2617" i="3" s="1"/>
  <c r="B2618" i="3"/>
  <c r="C2618" i="3" s="1"/>
  <c r="B2619" i="3"/>
  <c r="C2619" i="3" s="1"/>
  <c r="B2620" i="3"/>
  <c r="C2620" i="3" s="1"/>
  <c r="B2621" i="3"/>
  <c r="C2621" i="3" s="1"/>
  <c r="B2622" i="3"/>
  <c r="C2622" i="3" s="1"/>
  <c r="B2623" i="3"/>
  <c r="C2623" i="3" s="1"/>
  <c r="B2624" i="3"/>
  <c r="C2624" i="3" s="1"/>
  <c r="B2625" i="3"/>
  <c r="C2625" i="3" s="1"/>
  <c r="B2626" i="3"/>
  <c r="C2626" i="3" s="1"/>
  <c r="B2627" i="3"/>
  <c r="C2627" i="3" s="1"/>
  <c r="B2628" i="3"/>
  <c r="C2628" i="3" s="1"/>
  <c r="B2629" i="3"/>
  <c r="C2629" i="3" s="1"/>
  <c r="B2630" i="3"/>
  <c r="C2630" i="3" s="1"/>
  <c r="B2631" i="3"/>
  <c r="C2631" i="3" s="1"/>
  <c r="B2632" i="3"/>
  <c r="C2632" i="3" s="1"/>
  <c r="B2633" i="3"/>
  <c r="C2633" i="3" s="1"/>
  <c r="B2634" i="3"/>
  <c r="C2634" i="3" s="1"/>
  <c r="B2635" i="3"/>
  <c r="C2635" i="3" s="1"/>
  <c r="B2636" i="3"/>
  <c r="C2636" i="3" s="1"/>
  <c r="B2637" i="3"/>
  <c r="C2637" i="3" s="1"/>
  <c r="B2638" i="3"/>
  <c r="C2638" i="3" s="1"/>
  <c r="B2639" i="3"/>
  <c r="C2639" i="3" s="1"/>
  <c r="B2640" i="3"/>
  <c r="C2640" i="3" s="1"/>
  <c r="B2641" i="3"/>
  <c r="C2641" i="3" s="1"/>
  <c r="B2642" i="3"/>
  <c r="C2642" i="3" s="1"/>
  <c r="B2643" i="3"/>
  <c r="C2643" i="3" s="1"/>
  <c r="B2644" i="3"/>
  <c r="C2644" i="3" s="1"/>
  <c r="B2645" i="3"/>
  <c r="C2645" i="3" s="1"/>
  <c r="B2646" i="3"/>
  <c r="C2646" i="3" s="1"/>
  <c r="B2647" i="3"/>
  <c r="C2647" i="3" s="1"/>
  <c r="B2648" i="3"/>
  <c r="C2648" i="3" s="1"/>
  <c r="B2649" i="3"/>
  <c r="C2649" i="3" s="1"/>
  <c r="B2650" i="3"/>
  <c r="C2650" i="3" s="1"/>
  <c r="B2651" i="3"/>
  <c r="C2651" i="3" s="1"/>
  <c r="B2652" i="3"/>
  <c r="C2652" i="3" s="1"/>
  <c r="B2653" i="3"/>
  <c r="C2653" i="3" s="1"/>
  <c r="B2654" i="3"/>
  <c r="C2654" i="3" s="1"/>
  <c r="B2655" i="3"/>
  <c r="C2655" i="3" s="1"/>
  <c r="B2656" i="3"/>
  <c r="C2656" i="3" s="1"/>
  <c r="B2657" i="3"/>
  <c r="C2657" i="3" s="1"/>
  <c r="B2658" i="3"/>
  <c r="C2658" i="3" s="1"/>
  <c r="B2659" i="3"/>
  <c r="C2659" i="3" s="1"/>
  <c r="B2660" i="3"/>
  <c r="C2660" i="3" s="1"/>
  <c r="B2661" i="3"/>
  <c r="C2661" i="3" s="1"/>
  <c r="B2662" i="3"/>
  <c r="C2662" i="3" s="1"/>
  <c r="B2663" i="3"/>
  <c r="C2663" i="3" s="1"/>
  <c r="B2664" i="3"/>
  <c r="C2664" i="3" s="1"/>
  <c r="B2665" i="3"/>
  <c r="C2665" i="3" s="1"/>
  <c r="B2666" i="3"/>
  <c r="C2666" i="3" s="1"/>
  <c r="B2667" i="3"/>
  <c r="C2667" i="3" s="1"/>
  <c r="B2668" i="3"/>
  <c r="C2668" i="3" s="1"/>
  <c r="B2669" i="3"/>
  <c r="C2669" i="3" s="1"/>
  <c r="B2670" i="3"/>
  <c r="C2670" i="3" s="1"/>
  <c r="B2671" i="3"/>
  <c r="C2671" i="3" s="1"/>
  <c r="B2672" i="3"/>
  <c r="C2672" i="3" s="1"/>
  <c r="B2673" i="3"/>
  <c r="C2673" i="3" s="1"/>
  <c r="B2674" i="3"/>
  <c r="C2674" i="3" s="1"/>
  <c r="B2675" i="3"/>
  <c r="C2675" i="3" s="1"/>
  <c r="B2676" i="3"/>
  <c r="C2676" i="3" s="1"/>
  <c r="B2677" i="3"/>
  <c r="C2677" i="3" s="1"/>
  <c r="B2678" i="3"/>
  <c r="C2678" i="3" s="1"/>
  <c r="B2679" i="3"/>
  <c r="C2679" i="3" s="1"/>
  <c r="B2680" i="3"/>
  <c r="C2680" i="3" s="1"/>
  <c r="B2681" i="3"/>
  <c r="C2681" i="3" s="1"/>
  <c r="B2682" i="3"/>
  <c r="C2682" i="3" s="1"/>
  <c r="B2683" i="3"/>
  <c r="C2683" i="3" s="1"/>
  <c r="B2684" i="3"/>
  <c r="C2684" i="3" s="1"/>
  <c r="B2685" i="3"/>
  <c r="C2685" i="3" s="1"/>
  <c r="B2686" i="3"/>
  <c r="C2686" i="3" s="1"/>
  <c r="B2687" i="3"/>
  <c r="C2687" i="3" s="1"/>
  <c r="B2688" i="3"/>
  <c r="C2688" i="3" s="1"/>
  <c r="B2689" i="3"/>
  <c r="C2689" i="3" s="1"/>
  <c r="B2690" i="3"/>
  <c r="C2690" i="3" s="1"/>
  <c r="B2691" i="3"/>
  <c r="C2691" i="3" s="1"/>
  <c r="B2692" i="3"/>
  <c r="C2692" i="3" s="1"/>
  <c r="B2693" i="3"/>
  <c r="C2693" i="3" s="1"/>
  <c r="B2694" i="3"/>
  <c r="C2694" i="3" s="1"/>
  <c r="B2695" i="3"/>
  <c r="C2695" i="3" s="1"/>
  <c r="B2696" i="3"/>
  <c r="C2696" i="3" s="1"/>
  <c r="B2697" i="3"/>
  <c r="C2697" i="3" s="1"/>
  <c r="B2698" i="3"/>
  <c r="C2698" i="3" s="1"/>
  <c r="B2699" i="3"/>
  <c r="C2699" i="3" s="1"/>
  <c r="B2700" i="3"/>
  <c r="C2700" i="3" s="1"/>
  <c r="B2701" i="3"/>
  <c r="C2701" i="3" s="1"/>
  <c r="B2702" i="3"/>
  <c r="C2702" i="3" s="1"/>
  <c r="B2703" i="3"/>
  <c r="C2703" i="3" s="1"/>
  <c r="B2704" i="3"/>
  <c r="C2704" i="3" s="1"/>
  <c r="B2705" i="3"/>
  <c r="C2705" i="3" s="1"/>
  <c r="B2706" i="3"/>
  <c r="C2706" i="3" s="1"/>
  <c r="B2707" i="3"/>
  <c r="C2707" i="3" s="1"/>
  <c r="B2708" i="3"/>
  <c r="C2708" i="3" s="1"/>
  <c r="B2709" i="3"/>
  <c r="C2709" i="3" s="1"/>
  <c r="B2710" i="3"/>
  <c r="C2710" i="3" s="1"/>
  <c r="B2711" i="3"/>
  <c r="C2711" i="3" s="1"/>
  <c r="B2712" i="3"/>
  <c r="C2712" i="3" s="1"/>
  <c r="B2713" i="3"/>
  <c r="C2713" i="3" s="1"/>
  <c r="B2714" i="3"/>
  <c r="C2714" i="3" s="1"/>
  <c r="B2715" i="3"/>
  <c r="C2715" i="3" s="1"/>
  <c r="B2716" i="3"/>
  <c r="C2716" i="3" s="1"/>
  <c r="B2717" i="3"/>
  <c r="C2717" i="3" s="1"/>
  <c r="B2718" i="3"/>
  <c r="C2718" i="3" s="1"/>
  <c r="B2719" i="3"/>
  <c r="C2719" i="3" s="1"/>
  <c r="B2720" i="3"/>
  <c r="C2720" i="3" s="1"/>
  <c r="B2721" i="3"/>
  <c r="C2721" i="3" s="1"/>
  <c r="B2722" i="3"/>
  <c r="C2722" i="3" s="1"/>
  <c r="B2723" i="3"/>
  <c r="C2723" i="3" s="1"/>
  <c r="B2724" i="3"/>
  <c r="C2724" i="3" s="1"/>
  <c r="B2725" i="3"/>
  <c r="C2725" i="3" s="1"/>
  <c r="B2726" i="3"/>
  <c r="C2726" i="3" s="1"/>
  <c r="B2727" i="3"/>
  <c r="C2727" i="3" s="1"/>
  <c r="B2728" i="3"/>
  <c r="C2728" i="3" s="1"/>
  <c r="B2729" i="3"/>
  <c r="C2729" i="3" s="1"/>
  <c r="B2730" i="3"/>
  <c r="C2730" i="3" s="1"/>
  <c r="B2731" i="3"/>
  <c r="C2731" i="3" s="1"/>
  <c r="B2732" i="3"/>
  <c r="C2732" i="3" s="1"/>
  <c r="B2733" i="3"/>
  <c r="C2733" i="3" s="1"/>
  <c r="B2734" i="3"/>
  <c r="C2734" i="3" s="1"/>
  <c r="B2735" i="3"/>
  <c r="C2735" i="3" s="1"/>
  <c r="B2736" i="3"/>
  <c r="C2736" i="3" s="1"/>
  <c r="B2737" i="3"/>
  <c r="C2737" i="3" s="1"/>
  <c r="B2738" i="3"/>
  <c r="C2738" i="3" s="1"/>
  <c r="B2739" i="3"/>
  <c r="C2739" i="3" s="1"/>
  <c r="B2740" i="3"/>
  <c r="C2740" i="3" s="1"/>
  <c r="B2741" i="3"/>
  <c r="C2741" i="3" s="1"/>
  <c r="B2742" i="3"/>
  <c r="C2742" i="3" s="1"/>
  <c r="B2743" i="3"/>
  <c r="C2743" i="3" s="1"/>
  <c r="B2744" i="3"/>
  <c r="C2744" i="3" s="1"/>
  <c r="B2745" i="3"/>
  <c r="C2745" i="3" s="1"/>
  <c r="B2746" i="3"/>
  <c r="C2746" i="3" s="1"/>
  <c r="B2747" i="3"/>
  <c r="C2747" i="3" s="1"/>
  <c r="B2748" i="3"/>
  <c r="C2748" i="3" s="1"/>
  <c r="B2749" i="3"/>
  <c r="C2749" i="3" s="1"/>
  <c r="B2750" i="3"/>
  <c r="C2750" i="3" s="1"/>
  <c r="B2751" i="3"/>
  <c r="C2751" i="3" s="1"/>
  <c r="B2752" i="3"/>
  <c r="C2752" i="3" s="1"/>
  <c r="B2753" i="3"/>
  <c r="C2753" i="3" s="1"/>
  <c r="B2754" i="3"/>
  <c r="C2754" i="3" s="1"/>
  <c r="B2755" i="3"/>
  <c r="C2755" i="3" s="1"/>
  <c r="B2756" i="3"/>
  <c r="C2756" i="3" s="1"/>
  <c r="B2757" i="3"/>
  <c r="C2757" i="3" s="1"/>
  <c r="B2758" i="3"/>
  <c r="C2758" i="3" s="1"/>
  <c r="B2759" i="3"/>
  <c r="C2759" i="3" s="1"/>
  <c r="B2760" i="3"/>
  <c r="C2760" i="3" s="1"/>
  <c r="B2761" i="3"/>
  <c r="C2761" i="3" s="1"/>
  <c r="B2762" i="3"/>
  <c r="C2762" i="3" s="1"/>
  <c r="B2763" i="3"/>
  <c r="C2763" i="3" s="1"/>
  <c r="B2764" i="3"/>
  <c r="C2764" i="3" s="1"/>
  <c r="B2765" i="3"/>
  <c r="C2765" i="3" s="1"/>
  <c r="B2766" i="3"/>
  <c r="C2766" i="3" s="1"/>
  <c r="B2767" i="3"/>
  <c r="C2767" i="3" s="1"/>
  <c r="B2768" i="3"/>
  <c r="C2768" i="3" s="1"/>
  <c r="B2769" i="3"/>
  <c r="C2769" i="3" s="1"/>
  <c r="B2770" i="3"/>
  <c r="C2770" i="3" s="1"/>
  <c r="B2771" i="3"/>
  <c r="C2771" i="3" s="1"/>
  <c r="B2772" i="3"/>
  <c r="C2772" i="3" s="1"/>
  <c r="B2773" i="3"/>
  <c r="C2773" i="3" s="1"/>
  <c r="B2774" i="3"/>
  <c r="C2774" i="3" s="1"/>
  <c r="B2775" i="3"/>
  <c r="C2775" i="3" s="1"/>
  <c r="B2776" i="3"/>
  <c r="C2776" i="3" s="1"/>
  <c r="B2777" i="3"/>
  <c r="C2777" i="3" s="1"/>
  <c r="B2778" i="3"/>
  <c r="C2778" i="3" s="1"/>
  <c r="B2779" i="3"/>
  <c r="C2779" i="3" s="1"/>
  <c r="B2780" i="3"/>
  <c r="C2780" i="3" s="1"/>
  <c r="B2781" i="3"/>
  <c r="C2781" i="3" s="1"/>
  <c r="B2782" i="3"/>
  <c r="C2782" i="3" s="1"/>
  <c r="B2783" i="3"/>
  <c r="C2783" i="3" s="1"/>
  <c r="B2784" i="3"/>
  <c r="C2784" i="3" s="1"/>
  <c r="B2785" i="3"/>
  <c r="C2785" i="3" s="1"/>
  <c r="B2786" i="3"/>
  <c r="C2786" i="3" s="1"/>
  <c r="B2787" i="3"/>
  <c r="C2787" i="3" s="1"/>
  <c r="B2788" i="3"/>
  <c r="C2788" i="3" s="1"/>
  <c r="B2789" i="3"/>
  <c r="C2789" i="3" s="1"/>
  <c r="B2790" i="3"/>
  <c r="C2790" i="3" s="1"/>
  <c r="B2791" i="3"/>
  <c r="C2791" i="3" s="1"/>
  <c r="B2792" i="3"/>
  <c r="C2792" i="3" s="1"/>
  <c r="B2793" i="3"/>
  <c r="C2793" i="3" s="1"/>
  <c r="B2794" i="3"/>
  <c r="C2794" i="3" s="1"/>
  <c r="B2795" i="3"/>
  <c r="C2795" i="3" s="1"/>
  <c r="B2796" i="3"/>
  <c r="C2796" i="3" s="1"/>
  <c r="B2797" i="3"/>
  <c r="C2797" i="3" s="1"/>
  <c r="B2798" i="3"/>
  <c r="C2798" i="3" s="1"/>
  <c r="B2799" i="3"/>
  <c r="C2799" i="3" s="1"/>
  <c r="B2800" i="3"/>
  <c r="C2800" i="3" s="1"/>
  <c r="B2801" i="3"/>
  <c r="C2801" i="3" s="1"/>
  <c r="B2802" i="3"/>
  <c r="C2802" i="3" s="1"/>
  <c r="B2803" i="3"/>
  <c r="C2803" i="3" s="1"/>
  <c r="B2804" i="3"/>
  <c r="C2804" i="3" s="1"/>
  <c r="B2805" i="3"/>
  <c r="C2805" i="3" s="1"/>
  <c r="B2806" i="3"/>
  <c r="C2806" i="3" s="1"/>
  <c r="B2807" i="3"/>
  <c r="C2807" i="3" s="1"/>
  <c r="B2808" i="3"/>
  <c r="C2808" i="3" s="1"/>
  <c r="B2809" i="3"/>
  <c r="C2809" i="3" s="1"/>
  <c r="B2810" i="3"/>
  <c r="C2810" i="3" s="1"/>
  <c r="B2811" i="3"/>
  <c r="C2811" i="3" s="1"/>
  <c r="B2812" i="3"/>
  <c r="C2812" i="3" s="1"/>
  <c r="B2813" i="3"/>
  <c r="C2813" i="3" s="1"/>
  <c r="B2814" i="3"/>
  <c r="C2814" i="3" s="1"/>
  <c r="B2815" i="3"/>
  <c r="C2815" i="3" s="1"/>
  <c r="B2816" i="3"/>
  <c r="C2816" i="3" s="1"/>
  <c r="B2817" i="3"/>
  <c r="C2817" i="3" s="1"/>
  <c r="B2818" i="3"/>
  <c r="C2818" i="3" s="1"/>
  <c r="B2819" i="3"/>
  <c r="C2819" i="3" s="1"/>
  <c r="B2820" i="3"/>
  <c r="C2820" i="3" s="1"/>
  <c r="B2821" i="3"/>
  <c r="C2821" i="3" s="1"/>
  <c r="B2822" i="3"/>
  <c r="C2822" i="3" s="1"/>
  <c r="B2823" i="3"/>
  <c r="C2823" i="3" s="1"/>
  <c r="B2824" i="3"/>
  <c r="C2824" i="3" s="1"/>
  <c r="B2825" i="3"/>
  <c r="C2825" i="3" s="1"/>
  <c r="B2826" i="3"/>
  <c r="C2826" i="3" s="1"/>
  <c r="B2827" i="3"/>
  <c r="C2827" i="3" s="1"/>
  <c r="B2828" i="3"/>
  <c r="C2828" i="3" s="1"/>
  <c r="B2829" i="3"/>
  <c r="C2829" i="3" s="1"/>
  <c r="B2830" i="3"/>
  <c r="C2830" i="3" s="1"/>
  <c r="B2831" i="3"/>
  <c r="C2831" i="3" s="1"/>
  <c r="B2832" i="3"/>
  <c r="C2832" i="3" s="1"/>
  <c r="B2833" i="3"/>
  <c r="C2833" i="3" s="1"/>
  <c r="B2834" i="3"/>
  <c r="C2834" i="3" s="1"/>
  <c r="B2835" i="3"/>
  <c r="C2835" i="3" s="1"/>
  <c r="B2836" i="3"/>
  <c r="C2836" i="3" s="1"/>
  <c r="B2837" i="3"/>
  <c r="C2837" i="3" s="1"/>
  <c r="B2838" i="3"/>
  <c r="C2838" i="3" s="1"/>
  <c r="B2839" i="3"/>
  <c r="C2839" i="3" s="1"/>
  <c r="B2840" i="3"/>
  <c r="C2840" i="3" s="1"/>
  <c r="B2841" i="3"/>
  <c r="C2841" i="3" s="1"/>
  <c r="B2842" i="3"/>
  <c r="C2842" i="3" s="1"/>
  <c r="B2843" i="3"/>
  <c r="C2843" i="3" s="1"/>
  <c r="B2844" i="3"/>
  <c r="C2844" i="3" s="1"/>
  <c r="B2845" i="3"/>
  <c r="C2845" i="3" s="1"/>
  <c r="B2846" i="3"/>
  <c r="C2846" i="3" s="1"/>
  <c r="B2847" i="3"/>
  <c r="C2847" i="3" s="1"/>
  <c r="B2848" i="3"/>
  <c r="C2848" i="3" s="1"/>
  <c r="B2849" i="3"/>
  <c r="C2849" i="3" s="1"/>
  <c r="B2850" i="3"/>
  <c r="C2850" i="3" s="1"/>
  <c r="B2851" i="3"/>
  <c r="C2851" i="3" s="1"/>
  <c r="B2852" i="3"/>
  <c r="C2852" i="3" s="1"/>
  <c r="B2" i="3"/>
  <c r="C2" i="3" s="1"/>
  <c r="Q2751" i="3"/>
  <c r="R2751" i="3" s="1"/>
  <c r="Q2634" i="3"/>
  <c r="R2634" i="3" s="1"/>
  <c r="Q2588" i="3"/>
  <c r="R2588" i="3" s="1"/>
  <c r="Q2542" i="3"/>
  <c r="R2542" i="3" s="1"/>
  <c r="Q2510" i="3"/>
  <c r="R2510" i="3" s="1"/>
  <c r="Q2427" i="3"/>
  <c r="R2427" i="3" s="1"/>
  <c r="Q2163" i="3"/>
  <c r="Q2133" i="3"/>
  <c r="R2133" i="3" s="1"/>
  <c r="Q2077" i="3"/>
  <c r="Q2046" i="3"/>
  <c r="R2046" i="3" s="1"/>
  <c r="Q2012" i="3"/>
  <c r="R2012" i="3" s="1"/>
  <c r="Q2008" i="3"/>
  <c r="R2008" i="3" s="1"/>
  <c r="Q1997" i="3"/>
  <c r="R1997" i="3" s="1"/>
  <c r="Q1980" i="3"/>
  <c r="R1980" i="3" s="1"/>
  <c r="Q1950" i="3"/>
  <c r="R1950" i="3" s="1"/>
  <c r="Q1918" i="3"/>
  <c r="R1918" i="3" s="1"/>
  <c r="Q1859" i="3"/>
  <c r="R1859" i="3" s="1"/>
  <c r="Q1855" i="3"/>
  <c r="R1855" i="3" s="1"/>
  <c r="Q1853" i="3"/>
  <c r="Q1844" i="3"/>
  <c r="R1844" i="3" s="1"/>
  <c r="Q1840" i="3"/>
  <c r="Q1766" i="3"/>
  <c r="Q1754" i="3"/>
  <c r="Q1753" i="3"/>
  <c r="Q1680" i="3"/>
  <c r="R1680" i="3" s="1"/>
  <c r="Q1627" i="3"/>
  <c r="R1627" i="3" s="1"/>
  <c r="Q1588" i="3"/>
  <c r="R1588" i="3" s="1"/>
  <c r="Q1563" i="3"/>
  <c r="R1563" i="3" s="1"/>
  <c r="Q1550" i="3"/>
  <c r="R1550" i="3" s="1"/>
  <c r="Q1542" i="3"/>
  <c r="R1542" i="3" s="1"/>
  <c r="Q1536" i="3"/>
  <c r="Q1482" i="3"/>
  <c r="R1482" i="3" s="1"/>
  <c r="Q1481" i="3"/>
  <c r="R1481" i="3" s="1"/>
  <c r="Q1407" i="3"/>
  <c r="R1407" i="3" s="1"/>
  <c r="Q1380" i="3"/>
  <c r="Q1370" i="3"/>
  <c r="R1370" i="3" s="1"/>
  <c r="Q1325" i="3"/>
  <c r="R1325" i="3" s="1"/>
  <c r="Q1300" i="3"/>
  <c r="R1300" i="3" s="1"/>
  <c r="Q1295" i="3"/>
  <c r="R1295" i="3" s="1"/>
  <c r="Q1271" i="3"/>
  <c r="R1271" i="3" s="1"/>
  <c r="Q1253" i="3"/>
  <c r="Q1236" i="3"/>
  <c r="Q1227" i="3"/>
  <c r="Q1216" i="3"/>
  <c r="Q1194" i="3"/>
  <c r="Q1185" i="3"/>
  <c r="R1185" i="3" s="1"/>
  <c r="Q1099" i="3"/>
  <c r="Q1036" i="3"/>
  <c r="Q1023" i="3"/>
  <c r="Q1020" i="3"/>
  <c r="R1020" i="3" s="1"/>
  <c r="Q1014" i="3"/>
  <c r="R1014" i="3" s="1"/>
  <c r="Q896" i="3"/>
  <c r="R896" i="3" s="1"/>
  <c r="Q860" i="3"/>
  <c r="R860" i="3" s="1"/>
  <c r="Q853" i="3"/>
  <c r="R853" i="3" s="1"/>
  <c r="Q852" i="3"/>
  <c r="R852" i="3" s="1"/>
  <c r="Q824" i="3"/>
  <c r="R824" i="3" s="1"/>
  <c r="Q777" i="3"/>
  <c r="R777" i="3" s="1"/>
  <c r="Q760" i="3"/>
  <c r="R760" i="3" s="1"/>
  <c r="Q746" i="3"/>
  <c r="R746" i="3" s="1"/>
  <c r="Q734" i="3"/>
  <c r="Q723" i="3"/>
  <c r="R723" i="3" s="1"/>
  <c r="Q700" i="3"/>
  <c r="Q694" i="3"/>
  <c r="Q693" i="3"/>
  <c r="R693" i="3" s="1"/>
  <c r="Q659" i="3"/>
  <c r="Q656" i="3"/>
  <c r="Q638" i="3"/>
  <c r="Q594" i="3"/>
  <c r="R594" i="3" s="1"/>
  <c r="Q583" i="3"/>
  <c r="R583" i="3" s="1"/>
  <c r="Q582" i="3"/>
  <c r="Q568" i="3"/>
  <c r="R568" i="3" s="1"/>
  <c r="Q539" i="3"/>
  <c r="R539" i="3" s="1"/>
  <c r="Q520" i="3"/>
  <c r="R520" i="3" s="1"/>
  <c r="Q401" i="3"/>
  <c r="Q348" i="3"/>
  <c r="Q296" i="3"/>
  <c r="R296" i="3" s="1"/>
  <c r="Q292" i="3"/>
  <c r="R292" i="3" s="1"/>
  <c r="Q287" i="3"/>
  <c r="Q285" i="3"/>
  <c r="Q264" i="3"/>
  <c r="R264" i="3" s="1"/>
  <c r="Q248" i="3"/>
  <c r="R248" i="3" s="1"/>
  <c r="Q175" i="3"/>
  <c r="R175" i="3" s="1"/>
  <c r="Q76" i="3"/>
  <c r="R76" i="3" s="1"/>
  <c r="Q49" i="3"/>
  <c r="Q30" i="3"/>
  <c r="R30" i="3" s="1"/>
  <c r="P1779" i="3"/>
  <c r="P95" i="3" l="1"/>
  <c r="P32" i="3"/>
  <c r="P80" i="3"/>
  <c r="P91" i="3"/>
  <c r="P140" i="3"/>
  <c r="P121" i="3"/>
  <c r="P2774" i="3"/>
  <c r="P2769" i="3"/>
  <c r="P2277" i="3"/>
  <c r="P2274" i="3"/>
  <c r="P2267" i="3"/>
  <c r="P2266" i="3"/>
  <c r="P2262" i="3"/>
  <c r="P2205" i="3"/>
  <c r="P2204" i="3"/>
  <c r="P2201" i="3"/>
  <c r="P2107" i="3"/>
  <c r="P2084" i="3"/>
  <c r="P2003" i="3"/>
  <c r="P2002" i="3"/>
  <c r="P1776" i="3"/>
  <c r="P1775" i="3"/>
  <c r="P1770" i="3"/>
  <c r="P1708" i="3"/>
  <c r="P1567" i="3"/>
  <c r="P1488" i="3"/>
  <c r="P1125" i="3"/>
  <c r="P1118" i="3"/>
  <c r="P1022" i="3"/>
  <c r="P1362" i="3"/>
  <c r="P1329" i="3"/>
  <c r="P1274" i="3"/>
  <c r="P1249" i="3"/>
  <c r="P1212" i="3"/>
  <c r="P1186" i="3"/>
  <c r="P1040" i="3"/>
  <c r="P1019" i="3"/>
  <c r="P1009" i="3"/>
  <c r="P1001" i="3"/>
  <c r="P970" i="3"/>
  <c r="P918" i="3"/>
  <c r="P832" i="3"/>
  <c r="P769" i="3"/>
  <c r="P647" i="3"/>
  <c r="P639" i="3"/>
  <c r="P626" i="3"/>
  <c r="P624" i="3"/>
  <c r="P419" i="3"/>
  <c r="P2850" i="3"/>
  <c r="P2839" i="3"/>
  <c r="P2804" i="3"/>
  <c r="P2801" i="3"/>
  <c r="P2747" i="3"/>
  <c r="P2736" i="3"/>
  <c r="P2732" i="3"/>
  <c r="P2685" i="3"/>
  <c r="P2603" i="3"/>
  <c r="P2578" i="3"/>
  <c r="P2536" i="3"/>
  <c r="P2523" i="3"/>
  <c r="P2512" i="3"/>
  <c r="P2424" i="3"/>
  <c r="P2351" i="3"/>
  <c r="P2309" i="3"/>
  <c r="P2275" i="3"/>
  <c r="P2268" i="3"/>
  <c r="P2222" i="3"/>
  <c r="P2207" i="3"/>
  <c r="P1988" i="3"/>
  <c r="P1877" i="3"/>
  <c r="P1824" i="3"/>
  <c r="P1349" i="3"/>
  <c r="P1066" i="3"/>
  <c r="P878" i="3"/>
  <c r="P606" i="3"/>
  <c r="P605" i="3"/>
  <c r="P557" i="3"/>
  <c r="P307" i="3"/>
  <c r="P2764" i="3"/>
  <c r="P2688" i="3"/>
  <c r="P2638" i="3"/>
  <c r="P2392" i="3"/>
  <c r="P2359" i="3"/>
  <c r="P2322" i="3"/>
  <c r="P2269" i="3"/>
  <c r="P2247" i="3"/>
  <c r="P2215" i="3"/>
  <c r="P2162" i="3"/>
  <c r="P2116" i="3"/>
  <c r="P2081" i="3"/>
  <c r="P2032" i="3"/>
  <c r="P1991" i="3"/>
  <c r="P1990" i="3"/>
  <c r="P1967" i="3"/>
  <c r="P1904" i="3"/>
  <c r="P1888" i="3"/>
  <c r="P1836" i="3"/>
  <c r="P1800" i="3"/>
  <c r="P1797" i="3"/>
  <c r="P1782" i="3"/>
  <c r="P1699" i="3"/>
  <c r="P1399" i="3"/>
  <c r="P1367" i="3"/>
  <c r="P1360" i="3"/>
  <c r="P1359" i="3"/>
  <c r="P1333" i="3"/>
  <c r="P1256" i="3"/>
  <c r="P1247" i="3"/>
  <c r="P1238" i="3"/>
  <c r="P1232" i="3"/>
  <c r="P1229" i="3"/>
  <c r="P1228" i="3"/>
  <c r="P1199" i="3"/>
  <c r="P1161" i="3"/>
  <c r="P933" i="3"/>
  <c r="P903" i="3"/>
  <c r="P840" i="3"/>
  <c r="P806" i="3"/>
  <c r="P788" i="3"/>
  <c r="P716" i="3"/>
  <c r="P669" i="3"/>
  <c r="P661" i="3"/>
  <c r="P641" i="3"/>
  <c r="P611" i="3"/>
  <c r="P607" i="3"/>
  <c r="P584" i="3"/>
  <c r="P559" i="3"/>
  <c r="P535" i="3"/>
  <c r="P532" i="3"/>
  <c r="P529" i="3"/>
  <c r="P526" i="3"/>
  <c r="P501" i="3"/>
  <c r="P494" i="3"/>
  <c r="P485" i="3"/>
  <c r="P460" i="3"/>
  <c r="P434" i="3"/>
  <c r="P426" i="3"/>
  <c r="P425" i="3"/>
  <c r="P372" i="3"/>
  <c r="P2851" i="3"/>
  <c r="P2849" i="3"/>
  <c r="P2848" i="3"/>
  <c r="P2847" i="3"/>
  <c r="P2846" i="3"/>
  <c r="P2845" i="3"/>
  <c r="P2844" i="3"/>
  <c r="P2843" i="3"/>
  <c r="P2842" i="3"/>
  <c r="P2841" i="3"/>
  <c r="P2840" i="3"/>
  <c r="P2838" i="3"/>
  <c r="P2833" i="3"/>
  <c r="P2824" i="3"/>
  <c r="P2810" i="3"/>
  <c r="P2809" i="3"/>
  <c r="P2781" i="3"/>
  <c r="P2777" i="3"/>
  <c r="P2767" i="3"/>
  <c r="P2761" i="3"/>
  <c r="P2760" i="3"/>
  <c r="P2759" i="3"/>
  <c r="P2758" i="3"/>
  <c r="P2757" i="3"/>
  <c r="P2756" i="3"/>
  <c r="P2755" i="3"/>
  <c r="P2741" i="3"/>
  <c r="P2739" i="3"/>
  <c r="P2735" i="3"/>
  <c r="P2734" i="3"/>
  <c r="P2733" i="3"/>
  <c r="P2731" i="3"/>
  <c r="P2728" i="3"/>
  <c r="P2724" i="3"/>
  <c r="P2723" i="3"/>
  <c r="P2720" i="3"/>
  <c r="P2719" i="3"/>
  <c r="P2715" i="3"/>
  <c r="P2712" i="3"/>
  <c r="P2710" i="3"/>
  <c r="P2709" i="3"/>
  <c r="P2708" i="3"/>
  <c r="P2707" i="3"/>
  <c r="P2705" i="3"/>
  <c r="P2703" i="3"/>
  <c r="P2701" i="3"/>
  <c r="P2699" i="3"/>
  <c r="P2698" i="3"/>
  <c r="P2697" i="3"/>
  <c r="P2696" i="3"/>
  <c r="P2695" i="3"/>
  <c r="P2694" i="3"/>
  <c r="P2692" i="3"/>
  <c r="P2689" i="3"/>
  <c r="P2687" i="3"/>
  <c r="P2686" i="3"/>
  <c r="P2684" i="3"/>
  <c r="P2679" i="3"/>
  <c r="P2678" i="3"/>
  <c r="P2677" i="3"/>
  <c r="P2674" i="3"/>
  <c r="P2672" i="3"/>
  <c r="P2666" i="3"/>
  <c r="P2660" i="3"/>
  <c r="P2658" i="3"/>
  <c r="P2656" i="3"/>
  <c r="P2655" i="3"/>
  <c r="P2653" i="3"/>
  <c r="P2652" i="3"/>
  <c r="P2644" i="3"/>
  <c r="P2643" i="3"/>
  <c r="P2640" i="3"/>
  <c r="P2639" i="3"/>
  <c r="P2637" i="3"/>
  <c r="P2636" i="3"/>
  <c r="P2630" i="3"/>
  <c r="P2629" i="3"/>
  <c r="P2628" i="3"/>
  <c r="P2627" i="3"/>
  <c r="P2626" i="3"/>
  <c r="P2625" i="3"/>
  <c r="P2621" i="3"/>
  <c r="P2619" i="3"/>
  <c r="P2618" i="3"/>
  <c r="P2616" i="3"/>
  <c r="P2610" i="3"/>
  <c r="P2608" i="3"/>
  <c r="P2602" i="3"/>
  <c r="P2600" i="3"/>
  <c r="P2595" i="3"/>
  <c r="P2594" i="3"/>
  <c r="P2593" i="3"/>
  <c r="P2591" i="3"/>
  <c r="P2589" i="3"/>
  <c r="P2587" i="3"/>
  <c r="P2577" i="3"/>
  <c r="P2576" i="3"/>
  <c r="P2574" i="3"/>
  <c r="P2571" i="3"/>
  <c r="P2570" i="3"/>
  <c r="P2569" i="3"/>
  <c r="P2567" i="3"/>
  <c r="P2566" i="3"/>
  <c r="P2561" i="3"/>
  <c r="P2560" i="3"/>
  <c r="P2552" i="3"/>
  <c r="P2550" i="3"/>
  <c r="P2547" i="3"/>
  <c r="P2546" i="3"/>
  <c r="P2543" i="3"/>
  <c r="P2539" i="3"/>
  <c r="P2533" i="3"/>
  <c r="P2532" i="3"/>
  <c r="P2531" i="3"/>
  <c r="P2528" i="3"/>
  <c r="P2527" i="3"/>
  <c r="P2526" i="3"/>
  <c r="P2524" i="3"/>
  <c r="P2521" i="3"/>
  <c r="P2520" i="3"/>
  <c r="P2516" i="3"/>
  <c r="P2507" i="3"/>
  <c r="P2504" i="3"/>
  <c r="P2499" i="3"/>
  <c r="P2498" i="3"/>
  <c r="P2493" i="3"/>
  <c r="P2400" i="3"/>
  <c r="P2389" i="3"/>
  <c r="P2375" i="3"/>
  <c r="P2373" i="3"/>
  <c r="P2371" i="3"/>
  <c r="P2370" i="3"/>
  <c r="P2358" i="3"/>
  <c r="P2357" i="3"/>
  <c r="P2356" i="3"/>
  <c r="P2355" i="3"/>
  <c r="P2354" i="3"/>
  <c r="P2348" i="3"/>
  <c r="P2347" i="3"/>
  <c r="P2346" i="3"/>
  <c r="P2345" i="3"/>
  <c r="P2343" i="3"/>
  <c r="P2342" i="3"/>
  <c r="P2337" i="3"/>
  <c r="P2321" i="3"/>
  <c r="P2318" i="3"/>
  <c r="P2313" i="3"/>
  <c r="P2312" i="3"/>
  <c r="P2311" i="3"/>
  <c r="P2302" i="3"/>
  <c r="P2287" i="3"/>
  <c r="P2286" i="3"/>
  <c r="P2285" i="3"/>
  <c r="P2273" i="3"/>
  <c r="P2259" i="3"/>
  <c r="P2258" i="3"/>
  <c r="P2246" i="3"/>
  <c r="P2233" i="3"/>
  <c r="P2226" i="3"/>
  <c r="P2224" i="3"/>
  <c r="P2218" i="3"/>
  <c r="P2217" i="3"/>
  <c r="P2216" i="3"/>
  <c r="P2191" i="3"/>
  <c r="P2190" i="3"/>
  <c r="P2189" i="3"/>
  <c r="P2188" i="3"/>
  <c r="P2187" i="3"/>
  <c r="P2186" i="3"/>
  <c r="P2184" i="3"/>
  <c r="P2182" i="3"/>
  <c r="P2180" i="3"/>
  <c r="P2178" i="3"/>
  <c r="P2175" i="3"/>
  <c r="P2173" i="3"/>
  <c r="P2172" i="3"/>
  <c r="P2171" i="3"/>
  <c r="P2169" i="3"/>
  <c r="P2167" i="3"/>
  <c r="P2166" i="3"/>
  <c r="P2165" i="3"/>
  <c r="P2164" i="3"/>
  <c r="P2160" i="3"/>
  <c r="P2159" i="3"/>
  <c r="P2158" i="3"/>
  <c r="P2157" i="3"/>
  <c r="P2155" i="3"/>
  <c r="P2154" i="3"/>
  <c r="P2152" i="3"/>
  <c r="P2151" i="3"/>
  <c r="P2149" i="3"/>
  <c r="P2147" i="3"/>
  <c r="P2146" i="3"/>
  <c r="P2144" i="3"/>
  <c r="P2141" i="3"/>
  <c r="P2139" i="3"/>
  <c r="P2136" i="3"/>
  <c r="P2128" i="3"/>
  <c r="P2126" i="3"/>
  <c r="P2125" i="3"/>
  <c r="P2124" i="3"/>
  <c r="P2120" i="3"/>
  <c r="P2119" i="3"/>
  <c r="P2115" i="3"/>
  <c r="P2114" i="3"/>
  <c r="P2108" i="3"/>
  <c r="P2106" i="3"/>
  <c r="P2105" i="3"/>
  <c r="P2104" i="3"/>
  <c r="P2103" i="3"/>
  <c r="P2102" i="3"/>
  <c r="P2100" i="3"/>
  <c r="P2095" i="3"/>
  <c r="P2094" i="3"/>
  <c r="P2093" i="3"/>
  <c r="P2092" i="3"/>
  <c r="P2091" i="3"/>
  <c r="P2087" i="3"/>
  <c r="P2086" i="3"/>
  <c r="P2085" i="3"/>
  <c r="P2083" i="3"/>
  <c r="P2072" i="3"/>
  <c r="P2071" i="3"/>
  <c r="P2069" i="3"/>
  <c r="P2065" i="3"/>
  <c r="P2064" i="3"/>
  <c r="P2063" i="3"/>
  <c r="P2062" i="3"/>
  <c r="P2061" i="3"/>
  <c r="P2059" i="3"/>
  <c r="P2057" i="3"/>
  <c r="P2055" i="3"/>
  <c r="P2050" i="3"/>
  <c r="P1933" i="3"/>
  <c r="P1922" i="3"/>
  <c r="P1915" i="3"/>
  <c r="P1912" i="3"/>
  <c r="P1902" i="3"/>
  <c r="P1895" i="3"/>
  <c r="P1884" i="3"/>
  <c r="P1883" i="3"/>
  <c r="P1882" i="3"/>
  <c r="P1881" i="3"/>
  <c r="P1871" i="3"/>
  <c r="P1865" i="3"/>
  <c r="P1864" i="3"/>
  <c r="P1863" i="3"/>
  <c r="P1862" i="3"/>
  <c r="P1854" i="3"/>
  <c r="P1848" i="3"/>
  <c r="P1841" i="3"/>
  <c r="P1830" i="3"/>
  <c r="P1811" i="3"/>
  <c r="P1806" i="3"/>
  <c r="P1801" i="3"/>
  <c r="P1796" i="3"/>
  <c r="P1793" i="3"/>
  <c r="P1792" i="3"/>
  <c r="P1790" i="3"/>
  <c r="P1788" i="3"/>
  <c r="P1780" i="3"/>
  <c r="P1778" i="3"/>
  <c r="P1774" i="3"/>
  <c r="P1772" i="3"/>
  <c r="P1769" i="3"/>
  <c r="P1768" i="3"/>
  <c r="P1765" i="3"/>
  <c r="P1762" i="3"/>
  <c r="P1760" i="3"/>
  <c r="P1757" i="3"/>
  <c r="P1742" i="3"/>
  <c r="P1741" i="3"/>
  <c r="P1739" i="3"/>
  <c r="P1735" i="3"/>
  <c r="P1733" i="3"/>
  <c r="P1732" i="3"/>
  <c r="P1731" i="3"/>
  <c r="P1730" i="3"/>
  <c r="P1729" i="3"/>
  <c r="P1728" i="3"/>
  <c r="P1727" i="3"/>
  <c r="P1726" i="3"/>
  <c r="P1725" i="3"/>
  <c r="P1724" i="3"/>
  <c r="P1723" i="3"/>
  <c r="P1722" i="3"/>
  <c r="P1721" i="3"/>
  <c r="P1720" i="3"/>
  <c r="P1719" i="3"/>
  <c r="P1718" i="3"/>
  <c r="P1717" i="3"/>
  <c r="P1716" i="3"/>
  <c r="P1715" i="3"/>
  <c r="P1713" i="3"/>
  <c r="P1707" i="3"/>
  <c r="P1706" i="3"/>
  <c r="P1705" i="3"/>
  <c r="P1704" i="3"/>
  <c r="P1702" i="3"/>
  <c r="P1701" i="3"/>
  <c r="P1694" i="3"/>
  <c r="P1692" i="3"/>
  <c r="P1691" i="3"/>
  <c r="P1690" i="3"/>
  <c r="P1689" i="3"/>
  <c r="P1686" i="3"/>
  <c r="P1679" i="3"/>
  <c r="P1677" i="3"/>
  <c r="P1673" i="3"/>
  <c r="P1672" i="3"/>
  <c r="P1671" i="3"/>
  <c r="P1670" i="3"/>
  <c r="P1669" i="3"/>
  <c r="P1668" i="3"/>
  <c r="P1666" i="3"/>
  <c r="P1660" i="3"/>
  <c r="P1659" i="3"/>
  <c r="P1658" i="3"/>
  <c r="P1657" i="3"/>
  <c r="P1656" i="3"/>
  <c r="P1655" i="3"/>
  <c r="P1650" i="3"/>
  <c r="P1649" i="3"/>
  <c r="P1648" i="3"/>
  <c r="P1647" i="3"/>
  <c r="P1646" i="3"/>
  <c r="P1645" i="3"/>
  <c r="P1644" i="3"/>
  <c r="P1643" i="3"/>
  <c r="P1642" i="3"/>
  <c r="P1641" i="3"/>
  <c r="P1640" i="3"/>
  <c r="P1639" i="3"/>
  <c r="P1638" i="3"/>
  <c r="P1631" i="3"/>
  <c r="P1630" i="3"/>
  <c r="P1628" i="3"/>
  <c r="P1624" i="3"/>
  <c r="P1622" i="3"/>
  <c r="P1620" i="3"/>
  <c r="P1610" i="3"/>
  <c r="P1609" i="3"/>
  <c r="P1597" i="3"/>
  <c r="P1596" i="3"/>
  <c r="P1595" i="3"/>
  <c r="P1592" i="3"/>
  <c r="P1585" i="3"/>
  <c r="P1584" i="3"/>
  <c r="P1575" i="3"/>
  <c r="P1573" i="3"/>
  <c r="P1570" i="3"/>
  <c r="P1568" i="3"/>
  <c r="P1566" i="3"/>
  <c r="P1565" i="3"/>
  <c r="P1557" i="3"/>
  <c r="P1555" i="3"/>
  <c r="P1553" i="3"/>
  <c r="P1547" i="3"/>
  <c r="P1546" i="3"/>
  <c r="P1545" i="3"/>
  <c r="P1544" i="3"/>
  <c r="P1541" i="3"/>
  <c r="P1538" i="3"/>
  <c r="P1537" i="3"/>
  <c r="P1532" i="3"/>
  <c r="P1528" i="3"/>
  <c r="P1527" i="3"/>
  <c r="P1526" i="3"/>
  <c r="P1525" i="3"/>
  <c r="P1524" i="3"/>
  <c r="P1522" i="3"/>
  <c r="P1520" i="3"/>
  <c r="P1519" i="3"/>
  <c r="P1516" i="3"/>
  <c r="P1514" i="3"/>
  <c r="P1512" i="3"/>
  <c r="P1510" i="3"/>
  <c r="P1509" i="3"/>
  <c r="P1508" i="3"/>
  <c r="P1506" i="3"/>
  <c r="P1505" i="3"/>
  <c r="P1503" i="3"/>
  <c r="P1496" i="3"/>
  <c r="P1495" i="3"/>
  <c r="P1494" i="3"/>
  <c r="P1493" i="3"/>
  <c r="P1487" i="3"/>
  <c r="P1485" i="3"/>
  <c r="P1476" i="3"/>
  <c r="P1475" i="3"/>
  <c r="P1473" i="3"/>
  <c r="P1472" i="3"/>
  <c r="P1471" i="3"/>
  <c r="P1470" i="3"/>
  <c r="P1468" i="3"/>
  <c r="P1463" i="3"/>
  <c r="P1461" i="3"/>
  <c r="P1460" i="3"/>
  <c r="P1458" i="3"/>
  <c r="P1452" i="3"/>
  <c r="P1438" i="3"/>
  <c r="P1330" i="3"/>
  <c r="P1315" i="3"/>
  <c r="P1268" i="3"/>
  <c r="P1261" i="3"/>
  <c r="P1259" i="3"/>
  <c r="P1254" i="3"/>
  <c r="P1237" i="3"/>
  <c r="P1235" i="3"/>
  <c r="P1231" i="3"/>
  <c r="P1226" i="3"/>
  <c r="P1218" i="3"/>
  <c r="P1193" i="3"/>
  <c r="P1190" i="3"/>
  <c r="P1180" i="3"/>
  <c r="P1171" i="3"/>
  <c r="P1154" i="3"/>
  <c r="P1147" i="3"/>
  <c r="P1145" i="3"/>
  <c r="P1143" i="3"/>
  <c r="P1140" i="3"/>
  <c r="P1135" i="3"/>
  <c r="P1120" i="3"/>
  <c r="P1119" i="3"/>
  <c r="P1114" i="3"/>
  <c r="P1112" i="3"/>
  <c r="P1111" i="3"/>
  <c r="P1109" i="3"/>
  <c r="P1108" i="3"/>
  <c r="P1105" i="3"/>
  <c r="P1092" i="3"/>
  <c r="P1088" i="3"/>
  <c r="P1087" i="3"/>
  <c r="P1085" i="3"/>
  <c r="P1084" i="3"/>
  <c r="P1076" i="3"/>
  <c r="P1073" i="3"/>
  <c r="P1072" i="3"/>
  <c r="P1071" i="3"/>
  <c r="P1069" i="3"/>
  <c r="P1058" i="3"/>
  <c r="P1056" i="3"/>
  <c r="P1055" i="3"/>
  <c r="P1046" i="3"/>
  <c r="P1044" i="3"/>
  <c r="P1033" i="3"/>
  <c r="P1031" i="3"/>
  <c r="P1011" i="3"/>
  <c r="P983" i="3"/>
  <c r="P982" i="3"/>
  <c r="P940" i="3"/>
  <c r="P917" i="3"/>
  <c r="P901" i="3"/>
  <c r="P891" i="3"/>
  <c r="P890" i="3"/>
  <c r="P888" i="3"/>
  <c r="P847" i="3"/>
  <c r="P841" i="3"/>
  <c r="P828" i="3"/>
  <c r="P821" i="3"/>
  <c r="P819" i="3"/>
  <c r="P810" i="3"/>
  <c r="P809" i="3"/>
  <c r="P795" i="3"/>
  <c r="P789" i="3"/>
  <c r="P787" i="3"/>
  <c r="P782" i="3"/>
  <c r="P774" i="3"/>
  <c r="P772" i="3"/>
  <c r="P771" i="3"/>
  <c r="P759" i="3"/>
  <c r="P758" i="3"/>
  <c r="P757" i="3"/>
  <c r="P755" i="3"/>
  <c r="P747" i="3"/>
  <c r="P745" i="3"/>
  <c r="P731" i="3"/>
  <c r="P729" i="3"/>
  <c r="P728" i="3"/>
  <c r="P722" i="3"/>
  <c r="P720" i="3"/>
  <c r="P717" i="3"/>
  <c r="P703" i="3"/>
  <c r="P679" i="3"/>
  <c r="P677" i="3"/>
  <c r="P674" i="3"/>
  <c r="P673" i="3"/>
  <c r="P670" i="3"/>
  <c r="P663" i="3"/>
  <c r="P658" i="3"/>
  <c r="P642" i="3"/>
  <c r="P640" i="3"/>
  <c r="P637" i="3"/>
  <c r="P621" i="3"/>
  <c r="P613" i="3"/>
  <c r="P612" i="3"/>
  <c r="P601" i="3"/>
  <c r="P595" i="3"/>
  <c r="P589" i="3"/>
  <c r="P567" i="3"/>
  <c r="P553" i="3"/>
  <c r="P521" i="3"/>
  <c r="P512" i="3"/>
  <c r="P510" i="3"/>
  <c r="P492" i="3"/>
  <c r="P490" i="3"/>
  <c r="P489" i="3"/>
  <c r="P484" i="3"/>
  <c r="P474" i="3"/>
  <c r="P473" i="3"/>
  <c r="P465" i="3"/>
  <c r="P461" i="3"/>
  <c r="P452" i="3"/>
  <c r="P451" i="3"/>
  <c r="P436" i="3"/>
  <c r="P433" i="3"/>
  <c r="P424" i="3"/>
  <c r="P422" i="3"/>
  <c r="P415" i="3"/>
  <c r="P407" i="3"/>
  <c r="P404" i="3"/>
  <c r="P395" i="3"/>
  <c r="P380" i="3"/>
  <c r="P378" i="3"/>
  <c r="P376" i="3"/>
  <c r="P374" i="3"/>
  <c r="P364" i="3"/>
  <c r="P359" i="3"/>
  <c r="P358" i="3"/>
  <c r="P355" i="3"/>
  <c r="P353" i="3"/>
  <c r="P352" i="3"/>
  <c r="P351" i="3"/>
  <c r="P349" i="3"/>
  <c r="P343" i="3"/>
  <c r="P340" i="3"/>
  <c r="P323" i="3"/>
  <c r="P319" i="3"/>
  <c r="P318" i="3"/>
  <c r="P305" i="3"/>
  <c r="P303" i="3"/>
  <c r="P302" i="3"/>
  <c r="P300" i="3"/>
  <c r="P298" i="3"/>
  <c r="P297" i="3"/>
  <c r="P295" i="3"/>
  <c r="P289" i="3"/>
  <c r="P280" i="3"/>
  <c r="P279" i="3"/>
  <c r="P250" i="3"/>
  <c r="P230" i="3"/>
  <c r="P216" i="3"/>
  <c r="P210" i="3"/>
  <c r="P208" i="3"/>
  <c r="P207" i="3"/>
  <c r="P197" i="3"/>
  <c r="P196" i="3"/>
  <c r="P195" i="3"/>
  <c r="P2770" i="3" l="1"/>
  <c r="P2585" i="3"/>
  <c r="P2438" i="3"/>
  <c r="P2409" i="3"/>
  <c r="P2352" i="3"/>
  <c r="P2335" i="3"/>
  <c r="P2329" i="3"/>
  <c r="P2300" i="3"/>
  <c r="P2299" i="3"/>
  <c r="P2253" i="3"/>
  <c r="P2251" i="3"/>
  <c r="P2220" i="3"/>
  <c r="P2213" i="3"/>
  <c r="P2202" i="3"/>
  <c r="P2143" i="3"/>
  <c r="P2135" i="3"/>
  <c r="P2080" i="3"/>
  <c r="P2009" i="3"/>
  <c r="P2005" i="3"/>
  <c r="P1993" i="3"/>
  <c r="P1979" i="3"/>
  <c r="P1958" i="3"/>
  <c r="P1955" i="3"/>
  <c r="P1952" i="3"/>
  <c r="P1936" i="3"/>
  <c r="P1934" i="3"/>
  <c r="P1920" i="3"/>
  <c r="P1917" i="3"/>
  <c r="P1887" i="3"/>
  <c r="P1886" i="3"/>
  <c r="P1885" i="3"/>
  <c r="P1875" i="3"/>
  <c r="P1872" i="3"/>
  <c r="P1839" i="3"/>
  <c r="P1798" i="3"/>
  <c r="P1748" i="3"/>
  <c r="P1746" i="3"/>
  <c r="P1687" i="3"/>
  <c r="P1681" i="3"/>
  <c r="P1675" i="3"/>
  <c r="P1674" i="3"/>
  <c r="P1600" i="3"/>
  <c r="P1599" i="3"/>
  <c r="P1598" i="3"/>
  <c r="P1558" i="3"/>
  <c r="P1556" i="3"/>
  <c r="P1518" i="3"/>
  <c r="P1504" i="3"/>
  <c r="P1497" i="3"/>
  <c r="P1417" i="3"/>
  <c r="P1416" i="3"/>
  <c r="P1401" i="3"/>
  <c r="P1371" i="3"/>
  <c r="P1336" i="3"/>
  <c r="P1328" i="3"/>
  <c r="P1327" i="3"/>
  <c r="P1326" i="3"/>
  <c r="P1270" i="3"/>
  <c r="P1133" i="3"/>
  <c r="P1096" i="3"/>
  <c r="P1093" i="3"/>
  <c r="P868" i="3"/>
  <c r="P842" i="3"/>
  <c r="P742" i="3"/>
  <c r="P738" i="3"/>
  <c r="P737" i="3"/>
  <c r="P715" i="3"/>
  <c r="P683" i="3"/>
  <c r="P668" i="3"/>
  <c r="P534" i="3"/>
  <c r="P531" i="3"/>
  <c r="P429" i="3"/>
  <c r="P400" i="3"/>
  <c r="P387" i="3"/>
  <c r="P386" i="3"/>
  <c r="P385" i="3"/>
  <c r="P384" i="3"/>
  <c r="P263" i="3"/>
  <c r="P242" i="3"/>
  <c r="P211" i="3"/>
  <c r="P199" i="3"/>
  <c r="P198" i="3"/>
  <c r="P193" i="3"/>
  <c r="P191" i="3"/>
  <c r="P189" i="3"/>
  <c r="P183" i="3"/>
  <c r="P180" i="3"/>
  <c r="P178" i="3"/>
  <c r="P177" i="3"/>
  <c r="P170" i="3"/>
  <c r="P169" i="3"/>
  <c r="P167" i="3"/>
  <c r="P159" i="3"/>
  <c r="Q159" i="3" s="1"/>
  <c r="R159" i="3" s="1"/>
  <c r="P158" i="3"/>
  <c r="P156" i="3"/>
  <c r="P152" i="3"/>
  <c r="P146" i="3"/>
  <c r="P139" i="3"/>
  <c r="P2783" i="3"/>
  <c r="P2682" i="3"/>
  <c r="P2680" i="3"/>
  <c r="P2676" i="3"/>
  <c r="P2669" i="3"/>
  <c r="P2664" i="3"/>
  <c r="P2662" i="3"/>
  <c r="P2651" i="3"/>
  <c r="P2515" i="3"/>
  <c r="P2514" i="3"/>
  <c r="P2511" i="3"/>
  <c r="P2509" i="3"/>
  <c r="P2491" i="3"/>
  <c r="P2489" i="3"/>
  <c r="P2486" i="3"/>
  <c r="P2483" i="3"/>
  <c r="P2480" i="3"/>
  <c r="P2477" i="3"/>
  <c r="P2476" i="3"/>
  <c r="P2475" i="3"/>
  <c r="P2469" i="3"/>
  <c r="P2468" i="3"/>
  <c r="P2467" i="3"/>
  <c r="P2466" i="3"/>
  <c r="P2462" i="3"/>
  <c r="P2461" i="3"/>
  <c r="P2456" i="3"/>
  <c r="P2455" i="3"/>
  <c r="P2454" i="3"/>
  <c r="P2453" i="3"/>
  <c r="P2451" i="3"/>
  <c r="P2435" i="3"/>
  <c r="P2434" i="3"/>
  <c r="P2433" i="3"/>
  <c r="P2426" i="3"/>
  <c r="P2412" i="3"/>
  <c r="P2395" i="3"/>
  <c r="P2391" i="3"/>
  <c r="P2383" i="3"/>
  <c r="P2381" i="3"/>
  <c r="P2366" i="3"/>
  <c r="P2365" i="3"/>
  <c r="P2364" i="3"/>
  <c r="P2319" i="3"/>
  <c r="P2310" i="3"/>
  <c r="P2255" i="3"/>
  <c r="P2243" i="3"/>
  <c r="P2238" i="3"/>
  <c r="P2237" i="3"/>
  <c r="P2199" i="3"/>
  <c r="P2111" i="3"/>
  <c r="P2109" i="3"/>
  <c r="P2096" i="3"/>
  <c r="P2048" i="3"/>
  <c r="P2047" i="3"/>
  <c r="P2045" i="3"/>
  <c r="P2040" i="3"/>
  <c r="P2039" i="3"/>
  <c r="P2029" i="3"/>
  <c r="P2028" i="3"/>
  <c r="P2024" i="3"/>
  <c r="P2023" i="3"/>
  <c r="P2022" i="3"/>
  <c r="P2020" i="3"/>
  <c r="P2019" i="3"/>
  <c r="P2018" i="3"/>
  <c r="P2017" i="3"/>
  <c r="P2001" i="3"/>
  <c r="P1994" i="3"/>
  <c r="P1973" i="3"/>
  <c r="P1972" i="3"/>
  <c r="P1966" i="3"/>
  <c r="P1964" i="3"/>
  <c r="P1963" i="3"/>
  <c r="P1962" i="3"/>
  <c r="P1947" i="3"/>
  <c r="P1930" i="3"/>
  <c r="P1929" i="3"/>
  <c r="P1445" i="3"/>
  <c r="P1443" i="3"/>
  <c r="P1433" i="3"/>
  <c r="P1418" i="3"/>
  <c r="P1415" i="3"/>
  <c r="P1412" i="3"/>
  <c r="P1410" i="3"/>
  <c r="P1395" i="3"/>
  <c r="P1394" i="3"/>
  <c r="P1393" i="3"/>
  <c r="P1392" i="3"/>
  <c r="P1356" i="3"/>
  <c r="P1355" i="3"/>
  <c r="P1316" i="3"/>
  <c r="P1239" i="3"/>
  <c r="P1224" i="3"/>
  <c r="P1198" i="3"/>
  <c r="P1197" i="3"/>
  <c r="P1196" i="3"/>
  <c r="P1155" i="3"/>
  <c r="P987" i="3"/>
  <c r="P979" i="3"/>
  <c r="P969" i="3"/>
  <c r="P953" i="3"/>
  <c r="P931" i="3"/>
  <c r="P930" i="3"/>
  <c r="P929" i="3"/>
  <c r="P928" i="3"/>
  <c r="P909" i="3"/>
  <c r="P895" i="3"/>
  <c r="P877" i="3"/>
  <c r="P873" i="3"/>
  <c r="P872" i="3"/>
  <c r="P871" i="3"/>
  <c r="P870" i="3"/>
  <c r="P865" i="3"/>
  <c r="P864" i="3"/>
  <c r="P861" i="3"/>
  <c r="P839" i="3"/>
  <c r="P838" i="3"/>
  <c r="P778" i="3"/>
  <c r="P741" i="3"/>
  <c r="P711" i="3"/>
  <c r="P686" i="3"/>
  <c r="P685" i="3"/>
  <c r="P665" i="3"/>
  <c r="P593" i="3"/>
  <c r="P591" i="3"/>
  <c r="P587" i="3"/>
  <c r="P586" i="3"/>
  <c r="P577" i="3"/>
  <c r="P574" i="3"/>
  <c r="P561" i="3"/>
  <c r="P560" i="3"/>
  <c r="P555" i="3"/>
  <c r="P533" i="3"/>
  <c r="P516" i="3"/>
  <c r="P508" i="3"/>
  <c r="P507" i="3"/>
  <c r="P499" i="3"/>
  <c r="P497" i="3"/>
  <c r="P496" i="3"/>
  <c r="P495" i="3"/>
  <c r="P487" i="3"/>
  <c r="P439" i="3"/>
  <c r="P432" i="3"/>
  <c r="P427" i="3"/>
  <c r="P408" i="3"/>
  <c r="P398" i="3"/>
  <c r="P381" i="3"/>
  <c r="P379" i="3"/>
  <c r="P369" i="3"/>
  <c r="P336" i="3"/>
  <c r="P332" i="3"/>
  <c r="P271" i="3"/>
  <c r="P270" i="3"/>
  <c r="P252" i="3"/>
  <c r="P215" i="3"/>
  <c r="P194" i="3"/>
  <c r="P188" i="3"/>
  <c r="P187" i="3"/>
  <c r="P186" i="3"/>
  <c r="P185" i="3"/>
  <c r="P182" i="3"/>
  <c r="P168" i="3"/>
  <c r="P166" i="3"/>
  <c r="P165" i="3"/>
  <c r="P160" i="3"/>
  <c r="P149" i="3"/>
  <c r="P148" i="3"/>
  <c r="P143" i="3"/>
  <c r="P142" i="3"/>
  <c r="P137" i="3"/>
  <c r="P132" i="3"/>
  <c r="P131" i="3"/>
  <c r="P130" i="3"/>
  <c r="P129" i="3"/>
  <c r="P128" i="3"/>
  <c r="P127" i="3"/>
  <c r="P126" i="3"/>
  <c r="P125" i="3"/>
  <c r="P124" i="3"/>
  <c r="P122" i="3"/>
  <c r="P118" i="3"/>
  <c r="P117" i="3"/>
  <c r="P116" i="3"/>
  <c r="P115" i="3"/>
  <c r="Q115" i="3" s="1"/>
  <c r="R115" i="3" s="1"/>
  <c r="P93" i="3"/>
  <c r="P85" i="3"/>
  <c r="P82" i="3"/>
  <c r="P2852" i="3"/>
  <c r="P2816" i="3"/>
  <c r="P2791" i="3"/>
  <c r="P2786" i="3"/>
  <c r="P2782" i="3"/>
  <c r="P2763" i="3"/>
  <c r="P2744" i="3"/>
  <c r="P2743" i="3"/>
  <c r="P2665" i="3"/>
  <c r="P2450" i="3"/>
  <c r="P2415" i="3"/>
  <c r="P2394" i="3"/>
  <c r="P2295" i="3"/>
  <c r="P2196" i="3"/>
  <c r="P2179" i="3"/>
  <c r="P2168" i="3"/>
  <c r="P2161" i="3"/>
  <c r="P2138" i="3"/>
  <c r="P2121" i="3"/>
  <c r="P2068" i="3"/>
  <c r="P2066" i="3"/>
  <c r="P2058" i="3"/>
  <c r="P2011" i="3"/>
  <c r="P2006" i="3"/>
  <c r="P1998" i="3"/>
  <c r="P1995" i="3"/>
  <c r="P1946" i="3"/>
  <c r="P1909" i="3"/>
  <c r="P1896" i="3"/>
  <c r="P1857" i="3"/>
  <c r="P1856" i="3"/>
  <c r="P1838" i="3"/>
  <c r="P1827" i="3"/>
  <c r="P1810" i="3"/>
  <c r="P1789" i="3"/>
  <c r="P1764" i="3"/>
  <c r="P1756" i="3"/>
  <c r="P1752" i="3"/>
  <c r="P1695" i="3"/>
  <c r="P1635" i="3"/>
  <c r="P1625" i="3"/>
  <c r="P1613" i="3"/>
  <c r="P1572" i="3"/>
  <c r="P1559" i="3"/>
  <c r="P1540" i="3"/>
  <c r="P1534" i="3"/>
  <c r="P1529" i="3"/>
  <c r="P1480" i="3"/>
  <c r="P1439" i="3"/>
  <c r="P1379" i="3"/>
  <c r="P1368" i="3"/>
  <c r="P1287" i="3"/>
  <c r="P1282" i="3"/>
  <c r="P1275" i="3"/>
  <c r="P1269" i="3"/>
  <c r="P1248" i="3"/>
  <c r="P1241" i="3"/>
  <c r="P1225" i="3"/>
  <c r="P1219" i="3"/>
  <c r="P1214" i="3"/>
  <c r="P1206" i="3"/>
  <c r="P1203" i="3"/>
  <c r="P1192" i="3"/>
  <c r="P1177" i="3"/>
  <c r="P1173" i="3"/>
  <c r="P1167" i="3"/>
  <c r="P1144" i="3"/>
  <c r="P1138" i="3"/>
  <c r="P1126" i="3"/>
  <c r="P1113" i="3"/>
  <c r="P1104" i="3"/>
  <c r="P1061" i="3"/>
  <c r="P1051" i="3"/>
  <c r="P1047" i="3"/>
  <c r="P1037" i="3"/>
  <c r="P1034" i="3"/>
  <c r="P1021" i="3"/>
  <c r="P1012" i="3"/>
  <c r="P1005" i="3"/>
  <c r="P974" i="3"/>
  <c r="P973" i="3"/>
  <c r="P961" i="3"/>
  <c r="P944" i="3"/>
  <c r="P939" i="3"/>
  <c r="P910" i="3"/>
  <c r="P898" i="3"/>
  <c r="P827" i="3"/>
  <c r="P805" i="3"/>
  <c r="P761" i="3"/>
  <c r="P733" i="3"/>
  <c r="P732" i="3"/>
  <c r="P725" i="3"/>
  <c r="P702" i="3"/>
  <c r="P699" i="3"/>
  <c r="P696" i="3"/>
  <c r="P664" i="3"/>
  <c r="P660" i="3"/>
  <c r="P657" i="3"/>
  <c r="P636" i="3"/>
  <c r="P633" i="3"/>
  <c r="P618" i="3"/>
  <c r="P598" i="3"/>
  <c r="P592" i="3"/>
  <c r="P581" i="3"/>
  <c r="P580" i="3"/>
  <c r="P554" i="3"/>
  <c r="P543" i="3"/>
  <c r="P537" i="3"/>
  <c r="P536" i="3"/>
  <c r="P528" i="3"/>
  <c r="P525" i="3"/>
  <c r="P509" i="3"/>
  <c r="P491" i="3"/>
  <c r="P477" i="3"/>
  <c r="P476" i="3"/>
  <c r="P462" i="3"/>
  <c r="P446" i="3"/>
  <c r="P445" i="3"/>
  <c r="P416" i="3"/>
  <c r="P391" i="3"/>
  <c r="P371" i="3"/>
  <c r="P328" i="3"/>
  <c r="P315" i="3"/>
  <c r="P312" i="3"/>
  <c r="P294" i="3"/>
  <c r="P291" i="3"/>
  <c r="P276" i="3"/>
  <c r="P272" i="3"/>
  <c r="P267" i="3"/>
  <c r="P262" i="3"/>
  <c r="P257" i="3"/>
  <c r="P256" i="3"/>
  <c r="P238" i="3"/>
  <c r="P190" i="3"/>
  <c r="P173" i="3"/>
  <c r="P172" i="3"/>
  <c r="P145" i="3"/>
  <c r="P134" i="3"/>
  <c r="P74" i="3"/>
  <c r="P54" i="3"/>
  <c r="P48" i="3"/>
  <c r="P40" i="3"/>
  <c r="P34" i="3"/>
  <c r="P33" i="3"/>
  <c r="P19" i="3"/>
  <c r="P2837" i="3"/>
  <c r="P2836" i="3"/>
  <c r="P2835" i="3"/>
  <c r="P2830" i="3"/>
  <c r="P2829" i="3"/>
  <c r="P2828" i="3"/>
  <c r="P2827" i="3"/>
  <c r="P2826" i="3"/>
  <c r="P2825" i="3"/>
  <c r="P2823" i="3"/>
  <c r="P2822" i="3"/>
  <c r="P2821" i="3"/>
  <c r="P2820" i="3"/>
  <c r="P2819" i="3"/>
  <c r="P2815" i="3"/>
  <c r="P2812" i="3"/>
  <c r="P2811" i="3"/>
  <c r="P2807" i="3"/>
  <c r="P2806" i="3"/>
  <c r="P2805" i="3"/>
  <c r="P2799" i="3"/>
  <c r="P2794" i="3"/>
  <c r="P2789" i="3"/>
  <c r="P2768" i="3"/>
  <c r="P2726" i="3"/>
  <c r="P2711" i="3"/>
  <c r="P2693" i="3"/>
  <c r="P2681" i="3"/>
  <c r="P2654" i="3"/>
  <c r="P2650" i="3"/>
  <c r="P2632" i="3"/>
  <c r="P2605" i="3"/>
  <c r="P2604" i="3"/>
  <c r="P2601" i="3"/>
  <c r="P2599" i="3"/>
  <c r="P2562" i="3"/>
  <c r="P2549" i="3"/>
  <c r="P2540" i="3"/>
  <c r="P2500" i="3"/>
  <c r="P2496" i="3"/>
  <c r="P2494" i="3"/>
  <c r="P2488" i="3"/>
  <c r="P2484" i="3"/>
  <c r="P2482" i="3"/>
  <c r="P2481" i="3"/>
  <c r="P2474" i="3"/>
  <c r="P2473" i="3"/>
  <c r="P2471" i="3"/>
  <c r="P2457" i="3"/>
  <c r="P2448" i="3"/>
  <c r="P2445" i="3"/>
  <c r="P2432" i="3"/>
  <c r="P2431" i="3"/>
  <c r="P2430" i="3"/>
  <c r="P2425" i="3"/>
  <c r="P2423" i="3"/>
  <c r="P2421" i="3"/>
  <c r="P2420" i="3"/>
  <c r="P2397" i="3"/>
  <c r="P2382" i="3"/>
  <c r="P2330" i="3"/>
  <c r="P2328" i="3"/>
  <c r="P2314" i="3"/>
  <c r="P2288" i="3"/>
  <c r="P2281" i="3"/>
  <c r="P2280" i="3"/>
  <c r="P2279" i="3"/>
  <c r="P2223" i="3"/>
  <c r="P2208" i="3"/>
  <c r="P2132" i="3"/>
  <c r="P2131" i="3"/>
  <c r="P2110" i="3"/>
  <c r="P2088" i="3"/>
  <c r="P2074" i="3"/>
  <c r="P2073" i="3"/>
  <c r="P2054" i="3"/>
  <c r="P2044" i="3"/>
  <c r="P2043" i="3"/>
  <c r="P2031" i="3"/>
  <c r="P2014" i="3"/>
  <c r="P1989" i="3"/>
  <c r="P1982" i="3"/>
  <c r="P1981" i="3"/>
  <c r="P1976" i="3"/>
  <c r="P1974" i="3"/>
  <c r="P1949" i="3"/>
  <c r="P1942" i="3"/>
  <c r="P1851" i="3"/>
  <c r="P1850" i="3"/>
  <c r="P1843" i="3"/>
  <c r="P1842" i="3"/>
  <c r="P1815" i="3"/>
  <c r="P1814" i="3"/>
  <c r="P1777" i="3"/>
  <c r="P1751" i="3"/>
  <c r="P1736" i="3"/>
  <c r="P1678" i="3"/>
  <c r="P1651" i="3"/>
  <c r="P1619" i="3"/>
  <c r="P1612" i="3"/>
  <c r="P1589" i="3"/>
  <c r="P1586" i="3"/>
  <c r="P1578" i="3"/>
  <c r="P1577" i="3"/>
  <c r="P1549" i="3"/>
  <c r="P1548" i="3"/>
  <c r="P1521" i="3"/>
  <c r="P1511" i="3"/>
  <c r="P1500" i="3"/>
  <c r="P1479" i="3"/>
  <c r="P1462" i="3"/>
  <c r="P1455" i="3"/>
  <c r="P1454" i="3"/>
  <c r="P1451" i="3"/>
  <c r="P1403" i="3"/>
  <c r="P1388" i="3"/>
  <c r="P1378" i="3"/>
  <c r="P1373" i="3"/>
  <c r="P1364" i="3"/>
  <c r="P1346" i="3"/>
  <c r="P1338" i="3"/>
  <c r="P1337" i="3"/>
  <c r="P1291" i="3"/>
  <c r="P1279" i="3"/>
  <c r="P1264" i="3"/>
  <c r="P1251" i="3"/>
  <c r="P1187" i="3"/>
  <c r="P1183" i="3"/>
  <c r="P1166" i="3"/>
  <c r="P1151" i="3"/>
  <c r="P1134" i="3"/>
  <c r="P1097" i="3"/>
  <c r="P1090" i="3"/>
  <c r="P1089" i="3"/>
  <c r="P1068" i="3"/>
  <c r="P1050" i="3"/>
  <c r="P1008" i="3"/>
  <c r="P984" i="3"/>
  <c r="P947" i="3"/>
  <c r="P943" i="3"/>
  <c r="P936" i="3"/>
  <c r="P913" i="3"/>
  <c r="P904" i="3"/>
  <c r="P894" i="3"/>
  <c r="P880" i="3"/>
  <c r="P879" i="3"/>
  <c r="P851" i="3"/>
  <c r="P850" i="3"/>
  <c r="P834" i="3"/>
  <c r="P822" i="3"/>
  <c r="P784" i="3"/>
  <c r="P775" i="3"/>
  <c r="P752" i="3"/>
  <c r="P748" i="3"/>
  <c r="P721" i="3"/>
  <c r="P710" i="3"/>
  <c r="P692" i="3"/>
  <c r="P691" i="3"/>
  <c r="P652" i="3"/>
  <c r="P644" i="3"/>
  <c r="P602" i="3"/>
  <c r="P562" i="3"/>
  <c r="P518" i="3"/>
  <c r="P517" i="3"/>
  <c r="P498" i="3"/>
  <c r="P468" i="3"/>
  <c r="P467" i="3"/>
  <c r="P454" i="3"/>
  <c r="P453" i="3"/>
  <c r="P421" i="3"/>
  <c r="P409" i="3"/>
  <c r="P345" i="3"/>
  <c r="P311" i="3"/>
  <c r="P306" i="3"/>
  <c r="P299" i="3"/>
  <c r="P232" i="3"/>
  <c r="P231" i="3"/>
  <c r="P217" i="3"/>
  <c r="P162" i="3"/>
  <c r="P151" i="3"/>
  <c r="P71" i="3"/>
  <c r="P45" i="3"/>
  <c r="P37" i="3"/>
  <c r="P5" i="3"/>
  <c r="P2746" i="3"/>
  <c r="P2667" i="3"/>
  <c r="P2565" i="3"/>
  <c r="P2563" i="3"/>
  <c r="P2559" i="3"/>
  <c r="P2558" i="3"/>
  <c r="P2490" i="3"/>
  <c r="P2459" i="3"/>
  <c r="P2452" i="3"/>
  <c r="P2416" i="3"/>
  <c r="P2399" i="3"/>
  <c r="P2396" i="3"/>
  <c r="P2297" i="3"/>
  <c r="P2225" i="3"/>
  <c r="P2181" i="3"/>
  <c r="P2170" i="3"/>
  <c r="P2140" i="3"/>
  <c r="P2112" i="3"/>
  <c r="P2090" i="3"/>
  <c r="P2076" i="3"/>
  <c r="P2075" i="3"/>
  <c r="P2070" i="3"/>
  <c r="P2060" i="3"/>
  <c r="P2000" i="3"/>
  <c r="P1951" i="3"/>
  <c r="P1948" i="3"/>
  <c r="P1944" i="3"/>
  <c r="P1911" i="3"/>
  <c r="P1898" i="3"/>
  <c r="P1858" i="3"/>
  <c r="P1845" i="3"/>
  <c r="P1828" i="3"/>
  <c r="P1820" i="3"/>
  <c r="P1818" i="3"/>
  <c r="P1816" i="3"/>
  <c r="P1791" i="3"/>
  <c r="P1785" i="3"/>
  <c r="P1758" i="3"/>
  <c r="P1749" i="3"/>
  <c r="P1740" i="3"/>
  <c r="P1653" i="3"/>
  <c r="P1621" i="3"/>
  <c r="P1579" i="3"/>
  <c r="P1574" i="3"/>
  <c r="P1551" i="3"/>
  <c r="P1523" i="3"/>
  <c r="P1513" i="3"/>
  <c r="P1502" i="3"/>
  <c r="P1486" i="3"/>
  <c r="P1484" i="3"/>
  <c r="P1464" i="3"/>
  <c r="P1459" i="3"/>
  <c r="P1457" i="3"/>
  <c r="P1405" i="3"/>
  <c r="P1382" i="3"/>
  <c r="P1381" i="3"/>
  <c r="P1352" i="3"/>
  <c r="P1350" i="3"/>
  <c r="P1348" i="3"/>
  <c r="P1340" i="3"/>
  <c r="P1339" i="3"/>
  <c r="P1324" i="3"/>
  <c r="P1293" i="3"/>
  <c r="P1289" i="3"/>
  <c r="P1288" i="3"/>
  <c r="P1252" i="3"/>
  <c r="P1250" i="3"/>
  <c r="P1243" i="3"/>
  <c r="P1221" i="3"/>
  <c r="P1207" i="3"/>
  <c r="P1205" i="3"/>
  <c r="P1146" i="3"/>
  <c r="P1123" i="3"/>
  <c r="P1091" i="3"/>
  <c r="P1063" i="3"/>
  <c r="P1059" i="3"/>
  <c r="P1053" i="3"/>
  <c r="P1052" i="3"/>
  <c r="P1018" i="3"/>
  <c r="P977" i="3"/>
  <c r="P975" i="3"/>
  <c r="P963" i="3"/>
  <c r="P941" i="3"/>
  <c r="P906" i="3"/>
  <c r="P706" i="3"/>
  <c r="P704" i="3"/>
  <c r="P701" i="3"/>
  <c r="P698" i="3"/>
  <c r="P666" i="3"/>
  <c r="P635" i="3"/>
  <c r="P622" i="3"/>
  <c r="P620" i="3"/>
  <c r="P564" i="3"/>
  <c r="P556" i="3"/>
  <c r="P545" i="3"/>
  <c r="P527" i="3"/>
  <c r="P519" i="3"/>
  <c r="P511" i="3"/>
  <c r="P500" i="3"/>
  <c r="P481" i="3"/>
  <c r="P479" i="3"/>
  <c r="P478" i="3"/>
  <c r="P470" i="3"/>
  <c r="P457" i="3"/>
  <c r="P456" i="3"/>
  <c r="P455" i="3"/>
  <c r="P418" i="3"/>
  <c r="P363" i="3"/>
  <c r="P356" i="3"/>
  <c r="P347" i="3"/>
  <c r="P314" i="3"/>
  <c r="P277" i="3"/>
  <c r="P274" i="3"/>
  <c r="P251" i="3"/>
  <c r="P234" i="3"/>
  <c r="P223" i="3"/>
  <c r="P219" i="3"/>
  <c r="P7" i="3"/>
  <c r="P8" i="3"/>
  <c r="P9" i="3"/>
  <c r="P10" i="3"/>
  <c r="P11" i="3"/>
  <c r="P12" i="3"/>
  <c r="P13" i="3"/>
  <c r="P14" i="3"/>
  <c r="P15" i="3"/>
  <c r="P16" i="3"/>
  <c r="P17" i="3"/>
  <c r="P18" i="3"/>
  <c r="P20" i="3"/>
  <c r="P21" i="3"/>
  <c r="P22" i="3"/>
  <c r="P24" i="3"/>
  <c r="P29" i="3"/>
  <c r="P31" i="3"/>
  <c r="P35" i="3"/>
  <c r="P36" i="3"/>
  <c r="P38" i="3"/>
  <c r="P39" i="3"/>
  <c r="P41" i="3"/>
  <c r="P43" i="3"/>
  <c r="P44" i="3"/>
  <c r="P46" i="3"/>
  <c r="P50" i="3"/>
  <c r="P53" i="3"/>
  <c r="P55" i="3"/>
  <c r="P56" i="3"/>
  <c r="P57" i="3"/>
  <c r="P58" i="3"/>
  <c r="P59" i="3"/>
  <c r="P61" i="3"/>
  <c r="P62" i="3"/>
  <c r="P63" i="3"/>
  <c r="P64" i="3"/>
  <c r="P65" i="3"/>
  <c r="P67" i="3"/>
  <c r="P68" i="3"/>
  <c r="P69" i="3"/>
  <c r="P70" i="3"/>
  <c r="P72" i="3"/>
  <c r="P73" i="3"/>
  <c r="P75" i="3"/>
  <c r="P77" i="3"/>
  <c r="P78" i="3"/>
  <c r="P81" i="3"/>
  <c r="P83" i="3"/>
  <c r="P87" i="3"/>
  <c r="P90" i="3"/>
  <c r="P92" i="3"/>
  <c r="P98" i="3"/>
  <c r="P99" i="3"/>
  <c r="P100" i="3"/>
  <c r="P101" i="3"/>
  <c r="P103" i="3"/>
  <c r="P105" i="3"/>
  <c r="P106" i="3"/>
  <c r="P107" i="3"/>
  <c r="P110" i="3"/>
  <c r="P111" i="3"/>
  <c r="P112" i="3"/>
  <c r="P113" i="3"/>
  <c r="P114" i="3"/>
  <c r="P119" i="3"/>
  <c r="P120" i="3"/>
  <c r="P123" i="3"/>
  <c r="P135" i="3"/>
  <c r="P138" i="3"/>
  <c r="P141" i="3"/>
  <c r="P144" i="3"/>
  <c r="P147" i="3"/>
  <c r="P150" i="3"/>
  <c r="P154" i="3"/>
  <c r="P155" i="3"/>
  <c r="P161" i="3"/>
  <c r="P163" i="3"/>
  <c r="P171" i="3"/>
  <c r="P174" i="3"/>
  <c r="P176" i="3"/>
  <c r="P203" i="3"/>
  <c r="P204" i="3"/>
  <c r="P205" i="3"/>
  <c r="P206" i="3"/>
  <c r="P209" i="3"/>
  <c r="P213" i="3"/>
  <c r="P221" i="3"/>
  <c r="P222" i="3"/>
  <c r="P224" i="3"/>
  <c r="P225" i="3"/>
  <c r="P227" i="3"/>
  <c r="P229" i="3"/>
  <c r="P233" i="3"/>
  <c r="P235" i="3"/>
  <c r="P236" i="3"/>
  <c r="P237" i="3"/>
  <c r="P240" i="3"/>
  <c r="P241" i="3"/>
  <c r="P243" i="3"/>
  <c r="P244" i="3"/>
  <c r="P245" i="3"/>
  <c r="P247" i="3"/>
  <c r="P249" i="3"/>
  <c r="P253" i="3"/>
  <c r="P254" i="3"/>
  <c r="P259" i="3"/>
  <c r="P260" i="3"/>
  <c r="P261" i="3"/>
  <c r="P266" i="3"/>
  <c r="P268" i="3"/>
  <c r="P273" i="3"/>
  <c r="P275" i="3"/>
  <c r="P278" i="3"/>
  <c r="P284" i="3"/>
  <c r="P286" i="3"/>
  <c r="P288" i="3"/>
  <c r="P293" i="3"/>
  <c r="P308" i="3"/>
  <c r="P309" i="3"/>
  <c r="P310" i="3"/>
  <c r="P313" i="3"/>
  <c r="P317" i="3"/>
  <c r="P320" i="3"/>
  <c r="P321" i="3"/>
  <c r="P322" i="3"/>
  <c r="P324" i="3"/>
  <c r="P325" i="3"/>
  <c r="P326" i="3"/>
  <c r="P327" i="3"/>
  <c r="P329" i="3"/>
  <c r="P330" i="3"/>
  <c r="P331" i="3"/>
  <c r="P334" i="3"/>
  <c r="P335" i="3"/>
  <c r="P338" i="3"/>
  <c r="P339" i="3"/>
  <c r="P341" i="3"/>
  <c r="P342" i="3"/>
  <c r="P354" i="3"/>
  <c r="P357" i="3"/>
  <c r="P360" i="3"/>
  <c r="P361" i="3"/>
  <c r="P362" i="3"/>
  <c r="P366" i="3"/>
  <c r="P367" i="3"/>
  <c r="P368" i="3"/>
  <c r="P370" i="3"/>
  <c r="P373" i="3"/>
  <c r="P375" i="3"/>
  <c r="P377" i="3"/>
  <c r="P382" i="3"/>
  <c r="P383" i="3"/>
  <c r="P389" i="3"/>
  <c r="P390" i="3"/>
  <c r="P392" i="3"/>
  <c r="P393" i="3"/>
  <c r="P394" i="3"/>
  <c r="P396" i="3"/>
  <c r="P397" i="3"/>
  <c r="P402" i="3"/>
  <c r="P403" i="3"/>
  <c r="P405" i="3"/>
  <c r="P406" i="3"/>
  <c r="P410" i="3"/>
  <c r="P411" i="3"/>
  <c r="P412" i="3"/>
  <c r="P413" i="3"/>
  <c r="P414" i="3"/>
  <c r="P417" i="3"/>
  <c r="P423" i="3"/>
  <c r="P428" i="3"/>
  <c r="P430" i="3"/>
  <c r="P435" i="3"/>
  <c r="P438" i="3"/>
  <c r="P441" i="3"/>
  <c r="P442" i="3"/>
  <c r="P443" i="3"/>
  <c r="P447" i="3"/>
  <c r="P448" i="3"/>
  <c r="P449" i="3"/>
  <c r="P458" i="3"/>
  <c r="P463" i="3"/>
  <c r="P464" i="3"/>
  <c r="P466" i="3"/>
  <c r="P471" i="3"/>
  <c r="P472" i="3"/>
  <c r="P475" i="3"/>
  <c r="P482" i="3"/>
  <c r="P483" i="3"/>
  <c r="P493" i="3"/>
  <c r="P502" i="3"/>
  <c r="P503" i="3"/>
  <c r="P505" i="3"/>
  <c r="P513" i="3"/>
  <c r="P514" i="3"/>
  <c r="P515" i="3"/>
  <c r="P523" i="3"/>
  <c r="P524" i="3"/>
  <c r="P530" i="3"/>
  <c r="P538" i="3"/>
  <c r="P540" i="3"/>
  <c r="P541" i="3"/>
  <c r="P542" i="3"/>
  <c r="P544" i="3"/>
  <c r="P546" i="3"/>
  <c r="P547" i="3"/>
  <c r="P548" i="3"/>
  <c r="P549" i="3"/>
  <c r="P550" i="3"/>
  <c r="P551" i="3"/>
  <c r="P552" i="3"/>
  <c r="P558" i="3"/>
  <c r="P569" i="3"/>
  <c r="P571" i="3"/>
  <c r="P575" i="3"/>
  <c r="P578" i="3"/>
  <c r="P579" i="3"/>
  <c r="P585" i="3"/>
  <c r="P590" i="3"/>
  <c r="P596" i="3"/>
  <c r="P597" i="3"/>
  <c r="P599" i="3"/>
  <c r="P600" i="3"/>
  <c r="P603" i="3"/>
  <c r="P609" i="3"/>
  <c r="P610" i="3"/>
  <c r="P614" i="3"/>
  <c r="P615" i="3"/>
  <c r="P616" i="3"/>
  <c r="P617" i="3"/>
  <c r="P619" i="3"/>
  <c r="P627" i="3"/>
  <c r="P628" i="3"/>
  <c r="P629" i="3"/>
  <c r="P630" i="3"/>
  <c r="P634" i="3"/>
  <c r="P645" i="3"/>
  <c r="P646" i="3"/>
  <c r="P648" i="3"/>
  <c r="P653" i="3"/>
  <c r="P655" i="3"/>
  <c r="P662" i="3"/>
  <c r="P667" i="3"/>
  <c r="P672" i="3"/>
  <c r="P680" i="3"/>
  <c r="P681" i="3"/>
  <c r="P688" i="3"/>
  <c r="P690" i="3"/>
  <c r="P705" i="3"/>
  <c r="P707" i="3"/>
  <c r="P708" i="3"/>
  <c r="P709" i="3"/>
  <c r="P713" i="3"/>
  <c r="P718" i="3"/>
  <c r="P719" i="3"/>
  <c r="P724" i="3"/>
  <c r="P727" i="3"/>
  <c r="P735" i="3"/>
  <c r="P736" i="3"/>
  <c r="P740" i="3"/>
  <c r="P743" i="3"/>
  <c r="P744" i="3"/>
  <c r="P749" i="3"/>
  <c r="P753" i="3"/>
  <c r="P756" i="3"/>
  <c r="P762" i="3"/>
  <c r="P767" i="3"/>
  <c r="P770" i="3"/>
  <c r="P773" i="3"/>
  <c r="P781" i="3"/>
  <c r="P783" i="3"/>
  <c r="P785" i="3"/>
  <c r="P786" i="3"/>
  <c r="P792" i="3"/>
  <c r="P799" i="3"/>
  <c r="P800" i="3"/>
  <c r="P801" i="3"/>
  <c r="P802" i="3"/>
  <c r="P803" i="3"/>
  <c r="P804" i="3"/>
  <c r="P807" i="3"/>
  <c r="P808" i="3"/>
  <c r="P812" i="3"/>
  <c r="P818" i="3"/>
  <c r="P820" i="3"/>
  <c r="P823" i="3"/>
  <c r="P825" i="3"/>
  <c r="P826" i="3"/>
  <c r="P829" i="3"/>
  <c r="P830" i="3"/>
  <c r="P831" i="3"/>
  <c r="P845" i="3"/>
  <c r="P848" i="3"/>
  <c r="P849" i="3"/>
  <c r="P855" i="3"/>
  <c r="P856" i="3"/>
  <c r="P857" i="3"/>
  <c r="P859" i="3"/>
  <c r="P862" i="3"/>
  <c r="P863" i="3"/>
  <c r="P866" i="3"/>
  <c r="P875" i="3"/>
  <c r="P876" i="3"/>
  <c r="P884" i="3"/>
  <c r="P885" i="3"/>
  <c r="P886" i="3"/>
  <c r="P887" i="3"/>
  <c r="P889" i="3"/>
  <c r="P892" i="3"/>
  <c r="P899" i="3"/>
  <c r="P900" i="3"/>
  <c r="P902" i="3"/>
  <c r="P905" i="3"/>
  <c r="P911" i="3"/>
  <c r="P912" i="3"/>
  <c r="P914" i="3"/>
  <c r="P916" i="3"/>
  <c r="P920" i="3"/>
  <c r="P921" i="3"/>
  <c r="P922" i="3"/>
  <c r="P923" i="3"/>
  <c r="P924" i="3"/>
  <c r="P925" i="3"/>
  <c r="P927" i="3"/>
  <c r="P934" i="3"/>
  <c r="P937" i="3"/>
  <c r="P938" i="3"/>
  <c r="P942" i="3"/>
  <c r="P945" i="3"/>
  <c r="P946" i="3"/>
  <c r="P949" i="3"/>
  <c r="P952" i="3"/>
  <c r="P954" i="3"/>
  <c r="P956" i="3"/>
  <c r="P957" i="3"/>
  <c r="P958" i="3"/>
  <c r="P959" i="3"/>
  <c r="P960" i="3"/>
  <c r="P962" i="3"/>
  <c r="P964" i="3"/>
  <c r="P965" i="3"/>
  <c r="P966" i="3"/>
  <c r="P967" i="3"/>
  <c r="P968" i="3"/>
  <c r="P971" i="3"/>
  <c r="P972" i="3"/>
  <c r="P976" i="3"/>
  <c r="P980" i="3"/>
  <c r="P981" i="3"/>
  <c r="P985" i="3"/>
  <c r="P986" i="3"/>
  <c r="P989" i="3"/>
  <c r="P990" i="3"/>
  <c r="P991" i="3"/>
  <c r="P992" i="3"/>
  <c r="P993" i="3"/>
  <c r="P994" i="3"/>
  <c r="P995" i="3"/>
  <c r="P996" i="3"/>
  <c r="P997" i="3"/>
  <c r="P998" i="3"/>
  <c r="P999" i="3"/>
  <c r="P1000" i="3"/>
  <c r="P1002" i="3"/>
  <c r="P1003" i="3"/>
  <c r="P1007" i="3"/>
  <c r="P1010" i="3"/>
  <c r="P1013" i="3"/>
  <c r="P1015" i="3"/>
  <c r="P1016" i="3"/>
  <c r="P1017" i="3"/>
  <c r="P1024" i="3"/>
  <c r="P1026" i="3"/>
  <c r="P1032" i="3"/>
  <c r="P1035" i="3"/>
  <c r="P1038" i="3"/>
  <c r="P1039" i="3"/>
  <c r="P1042" i="3"/>
  <c r="P1045" i="3"/>
  <c r="P1048" i="3"/>
  <c r="P1049" i="3"/>
  <c r="P1054" i="3"/>
  <c r="P1057" i="3"/>
  <c r="P1060" i="3"/>
  <c r="P1065" i="3"/>
  <c r="P1067" i="3"/>
  <c r="P1080" i="3"/>
  <c r="P1081" i="3"/>
  <c r="P1082" i="3"/>
  <c r="P1083" i="3"/>
  <c r="P1086" i="3"/>
  <c r="P1094" i="3"/>
  <c r="P1095" i="3"/>
  <c r="P1100" i="3"/>
  <c r="P1102" i="3"/>
  <c r="P1103" i="3"/>
  <c r="P1107" i="3"/>
  <c r="P1115" i="3"/>
  <c r="P1116" i="3"/>
  <c r="P1117" i="3"/>
  <c r="P1121" i="3"/>
  <c r="P1122" i="3"/>
  <c r="P1124" i="3"/>
  <c r="P1128" i="3"/>
  <c r="P1136" i="3"/>
  <c r="P1137" i="3"/>
  <c r="P1139" i="3"/>
  <c r="P1141" i="3"/>
  <c r="P1142" i="3"/>
  <c r="P1148" i="3"/>
  <c r="P1149" i="3"/>
  <c r="P1150" i="3"/>
  <c r="P1152" i="3"/>
  <c r="P1153" i="3"/>
  <c r="P1156" i="3"/>
  <c r="P1157" i="3"/>
  <c r="P1158" i="3"/>
  <c r="P1159" i="3"/>
  <c r="P1162" i="3"/>
  <c r="P1163" i="3"/>
  <c r="P1164" i="3"/>
  <c r="P1165" i="3"/>
  <c r="P1168" i="3"/>
  <c r="P1170" i="3"/>
  <c r="P1172" i="3"/>
  <c r="P1175" i="3"/>
  <c r="P1176" i="3"/>
  <c r="P1181" i="3"/>
  <c r="P1182" i="3"/>
  <c r="P1184" i="3"/>
  <c r="P1188" i="3"/>
  <c r="P1191" i="3"/>
  <c r="P1195" i="3"/>
  <c r="P1201" i="3"/>
  <c r="P1202" i="3"/>
  <c r="P1204" i="3"/>
  <c r="P1208" i="3"/>
  <c r="P1209" i="3"/>
  <c r="P1215" i="3"/>
  <c r="P1217" i="3"/>
  <c r="P1220" i="3"/>
  <c r="P1223" i="3"/>
  <c r="P1240" i="3"/>
  <c r="P1242" i="3"/>
  <c r="P1245" i="3"/>
  <c r="P1246" i="3"/>
  <c r="P1255" i="3"/>
  <c r="P1257" i="3"/>
  <c r="P1258" i="3"/>
  <c r="P1262" i="3"/>
  <c r="P1266" i="3"/>
  <c r="P1267" i="3"/>
  <c r="P1272" i="3"/>
  <c r="P1280" i="3"/>
  <c r="P1281" i="3"/>
  <c r="P1283" i="3"/>
  <c r="P1284" i="3"/>
  <c r="P1286" i="3"/>
  <c r="P1290" i="3"/>
  <c r="P1296" i="3"/>
  <c r="P1297" i="3"/>
  <c r="P1301" i="3"/>
  <c r="P1302" i="3"/>
  <c r="P1305" i="3"/>
  <c r="P1307" i="3"/>
  <c r="P1309" i="3"/>
  <c r="P1313" i="3"/>
  <c r="P1314" i="3"/>
  <c r="P1323" i="3"/>
  <c r="P1331" i="3"/>
  <c r="P1335" i="3"/>
  <c r="P1347" i="3"/>
  <c r="P1353" i="3"/>
  <c r="P1358" i="3"/>
  <c r="P1369" i="3"/>
  <c r="P1374" i="3"/>
  <c r="P1375" i="3"/>
  <c r="P1385" i="3"/>
  <c r="P1386" i="3"/>
  <c r="P1389" i="3"/>
  <c r="P1390" i="3"/>
  <c r="P1391" i="3"/>
  <c r="P1397" i="3"/>
  <c r="P1398" i="3"/>
  <c r="P1400" i="3"/>
  <c r="P1402" i="3"/>
  <c r="P1411" i="3"/>
  <c r="P1414" i="3"/>
  <c r="P1419" i="3"/>
  <c r="P1421" i="3"/>
  <c r="P1422" i="3"/>
  <c r="P1424" i="3"/>
  <c r="P1429" i="3"/>
  <c r="P1430" i="3"/>
  <c r="P1435" i="3"/>
  <c r="P1436" i="3"/>
  <c r="P1437" i="3"/>
  <c r="P1441" i="3"/>
  <c r="P1442" i="3"/>
  <c r="P1444" i="3"/>
  <c r="P1447" i="3"/>
  <c r="P1456" i="3"/>
  <c r="P1466" i="3"/>
  <c r="P1467" i="3"/>
  <c r="P1469" i="3"/>
  <c r="P1474" i="3"/>
  <c r="P1478" i="3"/>
  <c r="P1483" i="3"/>
  <c r="P1489" i="3"/>
  <c r="P1492" i="3"/>
  <c r="P1498" i="3"/>
  <c r="P1507" i="3"/>
  <c r="P1530" i="3"/>
  <c r="P1535" i="3"/>
  <c r="P1539" i="3"/>
  <c r="P1554" i="3"/>
  <c r="P1562" i="3"/>
  <c r="P1564" i="3"/>
  <c r="P1569" i="3"/>
  <c r="P1571" i="3"/>
  <c r="P1576" i="3"/>
  <c r="P1580" i="3"/>
  <c r="P1582" i="3"/>
  <c r="P1587" i="3"/>
  <c r="P1593" i="3"/>
  <c r="P1594" i="3"/>
  <c r="P1601" i="3"/>
  <c r="P1603" i="3"/>
  <c r="P1604" i="3"/>
  <c r="P1611" i="3"/>
  <c r="P1615" i="3"/>
  <c r="P1626" i="3"/>
  <c r="P1629" i="3"/>
  <c r="P1632" i="3"/>
  <c r="P1661" i="3"/>
  <c r="P1663" i="3"/>
  <c r="P1676" i="3"/>
  <c r="P1684" i="3"/>
  <c r="P1685" i="3"/>
  <c r="P1688" i="3"/>
  <c r="P1697" i="3"/>
  <c r="P1698" i="3"/>
  <c r="P1700" i="3"/>
  <c r="P1703" i="3"/>
  <c r="P1710" i="3"/>
  <c r="P1711" i="3"/>
  <c r="P1734" i="3"/>
  <c r="P1737" i="3"/>
  <c r="P1743" i="3"/>
  <c r="P1744" i="3"/>
  <c r="P1767" i="3"/>
  <c r="P1794" i="3"/>
  <c r="P1799" i="3"/>
  <c r="P1808" i="3"/>
  <c r="P1817" i="3"/>
  <c r="P1825" i="3"/>
  <c r="P1831" i="3"/>
  <c r="P1833" i="3"/>
  <c r="P1849" i="3"/>
  <c r="P1852" i="3"/>
  <c r="P1860" i="3"/>
  <c r="P1866" i="3"/>
  <c r="P1868" i="3"/>
  <c r="P1869" i="3"/>
  <c r="P1873" i="3"/>
  <c r="P1874" i="3"/>
  <c r="P1878" i="3"/>
  <c r="P1879" i="3"/>
  <c r="P1880" i="3"/>
  <c r="P1891" i="3"/>
  <c r="P1892" i="3"/>
  <c r="P1893" i="3"/>
  <c r="P1894" i="3"/>
  <c r="P1897" i="3"/>
  <c r="P1900" i="3"/>
  <c r="P1907" i="3"/>
  <c r="P1913" i="3"/>
  <c r="P1919" i="3"/>
  <c r="P1921" i="3"/>
  <c r="P1923" i="3"/>
  <c r="P1926" i="3"/>
  <c r="P1927" i="3"/>
  <c r="P1928" i="3"/>
  <c r="P1931" i="3"/>
  <c r="P1935" i="3"/>
  <c r="P1937" i="3"/>
  <c r="P1938" i="3"/>
  <c r="P1940" i="3"/>
  <c r="P1943" i="3"/>
  <c r="P1945" i="3"/>
  <c r="P1953" i="3"/>
  <c r="P1957" i="3"/>
  <c r="P1959" i="3"/>
  <c r="P1961" i="3"/>
  <c r="P1970" i="3"/>
  <c r="P1971" i="3"/>
  <c r="P1983" i="3"/>
  <c r="P1984" i="3"/>
  <c r="P1986" i="3"/>
  <c r="P1987" i="3"/>
  <c r="P1992" i="3"/>
  <c r="P1996" i="3"/>
  <c r="P2007" i="3"/>
  <c r="P2013" i="3"/>
  <c r="P2015" i="3"/>
  <c r="P2016" i="3"/>
  <c r="P2021" i="3"/>
  <c r="P2027" i="3"/>
  <c r="P2030" i="3"/>
  <c r="P2033" i="3"/>
  <c r="P2034" i="3"/>
  <c r="P2036" i="3"/>
  <c r="P2037" i="3"/>
  <c r="P2038" i="3"/>
  <c r="P2042" i="3"/>
  <c r="P2067" i="3"/>
  <c r="P2078" i="3"/>
  <c r="P2079" i="3"/>
  <c r="P2089" i="3"/>
  <c r="P2101" i="3"/>
  <c r="P2117" i="3"/>
  <c r="P2118" i="3"/>
  <c r="P2122" i="3"/>
  <c r="P2123" i="3"/>
  <c r="P2127" i="3"/>
  <c r="P2129" i="3"/>
  <c r="P2130" i="3"/>
  <c r="P2137" i="3"/>
  <c r="P2145" i="3"/>
  <c r="P2148" i="3"/>
  <c r="P2150" i="3"/>
  <c r="P2156" i="3"/>
  <c r="P2176" i="3"/>
  <c r="P2177" i="3"/>
  <c r="P2185" i="3"/>
  <c r="P2192" i="3"/>
  <c r="P2198" i="3"/>
  <c r="P2200" i="3"/>
  <c r="P2206" i="3"/>
  <c r="P2210" i="3"/>
  <c r="P2212" i="3"/>
  <c r="P2214" i="3"/>
  <c r="P2227" i="3"/>
  <c r="P2228" i="3"/>
  <c r="P2229" i="3"/>
  <c r="P2230" i="3"/>
  <c r="P2231" i="3"/>
  <c r="P2232" i="3"/>
  <c r="P2234" i="3"/>
  <c r="P2240" i="3"/>
  <c r="P2242" i="3"/>
  <c r="P2244" i="3"/>
  <c r="P2245" i="3"/>
  <c r="P2249" i="3"/>
  <c r="P2250" i="3"/>
  <c r="P2252" i="3"/>
  <c r="P2260" i="3"/>
  <c r="P2261" i="3"/>
  <c r="P2271" i="3"/>
  <c r="P2272" i="3"/>
  <c r="P2278" i="3"/>
  <c r="P2283" i="3"/>
  <c r="P2284" i="3"/>
  <c r="P2315" i="3"/>
  <c r="P2323" i="3"/>
  <c r="P2324" i="3"/>
  <c r="P2332" i="3"/>
  <c r="P2333" i="3"/>
  <c r="P2349" i="3"/>
  <c r="P2350" i="3"/>
  <c r="P2362" i="3"/>
  <c r="P2363" i="3"/>
  <c r="P2367" i="3"/>
  <c r="P2368" i="3"/>
  <c r="P2369" i="3"/>
  <c r="P2374" i="3"/>
  <c r="P2376" i="3"/>
  <c r="P2377" i="3"/>
  <c r="P2378" i="3"/>
  <c r="P2384" i="3"/>
  <c r="P2385" i="3"/>
  <c r="P2386" i="3"/>
  <c r="P2387" i="3"/>
  <c r="P2388" i="3"/>
  <c r="P2390" i="3"/>
  <c r="P2393" i="3"/>
  <c r="P2402" i="3"/>
  <c r="P2405" i="3"/>
  <c r="P2407" i="3"/>
  <c r="P2408" i="3"/>
  <c r="P2417" i="3"/>
  <c r="P2418" i="3"/>
  <c r="P2419" i="3"/>
  <c r="P2422" i="3"/>
  <c r="P2428" i="3"/>
  <c r="P2429" i="3"/>
  <c r="P2436" i="3"/>
  <c r="P2437" i="3"/>
  <c r="P2441" i="3"/>
  <c r="P2446" i="3"/>
  <c r="P2458" i="3"/>
  <c r="P2465" i="3"/>
  <c r="P2470" i="3"/>
  <c r="P2472" i="3"/>
  <c r="P2478" i="3"/>
  <c r="P2479" i="3"/>
  <c r="P2485" i="3"/>
  <c r="P2492" i="3"/>
  <c r="P2495" i="3"/>
  <c r="P2497" i="3"/>
  <c r="P2501" i="3"/>
  <c r="P2502" i="3"/>
  <c r="P2503" i="3"/>
  <c r="P2513" i="3"/>
  <c r="P2519" i="3"/>
  <c r="P2529" i="3"/>
  <c r="P2534" i="3"/>
  <c r="P2535" i="3"/>
  <c r="P2537" i="3"/>
  <c r="P2538" i="3"/>
  <c r="P2544" i="3"/>
  <c r="P2545" i="3"/>
  <c r="P2548" i="3"/>
  <c r="P2551" i="3"/>
  <c r="P2554" i="3"/>
  <c r="P2556" i="3"/>
  <c r="P2557" i="3"/>
  <c r="P2564" i="3"/>
  <c r="P2568" i="3"/>
  <c r="P2572" i="3"/>
  <c r="P2573" i="3"/>
  <c r="P2575" i="3"/>
  <c r="P2580" i="3"/>
  <c r="P2581" i="3"/>
  <c r="P2582" i="3"/>
  <c r="P2583" i="3"/>
  <c r="P2590" i="3"/>
  <c r="P2592" i="3"/>
  <c r="P2596" i="3"/>
  <c r="P2597" i="3"/>
  <c r="P2598" i="3"/>
  <c r="P2606" i="3"/>
  <c r="P2607" i="3"/>
  <c r="P2609" i="3"/>
  <c r="P2612" i="3"/>
  <c r="P2614" i="3"/>
  <c r="P2615" i="3"/>
  <c r="P2617" i="3"/>
  <c r="P2620" i="3"/>
  <c r="P2622" i="3"/>
  <c r="P2624" i="3"/>
  <c r="P2633" i="3"/>
  <c r="P2635" i="3"/>
  <c r="P2641" i="3"/>
  <c r="P2642" i="3"/>
  <c r="P2645" i="3"/>
  <c r="P2646" i="3"/>
  <c r="P2647" i="3"/>
  <c r="P2657" i="3"/>
  <c r="P2661" i="3"/>
  <c r="P2663" i="3"/>
  <c r="P2671" i="3"/>
  <c r="P2673" i="3"/>
  <c r="P2675" i="3"/>
  <c r="P2690" i="3"/>
  <c r="P2691" i="3"/>
  <c r="P2700" i="3"/>
  <c r="P2702" i="3"/>
  <c r="P2704" i="3"/>
  <c r="P2706" i="3"/>
  <c r="P2713" i="3"/>
  <c r="P2714" i="3"/>
  <c r="P2716" i="3"/>
  <c r="P2717" i="3"/>
  <c r="P2718" i="3"/>
  <c r="P2721" i="3"/>
  <c r="P2725" i="3"/>
  <c r="P2727" i="3"/>
  <c r="P2729" i="3"/>
  <c r="P2730" i="3"/>
  <c r="P2737" i="3"/>
  <c r="P2738" i="3"/>
  <c r="P2740" i="3"/>
  <c r="P2742" i="3"/>
  <c r="P2750" i="3"/>
  <c r="P2752" i="3"/>
  <c r="P2753" i="3"/>
  <c r="P2762" i="3"/>
  <c r="P2765" i="3"/>
  <c r="P2766" i="3"/>
  <c r="P2771" i="3"/>
  <c r="P2772" i="3"/>
  <c r="P2775" i="3"/>
  <c r="P2778" i="3"/>
  <c r="P2779" i="3"/>
  <c r="P2780" i="3"/>
  <c r="P2784" i="3"/>
  <c r="P2785" i="3"/>
  <c r="P2787" i="3"/>
  <c r="P2793" i="3"/>
  <c r="P2795" i="3"/>
  <c r="P2796" i="3"/>
  <c r="P2797" i="3"/>
  <c r="P2798" i="3"/>
  <c r="P2800" i="3"/>
  <c r="P2802" i="3"/>
  <c r="P2808" i="3"/>
  <c r="P2814" i="3"/>
  <c r="P2817" i="3"/>
  <c r="P2831" i="3"/>
</calcChain>
</file>

<file path=xl/sharedStrings.xml><?xml version="1.0" encoding="utf-8"?>
<sst xmlns="http://schemas.openxmlformats.org/spreadsheetml/2006/main" count="117730" uniqueCount="3324">
  <si>
    <t>Shipment Date</t>
  </si>
  <si>
    <t>Matching Fields</t>
  </si>
  <si>
    <t>Consignee</t>
  </si>
  <si>
    <t>Consignee State/Region</t>
  </si>
  <si>
    <t>Consignee Country</t>
  </si>
  <si>
    <t>Consignee Industry</t>
  </si>
  <si>
    <t>Consignee Revenue</t>
  </si>
  <si>
    <t>Consignee Market Capitalization</t>
  </si>
  <si>
    <t>Consignee (Original Format)</t>
  </si>
  <si>
    <t>Shipper</t>
  </si>
  <si>
    <t>Shipper State/Region</t>
  </si>
  <si>
    <t>Shipper Country</t>
  </si>
  <si>
    <t>Shipper Industry</t>
  </si>
  <si>
    <t>Shipper Revenue</t>
  </si>
  <si>
    <t>Shipper Market Capitalization</t>
  </si>
  <si>
    <t>Shipper (Original Format)</t>
  </si>
  <si>
    <t>Notify Party</t>
  </si>
  <si>
    <t>Shipment Origin</t>
  </si>
  <si>
    <t>Shipment Origin Country</t>
  </si>
  <si>
    <t>Shipment Origin UN/LOCODE</t>
  </si>
  <si>
    <t>Shipment Origin Trade Lane</t>
  </si>
  <si>
    <t>Shipment Destination</t>
  </si>
  <si>
    <t>Shipment Destination Country</t>
  </si>
  <si>
    <t>Shipment Destination UN/LOCODE</t>
  </si>
  <si>
    <t>Shipment Destination Trade Lane</t>
  </si>
  <si>
    <t>HS Code</t>
  </si>
  <si>
    <t>Goods Shipped</t>
  </si>
  <si>
    <t>Volume (TEU)</t>
  </si>
  <si>
    <t>Gross Weight (kg)</t>
  </si>
  <si>
    <t>Gross Weight (t)</t>
  </si>
  <si>
    <t>Value of Goods (USD)</t>
  </si>
  <si>
    <t>Consignee; Consignee (Original Format)</t>
  </si>
  <si>
    <t>Upl Do Brasil Industria &amp; Comercio De Insumos Agropecuarios Sa</t>
  </si>
  <si>
    <t>State of São Paulo</t>
  </si>
  <si>
    <t>Brazil</t>
  </si>
  <si>
    <t>UPL DO BRASIL INDUSTRIA &amp; COMERCIO DE INSUMOS AGROPECUARIOS SA
AV AMERICO RIBEIRO DOS SANTOS ARMZ E PARQUE BANDEIRANTES - SUMARE - SP - 13181715</t>
  </si>
  <si>
    <t>Volcano Agroscience (Pty) ) Ltd.</t>
  </si>
  <si>
    <t>Gauteng</t>
  </si>
  <si>
    <t>South Africa</t>
  </si>
  <si>
    <t>Commercial Services and Supplies</t>
  </si>
  <si>
    <t xml:space="preserve">VOLCANO AGROSCIENCE PTY LTD
</t>
  </si>
  <si>
    <t>CTI CARGO</t>
  </si>
  <si>
    <t>DURBAN</t>
  </si>
  <si>
    <t>ZADUR</t>
  </si>
  <si>
    <t>AFRICA EAST / SOUTH</t>
  </si>
  <si>
    <t>SANTOS</t>
  </si>
  <si>
    <t>BRSSZ</t>
  </si>
  <si>
    <t>ECSA</t>
  </si>
  <si>
    <t>38080000</t>
  </si>
  <si>
    <t>2 X 20 CONTAINERS CONTAINING 1600 DRUMS OF 16000LT BROWSER 800 X 20LT</t>
  </si>
  <si>
    <t>UPL DO BRASIL INDUSTRIA &amp; COMERCIO DE INSUMOS AGROPECUARIOS SA
ROD SOROCABAPILAR DO SUL SN KM 122 INDUSTRIAL - SALTO DE PIRAPORA - SP - 18160000</t>
  </si>
  <si>
    <t>1 X 20 CONTAINERS CONTAINING 80 DRUMS OF BROWSER 80 X 200LT</t>
  </si>
  <si>
    <t>5 X 40 CONTAINERS CONTAINING 4800 DRUMS OF 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</si>
  <si>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1 X 20 CONTAINERS CONTAINING 800 DRUMS OF NAVIGATOR</t>
  </si>
  <si>
    <t>3 X 40 CONTAINERS CONTAINING 320 DRUMS OF 21600LT TRICLON</t>
  </si>
  <si>
    <t>3 X 40 CONTAINERS CONTAINING 320 DRUMS OF 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</si>
  <si>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Upl Do Brasil Ind E Com De Insumos Agropecuarios Sa</t>
  </si>
  <si>
    <t>UPL DO BRASIL INDUSTRIA &amp; COMERCIO DE INSUMOS AGROPECUARIOS SA
AV MAEDA SN TERREOPREDIO COMERCIAL DISTRITO INDUSTRIAL - ITUVERAVA - SP - 14500000</t>
  </si>
  <si>
    <t>Grupo Bioquimico Mexicano, S.A. De C.V.</t>
  </si>
  <si>
    <t>Coahuila</t>
  </si>
  <si>
    <t>Mexico</t>
  </si>
  <si>
    <t>Chemicals</t>
  </si>
  <si>
    <t xml:space="preserve">GRUPO BIOQUIMICO MEXICANO SA DE CV
</t>
  </si>
  <si>
    <t>SAN PEDRO GARZA GARCIA</t>
  </si>
  <si>
    <t>MXSPG</t>
  </si>
  <si>
    <t>US / MEX GULF</t>
  </si>
  <si>
    <t>31050000</t>
  </si>
  <si>
    <t>3 X 40 CONTAINERS CONTAINING 2160 BOXES OF FERTILIZERS BIOZYME SAP</t>
  </si>
  <si>
    <t/>
  </si>
  <si>
    <t>2 X 40 CONTAINERS CONTAINING 4000 BAGS OF FERTILIZERS K-FOL</t>
  </si>
  <si>
    <t>3 X 40 CONTAINERS CONTAINING 3360 BOXES OF FERTILIZERS K-FOL SAP</t>
  </si>
  <si>
    <t>MONTERREY</t>
  </si>
  <si>
    <t>MXMTY</t>
  </si>
  <si>
    <t>2 X 40 CONTAINERS CONTAINING 1440 DRUMS OF FERTILIZERS FOLTRON PLUS SAP</t>
  </si>
  <si>
    <t>UPL DO BRASIL INDUSTRIA &amp; COMERCIO DE INSUMOS AGROPECUARIOS SA
AV MAEDA SN DISTRITO INDUSTRIAL - ITUVERAVA - SP - 14500000</t>
  </si>
  <si>
    <t>31051000</t>
  </si>
  <si>
    <t>1 X 40 CONTAINERS CONTAINING 1200 BOXES OF FERTILIZERS FOLTRON PLUS SAP</t>
  </si>
  <si>
    <t>Vtg Tanktainer North America Inc.</t>
  </si>
  <si>
    <t>Florida</t>
  </si>
  <si>
    <t>United States</t>
  </si>
  <si>
    <t>VTG TANKTAINER NORTH AMERICA INC
109 E EVANS STREET THE WASHINGTON BLDG STE C  - WEST CHESTER - NY - 0</t>
  </si>
  <si>
    <t>VTG MISSIONLINE TANKTAINER DO BRASIL LTDA</t>
  </si>
  <si>
    <t>NEW ORLEANS (LA)</t>
  </si>
  <si>
    <t>USMSY</t>
  </si>
  <si>
    <t>29211923</t>
  </si>
  <si>
    <t>8 X 20 CONTAINERS CONTAINING 8 TANK OF ISOPROPYLAMINE, CLASS 3 MONOISOPROPYLAMINE MIPA 99.5%</t>
  </si>
  <si>
    <t>Cti Cargo</t>
  </si>
  <si>
    <t>Ceará</t>
  </si>
  <si>
    <t>CTI CARGO
AV DESEMBARGADOR MOREIRA 2800 SALA 603 A 606 DIONISIO TORRES - FORTALEZA - CE - 60170172</t>
  </si>
  <si>
    <t>Fracht Forwarding Group</t>
  </si>
  <si>
    <t xml:space="preserve">FRACHT LOGISTICS
</t>
  </si>
  <si>
    <t>BARRANQUILLA</t>
  </si>
  <si>
    <t>Colombia</t>
  </si>
  <si>
    <t>COBAQ</t>
  </si>
  <si>
    <t>NCSA / CENTRAL AM</t>
  </si>
  <si>
    <t>38089293</t>
  </si>
  <si>
    <t>3 X 40 CONTAINERS CONTAINING 2520 BOXES OF MANZATE WG 75DF BR - UPL FUNGICIDE ENVIRONMENTALLY HAZARDOUS SUBSTANCE, SOLID MANCOZEB</t>
  </si>
  <si>
    <t>Cerexagri Sa</t>
  </si>
  <si>
    <t>Aquitaine</t>
  </si>
  <si>
    <t>France</t>
  </si>
  <si>
    <t xml:space="preserve">CEREXAGRI INC
</t>
  </si>
  <si>
    <t>UPL DO BRASIL INDUSTRIA &amp; COMERCIO DE INSUMOS AGROPECUARIOS SA</t>
  </si>
  <si>
    <t>FOS SUR MER</t>
  </si>
  <si>
    <t>FRFOS</t>
  </si>
  <si>
    <t>MED / BLACK SEA</t>
  </si>
  <si>
    <t>38089993</t>
  </si>
  <si>
    <t>9 X 40 CONTAINERS CONTAINING 8100 BAGS OF MICROTHIOL DISPERSS WG</t>
  </si>
  <si>
    <t>Shipper (Original Format); Consignee; Shipper; Consignee (Original Format)</t>
  </si>
  <si>
    <t>Upl Ltd.</t>
  </si>
  <si>
    <t>Maharashtra</t>
  </si>
  <si>
    <t>India</t>
  </si>
  <si>
    <t>UPL LTD
NO 610 B2 BEHIND OFF WESTERN EXPRESS  - MAHARASHTRA -  - 0</t>
  </si>
  <si>
    <t>CTI PROJECT &amp; AGENCIAMENTO DE CARGAS ESPECIAIS LTDA</t>
  </si>
  <si>
    <t>HAZIRA</t>
  </si>
  <si>
    <t>INHZR</t>
  </si>
  <si>
    <t>MID EAST / IND SUBCONT</t>
  </si>
  <si>
    <t>29309061</t>
  </si>
  <si>
    <t>7 X 40 CONTAINERS CONTAINING 3360 BAGS OF ACEFATO INGREDIENTE ATIVO ACEPHATE REGI STRO NO MAPA</t>
  </si>
  <si>
    <t>Changzhou Eastchem International Co.</t>
  </si>
  <si>
    <t>Jiangsu</t>
  </si>
  <si>
    <t>China</t>
  </si>
  <si>
    <t xml:space="preserve">CHANGZHOU EASTCHEM INTERNATIONAL CO LTD
</t>
  </si>
  <si>
    <t>SHANGHAI</t>
  </si>
  <si>
    <t>CNSHA</t>
  </si>
  <si>
    <t>FAR EAST / JAP / SE ASIA</t>
  </si>
  <si>
    <t>8 X 40 CONTAINERS CONTAINING 320 BAGS OF ACEPHATE ORTHENE TECNICO HOKKO</t>
  </si>
  <si>
    <t>Goods Shipped; Consignee; Consignee (Original Format)</t>
  </si>
  <si>
    <t>Dva Shanghai Chemicals Co., Ltd.</t>
  </si>
  <si>
    <t xml:space="preserve">DVA SHANGHAI CHEMICALS CO LTD
</t>
  </si>
  <si>
    <t>29349935</t>
  </si>
  <si>
    <t>1 X 20 CONTAINERS CONTAINING 80 PALLET OF PROPICONAZOLE TECNICO UPL</t>
  </si>
  <si>
    <t>Sulphur Mills Ltd.</t>
  </si>
  <si>
    <t>SULPHUR MILLS LTD
604 605 LTH FLR BUSINESSPOINT WESTERN EXPRESS  - MUMBAI - MH - 400069</t>
  </si>
  <si>
    <t>NHAVA SHEVA (JAWAHARLAL N</t>
  </si>
  <si>
    <t>INNSA</t>
  </si>
  <si>
    <t>38086990</t>
  </si>
  <si>
    <t>3 X 20 CONTAINERS CONTAINING 57 PACKAGES OF TRINCA CAPS LAMBDA CYHALOTHRIN</t>
  </si>
  <si>
    <t>1 X 20 CONTAINERS CONTAINING 19 CASE OF TRINCA CAPS LAMBDA CYHALOTHRIN 250 CS</t>
  </si>
  <si>
    <t>Meghmani Organics Ltd.</t>
  </si>
  <si>
    <t>Gujarat</t>
  </si>
  <si>
    <t>MEGHMANI ORGANICS LIMITED
184 GIDC PAHSE IIVATVA  - AHMEDABAD - GJ - 382445</t>
  </si>
  <si>
    <t>29189912</t>
  </si>
  <si>
    <t>1 X 20 CONTAINERS CONTAINING 30 PACK OF TECNICO BIORISK</t>
  </si>
  <si>
    <t>29309035</t>
  </si>
  <si>
    <t>1 X 40 CONTAINERS CONTAINING 400 DRUMS OF METHOMYL TECNICO UPL</t>
  </si>
  <si>
    <t>38089199</t>
  </si>
  <si>
    <t>2 X 40 CONTAINERS CONTAINING 80 PALLET OF IMIDAGOLD 700WG IMIDACLOPRID 70% WG</t>
  </si>
  <si>
    <t>1 X 22 &amp; 1 X 45 CONTAINERS CONTAINING 60 BAGS OF ZONIC ENVIRONMENTALLY HAZARDOUS SUBSTANCE, SOLID AMICARBAZONE, DIUR ON AND HEXAZINONE</t>
  </si>
  <si>
    <t>1 X 20 CONTAINERS CONTAINING 50 DRUMS OF 1000LT CRESCENDO 50 X 200LT</t>
  </si>
  <si>
    <t>Shenyang Sciencreat Chemicals</t>
  </si>
  <si>
    <t>Liaoning</t>
  </si>
  <si>
    <t xml:space="preserve">SHENYANG SCIENCREAT CHEMICALS CO LTD
</t>
  </si>
  <si>
    <t>DALIAN</t>
  </si>
  <si>
    <t>CNDLC</t>
  </si>
  <si>
    <t>29333935</t>
  </si>
  <si>
    <t>1 X 20 CONTAINERS CONTAINING 30 BAGS OF IMAZETHAPYR TECNICO</t>
  </si>
  <si>
    <t>5 X 40 CONTAINERS CONTAINING 4800 DRUMS OF 19200LT TRICLON 960 X 20LT</t>
  </si>
  <si>
    <t>2 X 45 CONTAINERS CONTAINING 1920 DRUMS OF TRICLOPYR</t>
  </si>
  <si>
    <t>1 X 20 CONTAINERS CONTAINING 540 DRUMS OF 10800LT TRICLON 540 X 20LT</t>
  </si>
  <si>
    <t>9 X 20 CONTAINERS CONTAINING 9 TANK OF ISOPROPYLAMINE F-E, S-C, MONOISOPROPYLAMINE MIPA 99.5%</t>
  </si>
  <si>
    <t>Hebei Veyong Bio Chemical Co., Ltd.</t>
  </si>
  <si>
    <t>Hebei</t>
  </si>
  <si>
    <t xml:space="preserve">HEBEI VEYONG BIO CHEMICAL CO LTD
</t>
  </si>
  <si>
    <t>29322000</t>
  </si>
  <si>
    <t>1 X 20 CONTAINERS CONTAINING 260 DRUMS OF ABAMECTIN TECNICO UPL</t>
  </si>
  <si>
    <t>ALTAMIRA</t>
  </si>
  <si>
    <t>MXATM</t>
  </si>
  <si>
    <t>2 X 40 CONTAINERS CONTAINING 1440 BOXES OF FERTILIZERS FOLTRON PLUS SAP</t>
  </si>
  <si>
    <t>1 X 20 CONTAINERS CONTAINING 30 BAGS OF IMAZETAPYR TECNICO UPL IMAZETHAPYR TC 98</t>
  </si>
  <si>
    <t>Taizhou Bailly Chemical Co., Ltd.</t>
  </si>
  <si>
    <t>Jiangsu Sheng</t>
  </si>
  <si>
    <t>TAIZHOU BAILLY CHEMICAL CO LTD
ZHONGGANG ROAD TAIXING ECONOMIC DEVELOPING ZONE  - TAIXING -  - 0</t>
  </si>
  <si>
    <t>29242992</t>
  </si>
  <si>
    <t>1 X 40 CONTAINERS CONTAINING 720 DRUMS OF DIFLUBENZURON TECNICO (DIFLUBENZURON TECH 98%)</t>
  </si>
  <si>
    <t>2 X 40 CONTAINERS CONTAINING 2400 BOXES OF FERTILIZERS K-TIONIC</t>
  </si>
  <si>
    <t>Nanjing Bioagriland Crop Care Ltd.</t>
  </si>
  <si>
    <t>NANJING BIOAGRILAND CROP CARE LTD
NO 15 HUBU STREET QINHUAI - NANJING -  - 0</t>
  </si>
  <si>
    <t>2 X 40 CONTAINERS CONTAINING 1800 BOXES OF FERTILIZERS FOLTRON PLUS</t>
  </si>
  <si>
    <t>1 X 40 CONTAINERS CONTAINING 720 BOXES OF FERTILIZERS BIOZYME</t>
  </si>
  <si>
    <t>2 X 40 CONTAINERS CONTAINING 1440 BOXES OF FERTILIZERS BIOZYME</t>
  </si>
  <si>
    <t>Anhui Huaxing Chemical Industry Co., Ltd.</t>
  </si>
  <si>
    <t>Anhui</t>
  </si>
  <si>
    <t>ANHUI HUAXING CHEMICAL INDUSTRY CO LTD
WUJIANG TOWN  - ANHUI -  - 0</t>
  </si>
  <si>
    <t>5 X 20 CONTAINERS CONTAINING 2706 PACKAGES OF FIPRONIL 250 FS INICIATE 250FS BR</t>
  </si>
  <si>
    <t>1 X 40 CONTAINERS CONTAINING 2000 BAGS OF FERTILIZERS K-FOL</t>
  </si>
  <si>
    <t>Jiangsu Repont Pesticide Factory</t>
  </si>
  <si>
    <t xml:space="preserve">JIANGSU REPONT PESTICIDE FACTORY
</t>
  </si>
  <si>
    <t>38089329</t>
  </si>
  <si>
    <t>1 X 40 CONTAINERS CONTAINING 2160 CARTONS OF ZARTAN METSULFURON-METHYL (METSULFUROM-METILICO)</t>
  </si>
  <si>
    <t>Jiangsu Changlong Agrochemical Co., Ltd.</t>
  </si>
  <si>
    <t>JIANGSU CHANGLONG AGROCHEMICAL CO LTD
NO 8 TUANJIEHE ROAD ECONOMIC DEVELOPMENT  - CHANGZHOU -  - 0</t>
  </si>
  <si>
    <t>1 X 40 CONTAINERS CONTAINING 400 DRUMS OF METHOMYL TEC</t>
  </si>
  <si>
    <t>B &amp; M Logistica International</t>
  </si>
  <si>
    <t>Santa Catarina</t>
  </si>
  <si>
    <t>B&amp;M LOGISTICA INTERNACIONAL
R JOAO MELO 35 CENTRO - ITAJAI - SC - 88302004</t>
  </si>
  <si>
    <t>Logsun Ltd.</t>
  </si>
  <si>
    <t>Shanghai Shi</t>
  </si>
  <si>
    <t>LOGSUN LTD
ROOM C2 101 YE SHENG ROAD NO 218  - SHANGHAI -  - 0</t>
  </si>
  <si>
    <t>B&amp;M LOGISTICA INTERNACIONAL</t>
  </si>
  <si>
    <t>2 X 40 CONTAINERS CONTAINING 800 DRUMS OF METHOMYL TECNICO UPL</t>
  </si>
  <si>
    <t>United Phosphorus Ltd.</t>
  </si>
  <si>
    <t>Trading Companies and Distributors</t>
  </si>
  <si>
    <t xml:space="preserve">UNITED PHOSPHORUS LTD
</t>
  </si>
  <si>
    <t>38089191</t>
  </si>
  <si>
    <t>3 X 40 CONTAINERS CONTAINING 2880 BOXES OF PERITO 970 SG INGREDIENTE ATIVO ACEF ATO</t>
  </si>
  <si>
    <t>38089200</t>
  </si>
  <si>
    <t>Goods Shipped; Shipper (Original Format); Consignee; Shipper; Consignee (Original Format)</t>
  </si>
  <si>
    <t>29313915</t>
  </si>
  <si>
    <t>1 X 40 CONTAINERS CONTAINING 40 BAGS OF GLUFOSINATE- AMMONIUM TECNICO UPL INGREDIENTE ATIVO GLUFOSINAT OSAL DE AMONIO MINIMO OU 96 % M,M</t>
  </si>
  <si>
    <t>1 X 40 CONTAINERS CONTAINING 960 BOXES OF STAGE 500 EC INGREDIENTE ATIVO CLOMAZONE CLOMAZONA</t>
  </si>
  <si>
    <t>ANKLESHWAR</t>
  </si>
  <si>
    <t>INAKV</t>
  </si>
  <si>
    <t>4 X 40 CONTAINERS CONTAINING 3840 BOXES OF PERITO 970 SG INGREDIENTE ATIVO AC EFATO</t>
  </si>
  <si>
    <t>6 X 40 CONTAINERS CONTAINING 5760 BOXES OF PERITO 970 SG ACEFATO</t>
  </si>
  <si>
    <t>2 X 40 CONTAINERS CONTAINING 1920 BOXES OF UP - STAGE 500 EC INGREDIENTE ATIVO CLOMAZONE CLOMAZONA</t>
  </si>
  <si>
    <t>7 X 40 CONTAINERS CONTAINING 6300 BAGS OF MICROTHIOL DISPERSS WG</t>
  </si>
  <si>
    <t>8 X 40 CONTAINERS CONTAINING 7200 BAGS OF MICROTHIOL DISPERSS WG</t>
  </si>
  <si>
    <t>1 X 40 CONTAINERS CONTAINING 912 BOXES OF UNIMARK 700 WG INGREDIENTE ATIVO MET RIBUZIN METRIBUZIM</t>
  </si>
  <si>
    <t>Rallis India Ltd.</t>
  </si>
  <si>
    <t xml:space="preserve">RALLIS INDIA LTD
</t>
  </si>
  <si>
    <t>1 X 40 CONTAINERS CONTAINING 480 BAGS OF ACEPHATE TECHNICAL ORTHENE TECH HOKKO</t>
  </si>
  <si>
    <t>1 X 40 CONTAINERS CONTAINING 960 BOXES OF SPERTO INGREDIENTE ATIVO BIFENTRINA</t>
  </si>
  <si>
    <t>São Paulo</t>
  </si>
  <si>
    <t>UPL DO BRASIL INDUSTRIA &amp; COMERCIO DE INSUMOS AGROPECUARIOS SA
R JOSE GERALDO FERREIRA 105 NOTRE DAME - CAMPINAS - SP - 13092807</t>
  </si>
  <si>
    <t>Ch Robinson Worldwide Inc.</t>
  </si>
  <si>
    <t xml:space="preserve">CH ROBINSON WORLDWIDE INC
</t>
  </si>
  <si>
    <t>CH ROBINSON LOGISTICA DO BRASIL LTDA</t>
  </si>
  <si>
    <t>3 X 40 CONTAINERS CONTAINING 1440 BAGS OF ACEFATO INGREDIENTE ATIVO ACEPH ATE REGISTRO NO MAPA</t>
  </si>
  <si>
    <t>Shanghai Evergreen Agro Chemical Co., Ltd.</t>
  </si>
  <si>
    <t>SHANGHAI EVERGREEN AGRO CHEMICAL CO LTD
RM 2167 BLOCK 36 NO 4399 WUSI ROAD  - SHANGHAI -  - 0</t>
  </si>
  <si>
    <t>Uniroyal Chemicals Private Ltd.</t>
  </si>
  <si>
    <t xml:space="preserve">UNITOP CHEMICALS PRIVATE LIMITED
</t>
  </si>
  <si>
    <t>34021190</t>
  </si>
  <si>
    <t>7 X 20 CONTAINERS CONTAINING 140 PALLET OF BLENDADVA AB</t>
  </si>
  <si>
    <t>34021900</t>
  </si>
  <si>
    <t>3 X 20 CONTAINERS CONTAINING 60 PALLET OF UNITOP - DVA RES BLENDA DVA ZAPHIR</t>
  </si>
  <si>
    <t>1 X 40 CONTAINERS CONTAINING 900 BOXES OF FERTILIZERS FOLTRON PLUS</t>
  </si>
  <si>
    <t>1 X 40 CONTAINERS CONTAINING 720 BOXES OF FERTILIZERS FOLTRON PLUS</t>
  </si>
  <si>
    <t>8 X 20 CONTAINERS CONTAINING 8 TANK OF ISOPROPYLAMINE MONOISOPROPYLAMINE MIPA</t>
  </si>
  <si>
    <t>1 X 40 CONTAINERS CONTAINING 1120 BOXES OF FERTILIZERS K-FOL</t>
  </si>
  <si>
    <t>2 X 40 CONTAINERS CONTAINING 80 BAGS OF GLUFOSINATE- AMMON IUM GLUFOSINATOSAL DE AMONIO</t>
  </si>
  <si>
    <t>2 X 40 CONTAINERS CONTAINING 960 BAGS OF ACEPHATE TECHNICAL ORTHENE TECH HOKKO</t>
  </si>
  <si>
    <t>2 X 40 CONTAINERS CONTAINING 960 BAGS OF ACEFATO ACEPHATE</t>
  </si>
  <si>
    <t>2 X 40 CONTAINERS CONTAINING 1920 BOXES OF SPERTO BIFENTRINA PESTICIDE, SOLID, TOXIC ACETAMIPRID</t>
  </si>
  <si>
    <t>Ancom Crop Care Sdn</t>
  </si>
  <si>
    <t>Malaysia</t>
  </si>
  <si>
    <t xml:space="preserve">ANCOM CROP CARE SDN
</t>
  </si>
  <si>
    <t>PENANG (GEORGETOWN)</t>
  </si>
  <si>
    <t>MYPEN</t>
  </si>
  <si>
    <t>7 X 20 CONTAINERS CONTAINING 5250 DRUMS OF ANCOSAR 720 MSMA 72 %</t>
  </si>
  <si>
    <t>2 X 40 CONTAINERS CONTAINING 1920 BOXES OF INGREDIENTE ATIVO  PESTICIDE, SOLID, TOXIC ACETAMIPRID 250 BIFENTHRIN 250 WG SPERTO PESTICIDE, SOLID, TOXIC</t>
  </si>
  <si>
    <t>4 X 40 CONTAINERS CONTAINING 3840 BOXES OF PERITO ACEFATO</t>
  </si>
  <si>
    <t>2 X 20 CONTAINERS CONTAINING 1200 CARTONS OF FIPRONIL 800 WG</t>
  </si>
  <si>
    <t>4 X 40 CONTAINERS CONTAINING 3840 BOXES OF INGREDIENTE ATIVO ACEFATO</t>
  </si>
  <si>
    <t>5 X 40 CONTAINERS CONTAINING 4800 BOXES OF INGREDIENTE ATIVO CLOMAZONE CLOMAZONE CLOMAZONA FLAMMABLE LIQUID CLOMAZONE 500 G,L EC AROMATIC HYDROCARBON, CLOMAZONE MIXTURE</t>
  </si>
  <si>
    <t>1 X 40 CONTAINERS CONTAINING 400 PACK OF METHOMYL TECNICO UPL</t>
  </si>
  <si>
    <t>4 X 20 CONTAINERS CONTAINING 80 PALLET OF NEW HDPE DRUMS UNITOP DVA - RES BLENDA DVA ZAPHIR</t>
  </si>
  <si>
    <t>1 X 20 CONTAINERS CONTAINING 30 BAGS OF IMAZETHAPYR TECNICO UPL</t>
  </si>
  <si>
    <t>2 X 40 CONTAINERS CONTAINING 4800 BAGS OF LAVA PESTICIDE, SOLID, TOXIC 5-TERT-BUTYL-1,3,4-THIADIAZOL 2-YL 1,3-DIMETHY LUREA</t>
  </si>
  <si>
    <t>1 X 20 &amp; 2 X 20 CONTAINERS CONTAINING 3 TANK OF ISOPROPYLAMINE MONOISOPROPYLAMINE MIPA</t>
  </si>
  <si>
    <t>1 X 20 &amp; 2 X 40 CONTAINERS CONTAINING 2660 DRUMS OF TRICLON</t>
  </si>
  <si>
    <t>2 X 40 CONTAINERS CONTAINING 4800 BAGS OF DIZONE</t>
  </si>
  <si>
    <t>1 X 20 CONTAINERS CONTAINING 800 DRUMS OF 16000LT CRESCENDO 800 X 20LT</t>
  </si>
  <si>
    <t>1 X 40 CONTAINERS CONTAINING 400 DRUMS OF METHOMYL TECNICO</t>
  </si>
  <si>
    <t>1 X 20 CONTAINERS CONTAINING 300 DRUMS OF 6000LT TRICLON 300 X 20LT</t>
  </si>
  <si>
    <t>Ever Green Chemicals Co., Ltd.</t>
  </si>
  <si>
    <t>Liaoning Sheng</t>
  </si>
  <si>
    <t xml:space="preserve">EVER GREEN CHEMICALS CO LTD
</t>
  </si>
  <si>
    <t>2 X 40 CONTAINERS CONTAINING 800 DRUMS OF METHOMYL TECNICO</t>
  </si>
  <si>
    <t>1 X 20 CONTAINERS CONTAINING 30 BAGS OF IMAZETAPYR TECNICO UPL IMAZETHAPYR TC 98%</t>
  </si>
  <si>
    <t>1 X 20 CONTAINERS CONTAINING 80 DRUMS OF PROPICONAZOLE TECNICO</t>
  </si>
  <si>
    <t>29302012</t>
  </si>
  <si>
    <t>1 X 20 CONTAINERS CONTAINING 640 BAGS OF CARTAP 98% TC</t>
  </si>
  <si>
    <t>1 X 40 CONTAINERS CONTAINING 2160 CARTONS OF ZARTAN METSULFURON METHYL METSULFUROM METILICO</t>
  </si>
  <si>
    <t>Ishihara Sangyo Kaisha Ltd.</t>
  </si>
  <si>
    <t>Ōsaka-fu</t>
  </si>
  <si>
    <t>Japan</t>
  </si>
  <si>
    <t>ISHIHARA SANGYO KAISHA LTD
33 15 EDOBORI 1 CHOME NISHI KU  - OSAKA -  - 0</t>
  </si>
  <si>
    <t>YOKKAICHI</t>
  </si>
  <si>
    <t>JPYKK</t>
  </si>
  <si>
    <t>00330000</t>
  </si>
  <si>
    <t>1 X 20 &amp; 1 X 40 CONTAINERS CONTAINING 46 PALLET OF CHLORFLUAZURON TECHNICALCHLORFLUAZURON TECHNICAL CHLORFLUAZURONTECHNICAL SORPOL 3661D EMULSIFIER ENVIRONMENTALLY HAZARDOUS SUBSTANCE,SOLID,N.O.S. CHLORFLUAZURON ENVIRONMENTALLY HAZARDOUS SUBSTANCE, LIQUID AROMATICHYDROCARBON</t>
  </si>
  <si>
    <t>1 X 40 CONTAINERS CONTAINING 24 PALLET OF NICOSULFURON TECHNICAL SORPOL EMULSIFIER NEW D ORBEN THICKENER ISOXADIFEN ETHYL NICOSULFURON TECHNICAL SORPOL EMULSIFIER THICKENER ISOXADIFEN- ETHYL NICOSULFURON SORPOL NEW D ORBEN THICKENER ISOXADIFEN- ETHYL NICOSULFURON TECHNICAL NEW D ORBEN THICKENER ISOXADIFEN- ETHYL ENVIRONMENTALLY HAZARDOUS SUBSTANCE,SOLID,N.O.S. NICOSULFURON TECHNICAL</t>
  </si>
  <si>
    <t>2 X 40 CONTAINERS CONTAINING 80 BAGS OF GLUFOSINATE- AMMONIUM TECNICO UPL GLUFOSINATOSAL DE AMONIO</t>
  </si>
  <si>
    <t>2 X 40 CONTAINERS CONTAINING 1920 BOXES OF SPERTO INGREDIENTE ATIVO BIFEN TRINA</t>
  </si>
  <si>
    <t>2 X 40 CONTAINERS CONTAINING 1920 BOXES OF PERITO 970 SG ACEFATO</t>
  </si>
  <si>
    <t>4 X 40 CONTAINERS CONTAINING 3840 BOXES OF PERITO 970 SG ACEFATO</t>
  </si>
  <si>
    <t>4 X 40 CONTAINERS CONTAINING 1920 BAGS OF ACEFATO ACEPHATE</t>
  </si>
  <si>
    <t>1 X 40 CONTAINERS CONTAINING 1600 BOXES OF SPERTO INGREDIENTE ATIVO BIFENTR INA</t>
  </si>
  <si>
    <t>2 X 40 CONTAINERS CONTAINING 1200 CARTONS OF BARAO INGREDIENTE ATIVO FIPRONIL 80 80% M,M</t>
  </si>
  <si>
    <t>2 X 40 CONTAINERS CONTAINING 3200 BOXES OF IMIDAGOLD 700 WG INGREDIENTE ATIVO IMIDACLOPRID IMIDACLOPRIDO</t>
  </si>
  <si>
    <t>1 X 40 CONTAINERS CONTAINING 912 BOXES OF UNIMARK 700 WG INGREDIENTE ATIVO ME TRIBUZIN METRIBUZIM</t>
  </si>
  <si>
    <t>6 X 40 CONTAINERS CONTAINING 5760 BOXES OF INGREDIENTE ATIV O BIFENTRINA</t>
  </si>
  <si>
    <t>29269026</t>
  </si>
  <si>
    <t>1 X 20 CONTAINERS CONTAINING 224 DRUMS OF LAMBDA CYHALOTHRIN 96% TC  (LAMBDA CYHALOTHRIN TECNICO  UPL AGRO BR)</t>
  </si>
  <si>
    <t>2 X 40 CONTAINERS CONTAINING 1920 BOXES OF SPERTO INGREDIENTE ATIVO BIFENTR INA REGISTRO</t>
  </si>
  <si>
    <t>4 X 40 CONTAINERS CONTAINING 1920 BAGS OF ACEFATO INGREDIENTE ATIVO ACEPHATE REGISTRO NO MAPA</t>
  </si>
  <si>
    <t>Arysta Lifescience Netherlands Bv</t>
  </si>
  <si>
    <t>Utrecht</t>
  </si>
  <si>
    <t>Netherlands</t>
  </si>
  <si>
    <t>ARYSTA LIFESCIENCE NETHERLANDS BV
3DE CORRIDOR 5C BREUKELEN 3621  - BREUKELEN -  - 0</t>
  </si>
  <si>
    <t>LIVORNO</t>
  </si>
  <si>
    <t>Italy</t>
  </si>
  <si>
    <t>ITLIV</t>
  </si>
  <si>
    <t>29209022</t>
  </si>
  <si>
    <t>2 X 20 CONTAINERS CONTAINING 160 DRUMS OF OMITE TECHNICAL UNIROYAL 850 PESTICIDES, LIQUID, TOXIC PROPARGITE PROPARGITE</t>
  </si>
  <si>
    <t>38089340</t>
  </si>
  <si>
    <t>5 X 40 CONTAINERS CONTAINING 180 BAGS OF ORIS HERBICIDE AMICARBAZONE,TEBUTHIURON</t>
  </si>
  <si>
    <t>38089300</t>
  </si>
  <si>
    <t>1 X 20 &amp; 2 X 40 CONTAINERS CONTAINING 100 BAGS OF HERBICIDE AMICARBAZONE, DIURON AND HEXAZINONE ENVIRONMENTALLY HAZARDOUS SUBSTANCE, SOLID AMICARBAZONE, DIURON AND H XAZINONE</t>
  </si>
  <si>
    <t>2 X 40 CONTAINERS CONTAINING 4800 BAGS OF LAVA – PESTICIDE TEBUTHIURON PESTICIDE, SOLID, TOXIC TEBUTHIURON</t>
  </si>
  <si>
    <t>1 X 20 CONTAINERS CONTAINING 19 CASE OF TRINCA CAPS LAMBDA CYHALOTHRIN</t>
  </si>
  <si>
    <t>Weihai Hanfu Biochemical Medicine C</t>
  </si>
  <si>
    <t>Shandong Sheng</t>
  </si>
  <si>
    <t xml:space="preserve">WEIHAI HANFU BIOCHEMICAL MEDICINE CO LTD
</t>
  </si>
  <si>
    <t>12 X 20 CONTAINERS CONTAINING 480 BAGS OF 2,4-D TECNICO UPL 2,4-DICHLOROPHENOXY ACETIC ACID CONCENTRACAO MINIMA MINIMO 98,00% M, FORMA DE APRESENTACAO SOLIDO</t>
  </si>
  <si>
    <t>NANTONG</t>
  </si>
  <si>
    <t>CNNTG</t>
  </si>
  <si>
    <t>29313912</t>
  </si>
  <si>
    <t>10 X 40 CONTAINERS CONTAINING 400 BAGS OF GLYPHOSATE</t>
  </si>
  <si>
    <t>11 X 40 CONTAINERS CONTAINING 440 BAGS OF GLYPHOSATE TECNICO UPL BRASIL</t>
  </si>
  <si>
    <t>VISAKHAPATNAM</t>
  </si>
  <si>
    <t>INVTZ</t>
  </si>
  <si>
    <t>29309039</t>
  </si>
  <si>
    <t>2 X 40 CONTAINERS CONTAINING 52 IBCS OF STEEL PLASTIC</t>
  </si>
  <si>
    <t>Nutrichem Co., Ltd.</t>
  </si>
  <si>
    <t>Professional Services</t>
  </si>
  <si>
    <t>NUTRICHEM CO LTD
BULDG D 1 NO 66 XIXIAOKOU ROAD  -  -  - 0</t>
  </si>
  <si>
    <t>2 X 20 CONTAINERS CONTAINING 1200 BOXES OF 250G,L FOMESAFEN SL</t>
  </si>
  <si>
    <t>1 X 40 CONTAINERS CONTAINING 36 PALLET OF CHLORFLUAZURONTECHNICAL SORPOL EMULSIFIER CHLORFLUAZURONTECHNICAL SORPOL 3661D AROMATIC HYDROCARBON</t>
  </si>
  <si>
    <t>1 X 40 CONTAINERS CONTAINING 26 IBCS OF STEEL PLASTIC</t>
  </si>
  <si>
    <t>10 X 40 CONTAINERS CONTAINING 400 BAGS OF GLYPHOSATE TECNICO UPL</t>
  </si>
  <si>
    <t>3 X 40 CONTAINERS CONTAINING 120 BAGS OF GLYPHOSATE TECNICO UPL</t>
  </si>
  <si>
    <t>4 X 20 CONTAINERS CONTAINING 2400 BOXES OF 250G,L FOMESAFEN SL</t>
  </si>
  <si>
    <t>5 X 20 CONTAINERS CONTAINING 200 CASE OF 2,4-D TECNICO UPL</t>
  </si>
  <si>
    <t>3 X 20 CONTAINERS CONTAINING 1800 CARTONS OF FIPRONIL 250 FS INICIATE 250FS BR</t>
  </si>
  <si>
    <t>Shanghai Everest International</t>
  </si>
  <si>
    <t>Shanghai</t>
  </si>
  <si>
    <t xml:space="preserve">SHANGHAI EVERGREEN CO LTD
</t>
  </si>
  <si>
    <t>3 X 40 CONTAINERS CONTAINING 1200 DRUMS OF METHOMYL TECNICO UPL</t>
  </si>
  <si>
    <t>10 X 40 CONTAINERS CONTAINING 400 BAGS OF GLYPHOSATE TECNICO UPL BRASIL</t>
  </si>
  <si>
    <t>Shipper (Original Format); Shipper</t>
  </si>
  <si>
    <t>Bequisa Industria Quimica Do Brasil Ltda</t>
  </si>
  <si>
    <t>BEQUISA INDUSTRIA QUIMICA DO BRASIL LTDA
AV ANTONIO BERNARDO PARQUE INDL IMIGRAN - SAO VICENTE - SP - 11349380</t>
  </si>
  <si>
    <t>BEQUISA INDUSTRIA QUIMICA DO BRASIL LTDA</t>
  </si>
  <si>
    <t>38089195</t>
  </si>
  <si>
    <t>1 X 20 CONTAINERS CONTAINING 432 BOXES OF GASTOXIN B57 ALUMINIUM PHOSPHIDE</t>
  </si>
  <si>
    <t>Taminco Bvba</t>
  </si>
  <si>
    <t xml:space="preserve">TAMINCO BVBA
</t>
  </si>
  <si>
    <t>GHENT</t>
  </si>
  <si>
    <t>Belgium</t>
  </si>
  <si>
    <t>BEGNE</t>
  </si>
  <si>
    <t>NEUR / BALTIC</t>
  </si>
  <si>
    <t>29303000</t>
  </si>
  <si>
    <t>3 X 40 CONTAINERS CONTAINING 120 BAGS OF THIRAMTECNICO ALS II TETRAMETHYLTHIURAMDISULFIDE THIRAM</t>
  </si>
  <si>
    <t>2 X 40 CONTAINERS CONTAINING 52 PALLET OF STEEL PLASTIC</t>
  </si>
  <si>
    <t>8 X 40 CONTAINERS CONTAINING 8000 BAGS OF ORTHENE TECNICO HOKKO ACEPHATE TECH</t>
  </si>
  <si>
    <t>2 X 20 CONTAINERS CONTAINING 1200 CARTONS OF CARDEAL FOMESAFEN</t>
  </si>
  <si>
    <t>1 X 40 CONTAINERS CONTAINING 720 DRUMS OF DIFLUBENZURON TECNICO DIFLUBENZURON TECH 98%</t>
  </si>
  <si>
    <t>Jiangsu Sevencontinent Green C</t>
  </si>
  <si>
    <t xml:space="preserve">JIANGSU SEVENCONTINENT GREEN
</t>
  </si>
  <si>
    <t>38089299</t>
  </si>
  <si>
    <t>3 X 20 &amp; 1 X 40 CONTAINERS CONTAINING 2600 BOXES OF TEBUCONAZOLE 200G,L EC TEBUFORT CX 4X5L</t>
  </si>
  <si>
    <t>1 X 20 CONTAINERS CONTAINING 432 BOXES OF GASTOXIN ALUMINIUM PHOSPHIDE CORR BOX</t>
  </si>
  <si>
    <t>29339969</t>
  </si>
  <si>
    <t>2 X 40 CONTAINERS CONTAINING 40 PALLET OF AMICARBAZONE MINIMO 96,5% OUTROS INGREDIENTES AMICARBAZONE TECHNICAL MATERIAL</t>
  </si>
  <si>
    <t>1 X 40 CONTAINERS CONTAINING 1601 PACKAGES OF TRILAM POUCH LITHIUM ION BATTERY DIMEN SION SION</t>
  </si>
  <si>
    <t>VALSAD</t>
  </si>
  <si>
    <t>INVSD</t>
  </si>
  <si>
    <t>1 X 40 CONTAINERS CONTAINING 960 BOXES OF GASTOXIN ACTIVE INGREDIENT ALUMINIUM PHOSPHIDE MAPA CORR BOXES</t>
  </si>
  <si>
    <t>1 X 40 CONTAINERS CONTAINING 1600 BOXES OF SPERTO INGREDIENTE ATIVO INGREDI ENTE ATIVO BIFENTRINA REGISTRO</t>
  </si>
  <si>
    <t>ANTWERPEN</t>
  </si>
  <si>
    <t>BEANR</t>
  </si>
  <si>
    <t>29211121</t>
  </si>
  <si>
    <t>3 X 20 CONTAINERS CONTAINING 3 FLEXITANK OF DIMETHYLAMINE, AQUEOUS SOLUTION 60 % SOLUTION</t>
  </si>
  <si>
    <t>3 X 20 CONTAINERS CONTAINING 240 DRUMS OF OMITE TECHNICAL OMITE TECNICO UNIROYAL PESTICIDES LIQUID TOXIC PROPARGITE PROPARGITE MARINE POLLUTANT</t>
  </si>
  <si>
    <t>Pacific Star Express Corp</t>
  </si>
  <si>
    <t>Air Freight and Logistics</t>
  </si>
  <si>
    <t xml:space="preserve">PACIFIC STAR EXPRESS CORP
</t>
  </si>
  <si>
    <t>SCHRYVER TRANSPORT LOGISTIC</t>
  </si>
  <si>
    <t>KEELUNG (CHILUNG)</t>
  </si>
  <si>
    <t>Taiwan</t>
  </si>
  <si>
    <t>TWKEL</t>
  </si>
  <si>
    <t>2 X 40 CONTAINERS CONTAINING 76 PALLET OF BIOBAC WP  (BACILLUS SUBTILIS Y1336)</t>
  </si>
  <si>
    <t>1 X 20 CONTAINERS CONTAINING 19 CASE OF TRINCA CAPS LAMBDA CYHALOTHR</t>
  </si>
  <si>
    <t>Yongnong Biosciences Co., Ltd.</t>
  </si>
  <si>
    <t>Zhejiang</t>
  </si>
  <si>
    <t xml:space="preserve">YONGNONG BIOSCIENCES CO LTD
</t>
  </si>
  <si>
    <t>29333921</t>
  </si>
  <si>
    <t>1 X 40 CONTAINERS CONTAINING 40 BAGS OF PICLORAM TECNICO DVA</t>
  </si>
  <si>
    <t>4 X 20 CONTAINERS CONTAINING 2400 BOXES OF TEBUCONAZOLE 200G,L EC TEBUFORT CX</t>
  </si>
  <si>
    <t>4 X 20 CONTAINERS CONTAINING 320 PACKAGES OF PESTICIDES LIQUID TOXIC PROPARGITE</t>
  </si>
  <si>
    <t>6 X 40 CONTAINERS CONTAINING 5760 DRUMS OF INSECTICIDES, RODENTICIDES, FUNGICIDES, HERBICIDES, ANTI-SPROUTING PRODUCTS</t>
  </si>
  <si>
    <t>7 X 20 CONTAINERS CONTAINING 5300 DRUMS OF INSECTICIDES, RODENTICIDES, FUNGICIDES, HERBICIDES, ANTI-SPROUTING PRODUCTS</t>
  </si>
  <si>
    <t>15 X 20 CONTAINERS CONTAINING 600 BAGS OF 2,4-D TECNICO UPL</t>
  </si>
  <si>
    <t>31039011</t>
  </si>
  <si>
    <t>1 X 40 CONTAINERS CONTAINING 1120 BOXES OF FERTILIZANTE MINERAL MISTO I NGREDIENTE ATIVO</t>
  </si>
  <si>
    <t>1 X 20 CONTAINERS CONTAINING 480 BOXES OF GASTOXIN ACTIVE INGREDIENT ALUMINIUM PHOSPHIDE</t>
  </si>
  <si>
    <t>1 X 20 &amp; 1 X 40 CONTAINERS CONTAINING 1440 BOXES OF GASTOXIN B 57P ALUMINIUM PHOSPHIDE</t>
  </si>
  <si>
    <t>2 X 40 CONTAINERS CONTAINING 1920 BOXES OF GASTOXIN ALUMINIUM PHOSPHIDE</t>
  </si>
  <si>
    <t>1 X 20 CONTAINERS CONTAINING 260 DRUMS OF  ABAMECTIN TECNICO UPL</t>
  </si>
  <si>
    <t>C&amp;D Inc.</t>
  </si>
  <si>
    <t>Fujian</t>
  </si>
  <si>
    <t>C&amp;D INC
20 F SEASIGHT BUILDING  - XIAMEN -  - 0</t>
  </si>
  <si>
    <t>Swedish Match Do Brasil Sa</t>
  </si>
  <si>
    <t>Paraná</t>
  </si>
  <si>
    <t>SWEDISH MATCH DO BRASIL SA
R CONSELHEIRO LAURINDO 1425 REBOUCAS - CURITIBA - PR - 80230180</t>
  </si>
  <si>
    <t>SWEDISH MATCH DO BRASIL SA</t>
  </si>
  <si>
    <t>PARANAGUA</t>
  </si>
  <si>
    <t>BRPNG</t>
  </si>
  <si>
    <t>28047020</t>
  </si>
  <si>
    <t>1 X 20 CONTAINERS CONTAINING 280 DRUMS OF RED PHOSPHORUS</t>
  </si>
  <si>
    <t>1 X 40 CONTAINERS CONTAINING 1120 PACKAGES OF OMEGA FERTI LIZANTE MINERAL MISTO INGREDIENTE ATIVO OXIDIZING LIQUID, CORROSIVE</t>
  </si>
  <si>
    <t>1 X 20 CONTAINERS CONTAINING 1 FLEXITANK OF DMA 60% DIMETHYLAMINE, AQUEOUS SOLUTION ALKALIS,DMA 60% DIMETHYLAMINE MINIMUM 60 % SOLUTION</t>
  </si>
  <si>
    <t>1 X 22 &amp; 6 X 45 CONTAINERS CONTAINING 6400 DRUMS OF ARTYS</t>
  </si>
  <si>
    <t>2 X 20 CONTAINERS CONTAINING 160 DRUMS OF PROPICONAZOLE TECNICO</t>
  </si>
  <si>
    <t>1 X 20 CONTAINERS CONTAINING 360 DRUMS OF DIFLUBENZURON TECNICO DIFLUBENZURON TECH 98%</t>
  </si>
  <si>
    <t>1 X 40 CONTAINERS CONTAINING 720 DRUMS OF DIFLUBENZURON TECNICO DIFLUBENZURON TECH 98%)</t>
  </si>
  <si>
    <t>3 X 20 CONTAINERS CONTAINING 57 CASE OF TRINCA CAPS LAMBDA CYHALO THRIN 250 CS</t>
  </si>
  <si>
    <t>2 X 20 CONTAINERS CONTAINING 38 PACKAGES OF TRINCA CAPS LAMBDA CYHALOTHRIN</t>
  </si>
  <si>
    <t>Adama Makhteshim Ltd.</t>
  </si>
  <si>
    <t>Tel Aviv District</t>
  </si>
  <si>
    <t>Israel</t>
  </si>
  <si>
    <t xml:space="preserve">ADAMA MAKHTESHIM LTD
</t>
  </si>
  <si>
    <t>ASHDOD</t>
  </si>
  <si>
    <t>ILASH</t>
  </si>
  <si>
    <t>29309000</t>
  </si>
  <si>
    <t>1 X 20 &amp; 2 X 40 CONTAINERS CONTAINING 80 IBCS OF ORTHOCIDE TECH MICRONIZADO ENVIRONMENTALLY HAZARDOUS SUBSTANCE, SOLID N.O.S</t>
  </si>
  <si>
    <t>2 X 20 CONTAINERS CONTAINING 2 TANK OF DMA 60% DIMETHYLAMINE, AQUEOUS SOLUTION ALKALIS,DMA 60% DIMETHYLAMINE MINIMUM 60 % SOLUTION</t>
  </si>
  <si>
    <t>1 X 40 CONTAINERS CONTAINING 1120 BOXES OF  OMEGA FERTILIZANTE MINERAL MISTO INGREDIENTE ATIVO PHOSPHORIC ACID, MAGNESIUM SOLUTION</t>
  </si>
  <si>
    <t>1 X 20 CONTAINERS CONTAINING 30 BAGS OF IMAZETAPYR TECNICO CONDAX</t>
  </si>
  <si>
    <t>2 X 20 CONTAINERS CONTAINING 160 DRUMS OF 16000LT ARTYS</t>
  </si>
  <si>
    <t>1 X 40 CONTAINERS CONTAINING 1000 DRUMS OF 20000LT CRESCENDO 1000 X 20LT</t>
  </si>
  <si>
    <t>6 X 40 CONTAINERS CONTAINING 14400 BAGS OF DIZONE 2400</t>
  </si>
  <si>
    <t>1 X 20 &amp; 1 X 40 CONTAINERS CONTAINING 28 PALLET OF ARTYS 960 X 20LT</t>
  </si>
  <si>
    <t>1 X 20 CONTAINERS CONTAINING 800 DRUMS OF 16000LT CRESCENDO</t>
  </si>
  <si>
    <t>5 X 40 CONTAINERS CONTAINING 200 BAGS OF GLYPHOSATE TECNICO UPL</t>
  </si>
  <si>
    <t>29300000</t>
  </si>
  <si>
    <t>2 X 40 CONTAINERS CONTAINING 80 BAGS OF THIRAM TECNICO ALS II TETRAMETHYLTHIURAM DISULFIDE</t>
  </si>
  <si>
    <t>2 X 40 CONTAINERS CONTAINING 3816 BOXES OF UP - STAGE 500 EC INGREDIENTE ATIVO CLOMAZONE CLOMAZONA</t>
  </si>
  <si>
    <t>2 X 20 CONTAINERS CONTAINING 160 DRUMS OF 32000LT ARTYS</t>
  </si>
  <si>
    <t>CMA CGM LOGISTICS</t>
  </si>
  <si>
    <t>5 X 40 CONTAINERS CONTAINING 4800 DRUMS OF ARTYS</t>
  </si>
  <si>
    <t>5 X 20 CONTAINERS CONTAINING 200 BAGS OF 2,4-D TECNICO UPL</t>
  </si>
  <si>
    <t>29349999</t>
  </si>
  <si>
    <t>1 X 40 CONTAINERS CONTAINING 960 BAGS OF VITAVAX TECNICO CARBOXIN TECH</t>
  </si>
  <si>
    <t>UPL DO BRASIL INDUSTRIA &amp; COMERCIO DE INSUMOS AGROPECUA
AV MAEDA SN DISTRITO INDUSTRIAL - ITUVERAVA - SP - 1450000</t>
  </si>
  <si>
    <t>2 X 40 CONTAINERS CONTAINING 52 IBCS OF CLETHODIM TECNICO INGREDIENTE ATIVO CLETHODIM CLETODIM</t>
  </si>
  <si>
    <t>1 X 40 CONTAINERS CONTAINING 26 PACK OF CLETHODIM TECNICO INGREDIENTE ATIVO CLETHODIM CLETODIM</t>
  </si>
  <si>
    <t>1 X 40 CONTAINERS CONTAINING 1120 BOXES OF FERTILIZANTE MINERAL MISTO INGREDIENTE ATIVO</t>
  </si>
  <si>
    <t>LE HAVRE</t>
  </si>
  <si>
    <t>FRLEH</t>
  </si>
  <si>
    <t>8 X 20 CONTAINERS CONTAINING 140 PACKAGES OF TRINCA CAPS CX 1000 PYRETHRO ID PESTICIDE, LIQUID, TOXIC</t>
  </si>
  <si>
    <t>2 X 40 CONTAINERS CONTAINING 1920 DRUMS OF ARTYS 960 X 20LT</t>
  </si>
  <si>
    <t>5 X 40 CONTAINERS CONTAINING 4800 DRUMS OF 19200LT JACARE 960 X 20LT</t>
  </si>
  <si>
    <t>1 X 20 CONTAINERS CONTAINING 80 DRUMS OF 16000LT LEOPARD 80 X 200LT</t>
  </si>
  <si>
    <t>Qingdao Eastchem Inc.</t>
  </si>
  <si>
    <t>QINGDAO EASTCHEM INC
B 21CE SHENYE PLAZA NO 9 SHANDONG ROAD  - QINGDAO -  - 266071</t>
  </si>
  <si>
    <t>4 X 40 CONTAINERS CONTAINING 160 BAGS OF ACEPHATE ORTHENE TECNICO HOKKO</t>
  </si>
  <si>
    <t>2 X 40 CONTAINERS CONTAINING 960 BAGS OF ACEFATO INGREDIENTE ATIVO ACEPHATE</t>
  </si>
  <si>
    <t>5 X 40 CONTAINERS CONTAINING 2400 BAGS OF ACEFATO INGREDIENTE ATIVO ACEPHATE</t>
  </si>
  <si>
    <t>1 X 20 &amp; 3 X 40 CONTAINERS CONTAINING 5405 BOXES OF INGREDIENTE ATIVO A ZOXYSTROBINA, MANCOZEBE</t>
  </si>
  <si>
    <t>2 X 40 CONTAINERS CONTAINING 3200 BAGS OF UNIZEB GOLD INGREDIENTE ATIVO MANCOZEB MANCOZEBE</t>
  </si>
  <si>
    <t>4 X 40 CONTAINERS CONTAINING 1920 BAGS OF ACEFATO INGREDIENTE ATIVO ACEPHATE</t>
  </si>
  <si>
    <t>Arrow Greentech Ltd.</t>
  </si>
  <si>
    <t>ARROW GREENTECH LTD
PLOT NO 5310 GIDC ESTATE 7 WATER TANK ROAD NEAR V TR  - ANKLESHWAR -  - 0</t>
  </si>
  <si>
    <t>39209900</t>
  </si>
  <si>
    <t>1 X 20 CONTAINERS CONTAINING 9 PALLET OF ARROW MAGIC FILM WATER SOLUBLE FILM</t>
  </si>
  <si>
    <t>1 X 40 CONTAINERS CONTAINING 1520 BAGS OF INGREDIENTE ATIVO AZOXYS TROBINA, MANCOZEBE CONCENTRACAO</t>
  </si>
  <si>
    <t>1 X 40 CONTAINERS CONTAINING 1120 BOXES OF OMEGA FERTILIZANTE MINERAL MISTO INGREDIENTE ATIVO</t>
  </si>
  <si>
    <t>1 X 20 CONTAINERS CONTAINING 80 DRUMS OF 16000LT LEOPARD</t>
  </si>
  <si>
    <t>1 X 20 CONTAINERS CONTAINING 502 DRUMS OF 10040LT NAVIGATOR 502 X 20LT</t>
  </si>
  <si>
    <t>2 X 40 CONTAINERS CONTAINING 40 PALLET OF DINAMIC TECNICO COMPOSICAO INGREDIENTE ATIVO AMICARB AZONE MINIMO 96,5% M,M OUTROS INGREDIENTES AMICARBAZONE TECHNICAL DINAMIC TECNICO</t>
  </si>
  <si>
    <t>1 X 20 CONTAINERS CONTAINING 20 PALLET OF BARAO 400 WG FIPRON IL 80% WG</t>
  </si>
  <si>
    <t>PORT KELANG</t>
  </si>
  <si>
    <t>MYPKG</t>
  </si>
  <si>
    <t>8 X 20 CONTAINERS CONTAINING 6000 DRUMS OF ANCOSAR 720 MSMA 72%</t>
  </si>
  <si>
    <t>1 X 40 CONTAINERS CONTAINING 1000 DRUMS OF BROWSER 1000 X 20LT</t>
  </si>
  <si>
    <t>1 X 20 &amp; 1 X 40 CONTAINERS CONTAINING 1700 DRUMS OF TRICLON 800 X 20LT</t>
  </si>
  <si>
    <t>5 X 20 CONTAINERS CONTAINING 4000 DRUMS OF 16000LT TRICLON</t>
  </si>
  <si>
    <t>1 X 40 CONTAINERS CONTAINING 960 BOXES OF PERITO 970 SG INGREDIENTE ATIVO ACEFATO</t>
  </si>
  <si>
    <t>1 X 40 CONTAINERS CONTAINING 961 PACKAGES OF SPERTO INGREDIENTE ATI VO BIFENTRINA</t>
  </si>
  <si>
    <t>7 X 40 CONTAINERS CONTAINING 6720 BOXES OF PERITO 970 SG INGREDIENTE ATIVO A CEFATO</t>
  </si>
  <si>
    <t>3 X 40 CONTAINERS CONTAINING 2880 BOXES OF ACEFATO REGISTRO NO MAPA</t>
  </si>
  <si>
    <t>1 X 40 CONTAINERS CONTAINING 1600 BOXES OF SPERTO INGREDIENTE ATIVO BIFENTR INA REGISTRO NO MAPA</t>
  </si>
  <si>
    <t>3 X 40 CONTAINERS CONTAINING 2880 BOXES OF PERITO 970 SG INGREDIENTE ATIVO ACEFATO</t>
  </si>
  <si>
    <t>3 X 40 CONTAINERS CONTAINING 3360 BOXES OF OMEGA FERTILIZA NTE MINERAL MISTO INGREDIENTE ATIVO</t>
  </si>
  <si>
    <t>1 X 40 CONTAINERS CONTAINING 960 BOXES OF SPERTO INGREDIENTE ATIVO BIFENT RINA</t>
  </si>
  <si>
    <t>1 X 40 CONTAINERS CONTAINING 1516 BAGS OF UNIZEB GLORY AZOXYSTROBINA MANCOZEBE</t>
  </si>
  <si>
    <t>2 X 40 CONTAINERS CONTAINING 1920 BOXES OF PERITO 970 SG INGREDIENTE ATIVO AC EFATO</t>
  </si>
  <si>
    <t>1 X 40 CONTAINERS CONTAINING 960 BOXES OF PERITO 970 SG INGREDIENTE ATIVO A CEFATO</t>
  </si>
  <si>
    <t>2 X 40 CONTAINERS CONTAINING 1920 BOXES OF ACEFATO REGISTRO NO MAPA</t>
  </si>
  <si>
    <t>6 X 40 CONTAINERS CONTAINING 5760 BOXES OF PERITO 970 SG INGREDIENTE ATIVO A CEFATO</t>
  </si>
  <si>
    <t>5 X 20 CONTAINERS CONTAINING 5 TANK OF ISOPROPYLAMINE S-C, MONOISOPROPYLAMINE MIPA</t>
  </si>
  <si>
    <t>Uplus Technology India Pvt., Ltd.</t>
  </si>
  <si>
    <t xml:space="preserve">UPLUS TECHNOLOGY INDIA PRIVATE LIMITED
</t>
  </si>
  <si>
    <t>2 X 40 CONTAINERS CONTAINING 960 BOXES OF ACEFATO INGREDIENTE ATIVO ACEPHATE</t>
  </si>
  <si>
    <t>4 X 20 CONTAINERS CONTAINING 4 TANK OF ISOPROPYLAMINE MONOISOPROPYLAMINE MIPA</t>
  </si>
  <si>
    <t>1 X 20 CONTAINERS CONTAINING 20 PALLET OF FIPRONIL 80% WG</t>
  </si>
  <si>
    <t>2 X 20 CONTAINERS CONTAINING 40 PALLET OF UNITOP DVA-RE BLENDA DVA ZAPHIR</t>
  </si>
  <si>
    <t>7 X 40 CONTAINERS CONTAINING 6720 BOXES OF INGREDIENTE ATIVO ACEFATO</t>
  </si>
  <si>
    <t>2 X 40 CONTAINERS CONTAINING 1920 BOXES OF INGREDIENTE ATIVO ACEFATO REGISTRO NO MAPA</t>
  </si>
  <si>
    <t>1 X 40 CONTAINERS CONTAINING 560 BOXES OF OMEGA FERTILIZANTE MINERAL MISTO INGREDIENTE ATIVO</t>
  </si>
  <si>
    <t>2 X 40 CONTAINERS CONTAINING 1920 BOXES OF PERITO 970 SG INGREDIENTE ATIVO ACEFATO</t>
  </si>
  <si>
    <t>4 X 40 CONTAINERS CONTAINING 3840 BOXES OF PERITO 970 SG INGREDIENTE ATIVO ACEFATO REGISTRO NO MAPA</t>
  </si>
  <si>
    <t>1 X 20 CONTAINERS CONTAINING 20 PALLET OF FIPRONIL 80 % WG</t>
  </si>
  <si>
    <t>2 X 40 CONTAINERS CONTAINING 1920 BOXES OF INGREDIENTE ATIVO ACEFATO</t>
  </si>
  <si>
    <t>1 X 20 &amp; 1 X 40 CONTAINERS CONTAINING 1440 BOXES OF GASTOXIN B 57 INGREDIENTE ATIVO AL UMINIUM PHOSPHIDE</t>
  </si>
  <si>
    <t>5 X 40 CONTAINERS CONTAINING 4800 BOXES OF PERITO 970 SG INGREDIENTE ATIVO ACEFATO</t>
  </si>
  <si>
    <t>6 X 40 CONTAINERS CONTAINING 5760 BOXES OF INGREDIENTE ATIVO ACEF ATO REGISTRO NO MAPA NRO</t>
  </si>
  <si>
    <t>4 X 40 CONTAINERS CONTAINING 3840 BOXES OF INGREDIENTE ATIVO CLOMAZONE CLOMAZONA</t>
  </si>
  <si>
    <t>2 X 40 CONTAINERS CONTAINING 40 PALLET OF DINAMIC TECNICO COMPOSICAO INGREDIENTE ATIVO AMICAR BAZONE MINIMO 96,5% M,M OUTROS INGREDIENTES MAX IMO 3,5% M,M AMICARBAZONE TECHNICAL DINAMIC TECNICO</t>
  </si>
  <si>
    <t>1 X 40 CONTAINERS CONTAINING 960 BOXES OF SPERTO INGREDIENTE ATIVO BIFEN TRINA PESTICIDE, SOLID, TOXIC ACETAMIPRID BIFENTHRIN SPERTO</t>
  </si>
  <si>
    <t>1 X 40 CONTAINERS CONTAINING 960 BOXES OF SPERTO INGREDIENTE ATIVO BIFENTRINA PESTICIDE, SOLID, TOXIC ACETAMIPRID, BIFENTHRIN</t>
  </si>
  <si>
    <t>1 X 40 CONTAINERS CONTAINING 912 BOXES OF METRIBUZIN (METRIBUZIM)</t>
  </si>
  <si>
    <t>Fosforeira Brasileira Sa</t>
  </si>
  <si>
    <t>Household Products</t>
  </si>
  <si>
    <t>FOSFOREIRA BRASILEIRA SA
AVENIDA GETULIO VARGAS 264 CENTRO - IRATI - PR - 84500000</t>
  </si>
  <si>
    <t>FOSFOREIRA BRASILEIRA SA</t>
  </si>
  <si>
    <t>1 X 20 CONTAINERS CONTAINING 260 DRUMS OF RED PHOSPHORUS MG</t>
  </si>
  <si>
    <t>1 X 40 CONTAINERS CONTAINING 960 BOXES OF STAGE 500 EC INGREDIENTE ATIVO CLOMAZONE</t>
  </si>
  <si>
    <t>10 X 40 CONTAINERS CONTAINING 430 BAGS OF GLYPHOSATE TECNICO UPL</t>
  </si>
  <si>
    <t>2 X 40 CONTAINERS CONTAINING 3200 BOXES OF SPERTO INGREDIENTE ATIVO BIFENTRINA</t>
  </si>
  <si>
    <t>4 X 40 CONTAINERS CONTAINING 1921 BAGS OF ACEFATO INGR EDIENTE ATIVO ACEPHATE</t>
  </si>
  <si>
    <t>2 X 20 CONTAINERS CONTAINING 40 PALLET OF FIPRONIL 80% WG PESTICIDE, SOLID, TOXIC</t>
  </si>
  <si>
    <t>1 X 40 CONTAINERS CONTAINING 1120 BOXES OF OMEGA FERTILIZANTE MINERAL MISTO</t>
  </si>
  <si>
    <t>1 X 40 &amp; 1 X 40 CONTAINERS CONTAINING 1920 BOXES OF INGREDIENTE CLOMAZONE CLOMAZONA</t>
  </si>
  <si>
    <t>1 X 40 CONTAINERS CONTAINING 912 BOXES OF METRIBUZIN METRIBUZIM</t>
  </si>
  <si>
    <t>3 X 40 CONTAINERS CONTAINING 2880 BOXES OF CLOMAZONE CLOMAZONA</t>
  </si>
  <si>
    <t>Jiaxing Delta Imp. &amp; Exp. Co., Ltd.</t>
  </si>
  <si>
    <t xml:space="preserve">JIAXING DELTA IMPORT &amp; EXPORT CO LTD
</t>
  </si>
  <si>
    <t>3 X 40 CONTAINERS CONTAINING 60 PALLET OF ACEPHATE</t>
  </si>
  <si>
    <t>5 X 40 CONTAINERS CONTAINING 215 BAGS OF GLYPHOSATE TECNICO UPL</t>
  </si>
  <si>
    <t>29242900</t>
  </si>
  <si>
    <t>1 X 40 CONTAINERS CONTAINING 960 PALLET OF SPERTO INGREDIENTE ATIVO BIFENTRINA</t>
  </si>
  <si>
    <t>1 X 40 CONTAINERS CONTAINING 560 BOXES OF OMEGA FERTILIZANTE MINERAL MISTO INGREDIENT E ATIVO OXIDIZING LIQUID, CORROSIVE, N.O.S. PHOSPHORIC ACID, MAGNESIUM SOLUT ION</t>
  </si>
  <si>
    <t>1 X 40 CONTAINERS CONTAINING 960 BOXES OF INGREDIENTE ATIVO CLOMAZONE</t>
  </si>
  <si>
    <t>2 X 40 CONTAINERS CONTAINING 3200 BOXES OF INGREDIENTE ATIVO AZOXYSTROBINA, MANCOZEBE TRILAM POUCH</t>
  </si>
  <si>
    <t>1 X 40 CONTAINERS CONTAINING 40 PALLET OF BATTUS ACETAMIPRID 20% SP BATTUS ACETAMIPRID 20% SP</t>
  </si>
  <si>
    <t>1 X 20 CONTAINERS CONTAINING 800 DRUMS OF LEOPARD</t>
  </si>
  <si>
    <t>1 X 20 CONTAINERS CONTAINING 520 DRUMS OF LEOPARD</t>
  </si>
  <si>
    <t>2 X 20 CONTAINERS CONTAINING 1500 DRUMS OF TRICLON</t>
  </si>
  <si>
    <t>1 X 20 CONTAINERS CONTAINING 1 TANK OF ISOPROPYLAMINE MONOISOPROPYLAMINE</t>
  </si>
  <si>
    <t>1 X 20 CONTAINERS CONTAINING 600 CARTONS OF FIPRONIL 800 WG</t>
  </si>
  <si>
    <t>6 X 40 CONTAINERS CONTAINING 2880 BAGS OF ACEFATO INGREDIENTE ATIVO ACEPHATE</t>
  </si>
  <si>
    <t>1 X 40 CONTAINERS CONTAINING 960 BOXES OF BIFENTRINA</t>
  </si>
  <si>
    <t>2 X 40 CONTAINERS CONTAINING 1872 BOXES OF GASTOXIN - B 57 INGREDI ENTE ATIVO ALUMINIUM PHOSPHIDE</t>
  </si>
  <si>
    <t>7 X 40 CONTAINERS CONTAINING 11200 BAGS OF UNIZEB GOLD INGREDIENTE ATIVO MANCOZEB MANCOZEBE</t>
  </si>
  <si>
    <t>1 X 40 CONTAINERS CONTAINING 960 BOXES OF CLOMAZONE CLOMAZONA</t>
  </si>
  <si>
    <t>1 X 40 CONTAINERS CONTAINING 888 BOXES OF AZOXISTROBINA TEBUCONAZOLE</t>
  </si>
  <si>
    <t>2 X 20 CONTAINERS CONTAINING 40 PALLET OF BARAO 800 WG FIPRONIL 80% WG FIPRONIL 80% WG PESTICIDE SOLID, TOXIC</t>
  </si>
  <si>
    <t>Isk Biosciences Europe Sa</t>
  </si>
  <si>
    <t xml:space="preserve">ISK BIOSCIENCES EUROPE SA
</t>
  </si>
  <si>
    <t>MONTREUIL BELLAY</t>
  </si>
  <si>
    <t>FRMBE</t>
  </si>
  <si>
    <t>1 X 40 CONTAINERS CONTAINING 20 PALLET OF AGROCHEMICAL FUNGICIDE RANMAN 200 LT</t>
  </si>
  <si>
    <t>1 X 40 CONTAINERS CONTAINING 1542 BOXES OF INGREDIENTE ATIVO AZOXYSTROBINA MANCOZEBE CONCENTRACAO 70,0% M,M</t>
  </si>
  <si>
    <t>5 X 40 CONTAINERS CONTAINING 7600 BAGS OF UNIZEB GLORY INGREDIENTE ATIVO AZOXYS TROBINA, MANCOZEBE CONCENTRACAO</t>
  </si>
  <si>
    <t>5 X 40 CONTAINERS CONTAINING 8000 BOXES OF BIFENTRINA</t>
  </si>
  <si>
    <t>5 X 40 CONTAINERS CONTAINING 4800 BOXES OF PERITO 970 SG INGREDIENTE ATIVO ACEFA</t>
  </si>
  <si>
    <t>1 X 40 CONTAINERS CONTAINING 40 PALLET OF BATTUS ACETAMIPRID 20% SP</t>
  </si>
  <si>
    <t>6 X 40 CONTAINERS CONTAINING 5760 BOXES OF BIFENTRINA</t>
  </si>
  <si>
    <t>10 X 40 CONTAINERS CONTAINING 16000 BAGS OF UNIZEB GOLD MANCOZEB MANCOZEBE</t>
  </si>
  <si>
    <t>9 X 40 CONTAINERS CONTAINING 14400 BAGS OF UNIZEB GOLD MANCOZEB MANCOZEBE</t>
  </si>
  <si>
    <t>2 X 40 CONTAINERS CONTAINING 1824 BOXES OF TRIDIUM INGREDIENTE ATIVO MANCOZEBE TEBUCONAZOLE REGISTRO</t>
  </si>
  <si>
    <t>1 X 40 CONTAINERS CONTAINING 960 BOXES OF GASTOXIN - B 57 INGREDIENTE ATIVO ALUMINIUM PHOSPHIDE</t>
  </si>
  <si>
    <t>5 X 40 CONTAINERS CONTAINING 4800 BOXES OF PERITO 970 SG INGREDIENTE ATIVO ACEFA TO</t>
  </si>
  <si>
    <t>1 X 40 CONTAINERS CONTAINING 22 PACK OF NICOSULFURONTECHNICAL B SORPOL 3815A EMULSIFIER NEW D ORBEN THICKENER ISOXADIFEN- ETHYL ENVIRONMENTALLY HAZARDOUS SUBSTANCE, SOLID NICOSULFURONTECHNICAL EMULSIFIER SORPOL 3815A NEW D ORBEN THICKENER ISOXADIFEN- ETHYL A NICOSULFURONTECHNICAL SORPOL 3815A EMULSIFIER</t>
  </si>
  <si>
    <t>4 X 20 CONTAINERS CONTAINING 4 TANK OF ISOPROPYLAMINE MONOISOPROPYLAMINE</t>
  </si>
  <si>
    <t>5 X 20 CONTAINERS CONTAINING 5 TANK OF ISOPROPYLAMINE MONOISOPROPYLAMINE</t>
  </si>
  <si>
    <t>Bertschi Global Ag</t>
  </si>
  <si>
    <t>Machinery</t>
  </si>
  <si>
    <t xml:space="preserve">BERTSCHI LOGISTICS
</t>
  </si>
  <si>
    <t>6 X 20 CONTAINERS CONTAINING 6 TANK OF MONOISOPROPYLAMINE ISOPROPYLAMINE</t>
  </si>
  <si>
    <t>7 X 20 CONTAINERS CONTAINING 5250 DRUMS OF ANCOSAR 720 MSMA 72%</t>
  </si>
  <si>
    <t>2 X 20 CONTAINERS CONTAINING 1200 CARTONS OF FIPRONIL 250 FS INICIATE 250FS BR</t>
  </si>
  <si>
    <t>1 X 40 CONTAINERS CONTAINING 400 DRUMS OF METHOMYL TECNICO DVA</t>
  </si>
  <si>
    <t>4 X 40 CONTAINERS CONTAINING 3840 BOXES OF PERITO 970 SG INGREDIENTE ATIVO</t>
  </si>
  <si>
    <t>1 X 20 CONTAINERS CONTAINING 20 PALLET OF BARAO 800 WG FIPRONIL 80% WG BARAO 800 WG INGREDIENTE ATIVO FIRONIL 800G PESTICIDE, SOLID, TOXIC</t>
  </si>
  <si>
    <t>Gsp Crop Science Private Ltd.</t>
  </si>
  <si>
    <t>Karnataka</t>
  </si>
  <si>
    <t xml:space="preserve">GSP CROP SCIENCE PRIVATE LIMITED
</t>
  </si>
  <si>
    <t>PIPAVAV (VICTOR) PORT</t>
  </si>
  <si>
    <t>INPAV</t>
  </si>
  <si>
    <t>2 X 40 CONTAINERS CONTAINING 2880 BOXES OF ACETAMIPRID</t>
  </si>
  <si>
    <t>4 X 40 CONTAINERS CONTAINING 1920 BAGS OF ACEFATO INGREDIENTE ATIVO ACEPHATE R EGISTRO NO MAPA NRO</t>
  </si>
  <si>
    <t>4 X 40 CONTAINERS CONTAINING 3840 BOXES OF BIFENTRINA</t>
  </si>
  <si>
    <t>1 X 40 CONTAINERS CONTAINING 1520 BAGS OF UNIZEB GLORY INGREDIENTE ATIVO AZOXYSTR OBINA, MANCOZEBE CONCENTRACAO</t>
  </si>
  <si>
    <t>Cerexagri</t>
  </si>
  <si>
    <t>Île-de-France</t>
  </si>
  <si>
    <t>7 X 40 CONTAINERS CONTAINING 6300 BAGS OF MICROTHIOL DISPERSS</t>
  </si>
  <si>
    <t>3 X 40 CONTAINERS CONTAINING 1440 BOXES OF ACEFATO INGREDIENTE ATIVO ACEPHATE R EGISTRO NO MAPA NRO</t>
  </si>
  <si>
    <t>5 X 40 CONTAINERS CONTAINING 2400 BAGS OF ACEFATO INGREDIENTE ATIVO ACEPHATE RE GISTRO NO MAPA NRO</t>
  </si>
  <si>
    <t>Stolt Nielsen Usa Inc.</t>
  </si>
  <si>
    <t>Marine</t>
  </si>
  <si>
    <t xml:space="preserve">STOLT NIELSEN TRANSPORT GROUP
</t>
  </si>
  <si>
    <t>8 X 20 CONTAINERS CONTAINING 8 TANK OF MONOISOPROPYLAMINE BULK ISOPROPYLAMINE</t>
  </si>
  <si>
    <t>8 X 20 CONTAINERS CONTAINING 8 TANK OF ISOPROPYLAMINE MONOISOPROPYLAMINE MIPA 99.5%</t>
  </si>
  <si>
    <t>6 X 20 CONTAINERS CONTAINING 6 TANK OF ISOPROPYLAMINE MONOISOPROPYLAMINE MIPA 99.5%</t>
  </si>
  <si>
    <t>10 X 40 CONTAINERS CONTAINING 16000 BAGS OF UNIZEB GOLD 75DF UPL FUNGICIDE ENVIRONMENTALLY HAZARDOUS SUBSTANCE, SOLID MANCOZEB</t>
  </si>
  <si>
    <t>1 X 20 CONTAINERS CONTAINING 600 CARTONS OF FIPRONIL 250 FS START 250FS BR</t>
  </si>
  <si>
    <t>1 X 20 CONTAINERS CONTAINING 80 DRUMS OF PROPICONAZOLE TECNICO DVA</t>
  </si>
  <si>
    <t>6 X 20 CONTAINERS CONTAINING 6 TANK OF MONOISOPROPYLAMINE ISOPROPYLAMINE MONOISOPROPYLAMINE 99.5%</t>
  </si>
  <si>
    <t>8 X 40 CONTAINERS CONTAINING 19200 BAGS OF DIZONE</t>
  </si>
  <si>
    <t>Arysta Lifescience Soutth Africa (Pty) Ltd.</t>
  </si>
  <si>
    <t>ARYSTA LIFESCIENCE SOUTH AFRICA PTY LTD
7 SUNBURY OFFICE PARK OFF DOUGLAS SAUNDERS DRIVE LA  - DURBAN -  - 4019</t>
  </si>
  <si>
    <t>3 X 20 CONTAINERS CONTAINING 2000 DRUMS OF 16000LT CRESCENDO 800 X 20LT</t>
  </si>
  <si>
    <t>Nantong Friendly Chemical Industry</t>
  </si>
  <si>
    <t>NANTONG FRIENDLY CHEMICAL INDUSTRY CO LTD
NO 4 8 HUARONG BUILDING NO 53 JIANGHAI MIDDLE ROAD  - SHANGHAI -  - 0</t>
  </si>
  <si>
    <t>4 X 40 CONTAINERS CONTAINING 160 BAGS OF O,S-DIMETHYL ACETYLPHOSPHORAMIDOTHIOATE ACEFATO 98%</t>
  </si>
  <si>
    <t>Changzhou Eastchem International Co., Ltd.</t>
  </si>
  <si>
    <t>JM DESPACHOS ADUANEIROS LTDA</t>
  </si>
  <si>
    <t>2 X 40 CONTAINERS CONTAINING 1824 BOXES OF TRIDIUM INGREDIENTE ATIVO AZOXISTR OBINA MANCOZEBE TEBUCONAZOLE</t>
  </si>
  <si>
    <t>3 X 40 CONTAINERS CONTAINING 2880 BOXES OF SPERTO INGREDIENTE ATIVO BIFENT RINA</t>
  </si>
  <si>
    <t>Lepus Logistics Transportes Internacionais Ltda</t>
  </si>
  <si>
    <t>LEPUS LOGISTICS TRANSPORTES INTERNACIONAIS LTDA
AL SANTOS 2222 CONJ 72 CERQUEIRA CESAR - SAO PAULO - SP - 1418200</t>
  </si>
  <si>
    <t>Damco Logistics Pvt., Ltd.</t>
  </si>
  <si>
    <t xml:space="preserve">DAMCO LOGISTICS
</t>
  </si>
  <si>
    <t>LEPUS LOGISTICS TRANSPORTES INTERNACIONAIS LTDA</t>
  </si>
  <si>
    <t>4 X 40 CONTAINERS CONTAINING 1920 BAGS OF ACEFATO TECNICO UPL</t>
  </si>
  <si>
    <t>2 X 40 CONTAINERS CONTAINING 3200 BOXES OF UNIZEB GLORY INGREDIENTE ATIVO AZOXYSTROBINA MANCOZEBE CONCENTRACAO</t>
  </si>
  <si>
    <t>1 X 40 CONTAINERS CONTAINING 26 CASE OF CLETHODIM TECNICO COMPOS ICAO INGREDIENTE ATIVO CLETHODIM CLETODIM MINIMO 92.4% M,M INGREDIENTES INERTES</t>
  </si>
  <si>
    <t>1 X 40 CONTAINERS CONTAINING 912 BOXES OF UNIMARK 700 WG INGREDIENTE ATIVO METRIBUZIN METRIBUZIM</t>
  </si>
  <si>
    <t>3 X 40 CONTAINERS CONTAINING 2880 BOXES OF PERITO 970 SG INGREDIENTE ATIVO ACEFA TO</t>
  </si>
  <si>
    <t>1 X 20 CONTAINERS CONTAINING 20 PALLET OF BARAO 800 WG  FIPRONIL 80% WG PESTICIDE, SOLID, TOXIC</t>
  </si>
  <si>
    <t>Decco Iberica Post Cosecha Sau</t>
  </si>
  <si>
    <t>Community of Madrid</t>
  </si>
  <si>
    <t>Spain</t>
  </si>
  <si>
    <t>DECCO IBERICA POST COSECHA SAU
VILLA DE MADRID 54 PI FUENTE DEL JARRO  - PATERNA -  - 46988</t>
  </si>
  <si>
    <t>VALENCIA</t>
  </si>
  <si>
    <t>ESVLC</t>
  </si>
  <si>
    <t>34050000</t>
  </si>
  <si>
    <t>1 X 20 CONTAINERS CONTAINING 20 PALLET OF TAMBORES DE PLASTICO DE 200L CITRASHINE GOLD 153 E 20TAMBORES DE PLASTICO DE 200L CADAUM DE CITRASHINEGOLD 152 EM CIMADE GOLD 152</t>
  </si>
  <si>
    <t>8 X 40 CONTAINERS CONTAINING 7680 BOXES OF PERITO 970 SG INGREDIENTE ATIVO ACEF ATO</t>
  </si>
  <si>
    <t>Uplus Technology India Private Ltd.</t>
  </si>
  <si>
    <t>2 X 40 CONTAINERS CONTAINING 3200 BAGS OF UNIZEB GOLD MANCOZEB MANCOZEBE</t>
  </si>
  <si>
    <t>2 X 40 CONTAINERS CONTAINING 40 PALLET OF DINAMIC TECNICO COMPOSICAO INGREDIENTE ATIVO AMI CARBAZONE MINIMO 96,5% M OUTROS INGREDIENTES AMICARBAZONE TECHNICAL DINAMIC TECNICO</t>
  </si>
  <si>
    <t>1 X 40 CONTAINERS CONTAINING 912 PACKAGES OF TRIDIUM INGREDIENTE ATIVO AZOXISTROBIN MANCOZEBE</t>
  </si>
  <si>
    <t>9 X 40 CONTAINERS CONTAINING 14400 BAGS OF UNIZEB GOLD INGREDIENTE ATIVO MAN COZEB MANCOZEBE MANCOZEB 75 WDG UNIZEB GOLD</t>
  </si>
  <si>
    <t>1 X 40 CONTAINERS CONTAINING 26 IBCS OF CLETHODIM TECNICO COMPOSICAO INGREDIENTE ATIVO CLETHODIM CLETODIM MINIMO OU 92.4% M, INGREDIENTES INERTES MAXIMO OU</t>
  </si>
  <si>
    <t>6 X 40 CONTAINERS CONTAINING 5760 BOXES OF PERITO INGREDIENTE ACEFATO</t>
  </si>
  <si>
    <t>10 X 40 CONTAINERS CONTAINING 16000 BAGS OF UNIZEB GOLD INGREDIENTE ATIVO MANCOZEB MA NCOZEBE</t>
  </si>
  <si>
    <t>1 X 40 CONTAINERS CONTAINING 1600 BAGS OF UNIZEB GOLD INGREDIENTE ATIVO MANCOZEB MAN COZEBE</t>
  </si>
  <si>
    <t>1 X 40 CONTAINERS CONTAINING 40 BAGS OF GLUFOSINATE- AMMONIUM TECNICO UPL INGREDIENTE ATIVO GLUFOSINATOSAL DE AMONIO MINIMO OU 9 6 % M,M</t>
  </si>
  <si>
    <t>1 X 40 CONTAINERS CONTAINING 40 BAGS OF GLUFOSINATE AMMONIUM TECNICO UPL INGREDIENTE ATIVO</t>
  </si>
  <si>
    <t>4 X 40 CONTAINERS CONTAINING 6400 BAGS OF UNIZEB GOLD MANCOZEB MAN COZEBE</t>
  </si>
  <si>
    <t>7 X 40 CONTAINERS CONTAINING 6720 BOXES OF PERITO 970 SG INGREDIENTE ATIVO AC EPHATE ACEFATO</t>
  </si>
  <si>
    <t>1 X 40 CONTAINERS CONTAINING 960 BOXES OF ACEPHATE ACEFATO</t>
  </si>
  <si>
    <t>6 X 40 CONTAINERS CONTAINING 9600 BAGS OF UNIZEB GOLD INGREDIENTE ATIVO MANCOZEB MA NCOZEBE</t>
  </si>
  <si>
    <t>1 X 40 CONTAINERS CONTAINING 1520 BAGS OF UNIZEB GLORY INGREDIENTE ATIVO AZOXYST ROBINA, MANCOZEBE CONCENTRACAO</t>
  </si>
  <si>
    <t>5 X 20 CONTAINERS CONTAINING 5 TANK OF ISOPROPYLAMINE MONOISOPROPYLAMINE MIPA 99.5%</t>
  </si>
  <si>
    <t>4 X 40 CONTAINERS CONTAINING 80 PALLET OF ACEPHATE ORTHENE TECNICO HOKKO</t>
  </si>
  <si>
    <t>Jingma Chemicals Ltd.</t>
  </si>
  <si>
    <t xml:space="preserve">JINGMA CHEMICALS LTD
</t>
  </si>
  <si>
    <t>2 X 40 CONTAINERS CONTAINING 80 BAGS OF GLYPHOSATE</t>
  </si>
  <si>
    <t>1 X 20 CONTAINERS CONTAINING 20 PALLET OF BARAO 800 WG FIPRONIL 80% WG PESTICIDE, SOLID</t>
  </si>
  <si>
    <t>Balaji Amines Ltd.</t>
  </si>
  <si>
    <t>BALAJI AMINES LIMITED
BALAJI TOWERS NO 9 1A 1 HOTGI ROAD AASARA CHOWK  - SOLAPUR - MH - 413224</t>
  </si>
  <si>
    <t>6 X 20 CONTAINERS CONTAINING 480 DRUMS OF BUTYROLACTONE</t>
  </si>
  <si>
    <t>BASSENS</t>
  </si>
  <si>
    <t>FRBAS</t>
  </si>
  <si>
    <t>2 X 20 CONTAINERS CONTAINING 36 PACKAGES OF TRINCA CAPS CX 1000 L PYRETHROID PE STICIDE, LIQUID TOXIC LAMBD A-CYHALOTHRIN</t>
  </si>
  <si>
    <t>1 X 40 CONTAINERS CONTAINING 1600 BOXES OF INGREDIENTE ATIVO BIFENTRINA TRILAM POUCH</t>
  </si>
  <si>
    <t>1 X 20 CONTAINERS CONTAINING 6 PALLET OF ARROW MAGIC FILM WATER SOLUBLE FILM</t>
  </si>
  <si>
    <t>3 X 40 CONTAINERS CONTAINING 1440 BAGS OF ACEFATO INGREDIENTE ATIVO ACEPHATE</t>
  </si>
  <si>
    <t>6 X 40 CONTAINERS CONTAINING 2880 BAGS OF ACEFATO TECNICO UPL</t>
  </si>
  <si>
    <t>8 X 40 CONTAINERS CONTAINING 7680 BOXES OF INGREDIENTE ATIVO BIFENTRINA</t>
  </si>
  <si>
    <t>38089220</t>
  </si>
  <si>
    <t>2 X 40 CONTAINERS CONTAINING 80 BAGS OF INGREDIENTE ATIVO AMICARBAZONE AMICARBAZONE TECHNICAL DINAMIC TECNICO</t>
  </si>
  <si>
    <t>2 X 40 CONTAINERS CONTAINING 1920 BOXES OF SPERTO INGREDIENTE ATIV O BIFENTRINA</t>
  </si>
  <si>
    <t>2 X 40 CONTAINERS CONTAINING 80 BAGS OF ACEPHATE TECHNICAL ORTHENE TECH HOKKO</t>
  </si>
  <si>
    <t>10 X 20 CONTAINERS CONTAINING 8000 DRUMS OF 160000LT ARTYS</t>
  </si>
  <si>
    <t>8 X 20 CONTAINERS CONTAINING 6400 DRUMS OF 128000LT ARTYS</t>
  </si>
  <si>
    <t>7 X 20 CONTAINERS CONTAINING 5600 DRUMS OF 112000LT JACARE</t>
  </si>
  <si>
    <t>2 X 40 CONTAINERS CONTAINING 800 DRUMS OF METHOMYL TECNICO DVA</t>
  </si>
  <si>
    <t>Anhui Zhongcheng Agriculture Co., Ltd.</t>
  </si>
  <si>
    <t>ANHUI ZHONGCHENG AGRICULTURE CO LTD
3RD FLOOR SCIENTIFIC RESEARCH BUILDINGNO6 HONGFENG R  - ANHUI -  - 0</t>
  </si>
  <si>
    <t>10 X 40 CONTAINERS CONTAINING 9000 BAGS OF MICROTHIOL DISPERSS WG</t>
  </si>
  <si>
    <t>2 X 40 CONTAINERS CONTAINING 80 PALLET OF BATTUS ACETAMIPRID 20% SP</t>
  </si>
  <si>
    <t>9 X 40 &amp; 1 X 40 CONTAINERS CONTAINING 9000 BAGS OF MICROTHIOL DISPERSS WG</t>
  </si>
  <si>
    <t>7 X 40 CONTAINERS CONTAINING 280 BAGS OF  GLYPHOSATE TECNICO UPL</t>
  </si>
  <si>
    <t>2 X 20 CONTAINERS CONTAINING 1600 DRUMS OF TRICLON</t>
  </si>
  <si>
    <t>2 X 20 CONTAINERS CONTAINING 150 DRUMS OF ARTYS</t>
  </si>
  <si>
    <t>1 X 20 CONTAINERS CONTAINING 20 PALLET OF BARAO FIPRONIL 80% WG INGREDIENTE ATIVO FIPRO NIL</t>
  </si>
  <si>
    <t>1 X 20 CONTAINERS CONTAINING 40 DRUMS OF LAMBDA CYHALOTHRIN TECNICO UPL INGREDIENTE ATIVO</t>
  </si>
  <si>
    <t>1 X 40 CONTAINERS CONTAINING 40 BAGS OF GLUFOSINATE- AMMONIUM TECNICO UPL INGREDIENTE GLUFOSINATO SAL DE AMONIO</t>
  </si>
  <si>
    <t>2 X 40 CONTAINERS CONTAINING 3200 BOXES OF SPERTO INGREDIENTE ATIVO BIFEN RINA REGISTRO</t>
  </si>
  <si>
    <t>1 X 40 CONTAINERS CONTAINING 40 BAGS OF GLUFOSINATE AMMONIUM TECNICO UPL</t>
  </si>
  <si>
    <t>1 X 40 CONTAINERS CONTAINING 1440 BOXES OF AZOXI STROBINA MANCOZEBE CIPROCO NAZOL TRILAM POUCH</t>
  </si>
  <si>
    <t>2 X 40 CONTAINERS CONTAINING 1920 BOXES OF SPERTO     INGREDIENTE ATIVO BIFENTRINA</t>
  </si>
  <si>
    <t>1 X 40 CONTAINERS CONTAINING 26 CASE OF STEEL PLASTIC PALLET TYPE BASE CLETHODIM TECNICO INGREDIENTE ATIVO CLETHODIM CLETODIM INGREDIENTES INERTES MINUS</t>
  </si>
  <si>
    <t>2 X 40 CONTAINERS CONTAINING 1920 BOXES OF SPERTO  INGREDIENTE ATIVO BIFENTRINA</t>
  </si>
  <si>
    <t>1 X 40 CONTAINERS CONTAINING 40 PALLET OF BATTUS ACETAMIPRID 2 0%</t>
  </si>
  <si>
    <t>2 X 40 CONTAINERS CONTAINING 40 PALLET OF INGREDIENTE ATIVO AMICARBAZONE</t>
  </si>
  <si>
    <t>1 X 40 CONTAINERS CONTAINING 720 DRUMS OF BRUNA ZUNGOLO</t>
  </si>
  <si>
    <t>3 X 20 CONTAINERS CONTAINING 2250 DRUMS OF ANCOSAR 720 MSMA 72%</t>
  </si>
  <si>
    <t>1 X 40 CONTAINERS CONTAINING 26 IBCS OF STEEL PLASTIC PALLET TYPE BASE CLETHODIM TECNICO COMPOSICAO INGREDIENTE ATIVO CLETHODIM CLETODIM INGREDIENTES INERTES MAXIMO</t>
  </si>
  <si>
    <t>1 X 40 CONTAINERS CONTAINING 960 BOXES OF SPERTO INGREDIENTE ATIVO INGREDIENT ATIVO</t>
  </si>
  <si>
    <t>1 X 40 CONTAINERS CONTAINING 26 IBCS OF STEEL PLASTIC PALLET TYPE BASE CLETHODIM TECNICO COMPOSICAO INGREDIENTE ATIVO CLETHODIM CLETODIM MINIM INGREDIENTES INERTES</t>
  </si>
  <si>
    <t>2 X 40 CONTAINERS CONTAINING 1920 BOXES OF SPERTO INGREDIENTE ATIVO BIFENTRINA</t>
  </si>
  <si>
    <t>1 X 20 CONTAINERS CONTAINING 19 IBCS OF TRINCA CAPS( LAMBDA CYHALOTHRIN</t>
  </si>
  <si>
    <t>2 X 40 CONTAINERS CONTAINING 1920 BOXES OF GASTOXIN INGREDIENTE ALUMINIUM PHOSPHIDE</t>
  </si>
  <si>
    <t>1 X 20 CONTAINERS CONTAINING 20 PALLET OF BARAO 800 WG FIPRONIL 80% WG BARAO 800 WG INGREDIENTE ATIVO FIPRONIL 800G</t>
  </si>
  <si>
    <t>4 X 40 CONTAINERS CONTAINING 6400 BOXES OF SPERTO INGREDIENTE ATIVO TRILAM POUCH</t>
  </si>
  <si>
    <t>29333999</t>
  </si>
  <si>
    <t>1 X 40 CONTAINERS CONTAINING 720 DRUMS OF MEPIQUAT CHLORIDE TECNICO UPL</t>
  </si>
  <si>
    <t>10 X 40 CONTAINERS CONTAINING 400 BAGS OF  GLYPHOSATE TECNICO UPL</t>
  </si>
  <si>
    <t>1 X 40 CONTAINERS CONTAINING 40 BAGS OF ACEPHATE TECHNICAL ORTHENE TECH HOKKO</t>
  </si>
  <si>
    <t>2 X 40 CONTAINERS CONTAINING 1920 BOXES OF INGREDIENTE ATIVO BIFENTRINA</t>
  </si>
  <si>
    <t>2 X 40 CONTAINERS CONTAINING 3200 BOXES OF INGREDIENTE ATIVO BIF ENTRINA REGISTRO</t>
  </si>
  <si>
    <t>1 X 40 CONTAINERS CONTAINING 40 PALLET OF BATTUS ACETAMIPR ID 20% SP</t>
  </si>
  <si>
    <t>2 X 40 CONTAINERS CONTAINING 40 PALLET OF DINAMIC TECNICO COMPOSICAO INGREDIENTE ATIVO AMICARBAZONE MINIMO AMICARBAZONE TECHNICAL DINAMIC TECNICO</t>
  </si>
  <si>
    <t>5 X 20 CONTAINERS CONTAINING 90 PACKAGES OF TRINCA CAPS CX 1000 L PYRETHROID PESTICIDE, LIQUID, TOXIC</t>
  </si>
  <si>
    <t>3 X 20 CONTAINERS CONTAINING 54 PACKAGES OF TRINCA CAPS CX 1000 PYRETHROID PESTICIDE, LIQUID, TOXIC LAMBDA CYHALOTHRIN</t>
  </si>
  <si>
    <t>3 X 20 CONTAINERS CONTAINING 1978 DRUMS OF CRESCENDO</t>
  </si>
  <si>
    <t>4 X 40 CONTAINERS CONTAINING 4800 BAGS OF DIZONE</t>
  </si>
  <si>
    <t>Hong Kong Island</t>
  </si>
  <si>
    <t>Hong Kong</t>
  </si>
  <si>
    <t>12 X 40 CONTAINERS CONTAINING 19200 BAGS OF UNIZEB GOLD UPL (FUNGICIDE) MANCOZEB</t>
  </si>
  <si>
    <t>Itochu Logistics</t>
  </si>
  <si>
    <t>Vietnam</t>
  </si>
  <si>
    <t xml:space="preserve">ITOCHU LOGISTICS CORP
</t>
  </si>
  <si>
    <t>VENTANA SERRA</t>
  </si>
  <si>
    <t>KOBE</t>
  </si>
  <si>
    <t>JPUKB</t>
  </si>
  <si>
    <t>39209920</t>
  </si>
  <si>
    <t>1 X D4 CONTAINERS CONTAINING 18 PALLET OF HI-SELON C-200 FILME 510MM</t>
  </si>
  <si>
    <t>C.H. Robinson</t>
  </si>
  <si>
    <t>CH ROBINSON WORLDWIDE INC</t>
  </si>
  <si>
    <t>1 X 40 CONTAINERS CONTAINING 26 CASE OF INGREDIENTE ATIVO CLETHODIM CLETODIM</t>
  </si>
  <si>
    <t>Sinochem Agro Co., Ltd.</t>
  </si>
  <si>
    <t>SINOCHEM AGRO CO LTD
17 19TH FL NO 33 HENAN RD  - SHANGHAI -  - 0</t>
  </si>
  <si>
    <t>1 X 40 CONTAINERS CONTAINING 2880 DRUMS OF THIODICARB WG</t>
  </si>
  <si>
    <t>4 X 40 CONTAINERS CONTAINING 160 BAGS OF ACEPHATE TECHNICAL ORTHENE TECH HOKKO</t>
  </si>
  <si>
    <t>1 X 40 CONTAINERS CONTAINING 26 CASE OF CLETHODIM TECNICO INGREDIENTE ATIVO CLETHODIM CLETODIM</t>
  </si>
  <si>
    <t>1 X 40 CONTAINERS CONTAINING 2160 CARTONS OF METSULFURON-METHYL METSULFUROM-METILICO</t>
  </si>
  <si>
    <t>8 X 40 CONTAINERS CONTAINING 9400 BAGS OF DIZONE</t>
  </si>
  <si>
    <t>11 X 40 CONTAINERS CONTAINING 13040 BAGS OF MANZATE WG FUNGICIDE BR - UPL MANCOZEB</t>
  </si>
  <si>
    <t>Weihai Hanfu Biochemical Medicine Co., Ltd.</t>
  </si>
  <si>
    <t>8 X 20 CONTAINERS CONTAINING 320 BAGS OF 2,4-D TECNICO UPL</t>
  </si>
  <si>
    <t>3 X 40 CONTAINERS CONTAINING 6480 CARTONS OF METSULFURON-METHYL METSULFUROM-METILICO 2-(4-METHOXY-6-METHYL-1.3.5-TRIZIN-2- YLCARBAMOYLSULFAMOYL) BENZOATE</t>
  </si>
  <si>
    <t>1 X 20 CONTAINERS CONTAINING 20 PALLET OF FIPRONIL 80% WG PESTICIDE, SOLID, TOXIC FIPRONIL 80% WG SULPHUR MILLS LIMITED</t>
  </si>
  <si>
    <t>2 X 40 CONTAINERS CONTAINING 1920 BOXES OF INGREDIENTE ATIVO CLOMAZONE CLOMAZONA</t>
  </si>
  <si>
    <t>2 X 40 CONTAINERS CONTAINING 2560 BOXES OF SPERTO INGREDIENTE ATIVO BIFENTRINA</t>
  </si>
  <si>
    <t>1 X 20 CONTAINERS CONTAINING 19 IBCS OF TRINCA CAPS LAMBDA CYHALOTHRIN PYRETHROID PESTICIDE, LIQUID LAMBDA CY HALOTHRIN TRINCA CAPS LAMB DA CYHALOTHRIN LAMBDA CIALOTRINA</t>
  </si>
  <si>
    <t>2 X 40 CONTAINERS CONTAINING 1920 BOXES OF INGREDIENTE ATIVO POUCHES</t>
  </si>
  <si>
    <t>5 X 40 CONTAINERS CONTAINING 8000 BOXES OF INGREDIENTE ATI VO BIFENTRINA TRILAM POUCH</t>
  </si>
  <si>
    <t>1 X 40 CONTAINERS CONTAINING 960 BOXES OF ALUMINIUM PHOSPHIDE 570</t>
  </si>
  <si>
    <t>3 X 20 CONTAINERS CONTAINING 2250 DRUMS OF ANCOSAR 720  (MSMA 72%)</t>
  </si>
  <si>
    <t>2 X 20 CONTAINERS CONTAINING 1500 DRUMS OF ANCOSAR MSMA 72%</t>
  </si>
  <si>
    <t>3 X 20 CONTAINERS CONTAINING 1980 DRUMS OF 16000LT LEOPARD</t>
  </si>
  <si>
    <t>3 X 40 CONTAINERS CONTAINING 3600 BAGS OF DIZONE</t>
  </si>
  <si>
    <t>5 X 20 CONTAINERS CONTAINING 200 BAGS OF 2 4 D TECNICO</t>
  </si>
  <si>
    <t>3 X 20 CONTAINERS CONTAINING 240 DRUMS OF GAMMA BUTYROLACTONE</t>
  </si>
  <si>
    <t>1 X 20 CONTAINERS CONTAINING 20 PALLET OF BARAO 800 WG FIPRONIL 80% WG PESTICIDE, SOLID, TOXIC</t>
  </si>
  <si>
    <t>Damco Logistics</t>
  </si>
  <si>
    <t>2 X 40 CONTAINERS CONTAINING 80 BAGS OF GLUFOSINATE AMMONIUM TCNICO UPL REDIENTE ATIVO GLUFOSINATOSAL AMNIO</t>
  </si>
  <si>
    <t>2 X 40 CONTAINERS CONTAINING 3200 BOXES OF INGREDIENTE ATIVO BIFENTRINA</t>
  </si>
  <si>
    <t>1 X 40 CONTAINERS CONTAINING 120 DRUMS OF LAMBDA CYHALOTHRIN TECNICO UPL INGREDIENTE ATIVO</t>
  </si>
  <si>
    <t>2 X 20 CONTAINERS CONTAINING 1500 DRUMS OF ANCOSAR 720 MSMA 72%</t>
  </si>
  <si>
    <t>3 X 20 CONTAINERS CONTAINING 2000 DRUMS OF CRESCENDO</t>
  </si>
  <si>
    <t>1 X 40 CONTAINERS CONTAINING 26 CASE OF STEEL PLASTIC PALLET TYPE BASE CLETHODIM TECNICO INGREDIENTE ATIVO CLETHODIM CLETODIM INGREDIENTES INERTES</t>
  </si>
  <si>
    <t>1 X 40 CONTAINERS CONTAINING 960 BOXES OF INGREDIENTE ATIVO BIFENTRINA</t>
  </si>
  <si>
    <t>5 X 40 CONTAINERS CONTAINING 8000 BOXES OF INGREDIENTE AT IVO BIFENTRINA</t>
  </si>
  <si>
    <t>2 X 20 CONTAINERS CONTAINING 38 IBCS OF TRINCA CAPS LAMBDA CYHALOTHRIN PYRETHROID PESTICIDE PYRETHROID</t>
  </si>
  <si>
    <t>2 X 40 CONTAINERS CONTAINING 1920 BOXES OF CLOMAZONE CLOMAZONA</t>
  </si>
  <si>
    <t>1 X 40 CONTAINERS CONTAINING 20 PALLET OF HAZARDOUS CHEMICAL AGROCHEMICAL FUNGICIDE RANMAN ENVIRONMENTALLY HARZARDOUS SUBSTANCE LIQUID</t>
  </si>
  <si>
    <t>6 X 20 CONTAINERS CONTAINING 120 PALLET OF BLENDADVA AB A 18 EC UNITOP - DVA-ABA-18</t>
  </si>
  <si>
    <t>1 X 20 CONTAINERS CONTAINING 20 PALLET OF DVA - RES BLENDA DVA ZAPHIR</t>
  </si>
  <si>
    <t>Oriental Luzhou Agrochemicals Co., Ltd.</t>
  </si>
  <si>
    <t>ORIENTAL LUZHOU AGROCHEMICALS CO LTD
XINLE TOWN NAXI - LUZHOU -  - 0</t>
  </si>
  <si>
    <t>29359019</t>
  </si>
  <si>
    <t>4 X 40 CONTAINERS CONTAINING 150 BAGS OF SULFENTRAZONE</t>
  </si>
  <si>
    <t>4 X 20 CONTAINERS CONTAINING 3200 DRUMS OF 16000LT TRICLON 800 X 20LT</t>
  </si>
  <si>
    <t>4 X 20 CONTAINERS CONTAINING 3200 DRUMS OF 16000LT ARTYS 800 X 20LT</t>
  </si>
  <si>
    <t>1 X 40 CONTAINERS CONTAINING 1600 BOXES OF INGREDIENTE ATIVO BIFENTRINA</t>
  </si>
  <si>
    <t>3 X 40 CONTAINERS CONTAINING 2880 BOXES OF GREDIENTE ATIVO BIFENTRINA</t>
  </si>
  <si>
    <t>1 X 20 CONTAINERS CONTAINING 19 PACKAGES OF TRINCA CAPS LAMBDA CYHALOTHRIN TRINCA CAPS INGREDIENTE ATIVO LAMBDA CYHALOTHRIN LAMBDA CIALOTRINA</t>
  </si>
  <si>
    <t>3 X 20 CONTAINERS CONTAINING 240 DRUMS OF INGREDIENTE ATIVO BETA CIPERMETRINA 100 G,L OU INERTES 900 G,L OU</t>
  </si>
  <si>
    <t>1 X 20 &amp; 1 X 40 CONTAINERS CONTAINING 1080 DRUMS OF MEPIQUAT CHLORIDE TECNICO UPL</t>
  </si>
  <si>
    <t>2 X 40 CONTAINERS CONTAINING 4320 CARTONS OF ZARTAN METSULFURON-METHYL METSULFUROM-METILICO</t>
  </si>
  <si>
    <t>5 X 40 CONTAINERS CONTAINING 4500 BAGS OF MICROTHIOL DISPERSS WG</t>
  </si>
  <si>
    <t>1 X 40 CONTAINERS CONTAINING 20 PALLET OF AMICARBAZONE TECHNICAL DINAMIC TECNICO</t>
  </si>
  <si>
    <t>1 X 40 CONTAINERS CONTAINING 20 PALLET OF DINAMIC TECNICO INGREDIENTE ATIVO AMICARBAZONE TECHNICAL</t>
  </si>
  <si>
    <t>1 X 40 CONTAINERS CONTAINING 20 PALLET OF DINAMIC TECNICO COMPOSICAO AMICARBAZONE MINIMO 96,5%</t>
  </si>
  <si>
    <t>3 X 40 CONTAINERS CONTAINING 4800 BAGS OF UNIZEB GOLD   MANCOZEBE</t>
  </si>
  <si>
    <t>Aglukon Spezialdunger Gmb H Co.</t>
  </si>
  <si>
    <t>Nordrhein-Westfalen</t>
  </si>
  <si>
    <t>Germany</t>
  </si>
  <si>
    <t>AGLUKON SPEZIALDUNGER GMBH CO
HEERDTER LANDSTRASSE 199  - DUSSELDORF -  - 0</t>
  </si>
  <si>
    <t>DUSSELDORF</t>
  </si>
  <si>
    <t>DEDUS</t>
  </si>
  <si>
    <t>31052000</t>
  </si>
  <si>
    <t>1 X 20 CONTAINERS CONTAINING 10 PALLET OF WUXAL POLIMICRO</t>
  </si>
  <si>
    <t>4 X 40 CONTAINERS CONTAINING 3840 PACKAGES OF BIFENTRINA</t>
  </si>
  <si>
    <t>1 X 40 CONTAINERS CONTAINING 20 IBCS OF LAMBDA CYHALOTHRIN 250 CS DVA</t>
  </si>
  <si>
    <t>7 X 40 CONTAINERS CONTAINING 6165 BAGS OF MICROTHIOL DISPERSS WG</t>
  </si>
  <si>
    <t>6 X 20 CONTAINERS CONTAINING 4500 DRUMS OF ANCOSAR 720 MSMA 72%</t>
  </si>
  <si>
    <t>6 X 20 CONTAINERS CONTAINING 4500 DRUMS OF HERBICIDES ANCOSAR 720 MSMA 72%</t>
  </si>
  <si>
    <t>2 X 20 CONTAINERS CONTAINING 1600 DRUMS OF 16000LT ARTYS</t>
  </si>
  <si>
    <t>Shenyang Sciencreat Chemicals Co .</t>
  </si>
  <si>
    <t>1 X 40 CONTAINERS CONTAINING 26 CASE OF CLETHODIM TECNICO CO MPOSICAO INGREDIENTE ATIVO CLETHODIM CLETODIM INGREDIENTES INERTES</t>
  </si>
  <si>
    <t>2 X 40 CONTAINERS CONTAINING 2877 BOXES OF CORR BOXES INGR EDIENTE ATIVO</t>
  </si>
  <si>
    <t>1 X 40 CONTAINERS CONTAINING 20 IBCS OF LAMB DA CYHALOTHRIN INGREDIENTE ATIVO LAMBDA CYHALOTHRIN</t>
  </si>
  <si>
    <t>2 X 40 CONTAINERS CONTAINING 1920 BOXES OF    INGREDIENTE ATIVO CLOMAZONE CLOMAZONA</t>
  </si>
  <si>
    <t>2 X 20 CONTAINERS CONTAINING 160 DRUMS OF AKITO 10 EC HOKKO AKITO INGREDIENTE ATIVO BETA CIPERMETRINA NGREDIENTES INERTES</t>
  </si>
  <si>
    <t>4 X 40 CONTAINERS CONTAINING 6320 BOXES OF   TRILAM POUCH CORR BOXES</t>
  </si>
  <si>
    <t>1 X 40 CONTAINERS CONTAINING 960 BOXES OF INGREDIENTE ATIVO CLOMAZONE CLOMAZONA</t>
  </si>
  <si>
    <t>1 X 20 CONTAINERS CONTAINING 80 DRUMS OF AKITO 10 EC HOKKO BRESIL INGREDIENTES INERTES</t>
  </si>
  <si>
    <t>6 X 20 CONTAINERS CONTAINING 4800 DRUMS OF 16000LT ARTYS</t>
  </si>
  <si>
    <t>Isagro Sp A</t>
  </si>
  <si>
    <t>Piedmont</t>
  </si>
  <si>
    <t xml:space="preserve">ISAGRO SPA
</t>
  </si>
  <si>
    <t>1 X 40 CONTAINERS CONTAINING 800 CARTONS OF EMINENT GOLD N.</t>
  </si>
  <si>
    <t>7 X 40 &amp; 1 X 40 CONTAINERS CONTAINING 9600 BAGS OF DIZONE</t>
  </si>
  <si>
    <t>7 X 20 CONTAINERS CONTAINING 5600 DRUMS OF 16000LT ARTYS</t>
  </si>
  <si>
    <t>1 X 40 CONTAINERS CONTAINING 952 CARTONS OF FIPRONIL 250 FS START</t>
  </si>
  <si>
    <t>1 X 20 CONTAINERS CONTAINING 421 PACKAGES OF FIPRONIL START</t>
  </si>
  <si>
    <t>1 X 20 CONTAINERS CONTAINING 224 DRUMS OF LAMBDA CYHALOTHRIN TECNICO DVA</t>
  </si>
  <si>
    <t>1 X 40 CONTAINERS CONTAINING 720 PACK OF DIFLUBENZURON TECNICO</t>
  </si>
  <si>
    <t>4 X 40 CONTAINERS CONTAINING 3840 BOXES OF SPERTO ING REDIENTE ATIVO BIFENTRINA</t>
  </si>
  <si>
    <t>1 X 40 CONTAINERS CONTAINING 20 IBCS OF LAMBDA CYHALOTHRIN 250 CS DVA INGREDIENTE ATIVO LAMBDA CYHALOTHRIN</t>
  </si>
  <si>
    <t>3 X 40 CONTAINERS CONTAINING 2880 BOXES OF EC INGREDIENTE ATIVO CLOMAZONE CLOMAZONA</t>
  </si>
  <si>
    <t>5 X 40 CONTAINERS CONTAINING 8000 BOXES OF SPERTO INGREDIENTE ATIVO BIFENTRINA</t>
  </si>
  <si>
    <t>1 X 40 CONTAINERS CONTAINING 20 PALLET OF DINAMIC TECNICO COMPOSICAO INGREDIENTE ATIVO AMICARBAZONE OUTROS INGREDIENTES AMICARBAZONE TECHNICAL DINAMIC TECNICO</t>
  </si>
  <si>
    <t>2 X 40 CONTAINERS CONTAINING 1800 BAGS OF MICROTHIOL DISPERSS WG</t>
  </si>
  <si>
    <t>3 X 40 CONTAINERS CONTAINING 4800 BOXES OF SPERTO INGREDIENTE ATIVO BIFENTRINA</t>
  </si>
  <si>
    <t>1 X 20 CONTAINERS CONTAINING 19 IBCS OF TRINCA CAPS LAMBDA CYHALOTHRIN 250 CS</t>
  </si>
  <si>
    <t>2 X 40 CONTAINERS CONTAINING 3200 BOXES OF SPERTO INGREDIENTE ATIVO BIFEN TRINA</t>
  </si>
  <si>
    <t>2 X 40 CONTAINERS CONTAINING 2880 BOXES OF SPERTO INGREDIENTE ATIVO BIFENTRINA</t>
  </si>
  <si>
    <t>1 X 20 CONTAINERS CONTAINING 480 BOXES OF GASTOXIN B 57 INGREDIENTE ATIVO ALUMINIUM PHOSPHIDE</t>
  </si>
  <si>
    <t>1 X 20 CONTAINERS CONTAINING 20 PALLET OF BARAO 800 WG FIPRONIL 80% WG</t>
  </si>
  <si>
    <t>1 X 40 CONTAINERS CONTAINING 20 PALLET OF DINAMIC TECNICO COMPOSICAO INGREDIENTE ATIVO AMICARBAZONE 965G OUTROS INGREDIENTES 35 G AMICARBAZONE TECHNICAL DINAMIC TECNICO</t>
  </si>
  <si>
    <t>34059000</t>
  </si>
  <si>
    <t>1 X 20 CONTAINERS CONTAINING 20 PALLET OF DE 200 L CADA UM DE CITRASHINE GOLD 153 E 30 TAMB ORES DE PLASTICO DE 200 L CADA UM DE CITRASHINE GOLD 152 EN CIMADE</t>
  </si>
  <si>
    <t>3 X 40 CONTAINERS CONTAINING 120 BAGS OF ACEPHATE TECHNICAL</t>
  </si>
  <si>
    <t>5 X 20 CONTAINERS CONTAINING 400 DRUMS OF AKITO 10 EC HOKKO INGREDIENTE ATIVO BETA CIPERMETRINA</t>
  </si>
  <si>
    <t>11 X 40 CONTAINERS CONTAINING 440 BAGS OF GLYPHOSATE TECNICO UPL</t>
  </si>
  <si>
    <t>2 X 40 CONTAINERS CONTAINING 200 DRUMS OF TRICLON 100 X 200LT</t>
  </si>
  <si>
    <t>5 X 20 CONTAINERS CONTAINING 4000 DRUMS OF 16000LT ARTYS</t>
  </si>
  <si>
    <t>9 X 20 CONTAINERS CONTAINING 7200 DRUMS OF 16000LT ARTYS</t>
  </si>
  <si>
    <t>6 X 20 CONTAINERS CONTAINING 4800 DRUMS OF 16000LT TRICLON 16000LT TRICLON</t>
  </si>
  <si>
    <t>1 X 40 CONTAINERS CONTAINING 26 CASE OF CLETHODIM TECNICO COMPOSICAO INGREDIENTE ATIVO CLETHODIM CLETODIM INGREDIENTES INERTES</t>
  </si>
  <si>
    <t>1 X 20 CONTAINERS CONTAINING 30 BAGS OF IMAZETAPYR TECNICO CONDAX IMAZETHAPYR TC 98</t>
  </si>
  <si>
    <t>1 X 20 CONTAINERS CONTAINING 50 DRUMS OF 10000LT JACARE 10000LT JACARE</t>
  </si>
  <si>
    <t>1 X 20 &amp; 7 X 40 CONTAINERS CONTAINING 8600 BAGS OF DIZONE 1200</t>
  </si>
  <si>
    <t>7 X 20 CONTAINERS CONTAINING 7 TANK OF MONOISOPROPYLAMINE MIPA</t>
  </si>
  <si>
    <t>7 X 20 CONTAINERS CONTAINING 5600 DRUMS OF 16000LT JACARE</t>
  </si>
  <si>
    <t>1 X 40 CONTAINERS CONTAINING 1200 BAGS OF DIZONE 1200</t>
  </si>
  <si>
    <t>8 X 20 CONTAINERS CONTAINING 8 TANK OF MONOISOPROPYLAMINE</t>
  </si>
  <si>
    <t>1 X 40 CONTAINERS CONTAINING 720 DRUMS OF DIFLUBENZURON TECNICO</t>
  </si>
  <si>
    <t>2 X 40 CONTAINERS CONTAINING 1920 BOXES OF INGREDIENTE ATIV BIFENTRINA</t>
  </si>
  <si>
    <t>1 X 20 CONTAINERS CONTAINING 432 BOXES OF GASTOXIN ALUMINIUM PHOSPHIDE</t>
  </si>
  <si>
    <t>4 X 40 CONTAINERS CONTAINING 3840 BOXES OF CARBOY</t>
  </si>
  <si>
    <t>6 X 20 CONTAINERS CONTAINING 480 DRUMS OF GAMMA BUTYROLACTONE</t>
  </si>
  <si>
    <t>6 X 40 CONTAINERS CONTAINING 240 BAGS OF ACEPHATE TECHNICAL ORTHENE TECH HOKKO</t>
  </si>
  <si>
    <t>1 X 40 CONTAINERS CONTAINING 20 PALLET OF DINAMIC TECNICO COMPOSICAO INGREDIENTE ATIVO OUTROS INGREDIENTES AMICARBAZONE TECHNICAL DINAMIC TECNICO</t>
  </si>
  <si>
    <t>8 X 20 CONTAINERS CONTAINING 160 PALLET OF BLENDA DVA A BA 18 EC UNITOP DVA ABA 18</t>
  </si>
  <si>
    <t>2 X 40 CONTAINERS CONTAINING 1920 BAGS OF MANZATE 800 UPL FUNGICIDE ENVIRONMENTALLY HAZARDOUS SUBSTANCE, SOLID MANCOZEB</t>
  </si>
  <si>
    <t>1 X 40 CONTAINERS CONTAINING 26 CASE OF STEEL PLASTIC PALLET TYPE BASE INGREDIENTE ATIVO CLETHODIM CLETODIM</t>
  </si>
  <si>
    <t>1 X 20 &amp; 7 X 20 CONTAINERS CONTAINING 8 TANK OF ISOPROPYLAMINE MONOISOPROPYLAMINE</t>
  </si>
  <si>
    <t>1 X 40 CONTAINERS CONTAINING 600 CARTONS OF FIPRONIL 800 G 80 % M M</t>
  </si>
  <si>
    <t>1 X 40 CONTAINERS CONTAINING 20 PALLET OF DINAMIC TECNICO INGREDIENTE ATIVO AMICARBAZONE</t>
  </si>
  <si>
    <t>4 X 40 CONTAINERS CONTAINING 3840 BOXES OF INGREDIENTE ATIVO CLOMAZONE</t>
  </si>
  <si>
    <t>7 X 40 CONTAINERS CONTAINING 6720 BOXES OF INGREDIENTE ATIVO BIFENTRINA</t>
  </si>
  <si>
    <t>1 X 40 CONTAINERS CONTAINING 20 IBCS OF CYHALOTHRIN 250 CS DVA INGREDIENTE ATIVO LAMBDA CYHALOTHRIN</t>
  </si>
  <si>
    <t>1 X 40 CONTAINERS CONTAINING 960 BOXES OF INGREDIENTE ATIVO ALUMINIUM PHOSPHIDE</t>
  </si>
  <si>
    <t>4 X 20 CONTAINERS CONTAINING 3000 DRUMS OF ANCOSAR 720 MSMA 72%</t>
  </si>
  <si>
    <t>1 X 20 CONTAINERS CONTAINING 260 DRUMS OF RED PHOSPHORUS MG OH</t>
  </si>
  <si>
    <t>1 X 40 CONTAINERS CONTAINING 2700 CARTONS OF CLORIM CHLORIMURON-ETHYL 25% M,M WDG</t>
  </si>
  <si>
    <t>Jiangsu Flag Chemical Industry Co.</t>
  </si>
  <si>
    <t xml:space="preserve">JIANGSU FLAG CHEMICAL INDUSTRY CO LTD
</t>
  </si>
  <si>
    <t>29242190</t>
  </si>
  <si>
    <t>1 X 20 CONTAINERS CONTAINING 360 DRUMS OF LUFENURON TECNICO</t>
  </si>
  <si>
    <t>6 X 40 CONTAINERS CONTAINING 240 BAGS OF SULFENTRAZONE TC</t>
  </si>
  <si>
    <t>1 X 20 CONTAINERS CONTAINING 1050 CARTONS OF CLORIM CHLORIMURON-ETHYL 25% M,M WDG</t>
  </si>
  <si>
    <t>2 X 20 CONTAINERS CONTAINING 160 DRUMS OF PROPICONAZOLE TECNICO DVA</t>
  </si>
  <si>
    <t>4 X 20 CONTAINERS CONTAINING 320 DRUMS OF AKITO BETA CIPERMETRINA</t>
  </si>
  <si>
    <t>3 X 40 CONTAINERS CONTAINING 2880 BOXES OF BIFENTRINA</t>
  </si>
  <si>
    <t>1 X 20 CONTAINERS CONTAINING 37 DRUMS OF LAMBDA CYHALOTHRIN TECNICO UPL</t>
  </si>
  <si>
    <t>1 X 40 CONTAINERS CONTAINING 20 IBCS OF LAMBDA CYHALOTHRIN</t>
  </si>
  <si>
    <t>3 X 40 CONTAINERS CONTAINING 2880 BOXES OF SPERTO INGREDIENTE ATIVO BIFENTRINA</t>
  </si>
  <si>
    <t>10 X 40 CONTAINERS CONTAINING 9000 SACK OF MICROTHIOL DISPERSS WG</t>
  </si>
  <si>
    <t>2 X 40 CONTAINERS CONTAINING 1200 CARTONS OF BARAO INGREDIENTE ATIVO FIPRONIL800</t>
  </si>
  <si>
    <t>1 X 40 CONTAINERS CONTAINING 26 CASE OF CLETHODIM TECNICO COMPOSICAO INGREDIENTE ATIVO CLETHODIM CLETODIM MINIMO INGREDIENTES INERTES MAXIMO</t>
  </si>
  <si>
    <t>1 X 40 CONTAINERS CONTAINING 26 CASE OF STEEL PLASTIC PALLET CLETHODIM TECNICO INGREDIENTE ATIVO CLETHODIM CLETODIM MINIMO INGREDIENTES INERTES MAXIMO</t>
  </si>
  <si>
    <t>Nantong Jinling Agrochemical Co., Ltd.</t>
  </si>
  <si>
    <t>NANTONG JINLING AGROCHEMICAL CO LTD
SECOND HUANGHAI ROAD CHEMICAL INDUSTRIAL PARKCOASTA  -  -  - 0</t>
  </si>
  <si>
    <t>3 X 40 CONTAINERS CONTAINING 2160 DRUMS OF MEPIQUAT CHLORIDE TECNICO</t>
  </si>
  <si>
    <t>1 X 40 CONTAINERS CONTAINING 960 BOXES OF UP - STAGE 500 EC INGREDIENTE ATIVO CLOMAZONE CLOMAZONA</t>
  </si>
  <si>
    <t>1 X 40 CONTAINERS CONTAINING 1600 BOXES OF INGREDIENTE ATIVO BIFENTRI NA REGISTRO NO MAPA</t>
  </si>
  <si>
    <t>4 X 40 CONTAINERS CONTAINING 3600 SACK OF MICROTHIOL DISPERSS WG BR</t>
  </si>
  <si>
    <t>7 X 40 CONTAINERS CONTAINING 6300 BAGS OF MICROTHIOL DISPERSS WG BR</t>
  </si>
  <si>
    <t>2 X 40 CONTAINERS CONTAINING 80 BAGS OF GLUFOSINATE- AMMONIUM TECNICO UPL INGREDIENTE</t>
  </si>
  <si>
    <t>2 X 20 CONTAINERS CONTAINING 38 IBCS OF TRINCA CAPS LAMBDA CYHALOTHRIN 250 CS</t>
  </si>
  <si>
    <t>7 X 20 CONTAINERS CONTAINING 7 TANK OF UN 1221, ISOPROPYLAMINE, CLASS 3 S-C, MONOISOPROPYLAMINE MIPA</t>
  </si>
  <si>
    <t>1 X 40 CONTAINERS CONTAINING 2160 CARTONS OF ZARTAN METSULFURON-METHYL METSULFUROM-METILICO</t>
  </si>
  <si>
    <t>2 X 40 CONTAINERS CONTAINING 1920 BOXES OF INGREDIENT E ATIVO CLOMAZONE CLOMAZONA</t>
  </si>
  <si>
    <t>1 X 40 CONTAINERS CONTAINING 2100 CARTONS OF CLORIM CHLORIMURON-ETHYL CLORIM CHLORIMURON-ETHYL 25% M,M WDG</t>
  </si>
  <si>
    <t>1 X 20 CONTAINERS CONTAINING 120 DRUMS OF CYPROCONAZOLE TECNICO UPL INGREDIENTE ATIVO CIPROCON AZOL CYPROCONAZOLE REGISTRO NO MAPA</t>
  </si>
  <si>
    <t>3 X 40 CONTAINERS CONTAINING 2880 BOXES OF ACETAMIPRIDO INGREDIENTES</t>
  </si>
  <si>
    <t>1 X 40 CONTAINERS CONTAINING 20 IBCS OF LAMBDA C YHALOTHRIN</t>
  </si>
  <si>
    <t>3 X 40 CONTAINERS CONTAINING 4800 BOXES OF INGREDIE NTE ATIVO BIFENTRINA ACETAMIPRIDO</t>
  </si>
  <si>
    <t>Damco Sea &amp; Air</t>
  </si>
  <si>
    <t>DAMCO SEA &amp; AIR
AV ANA COSTA 433 ANDAR 6 CONJ 63 64 E 65 GONZAGA - SANTOS - SP - 11060003</t>
  </si>
  <si>
    <t>DAMCO SEA &amp; AIR</t>
  </si>
  <si>
    <t>2 X 40 CONTAINERS CONTAINING 80 BAGS OF GLUFOSINATE AMMONIUM TECNICO UPL</t>
  </si>
  <si>
    <t>6 X 20 CONTAINERS CONTAINING 480 DRUMS OF  GAMMA BUTYROLACTONE</t>
  </si>
  <si>
    <t>UPL DO BRASIL INDUSTRIA &amp; COMERCIO DE INSUMOS AGROPECUA</t>
  </si>
  <si>
    <t>8 X 20 CONTAINERS CONTAINING 160 PALLET OF BLENDADVA AB A 18 EC UNITOP - DVA-ABA-18</t>
  </si>
  <si>
    <t>2 X 40 CONTAINERS CONTAINING 1920 BOXES OF MARCA COMERCIAL INGREDIENTE ATIVO ACEPHATE ACEFATO</t>
  </si>
  <si>
    <t>7 X 20 &amp; 1 X 20 CONTAINERS CONTAINING 8 TANK OF UN 1221 ISOPROPYLAMINE CLASS 3</t>
  </si>
  <si>
    <t>Sea Sky Log Transporte International Ltd.A</t>
  </si>
  <si>
    <t>SEA SKY LOGISTICA DE TRANSPORTE INTERNACIONAL LTDA
R TUCUNDUVA 139 BLOCO B FREGUESIA DO O - SAO PAULO - SP - 2733100</t>
  </si>
  <si>
    <t>Shanghai Yu Fu Shipping Co., Ltd.</t>
  </si>
  <si>
    <t xml:space="preserve">SHANGHAI KJ IMPORT &amp; EXPORT CO LTD
</t>
  </si>
  <si>
    <t>SEA SKY LOGISTICA DE TRANSPORTE INTERNACIONAL LTDA</t>
  </si>
  <si>
    <t>1 X 40 CONTAINERS CONTAINING 2100 CARTONS OF CLORIM CHLORIMURON-ETHYL 25% M,M WDG</t>
  </si>
  <si>
    <t>1 X 20 CONTAINERS CONTAINING 30 BAGS OF IMAZETAPYR TECNICO CONDAX IMAZETHAPYR TC 98%</t>
  </si>
  <si>
    <t>4 X 40 CONTAINERS CONTAINING 3840 BOXES OF SPERTO INGREDIENTE ATIVO BIFE NTRINA ACETAMIPRIDO</t>
  </si>
  <si>
    <t>1 X 40 CONTAINERS CONTAINING 1600 BOXES OF INGREDIENTE ATIVO BIFE NTRINA ACETAMIPRIDO</t>
  </si>
  <si>
    <t>6 X 40 CONTAINERS CONTAINING 9600 BOXES OF BIFENTRINA INGREDIENTE ATIVO BIFENTRINA ACETAMIPRIDO OUTROS INGREDIENTES REGISTRO NO</t>
  </si>
  <si>
    <t>5 X 40 CONTAINERS CONTAINING 4800 BOXES OF INGREDIENTE ATIVO CLOMAZONE CLOMAZONA</t>
  </si>
  <si>
    <t>1 X 20 CONTAINERS CONTAINING 80 DRUMS OF AKITO 10 EC HOKKO BRESIL CIPERMETRINA 10% INERTES REGISTRO</t>
  </si>
  <si>
    <t>1 X 20 CONTAINERS CONTAINING 19 IBCS OF TRINCA CAPS LAMBDA CYHALOTHRIN</t>
  </si>
  <si>
    <t>2 X 40 CONTAINERS CONTAINING 1200 BOXES OF FIPRONIL800</t>
  </si>
  <si>
    <t>4 X 20 CONTAINERS CONTAINING 2400 BOXES OF FOMESAFEN SL</t>
  </si>
  <si>
    <t>2 X 20 CONTAINERS CONTAINING 40 PALLET OF NEW HDPE DVA RES BLENDA DVA ZAPHIR</t>
  </si>
  <si>
    <t>8 X 20 CONTAINERS CONTAINING 8 TANK OF UN 1221, ISOPROPYLAMINE S-C, MONOISOPROPYLAMINE MIPA</t>
  </si>
  <si>
    <t>Flemish Region</t>
  </si>
  <si>
    <t>5 X 20 CONTAINERS CONTAINING 5 TANK OF DIMETHYLAMINE MINIMUM 60% SOLUTION DIMETHYLAMINE, AQUEOUS SOLUTION</t>
  </si>
  <si>
    <t>5 X 20 CONTAINERS CONTAINING 400 DRUMS OF AKITO INGREDIENTE ATIVO BETA CIPERMETRINA 100 G,L INGREDIENTES INERTES 900 G,L</t>
  </si>
  <si>
    <t>2 X 40 CONTAINERS CONTAINING 80 BAGS OF GLUFOSINATE AMMONIUM TECNICO UPL INGREDIENTE ATIVO GLUFOSINATO SAL DE AMONIO</t>
  </si>
  <si>
    <t>1 X 20 CONTAINERS CONTAINING 480 BOXES OF ALUMINIUM PHOSPHIDE</t>
  </si>
  <si>
    <t>38089325</t>
  </si>
  <si>
    <t>1 X 40 CONTAINERS CONTAINING 600 BOXES OF STAMPIR BR INGREDIENTE ATIVO PROPANIL 380 G L OU TRICLOPYR EQUIVALENTE EM ACIDO DE TRICLOPIR</t>
  </si>
  <si>
    <t>1 X 40 CONTAINERS CONTAINING 20 IBCS OF LAMBDA CYHALOTHRIN 250 CS DVA LAMBDA CYHALOTHRIN REGISTRO NO MAPA NRO</t>
  </si>
  <si>
    <t>1 X 40 CONTAINERS CONTAINING 40 PALLET OF ACETAMIPRID 20% SP</t>
  </si>
  <si>
    <t>4 X 40 CONTAINERS CONTAINING 3648 BOXES OF TRIDIUM INGREDIENTE ATIVO AZOXISTROBINA MANCOZEBE TEBUCONAZOLE</t>
  </si>
  <si>
    <t>1 X 40 CONTAINERS CONTAINING 800 BOXES OF PROPANIL 380 G L OU TRICLOPYR</t>
  </si>
  <si>
    <t>1 X 40 CONTAINERS CONTAINING 40 PALLET OF BATTUS  ACETAMIPRID 20% SP</t>
  </si>
  <si>
    <t>2 X 40 CONTAINERS CONTAINING 1920 BOXES OF OUTROS INGREDIENTES 500 REGISTRO NO MAPA NRO</t>
  </si>
  <si>
    <t>1 X 20 CONTAINERS CONTAINING 480 BOXES OF INGREDIENTE ATIVO ALUMINIUM PHOSPHIDE</t>
  </si>
  <si>
    <t>1 X 40 CONTAINERS CONTAINING 20 IBCS OF LAMBDA CYHALOTHRIN REGISTRO NO MAPA NRO</t>
  </si>
  <si>
    <t>Jiangsu Sevencontinent Green</t>
  </si>
  <si>
    <t>LIBRA SERVICOS DE NAVEGACAO LTDA</t>
  </si>
  <si>
    <t>5 X 20 CONTAINERS CONTAINING 3000 BOXES OF TEBUCONAZOLE 200G,L EC TEBUFORT CX 4X5L</t>
  </si>
  <si>
    <t>6 X 20 CONTAINERS CONTAINING 120 PALLET OF BLENDADVA EC UNITOP DVA-ABA-18</t>
  </si>
  <si>
    <t>Zhejiang Wynca Imp. Exp. Co., Ltd.</t>
  </si>
  <si>
    <t>Zhejiang Sheng</t>
  </si>
  <si>
    <t>ZHEJIANG WYNCA IMPORT EXPORT CO LTD
RM 1504 15F BLDG 1 GEMINI CNTR INDL JIANGHAN RD  - ZHEJIANG -  - 0</t>
  </si>
  <si>
    <t>2 X 40 CONTAINERS CONTAINING 2880 CARTONS OF LOGIN DIFLUBENZURON 25%WP</t>
  </si>
  <si>
    <t>4 X 20 CONTAINERS CONTAINING 320 DRUMS OF GAMMA BUTYROLACTONE</t>
  </si>
  <si>
    <t>4 X 20 CONTAINERS CONTAINING 2400 CARTONS OF FIPRONIL 250 FS</t>
  </si>
  <si>
    <t>3 X 20 CONTAINERS CONTAINING 1800 CARTONS OF FIPRONIL 250 FS</t>
  </si>
  <si>
    <t>2 X 45 CONTAINERS CONTAINING 1200 CARTONS OF FIPRONIL 80% WDG BARAO</t>
  </si>
  <si>
    <t>3 X 40 CONTAINERS CONTAINING 2880 BOXES OF BIFENTRINA ACETAMIPRIDO OUTROS INGREDIENTES</t>
  </si>
  <si>
    <t>5 X 22 CONTAINERS CONTAINING 400 BAGS OF GAMMA BUTYROLACTONE</t>
  </si>
  <si>
    <t>6 X 40 CONTAINERS CONTAINING 5760 BOXES OF BIFENTRINA ACETAMIPRIDO OUTROS INGREDIENTES</t>
  </si>
  <si>
    <t>2 X 20 CONTAINERS CONTAINING 38 IBCS OF TRINCA CAPS LAMBDA CYHALOTHRIN</t>
  </si>
  <si>
    <t>Vanguard Logistics</t>
  </si>
  <si>
    <t xml:space="preserve">VANGUARD LOGISTICS
</t>
  </si>
  <si>
    <t>7 X 20 CONTAINERS CONTAINING 7 TANK OF ISOPROPYLAMINE MONOISOPROPYLAMINE MIPA 99.5%</t>
  </si>
  <si>
    <t>2 X 20 CONTAINERS CONTAINING 1200 CARTONS OF CARDEAL FOMESAFEN 250G,L SL</t>
  </si>
  <si>
    <t>1 X 40 CONTAINERS CONTAINING 40 BAGS OF  PICLORAM TECNICO DVA</t>
  </si>
  <si>
    <t>4 X 20 CONTAINERS CONTAINING 2400 BOXES OF TEBUCONAZOLE 200G,L EC TEBUFORT CX 4X5L</t>
  </si>
  <si>
    <t>4 X 20 CONTAINERS CONTAINING 320 PACKAGES OF GAMMA BUTYROLACTONE</t>
  </si>
  <si>
    <t>1 X 40 CONTAINERS CONTAINING 20 BAGS OF CYHALOTHRIN 250 CS DVA INGREDIENTE ATIVO LAMBDA CYHALOTHRIN</t>
  </si>
  <si>
    <t>AHMEDABAD</t>
  </si>
  <si>
    <t>INAMD</t>
  </si>
  <si>
    <t>1 X 40 CONTAINERS CONTAINING 1440 BOXES OF BATTUS ACETAMIPRID 200 SP</t>
  </si>
  <si>
    <t>38089100</t>
  </si>
  <si>
    <t>2 X 40 CONTAINERS CONTAINING 3200 CARTONS OF IMIDAGOLD INGREDIENTE ATIVOIM IDACLOPRID</t>
  </si>
  <si>
    <t>7 X 40 CONTAINERS CONTAINING 6720 BOXES OF CLOMAZONE CLOMAZONA</t>
  </si>
  <si>
    <t>2 X 40 CONTAINERS CONTAINING 1200 CARTONS OF BARAO INGREDIENTE ATIVO FIPRONIL</t>
  </si>
  <si>
    <t>5 X 40 CONTAINERS CONTAINING 4800 BOXES OF BIFENTRINA ACETAMIPRIDO OUTROS INGREDIENTES</t>
  </si>
  <si>
    <t>7 X 20 CONTAINERS CONTAINING 7 TANK OF ISOPROPYLAMINE MONOISOPROPYLAMINE MIPA</t>
  </si>
  <si>
    <t>1 X 40 CONTAINERS CONTAINING 800 BOXES OF TEBUCONAZOLE 200G,L EC TEBUFORT 15 1L</t>
  </si>
  <si>
    <t>1 X 40 CONTAINERS CONTAINING 2100 CARTONS OF CLORIM CHLORIMURON ETHYL 25% M,M WDG</t>
  </si>
  <si>
    <t>3 X 20 CONTAINERS CONTAINING 1800 CARTONS OF CARDEAL FOMESAFEN 250G,L SL</t>
  </si>
  <si>
    <t>2 X 20 CONTAINERS CONTAINING 1200 BOXES OF TEBUCONAZOLE 200G,L EC TEBUFORT CX 4X5L</t>
  </si>
  <si>
    <t>1 X 40 CONTAINERS CONTAINING 960 BOXES OF SPERTO INGREDIENTE ATIVO BIFENTRINA 25 M M ACETAMIPRIDO 25 M M OUTROS INGREDIENTES</t>
  </si>
  <si>
    <t>4 X 40 CONTAINERS CONTAINING 1920 BAGS OF ACEPHATE INGREDIENTE ATIVO</t>
  </si>
  <si>
    <t>2 X 40 CONTAINERS CONTAINING 1600 BOXES OF STAMPIR BR INGREDIENTE ATIVO PROPANIL 380 G L OU 38 0 M V TRICLOPYR TRICLOPIR EQUIVALENTE EM ACIDO DE</t>
  </si>
  <si>
    <t>5 X 20 CONTAINERS CONTAINING 3750 DRUMS OF ANCOSAR 720 MSMA 72%</t>
  </si>
  <si>
    <t>1 X 40 CONTAINERS CONTAINING 800 BOXES OF TEBUCONAZOLE 200G,L EC TEBUFORT</t>
  </si>
  <si>
    <t>1 X 40 CONTAINERS CONTAINING 2700 CARTONS OF CLORIM CHLORIMURON-ETHYL 25% M M WDG</t>
  </si>
  <si>
    <t>3 X 40 CONTAINERS CONTAINING 2880 BOXES OF SPERTO INGREDIENTE ATIVO</t>
  </si>
  <si>
    <t>3 X 40 CONTAINERS CONTAINING 2400 BOXES OF STAMPIR BR INGREDIENTE ATIVO PROPANIL 380 TRICLOPYR TRICLOPIR EQUIVALENTE EM ACIDO DE TRICLOPIR 40</t>
  </si>
  <si>
    <t>2 X 40 CONTAINERS CONTAINING 1200 CARTONS OF BARAO INGREDIENTE ATIVO FIPRONIL 800 80% M,</t>
  </si>
  <si>
    <t>1 X 40 CONTAINERS CONTAINING 2400 CARTONS OF ZARTAN METSULFURON METHYL METSULFUROM METILICO</t>
  </si>
  <si>
    <t>1 X 40 CONTAINERS CONTAINING 2100 CARTONS OF CLORIM CHLORIMURON ETHYL 25% M M WDG</t>
  </si>
  <si>
    <t>6 X 20 CONTAINERS CONTAINING 3600 CARTONS OF TEBUCONAZOLE 200G,L EC TEBUFORT CX 4X5L</t>
  </si>
  <si>
    <t>29211900</t>
  </si>
  <si>
    <t>5 X 22 CONTAINERS CONTAINING 5 TANK OF UN 1221, ISOPROPYLAMINE, CLASS 3 8 S C MONOISOPROPYLAMINE MIPA 99.5%</t>
  </si>
  <si>
    <t>5 X 20 CONTAINERS CONTAINING 260 DRUMS OF ABAMECTIN TECNICO UPL</t>
  </si>
  <si>
    <t>3 X 40 CONTAINERS CONTAINING 720 DRUMS OF MEPIQUAT CHLORIDE TECNICO DVA</t>
  </si>
  <si>
    <t>6 X 20 CONTAINERS CONTAINING 6 TANK OF UN 1221, ISOPROPYLAMINE S C MONOISOPROPYLAMINE MIPA 99.5%</t>
  </si>
  <si>
    <t>2 X 40 CONTAINERS CONTAINING 960 BAGS OF ACEPHATE TECHNICAL 93% INSECLICIDE ACEFATO TECNICO UPL</t>
  </si>
  <si>
    <t>2 X 20 CONTAINERS CONTAINING 960 BOXES OF GASTOXIN INGREDIENTE ATIVO ALUMINIUM PHOSPHIDE 570 FLASK</t>
  </si>
  <si>
    <t>1 X 40 CONTAINERS CONTAINING 960 BOXES OF SPERTO INGREDIENTE ATIVO SPERTO BIFEN25% ACETA25 INSECTICIDE</t>
  </si>
  <si>
    <t>2 X 20 CONTAINERS CONTAINING 1500 DRUMS OF ANCOSAR 720</t>
  </si>
  <si>
    <t>1 X 20 CONTAINERS CONTAINING 20 PALLET OF BLENDADVA AB A 18 EC UNITOP DVA ABA 18</t>
  </si>
  <si>
    <t>6 X 20 CONTAINERS CONTAINING 3600 BOXES OF  250G,L FOMESAFEN SL</t>
  </si>
  <si>
    <t>3 X 20 CONTAINERS CONTAINING 1800 CARTONS OF CARDEAL FOMESAFEN 250G L SL</t>
  </si>
  <si>
    <t>7 X 20 CONTAINERS CONTAINING 140 PALLET OF BLENDADVA AB A 18 EC UNITOP-DVA-ABA-18</t>
  </si>
  <si>
    <t>1 X 40 CONTAINERS CONTAINING 800 BAGS OF STAMPIR BR INGREDIENTE ATIVO TRICLOPYR TRICLOPIR</t>
  </si>
  <si>
    <t>1 X 40 CONTAINERS CONTAINING 20 IBCS OF LAMBDA CYHALOTHRIN 250 CS DVA INGREDIENTE ATIVO LAMBDA CYHALOTHRIN REGISTRO NO MAPA</t>
  </si>
  <si>
    <t>1 X 40 CONTAINERS CONTAINING 480 BAGS OF ACEPHATE TECHNICAL 93% INSECLICIDE ACEFATO TECNICO UPL</t>
  </si>
  <si>
    <t>3 X 40 CONTAINERS CONTAINING 2880 BOXES OF INGREDIENTE ATIVO BIFENTR INA ACETAMIPRIDO OUTROS INGREDIENTES</t>
  </si>
  <si>
    <t>4 X 20 CONTAINERS CONTAINING 3000 DRUMS OF  ANCOSAR 720 MSMA 72%</t>
  </si>
  <si>
    <t>6 X 20 CONTAINERS CONTAINING 6 TANK OF UN 1221, ISOPROPYLAMINE, CLASS 3 S-C, MONOISOPROPYLAMINE MIPA 99.5%</t>
  </si>
  <si>
    <t>7 X 20 CONTAINERS CONTAINING 7 TANK OF UN 1221, ISOPROPYLAMINE, CLASS 3 8 PG 30C, EMS F-E, S-C, MONOISOPROPYLAMINE, BULK</t>
  </si>
  <si>
    <t>1 X 40 CONTAINERS CONTAINING 1440 BOXES OF ACETAMIPRID 200 SP</t>
  </si>
  <si>
    <t>3 X 40 CONTAINERS CONTAINING 2880 BOXES OF INGREDIENTE ATIVO BIFENTRINA 25 % M,M ACETAMIPRIDO 250 OUTROS INGREDIENTES 500 4 POUCHES</t>
  </si>
  <si>
    <t>1 X 40 CONTAINERS CONTAINING 2700 CARTONS OF CLORIM CHLORIMURON ETHYL 25%</t>
  </si>
  <si>
    <t>1 X 40 CONTAINERS CONTAINING 20 IBCS OF ATIVO LAMBDA CYHALOTHRIN</t>
  </si>
  <si>
    <t>2 X 20 CONTAINERS CONTAINING 30 BAGS OF IMAZETAPYR TECNICO  CONDAX</t>
  </si>
  <si>
    <t>2 X 40 CONTAINERS CONTAINING 3200 BOXES OF ATIVO BIFENTR INA 25 % M,M ACETAMIPRIDO OUTROS INGREDIENTES TRILAM POUCH</t>
  </si>
  <si>
    <t>Arrows</t>
  </si>
  <si>
    <t xml:space="preserve">ARROW LOGISTICS
</t>
  </si>
  <si>
    <t>1 X 20 CONTAINERS CONTAINING 20 PALLET OF ARROW MAGIC FILM WATER SOLUBLE FILM AN3010 50 MICRON WIDTH 920MM</t>
  </si>
  <si>
    <t>10 X 20 CONTAINERS CONTAINING 400 BAGS OF 2, 4 D TECNICO DVA</t>
  </si>
  <si>
    <t>1 X 40 CONTAINERS CONTAINING 38 PALLET OF ATIVO METRIBUZIN METRIBUZIM</t>
  </si>
  <si>
    <t>7 X 22 CONTAINERS CONTAINING 7 TANK OF ISOPROPYLAMINE MONOISOPROPYLAMINE MIPA</t>
  </si>
  <si>
    <t>1 X 40 CONTAINERS CONTAINING 300 DRUMS OF METHOMYL TECNICO DVA</t>
  </si>
  <si>
    <t>3 X 40 CONTAINERS CONTAINING 4800 BOXES OF SPERTO INGREDIENTE ATIVO BIFENTRINA ACETAMIPRIDO</t>
  </si>
  <si>
    <t>1 X 20 CONTAINERS CONTAINING 480 BOXES OF GASTOXIN - B 57 INGREDIENTE ATIVO ALUMINIUM PHOSPHIDE</t>
  </si>
  <si>
    <t>1 X 42 CONTAINERS CONTAINING 400 DRUMS OF METHOMYL TECNICO DVA</t>
  </si>
  <si>
    <t>4 X 20 CONTAINERS CONTAINING 2400 CARTONS OF FIPRONIL 250 FS START 250FS</t>
  </si>
  <si>
    <t>1 X 20 CONTAINERS CONTAINING 1050 CARTONS OF CLORIM CHLORIMURON ETHYL 25 M M WDG</t>
  </si>
  <si>
    <t>1 X 40 CONTAINERS CONTAINING 2700 CARTONS OF CLORIM CHLORIMURON ETHYL 25 M M WDG</t>
  </si>
  <si>
    <t>1 X 40 CONTAINERS CONTAINING 1600 CARTONS OF IMIDAGOLD 700 WG INGREDIENTE ATIVO IMIDACLOPRID IMIDACLOPRIDO</t>
  </si>
  <si>
    <t>1 X 20 CONTAINERS CONTAINING 480 BOXES OF GASTOXIN ALP 57% ACTIVE INGREDIENT E ATIVO ALUMINIUM PHOSPHIDE</t>
  </si>
  <si>
    <t>1 X 40 CONTAINERS CONTAINING 1600 BOXES OF SPERTO INGREDIENTE ATIVO BIFENTRINA ACETAMIPRIDO OUTROS INGREDIENTES</t>
  </si>
  <si>
    <t>3 X 22 CONTAINERS CONTAINING 1800 BOXES OF 250G,L FOMESAFEN SL</t>
  </si>
  <si>
    <t>2 X 40 CONTAINERS CONTAINING 3200 BOXES OF SPERTO INGREDIENTE ATIVO BIFENTRINA ACETAMIPRIDO OUTROS INGREDIENTES</t>
  </si>
  <si>
    <t>2 X 40 CONTAINERS CONTAINING 1920 BOXES OF SPERTO INGREDIENTE ATIVO BIFENTR INA ACETAMIPRIDO OUTROS INGREDIENTES</t>
  </si>
  <si>
    <t>2 X 40 CONTAINERS CONTAINING 1600 BOXES OF STAGE 500 EC INGREDIENTE ATIVO CLO MAZONE</t>
  </si>
  <si>
    <t>1 X 20 CONTAINERS CONTAINING 480 PACKAGES OF GASTOXIN ALP 57% ACTIVE INGREDIENTE ATIVO ALUMINIUM PHOSPHIDE</t>
  </si>
  <si>
    <t>2 X 20 CONTAINERS CONTAINING 720 DRUMS OF MEPIQUAT CHLORIDE TECNICO DVA</t>
  </si>
  <si>
    <t>1 X 40 CONTAINERS CONTAINING 2100 CARTONS OF  CLORIM CHLORIMURON ETHYL 25% M,M WDG</t>
  </si>
  <si>
    <t>1 X 40 CONTAINERS CONTAINING 2160 CARTONS OF  ZARTAN METSULFURON METHYL METSULFUROM METSULFUROM METILICO</t>
  </si>
  <si>
    <t>PUSAN (BUSAN)</t>
  </si>
  <si>
    <t>South Korea</t>
  </si>
  <si>
    <t>KRPUS</t>
  </si>
  <si>
    <t>1 X 20 CONTAINERS CONTAINING 30 BAGS OF OF IMAZETAPYR TECNICO</t>
  </si>
  <si>
    <t>4 X 22 CONTAINERS CONTAINING 2400 BOXES OF 250G,L FOMESAFEN SL</t>
  </si>
  <si>
    <t>2 X 45 CONTAINERS CONTAINING 1920 BAGS OF MANZATE 800 WP UPL FUNGICIDE</t>
  </si>
  <si>
    <t>Ningbo Sunjoy Agroscience Co., Ltd.</t>
  </si>
  <si>
    <t>NINGBO SUNJOY AGROSCIENCE CO LTD
NO 1165 BEIHAI ROAD  - NINGBO -  - 0</t>
  </si>
  <si>
    <t>2 X 40 CONTAINERS CONTAINING 5760 DRUMS OF   SUPIMPA THIODICARB 80% WDG</t>
  </si>
  <si>
    <t>2 X 40 CONTAINERS CONTAINING 3200 BOXES OF  BIFENTRINA</t>
  </si>
  <si>
    <t>INTERMODAL TANK TRANS BR OPER DE CONTEINER TANQUE LTDA</t>
  </si>
  <si>
    <t>7 X 20 CONTAINERS CONTAINING 7 TANK OF DMA 60% DIMETHYLAMINE MINIMUM 60% SOLUTION DIMETHYLAMINE, AQUEOUS SOLUTION</t>
  </si>
  <si>
    <t>6 X 20 CONTAINERS CONTAINING 120 OF  BLENDADVA AB A 18 EC UNITOP DVA-ABA-18</t>
  </si>
  <si>
    <t>3 X 20 CONTAINERS CONTAINING 60 OF  ITOP-DVA-RES BLENDA DVAZ APHIR</t>
  </si>
  <si>
    <t>1 X 40 CONTAINERS CONTAINING 2400 CARTONS OF  ZARTAN METSULFURON METHYL METSULFUROM-METILICO</t>
  </si>
  <si>
    <t>1 X 40 CONTAINERS CONTAINING 400 OF  METHOMYL TECNICO DVA</t>
  </si>
  <si>
    <t>1 X 40 CONTAINERS CONTAINING 960 BOXES OF INGREDIENTE ATIVO BIFENTRINA 250,0 ACETAMIPRIDO</t>
  </si>
  <si>
    <t>3 X 40 CONTAINERS CONTAINING 4800 BOXES OF SPERTO INGREDIENTE AT IVO BIFENTRINA ACETAMIPRIDO</t>
  </si>
  <si>
    <t>1 X 40 CONTAINERS CONTAINING 20 IBCS OF LAMBDA CYHALOTHRIN LAMBDA CYHALOTHRIN REGISTRO</t>
  </si>
  <si>
    <t>3 X 20 CONTAINERS CONTAINING 2250 DRUMS OF  ANCOSAR 720 MSMA 72%</t>
  </si>
  <si>
    <t>38086290</t>
  </si>
  <si>
    <t>1 X 40 CONTAINERS CONTAINING 20 PACKAGES OF LAMBDA CYHALOTHRIN 250 CS DVA INGREDIENTE ATIVO</t>
  </si>
  <si>
    <t>1 X 40 CONTAINERS CONTAINING 1600 BOXES OF SPERTO INGREDIENTE ATIVO BIFENTRINA ACETAMIPRIDO OUTROS INGREDIENTES 500</t>
  </si>
  <si>
    <t>1 X 40 CONTAINERS CONTAINING 740 BOXES OF UNIMARK 700 WG INGREDIENTE ATIVO METRIBUZIN METRIBUZIN</t>
  </si>
  <si>
    <t>1 X 40 CONTAINERS CONTAINING 20 IBCS OF LAMBDA CYHALOTHRIN 250 CS DVA INGREDIENTEATIVO</t>
  </si>
  <si>
    <t>3 X 22 CONTAINERS CONTAINING 1800 BOXES OF FOMESAFEN SL</t>
  </si>
  <si>
    <t>1 X 40 CONTAINERS CONTAINING 960 BOXES OF  SPERTO INGREDIENTE ATIVO BIFENTRINA 25 % ACETAMIPRIDO OUTROS INGREDIENTES</t>
  </si>
  <si>
    <t>1 X 40 CONTAINERS CONTAINING 20 IBCS OF  LAMBDA CYHALOTHRIN DVA INGREDIENTE ATIVO</t>
  </si>
  <si>
    <t>5 X 40 CONTAINERS CONTAINING 200 BAGS OF  GLYPHOSATE TECNICO DVA</t>
  </si>
  <si>
    <t>10 X 40 CONTAINERS CONTAINING 400 BAGS OF  GLYPHOSATE TECNICO DVA</t>
  </si>
  <si>
    <t>1 X 42 CONTAINERS CONTAINING 400 BAGS OF METHOMYL TECNICO DVA</t>
  </si>
  <si>
    <t>1 X 40 CONTAINERS CONTAINING 2160 CARTONS OF ZARTAN  METSULFURON METHYL METSULFUROM METILICO</t>
  </si>
  <si>
    <t>2 X 22 CONTAINERS CONTAINING 1200 BOXES OF TEBUCONAZOLE 200G,L EC TEBUFORT CX 4X5L</t>
  </si>
  <si>
    <t>1 X 40 CONTAINERS CONTAINING 2700 CARTONS OF CLORIM HLORIMURON ETHYL 25% M,M WDG</t>
  </si>
  <si>
    <t>10 X 40 CONTAINERS CONTAINING 400 BAGS OF GLYPHOSATE TECNICO DVA</t>
  </si>
  <si>
    <t>Xiamen C &amp; D Chemical Co., Ltd.</t>
  </si>
  <si>
    <t>Fujian Sheng</t>
  </si>
  <si>
    <t>XIAMEN C &amp; D CHEMICAL CO LTD
20 F SEASIGHT BUILDING  - XIAMEN -  - 0</t>
  </si>
  <si>
    <t>10 X 45 CONTAINERS CONTAINING 400 BAGS OF GLYPHOSATE TECNICO DVA</t>
  </si>
  <si>
    <t>7 X 20 CONTAINERS CONTAINING 140 PALLET OF   BLENDA DVA BLE NDA DVA ABA 18 EC</t>
  </si>
  <si>
    <t>5 X 22 CONTAINERS CONTAINING 5 TANK OF  ISOPROPYLAMINE MONOISOPROPYLAMINE MIPA</t>
  </si>
  <si>
    <t>1 X 22 CONTAINERS CONTAINING 360 DRUMS OF  LUFENURON TECNICO</t>
  </si>
  <si>
    <t>2 X 40 CONTAINERS CONTAINING 80 BAGS OF GLUFOSINATE AMMONIUM TECNICO DVA</t>
  </si>
  <si>
    <t>10 X 20 CONTAINERS CONTAINING 400 BAGS OF  2 4 D TECNICO DVA</t>
  </si>
  <si>
    <t>1 X 40 CONTAINERS CONTAINING 960 BOXES OF  SPERTO INGREDIENTE ATIVO BIFENTRINA 25 % M M ACETAMIPRIDO 25 % M M OUTROS INGREDI ENTES 50 % M M</t>
  </si>
  <si>
    <t>1 X 40 CONTAINERS CONTAINING 870 CARTONS OF  LAMBDA CYHALOTHRIN</t>
  </si>
  <si>
    <t>29307000</t>
  </si>
  <si>
    <t>5 X 40 CONTAINERS CONTAINING 2400 BAGS OF  ACEFATO INGREDIENTE ATIVO ACEPHATE REGISTRO</t>
  </si>
  <si>
    <t>1 X 40 CONTAINERS CONTAINING 900 CARTONS OF  LAMBDA CYHALOTHRIN</t>
  </si>
  <si>
    <t>2 X 20 CONTAINERS CONTAINING 864 BOXES OF   GASTOXIN 57% ACTIVE INGREDIENTE ATIVO ALUMINIUM PHOSPHIDE 570G</t>
  </si>
  <si>
    <t>MAERSK LOGISTICS &amp; SERVICES BRASIL LTDA</t>
  </si>
  <si>
    <t>1 X 40 CONTAINERS CONTAINING 480 BAGS OF  ACEPHATE REGISTRO NO MAPA</t>
  </si>
  <si>
    <t>1 X 20 CONTAINERS CONTAINING 480 BOXES OF  GASTOXIN 57% ACTIVE INGREDIENTE ATIVO ALUMINIUM PHOSPHIDE 570G</t>
  </si>
  <si>
    <t>1 X 20 CONTAINERS CONTAINING 480 BOXES OF   GASTOXIN 57% ACTIVE INGREDIENTE ATIVO ALUMINIUM PHOSPHIDE 570G</t>
  </si>
  <si>
    <t>2 X 40 CONTAINERS CONTAINING 1800 CARTONS OF    LAMBDA CYHALOTHRIN</t>
  </si>
  <si>
    <t>6 X 20 CONTAINERS CONTAINING 120 PALLET OF BLENDADVA AB A 18 EC UNITOP DVA ABA</t>
  </si>
  <si>
    <t>5 X 20 CONTAINERS CONTAINING 3750 DRUMS OF HERBICIDES ANCOSAR 720 MSMA 72%</t>
  </si>
  <si>
    <t>3 X 20 CONTAINERS CONTAINING 1800 BOXES OF  250G,L FOMESAFEN SL</t>
  </si>
  <si>
    <t>5 X 42 CONTAINERS CONTAINING 200 BAGS OF  GLYPHOSATE TECNICO DVA</t>
  </si>
  <si>
    <t>2 X 20 CONTAINERS CONTAINING 1200 CARTONS OF   FIPRONIL 800 WG</t>
  </si>
  <si>
    <t>1 X 20 DRY CONTAINERS CONTAINING 80  OF PROPICONAZOLE TECNICO DVA</t>
  </si>
  <si>
    <t>2 X 40 CONTAINERS CONTAINING 3200 CARTONS OF  IMIDAGOLD ATIVO IMIDACLOPRID IMIDACLOPRIDO REGISTRO MAPA</t>
  </si>
  <si>
    <t>1 X 20 CONTAINERS CONTAINING 480 BOXES OF  GASTOXIN ALP 57% ACTIVE INGREDIENTE ATIVO ALUMINIUM PHOSPHIDE</t>
  </si>
  <si>
    <t>10 X 40 CONTAINERS CONTAINING 4800 BAGS OF  ACEFATO INGREDIENTE ATIVO ACEPHATE</t>
  </si>
  <si>
    <t>ROTTERDAM</t>
  </si>
  <si>
    <t>NLRTM</t>
  </si>
  <si>
    <t>3 X 20 CONTAINERS CONTAINING 60 PALLET OF 240 DRUMS  GAMMA BUTYROLACTONE</t>
  </si>
  <si>
    <t>5 X 20 CONTAINERS CONTAINING 3750 DRUMS OF   ANCOSAR 720</t>
  </si>
  <si>
    <t>1 X 20 CONTAINERS CONTAINING 80 DRUMS OF  PROPICONAZOLE TECNICO DVA</t>
  </si>
  <si>
    <t>10 X 20 CONTAINERS CONTAINING 400 BAGS OF  TECNICO DVA</t>
  </si>
  <si>
    <t>4 X 20 DRY CONTAINERS CONTAINING 80 PALLET OF UNITOP-DVA-RES BLENDA DVA ZAPHIR</t>
  </si>
  <si>
    <t>1 X 20 DRY CONTAINERS CONTAINING 30 BAGS OF  IMAZETAPYR TECNICO CONDAX</t>
  </si>
  <si>
    <t>10 X 40 HIGH CUBE DRY CONTAINERS CONTAINING 400 BAGS OF GLYPHOSATE TECNICO DVA</t>
  </si>
  <si>
    <t>2 X 20 CONTAINERS CONTAINING 1200 CARTONS OF FIPRONIL 250 FS</t>
  </si>
  <si>
    <t>7 X 40 DRY CONTAINERS CONTAINING 3360 BAGS OF ACEFATO INGREDIENTE ATIVO ACEPHATE REGISTRO</t>
  </si>
  <si>
    <t>6 X 20 CONTAINERS CONTAINING 6 TANK OF  ISOPROPYLAMINE S-C, MONOISOPROPYLAMINE MIPA</t>
  </si>
  <si>
    <t>1 X 20 DRY CONTAINERS CONTAINING 260 DRUMS OF ABAMECTIN TECNICO UPL</t>
  </si>
  <si>
    <t>7 X 20 CONTAINERS CONTAINING 7 TANK OF  ISOPROPYLAMINE MONOISOPROPYLAMINE, BULK</t>
  </si>
  <si>
    <t>3 X 40 DRY CONTAINERS CONTAINING 1440 BAGS OF ACEFATO INGREDIENTE ATIVO</t>
  </si>
  <si>
    <t>1 X 20 DRY CONTAINERS CONTAINING 480 BOXES OF GASTOXIN ALP 57% ACTIVE ATIVO ALUMINIUM PHOSPHIDE CORR BOX</t>
  </si>
  <si>
    <t>Zhangjiagang Yagro Chemical Co., Ltd.</t>
  </si>
  <si>
    <t>ZHANGJIAGANG YAGRO CHEMICAL CO LTD
RM 703 HUAJIAN BUILDING NO 113 SHAZHOU WEST ROAD  - ZHANGJIAGANG -  - 0</t>
  </si>
  <si>
    <t>1 X 20 DRY CONTAINERS CONTAINING 360 DRUMS OF MEPIQUAT CHLORIDE TECNICO</t>
  </si>
  <si>
    <t>Interfreight Transportes Internacionais Ltda</t>
  </si>
  <si>
    <t>Rio de Janeiro</t>
  </si>
  <si>
    <t>INTERFREIGHT TRANSPORTES INTERNACIONAIS LTDA
R SAO BENTO 09 7 ANDAR CENTRO - RIO DE JANEIRO - RJ - 20090010</t>
  </si>
  <si>
    <t>UPL LTD
18A 18F TWO CHINACHEM PLAZA 68 CONNAUGHT ROAD CENTRA  -  -  - 0</t>
  </si>
  <si>
    <t>INTERFREIGHT TRANSPORTES INTERNACIONAIS LTDA</t>
  </si>
  <si>
    <t>10 40HC 400 BAGS 200 PALLETS GLYPHOSATE TECNICO DVA</t>
  </si>
  <si>
    <t>5 40HC 200 BAGS 100 PALLETS GLYPHOSATE TECNICO DVA</t>
  </si>
  <si>
    <t>1X40GP 40 BAGS 20 PALLETS PICLORAM TECNICO DVA</t>
  </si>
  <si>
    <t>4800 BAGS 400 PALLETS ACEFATO INGREDIENTE ATIVO ACEPHATE</t>
  </si>
  <si>
    <t>960 BAGS 80 PALLETS ACEFATO INGREDIENTE ATIVO ACEPHATE</t>
  </si>
  <si>
    <t>STARHOUSE LOGISTICA &amp; TRANSPORTE MULTIMODAL LTDA</t>
  </si>
  <si>
    <t>6 X 20 TANK FOR DANGEROUSE LIQUID CONTAINERS CONTAINING 6 TANK OF 1221 ISOPROPYLAMINE CLASS 3 8 PG I FLP 30C MONOISOPROPYLAMINE MIPA</t>
  </si>
  <si>
    <t>4800 CORR BOXES 20 PALLETS SPERTO INGREDIENTE ATIVO BIFENTRINA 25 % M M ACETAMIPRIDO 25 % M M OUTROS INGREDIENTES 50 % M M</t>
  </si>
  <si>
    <t>3000 CORR BOXES 75 PALLETS SPERTO INGREDIENTE ATIVO BIFENT RINA 25 % M M ACETAMIPRIDO 25 % M M OUTROS INGREDIENTES 50 % M M 10 TRILAM POUCH</t>
  </si>
  <si>
    <t>20 WOODEN PALLETS BLENDA DV AABA 18 EC UNITOP DVA ABA 18</t>
  </si>
  <si>
    <t>1X40 FCL WITH 400 DRUMS METHOMYL TECNICO DVA</t>
  </si>
  <si>
    <t>11 X 40 CONTAINERS CONTAINING 440 BAGS OF  GLYPHOSATE TECNICO DVA</t>
  </si>
  <si>
    <t>30 BAGS ON 20 WOODEN PALLETS INDIAN ORIGIN 2,4 D TECNICO</t>
  </si>
  <si>
    <t>3 X 20 DRY CONTAINERS CONTAINING 240  OF GAMMA BUTYROLACTONE</t>
  </si>
  <si>
    <t>1 X 40 DRY CONTAINERS CONTAINING 400 DRUMS OF METHOMYL TECNICO DVA</t>
  </si>
  <si>
    <t>20 PALLETS GLUFOSINATE AMMONIUM TECNICO DVA</t>
  </si>
  <si>
    <t>260 DRUMS ABAMECTIN TECNICO UPL</t>
  </si>
  <si>
    <t>1X20ST CONTAINER SAID TO   CONTAIN 80 DRUM PROPICONAZOLE TECNICO DVA</t>
  </si>
  <si>
    <t>Anhui Huaxing Chemical Industry Co.</t>
  </si>
  <si>
    <t xml:space="preserve">ANHUI HUANXING CHEMICAL INDUSTRY CO LTD
</t>
  </si>
  <si>
    <t>306 PACKAGES FIPRONIL 250 FS</t>
  </si>
  <si>
    <t>12800 BOXES INGREDIENTE ATIVO BIFENT RINA ACETAMIPRIDO OUTR OS INGREDIENTES REGISTRO NO MAPA</t>
  </si>
  <si>
    <t>20 PALLETS 80 DRUM BLENDA DVA ABA18 EC UNITOP DVA-ABA</t>
  </si>
  <si>
    <t>Hunan Haili Chemical Industry Co., Ltd.</t>
  </si>
  <si>
    <t xml:space="preserve">HUNAN HAILI CHEMICAL INDUSTRY CO LTD
</t>
  </si>
  <si>
    <t>400 DRUM METHOMYL 98% TECH</t>
  </si>
  <si>
    <t>03 20´ X 8´ X 8´6" GENERAL PU SLAC 2,250 DRUMS HERBICIDES ANCOSAR MSMA 72%</t>
  </si>
  <si>
    <t xml:space="preserve">UPL LTD
</t>
  </si>
  <si>
    <t>1 X 40 HC 600 CARTONS FIPRONIL 800</t>
  </si>
  <si>
    <t>Panama</t>
  </si>
  <si>
    <t xml:space="preserve">DAMCO SEA &amp; AIR
</t>
  </si>
  <si>
    <t>960 CORR BOXES ACEPHATE ACEFATO</t>
  </si>
  <si>
    <t>960 CORR BOXES INGREDIENTE ATIVO ACEPH ATE ACEFATO</t>
  </si>
  <si>
    <t>4 X 20 FCL 3000 DRUMS  ANCOSAR 720 MSMA 72%</t>
  </si>
  <si>
    <t>1X 40 ´GP 20 PALLETS GLUFOSINATE AMMONIUM TECNICO 4 -[HYDROXY (METHYL)PHOSPHINOYL]- DL-HOMOALANINATE</t>
  </si>
  <si>
    <t>05 20´ X 8´ X 8´6" TANK CONTA SLAC 5 TANK ISOPROPYLAMINE, CLASS 3</t>
  </si>
  <si>
    <t>440 BAGS GLYPHOSATE TECNICO DVA</t>
  </si>
  <si>
    <t>912 CORR BOXES METRIBUZIN METRIBUZIM</t>
  </si>
  <si>
    <t>960 CORR BOXES PERITO 970 SG INGREDIENTE ATIVO ACEPHATE ACEFATO</t>
  </si>
  <si>
    <t>400 BAGS GLYPHOSATE TECNICO DVA</t>
  </si>
  <si>
    <t>1X40 FCL WITH 300 DRUMS 30 PALLETS METHOMYL TECNICO DVA</t>
  </si>
  <si>
    <t>2X 40 GP WITH 40 PALLETS GLUFOSINATE AMMONIUM TECNICO DVA HYDROXY (METHYL)PHOSPHINOYL] -DL-HOMOALANINATE</t>
  </si>
  <si>
    <t>1X40ST CONTAINER SAID TO CONTAIN 400 DRUM METHOMYL TECNICO DVA</t>
  </si>
  <si>
    <t>04 20´ X 8´ X 8´6" TANK CONTA SLAC 4 TANK ISOPROPYLAMINE, CLASS 3</t>
  </si>
  <si>
    <t>METHOMYL TECNICO DVA</t>
  </si>
  <si>
    <t>2 X 40 FCL 1200 CARTONS FIPRONIL</t>
  </si>
  <si>
    <t>1 X 40 HC CONTAINER CONTAIN 900 BAGS MICROTHIOL DISPERSS WG INGREDIENTE ATIVO ENXOFRE 800</t>
  </si>
  <si>
    <t>360 DRUM MEPIQUAT CHLORIDE TECNICO</t>
  </si>
  <si>
    <t>IMIDAGOLD 700WG INGREDIENTE ATIVO IMIDACLOPRID IMIDACL OPRIDO</t>
  </si>
  <si>
    <t>Uniphos International Ltd.</t>
  </si>
  <si>
    <t>UNIPHOS INTERNATIONAL LIMITED
READYMONEY TERRACE 167 DR ANNIE BESANT ROAD  - MUMBAI -  - 0</t>
  </si>
  <si>
    <t>PANVEL</t>
  </si>
  <si>
    <t>INPVL</t>
  </si>
  <si>
    <t>84798210</t>
  </si>
  <si>
    <t>1X20´ GP CONTAINER 1 BOX PILOT PLANT REACTOR  MATERIAL</t>
  </si>
  <si>
    <t>1 X 20´ST CONTAINER 20 PALLETS 600 BOXES TRINCA CAPS LAMBDA CYHALOTHRIN 250 CS</t>
  </si>
  <si>
    <t>3 CONTAINER SAID TO CONTAIN 120 PALLETS 4800 BOXES IMIDAGOLD 700 WG IMIDACLOPRIDO 70% WG</t>
  </si>
  <si>
    <t>2X40 HC 80 PALLETS CONTAINING 3200 BOXES IMIDAGOLD 700 WG IMIDACLOPRIDO 70%</t>
  </si>
  <si>
    <t>400 BAG GLYPHOSATE TECNICO DVA</t>
  </si>
  <si>
    <t>720DRUMS 40PALLETS MEPIQUAT CHLORIDE TECNICO DVA</t>
  </si>
  <si>
    <t>1 X 20 ST CONTAINER 20 PALLETS TRINCA CAPS LAMBDA CYHALOTHRIN 250 CS</t>
  </si>
  <si>
    <t>400 DRUMS 40 PALLETS METHOMYL TECNICO DVA</t>
  </si>
  <si>
    <t>2400 CORR BOXES ATIVO CLOMAZONE CLOMAZONA</t>
  </si>
  <si>
    <t>2 X 40 FCL 1200 CARTONS BARAO INGREDIENTE FIPRONIL 800</t>
  </si>
  <si>
    <t>1200 CARTONS FIPRONIL REGISTRO NO MAPA</t>
  </si>
  <si>
    <t>4800 CORR BOXES PERITO 970 SG ACEPHATE</t>
  </si>
  <si>
    <t>20 WOODEN PALLETS 80 DRUM BLENDADVA AB A 18 EC</t>
  </si>
  <si>
    <t>29211100</t>
  </si>
  <si>
    <t>DMA 60% DIMETHYLAMINE MINIMUM 60%SOLUTION</t>
  </si>
  <si>
    <t>120 BAGS 60 PALLETS GLYPHOSATE TECNICO DVA</t>
  </si>
  <si>
    <t>1 X 20 ST CONTAINER 20 PALLETS 720 BOXES TRINCA CAPS LAMBDA CYHALOTHRIN</t>
  </si>
  <si>
    <t>4800 CORR BOXES INGREDIENTE ATIVO BIFENTRINA ACETAMIPRIDO</t>
  </si>
  <si>
    <t>960 CORR BOXES INGREDIENTE ATIVO BIFENTRINA ACETAMIPRIDO</t>
  </si>
  <si>
    <t>4500 DRUM ANCOSAR 720 MSMA 72%</t>
  </si>
  <si>
    <t>1824 BAGS ACEPHATE</t>
  </si>
  <si>
    <t>200 PALLETS GLYPHOSATE TECNICO DVA</t>
  </si>
  <si>
    <t>40 BAGS GLUFOSINATE AMMONIUM TECNICO DVA</t>
  </si>
  <si>
    <t>1824 BAGS ACEFATO INGREDIENTE ATIVO ACEPHATE</t>
  </si>
  <si>
    <t>8640 CORR BOXES ACEPHATE ACEFATO</t>
  </si>
  <si>
    <t>960 CORR BOXES SPERTO INGREDIENTE ATIVO BI FENTRINA ACETAMIPRIDO</t>
  </si>
  <si>
    <t>960 CORR BOXES SPERTO INGREDIENTE ATIVO BIFENTRINA ACETAMIPRIDO</t>
  </si>
  <si>
    <t>1X40 CNTR LAMBDA CYHALOTHRIN 250 CS DVA LAMBDA CYHALOTHRIN</t>
  </si>
  <si>
    <t>LAMBDA CYHALOTHRIN 250 CS DVA INGREDIENTE ATIVO LAMBDA CYHALOTHRIN</t>
  </si>
  <si>
    <t>ACEPHATE</t>
  </si>
  <si>
    <t>1600 CORR BOXES SPERTO INGREDIENTE ATIVO BIFENTRINA ACETAMIPRIDO</t>
  </si>
  <si>
    <t>3192 BAGS ACEFATO INGREDIENTE ATIVO ACEPHATE</t>
  </si>
  <si>
    <t>1 X 20 ST CONTAINER 20 PALLETS 600 BOXES TRINCA CAPS LAMBDA CYHALOTHRIN 250 CS</t>
  </si>
  <si>
    <t>1920 CORR BOXES SPERTO INGREDIENTE ATIVO BIFENTRINA ACETAMIPRIDO</t>
  </si>
  <si>
    <t>06 20´ X 8´ X 8´6" TANK CONTA SLAC 6 TANK ISOPROPYLAMINE, CLASS 3</t>
  </si>
  <si>
    <t>1X40 FCL WITH 400 DRUMS 40 PALLETS METHOMYL TECNICO DVA CLASS 6.1</t>
  </si>
  <si>
    <t>1X40ST CONTAINER SAID TO CONTAIN 40 BAG 20MT GLUFOSINATE AMMONIUM TECNICO DVA</t>
  </si>
  <si>
    <t>1 X 20 ST CONTAINER 20 PALLETS BARAO 800 WG FIPRONIL 80% WG</t>
  </si>
  <si>
    <t>08X40 FCL CONTAINER CONTAINING 12160 BAGS UNIZEB GOLD INGREDIENTE ATIVO MANCOZEB MANCOZEBE</t>
  </si>
  <si>
    <t>1X40ST CONTAINER SAID TO   CONTAIN 400 DRUM METHOMYL TECNICO DVA</t>
  </si>
  <si>
    <t>3 X 20 GP CONTAINER STC 2250 DRUM ANCOSAR 720 MSMA 72%</t>
  </si>
  <si>
    <t>1080 DRUMS MEPIQUAT CHLORIDE TECNICO DVA</t>
  </si>
  <si>
    <t>912 BAGS ACEPHATE</t>
  </si>
  <si>
    <t>3200 CORR BOXES INGREDIENTE ATIVO BIFENTRINA ACETAMIPRIDO OUTROS INGREDIENTES</t>
  </si>
  <si>
    <t>1 X 20 ST CONTAINER 20 PALLETS 400 BOXES BARAO 800 WG FIPRONIL 80</t>
  </si>
  <si>
    <t>2400 CORR BOXES CLOMAZONE CLOMAZONA</t>
  </si>
  <si>
    <t>3648 BAGS ACEFATO INGREDIENTE ATIVO ACEPHATE</t>
  </si>
  <si>
    <t>1920 CORR BOXES PERITO 970 SG INGREDIENTE ATIVO ACEPHATE ACEFATO</t>
  </si>
  <si>
    <t>2 X 20 ST CONTAINER 40 PALLETS TRINCA CAPS LAMBDA CYHALOTHRIN 250 CS</t>
  </si>
  <si>
    <t>3X20 FCL 2250 DRUM ANCOSAR 720 MSMA 72%</t>
  </si>
  <si>
    <t>360 DRUM LUFENURON TECNICO</t>
  </si>
  <si>
    <t>1600 CORR BOXES INGREDIENTE ATIVO CLOMAZONE</t>
  </si>
  <si>
    <t>4560 BAGS UNIZEB GLORY</t>
  </si>
  <si>
    <t>6400 CORR BOXES INGREDIENTE ATIVO BIFENTRINA ACETAMIPRIDO OUTROS INGREDIENTES</t>
  </si>
  <si>
    <t>LAMBDA CYHALOTHRIN 250 CS DVA INGREDIENTE ATIVO</t>
  </si>
  <si>
    <t>1*40 GP WITH ON 20 PALLETS GLUFOSINATE AMMONIUM TECNICO DVA</t>
  </si>
  <si>
    <t>1X40 FCL400 DRUMS 40 PALLETS METHOMYL TECNICO DVA</t>
  </si>
  <si>
    <t>40 BAGS  GLUFOSINATE AMMONIUM TECNICO DVA</t>
  </si>
  <si>
    <t>2 X 20 ST CONTAINER 40 PALLETS 1440 BOXES BATTUS 800 WG ACETAMIPRID 20% SP</t>
  </si>
  <si>
    <t>912 BAGS OF ACEPHATE</t>
  </si>
  <si>
    <t>480 CORR BOXES GASTOXIN ALP 57% ACTIVE INGREDIENTE ATIVO ALUMINIUM PHOSPHIDE</t>
  </si>
  <si>
    <t>2 X 20 ST CONTAINER 40 PALLETS 800 BOXES BARAO 800 WG FIPRONIL 80% WG</t>
  </si>
  <si>
    <t>THOUSAND TWO HUNDRED CORR BOXES ON EIGHTY PALLETS BIFENTRINA ACETAMIPRIDO</t>
  </si>
  <si>
    <t>800 CORR BOXES CLOMAZONE CLOMAZONA</t>
  </si>
  <si>
    <t>04 20´ X 8´ X 8´6" TANK CONTA SLAC 4 TANK ISOPROPYLAMINE, CLASS 3 MONOISOPROPYLAMINE 99.5%</t>
  </si>
  <si>
    <t>05 20´ X 8´ X 8´6" TANK CONTA SLAC 5 TANK ISOPROPYLAMINE, CLASS 3 MONOISOPROPYLAMINE 99.5%</t>
  </si>
  <si>
    <t>1440 DRUMS MEPIQUAT CHLORIDE TECNICO DVA</t>
  </si>
  <si>
    <t>UPL DO BRASIL INDUSTRIA &amp; COMERCIO DE INSUMOS AGROPECUARIOS SA
AV AMERICO RIBEIRO DOS SANTOS ARMZ E	 PARQUE BANDEIRANTES - SUMARE - SP - 13181715</t>
  </si>
  <si>
    <t>2160 CTNS ZARTAN METSULFURON METHYL METSULFUROM METILICO</t>
  </si>
  <si>
    <t>LAMBDA CYHALOTHRIN 250 CS DVA INGREDIENTE ATIVO LAMBDA CYHALOTHRIN REGISTRO NO MAPA NRO</t>
  </si>
  <si>
    <t>03X40FCL CONTAINER CONTAINING 4560 BAGS UNIZEB GOLD INGREDIENTE ATIVO MANCOZEB MANCOZEBE</t>
  </si>
  <si>
    <t>3X20 S T CONTAINER 60 PALLETS 2160 BOXES BATTUS 800 WG ACETAMIPRID 20% SP</t>
  </si>
  <si>
    <t>2 X 20 ST CONTAINER 40 PALLETS 1200 BOXES TRINCA CAPS LAMBDA CYHALOTHRIN 250 CS</t>
  </si>
  <si>
    <t>1600 CORR BOXES INGREDIENTE ATIVO BIFENTRINA ACETAMIPRIDO OUTROS INGREDIENTES</t>
  </si>
  <si>
    <t>800 CORR BOXES UP STAGE 500 EC INGREDIENTE ATIVO CLOMAZONE CLOMAZONA</t>
  </si>
  <si>
    <t>05 20´ X 8´ X 8´6" TANK CONTA SLAC 5 TANK ISOPROPYLAMINE S-C, MONOISOPROPYLAMINE MIPA</t>
  </si>
  <si>
    <t>05 20´ X 8´ X 8´6" TANK CONTA SLAC 5 TANK ISOPROPYLAMINE S-C, MONOISOPROPYLAMINE,</t>
  </si>
  <si>
    <t>750 DRUM ANCOSAR 720</t>
  </si>
  <si>
    <t>800 CORR BOXES INGREDIENTE ATIVO CLOMAZONE CLOMAZONA</t>
  </si>
  <si>
    <t>3 X 20 ST CONTAINER 60 PALLETS 2160 BOXES BATTUS ACETAMIPRID 20% SP</t>
  </si>
  <si>
    <t>3200 CORR BOXES SPERTO INGREDIENTE ATIVO BIFENTRINA ACETAMIPRIDO OUTROS INGREDIENTES</t>
  </si>
  <si>
    <t>5760 CORR BOXES PERITO 970 SG INGREDIENTE ATIVO ACEPHATE ACEFATO</t>
  </si>
  <si>
    <t>10X40 FCL CONTAINER CONTAINING 15200 BAGS IZEB GOLD INGREDIENTE ATIVO MANCOZEB MANCOZEBE</t>
  </si>
  <si>
    <t>4104 BAGS ACEFATO INGREDIENTE ATIVO ACEPHATE</t>
  </si>
  <si>
    <t>1 X 20 ST CONTAINER 20 PALLETS 400 BOXES BARAO FIPRONIL 80%</t>
  </si>
  <si>
    <t>3 X 20 FCL 2250 DRUM ANCOSAR 720</t>
  </si>
  <si>
    <t>06X40FCL CONTAINER CONTAINING 9120 BAGS UNIZEBGOLD INGREDIENTE ATIVO MANCOZEB MANCOZEBE</t>
  </si>
  <si>
    <t>912 BAGS ACEFATO INGREDIENTE ATIVO ACEPHATE</t>
  </si>
  <si>
    <t>1X40 CNTR LAMBDA CYHALOTHRIN 250 CS DVA INGREDIENTE ATIVO LAMBDA CYHALOTHRIN</t>
  </si>
  <si>
    <t>1X20ST CONTAINER ABAMECTIN TECNICO UPL</t>
  </si>
  <si>
    <t>432 CORR BOXES GASTOXIN 57% ACTIVE INGREDIE:NTE ATIVO ALUMINIUM PHOSPHIDE 432 CORR BOXES 21 AL FLASK</t>
  </si>
  <si>
    <t>960 CORR BOXES BIFENTRINA 250,0 G ACETAMIPRIDO 250,0 G</t>
  </si>
  <si>
    <t>9120 BAGS TWO HUNDRED TWENTY EIGHT PALLETS MANCOZEBE 700,0G AZOXYSTROBINA50,0 G</t>
  </si>
  <si>
    <t>10X40FCL CONTAINER CONTAINING 15200 BAGS UNIZEB GOLD INGREDIENTE MANCOZEB MANCOZEBE</t>
  </si>
  <si>
    <t>480 CORR BOXES GASTOXIN GASTOXIN 57% ACTIVE INGREDIENTE ALUMINIUM PHOSPHIDE 570G</t>
  </si>
  <si>
    <t>1824 CORR BOXES METRIBUZIN METRIBUZIM</t>
  </si>
  <si>
    <t>1X40HC CONTAINER SAID TO CONTAIN 40 BAG GLUFOSINATE AMMONIUM TECNICO DVA</t>
  </si>
  <si>
    <t>7600 BAGS MANCOZEBE AZOXYSTROBINA</t>
  </si>
  <si>
    <t>Chembay Resources Ltd.</t>
  </si>
  <si>
    <t xml:space="preserve">CHEMBAY RESOURCES LIMITED
</t>
  </si>
  <si>
    <t>400 BAGS  GLYPHOSATE TECNICO DVA</t>
  </si>
  <si>
    <t>3200 CORR BOXES REGISTRO NO MAPA NRO 3200 CORR BOXES 10 POUCHES IN A BOX</t>
  </si>
  <si>
    <t>912 CORR BOXES TRIDIUM INGREDIENTE ATIVO AZOXIST:ROBINA MANCOZEBE TEBUCONAZOLE 912 CORR BOXES:10 KG BAG IN BOX OF 20 KG</t>
  </si>
  <si>
    <t>456 BAGS ACEPHATE REGISTRO NO MAPA</t>
  </si>
  <si>
    <t>4500 BAGS MICROTHIOL DISPERSS WG ENXOFRE</t>
  </si>
  <si>
    <t>1920 CORR BOXES SPERTO INGREDIENTE ATIVO BIFE NTRINA 25 M M ACETAMIPRIDO 25 M M OU TROS INGREDIENTES 50 M M</t>
  </si>
  <si>
    <t>456 BAGS ACEFATO INGREDIENTE ATIVO ACEPHATE</t>
  </si>
  <si>
    <t>480 CORR BOXES GASTOXIN ALP 57 ACTIVE INGRED IENTE ATIVO ALUMINIUM PHOSPHIDE</t>
  </si>
  <si>
    <t>10X40FCL CONTAINER CONTAINING 15200 BAGS GOLD INGREDIENTE ATIVO MANCOZEB MANCOZEBE REGISTRO NO MAPA</t>
  </si>
  <si>
    <t>1600 CORR BOXES SPERTO INGREDIENTE ATIVO BIFENTR 25 M,M ACETAMIPRIDO 25 M,M OUTROS INGREDIENTES 50 M,M</t>
  </si>
  <si>
    <t>7600 BAGS UNIZEB GLORY INGREDIENTE ATIVO AZOXYSTROBINA50,0 G,</t>
  </si>
  <si>
    <t>10X40FCL CONTAINER CONTAINING 15200 BAGS MARCA COMERCIAL UNIZEB GOLD INGREDIENTE ATIVO MANCOZEB MANCOZEBE</t>
  </si>
  <si>
    <t>PORT KLANG WESTPORT</t>
  </si>
  <si>
    <t>MYWSP</t>
  </si>
  <si>
    <t>2X20GP CONTAINER 1500 DRUMS  ANCOSAR 720 MSMA 72%)</t>
  </si>
  <si>
    <t>10X40HC CONTAINER 420 BAGS GLIFOSATO TEC 97%</t>
  </si>
  <si>
    <t>10X40HC CONTAINER CONTAINING 15200 BAGS UNIZEB GOLD INGREDIENTE ATIVO MANCOZEB</t>
  </si>
  <si>
    <t>10 X 40 FCL CONTAINER CONTAINING 15200 BAGS UNI ZEB GOLD INGREDIENTE ATIVO MANCOZEBE</t>
  </si>
  <si>
    <t>1 X 20 20 PALLETS 720 BOXES  TRINCA CAPS</t>
  </si>
  <si>
    <t>5400 BAGS MICROTHIOL DISPERSS</t>
  </si>
  <si>
    <t>5400 BAGS MICROTHIOL DISPERSS WG INGREDIENTE ATIVO ENXOFRE</t>
  </si>
  <si>
    <t>2 X 20 ST CONTAINER 40 PALLETS 1200 BOXES TRINCA CAPS HAZ DETAILS</t>
  </si>
  <si>
    <t>1 X 20´GP CONTAINER 750 DRUMS HERBICIDE</t>
  </si>
  <si>
    <t>1 X 20´GP CONTAINER 750 DRUMS ANCOSAR 720 MSMA 72%</t>
  </si>
  <si>
    <t xml:space="preserve">ANHUI HUAXING CHEMICAL INDUSTRY CO
</t>
  </si>
  <si>
    <t>600CTNS FIPRONIL 800 WG</t>
  </si>
  <si>
    <t>2736 BAGS ACEFATO INGREDIENTE ATIVO ACEPHATE</t>
  </si>
  <si>
    <t>4560 BAGS UNIZEB GLORY INGREDIENTE ATIVO MANCOZEBE AZOXYSTROBINA</t>
  </si>
  <si>
    <t>960 CORR BOXES ACEPHATE</t>
  </si>
  <si>
    <t>4560 BAGS ACEFATO INGREDIENTE ATIVO ACEPHATE</t>
  </si>
  <si>
    <t>800 CORR BOXES UP STAGE 500 EC INGREDIENTE ATIVO CLOMAZONE</t>
  </si>
  <si>
    <t>60 PALLETS CONTAINING 2160 BOXES BATTUS 800 WG ACETAMIPRID 20% SP</t>
  </si>
  <si>
    <t>10X40HC CONTAINER CONTAINING 15200 BAGS MANCOZEB</t>
  </si>
  <si>
    <t>5760 CORR BOXES INGREDIENTE ATIVO ACEPHA:TE (ACEFATO) REGISTRO NO MAPA NRO</t>
  </si>
  <si>
    <t>1824 CORR BOXES TRIDIUM INGREDIENTE ATIVO AZOXISTR OBIN MANCOZEBE TEBUCONA ZOLE REGISTRO</t>
  </si>
  <si>
    <t>10 X 40FCL CONTAINER CONTAINING 15200 BAGS MANCOZEBE</t>
  </si>
  <si>
    <t>1600 BAGS STAM 800 WG INGREDIENTE ATIVO PROPANIL REGISTRO</t>
  </si>
  <si>
    <t>10X40HC FCL CONTAINERS CONTAINING 15200 BAGS MANCOZEBE</t>
  </si>
  <si>
    <t>2 BAGS OF 3648 CORR BOXES TRIZIMAN INGREDIENTE ATIVO AZOXIST ROBINA MANCOZEBE CIPROCONAZOL</t>
  </si>
  <si>
    <t>800 CORR BOXES UP - STAGE 500 EC INGREDIENTE ATIVO</t>
  </si>
  <si>
    <t>480 CORR BOXES 14 FLASK GASTOXIN ALP 57% ACTIVE INGREDIENTE ATIVO ALUMINIUM PHOSPHIDE</t>
  </si>
  <si>
    <t>38 BAGS ACEFATO INGREDIENTE ATIVO ACEPHATE</t>
  </si>
  <si>
    <t>3200 CORR BOXES SPERTO INGREDIENTE ATIVO BIFENTRINA ACETAMIPRIDO OUTROS INGREDIENTES 500</t>
  </si>
  <si>
    <t>4800 CORR BOXES IMIDAGOLD 700 WG INGREDIENTE ATIVO IMIDACLOPRID</t>
  </si>
  <si>
    <t>10640 BAGS UNIZEB GLORY INGREDIENTE ATIVO</t>
  </si>
  <si>
    <t>13680 BAGS UNIZEB GLORY INGREDIENTE ATIVO MANCOZ EBE AZOXYSTROBINA50,0</t>
  </si>
  <si>
    <t>6720 CORR BOXES PERITO 970 SG INGREDIENTE ATIVO ACEP HATE ACEFATO REGISTRO NO MAPA NRO</t>
  </si>
  <si>
    <t>960 CORR BOXES SPERTO INGREDIENTE ATIVO BIFE NTRINA</t>
  </si>
  <si>
    <t>912 CORR BOXES TRIDIUM INGREDIENTE ATIVO</t>
  </si>
  <si>
    <t>900 CARTONS LAMBDA CYHALOTHRIN 250 CS DVA INGREDIE NTE ATIVO LAMBDA CYHALOTHRIN REGISTRO NO MAPA NRO</t>
  </si>
  <si>
    <t>4560 BAGS UNIZEB GLORY INGREDIENTE ATIVO MANCOZE</t>
  </si>
  <si>
    <t>1 X 40 FCL 600 CARTONS BARAO INGREDIENTE ATIVO FIPRONIL</t>
  </si>
  <si>
    <t>120 WOODEN PALLET 480 DRUMS BLENDADVA AB A 18 EC UNITOP DVA-ABA-18</t>
  </si>
  <si>
    <t>06 20´ X 8´ X 8´6" TANK CONTA SLAC 6 TANK UN 1221, ISOPROPYLAMINE, CLASS 3 PG I</t>
  </si>
  <si>
    <t>Akzo Nobel International Group</t>
  </si>
  <si>
    <t>Västra Götalands län</t>
  </si>
  <si>
    <t>Sweden</t>
  </si>
  <si>
    <t>Diversified Financial Services</t>
  </si>
  <si>
    <t>AKZO NOBEL INTERNATIONAL GROUP
STENUNGE ALLE 3 444  -  -  - 0</t>
  </si>
  <si>
    <t>GOTEBORG</t>
  </si>
  <si>
    <t>SEGOT</t>
  </si>
  <si>
    <t>29241999</t>
  </si>
  <si>
    <t>ONE 20´ X 8´ X 8´6" GENERAL PU SLAC 13 PALLETS 52 DRUMS ARMID DM810</t>
  </si>
  <si>
    <t>2160 CTNS 40 PALLETS ZARTAN METSULFURON METHYL METSULFUROM METILICO</t>
  </si>
  <si>
    <t>THIODICARB WG</t>
  </si>
  <si>
    <t>960 CORR BOXES GASTOXIN 57% ACTIVE ALUMINIUM PHOSPHIDE</t>
  </si>
  <si>
    <t>1824 CORR BOXES AZOXISTR OBINA MANCOZEBE TEBUCONAZOLE</t>
  </si>
  <si>
    <t>9X40ST CONTAINER SAID TO CONTAIN 360 BAG GLIFOSATO TEC 97%</t>
  </si>
  <si>
    <t>1520 BAGS MANCOZEBE AZOXYSTROBINA</t>
  </si>
  <si>
    <t>960 CORR BOXES SPERTO INGREDIENTE ATIVO BIFENTRINA ACETAMIPRIDO OUTROS INGREDIENTES POUCHES</t>
  </si>
  <si>
    <t>2400 CORR BOXES 2 CANS OF 10 L CLOMAZONE (CLOMAZONA)</t>
  </si>
  <si>
    <t>800 BAGS MERCIAL STAM</t>
  </si>
  <si>
    <t>1800 CARTONS 250 CS LAMBDA CYHALOTHRIN</t>
  </si>
  <si>
    <t>5514 BAGS MANCOZEBE  AZOXYSTROBINA</t>
  </si>
  <si>
    <t>1920 CORR BOXES ACEPHATE ACEFATO</t>
  </si>
  <si>
    <t>20 PALLETS CONTAING 720 BOXES TRINCA CAPS(LAMBDA CYHALOTHRIN 250 CS)</t>
  </si>
  <si>
    <t>60 PALLETS CONTAINING 2160 BOXES BATTUS 800 WG (ACETAMIPRID 20% SP)</t>
  </si>
  <si>
    <t>1152 CORR BOXES CLOMAZONE</t>
  </si>
  <si>
    <t>20 PALLETS CONTAINING 720 BOXES BATTUS 800 WG ACETAMIPRID 20% SP</t>
  </si>
  <si>
    <t>20 PALLETS 400 BOXES BARAO 800 WG</t>
  </si>
  <si>
    <t>60 PALLETS CONTAINING 2160 BOXES ONLY BATTUS 800 WG (ACETAMIPRID 20% S:P)</t>
  </si>
  <si>
    <t>20 PALLETS CONTAINING 600 BOXES TRINCA CAPS LAMBDA CYHALOTHRIN</t>
  </si>
  <si>
    <t>05 20´ X 8´ X 8´6" TANK CONTA SLAC 5 TANK UN 1221, ISOPROPYLAMINE, CLASS 3 PG I</t>
  </si>
  <si>
    <t>280 DRUMS RED PHOSPHORUS</t>
  </si>
  <si>
    <t>05 20´ X 8´ X 8´6" TANK CONTA SLAC 5 TANK UN 1221 ISOPROPYLAMINE, CLASS 3 PG I</t>
  </si>
  <si>
    <t>3 X 20´GP CONTAINER CONTAIN 2250 DRUMS HERBICIDE NON DG ANCOSAR 720</t>
  </si>
  <si>
    <t>1600 CORR BOXES SPERTO INGREDIENTE ATIVO BIFENTRINA 250 ACETAMIPRIDO OUTROS INGREDIENTES 500</t>
  </si>
  <si>
    <t>960 CORR BOXES SPERTO INGREDIENTE ATIVO BIFENTRINA 250</t>
  </si>
  <si>
    <t>912 CORR BOXES TRIDIUM INGREDIENTE ATIVO AZOXIST ROBINA MANCOZEBE CIPROCONAZOL</t>
  </si>
  <si>
    <t>1200 CARTONS CARDEAL FOMESAFEN</t>
  </si>
  <si>
    <t>1920 CORR BOXES SPERTO INGREDIENTE ATIVO BIFENTRINA</t>
  </si>
  <si>
    <t>800 BAGS STAM 800 WG INGREDIENTE ATIVO</t>
  </si>
  <si>
    <t>1920 CORR BOXES SPERTO INGREDIENTE BIFENTRINA 250 ACETAMIPRIDO 250 OUTROS INGREDIENTES 500</t>
  </si>
  <si>
    <t>1600 CORR BOXES SPERTO INGREDIENTE ATIVO BIFENTRINA 250 ACETAMIPRIDO OUTROS INGREDIENTES</t>
  </si>
  <si>
    <t>Hangzhou Qingfeng Agrochemical</t>
  </si>
  <si>
    <t xml:space="preserve">HANGZHOU QINGFENG AGROCHEMICAL
</t>
  </si>
  <si>
    <t>4202 PACKAGE FOMESAFEN SL LABELS</t>
  </si>
  <si>
    <t>Zhenjiang Pioneer Cropscience Co., Ltd.</t>
  </si>
  <si>
    <t>ZHENJIANG PIONEER CROPSCIENCE CO LTD
NO 1 CHUANGYEZHI ROAD FINE CHEMICAL INDUSTRIAL  - ZHENJIANG -  - 0</t>
  </si>
  <si>
    <t>1X40 HQ WITH  2880 DRUMS SUPIMPA THIODICARB 800 WDG</t>
  </si>
  <si>
    <t>9 X 40 HC CONTAINER 4104 BAGS ACEFATO INGREDIENTE ATIVO ACEPHAE REGISTRO</t>
  </si>
  <si>
    <t>Hoyer Group</t>
  </si>
  <si>
    <t xml:space="preserve">HOYER GROUP
</t>
  </si>
  <si>
    <t>03 20´ X 8´ X 8´6" TANK CONTA SLAC 3 TANK CHEMICALS SPOT UN 1221 ISOPROPYLAMINE CLASS 3 8</t>
  </si>
  <si>
    <t>Den Hartogh Logistics</t>
  </si>
  <si>
    <t xml:space="preserve">DEN HARTOGH LOGISTICS
</t>
  </si>
  <si>
    <t>04 20´ X 8´ X 8´6" TANK CONTA SLAC 4 TANK UN 1221 ISOPROPYLAMINE</t>
  </si>
  <si>
    <t>03 X 20´ X 8´ X 8´6" GENERAL PU SLAC 2,250 DRUMS ANCOSAR 720 MSMA 72%</t>
  </si>
  <si>
    <t>1600 CORR BOXES 2 CARBOUYS CLOMAZONE (CLOMAZONA)</t>
  </si>
  <si>
    <t>3648 BAGS MARCA COMERCIAL ACEFATO INGREDIENTE ATIVO</t>
  </si>
  <si>
    <t>3648 CORR BOXES TRIZIMAN INGREDIENTE ATIVO AZOXIST ROBINA MANCOZEBE CIPROCONAZOL</t>
  </si>
  <si>
    <t>960 CORR BOXES CORR BOXES ON FORTY PALLETS ONLY</t>
  </si>
  <si>
    <t>900 CARTONS LAMBDA CYHALOTHRIN 250 CS</t>
  </si>
  <si>
    <t>4800 BOXES ACETAMIPRIDO 250</t>
  </si>
  <si>
    <t>800 CORR BOXES 2 CARBOUYS CLOMAZONE (CLOMAZONA)</t>
  </si>
  <si>
    <t>1 X 40 HC CONTAINER 900 CARTONS LAMBDA CYHALOTHRIN 250 CS DVA LAMBDA CYHALOTHRIN</t>
  </si>
  <si>
    <t>4 X 40 HC CONTAINERS 1824 BAGS ACEFATO INGREDIENTE ATIVO ACEPHATE REGISTRO NO MAPA</t>
  </si>
  <si>
    <t>2 X 40 HC CONTAINER 1600 BOXES STAGE 500 EC INGREDIENTE ATIVO CLOMAZONE</t>
  </si>
  <si>
    <t>1 X 40 HC CONTAINER 800 BOXES PROPANIL 380</t>
  </si>
  <si>
    <t>400 BOXES 20 PALLETS BARAO 800 WG FIPRONIL 80% WG</t>
  </si>
  <si>
    <t>5X20 CONTAINERS 100 PALLETS CAONATING 3600 BOXES BATTUS 800 WG ACETAMIPRID 20% SP</t>
  </si>
  <si>
    <t>20 PALLETS CONTAINING 600 BOXES TRINCA CAPS LAMBDA CYHALOTHRIN 250 CS</t>
  </si>
  <si>
    <t>2 X 40 HC CONTAINER 912 BAGS ACEFATO INGREDIENTE ATIVO ACEPHATE REGISTRO NO MAPA</t>
  </si>
  <si>
    <t>4X20GP CONTAINER SAID TO CO NTAIN 3000 DRUMS ANCOSAR 720</t>
  </si>
  <si>
    <t>720 BOXES 20 PALLETS TRINCA CAPS LAMBDA CYHALOTHRIN 250 CS</t>
  </si>
  <si>
    <t>20 WOODEN PALLETS 80 DRU MS BLENDA DVA ABA 18 EC</t>
  </si>
  <si>
    <t>1 20 GP 360 DRUMS MEPIQUAT CHLORIDE TECNICO DVA</t>
  </si>
  <si>
    <t>1X20ST CONTAINER SAID TO CONTAIN 260 DRUM ABAMECTIN TECNICO UPL</t>
  </si>
  <si>
    <t>10 X 40 HC CONTAINER 4560 BAGS ACEFATO INGREDIENTE ATIVO ACEP HATE REGISTRO NO MAPA NRO</t>
  </si>
  <si>
    <t>1 X 40 HC CONTAINER 800 CORR BOXES STAMPIR BR INGREDIENTE ATIVO PROPANIL 380</t>
  </si>
  <si>
    <t>5 CONTAINERS SAID TO CONTAIN 100 PALLET CONTAINING 3600 BOXES BATTUS 800 WG ACETAMIPRID 20% SP</t>
  </si>
  <si>
    <t>1 X 40 HC CONTAIENR 900 CARTONS LAMBDA CYHALOTHRIN 250 CS</t>
  </si>
  <si>
    <t>1 X 40 HC CONTAINER 800 BOXES UP STAGE 500 EC INGREDIENTE CLOMAZONE</t>
  </si>
  <si>
    <t>960 CORR BOXES ACETAMIPRIDO 250</t>
  </si>
  <si>
    <t>40 PALLETS CONTAINING 1440 BOXES BATTUS 800 WG ACETAMIPRID 20% SP</t>
  </si>
  <si>
    <t>1800 CARTONS LAMBDA CYHALOTHRIN 250 CS</t>
  </si>
  <si>
    <t>360 BAGS 126 PALLETS GLYPHOSATE TECNICO DVA</t>
  </si>
  <si>
    <t>SULFENTRAZONE 500SC</t>
  </si>
  <si>
    <t>ZARTAN METSULFURON METHYL METSULFUROM METILICO</t>
  </si>
  <si>
    <t>3200 CORR BOXES SPERTO INGREDIENTE ATIVO BIFENTRINA 250 ACETAMIPRIDO 250</t>
  </si>
  <si>
    <t>960 CORR BOXES SPERTO INGREDIENTE ATIVO BIFENTRINA ACETAMIPRIDO 250</t>
  </si>
  <si>
    <t>1600 CORR BOXES STAGE 500 EC INGREDIENTE ATIVO CLOMAZONE CLOMAZONA</t>
  </si>
  <si>
    <t>1 X 40HC CONTAINER 456 BAGS 38 PALLETS ACEFATO INGREDIENTE ATIVO</t>
  </si>
  <si>
    <t>40 PALLETS CLOMAZONA</t>
  </si>
  <si>
    <t>Upl Limitedformerly</t>
  </si>
  <si>
    <t>Tamil Nadu</t>
  </si>
  <si>
    <t xml:space="preserve">UPL LIMITEDFORMERLY
</t>
  </si>
  <si>
    <t>1 X 40HC CONTAINER 800 BOXES 40 PALLETS CLOMAZONE CLOMAZONA</t>
  </si>
  <si>
    <t>5 X 40 HC CONTAINER 4000 BOXES 200 PALLETS CLOMAZONE CLOMAZONA</t>
  </si>
  <si>
    <t>9 X 40 HC CONTAINER 4104 BAGS 342 PALLETS ACEFATO INGREDIENTE ATIVO</t>
  </si>
  <si>
    <t>1X20 20 PALLETS CONTAINING 720 BOXES ONLY BATTUS 800 WG</t>
  </si>
  <si>
    <t>MEPIQUAT CHLORIDE TECNICO DVA</t>
  </si>
  <si>
    <t>FIPRONIL 800 WG</t>
  </si>
  <si>
    <t>960 CORR BOXES INGREDIENTE ATIVO BIFENTRINA</t>
  </si>
  <si>
    <t>900 CARTONS MARCA COMERCIAL LAMBDA CYHALOTHRIN 250 CS DVA INGREDIENTE ATIVOLAMBDA CYHALOTHRIN</t>
  </si>
  <si>
    <t>480 CORR BOXES GASTOXIN ALP 57% ACTIVE INGREDIENTE ATIVO ALUMINIUM PHOSPHIDE 570G</t>
  </si>
  <si>
    <t>2280 BAGS ACEFATO INGREDIENTE ATIVO ACEPHATE</t>
  </si>
  <si>
    <t>3X20GP CONTAINER 2250 DRUMS ANCOSAR 720 MSMA 72%</t>
  </si>
  <si>
    <t>2160 BOXES 60 PALLETS BATTUS</t>
  </si>
  <si>
    <t>1X20 FCL WITH 200 DRUMS 20 PALLETS METHOMYL TECNICO DVA</t>
  </si>
  <si>
    <t>GLYPHOSATE TECNICO DVA</t>
  </si>
  <si>
    <t>40 PALLETS INGREDIENTE ATIVO B IFENTRINA ACETAMIPRIDO</t>
  </si>
  <si>
    <t>720 BOXES 20 PALLETS BAT TUS 800WG ACETAMIPRID 20 % SP</t>
  </si>
  <si>
    <t>1440 BOXES 40 PALLETS BATTUS 800 WG ACETAMI PRID 20% SP</t>
  </si>
  <si>
    <t>1440 BOXES 40 PALLETS BATTUS 800 WG ACE TAMIPRID 20% SP</t>
  </si>
  <si>
    <t>80 PALLETS ATIVO BIFENTRINA ACETAMIPRIDO</t>
  </si>
  <si>
    <t>40´CONTAINER 70 BAGS AND 35 PALLETS SULFENTRAZONE TC</t>
  </si>
  <si>
    <t>1X40GP WITH 20 WOODEN PALLETS 40 BAGS PICLORAM TECNICO DVA</t>
  </si>
  <si>
    <t>2 40´GP WITH 40 PALLETS GLUFOSINATE AMMONIUM TECNICO DVA</t>
  </si>
  <si>
    <t>40 PALLETS GASTOXIN ALP 57% ACTIVE ATIVO ALUMINIUM PHOSPHIDE</t>
  </si>
  <si>
    <t>40 PALLETS ATIVO BIFENTRINA ACETAMIPRIDO</t>
  </si>
  <si>
    <t>20 CONTAINER 1200 CARTONS AND 40 SULFENTRAZONE 500SC</t>
  </si>
  <si>
    <t>400 BAGS ON 200 PALLETS GLYPHOSATE TECNICO DVA</t>
  </si>
  <si>
    <t>3 X 40 HC CONTAINER 1368 BAGS ACEFATO INGREDIENTE ATIVO ACEPHATE</t>
  </si>
  <si>
    <t>2X20  40 PALLETS CONTAINING 800 BOXES BARAO 800 WG FIPRONIL 80% WG</t>
  </si>
  <si>
    <t>1 X 40 FCL 400 DRUMS 40 PALLETS METHOMYL TECNICO DVA</t>
  </si>
  <si>
    <t>360 DRUMS MEPIQUAT CHLORIDE TECNICO DVA</t>
  </si>
  <si>
    <t>06 20´ X 8´ X 8´6" TANK CONTA SLAC 6 TANK UN 1221 ISOPROPYLAMINE 3 I</t>
  </si>
  <si>
    <t>80 PALLETS SPERTO INGREDIENTE ATIVO BIFENTRINA ACETAMIPRIDO OUTROSING REDIENTES</t>
  </si>
  <si>
    <t>160 DRUMS AKITO CIPERMETRINA INGREDIENTES INERTES</t>
  </si>
  <si>
    <t>1X20 20 PALLETS CONTAINING 400 BOXES ONLY BARAO 800 WG FIPRONIL80% WG</t>
  </si>
  <si>
    <t>Agencias Universales Sa Agunsa</t>
  </si>
  <si>
    <t xml:space="preserve">AGENCIAS UNIVERSALES SA AGUNSA
</t>
  </si>
  <si>
    <t>AGENCIAS UNIVERSALES SA AGUNSA</t>
  </si>
  <si>
    <t>38089319</t>
  </si>
  <si>
    <t>2250 DR ANCOSAR 720,2250 DRUMS X 20 LIT</t>
  </si>
  <si>
    <t>750 DR ANCOSAR 720,750 DRUMS X 20 LIT</t>
  </si>
  <si>
    <t>2X40 ST CONTAINER SAID TO   CONTAIN 80 BAG SULFENTRAZONE TC</t>
  </si>
  <si>
    <t>1440 BOXES 20 PALLE TS BATTUS 800 WG ACETAMI PRID 20% SP</t>
  </si>
  <si>
    <t>720 BOXES 20 PALLETS BAT TUS 800WG ACETAMIPRID20 % SP</t>
  </si>
  <si>
    <t>7 20´ X 8´ X 8´6" TANK CONTA SLAC 7 TANK ISOPROPYLAMINE CLASS 3</t>
  </si>
  <si>
    <t>2160 BOXES 60 PALLETS BATTUS 800 WG ACETAMI PRID 20% SP</t>
  </si>
  <si>
    <t>1X20 GP 80 DRUMS 20 PALLETS PROPICONAZOLE TECNICO DVA</t>
  </si>
  <si>
    <t>40 PALLETS SPERTO INGREDIENTE ATIVO BIFENTRINA ACETAMIPRIDO</t>
  </si>
  <si>
    <t>120 PALLETS INGREDIENTE ATIVO BIFENTRINA ACETAMIPRIDO OUTROS INGREDIENTES</t>
  </si>
  <si>
    <t>20 PALLETS STAM 800 WG INGREDIENTE ATIVO PROPANIL</t>
  </si>
  <si>
    <t>2X40 CONTAINER WITH  80 PALLETS OF ACETAMIPRID 250 BIFENTHRIN 250 WG</t>
  </si>
  <si>
    <t>1X40 FCL WITH 400 DRUMS 40 PALLETS METHOMYL TECNICO DVA</t>
  </si>
  <si>
    <t>600 CARTON METRIBUZIM 480G L SC TENACE 480 SC CX 4X5L</t>
  </si>
  <si>
    <t>1X20 ST CONTAINER SAID TO CONTAIN 260 DRUM ABAMECTIN TECNICO UPL</t>
  </si>
  <si>
    <t>1X40GP ON 40 WOODEN PALLETS PICLORAM TECNICO DVA</t>
  </si>
  <si>
    <t>LAMBDA CYHALOTHRIN</t>
  </si>
  <si>
    <t>80 PALLETS SPERTO INGREDIENTE ATIVO BIFENTRINA ACETAMIPRIDO OUTROS INGREDIE NTES 500</t>
  </si>
  <si>
    <t>40 PALLETS BIFENTRINA ACETAMIPRIDO</t>
  </si>
  <si>
    <t>2X20 40 PALLETS 800 BOXES BARAO FIPRONIL</t>
  </si>
  <si>
    <t>720 BOXES ON 20 PALLETS T RINCA CAPS LAMBDA CYHALOTH RIN 250 CS</t>
  </si>
  <si>
    <t>2100 CTNS 40 PALLETS CLORIM CHLORIMURON ETHYL 25% M M WDG</t>
  </si>
  <si>
    <t>Iprochem Co., Ltd.</t>
  </si>
  <si>
    <t xml:space="preserve">IPROCHEM COMPANY LIMITED
</t>
  </si>
  <si>
    <t>1X 40 FCL WITH 30 PALLETS 300 DRUMS OF METHOMYL TECNICO DVA</t>
  </si>
  <si>
    <t>2267 CARTONS FIPRONIL 250 FS START 250FS</t>
  </si>
  <si>
    <t>1X40 GP 40 BAGS 20 PALLETS PICLORAM TECNICO DVA</t>
  </si>
  <si>
    <t>Panalpina</t>
  </si>
  <si>
    <t>Salto</t>
  </si>
  <si>
    <t>Uruguay</t>
  </si>
  <si>
    <t xml:space="preserve">PANALPINA
</t>
  </si>
  <si>
    <t>PANALPINA</t>
  </si>
  <si>
    <t>2250 DRUMS ANCOSAR 720</t>
  </si>
  <si>
    <t>20 WOODEN PALLETS BLENDA DVA A BA 18 EC</t>
  </si>
  <si>
    <t>26 PALLETS RED PHOSPHORUS</t>
  </si>
  <si>
    <t>40 PALLETS SPERTO INGREDIENTE ATIVO BIFENTRINA (25 % M,M) ACETAMIPRIDO OUTROS INGR EDIENTES 500,</t>
  </si>
  <si>
    <t>2 X 40 1800 BAGS 40 PALLETS MARCA COMERCIAL MICROTHIOL DISPERSS WG IN GREDIENTE ATIVO MICROTHIOL SULPHUR 80 REGISTRO NO MAPA NRO</t>
  </si>
  <si>
    <t>40 PALLETS UP - STAGE 500 EC CLOMAZONE PACKING 800 CORR BOXES 2 CARBOUYS OF 10 L PACKED IN CFB</t>
  </si>
  <si>
    <t>4 X 40 3840 BAGS PERITO 970 SG INGREDIENTE ATIVO ACEPHATE ACEFATO</t>
  </si>
  <si>
    <t>40 PALLETS MICROTHIOL DISPERSS WG INGREDIEN TE ATIVO MICROTHIOL SULPHUR 80% WG</t>
  </si>
  <si>
    <t>10 X 40 15200 BAGS MARCA COMERCIAL UNIZEB GOLD INGREDIE NTE ATIVO MANCOZEB MANCOZEBE REGISTRO NO MAPA NRO</t>
  </si>
  <si>
    <t>8 X 40 7680 BOXES 320 PALLETS MARCA COMERCIAL PERITO 970 SG IN GREDIENTE ATIVO ACEPHATE ACEFATO REGISTRO NO MAPA NRO</t>
  </si>
  <si>
    <t>40 PALLETS STAGE 500 EC INGREDIENTE ATIVO CLOMAZONE (CLOMAZONA) REGISTRO NO MAPA</t>
  </si>
  <si>
    <t>80 PALLETS S IN GREDIENTE ATIVO 1600 CORR BOXES 10L X 2 CARBOY PER 20LTR BOX ONE THOUSAND SIX HUNDRED CORR BOXES ON EIGHTY PALLE TS DETENTION</t>
  </si>
  <si>
    <t>160 PALLETS INGREDIENTE ATIVO PROPANIL 380 G,L OU 10L X 2 CARBOY PER 20LTR BOX</t>
  </si>
  <si>
    <t>1 X 40 960 BOXES 40 PALLETS PERITO 970 SG INGREDIENTE ATI VO ACEPHATE ACEFATO</t>
  </si>
  <si>
    <t>2X20GP CONTAINER 1500 DRUMS ANCOSAR 720 MSMA 72%</t>
  </si>
  <si>
    <t>GLUFOSINATE AMMONIUM TECNICO DVA</t>
  </si>
  <si>
    <t>5X20GP CONTAINER 3750 DRUMS ANCOSAR 720 MSMA 72%</t>
  </si>
  <si>
    <t>PICLORAM TECNICO DVA</t>
  </si>
  <si>
    <t>1X20ST CONTAINER SAID TO CONTAIN 30 BAG OF IMAZETAPYR  TECNICO CONDAX</t>
  </si>
  <si>
    <t>05 20´ X 8´ X 8´6" TANK CONTA SLAC 5 TANK, CYLINDRICAL MONOISOPROPYLAMINE (MIPA)  99.5% BULK CHEMICALS NOS, HAZARDOUS  UN 1221 ISOPROPYLAMINE,  3 (8) I</t>
  </si>
  <si>
    <t>05 20´ X 8´ X 8´6" TANK CONTA SLAC 5 TANK MONOISOPROPYLAMINE CHEMICALS NOS, HAZARDOUS  UN 1221 ISOPROPYLAMINE</t>
  </si>
  <si>
    <t>CLORIM CHLORIMURON ETHYL 25% M M WDG</t>
  </si>
  <si>
    <t>HQ WITH DRUMS PLACED ON WOODEN PALLETS 360 DRUMS 36 PALLETS METHOMYL TECNICO DVA</t>
  </si>
  <si>
    <t>04 20´ X 8´ X 8´6" TANK CONTA SLAC 4 TANK UN :1221 ISOPROPYLAMINE CLASS :3(8) PG :I FLASHPOINT :-30 C (CLOSED CUP)</t>
  </si>
  <si>
    <t>40 BAGS 24MT PICLORAM TECNICO DVA</t>
  </si>
  <si>
    <t>02 X 20 1440 BOXES TRINCA CAPS LAMBD:A CYHALOTHRIN 250 CS</t>
  </si>
  <si>
    <t>20 WOODEN PALLETS NEW MS DRUMS BLENDA DVA A BA 18 EC</t>
  </si>
  <si>
    <t>2X40 GP 80 PALLETS METHOMYL TECNICO DVA METHYLCARBAMOYLOXY THIOACETIMIDATE</t>
  </si>
  <si>
    <t>CLORIM (CHLORIMURON-ETHYL 25% M,M WDG)</t>
  </si>
  <si>
    <t>ZARTAN METSULFURON-METHYL (METSULFUROM-METILICO)</t>
  </si>
  <si>
    <t>40BAGS 24MT PICLORAM TECNICO DVA</t>
  </si>
  <si>
    <t>80 PALLETS MARCA COMERCIAL UP STAGE 500 EC INGREDIENTE ATIVO CLOMAZONE</t>
  </si>
  <si>
    <t>720 BOXES ONLY TRINCA CAPS (LAMBDA CYHALOTHRIN 250 CS) 4 X 5 LTR X 600 BOXES 20 PALLETS CLASS:6.1,UN NO 3352 PKG GRP:III</t>
  </si>
  <si>
    <t>1X20  GP 720 BOXES CONTAINING 20 PALLETS TRINCA CAPS (LAMBDA CYHALOTHRIN 250 CS)</t>
  </si>
  <si>
    <t>40 PALLETS INGREDIENTE ATIVO BIFENT RINA 250,0 G, (25 % M,M) ACETAMIPRIDO OUTROS INGREDIENTES 500, REGISTRO NO MAPA NRO</t>
  </si>
  <si>
    <t>2400 CARTON FOMESAFEN SL CLASS</t>
  </si>
  <si>
    <t>1X20ST CONTAINER SAID TO CONTAIN OF IMAZETAPYR TECNICO CONDAX</t>
  </si>
  <si>
    <t>20 WOODEN PALLETS 3 X 20DV CONTAINERS ISTOT AL 60 WOODENPALLETS BLENDA DVA A BA 18 EC</t>
  </si>
  <si>
    <t>PROPICONAZOLE TECNICO DVA</t>
  </si>
  <si>
    <t>2X40ST CONTAINER(S) NTAIN: 80 BAGS GLUFOSINATE AMMONIUM TECNICO DVA BIG BAG PLACED ON 40 PALLETS 30 CALENDAR DAYS GLUFOSINATE AMMONIUM TECNICO DVA GLUFOSINATE AMMONIUM TECNICO DVA</t>
  </si>
  <si>
    <t>CONTAINS 120 BAG 4 D TECNICO DVA</t>
  </si>
  <si>
    <t>CONTAINS 2400 CARTON FOMESAFEN SL</t>
  </si>
  <si>
    <t>3000 BOXES PACKED IN 100 PALLETS ONLY TRINCA CAPS</t>
  </si>
  <si>
    <t>DMA 60% DIMETHYLAMINE MINIMUM 60%SOLUTION UN 1160,DIMETHYLAMINE, AQUEOUS SOLUTION,3 II</t>
  </si>
  <si>
    <t>720 DRUMS MEPIQUAT CHLORIDE TECNICO DVA</t>
  </si>
  <si>
    <t>24 PALLETS ATIVO:BIFENTRINA</t>
  </si>
  <si>
    <t>METHOMYL TECNICO DVA IMO CLASS:6.1 UN 2757 PG II 300 DRUMS = 30 PALLETS</t>
  </si>
  <si>
    <t>720 CARTON BOXES PACKED IN 20 WOODEN PALLETS TREATED AND CERTIFIED BATTUS</t>
  </si>
  <si>
    <t>THIODICARB 800 WDG 2880DRUMS</t>
  </si>
  <si>
    <t>3600 CARTON BOXES PACKED IN 100 WOODEN PALLETS TREATED BATTUS</t>
  </si>
  <si>
    <t>TRINCA CAPS INGREDIENTE ATI VO: LAMBDA CYHALOTHRIN LAMBDA CIALOTRINA</t>
  </si>
  <si>
    <t>1X20  GP 20 PALLETS CONTAINING 600 BOXES TRINCA CAPS PKG 4 X 5 LTR X 600 BOXES 20 PALLETS CLASS:6.1 UN NO 3352 P KG GRP:III</t>
  </si>
  <si>
    <t>1X20ST CONTAINER(S) SAID TO   CONTAIN 260 DRUM ABAMECTIN TECNICO UPL</t>
  </si>
  <si>
    <t>20 WOODEN PALLETS 80 DRUM BLENDA DVA A BA 18 EC UNITOP - DVA-ABA-18</t>
  </si>
  <si>
    <t>20 WOODEN PALLETS(80 DRUM S) WOODEN PACKING UNITOP - DVA-ABA-18</t>
  </si>
  <si>
    <t>20 WOODEN PALLETS 80 DRUM DRUMS BLENDA DVA A BA 18 EC UNITOP DVA ABA 18</t>
  </si>
  <si>
    <t>ZARTAN METSULFURON-METHYL (METSULFUROM-METILICO) 2160CTNS=40PALLETS</t>
  </si>
  <si>
    <t>2X20GP CONTAINER(S) SAID TO CO NTAIN: ANCOSAR 720 (MSMA 72%) 1500 DRUMS X 20 LIT</t>
  </si>
  <si>
    <t>PROPICONAZOLE TECNICO DVA 80 DRUMS</t>
  </si>
  <si>
    <t>1X20GP CONTAINER(S) SAID TO CO NTAIN: 20 PALLETS CONSIST OF 750 DRUM S ANCOSAR 720 (MSMA 72%) 750 DRUMS X 20 LIT</t>
  </si>
  <si>
    <t>LUFENURON TECNICO</t>
  </si>
  <si>
    <t>1X20GP CONTAINER(S) SAID TO CO NTAIN: ANCOSAR 720 (MSMA 72%) 750 DRUMS X 20 LIT</t>
  </si>
  <si>
    <t>24 PALLETS ATIVO:BIFENTR:INA</t>
  </si>
  <si>
    <t>30 BAG   1X20ST CONTAINER SAID TO CONTAIN OF IMAZETAPYR  TECNICO CONDAX</t>
  </si>
  <si>
    <t>3X20 GP 60 PALLETS CONTAINING 1800 BOXES (SIXTY PALLETS CONTAINING ONE THOUSAND EIGHT HUNDRED BOXES ONLY) TRINCA CAPS (LAMBDA CYHALOTHRI N 250 CS) PKG ?:4 X 5 LTR X 1600 BOXES PALLETS CLASS 6.1 UN NO 3352 PKG GRP III</t>
  </si>
  <si>
    <t>1X40  HC 40 PALLETS CONTAINING 1600 BOXES (FORTY PALLETS CONTAIN:ING ONE THOUSAND SIX HUNDRED BOXES ONLY) IMIDAGOLD 700 WG (IMIDACLOP:RIDO 70% WG)</t>
  </si>
  <si>
    <t>CONTAINS 2400 CARTON 250G,L FOMESAFEN SL</t>
  </si>
  <si>
    <t>480 BAGS IN TOTAL 10X40HC CONTAINER(S) ONTAIN: GLYPHOSATE TECNICO DVA</t>
  </si>
  <si>
    <t>600 CARTON SHIPPER´S LOAD AND C METRIBUZIM 480G,L SC (TENACE 480 SC CX 4X5L)</t>
  </si>
  <si>
    <t>2160 CARTON BOXES PACKED IN 60 WOODEN PALLETS BATTUS (ACETAMIPR ID 200 SP)</t>
  </si>
  <si>
    <t>2160 CARTON BOXES PACKED IN 60 WOODEN PALLETS TREATED AND CERTIFIED (720 CARTON BOXES &amp; 20 PALLETS IN EACH CONTAINER) BATTUS (ACETAMIPR:ID 200 SP) ALUMINIUM BAGS, SUCH 10 BAGS: IN ONE CARTON BOX WITH PALLETS</t>
  </si>
  <si>
    <t>20 WOODEN PALLETS(80 DURM S) D VA-RES (BLENDA DVA ZAPHIR)</t>
  </si>
  <si>
    <t>120 PALLETS CONTAINING 4800 BOXES IMIDAGOLD 700 WG</t>
  </si>
  <si>
    <t>260 DRUM   1X20ST CONTAINER SAID TO CONTAIN ABAMECTIN TECNICO UPL</t>
  </si>
  <si>
    <t>CONTAINS 40 BAGS PICLORAM TECNICO DVA</t>
  </si>
  <si>
    <t>Pioneer Scientific Industry Nanjing Co., Ltd.</t>
  </si>
  <si>
    <t>PIONEER SCIENTIFIC INDUSTRY NANJING CO LTD
NO 3 JINGMING ROAD BINJIANG DEVELOP ZONE JIANGNING - NANJING -  - 0</t>
  </si>
  <si>
    <t>1X40GP 2880DRUMS 40PALLETS SUPIMPA (THIODICARB 800 WDG) CL:6.1 UN:2757 PG:III</t>
  </si>
  <si>
    <t>CONTAINS 1200 CARTONS FIPRONIL 250 FS START 250FS 4X5L_BR</t>
  </si>
  <si>
    <t>1 X 40?´HC CONTAINER TOTAL 1600 BOXES ONLY TOTAL ONE THOUSAND SIX HUN:DRED BOXES ONLY MARCA COMERCIAL?: SPERTO INGREDIENTE ATIVO?:BIFENTRINA</t>
  </si>
  <si>
    <t>DIMETHYLAMINE, AQUEOUS´ SOLUTION CLASS 3 UN 1160 PACKINGGROUP II DIMETHYLAMINE (60% AQUEOUS SOLUTION)</t>
  </si>
  <si>
    <t>UN 1160 PACKINGGROUP II DIMETHYLAMINE (60% AQUEOUS SOLUTION</t>
  </si>
  <si>
    <t>1X40  HC 40 PALLETS CONTAINING 1600 BOXES</t>
  </si>
  <si>
    <t>4X20GP CONTAINER(S) SAID TO CO NTAIN: 80 WOODEN PALLET CONSISTS OF 3 000 DRUMS ANCOSAR 720 (MSMA 72%) 3000 DRUMS X 20 LIT</t>
  </si>
  <si>
    <t>1X20  GP 20 PALLETS CONTAINING 720 BOXES TWENTY PALLETS CONTAINING: SEVEN HUNDRED TWENTY BOXES ONLY) TRINCA CAPS (LAMBDA CYHALOTHRIN:250 CS)</t>
  </si>
  <si>
    <t>1X20  GP 20 PALLETS CONTAINING 600 BOXES TRINCA CAPS (LAMBDA CYHALOTHRIN 250 CS):</t>
  </si>
  <si>
    <t>1X40  HC 40 PALLETS CONTAINING 1600 BOXES (FORTY PALLETS CONTAININ:G ONE THOUSAND SIX HUNDRED BOXES ONLY) IMIDAGOLD 700 WG</t>
  </si>
  <si>
    <t>20 WOODEN PALLETS(80 DRUM S) NEW HDPE DRUMS UNITOP - D VA-RES (BLENDA DVA ZAPHIR)-</t>
  </si>
  <si>
    <t>1 X 20?´ST CONTAINER ?: ANCOSAR 720 (MSMA 72%) 750 DRUMS X 20 LIT</t>
  </si>
  <si>
    <t>CONTAINS 2400 CARTONS 2400CTNS) CY , CY FIPRONIL 250 FS START 250FS 4X5L_BR</t>
  </si>
  <si>
    <t>CONTAINS 1200 CARTONS FIPRONIL 800 WG</t>
  </si>
  <si>
    <t>2 X 20 DV CONTAI NERS HDPE DRUMS UNITOP -DVA-RE S (BLENDADVA ZAPHIR)</t>
  </si>
  <si>
    <t>2X20FT CO NTAINERIS 20 WOODEN PALLETS(80 DRUM S) WOODEN PACKING - TREAT ED &amp; CERTIFIEDPALLET NEW H DPE DRUMS UNITOP -DVA-RES (BLENDADVA ZAPHIR)</t>
  </si>
  <si>
    <t>20 WOODEN PALLETSCONTAINI NG 80 DRUMS WOODEN PACKIN G DRUMS BLENDA D VA ABA 18(UNITOP - DVA -ABA-18)</t>
  </si>
  <si>
    <t>20 WOODEN PALLETS(80 DRUM S) BLENDA DVA A BA 18 EC(UNITOP - DVA-ABA-18)</t>
  </si>
  <si>
    <t>METHOMYL TECNICO DVA IMO CLASS 6 1 UN 2757 PG II</t>
  </si>
  <si>
    <t>Youth Chemical Co., Ltd.</t>
  </si>
  <si>
    <t xml:space="preserve">YOUTH CHEMICAL CO LTD
</t>
  </si>
  <si>
    <t>LAMBDA-CYHALOTHRIN CLASS: 6.1 UN NO.: 3349</t>
  </si>
  <si>
    <t>2160CTNS=40PALLETS ZARTAN METSULFURON-METHYL (METSULFUROM-METILICO</t>
  </si>
  <si>
    <t>1 X 20?´ST CONTAINER ?: 750 DRUMS ANCOSAR 720 (MSMA 72%) 750 DRUMS X 20:LIT</t>
  </si>
  <si>
    <t>006 20´ X 8´ X 8´6" TANK CONTA SLAC 6 TANK MONOISOPROPYLAMINE - BULK CHEMICALS NOS, HAZARDOUS  UN 1221 ISOPROPYLAMINE</t>
  </si>
  <si>
    <t>Unilever Brasil Industrial Ltda</t>
  </si>
  <si>
    <t>UNILEVER BRASIL INDUSTRIAL LTDA
AV DAS INDUSTRIAS 315 PARTE III DISTRITO INDUSTRIAL - VINHEDO - SP - 13280000</t>
  </si>
  <si>
    <t>Upl Costa Rica Sociedad Anonima</t>
  </si>
  <si>
    <t>Costa Rica</t>
  </si>
  <si>
    <t xml:space="preserve">UL COSTA RICA SCC SA
</t>
  </si>
  <si>
    <t>UNILEVER BRASIL INDUSTRIAL LTDA</t>
  </si>
  <si>
    <t>PUERTO LIMON</t>
  </si>
  <si>
    <t>CRLIO</t>
  </si>
  <si>
    <t>34011100</t>
  </si>
  <si>
    <t>ONE 40´ X 8´ X 9´6" HIGH CUBE SLAC 3,620 CASES ON 21 PALLETS WITH DOVE JABON BLANCO 48X90G</t>
  </si>
  <si>
    <t>(005) 20´ X 8´ X 8´6" TANK CONTA SLAC 5 TANK UN 1221 ISOPROPYLAMINE 3 (8) I,</t>
  </si>
  <si>
    <t>HOYER GLOBAL</t>
  </si>
  <si>
    <t>05 20´ X 8´ X 8´6" TANK CONTA SLAC 5 TANK MONOISOPROPYLAMINE BULK CHEMICALS NOS, HAZARDOUS  UN 1221 ISOPROPYLAMINE,</t>
  </si>
  <si>
    <t>Sinochem International Co.</t>
  </si>
  <si>
    <t xml:space="preserve">SINOCHEM INTERNATIONAL CO
</t>
  </si>
  <si>
    <t>400 BAGS GLYPHOSATE TECNICO DVA 400 BAGS=200PALLETS</t>
  </si>
  <si>
    <t>120 PALLETS CONTAINING 4800 BOXES (ONE HUNDRED TWENTY PALLETS CONTAIN:ING FOUR THOUSAND EIGHT HUNDRED BOXES ONLY) IMIDAGOLD 700 WG (IMIDACL:OPRIDO)</t>
  </si>
  <si>
    <t>2X20  GP 40 PALLETS CONTAINING 1200 BOXES (FORTY PALLETS CONTAINING:ONE THOUSAND TWO HUNDRED BOXES ONLY) TRINCA CAPS (LAMBDA CYHALOTHRI:N 250 CS)</t>
  </si>
  <si>
    <t>1X20  GP 20 PALLETS CONTAINING 600 BOXES (TWENTY PALLETS CONTAINI:NG SIX HUNDRED BOXES ONLY) TRINCA CAPS (LAMBDA CYHALOTHRIN 250 CS):</t>
  </si>
  <si>
    <t>3 X 20?´ ST CONTAINERS TOTAL 240 DRUMS ONLY TOTAL TWO HUNDERD FORTY D:RUMS ONLY PACKED ON SIXTY PALLETS GAMMA BUTYROLACTONE</t>
  </si>
  <si>
    <t>1X20  GP 20 PALLETS CONTAINING 720 BOXES (TWENTY PALLETS CONTAINI:NG SEVEN HUNDRED TWENTY BOXES ONLY) TRINCA CAPS (LAMBDA CYHALOTHRIN:250 CS)</t>
  </si>
  <si>
    <t>3X20  GP 60 PALLETS CONTAINING 2160 BOXES (SIXTY PALLETS CONTAININ:G TWO THOUSAND ONE HUNDRED SIXTY BOXES ONLY) TRINCA CAPS (LAMBDA CYHA:LOTHRIN 250 CS) PKG</t>
  </si>
  <si>
    <t>CONTAINS 260 DRUMS ABAMECTIN TECNICO UPL</t>
  </si>
  <si>
    <t>2X20GP CONTAINER(S) NTAIN: ANCOSAR 720 (MSMA 72%) 1500 DRUMS X 20 LIT</t>
  </si>
  <si>
    <t>30 BAG   1X20ST CONTAINER SAID TO CONTAIN:13500KG   OF IMAZETAPYR TECNICO  CONDAX</t>
  </si>
  <si>
    <t>10X40HC CONTAINER(S) SAID TO C ONTAIN 400 BAGS GLYPHOSATE TECNICO DVA</t>
  </si>
  <si>
    <t>03 20´ X 8´ X 8´6" TANK CONTA SLAC 3 TANK UN 1221 ISOPROPYLAMINE 3 (8) I,</t>
  </si>
  <si>
    <t>CONTAINS 1200 CARTON 250G,L FOMESAFEN SL CLASS 9 UN 3082</t>
  </si>
  <si>
    <t>1200 CARTON SHIPPER´S LOAD AND C 250G,L FOMESAFEN SL</t>
  </si>
  <si>
    <t>40 PALLETS CONTAINING 1200 BOXES TRINCA CAPS</t>
  </si>
  <si>
    <t>CONTAINS 400 BIG BAG 400 BAGS IN TOTAL 10X40HC CONTAINER(S) SAID TO C ONTAIN: GLYPHOSATE TECNICO DVA</t>
  </si>
  <si>
    <t>ONE 20´ X 8´ X 8´6" TANK CONTA SLAC 6 TANK CHEMICALS SPOT PRODUCT DETAILS ISOPROPYLAMINE CLASS : 3(8) PG : I MONOISOPROPYLAMINE (MIPA) 99.5% - BULK</t>
  </si>
  <si>
    <t>29330000</t>
  </si>
  <si>
    <t>CONTAINS 40 BIG BAG 40 BAGS IN TOTAL 1X40ST CONTAINER SAID TO CONTA IN: 40BAGS 24MT PICLORAM TECNICO DVA</t>
  </si>
  <si>
    <t>ONE 20´ X 8´ X 8´6" TANK CONTA SLAC 6 UN 1221 ISOPROPYLAMINE 3 (8) I, FLASHPOINT (-30.0C) MONOISOPROPYLAMINE (MIPA) 99.5%,  BULK</t>
  </si>
  <si>
    <t>ONE 20´ X 8´ X 8´6" TANK CONTA SLAC 7 CHEMICALS SPOT PRODUCT DETAILS UN: 1221 ISOPROPYLAMINE CLASS: 3(8)  PG:I  FLASHPOINT : -30 C (CLOSED CUP)  MARINE POLLUTANT : NO  MONOISOPROPYLAMINE (MIPA)  99.5% BULK</t>
  </si>
  <si>
    <t>20 WOODEN PALLETS(80 DRUM S) EXPORT WORTHY NEW HDPE DRUMS UNITOP - D VA-RES</t>
  </si>
  <si>
    <t>ONE 20´ X 8´ X 8´6" TANK CONTA SLAC 7 TANK UN 1221 ISOPROPYLAMINE MONOISOPROPYLAMINE (MIPA) 99.5%</t>
  </si>
  <si>
    <t>30 BAG   1X20ST CONTAINER(S) SAID TO   CONTAIN:IMAZETAPYRTECNICO  CONDAX</t>
  </si>
  <si>
    <t>CONTAINS 80 BAGS GLUFOSINATE AMMONIUM TECNICO DVA</t>
  </si>
  <si>
    <t>10X40HC CONTAINER(S) SAID TO CONTAIN:&gt;N   MOREIRA, 2800, 6  FLOOR - ZIP CODE 60170-172 D.  TORRES - FORTALEZA,CE  CONTACT: A,C MARIA CARMEM</t>
  </si>
  <si>
    <t>METHOMYL TECNICO DVA IMO CLASS:6.1 UN 2757 PG II 400 DRUMS = 40 PALLETS</t>
  </si>
  <si>
    <t>29 PALLETS (TOTAL ONE THOUSAND ONE HUNDRED SIXTY CORR BOXES ON TW:ENTY NINE PALLETS ONLY) SPERTO INGREDIENTE A:TIVO:BIFENTRINA (25 % M,M) ACETAMIPRIDO (2:5 % M,M) OUTROS INGREDIENTES 500, (50 % M,M) REGISTRO NO:MAPA 1160 CORR BOXES 10 TRILAM POUCH HAZ DESC: IMCO CLASS: 6.1, PKG: GRP: III, UN NO: 2588</t>
  </si>
  <si>
    <t>80 PALLETS (TOTAL THREE THOUSAND TWO HUNDRED CORR BOXES ON EIGHT:Y PALLETS ONLY</t>
  </si>
  <si>
    <t>40 PALLETS (TOTAL ONE THOUSAND SIX HUNDRED CORR BOXES</t>
  </si>
  <si>
    <t>CONTAINS 440 BIG BAG 440 BAGS IN TOTAL 11X40HC CONTAINER(S) SAID TO C ONTAIN: GLYPHOSATE TECNICO DVA</t>
  </si>
  <si>
    <t>Noble Industries</t>
  </si>
  <si>
    <t xml:space="preserve">NOBLE SHIPPING PVT LTD
</t>
  </si>
  <si>
    <t>B &amp; M LOGISTICA INTERNACIONAL</t>
  </si>
  <si>
    <t>160 DRUMS ONE HUNDERD SIXTY DRUMS PACKED ON FORTY PALLETS GAMMA BUTY:ROLACTONE</t>
  </si>
  <si>
    <t>LAMBDA-CYHALOTHRIN</t>
  </si>
  <si>
    <t>ONE 40´ X 8´ X 8´6" GENERAL PU SLAC 400 DRUMS METHOMYL TECNICO DVA</t>
  </si>
  <si>
    <t>40 PALLETS INGREDIENT:E ATIVO:BIFENTRINA 250,0 G,KG (25 % M,M) ACETAMIPRIDO 250,0 G,KG (2:5 % M,M) OUTROS INGREDIENTES 500, 0 G,KG (50 % M,M)</t>
  </si>
  <si>
    <t>26 PALLETS (ONE THOUSAND TWO HUNDRED CORR BOXES ON TWENTY SIX PA:LLETS ONLY INGREDIENTE ATIV:O: CLOMAZONE (CLOMAZONA) REGISTRO</t>
  </si>
  <si>
    <t>1X20ST CONTAINER(S) SAID TO CONTAIN 30 BAG OF IMAZETAPYR TECNICO CONDAX</t>
  </si>
  <si>
    <t>ONE 20´ X 8´ X 8´6" TANK CONTA SLAC 7 TANK ISOPROPYLAMINE</t>
  </si>
  <si>
    <t>ONE 20´ X 8´ X 8´6" TANK CONTA SLAC 1 TANK ISOPROPYLAMINE</t>
  </si>
  <si>
    <t>400 BAGS IN TOTAL 10X40HC CONTAINER(S) SAID TO C ONTAIN: GLYPHOSATE TECNICO DVA</t>
  </si>
  <si>
    <t>440 BAGS IN TOTAL 11X40HC CONTAINER(S) SAID TO C ONTAIN: GLYPHOSATE TECNICO DVA</t>
  </si>
  <si>
    <t>1X20ST CONTAINER(S) SAID TO 30 BAG IMAZETAPYR TECNICO CONDAX</t>
  </si>
  <si>
    <t>UPL DO BRASIL INDUSTRIA &amp; COMERCIO DE INSUMOS AGROPECUARIOS SA
ROD PR 090 KM 05 5695 ARMZ 1B PARQUE INDUSTRIAL - IBIPORA - PR - 86200000</t>
  </si>
  <si>
    <t>20 PALLETS (TWO HUNDRED DRUMS ON TWENTY PALLETS ONLY) RED PHOSPHORUS:MG(OH)2 IN IRON DRUMS</t>
  </si>
  <si>
    <t>190 PALLETS MARCA COMERCIAL: ACEFATO TECNICO UPL INGREDIENTE: ATIVO: ACEPHATE TECHNICAL 97%</t>
  </si>
  <si>
    <t>CONTAINS 40 BAGS "SHIPPER´S LOAD, COU 24MT PICLORAM TECNICO DVA</t>
  </si>
  <si>
    <t>3 X 20 FT CONTAINERS 20 WOODEN PALLETS BLENDA DVA A BA 18 EC(UNITOP - DVA-ABA-18)</t>
  </si>
  <si>
    <t>2 X 20 FT CONT AINERS IS 40 WOODENPALLET S (160 DRUMS) BLENDA DVA A BA 18 EC(UNITOP - DVA-ABA-18)</t>
  </si>
  <si>
    <t>ABAMECTIN TECNICO UPL</t>
  </si>
  <si>
    <t>80 PALLETS INGRED:IENTE ATIVO:BIFENTRINA</t>
  </si>
  <si>
    <t>40 PALLETS GASTOXIN (ALP) 57% ACTIVE INGREDIENTE A:TIVO: ALUMINIUM PHOSPHIDE</t>
  </si>
  <si>
    <t>CONTAINS 5250 DRUM SHIPPER´S LOAD AND C 7 X 20 FCL ANCOSAR 720 (MSMA 72%) 5250 DRUMS X 20 LIT</t>
  </si>
  <si>
    <t>114 PALLETS ONE THOUSAND THREE HUNDRED SIXTY EIGHT BAGS ON ONE HUNDR:ED FOURTEEN PALLETS ONLY ACEFATO TECNICO UPL INGRED:IENTE ATIVO: ACEPHATE TECHNICAL 97% 1368 BAGS</t>
  </si>
  <si>
    <t>CONTAINS 40 PACKAGE 2X20GP CONTAINER(S) NTAIN: 40 WOODEN PALLETS CONTAINING I N TOTAL 1500 DRUMS X 20 LIT ANCOSAR 720 (MSMA 72%) 1500 DRUMS X 20 LIT</t>
  </si>
  <si>
    <t>Uniphos Colombia Plant Ltd.</t>
  </si>
  <si>
    <t>Guainia</t>
  </si>
  <si>
    <t xml:space="preserve">UNIPHOS COLOMBIA PLANT LTDA
</t>
  </si>
  <si>
    <t>1600 BAG IN 40 PALLETS UNIZEB GOLD (75DF) (FUNGICIDE). UN 3077."ENVIRONMENTALLY HAZARDOUS SUBSTANCE SOLID, N.O.S" (MANCOZEB CLASS 9 P.G.III. MARINE POLLUTANT(P)</t>
  </si>
  <si>
    <t>1 X 40 CONT S.L.A.C 1600 BAG IN 40 PALLETS  UNIZEB GOLD ( 75DF) (FUNGICIDE). UN 3077."ENVIRONMENTALLY HAZARDOUS SUBSTANCE, SOLID, N.O.S" (MANCOZEB). CLASS 9 P.G.III. MARINE POLLUTANT(P)</t>
  </si>
  <si>
    <t>1 X 40 CONT S.L.A.C 1600 BAG IN 40 PALLETS UNIZEB GOLD ( 75DF) (FUNGICIDE). UN 3077."ENVIRONMENTALLY HAZARDOUS SUBSTANCE, SOLID, N.O.S" (MANCOZEB). CLASS 9 P.G.III. MARINE POLLUTANT(P)</t>
  </si>
  <si>
    <t>2 X 20 FCL´S CONTAINS 1500 DRUM ANCOSAR 720 (MSMA 72%) 1500 DRUMS X 20 LIT</t>
  </si>
  <si>
    <t>1 X 40 CONT S.L.A.C 1600 BAG IN 40 PALLETS (40 PALLETS X 40 BAGS X 15KG) UNIZEB GOLD ( 75DF) 15KG BAG (FUNGICIDE). UN 3077."ENVIRONMENTALLY HAZARDOUS SUBSTANCE, SOLID, N.O.S" (MANCOZEB). CLASS 9 P.G.III. MARINE POLLUTANT(P)</t>
  </si>
  <si>
    <t>ZHANGJIAGANG</t>
  </si>
  <si>
    <t>CNZJG</t>
  </si>
  <si>
    <t>TEBUCONAZOLE 200G,L EC (TEBUFORT CX 4X5L)</t>
  </si>
  <si>
    <t>1 X 40?´HC CONTAINER TOTAL 800 BOXES ONLY INGREDIENTE ATIVO CLOMAZONA</t>
  </si>
  <si>
    <t>600 CARTON BOXES PACKED IN 20 WOODEN PALLETS TRI NCA CAPS (LAMBDA CYHALOTHRIN 250 CS</t>
  </si>
  <si>
    <t>2X20  GP 40 PALLETS CONTAINING 1200 BOXES (FORTY PALLETS CONTAINING:ONE THOUSAND TWO HUNDRED BOXES ONLY) TRINCA CAPS (LAMBDA CYHALOTHRIN:250 CS) PKG :4 X 5 LTR X 1200 BOXES = 40 PALLETS UN NO: 3352 IMO CL:ASS :6.1 PKG GRP:III</t>
  </si>
  <si>
    <t>20 PALLETS GASTOXIN (ALP) 57% ACTIVE INGREDIENTE ATIVO:: ALUMINIUM PHOSPHIDE</t>
  </si>
  <si>
    <t>600 CARTON NCA CAPS (LAMBDA CYHALOTHRIN 250 CS)</t>
  </si>
  <si>
    <t>1600 BAG IN 40 PALLETS (40 PALLETS X 40 BAGS X 15KG) UNIZEB GOLD (75DF) 15KG (FUNGICIDE). UN 3077."ENVIRONMENTALLY HAZARDOUS SUBSTANCE, SOLID, N.O.S" (MANCOZEB). CLASS 9 P.G.III. MARINE POLLUTANT(P)</t>
  </si>
  <si>
    <t>1600 BAG IN 40 PALLETS (40 PALLETS X 40 BAGS X 15KG) UNIZEB GOLD (75DF) 15KG (FUNGICIDE). UN 3077."ENVIRONMENTALLY HAZARDOUS SUBSTANCE, SOLID, N.O.S" (MANCOZEB). CLASS 9 P.G.III. MARINE POLLUTANT(</t>
  </si>
  <si>
    <t>(40 PALLETS X 40 BAGS X 15KG) 1600 BAG IN 40 PALLETS UN 3077."ENVIRONMENTALLY HAZARDOUS SUBSTANCE, SOLID, N.O.S" (MANCOZEB). CLASS 9 P.G.III. MARINE POLLUTANT(P)</t>
  </si>
  <si>
    <t>266 PALLETS MARCA ACEFATO TECNICO UPL:INGREDIENTE ATIVO?: ACEPHATE TECHNICAL 97%</t>
  </si>
  <si>
    <t>38089910</t>
  </si>
  <si>
    <t>72 PALLETS GASTOXIN (ALP) 57% ACTIVE INGREDI:ENTE ATIVO: ALUMINIUM PHOSPHIDE 570G</t>
  </si>
  <si>
    <t>80 PALLETS (TOTAL ONE THOUSAND NINE HUNDRED AND TWENTY CORR BOXES ON: EIGHTY PALLETS ONLY) ALP) 57% ACTIVE: INGREDIENTE ATIVO: ALUMINIUM PHOSPHIDE 570G,KG (57% M,M) :1920 CORR BOXES</t>
  </si>
  <si>
    <t>600 CARTON BOXES PACKED IN 20 WOODEN PALLETS TREATED AND CERTIFIED TRI:NCA CAPS</t>
  </si>
  <si>
    <t>114 PALLETS ACEFATO TECNICO UPL INGRED:IENTE ATIVO?: ACEPHATE TECHNICAL 97%</t>
  </si>
  <si>
    <t>UPL DO BRASIL IND &amp; COM DE INSUMOS AGROPECUARIOS SA
R JOSE GERALDO FERREIRA 105 NOTRE DAME - CAMPINAS - SP - 13092807</t>
  </si>
  <si>
    <t>1X20GP CONTAINER(S) SAID TO CO NTAIN: 20 WOODEN PALLETS CONTAINING I N TOTAL 750 DRUMS X 20 LIT ANCOSAR 720 (MSMA 72%) 750 DRUMS X 20 LIT</t>
  </si>
  <si>
    <t>UPL DO BRASIL IND &amp; COM DE INSUMOS AGROPECUARIOS SA
AV MAEDA SN DISTRITO INDUSTRIAL - ITUVERAVA - SP - 14500000</t>
  </si>
  <si>
    <t>CONTAINS 2400 CARTONS FIPRONIL 250 FS START 250FS 4X5L_BR</t>
  </si>
  <si>
    <t>20 PALLETS GASTOXIN (ALP) 57% ACTIVE INGREDIENTE:ATIVO: ALUMINIUM PHOSPHIDE 57% M,M)</t>
  </si>
  <si>
    <t>40 PALLETS (EIGHT HUNDRED CORR BOXES ON FOURTY PALLETS ONLY) MARCA INGREDIENTE ATIVO: CLOMAZONE (CLOMAZONA</t>
  </si>
  <si>
    <t>114 PALLETS ( ACEFATO TECNICO UPL INGR:EDIENTE ATIVO: ACEPHATE TECHNICAL 97%</t>
  </si>
  <si>
    <t>CONTAINS 1500 DRUM 2X20´ FCL ANCOSAR 720 (MSMA 72%)</t>
  </si>
  <si>
    <t>1 X 40HC S.L.A.C. 1600 BAG IN 40 PALLETS UNIZEB GOLD ( 75DF) 15KG BAG (FUNGICIDE). UN 3077."ENVIRONMENTALLY HAZARDOUS SUBSTANCE, SOLID, N.O.S" (MANCOZEB). CLASS 9 P.G.III</t>
  </si>
  <si>
    <t>1 X 40HC S.L.A.C. 1600 BAG IN 40 PALLETS UNIZEB GOLD (FUNGICIDE). UN 3077."ENVIRONMENTALLY HAZARDOUS SUBSTANCE, SOLID, N.O.S" (MANCOZEB). CLASS 9 P.G.III.</t>
  </si>
  <si>
    <t>1 X 40HC S.L.A.C. 1600 BAG IN 40 PALLETS (40 PALLETS X 40 BAGS X 15KG) UNIZEB GOLD ( 75DF) UN 3077."ENVIRONMENTALLY HAZARDOUS SUBSTANCE, SOLID, N.O.S" (MANCOZEB). CLASS 9 P.G.III</t>
  </si>
  <si>
    <t>4800 BG UNIZEB GOLD (FUNGICIDE).</t>
  </si>
  <si>
    <t>114 PALLETS (ONE THOUSAND THREE HUNDRED SIXTY EIGHT BAGS ON ONE HUND:RED FOURTEEN PALLETS ONLY) MARCA COMERCIAL: ACEFATO TECNICO UPL INGR:EDIENTE ATIVO: ACEPHATE TECHNICAL 97%</t>
  </si>
  <si>
    <t>UPL DO BRASIL IND &amp; COM DE INSUMOS AGROPECUARIOS SA</t>
  </si>
  <si>
    <t>18 WOODEN PALLETS UNITOP - DVA-RES (BLENDA DVA ZAPHIR</t>
  </si>
  <si>
    <t>20 PALLETS GASTOXIN</t>
  </si>
  <si>
    <t>1200 BOXES (40 PALLETS) TRINCA CAPS LAMBDA CYHALOTHRIN</t>
  </si>
  <si>
    <t>1 X 40HC S.L.A.C. 1600 BAG IN 40 PALLETS (40 PALLETS X 40 BAGS X 15KG) UNIZEB GOLD ( 75DF) 15KG BAG (FUNGICIDE). UN 3077."ENVIRONMENTALLY HAZARDOUS SUBSTANCE, SOLID, N.O.S" (MANCOZEB). CLASS 9 P.G.III</t>
  </si>
  <si>
    <t>1600 BAG IN 40 PALLETS (40 PALLETS X 40 BAGS X 15KG) UNIZEB GOLD (75DF) 15KG (FUNGICIDE). UN 3077."ENVIRONMENTALLY HAZARDOUS SUBSTANCE, SOLID, N.O.S" (MANCOZEB). CLASS 9 P.G.III</t>
  </si>
  <si>
    <t>1 X 40HC S.L.A.C. 1600 BAG IN 40 PALLETS (40 PALLETS X 40 BAGS X 15KG) UNIZEB GOLD ( 75DF) 15KG BAG (FUNGICIDE). UN 3077."ENVIRONMENTALLY HAZARDOUS SUBSTANCE, SOLID, N.O.S" (MANCOZEB). CLASS 9 P.G.III.</t>
  </si>
  <si>
    <t>1X20 GP 20 PALLETS CONTAINING 600 BOXES TWENTY PALLETS CONTAINI:NG SIX HUNDRED BOXES ONLY TRINCA CAPS</t>
  </si>
  <si>
    <t>1200 CARTON BOXES 40 WOODEN PALLETS LAMBDA CYHALOTHRIN</t>
  </si>
  <si>
    <t>2X20 FCL ANCOSAR 720 (MSMA 72%) 1500 DRUMS 20 LIT</t>
  </si>
  <si>
    <t>Union Cargo International Forwarder Co., Ltd.</t>
  </si>
  <si>
    <t xml:space="preserve">UNION CARGO INTERNATIONAL FORWARDER CO LTD
</t>
  </si>
  <si>
    <t>1600 BAG IN 40 PALLETS UNIZEB GOLD (75DF) 15KG (FUNGICIDE UN 3077."ENVIRONMENTALLY HAZARDOUS SUBSTANCE, SOLID, N.O.S" (MANCOZEB). CLASS 9 P.G.III</t>
  </si>
  <si>
    <t>TEBUCONAZOLE 200G,L EC (TEBUFORT CX 4X5L) UN3082, CLASS 9, PG III PACKING 4X5L DRU:M,CARTON PLACED ON 18 WOODEN PALLETS</t>
  </si>
  <si>
    <t>1X20  GP 20 PALLETS CONTAINING 600 BOXES (TWENTY PALLETS CONTAINI:NG SIX HUNDRED BOXES ONLY) TRINCA CAPS (LAMBDA CYHALOTHRIN 250 C:S) PKG :4 X 5 LTR X 600 BOXES = 20 PALLETS UN NO: 3352 IMO CLA:SS:6.1 PKG GRP:III</t>
  </si>
  <si>
    <t>20 PALLETS (TOTAL FOUR HUNDRED AND EIGHTY CORR BOXES ON TWENTY PALLE TS ONLY GASTOXIN (ALP) 57% ACTIVE INGREDIENTE ATIV O ALUMINIUM PHOSPHIDE 570G,KG (57% M,</t>
  </si>
  <si>
    <t>72 PALLETS (TOTAL EIGHT HUNDRED AND SIXTY FOUR CORR BOXES ON SEVENTY: TWO PALLETS ONLY) GASTOXIN (ALP) 57% ACTIVE ALUMINIUM PHOSPHIDE</t>
  </si>
  <si>
    <t>36 PALLETS (TOTAL FOUR HUNDRED AND THIRTY TWO CORR BOXES ON THIRTY S IX PALLETS ONLY GASTOXIN (ALP) 57% ACTIVE INGREDIE NTE ATIVO ALUMINIUM PHOSPHIDE</t>
  </si>
  <si>
    <t>1500 DRUM SHIPPER´S LOAD AND C 2X20 FCL ANCOSAR 720 (MSMA 72%) 1500 DRUMS X 20 LIT</t>
  </si>
  <si>
    <t>1600 BAG IN 40 PALLETS UNIZEB GOLD (75DF) ENVIRONMENTALLY HAZARDOUS SUBSTANCE, SOLID, N.O.S" (MANCOZEB).</t>
  </si>
  <si>
    <t>Multi Yield Development Ltd.</t>
  </si>
  <si>
    <t xml:space="preserve">MULTI YIELD DEVELOPMENT LTD
</t>
  </si>
  <si>
    <t>ZARTAN (METSULFURON-METHYL 60% WDG) 10 PRIMARY BOXES,CARTON 2160CTNS = 40PALLETS</t>
  </si>
  <si>
    <t>4800 BG 40 PALLETS UNIZEB GOLD FUNGICIDE). UN 3077."ENVIRONMENTALLY HAZARDOUS SUBSTANCE, SOLID, N.O.S" (MANCOZEB). CLASS 9 P.G.III</t>
  </si>
  <si>
    <t>TEBUCONAZOLE 200G,L EC (TEBUFORT CX 4X5L) UN3082, CLASS 9, PG III PACKING 4X5L DRUM,CARTON PLAC:ED ON 18 WOODEN PALLETS</t>
  </si>
  <si>
    <t>36 PALLETS GASTOXIN (ALP) 57% ACTIVE INGREDIENTE: ATIVO: ALUMINIUM PHOSPHIDE 570G,KG (57% M,M)</t>
  </si>
  <si>
    <t>80 PALLETS GASTOXIN (ALP) 57% ACTIVE INGREDIENTE ATI:VO: ALUMINIUM PHOSPHIDE 570G,KG (57% M,M)</t>
  </si>
  <si>
    <t>ANCOSAR 720 (MSMA 72%) 1500 DRUMS</t>
  </si>
  <si>
    <t>20 PALLETS (TOTAL FOUR HUNDRED AND EIGHTY CORR BOXES ON TWENTY PALLE:TS ONLY) GASTOXIN (ALP) 57% ACTIVE INGREDIENTE ATIVO:: ALUMINIUM PHOSPHIDE</t>
  </si>
  <si>
    <t>4800 BG (40 PALLETS X 40 BAGS X 15KG)   UNIZEB GOLD (75DF) 15 KG (FUNGICIDE).   UN 3077."ENVIRONMENTALLY HAZARDOUS   SUBSTANCE, SOLID, N.O.S" (MANCOZEB).   CLASS 9 P.G.III</t>
  </si>
  <si>
    <t>40 PALLETS UNIZEB GOLD (75DF) 15KG (FUNGICIDE). UN 3077."ENVIRONMENTALLY HAZARDOUS SUBSTANCE, SOLID, N.O.S" (MANCOZEB). CLASS 9 P.G.III. MARINE POLLUTANT(P)</t>
  </si>
  <si>
    <t>1600 BAG IN 40 PALLETS (40 PALLETS X 40 BAGS UNIZEB GOLD (75DF) ENVIRONMENTALLY HAZARDOUS SUBSTANCE, SOLID, N.O.S" (MANCOZEB).</t>
  </si>
  <si>
    <t>2X20  GP SAID TO CONTAIN 40 PALLETS CONTAINING 800 BOXES FIPRONIL 800G (BARAO 800 WG:)</t>
  </si>
  <si>
    <t>40 PALLETS 1200 BOXES IN 40 PALLETS LAMBDACYHALOTHRIN 1200 BOXES = 40 PALLETS</t>
  </si>
  <si>
    <t>40MT GLUFOSINATE AMMONIUM TECNICO DVA</t>
  </si>
  <si>
    <t>1440 BOXES (40 PALLETS) BATTUS (ACETAMIPRID 20% SP</t>
  </si>
  <si>
    <t>3 X 20 GP FCL CONTAINER 240 DRUMS ONLY GAMMA BUTYROLACTONA</t>
  </si>
  <si>
    <t>800 BOXES = 40 PALLETS FIPRONIL</t>
  </si>
  <si>
    <t>80 PALLETS SPERTO INGREDIENTE ATIVO:BIFENTRINA 25 % M,M) ACETAMIPRIDO 25 % M,M) OUTROS INGRE:DIENTES 500</t>
  </si>
  <si>
    <t>20 PALLETS GASTOXIN (ALP) 57% ATIVO: ALUMINIUM PHOSPHIDE (FOSFETO DE ALUMINIO)</t>
  </si>
  <si>
    <t>80 PALLETS INGREDIENTE ATIVO:BIFENTR:INA 25 % M,M) ACETAMIPRIDO INGREDIENTES 500</t>
  </si>
  <si>
    <t>40 PALLETS MARCA COMERCIAL: SPERTO INGREDIENTE ATIVO:BIFENTRINA (25 % M,M) ACETAMIPRIDO INGREDIENT:ES 500,</t>
  </si>
  <si>
    <t>1 X 20  FCL CONTAINER TOTAL 20 PALLETS PLANT PROT:ECTION PRODUCT USE FOR AGRICULTURAL PUROSE FIPRONILWG</t>
  </si>
  <si>
    <t>20 PALLETS GASTOXIN (ALP) 57% ALUMINIUM PHOSPHIDE</t>
  </si>
  <si>
    <t>72 PALLETS GASTOXIN (ALP) 57% ACTIVE INGR:EDIENTE ATIVO: ALUMINIUM PHOSPHIDE</t>
  </si>
  <si>
    <t>4 X 20 GP FCL CONTAINER 320 DRUMS ONLY GAMMA BUTYROLACTONA</t>
  </si>
  <si>
    <t>40 PALLETS (25 % M,M) ACETAMIPRIDO I:NGREDIENTES 500</t>
  </si>
  <si>
    <t>4800 BAG   IN 40 PALLETS UNIZEB GOLD (75DF) 15 KG (FUNGICIDE).   UN 3077."ENVIRONMENTALLY HAZARDOUS   SUBSTANCE, SOLID, N.O.S" (MANCOZEB).</t>
  </si>
  <si>
    <t>1600 BAG IN 40 PALLETS (40 PALLETS X 40 BAGS X 15KG) MANZATE WG (75DF) 15KG (FUNGICIDE). UN 3077."ENVIRONMENTALLY HAZARDOUS SUBSTANCE, SOLID, N.O.S" (MANCOZEB). CLASS 9 P.G.III.</t>
  </si>
  <si>
    <t>1500 DRUM ANCOSAR 720 (MSMA 72%) 1500 DRUMS</t>
  </si>
  <si>
    <t>2250 DRUM ANCOSAR 720 (MSMA 72%) 2250 DRUMS</t>
  </si>
  <si>
    <t>30 BAG   1X20ST CONTAINER(S) SAID TO CONTAIN IMAZETAPYR TECNICO  CONDAX</t>
  </si>
  <si>
    <t>UPL DO BRASIL IND &amp; COM DE INSUMOS AGROPECUARIOS SA
AV MAEDA SN TERREOPREDIO COMERCIAL DISTRITO INDUSTRIAL - ITUVERAVA - SP - 14500000</t>
  </si>
  <si>
    <t>GLUFOSINATE AMMONIUM TECNICO DVA 40 PALLETS</t>
  </si>
  <si>
    <t>CARTAGENA +CO</t>
  </si>
  <si>
    <t>COCTG</t>
  </si>
  <si>
    <t>1 X 40 CONT S.L.A.C 1600 BAG IN 40 PALLETS BAG (FUNGICIDE).</t>
  </si>
  <si>
    <t>1600 BAG IN 40 PALLETS 40 PALLETS X 40 BAGS UNIZEB GOLD (75DF FUNGICIDE). UN 3077."ENVIRONMENTALLY HAZARDOUS SUBSTANCE, SOLID, N.O.S" (MANCOZEB).</t>
  </si>
  <si>
    <t>1920 BAG UN 3077."ENVIRONMENTALLY HAZARDOUS   SUBSTANCE, SOLID, N.O.S" (MANCOZEB).   CLASS 9 P.G.III.</t>
  </si>
  <si>
    <t>1 X 40 CONT S.L.A.C 1600 BAG IN 40 PALLETS 40 PALLETS X 40 BAGS BAG (FUNGICIDE).</t>
  </si>
  <si>
    <t>Intermodal Tank Transport</t>
  </si>
  <si>
    <t>Finland</t>
  </si>
  <si>
    <t xml:space="preserve">INTERMODAL TANK TRANSPORT
</t>
  </si>
  <si>
    <t>002 20´ X 8´ X 8´6" TANK CONTA SLAC 002 TANK MONOISOPROPYLAMINE-BULK CHEMICALS NOS, HAZARDOUS UN 1221 ISOPROPYLAMINE, 3 (8) I FLASHPOINT</t>
  </si>
  <si>
    <t>1920 BAG MANZATE WG UN 3077."ENVIRONMENTALLY HAZARDOUS   SUBSTANCE, SOLID, N.O.S" (MANCOZEB).   CLASS 9 P.G.III</t>
  </si>
  <si>
    <t>1 X 40 CONT S.L.A.C 1600 BAG IN 40 PALLETS 40 PALLETS X 40 BAGS X BAG (FUNGICIDE</t>
  </si>
  <si>
    <t>1 X 40 CONT S.L.A.C 1600 BAG IN 40 PALLETS</t>
  </si>
  <si>
    <t>1 X 40 CONT S.L.A.C 1600 BAG IN 40 PALLETS 40 PALLETS X 40 BAGS X BAG (FUNGICIDE).</t>
  </si>
  <si>
    <t>TEBUCONAZOLE 200G,L EC (TEBUFORT CX 4X5L CLASS 9, PG III 4X5:L DRUM,CARTON PLACED ON 18 WOODEN PALLETS</t>
  </si>
  <si>
    <t>1 X 40 CONT S.L.A.C 1600 BAG IN 40 PALLETS ENVIRONMENTALLY HAZARDOUS SUBSTANCE, SOLID, N.O.S" (MANCOZEB).</t>
  </si>
  <si>
    <t>1 X 40 CONT S.L.A.C 1600 BAG IN 40 PALLETS 40 PALLETS X 40 BAGS</t>
  </si>
  <si>
    <t>4X5:L DRUM,CARTON PLACED ON 18 WOODEN PALLETS TEBUCONAZOLE 200G,L EC (TEBUFORT CX 4X5L)</t>
  </si>
  <si>
    <t>200 PALLETS STAGE 500 EC INGREDIENTE ATIVO: CLOMAZONE</t>
  </si>
  <si>
    <t>40 PALLETS CORR BOXES</t>
  </si>
  <si>
    <t>2 X 20 FCL CONTAINER TOTAL 40 PALLETS FIPRONIL:</t>
  </si>
  <si>
    <t>40 PALLETS SPERTO INGREDIENTE ATIVO ACETAMIPRIDO</t>
  </si>
  <si>
    <t>36 PALLETS GASTOXIN</t>
  </si>
  <si>
    <t>TOTAL ONE HUNDRED SIXTY PALLETS 6400 BOXES PACKED IN 160 PALLETS: IMIDACLOPRID 70%</t>
  </si>
  <si>
    <t>TOTAL 40 PALLETS ACETAMIPRID 20% SP</t>
  </si>
  <si>
    <t>4800 BAG 40 PALLETS 40 PALLETS X 40 BAGS UNIZEB GOLD FUNGICIDE). UN 3077</t>
  </si>
  <si>
    <t>4800 BAG PALLETS UNIZEB GOLD (75DF FUNGICIDE).   UN 3077."ENVIRONMENTALLY HAZARDOUS   SUBSTANCE, SOLID, N.O.S" (MANCOZEB).   CLASS 9 P.G.III. MARINE POLLUTANT(P</t>
  </si>
  <si>
    <t>40 PALLETS SPERTO INGREDIENTE ATIVO:BIFENTRINA (25 % M,M) ACETAMIPRIDO 250,0 G,KG (25 % M,M) OUTROS INGREDIENTES: 500, 0 G,KG (50 % M,M) 1600 CORR BOXES</t>
  </si>
  <si>
    <t>40 PALLETS 1600 CORR BOXES SPERTO INGREDIENTE ATIVO:BIFENTRINA 250,0 (25 % M,M) ACETAMIPRIDO 250,0 G,KG (25 % M,M) OUTROS INGREDIEN:TES 500, 0 G,KG (50 % M,M)</t>
  </si>
  <si>
    <t>80 PALLETS CLOMAZONE (:CLOMAZONA)</t>
  </si>
  <si>
    <t>1 X 40 CONT S.L.A.C 1600 BAG IN 40 PALLETS UNIZEB GOLD ( 75DF) (FUNGICIDE). UN 3077."ENVIRONMENTALLY HAZARDOUS SUBSTANCE, SOLID, N.O.S" (MANCOZEB). CLASS 9 P.G.III. MARINE POLLUTANT(P</t>
  </si>
  <si>
    <t>1200 CARTON BOXES PACKED IN 40 WOODEN PALLETS TREATED AND CERTIFIED TR:INCA CAPS (LAMBDA CYHALOTHRIN 250 CS)</t>
  </si>
  <si>
    <t>1 X 20´GP CONTAINER STC 750 DRUM ANCOSAR 720 (MSMA 72%)</t>
  </si>
  <si>
    <t>2X20´FCL 1500 DRUM ANCOSAR 720 (MSMA 72%)</t>
  </si>
  <si>
    <t>Van Iperen Bv</t>
  </si>
  <si>
    <t xml:space="preserve">VAN IPEREN BV
</t>
  </si>
  <si>
    <t>960BAGS 20 PALLETS NUTREO ENERGY 12-50-05 + 1S + ME + IPE</t>
  </si>
  <si>
    <t>Newport China Tank Containers Co.</t>
  </si>
  <si>
    <t xml:space="preserve">NEWPORT TANK CONTAINERS
</t>
  </si>
  <si>
    <t>NEWPORT TANK CONTAINERS</t>
  </si>
  <si>
    <t>10 20´ X 8´ X 8´6" TANK CONTA SLAC 10 TANK MONOISOPROPYLAMINE UN 1221, ISOPROPYLAMINE, 3(8), PG:I, FLP: -30C,EMS NO: F-E, S-C</t>
  </si>
  <si>
    <t>1 X 40 CONT S.L.A.C 960 BAG IN 40 PALLETS X 24 BAGS MANZATE WG</t>
  </si>
  <si>
    <t>60 WOODEN PALLETS [240 DRUMS]</t>
  </si>
  <si>
    <t>1 X 40 CONT S.L.A.C 960 BAG IN 40 PALLETS (40 PALLETS X 24 BAGS X 25KG) MANZATE WG (75DF)</t>
  </si>
  <si>
    <t>1 X 40 CONT S.L.A.C 960 BAG IN 40 PALLETS (40 PALLETS X 24 BAGS X 25KG) MANZATE WG (75DF) 25KG (FUNGICIDE). UN 3077."ENVIRONMENTALLY HAZARDOUS SUBSTANCE, SOLID, N.O.S" (MANCOZEB). CLASS 9 P.G.III. MARINE POLLUTANT(P)</t>
  </si>
  <si>
    <t>2160 BOXES (60 PALLETS) BATTUS (ACETAMIPRID 20% SP</t>
  </si>
  <si>
    <t>5X20 FCLS 3750 DRUM ANCOSAR 720 (MSMA 72%)</t>
  </si>
  <si>
    <t>MICROTHIOL DISPERSS WG 900 BAGS ON 20 PALLETS</t>
  </si>
  <si>
    <t>3 X 20 FT CONTAINERS 240 DRUMS GAMMA BUTYROLACTONA</t>
  </si>
  <si>
    <t>#CONTAINS 200 DRUMS "SHIPPER´S LOAD, COU (200DRUMS) CY , CY 5000KG ABAMECTIN TECNICO UPL</t>
  </si>
  <si>
    <t>20 WOODEN PALLETS DRU:MS BLENDA DVA ABA 18 EC [UNITOP DVA-ABA-18]</t>
  </si>
  <si>
    <t>40 PALLETS INGREDIENTE ATIVO:BIFENTRINA 250</t>
  </si>
  <si>
    <t>1440 BOXES BATTUS (ACETAMIPRID 20% SP)</t>
  </si>
  <si>
    <t>900 BAGS 20 PALLETS MICROTHIOL DISPERSS WG</t>
  </si>
  <si>
    <t>(003) 20´ X 8´ X 8´6" TANK CONTA SLAC 3 TANK MONOISOPROPYLAMINE-BULK CHEMICALS NOS, HAZARDOUS UN 1221 ISOPROPYLAMINE, 3 (8) I</t>
  </si>
  <si>
    <t>1 X 40 CONT S.L.A.C 1600 BAG IN 40 PALLETS (FUNGICIDE). UN 3077."ENVIRONMENTALLY HAZARDOUS SUBSTANCE, SOLID, N.O.S" (MANCOZEB).</t>
  </si>
  <si>
    <t>1 X 40 CONT S.L.A.C 1600 BAG IN 40 PALLETS UNIZEB GOLD UN 3077."ENVIRONMENTALLY HAZARDOUS SUBSTANCE, SOLID, N.O.S" (MANCOZEB). CLASS 9 P.G.III</t>
  </si>
  <si>
    <t>1440 BOXES (40 PALLETS) BATTUS (ACETAMIPRID 20% SP)</t>
  </si>
  <si>
    <t>TEBUCONAZOLE 200G,L EC (TEBUFORT CX 4X5L) UN3082, CLASS 9, PG III PACKING: 4X5:L DRUM,CARTON PLACED ON 36 WOODEN PALLETS</t>
  </si>
  <si>
    <t>TEBUCONAZOLE 200G,L EC (TEBUFORT CX 4X5L UN3082, CLASS 9, PG III 18 WOODEN PALLETS TEBUCONAZOLE 200G,L EC (TEBUFORT CX 4X5L) UN3082, CLASS 9, PG III PACKING: 4X5:L DRUM,CARTON PLACED ON 18 WOODEN PALLETS</t>
  </si>
  <si>
    <t>38 PALLETS TRIZIMAN 912 CORR BOXES 2 BAGS</t>
  </si>
  <si>
    <t>TEBUCONAZOLE 200G,L EC (TEBUFORT CX 4X5L) UN3082, CLASS 9, PG III 18 WOODEN PALLETS</t>
  </si>
  <si>
    <t>EIGHT THOUSAND SIX HUNDRED FORTY CORR BOXES ON THREE HUNDRED: SIXTY PALLETS ATI:VO:ACEPHATE (ACEFATO)</t>
  </si>
  <si>
    <t>20 PALLETS GASTOXIN (ALP) 57% ACTIVE 480 CORR BOXES 14 AL. FLASK</t>
  </si>
  <si>
    <t>6 20´ X 8´ X 8´6" TANK CONTA SLAC 6 TANK MONOISOPROPYLAMINE (MIPA) 99.5% BULK CHEMICALS NOS, HAZARDOUS  UN 1221 ISOPROPYLAMINE, 3 (8) I  FLASHPOINT (-30.0C) EMS NO:F-E, S-C</t>
  </si>
  <si>
    <t>6 20´ X 8´ X 8´6" TANK CONTA SLAC 6 TANK MONOISOPROPYLAMINE (MIPA) 99.5% BULK CHEMICALS NOS, HAZARDOUS UN 1221 ISOPROPYLAMINE, 3 (8) I  FLASHPOINT (-30.0C) EMS NO:F-E, S-C</t>
  </si>
  <si>
    <t>ZARTAN (METSULFURON-METHYL 60% WDG)</t>
  </si>
  <si>
    <t>ZARTAN (METSULFURON-METHYL 60%WDG</t>
  </si>
  <si>
    <t>3* 40 CONT S.L.A.C 40 PALLETS 1600 BAG UNIZEB GOLD ( ENVIRONMENTALLY HAZARDOUS SUBSTANCE, SOLID, N.O.S" (MANCOZEB).</t>
  </si>
  <si>
    <t>1 X 40 CONT S.L.A.C 1600 BAG IN 40 PALLETS UNIZEB GOLD ENVIRONMENTALLY HAZARDOUS SUBSTANCE SOLID, N.O.S" (MANCOZEB).</t>
  </si>
  <si>
    <t>FUNGICIDE UN 3077."ENVIRONMENTALLY HAZARDOUS   SUBSTANCE, SOLID, N.O.S" (MANCOZEB).   CLASS 9 P.G.III. MARINE POLLUTANT</t>
  </si>
  <si>
    <t>3200 BAG UNIZEB GOLD (FUNGICIDE).   UN 3077."ENVIRONMENTALLY HAZARDOUS   SUBSTANCE, SOLID, N.O.S" (MANCOZEB).</t>
  </si>
  <si>
    <t>ABAMECTIN TECNICO UPL IMO CLASS .1 UN 2588 PG II WITH 25 KG FIBER DRUMS PLACED ON 7 WOODEN PALLETS</t>
  </si>
  <si>
    <t>800 BOXES = 40 PALLETS FIPRONIL 800G,KG (BARAO 800 WG</t>
  </si>
  <si>
    <t>40 PALLETS (TOTAL NINE HUNDRED SIXTY CORR BOXES ON FORTY PALLETS ON:LY) INGREDIENTE ATI VO: ALUMINIUM PHOSPHIDE (FOSFETO DE ALUMINIO)</t>
  </si>
  <si>
    <t>UPL DO BRASIL IND E COM DE INSUMOS AGROPECUARIOS SA
AV MAEDA S N DISTRITO INDUSTRIAL - ITUVERAVA - SP - 14500000</t>
  </si>
  <si>
    <t>MICROTHIOL DISPERSS 900 BAGS 20 PALLETS</t>
  </si>
  <si>
    <t>UPL DO BRASIL IND E COMERCIO DE INSUMOS AGROPECUARIOS</t>
  </si>
  <si>
    <t>19 WOODEN PALLETS[74 DRUM S] EXPORT WORTHY NEW MS DRUMS UNITOP - DVA -RES (BLENDA DVA ZAPHIR</t>
  </si>
  <si>
    <t>29163139</t>
  </si>
  <si>
    <t>18 IBC IBC TANK UNITOP - DPGDB</t>
  </si>
  <si>
    <t>20 WOODEN PALLETS[80 DRUM S] EXPORT WORTHY NEW MS DRUMS BLENDA DVA A BA 18 EC[UNITOP - DVA-ABA-18]</t>
  </si>
  <si>
    <t>Bioagriland Hk Crop Care Co., Ltd.</t>
  </si>
  <si>
    <t xml:space="preserve">BIOAGRILAND HK CROP CARE CO
</t>
  </si>
  <si>
    <t>CONTAINS 100 DRUMS ABAMECTIN TECNICO UPL</t>
  </si>
  <si>
    <t>40 CONT 1600 BAG IN 40 PALLETS UNIZEB GOLD ( 75DF) UN 3077."ENVIRONMENTALLY HAZARDOUS SUBSTANCE, SOLID, N.O.S" (MANCOZEB). CLASS 9 P.G.III. MARINE POLLUTANT(P</t>
  </si>
  <si>
    <t>40 CONT S.L.A. 1600 BAG IN 40 PALLETS UNIZEB GOLD ( 75DF) BAG (FUNGICIDE UN 3077."ENVIRONMENTALLY HAZARDOUS SUBSTANCE, SOLID, N.O.S" (MANCOZEB). CLASS 9 P.G.III. MARINE POLLUTANT(P)</t>
  </si>
  <si>
    <t>40 CONT S.L.A.C 1600 BAG IN 40 PALLETS UNIZEB GOLD ( 75DF) BAG (FUNGICIDE). UN 3077."ENVIRONMENTALLY HAZARDOUS SUBSTANCE, SOLID, N.O.S" (MANCOZEB). CLASS 9 P.G.III. MARINE POLLUTANT(P</t>
  </si>
  <si>
    <t xml:space="preserve">UPL LIMITED
</t>
  </si>
  <si>
    <t>20 PALLETS (TOTAL FOUR HUNDRED AND EIGHTY CORR BOXES ON TWENTY PALL:ETS ONLY) GASTOXIN (ALP) 57% ACTIVE 480 CORR BOXES 14 AL. FLASK</t>
  </si>
  <si>
    <t>UPL DO BRASIL IND E COM DE INSUMOS AGROPECUARIOS SA</t>
  </si>
  <si>
    <t>720 BOXES (20 PALLETS) BATTUS (ACETAMIPRID 20% SP) ACETAMIPR:ID (ACETAMIPRIDO</t>
  </si>
  <si>
    <t>400 BOXES = 20 PALLETS 400 BOXES = 20 PALLETS FIPRONIL</t>
  </si>
  <si>
    <t>80 PALLETS UPL 138 FP BR - SPERTO REGISTRO NO MAPA</t>
  </si>
  <si>
    <t>MARCA COMERCIAL: UP-STAGE 500 EC INGREDIENTE ATIVO: CLOMAZONE (CLOMAZO:NA) REGISTRO NO MAPA</t>
  </si>
  <si>
    <t>20 PALLETS MARCA COMERCIAL: GASTOXIN (ALP) 57% ALUMINIUM PHOSPHIDE (FOSFETO DE ALUMINIO :480 CORR BOXES</t>
  </si>
  <si>
    <t>1 CONTAINER 1600 BOXES 40 PALLETS MARCA COMERCIAL: SPERTO INGREDIE:NTE ATIVO:BIFENTRINA 25 % M,M) ACETAMIPRIDO 250,0 G,K G (2:5 % M,M) OUTROS INGREDIENTES</t>
  </si>
  <si>
    <t>40 PALLETS (TOTAL ONE THOUSAND SIX HUNDRED CORR BOXES ON FORTY PALL:ETS ONLY) 25 % M,M) ACETAMIPRIDO</t>
  </si>
  <si>
    <t>MARCA COMERCIAL: GASTOXIN (ALP) 57% ACTIVE INGREDIENTE AT:IVO: ALUMINIUM PHOSPHIDE</t>
  </si>
  <si>
    <t>SPERTO INGREDIENTE ATIVO?:BIFENTRINA 25 %:M,M) ACETAMIPRIDO (25 % M,M) OUTROS INGREDIENTES (50 % M,M)</t>
  </si>
  <si>
    <t>20 PALLETS (TOTAL FOUR HUNDRED AND EIGHTY CORR BOXES ON TWENTY PALLE:TS ONLY) GASTOXIN (ALP) 57% ACTIVE 480 CORR BOXES 14 AL</t>
  </si>
  <si>
    <t>Atul Ltd.</t>
  </si>
  <si>
    <t xml:space="preserve">ATUL LTD
</t>
  </si>
  <si>
    <t>01 X 20  DRY CONTAINERS STC 40 JUMBO BAGS (FOURTY JUMBO BAGS ONLY) 40:X 500 KG JUMBO BAG 1250235- 2,4-D TECNICO</t>
  </si>
  <si>
    <t>06 X 40  HC FCL CONTAINER CONTAINING TOTAL 4800 CORR BOX ON 240 PAL:LETS MARCA COMERCIAL: UP - STAGE 500 EC INGREDIENTE ATIVO: CLOMAZONE:(CLOMAZONA)</t>
  </si>
  <si>
    <t>Upl Do Brasil Ind E Comercio De Insumos Agropecuarios</t>
  </si>
  <si>
    <t>UPL DO BRASIL IND E COMERCIO DE INSUMOS AGROPECUARIOS
AV MAEDA SN DISTRITO INDUSTRIAL - ITUVERAVA - SP - 1450000</t>
  </si>
  <si>
    <t>1 X 40 CONT S.L.A.C 960 BAG IN 40 PALLETS 40 PALLETS 24 BAGS MANZATE 800 (WP) 25KG (FUNGICIDE). UN 3077."ENVIRONMENTALLY HAZARDOUS SUBSTANCE, SOLID, N.O.S" (MANCOZEB). CLASS 9 P.G.III</t>
  </si>
  <si>
    <t>1 X 40 CONT S.L.A.C 1600 BAG IN 40 PALLETS 40 BAGS UNIZEB GOLD ( 75DF) 15KG BAG (FUNGICIDE). UN 3077."ENVIRONMENTALLY HAZARDOUS SUBSTANCE, SOLID, N.O.S" (MANCOZEB). CLASS 9 P.G.III</t>
  </si>
  <si>
    <t>1 X 40 CONT S.L.A.C 960 BAG IN 40 PALLETS 24 BAGS MANZATE WG (75DF) 25KG (FUNGICIDE). UN 3077."ENVIRONMENTALLY HAZARDOUS SUBSTANCE, SOLID, N.O.S" (MANCOZEB). CLASS 9 P.G.III.</t>
  </si>
  <si>
    <t>3200 BAG UNIZEB GOLD (75DF) (FUNGICIDE).   UN 3077."ENVIRONMENTALLY HAZARDOUS   SUBSTANCE, SOLID, N.O.S" (MANCOZEB).</t>
  </si>
  <si>
    <t>1 X 40 CONT S.L.A.C 840 BOXES IN 40 PALLETS 21 BOXES 24 BAGS MANZATE WG (75 DF) 1KG (FUNGICIDE). UN 3077."ENVIRONMENTALLY HAZARDOUS SUBSTANCE, SOLID, N.O.S" (MANCOZEB). CLASS 9 P.G.III</t>
  </si>
  <si>
    <t>1 X 40 CONT S.L.A.C 840 BOXES IN 40 PALLETS 21 BOXES MANZATE WG (75 DF) 1KG (FUNGICIDE). UN 3077."ENVIRONMENTALLY HAZARDOUS SUBSTANCE, SOLID, N.O.S" (MANCOZEB). CLASS 9 P.G.III</t>
  </si>
  <si>
    <t>2X20GP CONTAINER(S) NTAIN: 40 WOODEN PALLETS CONTAINING I N TOTAL 1500 DRUMS X 20 LIT ANCOSAR 720 (MSMA 72%)</t>
  </si>
  <si>
    <t>UPL DO BRASIL IND E COM DE INSUMOS AGROPECUARIOS SA
R JOSE GERALDO FERREIRA 105 NOTRE DAME - CAMPINAS - SP - 13092807</t>
  </si>
  <si>
    <t>240 DRUMS GAMMA BUTYROLACTONA 60 PALLET 240 DRUMS</t>
  </si>
  <si>
    <t>34021100</t>
  </si>
  <si>
    <t>19 WOODEN PALLETS[74 DRUM S] WORTHY NEW MS DRUMS UNITOP - DVA -RES (BLENDA DVA ZAPHIR)</t>
  </si>
  <si>
    <t>20 WOODEN PALLETS[80 DRUM S] WORTHY NEWMS DRUMS BLENDADVA AB A 18 EC (UNITOP DVA-ABA-1 8)</t>
  </si>
  <si>
    <t>1 X 40 CONT S.L.A.C 840 BOXES IN 40 PALLETS MANZATE WG (75 DF) UN 3077."ENVIRONMENTALLY HAZARDOUS SUBSTANCE, SOLID, N.O.S" (MANCOZEB). CLASS 9 P.G.III</t>
  </si>
  <si>
    <t>1 X 40 CONT S.L.A.C 960 BAG IN 40 PALLETS UN 3077."ENVIRONMENTALLY HAZARDOUS SUBSTANCE, SOLID, N.O.S" (MANCOZEB). CLASS 9 P.G.III</t>
  </si>
  <si>
    <t>1 X 40 CONT S.L.A.C 960 BAG IN 40 PALLETS MANZATE WG (75DF) UN 3077."ENVIRONMENTALLY HAZARDOUS SUBSTANCE, SOLID, N.O.S" (MANCOZEB). CLASS 9 P.G.III</t>
  </si>
  <si>
    <t>1 X 40 CONT S.L.A.C 1600 BAG IN 40 PALLETS UNIZEB GOLD ( 75DF) UN 3077."ENVIRONMENTALLY HAZARDOUS SUBSTANCE, SOLID, N.O.S" (MANCOZEB). CLASS 9 P.G.III</t>
  </si>
  <si>
    <t>600 CARTON BOXES PACKED IN 20 WOODEN PALLETS TREATED AND CERTIFIED TRI:NCA CAPS (LAMBDA CYHALOTHRIN 250 CS)</t>
  </si>
  <si>
    <t>36 PALLETS (TOTAL FOUR HUNDRED AND THIRTY TWO CORR BOXES ON THIRTY:SIX PALLETS ONLY) GASTOXIN (ALP) 57% ACTIVE 432 CORR BOXES 21 AL. FLASK(S)</t>
  </si>
  <si>
    <t>Ouro Fino Quimica Ltda</t>
  </si>
  <si>
    <t>OURO FINO QUIMICA LTDA
AVENIDA FILOMENA CARTAFINA 22335 QUADRA 14 DISTRITO INDUSTRIAL - UBERABA - MG - 38044750</t>
  </si>
  <si>
    <t>OURO FINO QUIMICA LTDA</t>
  </si>
  <si>
    <t>02 X 40  FCL CONTAINER CONTAINING 1742 BAGS MANCOZEBE 80% WP - E:LEVE</t>
  </si>
  <si>
    <t>SPERTO INGREDIENTE ATIVO:BIFENTRINA (25 %:M,M) ACETAMIPRIDO (25 % M,M) OUTROS INGREDIENTES (50 % M,M) REGISTRO NO MAPA</t>
  </si>
  <si>
    <t>40 PALLETS (TOTAL NINE HUNDRED SIXTY CORR BOXES ON FORTY PALLETS: ONLY) GASTOXIN (ALP) 57% 960 CORR BOXES 14 AL. FLASK(S)</t>
  </si>
  <si>
    <t>20 PALLETS (TOTAL FOUR HUNDRED AND EIGHTY CORR BOXES ON TWENTY PA:LLETS ONLY) GASTOXIN (ALP) 57% ACTIVE 480 CORR BOXES 14 AL. FLASK(S)</t>
  </si>
  <si>
    <t>720 BOXES (20 PALLETS) BATTUS (ACETAMIPRID 20% SP) 20 PALLETS</t>
  </si>
  <si>
    <t>20 PALLETS GASTOXIN (ALP) 57% ACTIVE 480 CORR BOXES 14 AL. FLASK(S)</t>
  </si>
  <si>
    <t>1 X 40 CONT S.L.A.C 840 BOXES IN 40 PALLETS MANZATE WG (75 DF) (FUNGICIDE). UN 3077."ENVIRONMENTALLY HAZARDOUS SUBSTANCE, SOLID, N.O.S" (MANCOZEB). CLASS 9 P.G.III</t>
  </si>
  <si>
    <t>1 X 40 CONT S.L.A.C 1600 BAG IN 40 PALLETS 40 PALLETS UNIZEB GOLD ( 75DF) (FUNGICIDE). UN 3077."ENVIRONMENTALLY HAZARDOUS SUBSTANCE, SOLID, N.O.S" (MANCOZEB). CLASS 9 P.G.III</t>
  </si>
  <si>
    <t>1600 BAG IN 40 PALLETS 40 PALLETS UNIZEB GOLD (FUNGICIDE). UN 3077."ENVIRONMENTALLY HAZARDOUS SUBSTANCE, SOLID, N.O.S" (MANCOZEB). CLASS 9 P.G.III</t>
  </si>
  <si>
    <t>1 X 40 CONT S.L.A.C 960 BAG IN 40 PALLETS MANZATE 800 (FUNGICIDE). UN 3077."ENVIRONMENTALLY HAZARDOUS SUBSTANCE, SOLID, N.O.S" (MANCOZEB). CLASS 9 P.G.III</t>
  </si>
  <si>
    <t>1 X 40 CONT S.L.A.C 1600 BAG IN 40 PALLETS UNIZEB GOLD (FUNGICIDE). UN 3077."ENVIRONMENTALLY HAZARDOUS SUBSTANCE, SOLID, N.O.S" (MANCOZEB). CLASS 9 P.G.III</t>
  </si>
  <si>
    <t>Intl Forwarding Sl</t>
  </si>
  <si>
    <t>Catalonia</t>
  </si>
  <si>
    <t xml:space="preserve">INTERNATIONAL FORWARDING S L
</t>
  </si>
  <si>
    <t>WORLD FREIGHT</t>
  </si>
  <si>
    <t>15211000</t>
  </si>
  <si>
    <t>5 PALLET 6 CUBOS DE 20 L DE NATURCO JARROS DE 20 L CADA UM DE   NATURCOVER CITRICOS</t>
  </si>
  <si>
    <t>05 X 40?  FCL CONTAINER CONTAINING ?: 4480 BAGS ?: MANCOZEBE 80% WP -: ELEVE</t>
  </si>
  <si>
    <t>SZTP: 40HC PACK: 13500 MICROTHIOL DISPERSS</t>
  </si>
  <si>
    <t>5040 BOXES (140 PALLETS) BATTUS (ACETAMIPRID 20% SP)</t>
  </si>
  <si>
    <t>2 X 20 FCL ANCOSAR 720 (MS MA 72%)1500 DRUMS X 20LI T</t>
  </si>
  <si>
    <t>432 CORR BOXES 36 PALLETS ( TOTAL FOUR HUNDRED THIRTY TWO C:ORR BOXES ON THIRTY SIX PALLETS ONLY) GASTOXIN (ALP) 57% RT INGREDIENTE ATIVO ALUMINIUM PHOSPHIDE (FO:SFETO DE ALUMINIO)</t>
  </si>
  <si>
    <t>ZARTAN METSULFURON-METHYL (METSULFUROM-METILICO) CLASS 9 UN NO 3077 PG III</t>
  </si>
  <si>
    <t>BATTUS (ACETAMIPRID 20% SP) INGREDIENTE ATIVO: ACETAMIPRID: (ACETAMIPRIDO)</t>
  </si>
  <si>
    <t>432 BOXES CONTAINING 36 PALLETS GASTOXIN (ALP) 57% AC:TIVE</t>
  </si>
  <si>
    <t>720 CARTON BOXES PACKED IN 20 WOODEN PALLETS TREATED AND CERTIFIED TRI:NCA CAPS (LAMBDA CYHALOTHRIN 250 CS)</t>
  </si>
  <si>
    <t>600 CARTON BOXES 20 WOODEN PALLETS TRI:NCA CAPS (LAMBDA CYHALOTHRIN 250 CS)</t>
  </si>
  <si>
    <t>1440 CARTON BOXES PACKED IN 40 PALLETS BATTUS (ACETAMIPRID 2:00 SP)</t>
  </si>
  <si>
    <t>1440 CARTON BOXES PACKED IN 40 PALLETS TRINCA CAPS (LAMBDA CY:HALOTHRIN 250 CS)</t>
  </si>
  <si>
    <t>1440 BOXES (40 PALLETS) TRINCA CAPS (LAMBDA CYHALOTHRIN 250 CS)</t>
  </si>
  <si>
    <t>1 X 40 CONT S.L.A.C 1600 BAG IN 40 PALLETS UN 3077."ENVIRONMENTALLY HAZARDOUS SUBSTANCE, SOLID, N.O.S" (MANCOZEB). CLASS 9 P.G III</t>
  </si>
  <si>
    <t>1 X 40 CONT S.L.A.C 1600 BAG IN 40 PALLETS UN 3077."ENVIRONMENTALLY HAZARDOUS SUBSTANCE, SOLID, N.O.S" (MANCOZEB). CLASS 9 P.G.III</t>
  </si>
  <si>
    <t>1 X 40 CONT S.L.A.C 1600 BAG IN 40 PALLETS UN 3077."ENVIRONMENTALLY HAZARDOUS SUBSTANCE, SOLID, N.O.S" (MANCOZEB). CLASS 9 P.G.III.</t>
  </si>
  <si>
    <t>5X20  GP SAID TO CONTAIN 100 PALLETS CONTAINING 3600 BOXES BATTU S (ACETAMIPRID 20% SP)</t>
  </si>
  <si>
    <t>800 CORR BOXES 40 PALLETS MAR:CA COMERCIAL STAMPIR BR INGREDIENTE ATIVO?: PROPANIL 380 G,L OU (38,0%: M,V) TRICLOPYR (TRICLOPIR) 55,6 G,L OU 5,56% M,V)EQUIVALENTE EM ACIDO:DE TRICLOPIR 40, 0 G,L OU (4,0% M,V)</t>
  </si>
  <si>
    <t>1440 CARTON BOXES PACKED IN 40 WOODEN PALLETS 7:20 CARTON BOXES &amp; 20 PALLETS IN EACH CONTAINER) BATTUS (ACETAMIPRID 2:00 SP</t>
  </si>
  <si>
    <t>800 CORR BOXES MARCA: COMERCIAL UP - STAGE 500 EC INGREDIENTE ATIVO CLOMAZONE (CLOMAZONA</t>
  </si>
  <si>
    <t>960CTNS=40PALLETS (METSULFURON-METHYL 60%WDG)</t>
  </si>
  <si>
    <t>OF METHOMYL TECNICO DVA</t>
  </si>
  <si>
    <t>06 20´ X 8´ X 8´6" TANK CONTA SLAC 6 TANK MONOISOPROPYLAMINE ISOPROPYLAMINE</t>
  </si>
  <si>
    <t>3 X 20 FTCONTAINERS IS 240 DRUMS (TWO HUNDRED FORTY DRUMSPACKED ON SIXTY PAL LETS GAMMA BUTYROLACTONE</t>
  </si>
  <si>
    <t>720 CARTON BOXES PACKED IN 20 WOODEN PALLETS TREATED AND CERTIFIED TRI:NCA CAPS (LAMBDA CYHALOTHRIN 250 CS) HAZ DETAILS UN N:O. 3352 CLASS: 6.1 PACKING GROUP: III</t>
  </si>
  <si>
    <t>1440 BOXES (40 PALLETS) BATTUS (ACETAMIPRID 20% SP) 1440 BOXES 40 PALLETS</t>
  </si>
  <si>
    <t>15 X 40?  FCL CONTAINER CONTAINING ?: 13440 BAGS ?: MANCOZEBE 80% WP -:ELEVE</t>
  </si>
  <si>
    <t>Arysta Lifescience Do Brasil Industria Quimica E Agrope</t>
  </si>
  <si>
    <t>ARYSTA LIFESCIENCE DO BRASIL INDUSTRIA QUIMICA E AGROPE
RODOVIA SOROCABA PILAR DO S S N KM 122 INDUSTRIAL - SALTO DE PIRAPORA - SP - 18160000</t>
  </si>
  <si>
    <t>ARYSTA LIFESCIENCE DO BRASIL INDUSTRIA QUIMICA E AGROPE</t>
  </si>
  <si>
    <t>160 DRUMS AKITO - COMPOSICAO : INGREDIENTE ATIVO: BETA - CYPERME:THRIN 100G,L OU (10% M,V) INGREDIENTES INERTES 900G,L OU (90% M,V)</t>
  </si>
  <si>
    <t>2160 CARTON BOXES PACKED IN 60WOODEN PALLETS TREATED AND CERTIFIED (72:0 C ARTON BOXES &amp; 20 PALLETS IN EACH CONTAINER) BATTUS (ACETAMIPRID 20:0 SP)</t>
  </si>
  <si>
    <t>1600 BOXES CONTAINING 40 PALLETS (TOTAL ONE THOUSAND SIX HUNDRED CO:RR BOXES ON FORTY PALLETS ONLY) UPL 138 FP BR - SPERTO REGISTRO NO:MAPA NRO</t>
  </si>
  <si>
    <t>1 X 40 CONT S.L.A.C 960 BAG IN 40 PALLETS MANZATE 800 (WP) 25KG UN 3077."ENVIRONMENTALLY HAZARDOUS SUBSTANCE, SOLID, N.O.S" (MANCOZEB). CLASS 9 P.G.III.</t>
  </si>
  <si>
    <t>1 X 40 CONT S.L.A.C 1600 BAG IN 40 PALLETS UNIZEB GOLD UN 3077."ENVIRONMENTALLY HAZARDOUS SUBSTANCE, SOLID, N.O.S" (MANCOZEB). CLASS 9 P.G.III.</t>
  </si>
  <si>
    <t>1 X 40 CONT S.L.A.C 1600 BAG IN 40 PALLETS (40 PALLETS UNIZEB GOLD ENVIRONMENTALLY HAZARDOUS SUBSTANCE, SOLID, N.O.S" (MANCOZEB). CLASS 9 P.G.III</t>
  </si>
  <si>
    <t>1 X 40 CONT S.L.A.C 1600 BAG IN 40 PALLETS (40 PALLETS UNIZEB GOLD</t>
  </si>
  <si>
    <t>20 WOODEN PALLETS[80 DRUM S] BLENDADVA AB A 18 EC (UNITOP DVA-ABA-18) - 120 WOODEN PALLETS [ 480 DRUMS</t>
  </si>
  <si>
    <t>200 DRUMS RED PHOSPHO:RUS MG(OH)2 IN IRON</t>
  </si>
  <si>
    <t>06 20´ X 8´ X 8´6" TANK CONTA SLAC 6 TANK MONOISOPROPYLAMINE (MIPA) 99.5% CHEMICALS NOS, HAZARDOUS - UN 1221 ISOPROPYLAMINE,</t>
  </si>
  <si>
    <t>07 20´ X 8´ X 8´6" TANK CONTA SLAC 7 TANK MONOISOPROPYLAMINE (MIPA) 99.5% BULK</t>
  </si>
  <si>
    <t>BOXES LABELS PLASTIC DRUM</t>
  </si>
  <si>
    <t>UPL DO BRASIL IND E COM DE INSUMOS AGROPECUARIOS SA
AV MAEDA S N TERREOPREDIO COMERCIAL	 DISTRITO INDUSTRIAL - ITUVERAVA - SP - 14500000</t>
  </si>
  <si>
    <t>CONTAINS 40 BG GLUFOSINATE AMMONIUM TECNICO DVA</t>
  </si>
  <si>
    <t>1 X 40 CONT S.L.A.C 960 BAG IN 40 PALLETS 40 PALLETS MANZATE 800 ."ENVIRONMENTALLY HAZARDOUS SUBSTANCE, SOLID, N.O.S" (MANCOZEB). CLASS 9 P.G.III. MARINE POLLUTANT(P)</t>
  </si>
  <si>
    <t>4800 BAG UNIZEB GOLD (75DF) (FUNGICIDE).   UN 3077."ENVIRONMENTALLY HAZARDOUS   SUBSTANCE, SOLID, N.O.S" (MANCOZEB).</t>
  </si>
  <si>
    <t>960 BAG IN 40 PALLETS (40 PALLETS X 24 BAGS X 25KG) MANZATE 800 (WP) 25KG (FUNGICIDE). UN 3077."ENVIRONMENTALLY HAZARDOUS SUBSTANCE, SOLID, N.O.S" (MANCOZEB). CLASS 9 P.G.III</t>
  </si>
  <si>
    <t>1 X 40 CONT S.L.A.C 1600 BAG IN 40 PALLETS 40 PALLETS UNIZEB GOLD (FUNGICIDE). UN 3077."ENVIRONMENTALLY HAZARDOUS SUBSTANCE, SOLID, N.O.S" (MANCOZEB). CLASS 9 P.G.III. MARINE POLLUTANT(P)</t>
  </si>
  <si>
    <t>1920 BAG MANZATE 800 (WP) (FUNGICIDE).   UN 3077."ENVIRONMENTALLY HAZARDOUS   SUBSTANCE, SOLID, N.O.S" (MANCOZEB).</t>
  </si>
  <si>
    <t>4800 BG 40 PALLETS   (40 PALLETS X 40 BAGS X 15KG)   UNIZEB GOLD (75DF) 15 KG (FUNGICIDE).   UN 3077."ENVIRONMENTALLY HAZARDOUS   SUBSTANCE, SOLID, N.O.S" (MANCOZEB).   CLASS 9 P.G.III</t>
  </si>
  <si>
    <t>1 X 40 CONT S.L.A.C 1600 BAG IN 40 PALLETS 40 PALLETS UNIZEB GOLD UN 3077."ENVIRONMENTALLY HAZARDOUS SUBSTANCE, SOLID, N.O.S" (MANCOZEB). CLASS 9 P.G.III. MARINE POLLUTANT(P)</t>
  </si>
  <si>
    <t>840 BOX 40 PALLETS X 21 BOXES X 24 BAGS MANZATE WG (75DF) (FUNGICIDE). UN 3077."ENVIRONMENTALLY HAZARDOUS SUBSTANCE, SOLID, N.O.S" (MANCOZEB).</t>
  </si>
  <si>
    <t>1 X 40 CONT S.L.A.C 1600 BAG IN 40 PALLETS UNIZEB GOLD ( 75DF) FUNGICIDE UN 3077."ENVIRONMENTALLY HAZARDOUS SUBSTANCE, SOLID, N.O.S" (MANCOZEB). CLASS 9 P.G.III</t>
  </si>
  <si>
    <t>1 X 40 CONT S.L.A.C 1600 BAG IN 40 PALLETS (40 PALLETS X 40 BAGS X 15KG) UNIZEB GOLD ( 75DF) 15KG BAG (FUNGICIDE). UN 3077."ENVIRONMENTALLY HAZARDOUS SUBSTANCE, SOLID, N.O.S" (MANCOZEB). CLASS 9 P.G.III</t>
  </si>
  <si>
    <t>60 PALLETS CONTAINING 2160 BOXES BATTUS (ACETAMIPRID 20% SP)</t>
  </si>
  <si>
    <t>1920 BAG MANZATE WG (75DF) (FUNGICIDE).   UN 3077."ENVIRONMENTALLY HAZARDOUS   SUBSTANCE, SOLID, N.O.S" (MANCOZEB).   CLASS 9 P.G.III.</t>
  </si>
  <si>
    <t>1 X 40 CONT S.L.A.C 960 BAG IN 40 PALLETS (40 PALLETS X 24 BAGS X 25KG) MANZATE 800 (WP) 25KG (FUNGICIDE). UN 3077."ENVIRONMENTALLY HAZARDOUS SUBSTANCE, SOLID, N.O.S" (MANCOZEB). CLASS 9 P.G.III.</t>
  </si>
  <si>
    <t>2880 BAG MANZATE 800 (WP (FUNGICIDE).   UN 3077."ENVIRONMENTALLY HAZARDOUS   SUBSTANCE, SOLID, N.O.S" (MANCOZEB).   CLASS 9 P.G.III.</t>
  </si>
  <si>
    <t>1 X 40 CONT S.L.A.C 960 BAG IN 40 PALLETS (40 PALLETS X 24 BAGS MANZATE 800 (WP) 25KG (FUNGICIDE). UN 3077."ENVIRONMENTALLY HAZARDOUS SUBSTANCE, SOLID, N.O.S" (MANCOZEB). CLASS 9 P.G.III.</t>
  </si>
  <si>
    <t>960 CORR BOXES (TOTAL NINE HUNDRED AND SIXTY CORR BOXES ON FORTY PALL:ETS ONLY 57% (14X1.5KG)PT INGREDIEN:TE ATIVO ALUMINIUM PHOSPHIDE (FOSFETO DE ALUMINIO)</t>
  </si>
  <si>
    <t>960 BAG IN 40 PALLETS MANZATE 800 (WP) (FUNGICIDE UN 3077."ENVIRONMENTALLY HAZARDOUS SUBSTANCE, SOLID, N.O.S" (MANCOZEB CLASS 9 P.G.III</t>
  </si>
  <si>
    <t>1X20 20 PALLETS CONTAINING 720 BOXES TRINCA CAPS (LAMBDA:CYHALOTHRIN 250 CS)</t>
  </si>
  <si>
    <t>2880 BAG MANZATE WG (75DF (FUNGICIDE).   UN 3077."ENVIRONMENTALLY HAZARDOUS   SUBSTANCE, SOLID, N.O.S" (MANCOZEB).   CLASS 9 P.G.III</t>
  </si>
  <si>
    <t>3200 CORR BOXES (TOTAL THREE THOUSAND TWO HUNDRED CORR BOXES ON EIGHTY: PALLETS ONLY) MARCA COMERCIAL: SPERTO INGREDIENTE ATIVO: BIFENTRINA M,M) ACETAMIPRIDO</t>
  </si>
  <si>
    <t>1600 CORR BOXES (ONE THOUSAND SIX HUNDRED CORR BOXES ONLY) MARCA: COMERCIAL: UP - STAGE 500 EC INGREDIENTE ATIVO: CLOMAZONE (CLOM:AZONA) REGISTRO NO MAPA</t>
  </si>
  <si>
    <t>2880 BAG MANZATE WG (75DF) (FUNGICIDE).   UN 3077."ENVIRONMENTALLY HAZARDOUS   SUBSTANCE, SOLID, N.O.S" (MANCOZEB).   CLASS 9 P.G.III</t>
  </si>
  <si>
    <t>1 X 40 CONT S.L.A.C 1600 BAG IN 40 PALLETS (40 PALLETS X 40 BAGS UNIZEB GOLD FUNGICIDE). UN 3077."ENVIRONMENTALLY HAZARDOUS SUBSTANCE, SOLID, N.O.S" (MANCOZEB). CLASS 9 P.G.III.</t>
  </si>
  <si>
    <t>3200 BAG UNIZEB GOLD (75DF) (FUNGICIDE).   UN 3077."ENVIRONMENTALLY HAZARDOUS   SUBSTANCE, SOLID, N.O.S" (MANCOZEB).   CLASS 9 P.G.III</t>
  </si>
  <si>
    <t>29211912</t>
  </si>
  <si>
    <t>006 X 20´ X 8´ X 8´6" TANK CONTA SLAC 6 TANK MONOISOPROPYLAMINE CHEMICAL NAME : ISOPROPYLAMINE</t>
  </si>
  <si>
    <t>007 X 20´ X 8´ X 8´6" TANK CONTA SLAC 7 TANK SCHEMICALS NOS HAZARDOUS MONOISOPROPYLAMINE - BULK UN 1221 ISOPROPYLAMINE, 3 (8) I</t>
  </si>
  <si>
    <t>3 X 20 FCL ANCOSAR 720 (MS MA 72%)2250 DRUMS X 20LI T . 2 X 20 FCLANCOSAR 720 (MSMA72%) 1500 DRUMSX 20 LIT</t>
  </si>
  <si>
    <t>20 WOODEN PALLETS[80 DRUM S] BLENDADVA AB A 18 EC [UNITOP DVA-ABA-18]</t>
  </si>
  <si>
    <t>34021300</t>
  </si>
  <si>
    <t>20 WOODEN PALLETS[80 DRUM S] WOODEN PACKING HDPE UNITOP -FFT</t>
  </si>
  <si>
    <t>2 X 20´GP CONTAINER CONTAIN ANCOSAR 720  (MSMA 72%)  1500 DRUMS</t>
  </si>
  <si>
    <t>2400 CORR BOXES UP - STAGE 500 EC INGREDIENTE ATIVO::CLOMAZONE (CLOMAZONA) 2400 CORR BOXES 2 CARBOUYS OF 10 L PA:CKED</t>
  </si>
  <si>
    <t>Grt Global Logistics Pvt., Ltd.</t>
  </si>
  <si>
    <t xml:space="preserve">GRT GLOBAL LOGISTICS PVT LTD
</t>
  </si>
  <si>
    <t>1440 CARTON IN 40 WOODEN PALLETS BATTUS (ACETAMIPRID 2:00 SP)</t>
  </si>
  <si>
    <t>3600 CARTON BOXES IN 100 WOODEN PALLETS BATTUS (ACETAMIPRID:200 SP)</t>
  </si>
  <si>
    <t>960 CORR BOXES 14 AL. FLASK(S) GASTOXIN (ALP) 57%</t>
  </si>
  <si>
    <t>800 CORR BOXES STAGE 500 EC INGREDIENTE ATIVO: CLOMAZONE (CLOMAZONA) 80:0 CORR BOXES 2 CARBOUYS OF 10 L PACKED</t>
  </si>
  <si>
    <t>120 PALLETS 120 PALLETS CONTAINING 4320 BOXES (ONE HUNDRED TWENTY PAL:LETS CONTAINING FOUR THOUSAND THREE HUNDRED TWENTY BOXES ONLY) BATTU:S (ACETAMIPRID 20% SP) 4320 BOXES = 120 PALLETS</t>
  </si>
  <si>
    <t>1 X 40 CONT S.L.A.C 1600 BAG IN 40 PALLETS (40 PALLETS X 40 BAGS X 15KG) UNIZEB GOLD ( 75DF) 15KG BAG (FUNGICIDE). UN 3077."ENVIRONMENTALLY HAZARDOUS SUBSTANCE, SOLID, N.O.S" (MANCOZEB). CLASS 9 P.G.III.</t>
  </si>
  <si>
    <t>1 X 40 CONT S.L.A.C 1600 BAG IN 40 PALLETS UNIZEB GOLD ( 75DF) 15KG BAG (FUNGICIDE). UN 3077."ENVIRONMENTALLY HAZARDOUS SUBSTANCE, SOLID, N.O.S" (MANCOZEB). CLASS 9 P.G.III</t>
  </si>
  <si>
    <t>60 WOODEN PALLETS[240 DUR MS] WOODEN PACKING - TREA TED &amp; CERTIFIED 20 WOODEN PALLETS [80 DRUMS EXPORT WOR THY NEW MSDRUMS BLENDA DV AABA 18 EC [UNITOP - DVA- ABA-18]-</t>
  </si>
  <si>
    <t>800 CORR BOXES MARCA COMERCIAL?: UP -:STAGE 500 EC INGREDIENTE ATIVO CLOMAZONE (CLOMAZONA</t>
  </si>
  <si>
    <t>2880 CARTON BOXES 80 WOODEN PALLETS 7:20 CARTON BOXES &amp; 20 PALLETS IN EACH CONTAINER) BATTUS (ACETAMIPRID 20:0 SP)</t>
  </si>
  <si>
    <t>80 PALLETS CONTAINING 2880 BOXES BATTUS (ACETAMIPRID 20% SP) PKG ?:1:0X 1 KG X 2880 BOXES = 80 PALLETS</t>
  </si>
  <si>
    <t>3200 CORR BOXES UPL 138 FP BR - SPERTO</t>
  </si>
  <si>
    <t>3X20 GP SAID TO CONTAIN 60 PALLETS CONTAINING 2160 BOXES BATTUS (:ACETAMIPRID 20% SP) PKG ?:10X 1 KG X 2160 BOXES = 60 PALLETS</t>
  </si>
  <si>
    <t>1X20 14 PALLETS CONTAINING 558 BOXES CLORIM (CLORIMUR:ON 250 WG) PKG ?:15X 300 GMS X 558 BOXES = 14 PALLETS</t>
  </si>
  <si>
    <t>1 X 40 CONT S.L.A.C 960 BAG IN 40 PALLETS MANZATE 800 (WP) (FUNGICIDE). UN 3077."ENVIRONMENTALLY HAZARDOUS SUBSTANCE, SOLID, N.O.S" (MANCOZEB). CLASS 9 P.G.III</t>
  </si>
  <si>
    <t>1 X 40 CONT 1600 BAG IN 40 PALLETS UNIZEB GOLD</t>
  </si>
  <si>
    <t>1 X 40 CONT S.L.A.C 1600 BAG IN 40 PALLETS UNIZEB GOLD ( 75DF) BAG (FUNGICIDE). UN 3077."ENVIRONMENTALLY HAZARDOUS SUBSTANCE, SOLID, N.O.S" (MANCOZEB). CLASS 9 P.G.III</t>
  </si>
  <si>
    <t>1 X 40 CONT S.L.A.C 1600 BAG IN 40 PALLETS UNIZEB GOLD ( 75DF) (FUNGICIDE). UN 3077."ENVIRONMENTALLY HAZARDOUS SUBSTANCE, SOLID, N.O.S" (MANCOZEB). CLASS 9 P.G.III.</t>
  </si>
  <si>
    <t>1 X 40 CONT 1600 BAG IN 40 PALLETS 1 X 40 CONT 1600 BAG IN 40 PALLETS UNIZEB GOLD</t>
  </si>
  <si>
    <t>1 X 40 CONT S.L.A.C 1600 BAG IN 40 PALLETS BAGS PLASTICS FILM</t>
  </si>
  <si>
    <t>2 X 20´GP CONTAINER STC: 1500 DRUMS ANCOSAR 720 (MSMA 72%)</t>
  </si>
  <si>
    <t>2160 CARTON BOXES 60 WOODEN PALLETS 7 20 CARTON BOXES &amp; 20 PALLETS BATTUS (ACETAMIPRID 2:00 SP) ALUMINIUM BAGS, SUCH 10 BAGS IN ON E CARTON BOX</t>
  </si>
  <si>
    <t>1X20  GP 20 PALLETS CONTAINING 800 BOXES CLORIM (CLORIMURON 250 WG)</t>
  </si>
  <si>
    <t>5 X 20FCL CONTAINER 100 PALLETS CONTAINING 3600 BOXES BA:TTUS (ACETAMIPRID 20% SP)</t>
  </si>
  <si>
    <t>2160 4G BOXES FIBREBOARD 7020 2160 216000 MRCD METAL RECEPTACLES ZARTAN METSULFURON-METHYL (METSULFUROM-METILICO</t>
  </si>
  <si>
    <t>. 2 X 20?´ST CONTAINER TOTAL 40 PALLETS ONLY TOTAL FORTY PALLETS ONLY 4:0 WOODEN PALLETS CONTAINING 160 DRUMS. GAMMA BUTYROLACTONE (160 DRUMS:X 200 KGS. NET EACH) 40 PALLETS STC 160 DRUMS</t>
  </si>
  <si>
    <t>1 X 20´GP CONTAINER STC: 750 DRUMS ANCOSAR 720 (MSMA 72%)</t>
  </si>
  <si>
    <t>40 BG PICLORAM TECNICO DVA</t>
  </si>
  <si>
    <t>4 X 20´GP CONTAINER STC: 3000 DRUMS ANCOSAR 720 (MSMA 72%)</t>
  </si>
  <si>
    <t>1 X 20 FCL CONTAINER 20 PALLETS CONTAINING 800 BOXE:S CLORIM:(CLORIMURON 250 WG)</t>
  </si>
  <si>
    <t>1600 CORR BOXES (TOTAL ONE THOUSAND SIX HUNDRED CORR BOXES ON 80:PALLETS ONLY) MARCA COMERCIAL: STAMPIR BR INGREDIENTE ATIVO:PROPANIL: 380 G,L OU (38,0% M,V) TRICLOPYR (TRICLOPIR) 55,6 G,L OU 5,56% M,V):EQUIVALENTE EM ACIDODE TRICLOPIR 40,0 G,L OU (4,0% M,V)</t>
  </si>
  <si>
    <t>2880 CARTON BOXES PACKED IN 80 WOODEN PALLETS TREATED AND CERTIFIED (7:20 CARTON BOXES &amp; 20 PALLETS IN EACH CONTAINER) BATTUS (ACETAMIPRID 2:00 SP)</t>
  </si>
  <si>
    <t>800 CORR BOXES CLOMAZONE (CLOMAZONA) REGISTRO NO MAPA 2 CARBOUYS OF 10 L PACKED IN CFB OF 20 L 93 PKG GRP:III</t>
  </si>
  <si>
    <t>1 X 40 CONT S.L.A.C 840 BOXES IN 40 PALLETS ENVIRONMENTALLY HAZARDOUS SUBSTANCE, SOLID, N.O.S" (MANCOZEB).</t>
  </si>
  <si>
    <t>1 X 40 CONT S.L.A.C 960 BAG IN 40 PALLETS ."ENVIRONMENTALLY HAZARDOUS SUBSTANCE, SOLID, N.O.S" (MANCOZEB).</t>
  </si>
  <si>
    <t>METHOMYL TECNICO DVA ON 200 PALLETS</t>
  </si>
  <si>
    <t>14 X 20  FCL CONTAINER STC TOTAL 280 JUMBO BAGS 280 2,4-D TECNICO AL 2:4 D ACID TECHNICAL 1X900 JMBG</t>
  </si>
  <si>
    <t>720 CARTON BOXES BAT:TUS (ACETAMIPRID 200 SP</t>
  </si>
  <si>
    <t>3 X 20 FCL CONTAINER 60 PALLETS CONTAINING 2160 BOXES BATTUS (ACETAMI:PRID 20%SP</t>
  </si>
  <si>
    <t>INTERBULK LOGISTICA LATIN AMERICA LTDA</t>
  </si>
  <si>
    <t>3 TK DIMETHYLAMINE 60%, AQUEOUS SOLUTION CLASS: 3 UN: 1160 PACKINGGROUP: II</t>
  </si>
  <si>
    <t>3 X 20 FCL CONTAINER 60 PALLETS CONTAINING 1800 BOXES TRINCA CAPS (LAMBDA: CYHALOTHRIN 250 CS)</t>
  </si>
  <si>
    <t>1 X 20 FCL CONTAINER 20 PALLETS CONTAINING 720 BOXES BATTUS (ACETAMIPR:ID 20% SP)</t>
  </si>
  <si>
    <t>3600 CARTON BOXES PACKED IN 100 WOODEN PALLETS TREATED AND CERTIFIED (:720 CARTON BOXES &amp; 20 PALLETS IN EACH CONTAINER) BATTUS (ACETAMIPRID 2:00 SP)</t>
  </si>
  <si>
    <t>1 X 20 FCL CONTAINER 20 PALLETS CONTAINING 800 BOXES CLORIM (CLORIMURON 250 WG)</t>
  </si>
  <si>
    <t>12 X 20  FCL CONTAINER STC TOTAL 240 JUMBO BAGS 240 2:4 D ACID TECHNICAL 1X900 JMBG I:TC 2,4-D TECNICO AL</t>
  </si>
  <si>
    <t>PICLORAM TECNICO DVA ON 20 PALLETS</t>
  </si>
  <si>
    <t>GLUFOSINATE AMMONIUM TECNICO DVA ON 20 PALLETS´</t>
  </si>
  <si>
    <t>1 X 40 CONT S.L.A.C 840 BOXES IN 40 PALLETS (40 PALLETS X 21 BOXES X 24 BAGS X 1 KG) MANZATE WG (75 DF) 1KG (FUNGICIDE). UN 3077."ENVIRONMENTALLY HAZARDOUS SUBSTANCE, SOLID, N.O.S" (MANCOZEB). CLASS 9 P.G.III</t>
  </si>
  <si>
    <t>4X20  GP SAID TO CONTAIN 80 PALLETS CONTAINING 3200 BOXES CLORIM (CLORIMUR:ON 250 WG) PKG 9 UN NO.: 3077 PKG GRP: III</t>
  </si>
  <si>
    <t>3X20  GP SAID TO CONTAIN 60 PALLETS CONTAINING 1800 BOXES TRINCA CAPS (LAMB:DA CYHALOTHRIN 250 CS)</t>
  </si>
  <si>
    <t>14 X 20  FCL CONTAINER STC TOTAL 280 JUMBO BAGS JUMBO BAG:S 2,4-D TECNICO AL ACID TECHNICAL</t>
  </si>
  <si>
    <t>1X20  GP 20 PALLETS CONTAINING 400 BOXES FIPRONIL</t>
  </si>
  <si>
    <t>100 PALLETS CONTAINING 3600 BOXES BATTUS (ACETAMIPRID 20% SP)</t>
  </si>
  <si>
    <t>02 X 40 HC FCL CONTAINER CONTAINING 1600 CORR BOX INGREDIENTE ATIVO PROPANIL 380 G,L OU (38,0% M,V) TRICLOPY R (TRICLOPIR) 55, 6 G,L OU 5,56% M,V) EQUIVALENTE EM ACIDO DE TRICLOPI R 40, 0 G,L OU (4,0% M,V)</t>
  </si>
  <si>
    <t>The Suplly House</t>
  </si>
  <si>
    <t xml:space="preserve">THE SUPLLY HOUSE
</t>
  </si>
  <si>
    <t>1600 CORR BOXES ON 80 PAL LETS INGREDIENTE ATIVO 380: G,L OU (38,0% M,V) TRICLOPYR (TRICLOPIR) 55,6 G,L OU 5,56% M,V)EQU:IVALENTE EM ACIDODE TRICLOPIR 40,0 G,L OU (4,0% M,V)</t>
  </si>
  <si>
    <t>480 DRUMS GAMMA BUTYR OLACTONE 120 PALLET</t>
  </si>
  <si>
    <t>2250 DRUM SHIPPER´S LOAD AND C 20´FCL ANCOSAR 720 (MSMA 72%) 2250 DRUMS X 20 LIT</t>
  </si>
  <si>
    <t>1500 DRUM SHIPPER´S LOAD AND C 20´FCL ANCOSAR 720 (MSMA 72%)</t>
  </si>
  <si>
    <t>METHOMYL TECNICO DVA WITH 50 KG FIBER DRUMS PLACED ON 80 PALLETS</t>
  </si>
  <si>
    <t>2 X 20 FCL 1500 DRUMS X 20 LIT ANCOSAR 720</t>
  </si>
  <si>
    <t>Ningbo Q &amp; R International Logistic Co., Ltd.</t>
  </si>
  <si>
    <t>NINGBO Q &amp; R INTERNATIONAL LOGISTIC CO LTD
16F HUA LIAN OFFICE BLDG 55 DONGDU ROAD  - NINGBO -  - 0</t>
  </si>
  <si>
    <t>ANX LOGISTICA INTERNACIONAL E AGENCIAMENTO LTDA</t>
  </si>
  <si>
    <t>40HC GLUFOSINATE AMMONIUM TECNICO DVA</t>
  </si>
  <si>
    <t>720 CARTON BOXES PACKED IN 20 WOODEN PALLETS BATTUS (ACETAMIPRID 200 SP)</t>
  </si>
  <si>
    <t>1X20?  GP 20 PALLETS CONTAINING 720 BOXES (TRINCA CAPS (LAMBDA CYHALOTHR:IN 250 CS</t>
  </si>
  <si>
    <t>80 DRUMS AKITO COMPOSICAO INGREDIENTE ATIVO BETA - CYPERMET HRIN 100G,L OU (10% M,V) INGREDIENTES INERTES 900G,L OU (90% M,V)</t>
  </si>
  <si>
    <t>2 X 20 160 DRUMS 20 PALLETS (80 DRU:MS EXPORT WORTHY:MS DRUMS BLENDA DVA ABA 18 EC [UNITOP DVA-ABA-18]</t>
  </si>
  <si>
    <t>40 PALLETS CONTAINING 1600 BOXES FORTY PALLETS CONTAINING CLORIM (CLORIMURON 250 WG)</t>
  </si>
  <si>
    <t>ONE 40´ X 8´ X 8´6" GENERAL PU SLAC 720 DRUMS LUFENURON TECNICO DVA</t>
  </si>
  <si>
    <t>80 DRUMS AKITO - COMPOSICAO INGREDIENTE ATIVO BETA - CYPERMET:HRIN 100G,L OU (10% M,V) INGREDIENTES INERTES 900G,L OU (90% M,V)</t>
  </si>
  <si>
    <t>1X20  GP 20 PALLETS CONTAINING 600 BOXES TRINCA CAPS (LAMBDA CYHALOTHRIN 250 C:S)</t>
  </si>
  <si>
    <t>3X20  GP SAID TO CONTAIN 60 PALLETS CONTAINING 2160 BOXES BATTUS (ACE:TAMIPRID 20% SP)</t>
  </si>
  <si>
    <t>Consignee; Shipper (Original Format); Shipper; Consignee (Original Format)</t>
  </si>
  <si>
    <t>3200 CORR BOXES UP - STAGE 500 EC INGREDIENTE ATIVO CLOMAZONE (CLOMAZONA):REGISTRO NO MAPA NRO 620 PACKING 3200 CORR BOXES 2 CARBOUYS OF 10 L PACKED IN CFB OF 20 L</t>
  </si>
  <si>
    <t>VARBERG</t>
  </si>
  <si>
    <t>SEVAG</t>
  </si>
  <si>
    <t>ONE 20´ X 8´ X 8´6" GENERAL PU SLAC 18 PALLETS ARMID DM810 NON HAZ CHEMICALS , 31HA1</t>
  </si>
  <si>
    <t>02 X 40 CONT S.L.A.C 1680 BOXES IN 80 PALLETS MANZATE WG UN 3077."ENVIRONMENTALLY HAZARDOUS SUBSTANCE, SOLID, N.O.S" (MANCOZEB).</t>
  </si>
  <si>
    <t>02 X 40 CONT S.L.A.C 1680  BOXES IN  80 PALLETS MANZATE WG</t>
  </si>
  <si>
    <t>1 X 40 CONT S.L.A.C 840 BOXES IN 40 PALLETS MANZATE WG (FUNGICIDE). UN 3077."ENVIRONMENTALLY HAZARDOUS SUBSTANCE, SOLID, N.O.S" (MANCOZEB).</t>
  </si>
  <si>
    <t>3600 BG OF MICROTHIOL DISPERSS WG 20 PALLETS</t>
  </si>
  <si>
    <t>METRIBUZIM 480G,L SC (TENACE 480 SC CX 4×5L)</t>
  </si>
  <si>
    <t>12600 BG MICROTHIOL DISPERSS WG 20 PALLETS</t>
  </si>
  <si>
    <t>39012000</t>
  </si>
  <si>
    <t>3 X 20 CONTAINER 240 DRUMS 20 PALLET EXPORT WO:RTHY NEW HDPE DRUMS UNITOP-FFT-40</t>
  </si>
  <si>
    <t>960 CORR BOXES GASTOXIN (ALP) 57%</t>
  </si>
  <si>
    <t>2880DRUMS=40P:ALLETS SUPIMPA (THIODICARB 800 WDG)</t>
  </si>
  <si>
    <t>4X20?  GP SAID TO CONTAIN 80 PALLETS CONTAINING 320:0 BOXES CLORIM (CLORIMURON 250 WG)</t>
  </si>
  <si>
    <t>4X20?  GP SAID TO CONTAIN 80 PALLETS CONTAINING 800: BOXES FIPRONIL</t>
  </si>
  <si>
    <t>1X20?  GP SAID TO CONTAIN 20 PALLETS CONTAINING 600 BOXES TRINCA CAPS (LAMBDA CYHALOT:HRIN 250 CS)</t>
  </si>
  <si>
    <t>2880 CARTON BOXES PACKED IN 80 WOODEN PALLETS BATTUS (ACETAMIPRID 2:00 SP)</t>
  </si>
  <si>
    <t>2X20?  GP SAID TO CONTAIN 40 PALLETS CONTAINING 1440 BOXES BATTUS (:ACETAMIPRID 20% SP)</t>
  </si>
  <si>
    <t>1500 DRUMS ANCOSAR 720 (MS MA 72%)1500 DRUMS X 20LI T</t>
  </si>
  <si>
    <t>3000 DRUMS ANCOSAR 720 (MS MA 72%)3000 DRUMS X 20LI T</t>
  </si>
  <si>
    <t>2400CTNS=40PALLETS ZARTAN (METSULFURON-METHYL 60%WDG)</t>
  </si>
  <si>
    <t>1X20ST CONTAINER(S) SAID TO CONTAIN:IMAZETAPYR TECNICO CONDAX 30 BAG</t>
  </si>
  <si>
    <t>3600 CARTON BOXES PACKED IN 100 WOODEN PALLETS (:720 CARTON BOXES &amp; 20 PALLETS IN EACH CONTAINER) BATTUS (ACETAMIPRID 200 SP) PACKING: 1KG ALUMINIUM BAGS, SUCH 10 BAGS O NE CARTON BOX WITH PALLETS</t>
  </si>
  <si>
    <t>: 4X20  GP SAID TO CONTAIN 80 PALLETS CONTAINING 2880 BOXES (EIGHTY PALLETS CONTAINING TWO THOUSAND EIGHT HUNDRED EIGHTY BO XES ONLY) BATTUS (ACETAMIPRID 20% SP 2880 BOXES = 80 PALLETS</t>
  </si>
  <si>
    <t>5400 BG OF MICROTHIOL DISPERSS WG 20 PALLETS</t>
  </si>
  <si>
    <t>2 X 20 FCL:- 1500 DRUMS ANCOSAR 720</t>
  </si>
  <si>
    <t>UN 1221, ISOPROPYLAMINE, 3 (8), MONOISOPROPYLAMINE</t>
  </si>
  <si>
    <t>CONTAINS 1200 CASES FIPRONIL 250 FS CLASS:9 UN:3082 START 250FS 4X5L_BR</t>
  </si>
  <si>
    <t>1 X 40 CONT S.L.A.C 960 BAG IN 40 PALLETS (40 PALLETS X 24 BAGS MANZATE WG (75DF)25KG (FUNGICIDE). UN 3077."ENVIRONMENTALLY HAZARDOUS SUBSTANCE, SOLID, N.O.S" (MANCOZEB). CLASS 9 P.G.III.</t>
  </si>
  <si>
    <t>1 X 40 CONT S.L.A.C 960 BAG IN 40 PALLETS (40 PALLETS X 24 BAGS MANZATE 800 (WP) (FUNGICIDE). UN 3077."ENVIRONMENTALLY HAZARDOUS SUBSTANCE, SOLID, N.O.S" (MANCOZEB). CLASS 9 P.G.III</t>
  </si>
  <si>
    <t>RED PHOSPHORUS,</t>
  </si>
  <si>
    <t>600 CASES FIPRONIL 250 FS START 250FS 4X5L_BR</t>
  </si>
  <si>
    <t>1 X 40 CONT S.L.A.C 960 BAG IN 40 PALLETS (40 PALLETS X 24 BAGS X 25KG) MANZATE WG (75DF)25KG (FUNGICIDE). UN 3077."ENVIRONMENTALLY HAZARDOUS SUBSTANCE, SOLID, N.O.S" (MANCOZEB). CLASS 9 P.G.III</t>
  </si>
  <si>
    <t>40 WOODEN PALLETS CONTAINING 160 DRUMS GAMMA BUTYROLACTONE (160 DR UMS X 200 KGS. NET EACH) 40 PALLETS STC 160 DRUMS</t>
  </si>
  <si>
    <t>2160 CARTON BOXES PACKED IN 60 WOODEN PALLETS TREATED AND CERTIFIED (7 20 CARTON BOXES &amp; 20 PALLETS IN EACH CONTAINER) BATTUS (ACETAMIPRID 2 00 SP)</t>
  </si>
  <si>
    <t>007 X 20´ X 8´ X 8´6" TANK CONTA SLAC 7 TANK CHEMICALS NOS, HAZARDOUS MONOISOPROPYLAMINE-BULK UN 1221 ISOPROPYLAMINE, 3 (8) I FLASHPOINT (-30.0C) EMS NO: F-E, S-C  SEGREGATION GROUP: NONE  MONOISOPROPYLAMINE (MIPA) 99.5%</t>
  </si>
  <si>
    <t>004 X 20´ X 8´ X 8´6" TANK CONTA SLAC 4 TANK CHEMICALS NOS, HAZARDOUS MONOISOPROPYLAMINE-BULK UN 1221 ISOPROPYLAMINE, 3 (8) I FLASHPOINT (-30.0C) EMS NO: F-E, S-C  SEGREGATION GROUP: NONE  MONOISOPROPYLAMINE (MIPA) 99.5%</t>
  </si>
  <si>
    <t>UN 1221, ISOPROPYLAMINE, 3 (8)</t>
  </si>
  <si>
    <t>2X20 GP SAID TO CONTAIN 40 PALLETS CONTAINING 1600 BOXES CLORIM (CLORIMU:RON 250 WG) PKG ?:15X 300 GMS X 1600 BOXES = 40 PALLETS</t>
  </si>
  <si>
    <t>40 PALLETS CONTAINING 1440 BOXES BATTUS (ACETAMIPRID 20% SP) PKG:?:10X 1 KG X 1440 BOXES = 40 PALLETS</t>
  </si>
  <si>
    <t>1 TANK,CYLINDRICAL DIMETHYLAMINE, AQUEOUS SOLUTION CLASS: 3 UN: 1160 PACKINGGROUP: II DIMETHYLAMINE (60% AQUEOUS SOLUTION) DMA 60% DIMETHYLAMINE MINIMUM 60% SOLUTION</t>
  </si>
  <si>
    <t>60 PALLETS CONTAINING 2160 BOXES TRINCA CAPS (LAMBDA CYHALOTHRIN 2:50 CS) PKG ?:4 X 5 LTR X 2160 BOXES = 60 PALLETS</t>
  </si>
  <si>
    <t>2X20 GP SAID TO CONTAIN 40 PALLETS CONTAINING 1200 BOXES TRINCA CAPS (LA:MBDA CYHALOTHRIN 250 CS) PKG ?:4 X 5 LTR X 1200 BOXES = 40 PALLETS</t>
  </si>
  <si>
    <t>1 CONTAINERS OF BULK CARGO DMA 60% DIMETHYLAMINE MINIMUM 60% SOLUTION DIMETHYLAMINE CLASS:3 UN:1160</t>
  </si>
  <si>
    <t>20 WOODEN PALLETS [80 DRUMS EXPORT WORTHY NEW MS DRUMS BLENDA DVA AB A 18 EC [UNITOP - DVA-ABA- 18</t>
  </si>
  <si>
    <t>LUFENURON TECNICO DVA</t>
  </si>
  <si>
    <t>BDP INTERNATIONAL</t>
  </si>
  <si>
    <t>07 20´ X 8´ X 8´6" TANK CONTA SLAC 7 TANK MONOISOPROPYLAMINE</t>
  </si>
  <si>
    <t>03 20´ X 8´ X 8´6" TANK CONTA SLAC 3 TANK MONOISOPROPYLAMINE</t>
  </si>
  <si>
    <t>UN 1221, ISOPROPYLAMINE, 3 (8), I ISOPROPYLAMINE</t>
  </si>
  <si>
    <t>1 X 40 CONT S.L.A.C 960 BAG IN 40 PALLETS MANZATE 800 (WP) UN 3077."ENVIRONMENTALLY HAZARDOUS SUBSTANCE, SOLID, N.O.S" (MANCOZEB). CLASS 9 P.G.III.</t>
  </si>
  <si>
    <t>1 X 40 CONT S.L.A.C 960 BAG IN 40 PALLETS MANZATE WG (75DF UN 3077."ENVIRONMENTALLY HAZARDOUS SUBSTANCE, SOLID, N.O.S" (MANCOZEB). CLASS 9 P.G.III. MARINE POLLUTANT(P) NCM CODE(S):</t>
  </si>
  <si>
    <t>2 X 40 CONT S.L.A.C 1920 BAG IN 80 PALLETS (40 PALLETS X 24 BAGS MANZATE WG (75DF) (FUNGICIDE). ENVIRONMENTALLY HAZARDOUS SUBSTANCE, SOLID, N.O.S" (MANCOZEB).</t>
  </si>
  <si>
    <t>2 X 40 CONT S.L.A.C 1920 BAG IN 80 PALLETS MANZATE WG (75DF) ."ENVIRONMENTALLY HAZARDOUS SUBSTANCE, SOLID, N.O.S" (MANCOZEB).</t>
  </si>
  <si>
    <t>3 20´ X 8´ X 8´6" GENERAL PU SLAC 54 PALLETS ARMID DM810 NON HAZ CHEMICALS</t>
  </si>
  <si>
    <t>3 DMA 60% DIMETHYLAMINE MINIMUM 60%   SOLUTION</t>
  </si>
  <si>
    <t>29210000</t>
  </si>
  <si>
    <t>3 BULK DIMETHYLAMINE MINIMUM 60 % SOLUTION</t>
  </si>
  <si>
    <t>2X20 GP 40 PALLETS CONTAINING 1200 BOXES TRINCA CAPS (LAMBDA CYHALO:THRIN 250 CS)</t>
  </si>
  <si>
    <t>2X20 40 PALLETS CONTAINING 1440 BOXES BATTUS (ACETAMIP:RID 20% SP)</t>
  </si>
  <si>
    <t>Ups Supply Chain Solutions</t>
  </si>
  <si>
    <t>Basque Country</t>
  </si>
  <si>
    <t xml:space="preserve">UPS SUPPLY CHAIN SOLUTIONS
</t>
  </si>
  <si>
    <t>UPS SUPPLY CHAIN SOLUTIONS</t>
  </si>
  <si>
    <t>90220000</t>
  </si>
  <si>
    <t>CARDIO VASCULAR-ALLURA CENTRON X-RAY APP. FOR MED. PURPOSES PARTS OF: X-RAY APPARATUS X-RAY GRID.</t>
  </si>
  <si>
    <t>WOODEN PACKING -TREATED &amp; CERTIFIED 20 WOODEN PALLETS [80 DRUMS]PALLET TAR E WEIGHT: 280 KGS. 80 NOS. X 175 KGS. EXPORT WORTHY NEW MS DRUMS BLENDA DVA AB A 18 EC 20 WOODEN PALLETS [80 DRUMS]PALLET BLENDA DVA AB A 18 EC [UNITOP</t>
  </si>
  <si>
    <t>WOODEN PACKING -TREATED &amp; CERTIFIED 20 WOODEN PALLETS [80 DRUMS]PALLET TAR E WEIGHT: 280 KGS. 80 NOS. X 175 KGS. EXPORT WORHTY NEW MS DRUMS BLENDA DVA AB A 18 EC 20 WOODEN PALLETS [80 DRUMS]PALLET BLENDA DVA AB A 18 EC [UNITOP - DVA-ABA</t>
  </si>
  <si>
    <t>MONOISOPROPYLAMINE CHEMICAL NAME : ISOPROPYLAMINE CHEMICAL NAME : ISOPROPYLAMINE</t>
  </si>
  <si>
    <t>4500 BAG MICROTHIOL DISPERSS</t>
  </si>
  <si>
    <t>15300 BAG MICROTHIOL DISPERSS</t>
  </si>
  <si>
    <t>06 20´ X 8´ X 8´6" TANK CONTA SLAC 6 TANK UN 1221, ISOPROPYLAMINE, CLASS 3 (8), PG I,</t>
  </si>
  <si>
    <t>40 PALLETS CONTAINING 1440 BOXES (FORTY PALLETS CONTAINING ONE THOUS:AND FOUR HUNDRED FORTY BOXES ONLY) BATTUS (ACETAMIPRID 20% SP) 1440 BOXES 40 PALLETS</t>
  </si>
  <si>
    <t>1X20?  GP 20 PALLETS CONTAINING 400 BOXES (TWENTY PALLETS CONTAINING: FOUR HUNDRED BOXES ONLY) FIPRONIL (BARAO 800 WG) 400 BOXES 20 PALLETS</t>
  </si>
  <si>
    <t>4X20?  GP SAID TO CONTAIN 80 PALLETS CONTAINING 2400 BOXES (EIGHTY PA:LLETS CONTAINING TWO THOUSAND FOUR HUNDRED BOXES ONLY) TRINCA CAPS: (LAMBDA CYHALOTHRIN 250 CS) 2400 BOXES 80 PALLET:S</t>
  </si>
  <si>
    <t>1X20 FCL, FCL 200 DRUMS RED PHOSPHORUS MG(OH)2 IN IRON DRUMS</t>
  </si>
  <si>
    <t>UPL DO BRASIL IND E COM DE INSUMOS AGROPECUARIOS SA
R JOSE ADEMIR ZAGO FILHO 400 ARMZ 1D PARQUE INDUSTRIAL IV - IBIPORA - PR - 86200000</t>
  </si>
  <si>
    <t>Forin Container Line</t>
  </si>
  <si>
    <t>Singapore</t>
  </si>
  <si>
    <t xml:space="preserve">FORIN CONTAINER LINE
</t>
  </si>
  <si>
    <t>DC LOGISTICS BRASIL LTDA</t>
  </si>
  <si>
    <t>38089196</t>
  </si>
  <si>
    <t>1X20  FCL 5 DRUMS DICHLORVOS TECH (DDVP)</t>
  </si>
  <si>
    <t>1 X 20  DRY FCL CONTAINER TOTAL 20 JUMBO BAGS 2,4-D TECNICO AL D ACID TECHNICAL</t>
  </si>
  <si>
    <t>1X20  GP 20 PALLETS CONTAINING 600 BOXES (TWENTY PALLETS CONTAINING:SIX HUNDRED BOXES ONLY) TRINCA CAPS (LAMBDA CYHALOTHRIN 250 CS) 600 BOXES</t>
  </si>
  <si>
    <t>1X20  GP 20 PALLETS CONTAINING 800 BOXES (TWENTY PALLETS CONTAININ:G EIGHT HUNDRED BOXES ONLY) CLORIM (CLORIMURON 250 WG) 800 BOXES</t>
  </si>
  <si>
    <t>1X20  GP 20 PALLETS CONTAINING 720 BOXES (TWENTY PALLETS CONTAININ:G SEVEN HUNDRED TWENTY BOXES ONLY) BATTUS (ACETAMIPRID 20% SP) 720 BOXES</t>
  </si>
  <si>
    <t>3 X40 HC FCL,FCL 2736 CORR BOXES (TWO THOUSAND SEVEN HUNDRED THIRTY: SIX CORR BOXES ONLY) UNIMARK 700 WG INGREDIENTE ATI:VO METRIBUZIN (METRIBUZIM)</t>
  </si>
  <si>
    <t>240 DRUMS GAMMA BUTYROLACTONE 60 PALLETS STC 240 DRUMS</t>
  </si>
  <si>
    <t>2400 CORR BOXES (TWO THOUSAND FOUR HUNDRED CORR BOXES ONLY) UP - STAGE 500 EC INGREDIENTE ATIVO CLOMAZONE (CLOMAZONA)</t>
  </si>
  <si>
    <t>13 X 20  DRY FCL CONTAINER TOTAL 260 JUMBO BAGS 2,4-D TECNICO AL D ACID TECHNICAL</t>
  </si>
  <si>
    <t>1X40 FCL, FCL 1600 CORR BOXES (ONE THOUSAND SIX HUNDRED CORR BOXES ONL:Y ) IMIDAGOLD 700 WG INGREDIENTE ATIVO?: IMIDACLOPRID (:IMIDACLOPRIDO)</t>
  </si>
  <si>
    <t>1X40?  HC 912 CORR BOXES (NINE HUNDRED TWELVE CORR BOXES ONLY) UNIMARK 700 WG INGREDIENTE ATIVO METRIBUZIN (METRIBUZIM)</t>
  </si>
  <si>
    <t>2X40 HC FCL, FCL 1600 CORR BOXES ( ONE THOUSAND SIX HUNDRED CORR BO:XES ONLY) UP - STAGE 500 EC INGREDIENTE ATIVO CLOMAZ:ONE (CLOMAZONA)</t>
  </si>
  <si>
    <t>14 X 20  DRY FCL CONTAINER TOTAL 280 JUMBO BAGS 2,4-D TECNICO AL D ACID TECHNICAL</t>
  </si>
  <si>
    <t>2X20  GP 40 PALLETS CONTAINING 1600 BOXES (FORTY PALLETS CONTAINING:ONE THOUSAND SIX HUNDRED BOXES ONLY) CLORIM (CLORIMURON 250 WG) 1600 BOXES</t>
  </si>
  <si>
    <t>1X20  GP 20 PALLETS CONTAINING 720 BOXES (TWENTY PALLETS CONTAINING:SEVEN HUNDRED TWENTY BOXES ONLY) TRINCA CAPS (LAMBDA CYHALOTHRIN 25:0 CS) 720 BOXES</t>
  </si>
  <si>
    <t>3X20  GP 60 PALLETS CONTAINING 2400 BOXES (SIXTY PALLETS CONTAINING TW:O THOUSAND FOUR HUNDRED BOXES ONLY) CLORIM (CLORIMURON 250 WG) 2400 BOXES</t>
  </si>
  <si>
    <t>3X20  GP 60 PALLETS CONTAINING 2160 BOXES (SIXTY PALLETS CONTAINING:TWO THOUSAND ONE HUNDRED SIXTY BOXES ONLY) BATTUS (ACETAMIPRID 20%:SP) 2160 BOXES</t>
  </si>
  <si>
    <t>1824 CORR BOXES (ONE THOUSAND EIGHT HUNDRED AND TWENTY FOUR CORR BOXE:S ONLY) UNIMARK 700 WG INGREDIENTE ATIVO METRIBUZIN: (METRIBUZIM)</t>
  </si>
  <si>
    <t>3 TY DMA 60%   DIMETHYLAMINE MINIMUM 60% SOLUTION   UN 1160, IMO 3.0 PACKINGGROUP II</t>
  </si>
  <si>
    <t>BULKHAUL BRASIL LTDA</t>
  </si>
  <si>
    <t>4 PK DIMETHYLAMINE 60 PERCENT SOLUTION   UN 1160 DIMETHYLAMINE, AQUEOUS   SOLUTION,3 (8) II,</t>
  </si>
  <si>
    <t>2X40 FCL, FCL 3200 CORR BOXES (THREE THOUSAND TWO HUNDRED CORR BOXES:ONLY) IMIDAGOLD 700 WG INGREDIENTE ATIVO IMIDACLOPRID: (IMIDACLOPRIDO)</t>
  </si>
  <si>
    <t>1200 CARTON BOXES PACKED IN 40 WOODEN PALLETS TREATED AND CERTIFIED (6:00 CARTON BOXES &amp; 20 PALLETS IN EACH CONTAINER) TRINCA CAPS (LAMBDA CY:HALOTHRIN 250 CS)</t>
  </si>
  <si>
    <t>7680 CORR BOXES (TOTAL SEVEN THOUSAND SIX HUNDRED EIGHTY CORR BOXES:ONLY) 970 SG INGREDIENTE ATIVO ACEPHATE (ACEFA:TO) REGISTRO</t>
  </si>
  <si>
    <t>720 CORR BOXES PERITO 970 SG INGREDIENTE ATIVO ACEPH:ATE (ACEFATO)</t>
  </si>
  <si>
    <t>2X20 GP 40 PALLETS CONTAINING 1600 BOXES (FORTY PALLETS CONTAINING ONE: THOUSAND SIX HUNDRED BOXES ONLY) CLORIM (CLORIMURON 250 WG) 1600 BOXES</t>
  </si>
  <si>
    <t>40 BG GLUFOSINATE AMMONIUM TECNICO DVA</t>
  </si>
  <si>
    <t>006 20´ X 8´ X 8´6" TANK CONTA SLAC 6 TANK ISOPROPYLAMINE</t>
  </si>
  <si>
    <t>240 DRUMS LAMBDA CYHALOTHRIN TECNICO DVA</t>
  </si>
  <si>
    <t>80 DRUMSPACKED IN (20) WOODEN PALLETS E XPORT WORTHYNEW HDPE DRUMS</t>
  </si>
  <si>
    <t>2X20  GP 40 PALLETS CONTAINING 1600 BOXES CLORIM (CLORIMURON 250 WG) PKG :15:X 300 GMS X 1600 BOXES = 40 PALLETS</t>
  </si>
  <si>
    <t>1X20  GP 20 PALLETS CONTAINING 720 BOXES BATTUS (ACETAMIPRID 20% SP)</t>
  </si>
  <si>
    <t>1X20  GP 20 PALLETS CONTAINING 720 BOXES TRINCA CAPS (LAMBDA CYHALOTHR:IN 250 CS)</t>
  </si>
  <si>
    <t>2X20  GP 40 PALLETS CONTAINING 1440 BOXES TRINCA CAPS (:LAMBDA CYHALOTHRIN 250 CS)</t>
  </si>
  <si>
    <t>2X20  GP 40 PALLETS CONTAINING 1200 BOXES TRINCA CAPS (LAMBDA CYHAL:OTHRIN 250 CS)</t>
  </si>
  <si>
    <t>5 20´ X 8´ X 8´6" TANK CONTA SLAC 5 TANK UN 1221, ISOPROPYLAMINE, CLASS 3 (8), PG I, FLP: -22F, -30C, EMS F-E, S-C, MONOISOPROPYLAMINE, BULK</t>
  </si>
  <si>
    <t>6 20´ X 8´ X 8´6" TANK CONTA SLAC 6 TANK UN 1221, ISOPROPYLAMINE, CLASS 3 8), PG I, FLP: -22F, -30C, EMS F-E, S-C, MONOISOPROPYLAMINE, BULK</t>
  </si>
  <si>
    <t>29310000</t>
  </si>
  <si>
    <t>6 20´ X 8´ X 8´6" TANK CONTA SLAC 6 TANK UN 1221, ISOPROPYLAMINE, CLASS 3 (8), PG I, FLP: -22F, -30C, EMS F-E, S-C, MONOISOPROPYLAMINE, BULK</t>
  </si>
  <si>
    <t>SUPIMPA (THIODICARB 800 WDG) 2880DRUMS=40P:ALLETS</t>
  </si>
  <si>
    <t>ANCOSAR 720 3000 DRUMS X 20 LIT CONVENTIONAL THERMAL</t>
  </si>
  <si>
    <t>2X20  GP 40 PALLETS CONTAINING 1200 BOXES TRINCA CAPS (LAMBDA CYHALOTHRI:N 250 CS) PKG :4X 5 LTR X 1200 BOXES = 40 PALLETS</t>
  </si>
  <si>
    <t>1X20  GP 20 PALLETS CONTAINING 800 BOXES  CLORIM (CLORIMURON 250 WG) PKG :15X:300 GMS X 800 BOXES = 20 PALLETS</t>
  </si>
  <si>
    <t>06 X 20´ X 8´ X 8´6" TANK CONTA SLAC 6 TANK UN 1221, ISOPROPYLAMINE, CLASS 3 (8), PG I, FLP: -22F, -30C, EMS: F-E, S-C, MONOISOPROPYLAMINE, BULK</t>
  </si>
  <si>
    <t>1600 CORR BOXES STAGE 500 EC INGREDIENTE ATIVO CLOMAZONE (CLOMAZONA)</t>
  </si>
  <si>
    <t>ANCOSAR 720 1500 DRUMS X 20 LIT</t>
  </si>
  <si>
    <t>ANCOSAR 720 (MSMA 72%)</t>
  </si>
  <si>
    <t>10 X 40´ X 8´ X 8´6" GENERAL PU SLAC 480 BAGS GLYPHOSATE TECNICO DVA</t>
  </si>
  <si>
    <t>20 WOODEN PALLETS[80 DRUM S] EXPORT WORTHYNEW HDPE DRUMS UNITOP - FFT-</t>
  </si>
  <si>
    <t>1800 CARTON BOXES 60 WOODEN PALLETS TRINCA CAPS (LAMBDA C:YHALOTHRIN 250 CS)</t>
  </si>
  <si>
    <t>38089900</t>
  </si>
  <si>
    <t>6300 PACKAGE MICROTHIOL DISPERSS</t>
  </si>
  <si>
    <t>1X20  GP 20 PALLETS CONTAINING 800 BOXES CLORIM (CLORIMURON 250 WG) PKG :15X 300 G:MS X 800 BOXES = 20 PALLETS</t>
  </si>
  <si>
    <t>3X20  GP 60 PALLETS CONTAINING 1800 BOXES TRINCA CAPS (LAMBDA CYHALOTH:RIN 250 CS) 1800 BOXES 60 PALLETS</t>
  </si>
  <si>
    <t>14 X 20 DRY FCL CONTAINER STC TOTAL 280 JUMBO BAGS 2,4-D TECNICO AL 14 X 20  DRY FCL CONTAINER STC TOTAL 280 JUMBO BAGS 2,4-D TECNICO AL</t>
  </si>
  <si>
    <t>2X40  HC FCL, FCL 3200 CORR BOXES IMIDAGOLD 700 WG INGREDIENTE ATIVO IMI DACLOPRID (IMIDACLOPRIDO)</t>
  </si>
  <si>
    <t>1800 CARTON BOXES 60 WOODEN PALLETS TRINCA CAPS (LAMBDA CY:HALOTHRIN 250 CS)</t>
  </si>
  <si>
    <t>1X20  GP 20 PALLETS CONTAINING 600 BOXES TRINCA CAPS (LAMBDA CYHALOTHRIN 250 CS) PK:G :4X 5 LTR X 600 BOXES = 20 PALLETS</t>
  </si>
  <si>
    <t>3X20  GP 60 PALLETS CONTAINING 2400 BOXES CLORIM (CLORIMURON 250 WG) PK:G :15X 300 GMS X 2400 BOXES = 60 PALLETS</t>
  </si>
  <si>
    <t>1X20  GP 20 PALLETS CONTAINING 720 BOXES TRINCA CAPS (LAMBDA CYHALOTHRIN 25:0 CS) PKG :15 X 1 LTR X 720 BOXES = 20 PALLETS</t>
  </si>
  <si>
    <t>29310032</t>
  </si>
  <si>
    <t>10*40GP 3BAGS,PALLET 48BAGS, GLYPHOSATE TECNICO DVA</t>
  </si>
  <si>
    <t>11X40´HQ 3BAG,PALLETS 48BAGS GLYPHOSATE TECHNICAL(GLYPHOSATE TEC NICO DVA )</t>
  </si>
  <si>
    <t>10*40GP 3BAGS,PALLET 48BAGS GLYPHOSATE TECNICO DVA</t>
  </si>
  <si>
    <t>CLORIM (CHLORIMURON-ETHYL 250G 2100CTNS=40PALLETS</t>
  </si>
  <si>
    <t>12X 40´HQ 3BAG,PALLETS,48BAGS GLYPHOSATE TECHNICAL(GLYPHOSATE TEC NICO DVA)</t>
  </si>
  <si>
    <t>SUPIMPA (THIODICARB 800 WDG) 2880DRUMS 4:0PALLETS</t>
  </si>
  <si>
    <t>20 WOODEN PALLETS [80 DRUMS WORTHY NEW MS DRUMS BLENDA DVA AB A 18 EC [UNITOP - DVA-ABA- 18] -</t>
  </si>
  <si>
    <t>ONE 40´ X 8´ X 8´6" GENERAL PU SLAC 40 BAGS GLUFOSINATE AMMONIUM TECNICO DVA</t>
  </si>
  <si>
    <t>ONE 20´ X 8´ X 8´6" TANK CONTA SLAC 1 TANK UN 1221, ISOPROPYLAMINE, CLASS 3 (8), PG I MONOISOPROPYLAMINE, BULK</t>
  </si>
  <si>
    <t>ONE 20´ X 8´ X 8´6" TANK CONTA SLAC 1 TANK UN1221, ISOPROPYLAMINE, CLASS 3 . (8) PG I MONOISOPROPYLAMINE, BULK</t>
  </si>
  <si>
    <t>30 BAG GLYPHOSATE 97%TECH GLYPHOSATE TECNICO DVA (GLYPHOSATE(GLIFOS O)</t>
  </si>
  <si>
    <t>30 BAG GLYPHOSATE 97% TEC GLYPHOSATE TECNICO DVA (GLYPHOSATE (GLIFOSATO) 970 G, (97.00% M,M))</t>
  </si>
  <si>
    <t>2100CTNS=40PALLETS CLORIM (CHLORIMURON-ETHYL</t>
  </si>
  <si>
    <t>20 WOODEN PALLETS[80 DRUM S] WORTHY N EWMS DRUMS BLENDA DVA ABA 18 EC [UNITOP - DVA-ABA-1 8]</t>
  </si>
  <si>
    <t>29310035</t>
  </si>
  <si>
    <t>40 BAG GLUFOSINATE AMMONIUM TECNICO DVA</t>
  </si>
  <si>
    <t>3 PK DIMETHYLAMINE 60 PERCENT SOLUTION UN 1160 DIMETHYLAMINE, AQUEOUS SOLUTION,3 (8) II,</t>
  </si>
  <si>
    <t>06 20´ X 8´ X 8´6" TANK CONTA SLAC 6 TANK UN 1221, ISOPROPYLAMINE</t>
  </si>
  <si>
    <t>07 20´ X 8´ X 8´6" TANK CONTA SLAC 7 TANK MONOISOPROPYLAMINE UN 1221, ISOPROPYLAMINE</t>
  </si>
  <si>
    <t>10 PRIMARY BOXES,CARTON 2160CTNS 40PALLETS ZARTAN METSULFURON-METHYL (METSULFUROM-METILICO)</t>
  </si>
  <si>
    <t>2X20  GP 40 PALLETS CONTAINING 1400 BOXES TRINCA CAPS (LAMBDA CYHALOTHRIN 2:50 CS) 1400 BOXES 40 PALLETS</t>
  </si>
  <si>
    <t>30 BAGS GLYPHOSATE 97% TEC GLYPHOSATE TECNICO DVA (GLYPHOSATE (GLIFOSATO) 970 G, (97.00% M,M))</t>
  </si>
  <si>
    <t>SUPIMPA (THIODICARB 800 WDG) 5760DRUMS 8 0PALLET</t>
  </si>
  <si>
    <t>20 WOODEN PALLETS 80 DRUMS GAMMA BUTYROLACTONE</t>
  </si>
  <si>
    <t>1X20  GP 20 PALLETS CONTAINING 720 BOXES TRINCA CAPS (LAMBDA CYHALOTHRIN 2:50 CS) 720 BOXES 20 PALLETS</t>
  </si>
  <si>
    <t>2X20  GP 40 PALLETS CONTAINING 1200 BOXES TRINCA CAPS (LAMBDA CYHA:LOTHRIN 250 CS) 1200 BOXES 40 PALLETS</t>
  </si>
  <si>
    <t>38089324</t>
  </si>
  <si>
    <t>ONE 40´ X 8´ X 8´6" GENERAL PU SLAC 520 CARTONS GLYPHOSATE 720 WG(GLYPHOTAL WG)</t>
  </si>
  <si>
    <t>4000 CORR BOXES 500 EC INGREDIENTE ATIVO CLOMAZONE (CLOMAZONA)</t>
  </si>
  <si>
    <t>3150CTNS=60PALLETS CHLORIMURON-ETHYL</t>
  </si>
  <si>
    <t>1X20  GP 20 PALLETS CONTAINING 400 BOXES FIPRONIL (BARAO 800 WG) 400 BOXES 20 PALLETS</t>
  </si>
  <si>
    <t>14 X 20  DRY CONTAINER TOTAL 280 JUMBO BAGS (TWO HUNDRED EIGHTY JUMBO: BAGS ONLY) 2,4-D TECNICO AL</t>
  </si>
  <si>
    <t>1 X 40DC STC528 BAG(S) GLYPHOSATE TECNICO DVA</t>
  </si>
  <si>
    <t>10 X 40DC STC480 BAG( GLYPHOSATE TECNICO DVA</t>
  </si>
  <si>
    <t>1 X 40 CONT S.L.A.C 1600 BAG IN 40 PALLETS UNIZEB GOLD</t>
  </si>
  <si>
    <t>METRIBUZIM</t>
  </si>
  <si>
    <t>Jiangsu Golden Chemical Co., Ltd.</t>
  </si>
  <si>
    <t>JIANGSU GOLDEN CHEMICAL CO LTD
11 RENMIN WEST ROAD  - JIANGSU -  - 0</t>
  </si>
  <si>
    <t>TEBUCONAZOLE TECNICO DVA</t>
  </si>
  <si>
    <t>2X20 GP 40 PALLETS CONTINING 1200 BOXES FORTY PALLETS CONTAINING ONE: TRINCA CAPS (LAMBDA CYHALOTHRIN 250: CS)</t>
  </si>
  <si>
    <t>1600 CORR BOXES 500 EC INGREDIENTE ATIVO CLOMAZONE (CLOMAZONA)</t>
  </si>
  <si>
    <t>2X20 GP 40 PALLETS CONTAINING 1440 BOXES TRINCA CAPS</t>
  </si>
  <si>
    <t>05 20´ X 8´ X 8´6" TANK CONTA SLAC 5 TANK UN 1221, ISOPROPYLAMINE, CLASS 3 (8), PG I MONOISOPROPYLAMINE, BULK</t>
  </si>
  <si>
    <t>(260DRUMS ABAMECTIN TECNICO UPL</t>
  </si>
  <si>
    <t>3X40HQ 1200DRUMS METHOMYL TECNICO DVA</t>
  </si>
  <si>
    <t>29304000</t>
  </si>
  <si>
    <t>1800 PK MICROTHIOL DISPERSS 20 PALLETS</t>
  </si>
  <si>
    <t>528 BAG GLYPHOSATE TECNICO DVA</t>
  </si>
  <si>
    <t>CONTAINS 480 BAG  GLYPHOSATE  TECHNICAL(GLYPHOSATE TECNICO  DVA )</t>
  </si>
  <si>
    <t>480 BAG GLYPHOSATE TECNICO DVA</t>
  </si>
  <si>
    <t>PROPICONAZOLE TECNICO DVA 4 IMO CLASS 9 UN 3082 PG III</t>
  </si>
  <si>
    <t>CONTAINS 480 BAG GLYPHOSATE  TECHNICAL(GLYPHOSATE TECNICO  DVA )</t>
  </si>
  <si>
    <t>UP LOGISTIC REPRESENTACOES EIRELI ME</t>
  </si>
  <si>
    <t>002 20´ X 8´ X 8´6" GENERAL PU SLAC 40 BAGS PICLORAM TECNICO DVA</t>
  </si>
  <si>
    <t>20 WOODEN PALLETS[80 DRUM S] WOODEN PACKING EXPORT WORTHYNEW MS DRUMS BLENDA DVA ABA 1 8 EC [UNITOP - DVA-ABA-18]</t>
  </si>
  <si>
    <t>06 20´ X 8´ X 8´6" TANK CONTA SLAC 6 TANK UN 1221, ISOPROPYLAMINE , MONOISOPROPYLAMINE</t>
  </si>
  <si>
    <t>Sichuan Hebang Biotechnology Co., Ltd.</t>
  </si>
  <si>
    <t>SICHUAN HEBANG BIOTECHNOLOGY CO LTD
HEBANG INDUSTRIAL PARK WUTONGQIAO - LESHAN -  - 0</t>
  </si>
  <si>
    <t>07 20´ X 8´ X 8´6" TANK CONTA SLAC UN 1221, ISOPROPYLAMINE MONOISOPROPYLAMINE</t>
  </si>
  <si>
    <t>2 X 20 FCLS 1500 DRUM ANCOSAR 720 (MSMA 72%)</t>
  </si>
  <si>
    <t>1 X 20 DV 15 PALLETS 80 DRUMS GAMA BUTYROLACTONE</t>
  </si>
  <si>
    <t>07 20´ X 8´ X 8´6" TANK CONTA SLAC 7 TANK UN 1221, ISOPROPYLAMINE, MONOISOPROPYLAMINE</t>
  </si>
  <si>
    <t>07 20´ X 8´ X 8´6" TANK CONTA SLAC 7 TANK UN 1221, ISOPROPYLAMINE , MONOISOPROPYLAMINE</t>
  </si>
  <si>
    <t>(007) 20´ X 8´ X 8´6" TANK CONTA SLAC 7 TANK UN 1221, ISOPROPYLAMINE, CLASS 3 (8), PG I</t>
  </si>
  <si>
    <t>(007) 20´ X 8´ X 8´6" TANK CONTA SLAC 7 TANK UN 1221, ISOPROPYLAMINE, CLASS 3 (8), PG I,</t>
  </si>
  <si>
    <t>Sinochem International Overseas Pte., Ltd.</t>
  </si>
  <si>
    <t>SINOCHEM INTERNATIONAL OVERSEAS PTE LTD
9 RAFFLES PLACE 54 01 REPUBLIC PLAZA  -  -  - 48619</t>
  </si>
  <si>
    <t>480 BAG  GLYPHOSATE  TECHNICAL(GLYPHOSATE TECNICO  DVA )</t>
  </si>
  <si>
    <t>480 BAG GLYPHOSATE  TECHNICAL(GLYPHOSATE TECNICO  DVA )</t>
  </si>
  <si>
    <t>36 PX ARMID DM810 NON HAZ CHEMICALS , 31HA1</t>
  </si>
  <si>
    <t>20 WOODEN PALLETS[80 DRUM S] WOODEN PACKING WORTHYNEW MS DRUMS BLENDA DVA ABA 1 8 EC [UNITOP- DVA-ABA-18] -</t>
  </si>
  <si>
    <t>6300 PACKAGE MICROTHIOL DISPERSS NON HAZARDOUS PRODUCTS</t>
  </si>
  <si>
    <t>1020 BAG GLYPHOSATE 97% TECH GLYPHOSATE TECNICO DVA (GLYPHOSATE (GLIFOSATO</t>
  </si>
  <si>
    <t>4 X 20 FCLS 3000 DRUMS ANCOSAR 720  (MSMA 72%)</t>
  </si>
  <si>
    <t>480 BAG GLYPHOSATE TECHNICAL (GLYPHOSATE TECNICO DVA )</t>
  </si>
  <si>
    <t>480 BAG  GLYPHOSATE TECHNICAL (GLYPHOSATE TECNICO DVA )</t>
  </si>
  <si>
    <t>GLYPHOSATE TECNICO DVA 176 PALLETS</t>
  </si>
  <si>
    <t>GLYPHOSATE TECNICO DVA 160 PALLETS</t>
  </si>
  <si>
    <t>480 CORR BOXES GASTOXIN (ALP) 57% ( PT INGREDIENTE ATIVO ALU:MINIUM PHOSPHIDE (FOSFETO DE ALUMINIO) REGISTRO NO MAPA</t>
  </si>
  <si>
    <t>432 CORR BOXES GASTOXIN (ALP) 57% PT INGREDIENTE ATIVO ALUMINIUM PHOSPHIDE (FOSFETO DE ALUMINIO</t>
  </si>
  <si>
    <t>20 WOODEN PALLETS[80 DRUM WORTHYNEW MS DRUMS BLENDA DVA ABA 1 8 EC (UNITOP - DVA-ABA - 1 8) -</t>
  </si>
  <si>
    <t>18 WOODEN PALLETS[70 DRUM S] WORTHYNEW HDPE DRUMS UNITOP</t>
  </si>
  <si>
    <t>1920 BAG MANZATE WG (FUNGICIDE).   UN 3077."ENVIRONMENTALLY HAZARDOUS</t>
  </si>
  <si>
    <t>1 X 40 CONT S.L.A.C 960 BAG IN 40 PALLETS MANZATE 800 (WP) UN 3077."ENVIRONMENTALLY HAZARDOUS SUBSTANCE, SOLID, N.O.S" (MANCOZEB).</t>
  </si>
  <si>
    <t>2880 BAG MANZATE WG UN 3077."ENVIRONMENTALLY HAZARDOUS   SUBSTANCE, SOLID, N.O.S" (MANCOZEB).   CLASS 9 P.G.III</t>
  </si>
  <si>
    <t>3840 BAG MANZATE WG UN 3077."ENVIRONMENTALLY HAZARDOUS   SUBSTANCE, SOLID, N.O.S" (MANCOZEB).   CLASS 9 P.G.III</t>
  </si>
  <si>
    <t>1600 CORR BOXES MARCA UP - STAGE 500 EC INGREDIENTE ATIVO CLOMAZONE (CLOMAZONA) R:EGISTRO NO MAPA</t>
  </si>
  <si>
    <t>MUNDRA</t>
  </si>
  <si>
    <t>INMUN</t>
  </si>
  <si>
    <t>BATTUS INGREDIENTE ATIVO ACETAMIPRID: (ACETAMIPRIDO)</t>
  </si>
  <si>
    <t>1 X 40 CONT S.L.A.C 1600 BAG IN 40 PALLETS (40 PALLETS X 40 BAGS X 15 KG) UNIZEB GOLD (75DF) 15KG BAG (FUNGICIDE). UN 3077."ENVIRONMENTALLY HAZARDOUS SUBSTANCE, SOLID, N.O.S" (MANCOZEB). CLASS 9 P.G.III</t>
  </si>
  <si>
    <t>5040 CARTON BOXES PACKED IN 140 WOODEN PALLETS 720 CARTON BOXES &amp; 20 PALLETS BATTUS (ACETAMIPRID 200 SP) PACKING ALUMINIUM BAGS, SUCH 10 BAGS IN ONE CARTON BOX WITH PALLETS</t>
  </si>
  <si>
    <t>1 X 40 CONT S.L.A.C 1600 BAG IN 40 PALLETS 40 PALLETS X 40 BAGS X 15 KG) UNIZEB GOLD (75DF) 15KG BAG (FUNGICIDE). UN 3077."ENVIRONMENTALLY HAZARDOUS SUBSTANCE, SOLID, N.O.S" (MANCOZEB). CLASS 9 P.G.III.</t>
  </si>
  <si>
    <t>1 X 40 CONT S.L.A.C 1600 BAG IN 40 PALLETS (40 PALLETS X 40 BAGS X 15 KG) UNIZEB GOLD (75DF) 15KG BAG (FUNGICIDE). UN 3077."ENVIRONMENTALLY HAZARDOUS SUBSTANCE, SOLID, N.O.S" (MANCOZEB). CLASS 9 P.G.III.</t>
  </si>
  <si>
    <t>1600 CORR BOXES CLOMAZONE (CLOMAZONA</t>
  </si>
  <si>
    <t>FIPRO NIL 800G</t>
  </si>
  <si>
    <t>011 20´ X 8´ X 8´6" TANK CONTA SLAC 11 TANK UN 1221, ISOPROPYLAMINE, CLASS 3 (8), PG I, MONOISOPROPYLAMINE, BULK</t>
  </si>
  <si>
    <t>2400 CORR BOXES MARCA UP - STAGE 500 EC INGREDIENTE ATIVO CLOMAZONE</t>
  </si>
  <si>
    <t>2520 BOX MANZATE WG (75DF) (FUNGICIDE).   UN 3077."ENVIRONMENTALLY HAZARDOUS   SUBSTANCE, SOLID (MANCOZEB).</t>
  </si>
  <si>
    <t>1600 BAG IN 40 PALLETS UNIZEB GOLD (75DF) (FUNGICIDE). UN 3077."ENVIRONMENTALLY HAZARDOUS SUBSTANCE, SOLID, N.O.S" (MANCOZEB).</t>
  </si>
  <si>
    <t>4800 BAG IN 200 PALLETS MANZATE WG (75DF) (FUNGICIDE).   UN 3077."ENVIRONMENTALLY HAZARDOUS   SUBSTANCE, SOLID, N.O.S" (MANCOZEB).</t>
  </si>
  <si>
    <t>1920 BAG   IN 80 PALLETS MANZATE WG (75DF) (FUNGICIDE).   UN 3077."ENVIRONMENTALLY HAZARDOUS   SUBSTANCE, SOLID, N.O.S" (MANCOZEB).</t>
  </si>
  <si>
    <t>Circulo Sa</t>
  </si>
  <si>
    <t>Textiles, Apparel and Luxury Goods</t>
  </si>
  <si>
    <t>CIRCULO SA
RUA DR NEREU RAMOS 360 CAIXA POSTAL 3 CENTRO - GASPAR - SC - 89110000</t>
  </si>
  <si>
    <t>Shipco Transport</t>
  </si>
  <si>
    <t xml:space="preserve">SHIPCO TRANSPORT
</t>
  </si>
  <si>
    <t>ALLINK TRANSPORTES INTERNACIONAIS LTDA</t>
  </si>
  <si>
    <t>HONG KONG</t>
  </si>
  <si>
    <t>HKHKG</t>
  </si>
  <si>
    <t>ITAJAI</t>
  </si>
  <si>
    <t>BRITJ</t>
  </si>
  <si>
    <t>587 CTN READYMADE GARMENTS 100% POLYESTER WOV LADIES DRESS (LINING 1OO% VISCO WOVEN) 100O/O POLYESTER WOVEN LADIES SHORT DRESS (LINING 100O/O VISCOSE WOVEN) 1OO% VISCOSE WOVEN LADIES SHORT DRESS 100O/O VISCOSE WOV LADIES KIMONO ULTRAMARINE BLUE UPL 5125(FORPLAST BLUE ULTRA 5125) SATIN SHEET SETS WITHOUT TABS BED SHEETS &amp; BED COVERS OF COTTON COTTON SHEET SETS DOUBLE SHEET SET - 100 QUEEN SHEET SET - 100 KING SHEET SET - 1 COTTON SOLID SATIN SHEET SETS WITH TABS &amp; DOT EMBROIDERY BED SHEETS &amp; BED COVERS OF COTTON AUTOMOBILE ANCILLA "GASKETS" MENS LONG SLEEVE SWEATER WITH JQRD DESIGN I CHEST. RECTANGULAR RULER ROLLER CUTTER ROTARY BLADE ROTARY CUTTER ATTACHMENTS FOR SEWING MACHINE NEEDLE FOR INDUSTRIAL SEWING MACHINES ADVERTISMENT MATERIALS CATALOGE FLYER NON-WOVEN BAG RADIATOR - SPARE PARTS FOR TRUCK/BUS WITH COMPRESSION IGNITION ENGINE CUSHION COVERS</t>
  </si>
  <si>
    <t>3750 DRUMS ANCOSAR 720 (MSMA 72%) 3750 DRUMS X 20 LIT</t>
  </si>
  <si>
    <t>1500 DRUMS ANCOSAR 720 (MSMA 72%)</t>
  </si>
  <si>
    <t>2250 DRUMS ANCOSAR 720 (MSMA 72%) 2250 DRUMS X 20 LIT</t>
  </si>
  <si>
    <t>RED PHOSPHORUS MG(OH)2 IN IRON DRUMS KG 50 NET EACH ON PALLETS PACKING 200 DRUMS 5 BAGS OF 10 KGS IN A DRUM</t>
  </si>
  <si>
    <t>3600 CARTON BOXES PACKED IN 100 WOODEN PALLETS TREATED AND CERTIFIED (720 CARTON BOXES &amp; 20 PALLETS IN EACH CONTAINER) BATTUS (ACETAMIPRID 200 SP)</t>
  </si>
  <si>
    <t>1200 BOXES (40 PALLETS) TRINCA CAPS (LAMBDA CYHALOTHRIN 250 CS)</t>
  </si>
  <si>
    <t>720 BOXES (20 PALLETS) TRINCA CAPS (LAMBDA CYHALOTHRIN 250 CS</t>
  </si>
  <si>
    <t>800 CORR BOXES EIGHT HUNDRED CORR BOXES ONLY MARCA COMERCIAL</t>
  </si>
  <si>
    <t>1X 20 ISO TANK CONTAINER DIMETHYLAMINE 60%</t>
  </si>
  <si>
    <t>EIGHTY DRUMS PACKED ON WODEN PALLETS ONLY GAMMA BUTYROLACTONE</t>
  </si>
  <si>
    <t>960 BAG IN 40 PALLETS MANZATE WG FUNGICIDE).</t>
  </si>
  <si>
    <t>1 X 40 CONT S.L.A.C 960 BAG IN 40 PALLETS MANZATE WG (FUNGICIDE). UN 3077."ENVIRONMENTALLY HAZARDOUS SUBSTANCE, SOLID, N.O.S" (MANCOZEB).</t>
  </si>
  <si>
    <t>40 PALLETS 960 BAG UNIZEB GOLD</t>
  </si>
  <si>
    <t>04 X 40 CONT S.L.A.C 6400BAG IN 160 PALLETS UNIZEB GOLD (75DF) (FUNGICIDE). UN 3077."ENVIRONMENTALLY HAZARDOUS SUBSTANCE, SOLID, N.O.S" (MANCOZEB).</t>
  </si>
  <si>
    <t>03 X 40 CONT S.L.A.C 4800 BAG IN 120 PALLETS UNIZEB GOLD (75DF) (FUNGICIDE). UN 3077."ENVIRONMENTALLY HAZARDOUS SUBSTANCE, SOLID, N.O.S" (MANCOZEB).</t>
  </si>
  <si>
    <t>02 40 CONT S.L.A.C 1920 BAG IN 80 PALLETS MANZATE 800 (WP) UN 3077."ENVIRONMENTALLY HAZARDOUS SUBSTANCE, SOLID, N.O.S" (MANCOZEB).</t>
  </si>
  <si>
    <t>7 X 20 FCL 5250 DRUMS 5250 DRUM CONTAINS ANCOSAR 720  (MSMA 72%)</t>
  </si>
  <si>
    <t>2 20´ X 8´ X 8´6" TANK CONTA SLAC 2 TANK UN 1221, ISOPROPYLAMINE, CLASS 3 (8), PG I, FLP: -22F, -30C, EMS: F-E, S-C, MONOISOPROPYLAMINE, BULK</t>
  </si>
  <si>
    <t>1 X 40 CONT S.L.A.C 960 BAG IN 40 PALLETS MANZATE WG (75DF UN 3077."ENVIRONMENTALLY HAZARDOUS SUBSTANCE, SOLID, N.O.S" (MANCOZEB). CLASS 9 P.G.III</t>
  </si>
  <si>
    <t>1 X 40 CONT S.L.A.C 960 BAG IN 40 PALLETS MANZATE 800 (WP) UN 3077."ENVIRONMENTALLY HAZARDOUS SUBSTANCE, SOLID, N.O.S" (MANCOZEB). CLASS 9 P.G.III</t>
  </si>
  <si>
    <t>1 X 40 CONT S.L.A.C 960 BAG IN 40 PALLETS UNIZEB GOLD (MZB 75WDG) UN 3077."ENVIRONMENTALLY HAZARDOUS SUBSTANCE, SOLID, N.O.S" (MANCOZEB). CLASS 9 P.G.III</t>
  </si>
  <si>
    <t>1 X 40 CONT S.L.A.C 1600 BAG IN 40 PALLETS UNIZEB GOLD (75DF) UN 3077."ENVIRONMENTALLY HAZARDOUS SUBSTANCE, SOLID, N.O.S" (MANCOZEB). CLASS 9 P.G.III</t>
  </si>
  <si>
    <t>Cargo Logistics Xiamen Co., Ltd.</t>
  </si>
  <si>
    <t xml:space="preserve">XIAMEN C &amp; D ENTERPRISE CO LTD
</t>
  </si>
  <si>
    <t>GLYPHOSATE TECNCICO DVA</t>
  </si>
  <si>
    <t>160PALLETS ZARTAN METSULFURON-METHYL (METSULFUROM-METILICO)</t>
  </si>
  <si>
    <t>17 WOODEN PALLETS[65 DRUM S] WORTHYNEW HDPE DRUMS UNITOP</t>
  </si>
  <si>
    <t>20 WOODEN PALLETSCONTAINI NG [80DRUMS] NEW M S DRUMS BLENDA DVA ABA 18 EC (UNITOP -DVA-ABA-18) -</t>
  </si>
  <si>
    <t>BATTUS INGREDIENTE ATIVO: ACETAMIPRID: (ACETAMIPRIDO)</t>
  </si>
  <si>
    <t>1200 CARTON BOXES PACKED IN 40 WOODEN PALLETS 600 CARTON BOXES &amp; 20 PALLETS IN EACH CONTAINER TRINCA CAPS (LAMBDA:CYHALOTHRIN 250 CS)</t>
  </si>
  <si>
    <t>2160 BOXES= 60 PALLETS BATTUS (ACETAMIPRID 20% SP)</t>
  </si>
  <si>
    <t>2880 BAG FUNGICIDE MANCOZEB</t>
  </si>
  <si>
    <t>2880 BAG IN 40 PALLETS UNIZEB GOLD MANCOZEB</t>
  </si>
  <si>
    <t>1920 BAG PALLETS MANCOZEB</t>
  </si>
  <si>
    <t>2880 BAG UNIZEB GOLD (MZB 75 WDG FUNGICIDE</t>
  </si>
  <si>
    <t>1920 BAG FUNGICIDE MANCOZEB</t>
  </si>
  <si>
    <t>48,BAG GLYPHOSATE TECNICO DVA</t>
  </si>
  <si>
    <t>2 X 20 FCL 1500 DRUM ANCOSAR 720 (MSMA 72%)</t>
  </si>
  <si>
    <t>03X 40 CONT S.L.A.C 2880 BAG IN 120  PALLETS UNIZEB GOLD (MZB 75WDG) (FUNGICIDE). ENVIRONMENTALLY HAZARDOUS SUBSTANCE, SOLID N.O.S (MANCOZEB)</t>
  </si>
  <si>
    <t>02 X 40 CONT S.L.A.C 1920  BAG IN 80 PALLETS MANZATE WG (FUNGICIDE) UN 3077 ENVIRONMENTALLY HAZARDOUS SUBSTANCE</t>
  </si>
  <si>
    <t>3600 CARTON BOXES PACKED IN 100 WOODEN PALLETS 720 CARTON BOXES &amp; 20 PALLETS IN EACH CONTAINER BATTUS (ACETAMIPRID:200 SP)</t>
  </si>
  <si>
    <t>2400 CORR BOXES 2 CARBOUYS OF 10 L PACKED IN CFB OF 20 L IMO: CLASS: 3 UN NO: 1993</t>
  </si>
  <si>
    <t>1 X 40 CONT S.L.A.C 1600 BAG IN 40 PALLETS UN 3077."ENVIRONMENTALLY HAZARDOUS SUBSTANCE, SOLID, N.O.S" (MANCOZEB)</t>
  </si>
  <si>
    <t>SUPIMPA (THIODICARB 800 WDG) 2880DRUMS=40PALLETS</t>
  </si>
  <si>
    <t>2700 PACKAGE MICROTHIOL DISPERSS WG (25-1125 KG) 900 BAGS X 25 KG ON 20 PALLETS NON HAZARDOUS PRODUCTS</t>
  </si>
  <si>
    <t>800DRUMS METHOMYL TECNICO DVA</t>
  </si>
  <si>
    <t>2880 BOXES (80 PALLETS) BATTUS (ACETAMIPRID 20% SP)</t>
  </si>
  <si>
    <t>3600 CARTON BOXES PACKED IN 100 WOODEN PALLETS 720 CARTON BOXES &amp; 20 PALLETS IN EACH CONTAINER BATTUS (ACETAMIPRID :200 SP</t>
  </si>
  <si>
    <t>1600 CORR BOXES STAGE 500 EC INGREDIENTE ATIVO CLOMAZONE (CLOMAZONA) 2 CARBOUYS OF 10 L PACKED IN CFB OF 20 L</t>
  </si>
  <si>
    <t>2 20´ X 8´ X 8´6" TANK CONTA SLAC 2 TANK ISOPROPYLAMINE</t>
  </si>
  <si>
    <t>8 20´ X 8´ X 8´6" TANK CONTA SLAC 8 TANK ISOPROPYLAMINE</t>
  </si>
  <si>
    <t>1 X 40 CONT S.L.A.C 960 BAG IN 40 PALLETS (40 PALLETS X 24 BAGS X 25KG) MANZATE WG (75DF)25KG (FUNGICIDE). UN 3077."ENVIRONMENTALLY HAZARDOUS SUBSTANCE, SOLID, N.O.S" (MANCOZEB). CLASS 9 P.G.III. MARINE POLLUTANT(P)</t>
  </si>
  <si>
    <t>1 X 40 CONT S.L.A.C 1600 BAG IN 40 PALLETS (40 PALLETS X 24 BAGS X 15KG) UNIZEB GOLD (MZB 75WDG) 15KG BAG (FUNGICIDE). UN 3077."ENVIRONMENTALLY HAZARDOUS SUBSTANCE, SOLID, N.O.S" (MANCOZEB). CLASS 9 P.G.III. MARINE POLLUTANT(P)</t>
  </si>
  <si>
    <t>1 X 40 CONT S.L.A.C 960 BAG IN 40 PALLETS (40 PALLETS X 24 BAGS X 25KG) UNIZEB GOLD (MZB 75WDG) 25KG BAG (FUNGICIDE). UN 3077."ENVIRONMENTALLY HAZARDOUS SUBSTANCE, SOLID, N.O.S" (MANCOZEB). CLASS 9 P.G.III. MARINE POLLUTANT(P)</t>
  </si>
  <si>
    <t>6 20´ X 8´ X 8´6" TANK CONTA SLAC 6 TANK ISOPROPYLAMINE</t>
  </si>
  <si>
    <t>1 X 20FCL 750 DRUMS ANCOSAR 720 (MSMA 72%)</t>
  </si>
  <si>
    <t>10 X 20FCL 7500 DRUMS ANCOSAR 720 (MSMA 72%)</t>
  </si>
  <si>
    <t>1200 CARTON BOXES PACKED IN 40 WOODEN PALLETS (6:00 CARTON BOXES &amp; 20 PALLETS IN EACH CONTAINER) TRINCA CAPS (LAMBDA CY:HALOTHRIN 250 CS)</t>
  </si>
  <si>
    <t>1440 CARTON BOXES PACKED IN 40 WOODEN PALLETS (7:20 CARTON BOXES &amp; 20 PALLETS IN EACH CONTAINER) BATTUS (ACETAMIPRID 2:00 SP)</t>
  </si>
  <si>
    <t>1600 CORR BOXES ( SIXTEEN HUNDRED CORR BOXES ONLY) CLOMAZONE (CLOMAZONA)</t>
  </si>
  <si>
    <t>2160 BOXES (60 PALLETS) BATTUS (ACETAMIPRID 20% SP)</t>
  </si>
  <si>
    <t>2160 CARTON BOXES PACKED IN 60 WOODEN PALLETS TREATED AND CERTIFIED (7:20 CARTON BOXES &amp; 20 PALLETS IN EACH CONTAINER) TRINCA CAPS (LAMBDA CY:HALOTHRIN 250 CS)</t>
  </si>
  <si>
    <t>2160 CARTON BOXES PACKED IN 60 WOODEN PALLETS (7:20 CARTON BOXES &amp; 20 PALLETS IN EACH CONTAINER) BATTUS (ACETAMIPRID 2:00 SP)</t>
  </si>
  <si>
    <t>2700CTNS=40PALLETS CHLORIMURON-ETHYL</t>
  </si>
  <si>
    <t>1 X 40 CONT S.L.A.C 960 BAG IN 40 PALLETS (40 PALLETS X 24 BAGS X 25KG) UNIZEB GOLD (MZB 75WDG) 25KG BAG (FUNGICIDE). UN 3077."ENVIRONMENTALLY HAZARDOUS SUBSTANCE, SOLID, N.O.S" (MANCOZEB). CLASS 9 P.G.III</t>
  </si>
  <si>
    <t>4500 BAG MICROTHIOL DISPERSS WG (25-1125 KG) 20 PALLETS NON HAZARDOUS PRODUCTS</t>
  </si>
  <si>
    <t>1 X 40 CONT S.L.A.C 960 BAG IN 40 PALLETS (40 PALLETS X 24 BAGS X 25KG) MANZATE WG (75DF)25KG (FUNGICIDE). UN 3077."ENVIRONMENTALLY HAZARDOUS SUBSTANCE, SOLID, N.O.S" (MANCOZEB). CLASS 9 P.G.III.</t>
  </si>
  <si>
    <t>1 X 40 CONT S.L.A.C 960 BAG IN 40 PALLETS (40 PALLETS X 24 BAGS X 25KG) UNIZEB GOLD (MZB 75WDG) 25KG BAG (FUNGICIDE). UN 3077."ENVIRONMENTALLY HAZARDOUS SUBSTANCE, SOLID, N.O.S" (MANCOZEB). CLASS 9 P.G.III.</t>
  </si>
  <si>
    <t>3600 BAG MICROTHIOL DISPERSS WG (25-1125 KG 20 PALLETS NON HAZARDOUS PRODUCTS</t>
  </si>
  <si>
    <t>9000 BAG MICROTHIOL DISPERSS WG (25-1125 KG) 20 PALLETS NON HAZARDOUS PRODUCTS</t>
  </si>
  <si>
    <t>1 X 40 CONT S.L.A.C 840 BAG IN 40 PALLETS (40 PALLETS X 21 BOXES X 24 BAGS X 1 KG) MANZATE WG (DF) 1KG (FUNGICIDE). UN 3077."ENVIRONMENTALLY HAZARDOUS SUBSTANCE, SOLID, N.O.S" (MANCOZEB). CLASS 9 P.G.III</t>
  </si>
  <si>
    <t>720 BOXES (20 PALLETS) BATTUS (ACETAMIPRID 20% SP)</t>
  </si>
  <si>
    <t>20 WOODEN PALLETS[80 DRUM S] WOODEN PACKING - TREAT ED &amp; CERTIFIED80 NOS. X 175 KGS. EXPORT WORTHYNEW MS DRUMS BLENDA DVA ABA 1 8 EC [UNITOP - DVA-ABA-18]</t>
  </si>
  <si>
    <t>720 BOXES (20 PALLETS) TRINCA CAPS (LAMBDA CYHALOTHRIN 250 CS)</t>
  </si>
  <si>
    <t>720 CARTON BOXES PACKED IN 20 WOODEN PALLETS (ACETAMIPRID 200 SP)</t>
  </si>
  <si>
    <t>800 CORR BOXES ( EIGHT HUNDRED CORR BOXES ONLY) MARCA COMERCIAL: UP -: STAGE 500 EC INGREDIENTE ATIVO: CLOMAZONE (CLOMAZONA)</t>
  </si>
  <si>
    <t>2 CONTAINERS 160 DRUMS GAMMA BUTYROLACTONE</t>
  </si>
  <si>
    <t>1440 CARTON BOXES PACKED IN 40 WOODEN PALLETS BATTUS (ACETAMIPRID 2:00 SP)</t>
  </si>
  <si>
    <t>17 WOODEN PALLETS[65 DRUM S] NEW HDPE DRUMS</t>
  </si>
  <si>
    <t>CONTAINS 600 CASES DANGEROUS CARGO FIPRONIL 800 WG (BARAO 4X4KG) CLASS 6.1 UN 2588 PG III</t>
  </si>
  <si>
    <t>Coromandel International Ltd.</t>
  </si>
  <si>
    <t>COROMANDEL INTERNATIONAL LIMITED
5TH FLOOR EASTERN COURT  - MUMBAI -  - 0</t>
  </si>
  <si>
    <t>25030090</t>
  </si>
  <si>
    <t>45 X 20 ST CONTAINER SAID TO CONTAIN 900 BAGS BENTONITE SULPHUR 90 PCT ( BR ATIVIS )</t>
  </si>
  <si>
    <t>1440 BOXES (40 PALLETS) BATTUS (ACETAMIPRID 20% SP 1440 BOXES= 40 PALLETS</t>
  </si>
  <si>
    <t>3600 CARTON BOXES PACKED IN 100 WOODEN PALLETS</t>
  </si>
  <si>
    <t>1440 BOXES (40 PALLETS) BATTUS (ACETAMIPRID 20% SP) PKG : 10 X 1 KG X:1440 BOXES= 40 PALLETS</t>
  </si>
  <si>
    <t>800 CORR BOXES ( EIGHT HUNDRED CORR BOXES ONLY) MARCA COMERCIAL: UP -: STAGE 500 EC INGREDIENTE ATIVO: CLOMAZONE (CLOMAZONA) REGISTRO NO MAP:A NRO.:</t>
  </si>
  <si>
    <t>METSULFURON-METHYL 60%WDG</t>
  </si>
  <si>
    <t>1 X 40 CONT S.L.A.C 960 BAG IN 40 PALLETS (40 PALLETS X 24 BAGS X 25KG) UNIZEB GOLD (MZB 75WDG) 25KG BAG (FUNGICIDE). UN 3077."ENVIRONMENTALLY HAZARDOUS SUBSTANCE, SOLID, N.O.S" (MANCOZEB CLASS 9 P.G.III.</t>
  </si>
  <si>
    <t>X 40 CONT S.L.A.C 960 BAG IN 40 PALLETS (40 PALLETS X 24 BAGS X 25KG) UNIZEB GOLD (MZB 75WDG) BAG (FUNGICIDE). UN 3077."ENVIRONMENTALLY HAZARDOUS SUBSTANCE, SOLID, N.O.S" (MANCOZEB). CLASS 9 P.G.III.</t>
  </si>
  <si>
    <t>15 X 20 ´ST CONTAINERS SAID TO CONTAIN 300 BAGS ONLY BENTONITE SULPHUR 90 PCT (BR ATIVIS)</t>
  </si>
  <si>
    <t>40 X 20 ?´ST CONTAINERS SAID TO CONTAIN 800 BAGS ONLY BENTONITE SULPHUR 90 PCT ( BR:ATIVIS )</t>
  </si>
  <si>
    <t>17 WOODEN PALLETS [65 DRUMS]65 NOS. X 215 KGS. EXPORT WORTHY NEW HDPE DRUMS UNITOP - FFT-4 0</t>
  </si>
  <si>
    <t>1600 CORR BOXES CLOMAZONE (CLOMAZONA)</t>
  </si>
  <si>
    <t>20 WOODEN PALLETS [80 DRUMS]80 NOS. X 175 KGS. EXPORT WORTHY NEW MS DRUMS BLENDA DVA ABA 1 8 EC[UNITOP - DVA-ABA-18] -</t>
  </si>
  <si>
    <t>08 20´ X 8´ X 8´6" TANK CONTA SLAC 8 TANK UN 1221, ISOPROPYLAMINE MONOISOPROPYLAMINE</t>
  </si>
  <si>
    <t>300 BAG GLYPHOSATE TECNICO DVA</t>
  </si>
  <si>
    <t>08 20´ X 8´ X 8´6" TANK CONTA SLAC 8 TANK UN 1221, ISOPROPYLAMINE MONOISOPROPYLAMINE, BULK</t>
  </si>
  <si>
    <t>1 X 40 CONT S.L.A.C 960 BAG IN 40 PALLETS ENVIRONMENTALLY HAZARDOUS SUBSTANCE</t>
  </si>
  <si>
    <t>1 X 40 CONT S.L.A.C 960 BAG IN 40 PALLETS (40 PALLETS X 24 BAGS ENVIRONMENTALLY HAZARDOUS SUBSTANCE</t>
  </si>
  <si>
    <t>1 X 40 CONT S.L.A.C 960 BAG IN 40 PALLETS UNIZEB GOLD (MZB 75WDG ENVIRONMENTALLY HAZARDOUS SUBSTANCE</t>
  </si>
  <si>
    <t>TEBUCONAZOLE TECNICO DVA 5800015207 UN3077, CL:ASS 9, PG III</t>
  </si>
  <si>
    <t>1 X 40 CONT S.L.A.C 960 BAG IN 40 PALLETS MANZATE 800 ."ENVIRONMENTALLY HAZARDOUS SUBSTANCE</t>
  </si>
  <si>
    <t>1 X 40 CONT S.L.A.C 960 BAG IN 40 PALLETS UNIZEB GOLD (MZB 75WDG</t>
  </si>
  <si>
    <t>1 X 40 CONT S.L.A.C 960 BAG IN 40 PALLETS (40 PALLETS X 24 BAGS X 25KG) UNIZEB GOLD (MZB 75WDG) ENVIRONMENTALLY HAZARDOUS SUBSTANCE</t>
  </si>
  <si>
    <t>12600 BAG MICROTHIOL DISPERSS</t>
  </si>
  <si>
    <t xml:space="preserve">DECCO IBERICA POST COSECHA SAU
</t>
  </si>
  <si>
    <t>CONTAINING: 72 TAMBORES DE PLASTICO DE 200L. CADA UM DE CITRASHINE MDS (14.400 L) E 64 JARROS DE 20L CADA UM DE NATURCOVER CITRICOS ( 1.280L) NUM CONTAINER DE 20 . LOTE CITRASHINE MDS ( 14.400L) : KP 37.629 DATA DE FABRICACAO: NOVEMBRO 2016 DATA DE VENCIMENTO: NOVEMBRO 2018 LOTE NATURCOVER CITRICOS ( 200L): KP37.712 DATA DE FABRICACAO: NOVEMBRO 2016 DATA DE VENCIMENTO: NOVEMBRO 2017</t>
  </si>
  <si>
    <t>38083000</t>
  </si>
  <si>
    <t>2250 DRUM ANCOSAR 720</t>
  </si>
  <si>
    <t>1 ISO TANK UNITOP - ALX-500 .[ORGANIC SURFACEACT IVE AGENTS -OTHERS-BLENDE D SURFACTANTS (UNITOP - AL X-500)]</t>
  </si>
  <si>
    <t>720 BOXES (20 PALLETS) TRINCA CAPS (LAMBDA CYHALOTHRIN 250 CS) 1:5 X 1 LTR X 720 BOXES= 20 PALLETS</t>
  </si>
  <si>
    <t>648 BOXES (20 PALLETS) TRINCA CAPS (LAMBDA CYHALOTHRIN 250 CS) 4: X 5 LTR X 360 BOXES= 12 PALLETS TRINCA CAPS (LAMBDA CYHALOTHRIN 250 C:S)</t>
  </si>
  <si>
    <t>(6 X 20 ISO TANK CONTAINERS ) DIMETHYLAMINE 60% SOLUTION</t>
  </si>
  <si>
    <t>2 CONTAINERS SAID TO CONTAIN 160 DRUMS GAMMA BUTYROLACTONE</t>
  </si>
  <si>
    <t>1 X 40 CONT S.L.A.C 960 BAG IN 40 PALLETS (40 PALLETS X 24 BAGS X 25KG) MANZATE WG (75DF) UN 3077."ENVIRONMENTALLY HAZARDOUS SUBSTANCE, SOLID, N.O.S" (MANCOZEB). CLASS 9 P.G.III</t>
  </si>
  <si>
    <t>1 X 40 CONT S.L.A.C 960 BAG IN 40 PALLETS (40 PALLETS X 24 BAGS X 25KG) MANZATE WG (75DF) UN 3077."ENVIRONMENTALLY HAZARDOUS SUBSTANCE, SOLID, N.O.S" (MANCOZEB). CLASS 9 P.G.III.</t>
  </si>
  <si>
    <t>1 X 40 CONT S.L.A.C 960 BAG IN 40 PALLETS (40 PALLETS X 24 BAGS X 25KG) MANZATE 800 (WP) UN 3077."ENVIRONMENTALLY HAZARDOUS SUBSTANCE, SOLID, N.O.S" (MANCOZEB). CLASS 9 P.G.III.</t>
  </si>
  <si>
    <t>ZARTAN (METSULFURON-METHYL 60%WDG) CLASS 9 UN 3077 PG: III 2400CTNS=40PALLETS</t>
  </si>
  <si>
    <t>TEBUCONAZOLE TECNICO</t>
  </si>
  <si>
    <t>1 X 40 CONT S.L.A.C 960 BAG IN 40 PALLETS (40 PALLETS X 24 BAGS X 25KG) UN 3077."ENVIRONMENTALLY HAZARDOUS SUBSTANCE, SOLID, N.O.S" (MANCOZEB). CLASS 9 P.G.III MANZATE 800 (WP</t>
  </si>
  <si>
    <t>75 TAMBORES DE PLASTICO DE 200L. CADA UM DE CITRASHINE MDS ( 15.000 L) ,1 TAMBOR DE PLASTICO DE 200L DE CITRASHINE MDS 3 E65 CAIXAS DE 12 UNIDADES CADA UM DE DECCO AEROSOL PL US 400 ML ( 780UN) TOTAL : 20 PALLETS LOTE CITRASHINE MDS: ( 15.000 L) ; IP36.705DATA DE FABRICACAO: SETEMBRO 2016DATA DE VENCIMENTO: SETEMBRO 2018LOTE CITRASHINE MDS 3 ( 200L):</t>
  </si>
  <si>
    <t>6 X 20´GP CONTAINER ANCOSAR 720 (MSMA 72%) 4500 DRUMS</t>
  </si>
  <si>
    <t>1 X 40 CONT S.L.A.C 960 BAG IN 40 PALLETS (40 PALLETS X 24 BAGS X 25KG) MANZATE 800 (WP) 25KG (FUNGICIDE). UN 3077."ENVIRONMENTALLY HAZARDOUS SUBSTANCE, SOLID, N.O.S" (MANCOZEB). CLASS 9 P.G.III. MARINE POLLUTANT(P)</t>
  </si>
  <si>
    <t>1 X 40 CONT S.L.A.C 960 BAG IN 40 PALLETS (40 PALLETS X 24 BAGS X 25KG) MANZATE 800 (WP) 25KG (FUNGICIDE). UN 3077."ENVIRONMENTALLY HAZARDOUS SUBSTANCE, SOLID, N.O.S" (MANCOZEB). CLASS 9 P.G.III. MARINE POLLUTANT</t>
  </si>
  <si>
    <t>1800 BOXES (60 PALLETS) TRINCA CAPS (LAMBDA CYHALOTHRIN 250 CS</t>
  </si>
  <si>
    <t>08 20´ X 8´ X 8´6" TANK CONTA SLAC 8  TANK MONOISOPROPYLAMINE (MIPA) 99.5% - BULK CHEMICALS</t>
  </si>
  <si>
    <t>07 20´ X 8´ X 8´6" TANK CONTA SLAC 7 TANK UN 1221, ISOPROPYLAMINE MONOISOPROPYLAMINE</t>
  </si>
  <si>
    <t>8100 BAG MICROTHIOL DISPERSS WG 900 BAGS OF 25 KG NET   ON 20 PALLETS NON HAZARDOUS PRODUCTS</t>
  </si>
  <si>
    <t>40 BAG PICLORAM TECNICO DVA</t>
  </si>
  <si>
    <t>20 BAG PICLORAM TECNICO DVA</t>
  </si>
  <si>
    <t>20 WOODEN PALLETS CONTAINING 80 DRUMS BLENDA DVA ABA: 18 EC ( UNITOP-DVA-ABA-18)</t>
  </si>
  <si>
    <t>07 20´ X 8´ X 8´6" TANK CONTA SLAC 7 TANK UN 1221, ISOPROPYLAMINE MONOISOPROPYLAMINE,</t>
  </si>
  <si>
    <t>960 CORR BOXES (TOTAL NINE HUNDRED AND SIXTY CORR BOXES GASTO:XIN (ALP) 57% (21X1.0KG)PT PELLETS 0,6G</t>
  </si>
  <si>
    <t>08 20´ X 8´ X 8´6" TANK CONTA SLAC 8 TANK MONOISOPROPYLAMINE (MIPA) 99.5%,</t>
  </si>
  <si>
    <t>GLYPHOSATE TECNICO DVA 440 BAGS</t>
  </si>
  <si>
    <t>4 20´ X 8´ X 8´6" TANK CONTA SLAC 4 TANK UN 1221, ISOPROPYLAMINE, CLASS 3 (8), PG I, MONOISOPROPYLAMINE, BULK</t>
  </si>
  <si>
    <t>7 20´ X 8´ X 8´6" TANK CONTA SLAC 7 TANK UN 1221, ISOPROPYLAMINE, CLASS 3 8), PG I, MONOISOPROPYLAMINE, BULK</t>
  </si>
  <si>
    <t>38081025</t>
  </si>
  <si>
    <t>432 CORR BOXES GASTO:XIN (ALP) 57% 21 AL. FLASK(S)</t>
  </si>
  <si>
    <t>432 CORR BOXES GASTOXIN (ALP) 57%</t>
  </si>
  <si>
    <t>1800 BOXES (60 PALLETS) TRINCA CAPS (LAMBDA CYHALOTHRIN 250 CS) 1800 BOXES= 60 PALLETS</t>
  </si>
  <si>
    <t>600 BOXES (20 PALLETS) TRINCA CAPS (LAMBDA CYHALOTHRIN 250 CS)</t>
  </si>
  <si>
    <t>STANDARD 20´ CONTAINER  SAID TO CONTAIN 80 DRUMS PROPICONAZOLE TECNICO DVA</t>
  </si>
  <si>
    <t>LIMPIDU (NICOSSULFUROM 4% OD) 600CTNS=20PALLETS</t>
  </si>
  <si>
    <t>ZARTAN METSULFURON-METHYL (METSULFUROM-METILICO) 2160:CTNS = 40PALLETS</t>
  </si>
  <si>
    <t>400 BAGS GLYPHOSATE TECNCICO DVA</t>
  </si>
  <si>
    <t>CONTAINS 40 BAG 24MT PICLORAM TECNICO DVA</t>
  </si>
  <si>
    <t>Amarak Chemicals Fzc</t>
  </si>
  <si>
    <t>AMARAK CHEMICALS FZC
PO BOX 5283 AL HAYL FUJAIRAH FREE ZONE  -  -  - 0</t>
  </si>
  <si>
    <t>JEBEL ALI</t>
  </si>
  <si>
    <t>United Arab Emirates</t>
  </si>
  <si>
    <t>AEJEA</t>
  </si>
  <si>
    <t>SULPHUR BENTONITE(SULPHUR FERTILIZERS) (FOR AGRICUL TURAL USE ONLY)BR ATIVIS BIG BAG</t>
  </si>
  <si>
    <t>2160 BOXES (60 PALLETS) BATTUS (ACETAMIPRID 20% SP) 2160 BOXES= 60 PALLETS</t>
  </si>
  <si>
    <t>2160 BOXES (60 PALLETS) BATTUS (ACETAMIPRID 20% SP 21:60 BOXES = 60 WOODEN PALLETS</t>
  </si>
  <si>
    <t>7 20´ X 8´ X 8´6" TANK CONTA SLAC 7 TANK UN 1221, ISOPROPYLAMINE, CLASS 3 (8), PG I, MONOISOPROPYLAMINE, BULK</t>
  </si>
  <si>
    <t>1 X 40 CONT S.L.A.C 960 BAG IN 40 PALLETS (40 PALLETS X 24 BAGS X 25KG) UNIZEB GOLD (MZB 75WDG) 25KG BAG (FUNGICIDE</t>
  </si>
  <si>
    <t>1 X 40 CONT S.L.A.C 960 BAG IN 40 PALLETS (40 PALLETS X 24 BAGS X 25KG) MANZATE 800 (WP) 25KG (FUNGICIDE).</t>
  </si>
  <si>
    <t>20BAGS PICLORAM TECNICO DVA</t>
  </si>
  <si>
    <t>1 X 40 CONT S.L.A.C 960 BAG IN 40 PALLETS (40 PALLETS X 24 BAGS X 25KG) MANZATE WG (75DF)25KG (FUNGICIDE).</t>
  </si>
  <si>
    <t>1 X 40 CONT S.L.A.C 960 BAG IN 40 PALLETS (40 PALLETS X 24 BAGS X 25KG) UNIZEB GOLD (MZB 75WDG) 25KG BAG (FUNGICIDE).</t>
  </si>
  <si>
    <t>34049000</t>
  </si>
  <si>
    <t>80 TAMBORES DE PLASTICO DE 200L CADA UM DE CITRASHINE MDS EM CIMA DE20 PALLETS NUM CONTAINER DE 20 LOTE</t>
  </si>
  <si>
    <t xml:space="preserve">ORIENTAL LUZHOU AGROCHEMICALS CO LTD
</t>
  </si>
  <si>
    <t>130CARTONS, 4 WOODEN PALLETS SULFENTRAZONE 500 SC SAMPLE SULFENTRAZONE 500 G/L (50,00%)</t>
  </si>
  <si>
    <t>SULPHUR BENTONITE(SULPHUR FERTILIZERS) (FOR AGRICUL TURAL USE ONLY)BR ATIVI S BIGBAG</t>
  </si>
  <si>
    <t>600 BOXES (20 PALLETS) TRINCA CAPS (LAMBDA CYHALOTHRIN 250 CS) PKG ?: 4: X 5 LTR X 600 BOXES= 20 WOODEN PALLETS</t>
  </si>
  <si>
    <t>9 20´ X 8´ X 8´6" TANK CONTA SLAC 9 TANK CONTAINER UN 1221, ISOPROPYLAMINE, CLASS 3 (8), PG I, MONOISOPROPYLAMINE, BULK</t>
  </si>
  <si>
    <t>1 X 40 CONT S.L.A.C 960 BAG IN 40 PALLETS MANZATE 800 (WP) 25KG (FUNGICIDE). MANCOZEB</t>
  </si>
  <si>
    <t>720DRUMS LUFENURON TECNICO DVA</t>
  </si>
  <si>
    <t>1 X 40 CONT S.L.A.C 960 BAG IN 40 PALLETS (40 PALLETS X 24 BAGS X 25KG MANZATE 800 (WP) 25KG (FUNGICIDE).</t>
  </si>
  <si>
    <t>1 X 40 CONT S.L.A.C 1600 BAG IN 40 PALLETS 40 PALLETS X 40 BAGS X 15KG) UNIZEB GOLD (75DF) 15 KG (FUNGICIDE</t>
  </si>
  <si>
    <t>011 40´ X 8´ X 8´6" GENERAL PU SLAC 9,855 BAGS MICROTHIOL DISPERSS WG (25-1125 KG) ON 20 PALLETS</t>
  </si>
  <si>
    <t>K S International Fze</t>
  </si>
  <si>
    <t>K S INTERNATIONAL FZE
PO BOX 66632  - DUABAI -  - 0</t>
  </si>
  <si>
    <t>360 BAG  GLYPHOSATE 97% TECH  GLYPHOSATE TECNICO DVA  (GLYPHOSATE (GLIFOSATO) (97.00% M/M))</t>
  </si>
  <si>
    <t>Jackards International Fze</t>
  </si>
  <si>
    <t xml:space="preserve">JACKARDS INTERNATIONAL FZE
</t>
  </si>
  <si>
    <t>GLYPHOSATE 97% TECH GLYPHOSATE TECNICO DVA (GLYPHOSATE (GLIFOSATO) 970 G/KG (97.00% M/M))</t>
  </si>
  <si>
    <t>7 X 20´GP CONTAINER STC: 5250 DRUMS  ANCOSAR 720</t>
  </si>
  <si>
    <t>SULPHUR BENTONITE(SULPHUR FERTILIZERS) (FOR AGRICUL TURAL USE ONLY)BR ATIVI S BIG BAG</t>
  </si>
  <si>
    <t>9 20´ X 8´ X 8´6" TANK CONTA SLAC 9 TANK UN 1221, ISOPROPYLAMINE, CLASS 3 (8), PG I, MONOISOPROPYLAMINE, BULK</t>
  </si>
  <si>
    <t>600 BOXES (20 PALLETS) TRINCA CAPS (LAMBDA CYHALOTHRIN 250 CS) PKG 4: X 5 LTR X 600 BOXES= 20 WOODEN PALLETS</t>
  </si>
  <si>
    <t>2160 BOXES (60 PALLETS) BATTUS (ACETAMIPRID 20% SP) PKG</t>
  </si>
  <si>
    <t>1 X 40 CONT S.L.A.C 1600 BAG IN 40 PALLETS (40 PALLETS X 40 BAGS X 15KG) UNIZEB GOLD (75DF) 15 KG (FUNGICIDE). ENVIRONMENTALLY HAZARDOUS SUBSTANCE (MANCOZEB).</t>
  </si>
  <si>
    <t>1 X 40 CONT S.L.A.C 960 BAG IN 40 PALLETS (40 PALLETS X 24 BAGS X 25KG) MANZATE 800 (WP) 25KG (FUNGICIDE). UN 3077."ENVIRONMENTALLY HAZARDOUS SUBSTANCE, SOLID, N.O.S" (MANCOZEB).</t>
  </si>
  <si>
    <t>2160:CTNS = 40PALLETS ZARTAN METSULFURON-METHYL (METSULFUROM-METILICO)</t>
  </si>
  <si>
    <t>360 BAG GLYPHOSATE 97% TECH GLYPHOSATE TECNICO DVA GLYPHOSATE (GLIFOSATO) 970 G/KG (97.00% M/M))</t>
  </si>
  <si>
    <t>360 BAG CONTAINS GLYPHOSATE TECNICO DVA DESTINATION</t>
  </si>
  <si>
    <t>SULPHUR BENTONITE(SULPHUR FERTILIZERS) (FOR AGRICUL TURAL USE ONLY)</t>
  </si>
  <si>
    <t>20 WOODEN PALLETS CONTAINING 80 DRUMS MS DRUMS BLENDA DVA ABA:18 EC (UNITOP - DVA-ABA-18)</t>
  </si>
  <si>
    <t>20 WOODEN PALLETS CONTAINING [80 DRUMS] MS DRUMS BLENDA DVA AB:A 18 EC(UNITOP - DVA-ABA-18)</t>
  </si>
  <si>
    <t>Anhui Guangxin Agrochemical Co., Ltd.</t>
  </si>
  <si>
    <t xml:space="preserve">ANHUI GUANGXIN AGROCHEMICAL GROUP CO
</t>
  </si>
  <si>
    <t>29339959</t>
  </si>
  <si>
    <t>40BAGS STOWED IN 1FCL 80BAGS 2FCLS CARBENDAZIN TECNICO CONDAX (CARBE:NDAZIM TEC 98%)</t>
  </si>
  <si>
    <t>160 DRUMS GAMMA BUTYROLACTONE (160 DRUMS X 200 KGS. NETT EACH)</t>
  </si>
  <si>
    <t>2,4-D TECNICO AL ; 2,4 DI-CHLORO PHENOXY ACETIC ACID (2,4 D. ACID) ON:100% BASIS ITC</t>
  </si>
  <si>
    <t>1X20 DV FCL CONTAINER 720 BOXES TRINCA CAPS</t>
  </si>
  <si>
    <t>1 X 40 CONT S.L.A.C 960 BAG IN 40 PALLETS 24 BAGS MANZATE WG (75DF) (FUNGICIDE). UN 3077."ENVIRONMENTALLY HAZARDOUS SUBSTANCE</t>
  </si>
  <si>
    <t>4200 BOX (40 PALLETS X 21 BOXES X 24 BAGS X 1 KG)   MANZATE WG (75DF) 1KG (FUNGICIDE).   UN 3077."ENVIRONMENTALLY HAZARDOUS   SUBSTANCE, SOLID, N.O.S" (MANCOZEB).   CLASS 9 P.G.III. MARINE POLLUTANT(P)</t>
  </si>
  <si>
    <t>1 X 40 CONT S.L.A.C 960 BAG IN 40 PALLETS 24 BAGS MANZATE 800 (WG) (FUNGICIDE). UN 3077."ENVIRONMENTALLY HAZARDOUS SUBSTANCE, SOLID</t>
  </si>
  <si>
    <t>1 X 40 CONT S.L.A.C 960 BAG IN 40 PALLETS 24 BAGS MANZATE WG (75DF) (FUNGICIDE).</t>
  </si>
  <si>
    <t>1 X 40 CONT S.L.A.C IN 40 PALLETS 21 BOXES 24 BAGS MANZATE WG (75DF) (FUNGICIDE). UN 3077."ENVIRONMENTALLY HAZARDOUS SUBSTANCE</t>
  </si>
  <si>
    <t>1 X 40 CONT S.L.A.C 960 BAG IN 40 PALLETS MANZATE 800 (WG) (FUNGICIDE). UN 3077."ENVIRONMENTALLY HAZARDOUS SUBSTANCE, SOLID,</t>
  </si>
  <si>
    <t>12 X 20DC S.T.C 240 BAG(S) SULPHUR BENTONITE</t>
  </si>
  <si>
    <t>480 CORR BOXES GASTOXIN (:ALP) 57% (14X1.5KG) RT 480 CORR BOXES 14 AL.:FLASK(S) OF 1.5 KG IN CORR BOX</t>
  </si>
  <si>
    <t>432 CORR BOXES GASTO:XIN (ALP) 57% (21X1.0KG) 432 CORR BOXES 21: AL. FLASK(S) OF 1 KG IN CORR BOX</t>
  </si>
  <si>
    <t>80 TAMBORES DE PLASTICO DE 200L. CADA UM DE CITRASHINE MDS EM CIMA DE 20 PALLETS</t>
  </si>
  <si>
    <t>2 X 40 CONT S.L.A.C 960 BAG IN 40 PALLETS (40 PALLETS X 24 BAGS X 25KG) MANZATE 800 (WG) 25KG (FUNGICIDE). UN 3077."ENVIRONMENTALLY HAZARDOUS SUBSTANCE, SOLID, N.O.S" (MANCOZEB). CLASS 9 P.G.III</t>
  </si>
  <si>
    <t>3 X 40 CONT S.L.A.C 960 BAG IN 40 PALLETS (40 PALLETS X 24 BAGS X 25KG) MANZATE 800 (WG) 25KG (FUNGICIDE). UN 3077."ENVIRONMENTALLY HAZARDOUS SUBSTANCE, SOLID, N.O.S" (MANCOZEB). CLASS 9 P.G.III.</t>
  </si>
  <si>
    <t>3360 BOX (40 PALLETS X 21 BOXES X 24 BAGS X 1 KG)   MANZATE WG (75DF) 1KG (FUNGICIDE).   UN 3077."ENVIRONMENTALLY HAZARDOUS   SUBSTANCE, SOLID, N.O.S" (MANCOZEB).   CLASS 9 P.G.III. MARINE POLLUTANT(P</t>
  </si>
  <si>
    <t>7 X 20´GP CONTAINER:- ANCOSAR 720 (MSMA 72%) 5250 DRUMS X 20 LIT</t>
  </si>
  <si>
    <t>ONE 20´ X 8´ X 8´6" TANK CONTA SLAC 1 TANK 001) MONOISOPROPYLAMINE BULK CHEMICALS UN 1221 ISOPROPYLAMINE, 3 (8) I FLASHPOINT (-22F, -30C) EMS NO: F-E, S-C MONOISOPROPYLAMINE MIPA) 99.5%</t>
  </si>
  <si>
    <t>2880DRUMS 40PALLETS SUPIMPA (THIODICARB 800 WDG)</t>
  </si>
  <si>
    <t>1920 BAG MANZATE 800(WP) (FUNGICIDE). UN 3077."ENVIRONMENTALLY HAZARDOUS   SUBSTANCE, SOLID, N.O.S" (MANCOZEB).   CLASS 9 P.G.III. MARINE POLLUTANT(P)</t>
  </si>
  <si>
    <t>CONTAINS 320 PACKAGES GLYPHOSATE TECNICO DVA</t>
  </si>
  <si>
    <t>2,4-D TECNICO AL 2,4 DI-CHLORO PHENOXY ACETIC ACID (2,4 D. ACID) ON: 100% BASIS ITC</t>
  </si>
  <si>
    <t>4320 CARTON BOXES PACKED IN 120 WOODEN PALLETS TREATED AND CERTIFIED (:720 CARTON BOXES &amp; 20 PALLETS IN EACH CONTAINER) BATTUS (ACETAMIPRID:200 SP)</t>
  </si>
  <si>
    <t xml:space="preserve">BALAJI AMINES LTD
</t>
  </si>
  <si>
    <t>160 DRUMS ONE HUNDRED SIXTY DRUMS PACKED ON FORTY PALLTS ONLY GAMMA:BUTYROLACTONE (160 DRUMS X 200 KGS. NETT EACH)</t>
  </si>
  <si>
    <t>ONE HUNDRED SIXTY DRUMS PACKED ON FORTY PALLTS ONLY GAMMA BUTYROL:ACTONE (160 DRUMS X 200 KGS. NETT EACH)</t>
  </si>
  <si>
    <t>ONE 20´ X 8´ X 8´6" TANK CONTA SLAC 6 TANK MONOISOPROPYLAMINE-BULK-(MIPA 99.5% CHEMICALS 1221 ISOPROPYLAMINE, 3 (8) I FP: -30 C, EMS NO :F-E, S-C</t>
  </si>
  <si>
    <t>ONE 20´ X 8´ X 8´6" TANK CONTA SLAC 5 TANK MONOISOPROPLAMINE-BULK-(MIPA) 99.5% CHEMICALS UN: 1221 ISOPROPYLAMINE, , 3 (8) I FP: -30 C, EMS NO :F-E, S-C,</t>
  </si>
  <si>
    <t>960 BAG IN 40 PALLETS MANZATE 800(WP) UN 3077."ENVIRONMENTALLY HAZARDOUS CLASS 9 P.G.III. MARINE POLLUTANT</t>
  </si>
  <si>
    <t>DAMCO SEA &amp; AIR
AV ANA COSTA 433 8 ANDAR CONJ 81 GONZAGA - SANTOS - SP - 11060003</t>
  </si>
  <si>
    <t>9 X 40HC S.T.C 8208 BAG(S) CONTAINING MANCOZEB (MANCOZEBE)</t>
  </si>
  <si>
    <t>12 X 40 FCL CONTAINER CONTAINING 18240 BAGS MANCOZEB (MANCOZEBE)</t>
  </si>
  <si>
    <t>12 X 40HC S.T.C 18240 BAG(S) CONTAINING : INGREDIENTE ATIVO: MANCOZEB (MANCOZEBE)</t>
  </si>
  <si>
    <t xml:space="preserve">K S INTERNATIONAL FZE
</t>
  </si>
  <si>
    <t>HAMBURG</t>
  </si>
  <si>
    <t>DEHAM</t>
  </si>
  <si>
    <t>1 TANK DIMETILAMINA 60 % DIMETHYLAMINE, AQUEOUS,´ SOLUTION</t>
  </si>
  <si>
    <t>270 PKGS GLYPHOSATE 97% TECH GLYPHOSATE TECNICO DVA (GLYPHOSATE (GLIFOSATO)</t>
  </si>
  <si>
    <t>40 PACKAGES (40BAGS) PICLORAM TECNICO DVA</t>
  </si>
  <si>
    <t>6 20´ X 8´ X 8´6" TANK CONTA SLAC 6 TANK MONOISOPROPYLAMINE</t>
  </si>
  <si>
    <t>5 20´ X 8´ X 8´6" TANK CONTA SLAC 5 TANK MONOISOPROPYLAMINE</t>
  </si>
  <si>
    <t>34029000</t>
  </si>
  <si>
    <t>NEW HDPE DRUMS WORTHY NEW HDPE DRUMS UNITOP-BLENDA- UNITOP-UNICABS</t>
  </si>
  <si>
    <t>ZARTAN METSULFURON-METHYL (METSULFUROM-METILICO) 2160 CTNS = 40PALLETS</t>
  </si>
  <si>
    <t>1920 BAG IN 80 PALLETS MANZATE WG (75DF)25KG (FUNGICIDE). ENVIRONMENTALLY HAZARDOUS SUBSTANCE, SOLID, N.O.S" (MANCOZEB).</t>
  </si>
  <si>
    <t>960 BAG IN 40 PALLETS MANZATE (FUNGICIDE). ENVIRONMENTALLY HAZARDOUS SUBSTANCE, SOLID, N.O.S" (MANCOZEB).</t>
  </si>
  <si>
    <t>Sanonda International</t>
  </si>
  <si>
    <t xml:space="preserve">SANONDA INTL
</t>
  </si>
  <si>
    <t>2, 4-D TECNICO DVA 4FCLS WITH BIG BAG</t>
  </si>
  <si>
    <t>200 DRUMS RED PHOSPHORUS MG (OH) 2 IN IRON DRUMS</t>
  </si>
  <si>
    <t>480 CORR BOXES 57% (14X1.5KG) RT INGREDIENTE ATIVO ALUMINIUM PHOSPHIDE (FOSFETO DE ALUMINIO)</t>
  </si>
  <si>
    <t>480 CORR BOXES (TOTAL FOUR HUNDRED EIGHTY CORR BOXES ONLY) MARCA GASTOXIN (ALP) 57% (14X1.5KG) PT INGREDIENTE ATIVO ALUMINIU M PHOSPHIDE (FOSFETO DE ALUMINIO)</t>
  </si>
  <si>
    <t>840 BOX IN 40 PALLETS (40 PALLETS X 21 BOXES X 24 BAGS X 1 KG) MANZATE WG (75DF) 1KG (FUNGICIDE). UN 3077."ENVIRONMENTALLY HAZARDOUS SUBSTANCE, SOLID, N.O.S" (MANCOZEB). CLASS 9 P.G.III. MARINE POLLUTANT(P)</t>
  </si>
  <si>
    <t>Shandong Weifang Rainbow Chemical Co., Ltd.</t>
  </si>
  <si>
    <t xml:space="preserve">SHANDONG WEIFANG RAINBOW CHEMICAL CO LTD
</t>
  </si>
  <si>
    <t>QINGDAO</t>
  </si>
  <si>
    <t>CNTAO</t>
  </si>
  <si>
    <t>330BAGS .4-D TECHNICAL</t>
  </si>
  <si>
    <t>960 BAG IN 40 PALLETS (40 PALLETS X 24 BAGS X 25KG) MANZATE WG (75DF)25KG (FUNGICIDE). UN 3077."ENVIRONMENTALLY HAZARDOUS SUBSTANCE, SOLID, N.O.S" (MANCOZEB). CLASS 9 P.G.III. MARINE POLLUTANT(P</t>
  </si>
  <si>
    <t>1600 BAG IN 40 PALLETS (40 PALLETS X 40 BAGS X 15KG) UNIZEB GOLD (75DF) 15 KG (FUNGICIDE). UN 3077."ENVIRONMENTALLY HAZARDOUS SUBSTANCE, SOLID, N.O.S" (MANCOZEB). CLASS 9 P.G.III. MARINE POLLUTANT(P)</t>
  </si>
  <si>
    <t>01 X FCL WITH 80 IRON DRUMS OF PROPICONAZOLE TECNICO DVA</t>
  </si>
  <si>
    <t>20 PALLETS 60 TAMBORES DE PLASTICO DE 200L. CADA UN DE CITRASHINE MDS 1 E 20 TAMBORES DE PLASTICO DE 200 L CADA UM DE CITRASHINE LEMON EN CIMA DE</t>
  </si>
  <si>
    <t>7 VR DMA 60% DIMETHYLAMINE MINIMUM 60 %SOLUTION UN 1160DIMETHYLAMINE,AQUEOUS SOLUTION, 3(8) II FLASHPOINT (-26F, -32C) EMS NO:F-E, S-C (D/E)</t>
  </si>
  <si>
    <t>WOODEN PALLETS CONTAINING [80 DRUMS] EXPORT WORTHY NEW MS DRUMS BLENDA DVA ABA 18 EC[UNITOP - DVA-ABA-18]</t>
  </si>
  <si>
    <t>2X40 HC 1680 BOX MANZATE WG (75DF) 1KG (FUNGICIDE). ENVIRONMENTALLY HAZARDOUS SUBSTANCE (MANCOZEB).</t>
  </si>
  <si>
    <t>2X40 HC 1920 BAG MANZATE WG (75DF)25KG (FUNGICIDE). ENVIRONMENTALLY HAZARDOUS SUBSTANCE, SOLID, N.O.S" (MANCOZEB).</t>
  </si>
  <si>
    <t>2X40 HC 1680 BOX (40 PALLETS X 21 BOXES X 24 BAGS X 1 KG) MANZATE WG (75DF) 1KG (FUNGICIDE). ENVIRONMENTALLY HAZARDOUS SUBSTANCE (MANCOZEB).</t>
  </si>
  <si>
    <t>Pioneer Enterprise</t>
  </si>
  <si>
    <t xml:space="preserve">PIONEER CORP
</t>
  </si>
  <si>
    <t>1X40´HQ FCL 2880 DRUM SUPIMPA THIODICARB 800 WDG</t>
  </si>
  <si>
    <t>40BAGS PICLORAM TECNICO DVA</t>
  </si>
  <si>
    <t>(2700CTNS 40PLTS CLORIM (CHLORIMURON-ETHYL</t>
  </si>
  <si>
    <t>ONE 40´ X 8´ X 9´6" HIGH CUBE SLAC MICROTHIOL DISPERSS 9,900 BAGS</t>
  </si>
  <si>
    <t>ONE 40´ X 8´ X 9´6" HIGH CUBE SLAC MICROTHIOL DISPERSS 3,555 BAGS</t>
  </si>
  <si>
    <t>ONE 20´ X 8´ X 8´6" TANK CONTA SLAC 1 TANK (001) ISOPROPYLAMINE CLASS: 3 UN: 1221 PACKINGGROUP: I MONOISOPROPYLAMINE</t>
  </si>
  <si>
    <t>ONE 20´ X 8´ X 8´6" TANK CONTA SLAC 1 TANK (001) ISOPROPYLAMINE CLASS: 3 UN: 1221 PACKINGGROUP: MONOISOPROPYLAMINE</t>
  </si>
  <si>
    <t>720 CARTON BOXES PACKED IN 20 WOODEN PALLETS TR:INCA CAPS (LAMBDA CYHALOTHRIN 250 CS)</t>
  </si>
  <si>
    <t>2880 BAG IN 40 PALLETS MANZATE WG (75DF)25KG (FUNGICIDE).   UN 3077."ENVIRONMENTALLY HAZARDOUS   SUBSTANCE, SOLID, N.O.S" (MANCOZEB).   CLASS 9 P.G.III. MARINE POLLUTANT(P)</t>
  </si>
  <si>
    <t>840 BOX IN 40 PALLETS (40 PALLETS X 21 BOXES X 24 BAGS X 1 KG) MANZATE WG (75DF) 1KG (FUNGICIDE). UN 3077."ENVIRONMENTALLY HAZARDOUS SUBSTANCE, SOLID, N.O.S" (MANCOZEB). CLASS 9 P.G.III</t>
  </si>
  <si>
    <t>1920 BAG IN 40 PALLETS MANZATE WG (75DF)25KG (FUNGICIDE).   UN 3077."ENVIRONMENTALLY HAZARDOUS</t>
  </si>
  <si>
    <t>840 BOX IN 40 PALLETS 40 PALLETS X 21 BOXES X 24 BAGS X 1 KG) MANZATE WG (75DF) 1KG (FUNGICIDE). UN 3077."ENVIRONMENTALLY HAZARDOUS SUBSTANCE, SOLID, N.O.S" (MANCOZEB). CLASS 9 P.G.III.</t>
  </si>
  <si>
    <t>ONE 40´ X 8´ X 9´6" HIGH CUBE SLAC 3,600 BAGS MICROTHIOL DISPERSS</t>
  </si>
  <si>
    <t>2880 CARTON BOXES PACKED IN 80 WOODEN PALLETS TREATED AND CERTIFIED 7:20 CARTON BOXES &amp; 20 PALLETS IN EACH CONTAINER) BATTUS (ACETAMIPRID 2:00 SP)</t>
  </si>
  <si>
    <t>ONE 20´ X 8´ X 8´6" TANK CONTA SLAC 1 TANK ISOPROPYLAMINE CLASS: 3 UN: 1221 PACKINGGROUP: I MONOISOPROPYLAMINE</t>
  </si>
  <si>
    <t>2X40´HQ FCL 800DRUMS=80PALLETS METHOMYL TECNICO DVA CL: 6.1 UN: 2757 PG:II</t>
  </si>
  <si>
    <t>960 BAG IN 40 PALLETS (40 PALLETS X 24 BAGS X 25KG) MANZATE WG (75DF)25KG (FUNGICIDE).</t>
  </si>
  <si>
    <t>840 BOX IN 40 PALLETS 40 PALLETS X 21 BOXES X 24 BAGS X 1 KG MANZATE WG (75DF) 1KG (FUNGICIDE).</t>
  </si>
  <si>
    <t>CONTAINS 300 PACKAGES GLYPHOSATE TECNICO DVA</t>
  </si>
  <si>
    <t>7 X 20´GP CONTAINER ANCOSAR 720 (MSMA 72%) 5250 DRUMS X 20 LIT</t>
  </si>
  <si>
    <t>300 PACKAGES GLYPHOSATE TECNICO DVA</t>
  </si>
  <si>
    <t>5 20´ X 8´ X 8´6" TANK CONTA SLAC 5 TANK ISOPROPYLAMINE</t>
  </si>
  <si>
    <t>60,000KGS METHOMYL TECNICO DVA</t>
  </si>
  <si>
    <t>960 BAG IN 40 PALLETS UNIZEB GOLD (MZB 75 WDG) 25 KG (FUNGICIDE). UN 3077."ENVIRONMENTALLY HAZARDOUS SUBSTANCE, SOLID, N.O.S" (MANCOZEB). CLASS 9 P.G.III. MARINE POLLUTANT(P)</t>
  </si>
  <si>
    <t>20,000KGS METHOMYL TECNICO DVA</t>
  </si>
  <si>
    <t>300 PKG GLYPHOSATE TECNICO DVA</t>
  </si>
  <si>
    <t>2880 DRUM THIODICARB 800 WD</t>
  </si>
  <si>
    <t>Yancheng Limin Chemical Co., Ltd.</t>
  </si>
  <si>
    <t xml:space="preserve">YANCHENG LIMIN CHEMICAL CO LTD
</t>
  </si>
  <si>
    <t>80 DRUM PROPICONAZOLE TECNICO DVA</t>
  </si>
  <si>
    <t>2 CONTAINS 1200 PACKAGES DANGEROUS CARGO FIPRONIL 800 WG (BARAO 4X4KG)</t>
  </si>
  <si>
    <t>2 X 20´GP CONTAINERS CONTAINING 1500 DRUMS X 20 LIT ANCOSAR 720 (MSMA 72%)</t>
  </si>
  <si>
    <t>40 WOODEN PALLETS CONTAINING 160:DRUMS EXPORT WORTHY NEW MS DRUMS BLENDA DVA ABA 1:8 EC (UNITOP - DVA-ABA-18)</t>
  </si>
  <si>
    <t>GASTOXIN (ALP) 57% 432 CORR BOXES 21 AL. FLASK:(S)</t>
  </si>
  <si>
    <t>1X20 480 CORR BOXES GASTOXIN (ALP) 57% ALUMINIUM PHOSPHIDE (FOSFETO DE ALUMINIO</t>
  </si>
  <si>
    <t>20 WOODEN PALLETS CONTAINING (80: DRUMS) WORTHY NEW HDPE DRUMS UNITOP - FFT-:</t>
  </si>
  <si>
    <t>United Transport Tankcontainers Utt</t>
  </si>
  <si>
    <t xml:space="preserve">UNITED TRANSPORT TANKCONTAINERS UTT
</t>
  </si>
  <si>
    <t>38082000</t>
  </si>
  <si>
    <t>40 DRY CNTRSAID TO CONTAIN900 BAG(S) ON20 PAL LETS OF DISP ERSSWG NON HABGRDOUS PR ODUCT</t>
  </si>
  <si>
    <t>Craft Multimodal</t>
  </si>
  <si>
    <t>CRAFT MULTIMODAL
AV CEL MARCOS KONDER 1313 SALA 506 E 711 CENTRO - ITAJAI - SC - 88301906</t>
  </si>
  <si>
    <t>Ultramarine &amp; Pigments Ltd.</t>
  </si>
  <si>
    <t>ULTRAMARINE PIGMENTS LTD
NO 556 VANAGARAM ROAD  - CHENNA -  - 600053</t>
  </si>
  <si>
    <t>CRAFT MULTIMODAL</t>
  </si>
  <si>
    <t>NAVEGANTES</t>
  </si>
  <si>
    <t>BRNVT</t>
  </si>
  <si>
    <t>32060000</t>
  </si>
  <si>
    <t>ULTRAMARINE BLUE UPL 5125(FORPLAST BLUE ULTRA 5125) ULTRAMARINE VIOLET UPV</t>
  </si>
  <si>
    <t>2 CONTAINS 5400 PACKAGES CLORIM (CHLORIMURON-ETHYL 250G/KG WDG)</t>
  </si>
  <si>
    <t>ONE 20´ X 8´ X 8´6" GENERAL PU SLAC 330 BAGS 2.4-D TECHNICAL</t>
  </si>
  <si>
    <t>20ST CONTAINER SAID TO CONTAIN 20 BAGS SULPHUR BENTONITE SULPHUR FERTILISER (FOR AGRICULTURAL USE ONLY) BR ATIVISBIG BAG 1.250 KGS</t>
  </si>
  <si>
    <t>08 20´ X 8´ X 8´6" TANK CONTA SLAC 8 TANK UN 1221, ISOPROPYLAMINE, 3 (8) I FLASHPOINT (-22F -30C) EMS NO: F-E, S-C MONOISOPROPYLAMINE, (MIPA) 99.5%, BULK</t>
  </si>
  <si>
    <t>200 DRUM TEBUCONAZOLE TECNI DVA</t>
  </si>
  <si>
    <t>360BAGS 2.4-D TECHNICAL</t>
  </si>
  <si>
    <t>2100CTNS=40PALLETS CLORIM (CHLORIMURON-ETHYL 250G/KG WDG)</t>
  </si>
  <si>
    <t>NINGBO</t>
  </si>
  <si>
    <t>CNNGB</t>
  </si>
  <si>
    <t>360 BAGS GLYPHOSATE TECNICO DVA PO NO.: 5800014802</t>
  </si>
  <si>
    <t>KHOR AL FAKKAN</t>
  </si>
  <si>
    <t>AEKLF</t>
  </si>
  <si>
    <t>20ST 400 BG SULPHUR BENTONITE SULPHUR FERTILISER  (FOR AGRICULTURAL USE ONLY)</t>
  </si>
  <si>
    <t>20ST 600 CT METRIBUZIM 480G/L SC (TENACE 480 SC CX 4A—5L) UN3082, CLASS 9, PG III</t>
  </si>
  <si>
    <t>600 PACKAGES CONTAINS FIPRONIL 800 WG (BARAO 4X4KG)</t>
  </si>
  <si>
    <t>2-20 FT. DRY CARGO CONTAINER(S) 960 PACKAGES PACKED ON 15 PALLETS 720 PACKAGES NUTREO BALANCE 15-15-18 + 10S + ME + IPE PACKED ON 5 PALLETS 240 PACKAGES NUTREO SWEET 20-5-5 + 17S + ME + IPE  960 PACKAGES PACKED ON 20 PALLETS NUTREO ENERGY 12-50-05 + 1S +</t>
  </si>
  <si>
    <t>3000 CARTON BOXES PACKED IN 100 WOODEN PALLETS 600 CARTON BOXES &amp; 20 PALLETS IN EACH CONTAINER) TRINCA CAPS (LAMBDA C:YHALOTHRIN 250 CS</t>
  </si>
  <si>
    <t>IMIDAGOLD 700 WG INGREDIENTE ATIVO?: IMIDACLOPRID</t>
  </si>
  <si>
    <t>8 20´ X 8´ X 8´6" TANK CONTA SLAC 8 TANK UN 1221, ISOPROPYLAMINE, 3 (8) I FLASHPOINT (-22F -30C) EMS NO: F-E, S-C MONOISOPROPYLAMINE, (MIPA) 99.5%, BULK NCM: 2921.19.23 IMO-CLASS: 3 UN-NUMBER: 1221 FLASHPOINT: -30.0 C PACKING GROUP: 1 PROPER SHIPPING NAME: ISOPROPYLAMINE</t>
  </si>
  <si>
    <t>3 FCLS METHOMYL TECNICO DVA PO NO?: 580001467:5</t>
  </si>
  <si>
    <t>360 BG GLYPHOSATE 97% TECH GLYPHOSATE TECNICO DVA (GLYPHOSATE (GLIFOSATO) 970 G/KG (97.00% M/M)) REGISTRO NOMAPA NRO.: 03411</t>
  </si>
  <si>
    <t>Ks International</t>
  </si>
  <si>
    <t xml:space="preserve">KS INTERNATIONAL
</t>
  </si>
  <si>
    <t>360 BG GLYPHOSATE 97% TECH GLYPHOSATE TECNICO DVA (GLYPHOSATE (GLIFOSATO) 970 G/KG (97.00% M/M))</t>
  </si>
  <si>
    <t>1800 BAG( MICROTHIOL DIS PERSSWG (25-1125 KG)900 BAGS X 25 K G ON20 PALLETSNON HAZARDOUS PRODUCT</t>
  </si>
  <si>
    <t>34000000</t>
  </si>
  <si>
    <t>20 PE 72 TAMBORES DE PLASTICO DE 200L CADA UM DE CITRASHINE MDS 1 (14.400L) E 2 CONTENEDORES DE SORBILENE 1X 1.000L + 1 X 600  (1.600 L), NUM CONTAINER DE 20. LOTES CITRASHINE MDS 1 ( 14.400L)</t>
  </si>
  <si>
    <t>3 X 20´FCL CONTAINER: 2250 DRUMS ANCOSAR 720 (MSMA 72%)</t>
  </si>
  <si>
    <t>330 BAGS GLYPHOSATE TECNICO DVA PO NO.:5800014801</t>
  </si>
  <si>
    <t>260 PACKAGES ABAMECTIN TECNICO UPL UN 2588 CLASS 6.1 PG II 1 BAG IN ONE DRUM</t>
  </si>
  <si>
    <t>1600 CORR BOXES 10 POUCHES OF 1 KG IN A BOX O:F 10 KG IMIDAGOLD 700 WG INGREDIENTE ATIVO?: IMIDACLOPRID (IMID:ACLOPRIDO) IMO CLASS?:9 ,UN NO?:3077, PKG.GRP.?:III</t>
  </si>
  <si>
    <t>8 20´ X 8´ X 8´6" TANK CONTA SLAC 8 TANK UN 1221, ISOPROPYLAMINE, 3 (8) I FLASHPOINT (-22F -30C) EMS NO: F-E, S-C MONOISOPROPYLAMINE, (MIPA) 99.5%, IMO-CLASS: 3 UN-NUMBER: 1221 FLASHPOINT: -30.0 C PACKING GROUP: 1</t>
  </si>
  <si>
    <t>GLYPHOSATE 97% TECH GLYPHOSATE TECNICO DVA (GLYPHOSATE (GLIFOSATO): 970 G/KG (97.00% M/M))</t>
  </si>
  <si>
    <t>ONE 20´ X 8´ X 8´6" TANK CONTA SLAC 1 TANK MONOISOPROPYLAMINE - BULK CHEMICALS NOS, HAZARDOUS UN 1221 ISOPROPYLAMINE, 3 (8) I FLASHPOINT (-22F,-30C) EMS NO:F- E, S-C (NOT USED) MONOISOPROPYLAMINE (MIPA) 99.5%</t>
  </si>
  <si>
    <t>40 WOODEN PALLETS 1440 CARTON BOXES TRINCA CAPS (LAMBDA CYHALOTHRIN 250 CS)</t>
  </si>
  <si>
    <t>40 WOODEN PALLETS 1440 CARTON BOXES TRINCA CAPS LAMBDA CYHALOTHR</t>
  </si>
  <si>
    <t>01X20HD (80) DRUMS PACKED I:N (20) WOODEN PALLETS ONLY 80 NOS. X 175 KGS. E XPORT WORTHY NEW MS DR:UMS ONLY BLENDA DVA ABA 18 EC ( UNITOP-DVA-ABA-18</t>
  </si>
  <si>
    <t>03 X FCL 8100CTNS=120PALLETS CLORIM (CHLORIMURON-ETHYL 250G/KG WDG) CLASS 9 UN NO 3077 PG III</t>
  </si>
  <si>
    <t>Aglukon Spezialduenger Gmb H &amp; Co.</t>
  </si>
  <si>
    <t xml:space="preserve">AGLUKON SPEZIALDUENGER GMBH &amp; CO
</t>
  </si>
  <si>
    <t>20 PALLET 3000LWU XAL MICRO</t>
  </si>
  <si>
    <t>2  20´ X 8´ X 8´6" TANK CONTA SLAC 2 TANK MONOISOPROPYLAMINE (MIPA) 99.5% CHEMICALS NOS, HAZARDOUS UN 1221 ISOPROPYLAMINE, 3 (8) I FLASHPOINT (-22F ,-30C) EMS NO:F-E, S-C</t>
  </si>
  <si>
    <t>Cts International Logistics Corporation Ltd.</t>
  </si>
  <si>
    <t xml:space="preserve">CTS INTERNATIONAL LOGISTICS CORPORATION LTD
</t>
  </si>
  <si>
    <t>2,4-D TECNICO DVA UN 3077 CLASS 9 PG III</t>
  </si>
  <si>
    <t>SIXTY BAGS 2,4-D TECNICO DVA UN 3077 CLASS 9 PG III</t>
  </si>
  <si>
    <t>THREE HUNDRED BAGS 2,4-D TECNICO DVA</t>
  </si>
  <si>
    <t>360 BAGS GLYPHOSATE 97% TECH GLYPHOSATE TECNICO DVA (GLYPHOSATE (GLIFOSATO) 970 G/KG (97.00% M/M)) REGISTRO NO MAPA NRO.: 03411</t>
  </si>
  <si>
    <t>1920CTNS=60PALLETS LIMPIDU (NICOSSULFUROM 4% OD)</t>
  </si>
  <si>
    <t>4320C:TNS = 80PALLETS ZARTAN METSULFURON-METHYL (METSULFUROM-METILICO) CLASS 9 UN NO 3077 PG?:III</t>
  </si>
  <si>
    <t>300 BAGS GLYPHOSATE 97% TECH GLYPHOSATE TECNICO DVA (GLYPHOSATE (GLIFOSATO) 970 G/KG (97.00% M/M))</t>
  </si>
  <si>
    <t>360 BAGS GLYPHOSATE 97% TECH GLYPHOSATE TECNICO DVA (GLYPHOSATE (GLIFOSATO) 970 G/KG (97.00% M/M))</t>
  </si>
  <si>
    <t>1200CTNS DANGEROUS CARGO FIPRONIL 800 WG (BARAO 4X4KG) CLASS 6.1 UN2588 PG III</t>
  </si>
  <si>
    <t>31059090</t>
  </si>
  <si>
    <t>80 PALLET 3000LWUXA L MICRO</t>
  </si>
  <si>
    <t>3 X 20´GP CONTAINER:- 2250 DRUMS X 20 LIT ANCOSAR 720 (MSMA 72%)</t>
  </si>
  <si>
    <t>8 X 20 TK 8 TANK MONOISOPROPYLAMINE - BULK CHEMICALS NOS, HAZARDOUS UN 1221 ISOPROPYLAMINE, 3(8) I FLASHPOINT(-22F,-30C) EMS NO:F-E, S-C MONOISOPROPYLAMINE (MIPA) 99.5%</t>
  </si>
  <si>
    <t>960 CORR BOXES 14 AL FLASK(S:) OF 1.5 KG IN CORR BOX GASTOXIN (ALP) 57% (14X1.5KG) RT IMO CLAS?:4.3, UN NO?:1397, PKG GRP?:I, SUB RISK ?:6.1</t>
  </si>
  <si>
    <t>20GPX3 3150CTNS=60PALLETS CLORIM (CHLORIMURON-ETHYL 250G/KG WDG) CLASS 9 UN NO 3077 PG III</t>
  </si>
  <si>
    <t>20ST 300 BG GLYPHOSATE TECNICO DVA</t>
  </si>
  <si>
    <t>MARCA COMERCIAL?:UNIMARK 700 WG INGREDIENTE ATIVO?: METRIBUZIN (METRIBUZ:IM) UN NO?:3077, PKG.GRP.?:III</t>
  </si>
  <si>
    <t>2700 CTNS CLORIM 40PALLETS  (CHLORIMURON-ETHYL 250G/KG WDG) CLASS 9 UN NO 3077 PG III</t>
  </si>
  <si>
    <t>8 X 20 TK CONTAINERS 8 TANK 1 BULK MONOISOPROPYLAMINE - BULK CHEMICALS NOS, HAZARDOUS UN 1221 ISOPROPYLAMINE, 3 (8) I MONOISOPROPYLAMINE (MIPA) 99.5%</t>
  </si>
  <si>
    <t>31029000</t>
  </si>
  <si>
    <t>20???´ DRY CNTR SAID TO CONTAIN 20 PALLET(S) 10 PAL.=24 0X25L=6000L10 PAL.=120X25L=3000LWUX AL MANGANES 20 PALLET(S )10 PAL.=240X25L=6000L 10 PAL.=120X25L=3000LWUXAL MANGANES 20 PALLET(S)10 PAL.=240X25L=6000L10 PAL.=120X25L=3000LWUXAL MANGANES 20 PALLET(S</t>
  </si>
  <si>
    <t>240 PACKAGES ON 80 PALLETS OF GLYPHOSATE TECNICO DVA</t>
  </si>
  <si>
    <t>31059011</t>
  </si>
  <si>
    <t>20???´ DRY CNTR SAID TO CONTAIN 40 PALLET(S)1000X10L=10000LWUXAL PLUSS MG</t>
  </si>
  <si>
    <t>180 PACKAGES ON 60 PALLETS GLYPHOSATE TECNICO DVA</t>
  </si>
  <si>
    <t>210 PACKAGES ON 70 PALLETS OF GLYPHOSATE TECNICO DVA (PHOSPHONOMETHYL)</t>
  </si>
  <si>
    <t>40 PAL.=1000X10L=10.000L WUXAL ATRIUN</t>
  </si>
  <si>
    <t>8 X 20 TK CONTAINER 8 BULK MONOISOPROPYLAMINE - BULK CHEMICALS NOS, HAZARDOUS UN 1221 ISOPROPYLAMINE, 3 (8) I FLASHPOINT(-22F,-30C) EMS NO:F-E, S-C</t>
  </si>
  <si>
    <t>300 BAGS GLYPHOSATE 97% TECH GLYPHOSATE TECNICO DVA (GLYPHOSATE (GLIFOSATO) (97.00% M/M))</t>
  </si>
  <si>
    <t>1X20´GP 80 PACKAGES PROPICONAZOLE TECNICO DVA  CL: 9 UN: 3082 PG: III</t>
  </si>
  <si>
    <t>360 BAGS GLYPHOSATE 97% TECH GLYPHOSATE TECNICO DVA (GLYPHOSATE (GLIFOSATO) (97.00% M/M))</t>
  </si>
  <si>
    <t>60 PALLETS 60 PAL.=1000X10L=10.000L WUXAL ATRIUN</t>
  </si>
  <si>
    <t>7 X 20 TK CONTAINERS 7 TANK 7 BULK CHEMICALS NOS , HAZARDOUS MONOISOPROPYLAMINE - BULK UN 1221 ISOPROPYLAMINE, 3 (8) I FLASHPOINT(-22F,-30C) EMS NO:F- E, S-C</t>
  </si>
  <si>
    <t>8 X 20TK CONTAINERS 8 BULK CHEHICALS NOS, HAZARDOUS MONOISOPROPYLAMINE - BULK UN 1221 ISOPROPYLAMINE, 3 (8) I FLASHPOINT(-22F,-30C) EMS NO:F-E, S-C WOODEN PACKAGE: NOT APPLICABLE (NOT USED) MONOISOPROPYLAHINE (MIPA) 99.5%</t>
  </si>
  <si>
    <t>300 PACKAGESGLYPHOSATE TECNICO DVA</t>
  </si>
  <si>
    <t>180 BAGS GLYPHOSATE TECNICO DVA</t>
  </si>
  <si>
    <t>2 X 20TK CONTAINERS 2 BULKS MONOISOPROPYLAMINE - BULK CHEMICALS NOS, HAZARDOUS UN 1221 ISOPROPYLAMINE, 3 (8) I FLASHPOINT(-22F,-30C)</t>
  </si>
  <si>
    <t>GP20 300 PACKAGES GLYPHOSATE TECNICO DVA PO NO.: 5800014346</t>
  </si>
  <si>
    <t>1X20ST CONTAINER 20 BAGS  PICLORAM TECNICO DVA</t>
  </si>
  <si>
    <t>8 20´ X 8´ X 8´6" GENERAL PU SLAC 240 BAGS ON 80 PALLETS GLYPHOSATE TECNICO DVA</t>
  </si>
  <si>
    <t>6 20´ X 8´ X 8´6" GENERAL PU SLAC 180 BAGS ON 60 PALLETS GLYPHOSATE TECNICO DVA</t>
  </si>
  <si>
    <t>3 X 20 TK CONTAINERS 3 BULKS  MONOISOPROPYLAMINE - BULK CHEMICALS NOS, HAZARDOUS UN 1221 ISOPROPYLAMINE, 3 (8) I FLASHPOINT(-22F,-30C) EMS</t>
  </si>
  <si>
    <t>17 20´ X 8´ X 8´6" GENERAL PU SLAC 510 BAGS GLYPHOSATE 97% TECH GLYPHOSATE TECNICO DVA (GLYPHOSATE (GLIFOSATO)</t>
  </si>
  <si>
    <t>80DRUMS PROPICONAZOLE TECNICO DVA PACKED IN 250KG DRUM CL: 9 UN: 3082 PG: III NOME COMUM: PROPICONAZOLE NOME QUIMICO: (RS)-(1-[2-(2,4-DICHLOROPHENYL)-4-PROPYL -1, 3-DIOXOLAN-2-YLMETHYL]-1H-1,2,4-TRIAZOLE CLASSE DE USO: FUNGICIDA REGISTRO NO MAPA NRO.: 3510 CAS #: 60207-90-1 CONCENTRACAO MINIMA: 944 G/KG (MINIMO) ( 94,4% M /M)</t>
  </si>
  <si>
    <t>8 20´ X 8´ X 8´6" TANK CONTA SLAC 8 TANK MONOISOPROPYLAMINE - BULK CHEMICALS NOS, HAZARDOUS UN 1221 ISOPROPYLAMINE, 3 (8) I FLASHPOINT (-22F ,-30C) EMS NO:F- E, S-C MONOISOPROPYLAMINE (MIPA) 99.5%</t>
  </si>
  <si>
    <t>1920 BG MANZATE 800(WP)  (FUNGICIDE). UN 3077."ENVIRONMENTALLY HAZARDOUS SUBSTANCE, SOLID, N.O.S" (MANCOZEB). CLASS 9 P.G.III.</t>
  </si>
  <si>
    <t>1680 BX MANZATE WG (75DF) 1KG (FUNGICIDE). UN 3077."ENVIRONMENTALLY HAZARDOUS SUBSTANCE, SOLID, N.O.S" (MANCOZEB). CLASS 9 P.G.III.</t>
  </si>
  <si>
    <t>3 X 20´FCL 2250 DRUMS ANCOSAR 720 (MSMA 72%)</t>
  </si>
  <si>
    <t>7 20´ X 8´ X 8´6" TANK CONTA SLAC 7 TANK UN 1221, ISOPROPYLAMINE, 3 (8) I FLASHPOINT (-22F -30C) EMS NO: F-E, S-C MONOISOPROPYLAMINE, BULK IMO-CLASS: 3 UN-NUMBER: 1221 FLASHPOINT: -30.0 C PACKING GROUP: 1</t>
  </si>
  <si>
    <t>1600 CORR BOXES 10 POUCHES IMIDAGOLD IMIDACLOPRID (IMID:ACLOPRIDO)</t>
  </si>
  <si>
    <t>(60BAGS) 2,4-D TECNICO DVA CLASS:9 UN:3077 PG:III</t>
  </si>
  <si>
    <t>40HCX2, 4320CTNS=80PALLETS ZARTAN (METSULFURON-METHYL 60%WDG) CLASS 9 UN NO 3077 PG?:III PO NO.?:580001:3223</t>
  </si>
  <si>
    <t>4200 BOX 200 PALLETS MANZATE WG (75DF) 1KG (FUNGICIDE). UN 3077."ENVIRONMENTALLY HAZARDOUS SUBSTANCE, SOLID, N.O.S" (MANCOZEB). CLASS 9 P.G.III. MARINE POLLUTANT(P)</t>
  </si>
  <si>
    <t>2400 PACKAGES 40PALLETS  ZARTAN (METSULFURON-METHYL 60%WDG) CLASS 9 UN 3077 PG:III</t>
  </si>
  <si>
    <t>W W Logistics Co., Ltd.</t>
  </si>
  <si>
    <t xml:space="preserve">W W LOGISTICS CO LTD
</t>
  </si>
  <si>
    <t>PLUSCARGO GROUP</t>
  </si>
  <si>
    <t>270 BAG GLYPHOSATE TECNICO DVA</t>
  </si>
  <si>
    <t>300 BAGS GLYPHOSATE TECNICO DVA PO NO.:5800014209</t>
  </si>
  <si>
    <t>34049012</t>
  </si>
  <si>
    <t>40 PE CONTAINING 160 TAMBORES PLASTICOS DE 200 L CADA UM DE CITRASHINE MDSEM CIMA</t>
  </si>
  <si>
    <t>4800 CORR BOXES MARCA COMERCIAL?:IMIDAGOLD 700 WG INGREDIENTE ATIVO?: IMIDACLOPRID (IMID:ACLOPRIDO) IMO CLASS?:9 ,UN NO?:3077, PKG.GRP.?:III</t>
  </si>
  <si>
    <t>Gateway Container Line</t>
  </si>
  <si>
    <t>GATEWAY CONTAINER LINE
AV BRIGADEIRO LUIS ANTONIO 2466 CONJ 101 JARDIM PAULISTA - SAO PAULO - SP - 4102000</t>
  </si>
  <si>
    <t>GATEWAY CONTAINER LINE</t>
  </si>
  <si>
    <t>1 X 40? ? 912 CORR BOXES MARC:A COMERCIAL?:UNIMARK 700 WG INGREDIENTE ATIVO?: METRIBUZIN (METRIBUZIM) IMO CLASS?:9,UN NO?:3077, PKG.GRP.?:III</t>
  </si>
  <si>
    <t>300 BAGS GLYPHOSATE TECNICO DVA</t>
  </si>
  <si>
    <t>1920 BAG IN 80 PALLETS MANZATE 800(WP)25KG (FUNGICIDE). UN 3077."ENVIRONMENTALLY HAZARDOUS SUBSTANCE, SOLID, N.O.S" (MANCOZEB). CLASS 9 P.G.III. MARINE POLLUTANT(P)</t>
  </si>
  <si>
    <t>GASTOXIN (ALP) 57% (14X1.5KG) RT PACKING?:480 CORR BOXES 14 AL. FLASK(S:) OF 1.5 KG IN CORR BOX OF 21 KGS IMO CLAS?:4.3, UN NO?:1397, PKG GRP?:I,</t>
  </si>
  <si>
    <t>GASTOXIN (ALP) 57% (21X1.0KG) RT PACKING?:432 CORR BOXES 21 AL. FLASK(S:) OF 1 KG IN CORR BOX OF 21 KGS IMO CLAS?:4.3, UN NO?:1397, PKG GRP?:I,</t>
  </si>
  <si>
    <t>1600 CORR BOXES IMIDAGOLD 700 WG INGREDIENTE ATIVO?: IMIDACLOPRID (IM:IDACLOPRIDO) IMO CLASS?:9 UN NO?:3077 PKG:.GRP.?:III</t>
  </si>
  <si>
    <t>960 BAG IN 40 PALLETS (40 PALLETS X 24 BAGS X 25KG) MANZATE WG (75DF)25KG (FUNGICIDE). UN 3077."ENVIRONMENTALLY HAZARDOUS SUBSTANCE, SOLID, N.O.S" (MANCOZEB). CLASS 9 P.G.III. MARINE POLLUTANT(P)</t>
  </si>
  <si>
    <t>1920 BAG IN 40 PALLETS (80  PALLETS X 24 BAGS X 25KG) MANZATE 800(WP)25KG (FUNGICIDE). UN 3077."ENVIRONMENTALLY HAZARDOUS SUBSTANCE, SOLID, N.O.S" (MANCOZEB). CLASS 9 P.G.III. MARINE POLLUTANT(P)</t>
  </si>
  <si>
    <t>432 CORR BOXES GASTOXIN (ALP) 57% (21X1.0KG) PT PELLETS 0,6G IMO CLASS?:4.3, UN NO?:1397, PKG GRP?:I,</t>
  </si>
  <si>
    <t>20 PE 78 TAMBORES DE PLASTICO DE 200L. CADA UM DE CITRASHINE MDS (15.600 L), 10 JARROS DE 20 L CADA UM DE NATURCOVER CITRICOS(200 L), 9 JARROS DE 20 L CADA UMDE NATURCOVER CITRICOS BRILLO (180 L) E 1 JARRO DE20 L DE CITRASHINE MDS 3, NUM CONTAINER DE 20 . LOTES CITRASHINE MDS (15.600 L) : AP31.197 &amp; BP 31.560 LOTE NATURCOVER CITRICOS (200L): AP 30.968 LOTENATURCOVER CITRICOS BRILLO (180 L): IO 28.446 LOTECITRASHINE MDS3(20L)</t>
  </si>
  <si>
    <t>40HC 960 BAG IN 40 PALLETS MANZATE WG (75DF)25KG (FUNGICIDE). UN 3077."ENVIRONMENTALLY HAZARDOUS SUBSTANCE, SOLID, N.O.S" (MANCOZEB). CLASS 9 P.G.III. MARINE POLLUTANT(P)</t>
  </si>
  <si>
    <t>SWEDISH MATCH DO BRASIL SA
TRAVESSA PINHEIRO 194 CENTRO - CURITIBA - PR - 80230160</t>
  </si>
  <si>
    <t>200 DRUMS 5 BAGS OF RED PHOSPHORUS</t>
  </si>
  <si>
    <t>432 CORR BOXES 21 AL. FLASK(S:) OF 1 KG IN CORR BOX OF GASTOXIN (ALP) 57% (21X1.0KG) RT IMO CLASS?:4.3, UN NO?:1397, PKG GRP?:I, SUB: RISK ?:6.1</t>
  </si>
  <si>
    <t>2880 BAG IN 120 PALLETS MANZATE WG (75DF)25KG (FUNGICIDE). UN 3077."ENVIRONMENTALLY HAZARDOUS SUBSTANCE, SOLID, N.O.S" (MANCOZEB). CLASS 9 P.G.III. MARINE POLLUTANT(P)</t>
  </si>
  <si>
    <t>38089000</t>
  </si>
  <si>
    <t>9600 BAG IN 400 PALLETS MANZATE WG (75DF)25KG (FUNGICIDE). UN 3077."ENVIRONMENTALLY HAZARDOUS SUBSTANCE, SOLID, N.O.S" (MANCOZEB). CLASS 9 P.G.III. MARINE POLLUTANT(P)</t>
  </si>
  <si>
    <t>1920 BAG IN 80 PALLETS MANZATE WG (75DF)25KG (FUNGICIDE). UN 3077."ENVIRONMENTALLY HAZARDOUS SUBSTANCE, SOLID, N.O.S" (MANCOZEB). CLASS 9 P.G.III. MARINE POLLUTANT(P)</t>
  </si>
  <si>
    <t>9 40???´ DRY CNTRSAID TO CONTAIN 8100 BAGS ON 180 PALLETS MICROTHIOL DISPERSSWG (25-1125 KG)</t>
  </si>
  <si>
    <t>2X20 GP SAID TO CONTAIN 3 PAL. = 72 X 25 L = 1.800 L 3 PAL. =36 X 25 L = 900 L WUXAL MANGANES 8 PAL. = 400 X 10 L = 4.000 L WUXAL FOSFORO 6 PAL. = 192 X 20 L = 3.840 L NUTREO TEC 10 PAL. = 240 X 25 L = 6.000 L 10 PAL. = 120 X 25 L = 3.000 L</t>
  </si>
  <si>
    <t>480 CORR BOXES GASTOXIN (ALP) 57%</t>
  </si>
  <si>
    <t>1920 BAG IN 80 PALLETS (40 PALLETS X 24 BAGS X 25KG) UNIZEB GOLD (MZB 75 WDG) 25 KG (FUNGICIDE). UN 3077."ENVIRONMENTALLY HAZARDOUS SUBSTANCE, SOLID, N.O.S" (MANCOZEB). CLASS 9 P.G.III. MARINE POLLUTANT(P)</t>
  </si>
  <si>
    <t>06 20´ X 8´ X 8´6" TANK CONTA SLAC 6 ISO TANK UN 1221, ISOPROPYLAMINE, 3(8) I FL PT -30 DEG C EMS NO: F-E, S-C MONOISOPROPYLAMINE (MIPA) 99.5% IMO-CLASS: 3 UN-NUMBER: 1221 FLASHPOINT: -30.0 C PACKING GROUP: 1 PROPER SHIPPING NAME: ISOPROPYLAMINE</t>
  </si>
  <si>
    <t>08 20´ X 8´ X 8´6" TANK CONTA SLAC 8 ISO TANK MONOISOPROPYLAMINE (MIPA) 99.5% UN 1221, ISOPROPYLAMINE, 3(8) I FL PT -30 DEG C EMS NO: F-E, S-C</t>
  </si>
  <si>
    <t>20 PALLETS TREATED AND CERTIFIED WOODEN PALLETS CONTAINING 67TAMBORES DE PLASTICO DE 200 L. CADA UM DE CITRASHINE MDS, 10 JARROSDE 20 L. CADA UMDE CITRASHINE MDSE 12 TAMBORES DEPLASTICO DE 200L. CADAUM DE CITRASHINE LEMON EM CIMA</t>
  </si>
  <si>
    <t>Green Trends Ltd.</t>
  </si>
  <si>
    <t>GREEN TRENDS LTD
35 NAHALAT ZABOTINSKI STREET  -  -  - 0</t>
  </si>
  <si>
    <t>20 PALLETS+ 40 BIG BAGS CASES+ 800 BAGS OF FERTILIZANTE MINERAL MISTO(CLOCKKER) UN NO.1459 CLASS 5.1</t>
  </si>
  <si>
    <t>1600 CORR: BOXES  MARCA COMERCIAL?:IMIDAGOLD 700 WG INGREDIENTE ATIVO?: IMIDACLOPRID (:IMIDACLOPRIDO) REGISTRO NO PACKING ?: 1600 CORR BOXES 10 POUCHES OF 1: KG IN A BOX OF 10 KG</t>
  </si>
  <si>
    <t>ONE THOUSAND SIX HUNDRED CORR: BOXES IMIDAGOLD 700 WG INGREDIENTE ATIVO?: IMIDACLOPRID (:IMIDACLOPRIDO) IMO CLASS?:9,U:N NO?:3077, PKG.GRP.?:III</t>
  </si>
  <si>
    <t>480 CORR BOXES 21 AL. FLASK(S) OF 1 KG IN CORR BOX OF 21 KGS HAZ PKG GRP ?:I,UN NO?:1397, IMO CLASS?:4.3, SUBRISK?:6.1</t>
  </si>
  <si>
    <t xml:space="preserve">SULPHUR MILLS LTD
</t>
  </si>
  <si>
    <t>4 X 20 2880 BOXES IN 80 PALLETS BATTUS (ACETAMIPRID 20% SP)</t>
  </si>
  <si>
    <t>4 X 20´GP CONTAINER:- 3000 DRUMS ANCOSAR 720 (MSMA 72%) 3000 DRUMS X 20 LIT</t>
  </si>
  <si>
    <t>20 20´ X 8´ X 8´6" GENERAL PU SLAC 400 BAG SULPHUR BENTONITE</t>
  </si>
  <si>
    <t>9600 BAG IN 400 PALLETS UNIZEB GOLD (MZB 75 WDG) 25 KG (FUNGICIDE). UN 3077."ENVIRONMENTALLY HAZARDOUS SUBSTANCE, SOLID, N.O.S" (MANCOZEB). CLASS 9 P.G.III. MARINE POLLUTANT(P)</t>
  </si>
  <si>
    <t>1920 BAG IN 80 PALLETS UNIZEB GOLD (MZB 75 WDG) 25 KG (FUNGICIDE). UN 3077."ENVIRONMENTALLY HAZARDOUS SUBSTANCE, SOLID, N.O.S" (MANCOZEB). CLASS 9 P.G.III. MARINE POLLUTANT(P)</t>
  </si>
  <si>
    <t>2  X 40DC S.T.C 1800 PACKAGE(S) MICROTHIOL DISPERSS NON HAZARDOUS PRODUCTS</t>
  </si>
  <si>
    <t>05 20´ X 8´ X 8´6" TANK CONTA SLAC 5 ISO TANK MONOISOPROPYLAMINE - BULK UN 1221, ISOPROPYLAMINE, 3(8) I FL PT -30 DEG C IMO-CLASS: 3 UN-NUMBER: 1221 FLASHPOINT: -30.0 C PACKING GROUP: 1 PROPER SHIPPING NAME:ISOPROPYLAMINE</t>
  </si>
  <si>
    <t>1920 BAG IN 80 PALLETS (80 PALLETS X 24 BAGS X 25KG) UNIZEB GOLD (MZB 75 WDG) 25 KG (FUNGICIDE). UN 3077."ENVIRONMENTALLY HAZARDOUS SUBSTANCE, SOLID, N.O.S" (MANCOZEB). CLASS 9 P.G.III. MARINE POLLUTANT(P)</t>
  </si>
  <si>
    <t>9600 BG  400 PALLETS X 24 BAGS X 25KG UNIZEB GOLD (MZB 75 WDG) 25 KG (FUNGICIDE). UN 3077."ENVIRONMENTALLY HAZARDOUS SUBSTANCE, SOLID, N.O.S" (MANCOZEB). CLASS 9 P.G.III. MARINE POLLUTANT(P)</t>
  </si>
  <si>
    <t>3  X 40DC S.T.C 2700 BAGS X 25 KG ON 60 PALLETS MICROTHIOL DISPERSS WG (25-1125 KG) NON HAZARDOUS PRODUCTS</t>
  </si>
  <si>
    <t>2 X 20´GP CONTAINER: 1500 DRUMS X 20 LIT ANCOSAR 720 (MSMA 72%)</t>
  </si>
  <si>
    <t>8  X 40HC S.T.C   7680 CORR BOX  MARCA COMERCIAL: PERITO 970 SG INGREDIENTE ATIVO: ACEPHATE  (ACEFATO)</t>
  </si>
  <si>
    <t>2880 BAG IN 120 PALLETS X 24 BAGS X 25KG) UNIZEB GOLD (MZB 75 WDG) 25 KG (FUNGICIDE). UN 3077."ENVIRONMENTALLY HAZARDOUS SUBSTANCE, SOLID, N.O.S" (MANCOZEB). CLASS 9 P.G.III. MARINE POLLUTANT(P)</t>
  </si>
  <si>
    <t>5 X 20 FCL 100 PALLETS CONTINING 3600 BOXES  BATTUS (ACETAMIPRID 2:0% SP)</t>
  </si>
  <si>
    <t>02 X FCL WITH 160 IRON DRUMS 160 PACKAGES OF PROPICONAZOLE TECNICO DVA IMO CLASS 9 UN 3082 PG III</t>
  </si>
  <si>
    <t>UPL DO BRASIL IND E COM DE INSUMOS AGROPECUARIOS SA
RODOVIA CARLOS JOAO STRASS 800 GLEBA JACUTINGA - LONDRINA - PR - 0</t>
  </si>
  <si>
    <t>Asia Shipping</t>
  </si>
  <si>
    <t xml:space="preserve">ASIA SHIPPING
</t>
  </si>
  <si>
    <t>ASIA SHIPPING</t>
  </si>
  <si>
    <t>29199040</t>
  </si>
  <si>
    <t>4 DRUMS (FOUR DRUMS ONLY) PACKING : 250 KGS DRUMS DICHLORVOS TECH (DDVP)</t>
  </si>
  <si>
    <t>4320:CTNS = 80PALLETS ZARTAN METSULFURON-METHYL (METSULFUROM-METILICO) CLASS 9 UN NO 3077 PG?:III</t>
  </si>
  <si>
    <t>12 X 40HC S.T.C 11520 CORR BOX(S) PERITO 970 SG INGREDIENTE ATIVO: ACEPHATE (ACEFATO)</t>
  </si>
  <si>
    <t>4 X 40HC S.T.C 3840 BOXES PERITO 970 SG INGREDIENTE ATIVO: ACEPHATE (ACEFATO)</t>
  </si>
  <si>
    <t>Anning Decco Fine Chemical Co., Ltd.</t>
  </si>
  <si>
    <t xml:space="preserve">ANNING DECCO FINE CHEMICAL CO LTD
</t>
  </si>
  <si>
    <t>YANTIAN</t>
  </si>
  <si>
    <t>CNYTN</t>
  </si>
  <si>
    <t>13019010</t>
  </si>
  <si>
    <t>500 BAG REFINED BLEACHED SHELLAC INVOICE NO:ADCK2015037</t>
  </si>
  <si>
    <t>9600 BG  IN 240 PALLETS UNIZEB GOLD (75DF) 15 KG (FUNGICIDE). UN 3077."ENVIRONMENTALLY HAZARDOUS SUBSTANCE, SOLID, N.O.S" (MANCOZEB). CLASS 9 P.G.III. MARINE POLLUTANT(P)</t>
  </si>
  <si>
    <t>2880 BAG IN 120 PALLETS MANZATE 800 (WP) 25 KG (FUNGICIDE). UN 3077."ENVIRONMENTALLY HAZARDOUS SUBSTANCE, SOLID, N.O.S" (MANCOZEB). CLASS 9 P.G.III. MARINE POLLUTANT(P)</t>
  </si>
  <si>
    <t>3 X 20´GP CONTAINER:- 2250 DRUMS ANCOSAR 720 (MSMA 72%)</t>
  </si>
  <si>
    <t>Basf Group</t>
  </si>
  <si>
    <t xml:space="preserve">BASF GROUP
</t>
  </si>
  <si>
    <t>WORMS</t>
  </si>
  <si>
    <t>DEWOR</t>
  </si>
  <si>
    <t>34040000</t>
  </si>
  <si>
    <t>16PALLET WOOD, CP3,1140X1140MM,HT LUWAX  OA 5 PASTILLE 500KG IBC FLEXIBLE PRODUTO QUIMICO</t>
  </si>
  <si>
    <t>2 X 20´GP CONTAINER:- 1500 DRUMS  1500 DRUMS X 20 LIT ANCOSAR 720 (MSMA 72%)</t>
  </si>
  <si>
    <t>1600 CORR BOXES 10 POUCHES OF 1 KG IN A BOX O:F 10 KG IMIDAGOLD 700 WG INGREDIENTE ATIVO?: IMIDACLOPRID (IMID:ACLOPRIDO) IMO CLASS?:9, UN NO?:3077, PKG.GRP.:?:III</t>
  </si>
  <si>
    <t>1920 BAG 80 PALLETS MANZATE 800 (WP) 25 KG (FUNGICIDE). UN 3077."ENVIRONMENTALLY HAZARDOUS SUBSTANCE, SOLID, N.O.S" (MANCOZEB). CLASS 9 P.G.III</t>
  </si>
  <si>
    <t>6400 BAG 16 PALLETS UNIZEB GOLD (75DF) 15 KG (FUNGICIDE). UN 3077."ENVIRONMENTALLY HAZARDOUS SUBSTANCE, SOLID, N.O.S" (MANCOZEB). CLASS 9 P.G.III</t>
  </si>
  <si>
    <t>1920 BAG IN 80 PALLETS MANZATE 800 (WP) 25 KG (FUNGICIDE). UN 3077."ENVIRONMENTALLY HAZARDOUS SUBSTANCE, SOLID, N.O.S" (MANCOZEB). CLASS 9 P.G.III</t>
  </si>
  <si>
    <t>1600 CORR BOXES 10 POUCHES MARCA COMERCIAL?:IMIDAGOLD 700 WG INGREDIENTE ATIVO?: IMIDACLOPRID (IMID:ACLOPRIDO) IMO CLASS?:9, UN NO?:3077, PKG.GR:P.?:III</t>
  </si>
  <si>
    <t>960 CORR BOXES TRADEMARK GASTOXIN B57 - INSETICIDA A BASE DE FOSFETO DE ALUMINIO - GARRAFOES</t>
  </si>
  <si>
    <t>4800 BAG IN 200 PALLETS UNIZEB GOLD (MZB 75 WDG) 25 KG (FUNGICIDE). UN 3077."ENVIRONMENTALLY HAZARDOUS SUBSTANCE, SOLID, N.O.S" (MANCOZEB). CLASS 9 P.G.III. MARINE POLLUTANT(P)</t>
  </si>
  <si>
    <t>960 BAG IN 40 PALLETS MANZATE WG (75DF)25KG (FUNGICIDE). UN 3077."ENVIRONMENTALLY HAZARDOUS SUBSTANCE, SOLID, N.O.S" (MANCOZEB). CLASS 9 P.G.III. MARINE POLLUTANT(P)</t>
  </si>
  <si>
    <t>1920 BAG IN 80 PALLETS MANZATE 800 (WP) 25 KG (FUNGICIDE). UN 3077."ENVIRONMENTALLY HAZARDOUS SUBSTANCE, SOLID, N.O.S" (MANCOZEB). CLASS 9 P.G.III. MARINE POLLUTANT(P)</t>
  </si>
  <si>
    <t>02 X FCL 160 IRONDRUM  PROPICONAZOLE TECNICO DVA</t>
  </si>
  <si>
    <t>1X20 FCL CONTAINER 600 CARTON BOXES PACKED IN 20 PALLETS TRINCA CAPS CAPS (LAMBDA CYHALOTHRIN 250 CS)</t>
  </si>
  <si>
    <t>5X20 FCL 3600 BOXES (100 PALLETS) BATTUS (ACETAMIPRID 20% SP)</t>
  </si>
  <si>
    <t>IMIDAGOLD 700 WG INGREDIENTE ATIVO IMIDACLOPRID (IMID:ACLOPRIDO)</t>
  </si>
  <si>
    <t>40PALLETS 960 BAG UNIZEB GOLD (FUNGICIDE). UN 3077."ENVIRONMENTALLY HAZARDOUS SUBSTANCE, SOLID, N.O.S" (MANCOZEB). CLASS 9 P.G.III. MARINE POLLUTANT(P)</t>
  </si>
  <si>
    <t>40 PALLETS 960 BAG MANZATE 800 (WP) (FUNGICIDE). UN 3077."ENVIRONMENTALLY HAZARDOUS SUBSTANCE, SOLID, N.O.S" (MANCOZEB). CLASS 9 P.G.III. MARINE POLLUTANT(P)</t>
  </si>
  <si>
    <t>40???´ DRY CNTR SAID TO CONTAIN 2700 PACKAGE(S)MICROT HIOL DISPERSSWG (25-1125 KG) 2700 BAG S X 25 KG ON20 PALLETSNON HAZARDOUS PRODUCTS</t>
  </si>
  <si>
    <t>20???´ DRY CNTRSAI D TO CONTAIN20 PALLET(S)74 TAMBORES DE PLASTICO DE 200LCADA UM DE CITR ASHINE MDS (14.800L) , 5 TAMBORES D E PLASTICO DE 200LCADA UM DE CITRAS HINE PI\´C3\LQUOTE A 444, 2 JARROS DE 10 L CAD A UM DE CITRASHINE MELON, 1JARRO DE 10 L DE CITRASHINE MANGA,1 JARRO D E10 L DE CITRASHINE SPRAYPS, 2 JARR O DE 10L DE CITRASHINEPI\´C3\LQUOTE A 444, 1 J ARRO DE 20 L DENATURCOVER EXTRA, 2 CAIXAS DE 12UNIDADES DE DECCO AEROS OL PLUS 400ML E 1 CAIXA DE 10 TOMOG RAFOS USB1 JARRO DE 10 L DE CITRASH INE SH189, NUM</t>
  </si>
  <si>
    <t>VANGUARD LOGISTICS
AV SENADOR FEIJO 14 CENTRO - SANTOS - SP - 11013020</t>
  </si>
  <si>
    <t>Freight Systems</t>
  </si>
  <si>
    <t xml:space="preserve">FREIGHT SYSTEMS
</t>
  </si>
  <si>
    <t>VANGUARD LOGISTICS</t>
  </si>
  <si>
    <t>CHENNAI</t>
  </si>
  <si>
    <t>INMAA</t>
  </si>
  <si>
    <t>32064100</t>
  </si>
  <si>
    <t>1X20 30 PALLETS UPL 1130 600 BAGS ULTRAMARINE BLUE INV. NO:EXP /24 DATED:23.10.2015</t>
  </si>
  <si>
    <t>03 20´ X 8´ X 8´6" GENERAL PU SLAC 90 IBC BAGS 2,4-D TECNICO DVA UN NO: 3077 CLASS: 9 PG: III</t>
  </si>
  <si>
    <t>2X20 FCL CONTAINER 1200 CARTON BOXES: PACKED IN 40 (FORTY) PALLETS (600 CARTON BOXES ( 20 PALLETS ) PE:R CONTAINER) TRINCA CAPS (LAMBDA CYHALOTHRIN 250 CS)</t>
  </si>
  <si>
    <t>11X40? HC 10560 CORR BOX PERITO 970 SG INGREDIENTE:ATIVO ?: ACEPHATE (ACEFATO)</t>
  </si>
  <si>
    <t>1600 CORR BOXES 10 POUCHES OF 1 KG IN A: BOX OF 10 KG IMIDAGOLD 700 WG INGREDIENTE ATIVO?: IMIDACLOPRID (IM:IDACLOPRIDO) IMO CLASS?:9 UN NO?:3077 PK:G.GRP.?:III</t>
  </si>
  <si>
    <t>1600 CORR BOXES MARCA COMERCIAL?:IMIDAGOLD 700 WG INGREDIENTE ATIVO?: IMIDACLOPRID (IMID:ACLOPRIDO)</t>
  </si>
  <si>
    <t>20GPX1 600 CARTONS 20PALLETS LIMPIDU (NICOSSULFURON 4% OD)</t>
  </si>
  <si>
    <t>1X20´GP FCL  200 DRUM TEBUCONAZOLE TECNICO DVA CLASS: 9 UN 3077 PG:III PO NO.: 5800011514</t>
  </si>
  <si>
    <t>40HCX2 4320CTNS = 80 PALLETS  ZARTAN METSULFURON-METHYL (METSULFUROM-METILICO) CLASS 9 UN NO 3077 PG?:III</t>
  </si>
  <si>
    <t>120 PALLETS 2880 BAG MANZATE 800 (WP) (FUNGICIDE). UN 3077."ENVIRONMENTALLY HAZARDOUS SUBSTANCE, SOLID, N.O.S" (MANCOZEB). CLASS 9 P.G.III. MARINE POLLUTANT(P)</t>
  </si>
  <si>
    <t>160 PALLETS 4800 BAG  UNIZEB GOLD (MZB 75 WDG) (FUNGICIDE). UN 3077."ENVIRONMENTALLY HAZARDOUS SUBSTANCE, SOLID, N.O.S" (MANCOZEB). CLASS 9 P.G.III. MARINE POLLUTANT(P)</t>
  </si>
  <si>
    <t>120 PALLETS 2880 BAG  UNIZEB GOLD (MZB 75 WDG) (FUNGICIDE). UN 3077."ENVIRONMENTALLY HAZARDOUS SUBSTANCE, SOLID, N.O.S" (MANCOZEB). CLASS 9 P.G.III. MARINE POLLUTANT(P)</t>
  </si>
  <si>
    <t>1600 CORR BOXES INGREDIENTE ATIVO: IMIDACLOPRID (IMID:ACLOPRIDO) PURCHASE ORDER: NO:5800009043</t>
  </si>
  <si>
    <t>2X20 FCL CONTAINER 1440 (ONE THOUSAND FOUR HUNDRED FORTY) CARTON: BOXES PACKED IN 40 (FORTY) PALLETS ONLY (720 CARTON BOXES ( 20 PALLET:S ) PER CONTAINER) BATTUS (ACETAMIPRID 200 SP)</t>
  </si>
  <si>
    <t>8 BLK UN 1221, ISOPROPYLAMINE, 3(8) I FL PT -30 DEG C MONOISOPROPYLAMINE - BULK</t>
  </si>
  <si>
    <t>3X40? FCL CONTAINER CONTAINING 2880 BAGS MARCA COMERCIAL?: UNIZ:EB GOLD INGREDIENTE ATIVO?: MANCOZEB (MANCOZEBE) REGISTRO IMCO CLASS ?: 9 UN NO.?:3077 PACKING GROUP ?: III</t>
  </si>
  <si>
    <t>3X20 GP 2160 BOXES (60 PALLETS) BATTUS (ACETAMIPRID 20% SP)</t>
  </si>
  <si>
    <t>3X40? FCL CONTAINER CONTAINING 4800 BAGS MARCA COMERCIAL?: UNIZ:EB GOLD INGREDIENTE ATIVO?: MANCOZEB (MANCOZEBE) REGISTRO NO MAPA IMCO CLASS ?: 9 UN NO.?:3077 PACKING GROUP ?: III</t>
  </si>
  <si>
    <t>03 20´ X 8´ X 8´6" TANK CONTA SLAC 3 ISO TANK UN 1221, ISOPROPYLAMINE, 3(8) I FL PT -30 DEG C MONOISOPROPYLAMINE - BULK IMO-CLASS: 3 UN-NUMBER: 1221 FLASHPOINT: -30.0 C PACKING GROUP: 1 PROPER SHIPPING NAME: ISOPROPYLAMINE</t>
  </si>
  <si>
    <t>15X40? HC SAID TO CONTAIN 14400 CORR BOX MARCA COMERCIAL PERITO 970:SG INGREDIENTE ATIVO ?: ACEPHATE (ACEFATO)</t>
  </si>
  <si>
    <t>5X20´GP 100 PACKAGES 1.000 X 10 L = 10.000 L WUXAL SUPER K 400</t>
  </si>
  <si>
    <t>3200 CORR BOXES IMIDAGOLD 700 WG INGREDIENTE ATIVO?: IMIDACLOPRID (IM:IDACLOPRIDO)</t>
  </si>
  <si>
    <t>360 PACKAGES GLYPHOSATE 97% TECH GLYPHOSATE TECNICO DVA (GLYPHOSATE (GLIFOSATO) 970 G/KG (97.00%  M/M))</t>
  </si>
  <si>
    <t>960 BAG IN 40 PALLETS (40 PALLETS X 24 BAGS X 25KG) MANZATE 800 (WP) 25 KG (FUNGICIDE). UN 3077."ENVIRONMENTALLY HAZARDOUS SUBSTANCE, SOLID, N.O.S" (MANCOZEB). CLASS 9 P.G.III. MARINE POLLUTANT(P)</t>
  </si>
  <si>
    <t>3840 BAG IN 160PALLETS (160 PALLETS X 24 BAGS X 25KG) UNIZEB GOLD (MZB 75 WDG) 25 KG (FUNGICIDE). UN 3077."ENVIRONMENTALLY HAZARDOUS SUBSTANCE, SOLID, N.O.S" (MANCOZEB). CLASS 9 P.G.III. MARINE POLLUTANT(P)</t>
  </si>
  <si>
    <t>80 TAMBORES DE PLASTICO DE 200L CADA UM DE CITRASHINE MDS EM CIMA DE20 PALLETS</t>
  </si>
  <si>
    <t>30,BAGGLYPHOSATE 97% TECH GLYPHOSATE TECNICO DVA (GLYPHOSATE (GLIFOSATO</t>
  </si>
  <si>
    <t>80 PACKAGES = 4 .000 X 10 L = 40.000 L.1 X 20DC STC 20 PAIL= 1.000 X 10 L = 10.000LWUXA L MICRO 16-16-12.1 X 20DC STC20 PAI L= 1.000 X 10 L = 10.000LWUXAL MICR O 16-16-12.1 X 20DC STC20 PAIL= 1.0 00 X 10 L = 10.000LWUXAL MICRO 16-1 6-12.1 X 20DC STC20 PAIL= 1.000 X 1 0 L = 10.000LWUXAL MICRO 16-16-12.</t>
  </si>
  <si>
    <t>3 X 20´GP CONTAINER:- ANCOSAR 720 (MSMA 72%) 2250 DRUMS X 20 LIT</t>
  </si>
  <si>
    <t>Pioneer Fortune International Ltd.</t>
  </si>
  <si>
    <t xml:space="preserve">PIONEER FORTUNE INTERNATIONAL LIMITED
</t>
  </si>
  <si>
    <t>3X40HC CONTAINER(S) 1200 DRUMS 120PALLETS METHOMYL TECNICO DVA CL: 6.1 UN: 2757 PG:II</t>
  </si>
  <si>
    <t>06 20´ X 8´ X 8´6" TANK CONTA SLAC 6 TANKUN 1221, ISOPROPYLAMINE, 3(8) I FL PT -30 DEG C MONOISOPROPYLAMINE - BULK</t>
  </si>
  <si>
    <t>8X40? HC SAID TO CONTAIN 7680 CORR BOXES EIG:HTY CORRUGATED BOXES ONLY MARCA COMERCIAL ?: PERITO 970 SG INGREDIENTE:ATIVO ?: ACEPHATE (ACEFATO) REGISTRO NO MAPA NRO.?: 07912</t>
  </si>
  <si>
    <t>5 X 20? DV FCL CONTAINER STC 3600 BOXES (100 PALLETS) EACH CONTAINER:CONTAINS 720 BOXES (20 PALLETS) BATTUS (ACETAMIPRID 20% SP)</t>
  </si>
  <si>
    <t>MARCA COMERCIAL?: UNIZEB GOLD INGREDIENTE ATIVO?: MANCOZEB (MANCOZEBE)</t>
  </si>
  <si>
    <t>6X40? HC CONTAINERS SAID TO CONTAIN 5760 CORR BOXES CORRUGATED BOXES MARCA COMERCIAL ?: PERITO 970 SG INGRE:DIENTE ATIVO ?: ACEPHATE (ACEFATO) REGISTRO NO MAPA NRO ?: 07912</t>
  </si>
  <si>
    <t>ONE SIXTY DRUMS ONLY GAMMA BUTIROLACTONA</t>
  </si>
  <si>
    <t>3200 CORR BOXES 10 POUCHES OF MARCA COMERCIAL?:IMIDAGOLD 700 WG INGREDIENTE ATIVO?: IMIDACLOPRID (IM:IDACLOPRIDO)</t>
  </si>
  <si>
    <t>14 X 40? HC SAID TO CONTAIN MARCA COMERCIAL ?: PERITO 970 SG INGREDIENT:E ATIVO ?: ACEPHATE (ACEFATO) REGISTRO NO MAPA NRO.?: 07912</t>
  </si>
  <si>
    <t>14400 BAGS 1:5 KG BAGS UNIZEB GLORY INGREDIENTE ATIVO?:MANCOZEBE (:70,0% M/M) AZOXYSTROBINA 50,0 G/KG (5,0% M/M)</t>
  </si>
  <si>
    <t>68061000</t>
  </si>
  <si>
    <t>40 DRY CNTR SAID TO CONTAIN3600 PACKAGE(S) MICROTHIOL  DISPERSSWG</t>
  </si>
  <si>
    <t>2520 BOX IN 40 PALLETS MANZATE WG 1KG (FUNGICIDE). UN 3077."ENVIRONMENTALLY HAZARDOUS SUBSTANCE, SOLID, N.O.S" (MANCOZEB). CLASS 9 P.G.III. MARINE POLLUTANT(P)</t>
  </si>
  <si>
    <t>40 DRY CNTR SAID TO CONTAIN 4500 PACKAGE(S) MICROTHIOL DISPERSSWG</t>
  </si>
  <si>
    <t>6-20 FT. DRY CARGO 120 PALLETS FERTILIZER WUXAL SUPER K 400, 25L</t>
  </si>
  <si>
    <t>960 BAG IN 40 PALLETS (40 PALLETS X 24 BAGS X 25KG) MANZATE 800 (WP) (FUNGICIDE). UN 3077."ENVIRONMENTALLY HAZARDOUS SUBSTANCE, SOLID, N.O.S" (MANCOZEB). CLASS 9 P.G.III. MARINE POLLUTANT(P)</t>
  </si>
  <si>
    <t>Adama Brasil S/A</t>
  </si>
  <si>
    <t>ADAMA BRASIL SA
RUA PEDRO ANTONIO DE SOUZA 400 PARQUE RUI BARBOSA - LONDRINA - PR - 86031610</t>
  </si>
  <si>
    <t>ADAMA BRASIL SA</t>
  </si>
  <si>
    <t>5760 CORR BOXES CAPTUS 750 SP 5KG</t>
  </si>
  <si>
    <t>16 X 40HC STC15360 BOX(S) 2 X 10 KG WSP IN CF B OF 20 KG.MARCA COMERCIAL??:PERITO 970 SGINGREDIENTE ATIVO??:ACEPHATE (ACEFATO)</t>
  </si>
  <si>
    <t>THREE THOUSAND TW:O HUNDRED CORR BOXES IMIDAGOLD 700 WG IMO CLASS?:9, UN NO?:3077 ,PKG.GRP.?:III</t>
  </si>
  <si>
    <t>Dva Agro Gmb H</t>
  </si>
  <si>
    <t xml:space="preserve">DVA AGRO GMBH
</t>
  </si>
  <si>
    <t>4X40ST CONTAINER(S) 1600 DRUMS METHOMYL TECNICO DVA UNNO: 2757 CLASS: 6.1 PG: II</t>
  </si>
  <si>
    <t>1X40? HC FCL CONTAINER CONTAINING?: 960 BAGS UN:IZEB GOLD INGREDIENTE ATIVO?: MANCOZEB (MANCOZEBE) IMCO CLASS ?: 9 UN NO.?:3077 PA CKING GROUP ?: III</t>
  </si>
  <si>
    <t>8000 BAGS UNIZEB GLORY INGREDIENTE ATIVO?:MANCOZEBE 700,0 G/KG (:70,0% M/M) AZOXYSTROBINA 50,0 G/KG (5,0% M/M)</t>
  </si>
  <si>
    <t>Agencia De Aduanas Gama</t>
  </si>
  <si>
    <t xml:space="preserve">AGENCIA DE ADUANAS SAETA SAS
</t>
  </si>
  <si>
    <t>3360 IN 160 PALLETS MANZATE WG 1KG (FUNGICIDE). UN 3077."ENVIRONMENTALLY HAZARDOUS SUBSTANCE, SOLID, N.O.S" (MANCOZEB). CLASS 9 P.G.III</t>
  </si>
  <si>
    <t>840 BOX IN 40 PALLETS MANZATE WG 1KG (FUNGICIDE). UN 3077."ENVIRONMENTALLY HAZARDOUS SUBSTANCE, SOLID, N.O.S" (MANCOZEB). CLASS 9 P.G.III.</t>
  </si>
  <si>
    <t>840 BOX IN 40 PALLETS MANZATE WG 1KG (FUNGICIDE). UN 3077."ENVIRONMENTALLY HAZARDOUS SUBSTANCE, SOLID, N.O.S" (MANCOZEB). CLASS 9 P.G.III. MARINE POLLUTANT(P)</t>
  </si>
  <si>
    <t>960 BAG IN 40 PALLETS MANZATE WG (75DF)25KG (FUNGICIDE). UN 3077."ENVIRONMENTALLY HAZARDOUS SUBSTANCE, SOLID, N.O.S" (MANCOZEB). CLASS 9 P.G.III.</t>
  </si>
  <si>
    <t>6480CTNS = 120PALLETS  ZARTAN METSULFURON- METHYL PO NO.:5800010466</t>
  </si>
  <si>
    <t>FOUR THOUSAND THREE HUNDRED TWENTY CORR BOXES 4320 CORR BOXES CAPTUS 750 SP 5KG</t>
  </si>
  <si>
    <t>FO:URTEEN THOUSAND FOUR HUNDRED CORR BOXES P:ERITO 970 SG INGREDIENTE ATIVO?: ACEPHATE (ACEFATO)</t>
  </si>
  <si>
    <t>3X20? SAID TO CONTAIN 1800 BOXES (60 PALLETS) TRINCA CAPS (LAMBDA CY:HALOTHRIN 250 CS) PKG ?: 4 X 5 LTR X UN NO.?: 3352 CLASS ?: 6.1 PKG GRP?: III</t>
  </si>
  <si>
    <t>1600 CORR BOXES 10 POUCHES OF 1 KG IN A BOX O:F 10 KG  IMIDACLOPRID (IMID:ACLOPRIDO)  PURCHASE ORDER: NO5800009042</t>
  </si>
  <si>
    <t>5X20 FCL CONTAINER TOTAL 3600 (THREE THOUSAND SIX HUNDRED) CARTON BOXE:S PACKED IN 100 (HUNDRED) PALLETS ONLY (720 CARTON BOXES ( 20 PALLETS:) PER CONTAINER) BATTUS (ACETAMIPRID 200 SP)</t>
  </si>
  <si>
    <t>76 PACKING ?:9600 BAGS 15 KG BAGS  UNIZEB GLORY INGREDIENTE ATIVO?::MANCOZEBE 700,0 G/KG (70,0% M/M) AZOXYSTROBINA 50,0 G/KG (5,0% M/M)</t>
  </si>
  <si>
    <t>Antraco Chemie Handelsgesellschaft Mbh</t>
  </si>
  <si>
    <t xml:space="preserve">ANTRACO CHEMIE HANDELSGESELLSCHAFT MBH
</t>
  </si>
  <si>
    <t>2880DRUMS=40PALLETS SUPIMPA (THIODICARB 800 WDG) CL?:6.1 UN?:2757 PG?:III</t>
  </si>
  <si>
    <t>1920 BG 80 PALLETS MANZATE WG (75DF)25KG (FUNGICIDE). UN 3077."ENVIRONMENTALLY HAZARDOUS SUBSTANCE, SOLID, N.O.S" (MANCOZEB). CLASS 9 P.G.III. MARINE POLLUTANT(P</t>
  </si>
  <si>
    <t>5760 CORR BOXES CAPTUS</t>
  </si>
  <si>
    <t>GASTOXIN (ALP) 57% (14X1.5KG)RT 1,5KG 3G ; GASTOXIN (ALP) 56%(14X1.5K:G) PT- BR 1,5KG 0,6G</t>
  </si>
  <si>
    <t>Lp India Logistics Pvt., Ltd.</t>
  </si>
  <si>
    <t xml:space="preserve">LP INDIA LOGISTICS PVT LTD
</t>
  </si>
  <si>
    <t>2X40? HC FCL CONTAINERS CONTAINING?: 1920 BAGS MARCA COMERCIAL?::UNIZEB GOLD INGREDIENTE ATIVO?: MANCOZEB (MANCOZEBE)</t>
  </si>
  <si>
    <t>1X40? SAID TO CONTAIN MARCA COMERCIAL PERITO 970 SG INGREDIENTE ATIVO:?: ACEPHATE (ACEFATO) REGISTRO NO MAPA NRO. 07912</t>
  </si>
  <si>
    <t>100 PE STC 1000 X 10 L =10000 L WUXAL MICRO 16-16-12</t>
  </si>
  <si>
    <t>1600 CORR BOXES 10 POUCHES: OF CARGO DESCRIPTION?: MARCA COMERCIAL?:IMIDAGOLD 700 WG INGREDIENTE ATIVO?:: IMIDACLOPRID (IMIDACLOPRIDO)</t>
  </si>
  <si>
    <t>10X40? HC FCL CONTAINERS CONTAINING?: 9600 BAGS?: MARCA COMERCIAL:?:UNIZEB GOLD INGREDIENTE ATIVO?: MANCOZEB (MANCOZEBE)</t>
  </si>
  <si>
    <t>2 CONTAINERS SAID TO CONTAIN 3200 BAGS MARCA COMERCIAL?: UNIZEB GLORY I:NGREDIENTE ATIVO?:MANCOZEBE 700,0 G/KG (70,0% M/M) AZOXYSTROBINA 50,0 G:/KG (5,0% M/M)</t>
  </si>
  <si>
    <t>08 PACKING ?:9600 CORR BOXES MARCA COMERCIAL?:PERITO 970 SG INGREDIENTE ATIVO?:ACEPHATE (ACEFATO)</t>
  </si>
  <si>
    <t>MARCA COMERCIAL?:PERITO 970 SG INGREDIENTE ATIVO?:ACEPHATE (ACEFATO) REG:ISTRO NO MAPA NRO.?:07912</t>
  </si>
  <si>
    <t>08 PACKING 7680 CORR BOXES MARCA COMERCIAL?:PERITO 970 SG INGREDIENTE ATIVO?:ACEPHATE (ACEFATO)</t>
  </si>
  <si>
    <t>400 PACKAGES TEBUCONAZOLE TECNICO DVA CLASS: 9 UN 3077 PG: III</t>
  </si>
  <si>
    <t>DC20 450 PACKAGES       GLYPHOSATE 97% TECH GLYPHOSATE TECNICO DVA (GLYPHOSATE (GLIFOSATO) (97.00% M/M))</t>
  </si>
  <si>
    <t>329 BAGS GLYPHOSATE TECNICO DVA</t>
  </si>
  <si>
    <t>4800 BAG, PAPER, MULTI-WALL IN 200 PALLETS MANZATE WG (75DF)25KG (FUNGICIDE). UN 3077."ENVIRONMENTALLY HAZARDOUS SUBSTANCE, SOLID, N.O.S" (MANCOZEB). CLASS 9 P.G.III. MARINE POLLUTANT(P)</t>
  </si>
  <si>
    <t>1920 BAG, PAPER, MULTI-WALL IN 80 PALLETS MANZATE WG (75DF)25KG (FUNGICIDE). UN 3077."ENVIRONMENTALLY HAZARDOUS SUBSTANCE, SOLID, N.O.S" (MANCOZEB). CLASS 9 P.G.III. MARINE POLLUTANT(P)</t>
  </si>
  <si>
    <t>30 BAGS GLYPHOSATE 97% TECH GLYPHOSATE TECNICO DVA (GLYPHOSATE (GLIFOSATO) 970 G/KG (97.00% M/M))</t>
  </si>
  <si>
    <t>(TWO THOUSAND EIGHT HUN:DRED EIGHTY CORR BOXES ONLY) CAPTUS 750 SP 5KG 2880CORR BOXES 10 KGS EACH.</t>
  </si>
  <si>
    <t>4X40 HC FCL CONTAINERS CONTAINING 3840 BAGS UN:IZEB GOLD INGREDIENTE ATIVO?: MANCOZEB (MANCOZEBE)</t>
  </si>
  <si>
    <t>2X40? HC FCL CONTAINER CONTAINING?: 1920 BAGS GOLD INGREDIENTE ATIVO?: MANCOZEB (MANCOZEBE) I MCO CLASS ?: 9 UN NO. ?: 3077 PACKING GROUP ?: III</t>
  </si>
  <si>
    <t>CORR BOXES 2 X 10 KG WSP IN CFB OF 20 KG. PERITO 970 SG INGREDIENTE ATIVO?:ACEPHATE (ACEFATO)</t>
  </si>
  <si>
    <t>1X40 HC FCL CONTAINER CONTAINING 960 BAGS UN IZEB GOLD INGREDIENTE ATIVO MANCOZEB (MANCOZEBE)</t>
  </si>
  <si>
    <t>3200 BAGS 15: KG BAGS UNIZEB GLORY INGREDIENTE ATIVO?:MANCOZEBE 700,0 G/KG (:70,0% M/M) AZOXYSTROBINA 50,0 G/KG (5,0% M/M)</t>
  </si>
  <si>
    <t>3X20 FCL CONTAINER 2160 C:ARTON BOXES PACKED IN 60 (SIXTY) PALLETS (720 CARTON BOXES ( 20 P:ALLETS ) PER CONTAINER) BATTUS (ACETAMIPRID 200 SP)</t>
  </si>
  <si>
    <t>1920 CORR BOXES 2 X 10 KG WSP IN CFB OF 20 KG PERITO 970 SG INGREDIENTE ATIVO?:ACEPHATE (ACEFATO)</t>
  </si>
  <si>
    <t>14 20´ X 8´ X 8´6" GENERAL PU SLAC 420 BIG BAGS PLACED ON 140 PALLETS GLYPHOSATE TECNICO DVA</t>
  </si>
  <si>
    <t>7 20´ X 8´ X 8´6" TANK CONTA SLAC 7 ISO TANK UN 1221, ISOPROPYLAMINE, 3 (8), I, FP -30 C MONOISOPROPYLAMINE - BULK</t>
  </si>
  <si>
    <t>300 BG GLYPHOSATE TECNICO DVA</t>
  </si>
  <si>
    <t>Jebens Gmb H</t>
  </si>
  <si>
    <t xml:space="preserve">JEBENS GMBH
</t>
  </si>
  <si>
    <t>FIPRONIL 800 WG (BARAO 4X4KG) CLA:SS 6.1 UN2588 PG III</t>
  </si>
  <si>
    <t>2820 BAG, PAPER, MULTI-WALL IN 116 PALLETS MANZATE WG (75DF)25KG (FUNGICIDE).UN 3077."ENVIRONMENTALLY HAZARDOUS  SUBSTANCE, SOLID, N.O.S" (MANCOZEB  CLASS 9 P.G.III. MARINE POLLUTANT(P)</t>
  </si>
  <si>
    <t>600CTNS=20PALLETS LIMPIDU (NICOSSULFURON 4% OD)</t>
  </si>
  <si>
    <t>2160 CTNS = 40PALLETS ZARTAN METSULFURON -METHYL (METSULFUROM -METILICO) PG:III</t>
  </si>
  <si>
    <t>330 BAGS  GLYPHOSATE TECNICO DVA</t>
  </si>
  <si>
    <t>8X40HC FCL CONTAINERS CONTAINING?: TOTAL7680 BAGS?: MARCA COMERCIAL?:UNIZ:EB GOLD INGREDIENTE ATIVO?: MANCOZEB (MANCOZEBE)</t>
  </si>
  <si>
    <t>2X20 GP 1440 BOXES (40 PALLETS) TRINCA CAPS (LAMBDA CYHALOTHRIN: 250 CS) PKG ?: 15 X 1 LTR X 1440 BOXES= 40 PALLETS NO?: 3352 CLASS?:6.1 PKG GRP?: III</t>
  </si>
  <si>
    <t>8000 BAGS MARCA COMERCIAL?: UNIZEB GLORY INGREDIENTE ATIVO?:MANCOZEBE 700,0 G/KG: (70,0% M/M) AZOXYSTROBINA 50,0 G/KG (5,0% M/M)</t>
  </si>
  <si>
    <t>MARCA COMERCIAL?:PERITO 970 SG INGREDIENTE ATIVO?:ACEPHATE (ACEFATO ) P:ACKING ?:7680 CORR BOXES 2 X 10 KG WSP IN CFB OF 20 KG.</t>
  </si>
  <si>
    <t>2X20 FCL CONTAINER STC 1440 CA:RTON BOXES 40 (FORTY) PALLETS (720 CARTON BOXES ( 20 PA:LLETS ) PER CONTAINER) BATTUS (ACETAMIPRID 200 SP)</t>
  </si>
  <si>
    <t>360 PACKAGES GLYPHOSATE TECNICO DVA</t>
  </si>
  <si>
    <t>960 BAG, PAPER, MULTI-WALL IN 40 PALLETS MANZATE WG (75DF)25KG (FUNGICIDE). UN 3077."ENVIRONMENTALLY HAZARDOUS SUBSTANCE, SOLID, N.O.S" (MANCOZEB). CLASS 9 P.G.III. MARINE POLLUTANT(P)</t>
  </si>
  <si>
    <t>1800 BAG, PAPER, MULTI-WALL IN 72 PALLETS MANZATE WG (75DF)25KG (FUNGICIDE). UN 3077."ENVIRONMENTALLY HAZARDOUS SUBSTANCE, SOLID, N.O.S" (MANCOZEB). CLASS 9 P.G.III. MARINE POLLUTANT(P)</t>
  </si>
  <si>
    <t>1920 BAG, PAPER, MULTI-WALL IN 80 PALLETS MANZATE 800 (WP) 25 KG (FUNGICIDE). UN 3077."ENVIRONMENTALLY HAZARDOUS SUBSTANCE, SOLID, N.O.S" (MANCOZEB). CLASS 9 P.G.III. MARINE POLLUTANT(P)</t>
  </si>
  <si>
    <t>6X40ST CONTAINER(S)  240 BAGS GLYPHOSATE TECNICO DVA</t>
  </si>
  <si>
    <t>3 X 20´GP CONTAINER : 2250 DRUMS ANCOSAR 720 (MSMA 72%) 2250 DRUMS X 20LIT</t>
  </si>
  <si>
    <t>8X40ST CONTAINER(S) 320 BAGS GLYPHOSATE TECNICO DVA</t>
  </si>
  <si>
    <t>Jebsen &amp; Jessen</t>
  </si>
  <si>
    <t xml:space="preserve">JEBSEN &amp; JESSEN KG
</t>
  </si>
  <si>
    <t>2X40HC CONTAINER(S) 800 DRUMS TEBUCONAZOLE TECNICO DVA CLASS: 9 UN 3077 PG: III</t>
  </si>
  <si>
    <t>1X40? FCL CONTAINER CONTAINING?: UNIZEB GOLD INGREDI:ENTE ATIVO?: MANCOZEB (MANCOZEBE) PACKING ?: 25 KG BAG IMCO CLASS ?: 9 UN NO.?: 3077 PACKING GROUP?: III</t>
  </si>
  <si>
    <t>360 PACKAGES LUFENURON 95.6% TECH (LUFENURON TECNICO DVA) PG III PO NO.:5800009796</t>
  </si>
  <si>
    <t>3200 BAGS UNIZEB GLORY INGREDIENTE ATIVO?:MANCOZEBE 700,0 G/KG (:70,0% M/M) AZOXYSTROBINA 50,0 G/KG (5,0% M/M)</t>
  </si>
  <si>
    <t>UNIZEB GLORY INGREDIENTE ATIVO?:MANCOZEBE 700,0 G/KG (:70,0% M/M) AZOXYSTROBINA 50,0 G/KG (5,0% M/M)</t>
  </si>
  <si>
    <t>8640DRUMS=120PALLETS SUPIMPA (THIODICARB 800 WDG) CL:6.1 UN:2757 PG:III</t>
  </si>
  <si>
    <t>4X40? FCL CONTAINERS CONTAINING?: 3840 BAGS UNIZEB GOLD INGREDIENTE ATIVO?: MANCOZEB (MANCOZEBE) IMCO CLASS: ?: 9 UN NO. ?: 3077 PACKING GROUP ?: III</t>
  </si>
  <si>
    <t>7 20´ X 8´ X 8´6" TANK CONTA SLAC 7 ISO TANK UN 1221, ISOPROPYLAMINE, 3 (8), I, FP -30 C MONOISOPROPYLAMINE - BULK UN 1221, ISOPROPYLAMINE, 3 (8), I, FP -30 C MONOISOPROPYLAMINE - BULK</t>
  </si>
  <si>
    <t>3200 CORR BOXES 10 POUCHES OF 1 KG IN A: BOX OF 10 KG IMIDAGOLD 700 WG INGREDIENTE ATIVO?: IMIDACLOPRID (IM:IDACLOPRIDO) IMO CLASS?:9, UN NO?:3077, PKG.GRP.?:III</t>
  </si>
  <si>
    <t>330 BAGS GLIFOSATO TECNICO DVA PO NO.:5800010300</t>
  </si>
  <si>
    <t>3600BAG 144 PALLETS MANZATE WG (75DF)25KG (FUNGICIDE). UN 3077."ENVIRONMENTALLY HAZARDOUS SUBSTANCE, SOLID, N.O.S" (MANCOZEB). CLASS 9 P.G.III</t>
  </si>
  <si>
    <t>960 BAG, PAPER, MULTI-WALL IN 36 PALLETS MANZATE 800 (WP) 25 KG (FUNGICIDE). UN 3077."ENVIRONMENTALLY HAZARDOUS SUBSTANCE, SOLID, N.O.S" (MANCOZEB). CLASS 9 P.G.III</t>
  </si>
  <si>
    <t>840 BOX IN 40 PALLETS MANZATE WG 1KG (FUNGICIDE). UN 3077."ENVIRONMENTALLY HAZARDOUS SUBSTANCE, SOLID, N.O.S" (MANCOZEB). CLASS 9 P.G.III</t>
  </si>
  <si>
    <t>1X40? FCL CONTAINER CONTAINING 960 BAGS UNIZE:B GOLD INGREDIENTE ATIVO?: MANCOZEB (MANCOZEBE) UN.?: 3077 IMCO CLASS?: 9 PACKING G ROUP?: III</t>
  </si>
  <si>
    <t>2X40FCL CONTAINER CONTAINING 1920 BAGS MARCA COMERCIAL?: UNIZE:B GOLD INGREDIENTE ATIVO?: MANCOZEB (MANCOZEBE) REGISTRO NO MAPA NRO.:?: 018007</t>
  </si>
  <si>
    <t>3X40? FCL CONTAINERS CONTAINING?: TOTAL 2880 BAGS MARCA COMERCIAL?: UNI:ZEB GOLD INGREDIENTE ATIVO?: MANCOZEB (MANCOZEBE)</t>
  </si>
  <si>
    <t>IMIDAGOLD 700 WG INGREDIENTE ATIVO?: IMIDACLOPRID (IMID:ACLOPRIDO) REGISTRO NO MAPA NRO.?:6410 PACKING ?: 3200 CORR BOXES 10 POUCHES OF 1 KG IN A BOX O:F 10KG SB NO?:2407658 IMO CLA:SS?:9, UN NO?:3077, PKG.GRP.?:III</t>
  </si>
  <si>
    <t>1440 BOXES (40 PALLETS) BATTUS (ACETAMIPRID 20% SP) PKG ?: 10 X 1 KG: X 1440 BOXES= 40 PALLETS</t>
  </si>
  <si>
    <t>60 PE STC 1000 X 10 L =10000 L WUXAL SUPER K400</t>
  </si>
  <si>
    <t>960 BAGS 25 KG BAG UNIZEB GOLD INGREDIENTE ATIVO?: MANCOZEB (MANCOZEBE) IMO CLA:SS?:9 UN NO?:3077 PKG.GRP.?:III</t>
  </si>
  <si>
    <t>5X40? FCL CONTAINERS CONTAINING 4800 BAGS UN:IZEB GOLD</t>
  </si>
  <si>
    <t>1600 CORR BOXES 10 POUCHES IMIDAGOLD 700 WG INGREDIENTE ATIVO?: IMIDACLOPRID (IMID:ACLOPRIDO) IMO CLASS?:9, UN NO?:3077, PKG.GRP.:?:III</t>
  </si>
  <si>
    <t>UNIZEB GLORY INGREDIENTE ATIVO?:MANCOZEBE 700,0 G/KG:(70,0% M/M) AZOXYSTROBINA 50,0 G/KG (5,0% M/M) REGISTRO NO MAPA</t>
  </si>
  <si>
    <t>DAMCO SEA &amp; AIR
AV DAS NACOES UNIDAS 12901 22AND CJ 2202 PARTE C BROOKLIN NOVO - SAO PAULO - SP - 4578000</t>
  </si>
  <si>
    <t>960 CORR BOXES MARCA COMERCIA:L?: PERITO 970 SG INGREDIENTE ATIVO?: ACEPHATE (ACEFATO)</t>
  </si>
  <si>
    <t>Ceragri Negoce Sa</t>
  </si>
  <si>
    <t>Nord-Pas-de-Calais</t>
  </si>
  <si>
    <t>Distributors</t>
  </si>
  <si>
    <t xml:space="preserve">CERAGRI NEGOCE SA
</t>
  </si>
  <si>
    <t>900 BAG(S) MICROTHIOL DISPERSSWG (25-1125 KG)</t>
  </si>
  <si>
    <t>900 BAG, PAPER, MULTI-WALL IN 36 PALLETS UNIZEB GOLD (MZB 75 WDG) (FUNGICIDE). UN 3077."ENVIRONMENTALLY HAZARDOUS SUBSTANCE, SOLID, N.O.S" (MANCOZEB). CLASS 9 P.G.III. MARINE POLLUTANT(P</t>
  </si>
  <si>
    <t>840 BOX IN 40 PALLETS MANZATE WG 1KG (FUNGICIDE). 3077."ENVIRONMENTALLY HAZARDOUS SUBSTANCE, SOLID, N.O.S" (MANCOZEB). CLASS 9 P.G.III. MARINE POLLUTANT(P)</t>
  </si>
  <si>
    <t>Dry Color Industria E Comercio Ltda</t>
  </si>
  <si>
    <t>DRY COLOR INDUSTRIA E COMERCIO LTDA
RUA OTTO HERBST 116 A CENTRO - COSMOPOLIS - SP - 13150000</t>
  </si>
  <si>
    <t>DRY COLOR INDUSTRIA E COMERCIO LTDA</t>
  </si>
  <si>
    <t>20 PALLETS ULTRAMARINE BLUE 640 BAGS 16 UPL 3204 INV.NO: EXP/031</t>
  </si>
  <si>
    <t>320 BAGS GLIFOSATO TECNICO DVA</t>
  </si>
  <si>
    <t>TWO THOUSAND EIGHT HUNDRED EIGHTY BAGS MARCA COMERCIAL?:UNIZEB GOLD ,INGREDIENTE ATIVO?: MANCOZEB (MANCOZEBE): IMO CLASS:?:9 UN NO?:3077 PKG.GRP.?:III</t>
  </si>
  <si>
    <t>2 X 20? FCL CONTAINERS 1200 BOXES (40 PALLETS) TRINCA CAPS (LAM:BDA CYHALOTHRIN 250 CS) PKG ?: 4 X 5 LTR UN NO ?: 3352 IMCO CLASS ?: 6.1 PACKING GROUP ?: II:I</t>
  </si>
  <si>
    <t>MARCA COMERCIAL?:IMIDAGOLD 700 WG INGREDIENTE ATIVO?: IMIDACLOPRID (:IMIDACLOPRIDO) REGISTRO NO MAPA IMO CLASS ?:9 UN NO?: 3077 PKG.GRP.?: III</t>
  </si>
  <si>
    <t>Unitop Chemicals Co., Ltd.</t>
  </si>
  <si>
    <t xml:space="preserve">UNITOP CHEMICALS CO LTD
</t>
  </si>
  <si>
    <t>4 X 20" FCL CONTAINER CONTAINING 320 MS DRUMS STC 80 W/ PALLETS ORGANIC SURFACE ACTIVE AGENTS - OTHERS (BLENDA DVA ABA 18 EC (UNI:TOP - DV A-ABA-18)) INV. NO?: 005:3-EX &amp; 0054-EX</t>
  </si>
  <si>
    <t>3X40? HC FCL CONTAINER CONTAINING MARCA COMERCIAL?: UNIZEB GOLD ING:REDIENTE ATIVO?: MANCOZEB (MANCOZEBE) IMCO CLASS ?:9 UN NO. ?: 3077 PACKING GROUP?: III</t>
  </si>
  <si>
    <t>80 PALLETS 10 PAL.=240X25L=6.000L 10 PAL.=120X25L=3.000L WUXAL MANGANES</t>
  </si>
  <si>
    <t>1600 CORR BOXES 10 POUCHES OF 1 KG IN A BOX MARCA COMERCIAL?:IMIDAGOLD 700 WG INGREDIENTE ATIVO?: IMIDACLOPRID (IMID:ACLOPRIDO) IMO CLASS?:9, UN NO?:3077, PKG.GRP.?::III</t>
  </si>
  <si>
    <t>1440 BOXES= 40 PALLETS TRINCA CAPS (LAMBDA CYHALOTHRIN 250 CS) PKG: ?: 15X 1 LTR UN NO ?: 3352:IMCO CLASS ?: 6.1 PACKING GROUP ?: III</t>
  </si>
  <si>
    <t>08 20´ X 8´ X 8´6" TANK CONTA SLAC 8ISO TANK UN 1221, ISOPROPYLAMINE, 3 (8), I, FP -30 C MONOISOPROPYLAMINE - BULK</t>
  </si>
  <si>
    <t>3600 BOXES (100 PALLETS) BATTUS (ACETAMIPRID 20% SP)</t>
  </si>
  <si>
    <t>960 BAGS MARCA COMERCIAL?: UNIZEB GOLD INGREDIENTE ATIVO?: MANCOZEB (MANCOZEBE): IMO CLASS?:9 UN NO?:3077 PKG.GRP.?:III</t>
  </si>
  <si>
    <t>07 20´ X 8´ X 8´6" TANK CONTA SLAC 7ISO TANK UN 1221, ISOPROPYLAMINE, 3(8) I FL PT -30 DEG C MONOISOPROPYLAMINE - BULK</t>
  </si>
  <si>
    <t>2400CTNS=80PALLETS LIMPIDU (NICOSSULFURON 4% OD)</t>
  </si>
  <si>
    <t>3600 BAG, PAPER, MULTI-WALL IN 144 PALLETS UNIZEB GOLD (MZB 75 WDG) 25 KG (FUNGICIDE). UN 3077."ENVIRONMENTALLY HAZARDOUS SUBSTANCE, SOLID, N.O.S" (MANCOZEB). CLASS 9 P.G.III. MARINE POLLUTANT(P)</t>
  </si>
  <si>
    <t>7X40 DRY CNTR 6300 PACKAGES MICROTHIOL DISPERSSWD 25-1125 KG 900 BAGS X25 KGON 20 PALLETS NON HAZARDOUS PRODUCTS 900 PACKAGES MICROTHIOL DISPERSSD</t>
  </si>
  <si>
    <t>320 BAG GLIFOSATO TECNICO DVA</t>
  </si>
  <si>
    <t>80 PE STC 1000 X 10 L =10000 L WUXAL FLORADA</t>
  </si>
  <si>
    <t>1600 CORR BOXES 10 POUCHES OF 1 KG IN A BOX:OF 10 KG MARCA COMERCIAL?:IMIDAGOLD 700 WG INGREDIENTE ATIVO?: IMIDACLOPRID (IMID:ACLOPRIDO) IMO CLASS?:9, UN NO?:3077, PKG GRP?:III</t>
  </si>
  <si>
    <t>4X20? FCL 320 MS DRUMS &amp; 80 WOODEN PALLETS BLENDA DVA ABA 18 EC (UNI:TOP - DVA-ABA-18)</t>
  </si>
  <si>
    <t>3840 BAGS UNIZEB GOLD INGREDIENTE ATIVO?: MANCOZEB (MANCOZEBE):</t>
  </si>
  <si>
    <t>1600 CORR BOXES IMIDAGOLD 700 WG INGREDIENTE ATIVO?: IMIDACLOPRID (IM:IDACLOPRIDO) IMO CLASS?:9, UN NO?:3077,:PKG.GRP.?:III</t>
  </si>
  <si>
    <t>7 20´ X 8´ X 8´6" TANK CONTA SLAC 7 ISO TANK UN 1221, ISOPROPYLAMINE, 3(8) I FL PT -30 DEG C MONOISOPROPYLAMINE - BULK IMO-CLASS: 3 UN-NUMBER: 1221 FLASHPOINT: -30.0 C PACKING GROUP: 1 PROPER SHIPPING NAME: ISOPROPYLAMINE</t>
  </si>
  <si>
    <t>2 20´ X 8´ X 8´6" GENERAL PU SLAC 760 DRUM LUFENURON 95.6% TECH LUFENURON TECNICO DVA CLASS:9 UN NO:3077 PG III</t>
  </si>
  <si>
    <t>8100 BAG, PAPER, MULTI-WALL IN 108 PALLETS UNIZEB GOLD (MZB 75 WDG) 25 KG (FUNGICIDE). UN 3077."ENVIRONMENTALLY HAZARDOUS SUBSTANCE, SOLID, N.O.S" (MANCOZEB). CLASS 9 P.G.III. MARINE POLLUTANT(P)</t>
  </si>
  <si>
    <t>80 TAMBORES DE PLASTICO DE 200L CADA UM DE CITRASHINE MDS 3 EM CIMADE 20 PALLETS</t>
  </si>
  <si>
    <t>80 PALLETS = 120 X 25 L = 3000L WUXAL MICRO 16-16-12 .</t>
  </si>
  <si>
    <t>07 20´ X 8´ X 8´6" TANK CONTA SLAC 7 ISO TANK UN 1221, ISOPROPYLAMINE, 3(8) I FL PT -30 DEG C MONOISOPROPYLAMINE - BULK IMO-CLASS: 3 UN-NUMBER: 1221 FLASHPOINT: -30.0 C PACKING GROUP: 1</t>
  </si>
  <si>
    <t>08 20´ X 8´ X 8´6" TANK CONTA SLAC 8 ISO TANK UN 1221, ISOPROPYLAMINE, 3 (8), I, FP -30 C MONOISOPROPYLAMINE - BULK</t>
  </si>
  <si>
    <t>7680 BAGS UNIZEB GOLD ,INGREDIENTE ATIVO?: MANCOZEB (MANCOZEBE): IMO CLASS?:9 UN NO?:3077 PKG.GRP.?:III</t>
  </si>
  <si>
    <t>2400 BOXES= 80 PALLETS TRINCA CAPS (LAMBDA CYHALOTHRIN 250 CS) PKG: ?: 4 X 5 LTR UN NO?: 3352 IM:CO CLASS?: 6.1 , PACKING GROUP?:III</t>
  </si>
  <si>
    <t>UNIZEB GOLD INGREDIENTE ATIVO?: MANCOZEB (MANCOZEBE): REGISTRO NO MAPA IMO CLAS?:9, UN NO?:3077, PKG:GRP?:III PACKING?:2880 BAGS 25 KGS BAG IMO CLAS?:9, UN NO?:3077, PKG:GRP?:III</t>
  </si>
  <si>
    <t>IMIDAGOLD 700 WG INGREDIENTE ATIVO?: IMIDACLOPRID (IMID:ACLOPRIDO) REGISTRO NO MAPA NRO.?:6410 1600 BAGS 10 POUCHES OF 1 KG IN A BOX OF 10:KG IMO CLASS?:9, UN NO?:3077, PKG GRP?:III</t>
  </si>
  <si>
    <t>3X40ST CONTAINER(S) 4320 CARTONS LOGIN(DIFLUBENZURON 25% WP) CLASS: 9 UN 3077 ENVIRONMENTALLY HAZARDOUS SUBSTANCE, SOLID NOS (LOGIN, DIFLUBENZURON 25% WP), CLASS 9, PG III, MARINE POLLUTANT</t>
  </si>
  <si>
    <t>600 PACKAGES FIPRONIL 800 WG (BARAO 4X4KG)</t>
  </si>
  <si>
    <t>DC40  2880 PACKAGES SUPIMPA (THIODICARB 800 WDG)</t>
  </si>
  <si>
    <t>20 PE CONTAINING 60 TAMBORES DE PLASTICODE 200 L CADA UMDE CITRASHINE MDS 3 E 20 TAMBORESDE PLASTICO DE 200L. CADA UM DE CITRASHINE MDS 1 LOTES</t>
  </si>
  <si>
    <t>3600 BAG, PAPER, MULTI-WALL IN 36 PALLETS UNIZEB GOLD (MZB 75 WDG) 25 KG (FUNGICIDE). UN 3077."ENVIRONMENTALLY HAZARDOUS SUBSTANCE, SOLID, N.O.S" (MANCOZEB). CLASS 9 P.G.III. MARINE POLLUTANT(P)</t>
  </si>
  <si>
    <t>912 CORR BOXES UNIMARK 700 WG INGREDIENTE ATIVO?: METRIBUZIN (METRIB:UZIM)</t>
  </si>
  <si>
    <t>7 20´ X 8´ X 8´6" TANK CONTA SLAC 7 ISO TANK UN 1221, ISOPROPYLAMINE, 3(8) I FL PT -30 DEG C MONOISOPROPYLAMINE - BULK IMO-CLASS: 3 UN-NUMBER: 1221 FLASHPOINT: -30.0 C PACKING GROUP: 1 SHIPPER DECLARES: PROPER SHIPPING NAME: ISOPROPYLAMINE</t>
  </si>
  <si>
    <t>4800 BAGS UNIZEB GOLD ,INGREDIENTE ATIVO?: MANCOZEB (MANCOZEBE): IMO CLASS?:9 UN NO?:3077 P KG.GRP.?:III</t>
  </si>
  <si>
    <t>3200 CORR BOXES IMIDAGOLD 700 WG INGREDIENTE ATIVO?: IMIDACLOPRID (IM:IDACLOPRIDO) IMO CLASS?:9 UN NO?:3077 PKG.GRP.?:III</t>
  </si>
  <si>
    <t>3200 CORR BOXES IMIDAGOLD 700 WG INGREDIENTE ATIVO?: IMIDACLOPRID (IMID:ACLOPRIDO) UN NO?:3077, PKG GRP?:III</t>
  </si>
  <si>
    <t>2520 BOX 120 PALLETS MANZATE WG (75DF) 1KG (FUNGICIDE). UN 3077."ENVIRONMENTALLY HAZARDOUS SUBSTANCE, SOLID, N.O.S" (MANCOZEB). CLASS 9 P.G.III. MARINE POLLUTANT(P)</t>
  </si>
  <si>
    <t>1800 BAG, PAPER, MULTI-WALL 72 PALLETS UNIZEB GOLD (MZB 75 WDG) 25 KG (FUNGICIDE). UN 3077."ENVIRONMENTALLY HAZARDOUS SUBSTANCE, SOLID, N.O.S" (MANCOZEB). CLASS 9 P.G.III. MARINE POLLUTANT(P)</t>
  </si>
  <si>
    <t>900 BAG, PAPER, MULTI-WALL IN 36 PALLETS UNIZEB GOLD (MZB 75 WDG) 25 KG (FUNGICIDE). UN 3077."ENVIRONMENTALLY HAZARDOUS SUBSTANCE, SOLID, N.O.S" (MANCOZEB). CLASS 9 P.G.III. MARINE POLLUTANT(P)</t>
  </si>
  <si>
    <t>1680 BOX 80 PALLETS MANZATE WG (75DF) 1KG (FUNGICIDE). UN 3077."ENVIRONMENTALLY HAZARDOUS SUBSTANCE, SOLID, N.O.S" (MANCOZEB). CLASS 9 P.G.III. MARINE POLLUTANT(P)</t>
  </si>
  <si>
    <t>900 BAG, PAPER, MULTI-WALL IN 36 PALLETS MANZATE WG (75DF)25KG (FUNGICIDE). UN 3077."ENVIRONMENTALLY HAZARDOUS SUBSTANCE, SOLID, N.O.S" (MANCOZEB). CLASS 9 P.G.III. MARINE POLLUTANT(P)</t>
  </si>
  <si>
    <t>40 DRY CNTR 9900 PACKAGE(S) ON 220 PALLETS MICROTHIOL DISPERSSWG (25-1125 KG)</t>
  </si>
  <si>
    <t>Jiangyin Suli Chemical Co., Ltd.</t>
  </si>
  <si>
    <t xml:space="preserve">JIANGYIN SULI CHEMICAL CO LTD
</t>
  </si>
  <si>
    <t>15840 CARTONS   418 PALLETS LOGIN(DIFLUBENZURON 25% WP) PO NO.: 5800009420 CLASS: 9 UN NO: 3077 UN 3077 ENVIRONMENTALLY HAZARDOUS SUBSTANCE, SOLID NOS (LOGIN, DIFLUBENZURON 25% WP), CLASS 9, PG III, MARINE POLLUTANT</t>
  </si>
  <si>
    <t>5760DRUMS=80PALLETS SUPIMPA (THIODICARB 800 WDG)</t>
  </si>
  <si>
    <t>MARCA COMERCIAL ?: IMIDAGOLD 700 WG INGREDIENTE ATIVO?: IMIDACLOPRID (IM:IDACLOPRIDO) REGISTRO NO MAPA NRO.?:6410 1600 CORR BOXES 10 POUCHES OF 1 KG IN A B:OX OF 10 KG IMO CLASS?:9, UN NO?:3077, PKG GRP?:III</t>
  </si>
  <si>
    <t>13*20 FCL WITH  390 BG 130 PALLETS OF GLIFOSATO TECNICO DVA</t>
  </si>
  <si>
    <t>10 40 DV CUBE CONTAINER 340 PALLETS 23800 BG UNIZEB GOLD (1X10KG)</t>
  </si>
  <si>
    <t>540 BAGS 5 BAGS OF 10 KGS IN A DRU:M OF 50 KGS RED PHOSPHORUS MG(OH)2 IN IRON DRUMS KG 50 NET EACH ON PALLETS. IMCO CLASS ?:4.1, UN NO?:133:8, PKG.GRP.?:III</t>
  </si>
  <si>
    <t>2  40´ X 8´ X 9´6" HIGH CUBE SLAC 800 DRUMS TEBUCONAZOLE TECNICO DVA</t>
  </si>
  <si>
    <t>SEVEN 20´ X 8´ X 8´6" TANK CONTA SLAC 7 ISO TANK UN 1221, ISOPROPYLAMINE, 3 (8), I, FP -30 C MONOISOPROPYLAMINE - BULK</t>
  </si>
  <si>
    <t>EIGHT 20´ X 8´ X 8´6" TANK CONTA SLAC 8 ISO TANK UN 1221, ISOPROPYLAMINE, 3 (8), I, FP -30 C MONOISOPROPYLAMINE - BULK</t>
  </si>
  <si>
    <t>04 X 40 HC STANDARD CNTR 6400 CORRUGATED BOX MARCA COMERCIA:L?: LANCER GOLD, INGREDIENTE, ATIVO?:ACEPHATE (ACEFATO)</t>
  </si>
  <si>
    <t>2X40ST CONTAINER(S) 5400CTNS=80PALLETS CHLORIMURON-ETHYL CLORIM CLASS 9 UN NO 3077 PG III</t>
  </si>
  <si>
    <t>11  40 HIGH CUBE CONTAINER  26180 BG 374 PALLETS  UNIZEB GOLD (1X10 KG)</t>
  </si>
  <si>
    <t>76 PE 600 X 12 X 1L = 7200 L WUXAL ASCOFOL COMO  480 X12 X 1L = 5760 L WUXAL ASCOFOL COMO 600 X 12 X 1L = 7200 L WUXAL ASCOFOL COMO  18 PALLETS = 900X 10L = 9000 L 2PALLETS = 60 X 12X 1L = 720 L WUXAL ASCOFOL COMO</t>
  </si>
  <si>
    <t>1600 CORR BOXES 10 POUCHES OF 1 KG IN A BOX IMIDAGOLD 700 WG INGREDIENTE ATIVO?: IMIDACLOPRID (IMID:ACLOPRIDO) UN NO?:3077,PKG GRP?:III</t>
  </si>
  <si>
    <t>912 CORR BOXES 2X10 KG POUCHES IN CORR BOX UNIMARK 700 WG INGREDIENTE ATIVO?: METRIBUZIN (METRIB:UZIM) IMO CLASS?:9 UN NO?:3077 PKG.GRP.?:III</t>
  </si>
  <si>
    <t>Consignee; Shipper (Original Format); Consignee (Original Format); Goods Shipped; Shipper</t>
  </si>
  <si>
    <t>200 BAGS AZOXISTROBINA 50 ?+ MANCOZEBE 700 WG UPL INGREDIENTE ATIVO?:MANCOZEBE 7:00,0 G/KG (70,0% M/M) AZOXYSTROBINA 50,0 G/KG (5 ,0% M/M) IMO CLASS?:9, UN NO?:3077</t>
  </si>
  <si>
    <t>3X20? FCL CONTAINERS CONTAINING 60 PALLETS ( 1800 BOXES) TRINC:A CAPS (LAMBDA CYHALOTHRIN 250CS) UN NO.?: 3352 IMCO CLASS ?:6.1 PACKING GROUP ?: III</t>
  </si>
  <si>
    <t>7 20´ X 8´ X 8´6" TANK CONTA SLAC 7 TANK, RECTANGULAR UN 1221, ISOPROPYLAMINE, 3(8),</t>
  </si>
  <si>
    <t>5X40HC CONTAINER(S) 2000 DRUMS 200 PALLETS METHOMYL TECNICO DVA CL: 6.1 UN: 2757 PG: II</t>
  </si>
  <si>
    <t>960 BAGS UNIZEB GOLD ,INGREDIENTE ATIVO?: MANCOZEB (MANCOZEBE) IMO CL:ASS?:9, UN NO?:3077, PKG.GRP.?:III</t>
  </si>
  <si>
    <t>1600 CORR BOXES 10 POUCHES OF 1 KG IN: A BOX OF 10 KG</t>
  </si>
  <si>
    <t>Dva Agro Do Brasil Comercio Importacao E Exportacao</t>
  </si>
  <si>
    <t>DVA AGRO DO BRASIL COMERCIO IMPORTACAO E EXPORTACAO
AVENIDA MAEDA S N DISTRITO INDUSTRIAL - ITUVERAVA - SP - 14500000</t>
  </si>
  <si>
    <t>DVA AGRO DO BRASIL COMERCIO IMPORTACAO E EXPORTACAO</t>
  </si>
  <si>
    <t>UNIZEB GOLD ,INGREDIENTE ATIVO?: MANCOZEB (MANCOZEBE): REGISTRO NO MAPA</t>
  </si>
  <si>
    <t>05 X 40 HC CNTR LANCER GOLD, INGREDIENTE, ATIVO?:ACE:PHATE (ACEFATO)</t>
  </si>
  <si>
    <t>9X40ST CONTAINER(S) 12960 CARTONS LOGIN(DIFLUBENZURON 25% WP) CLASS: 9 UN NO: 3077 UN 3077 ENVIRONMENTALLY HAZARDOUS SUBSTANCE, SOLID NOS (LOGIN, DIFLUBENZURON 25% WP), CLASS 9, PG III,</t>
  </si>
  <si>
    <t>01 X 40 HC CNTR 1600 CORRUGATED BOX LANCER: GOLD, INGREDIENTE, ATIVO?:ACEPHATE (ACEFATO)</t>
  </si>
  <si>
    <t>10 20´ X 8´ X 8´6" GENERAL PU SLAC 300 BAGS 100 PALLETS GLYPHOSATE TECNICO DVA</t>
  </si>
  <si>
    <t>UNIZEB GOLD INGREDIENTE ATIVO?: MANCOZEB (MANCOZEBE) RE:GISTRO NO MAPA NRO.?: 018007 PACKING?:7680 BAGS 25 KGS BAG IMO CLAS?:9, UN NO?:3077, PKG GRP?:III:SB</t>
  </si>
  <si>
    <t>8X40 DC  7200 PACKAGES MICROTHIOL DISPERSS</t>
  </si>
  <si>
    <t>1920 BAGS UNIZEB GOLD INGREDIENTE ATIVO?: MANCOZEB (MANCOZEBE): IMO CLASS?: 9, UN NO?:3077, PK:G GRP?:III</t>
  </si>
  <si>
    <t>2880 BAGS UNIZEB GOLD INGREDIENTE ATIVO?: MANCOZEB (MANCOZEBE): IMO CLAS?:9, UN NO?:3077, PKG:GRP?:III</t>
  </si>
  <si>
    <t>MARCA COMERCIAL?: LANCER GOLD, INGREDIENTE, ATIVO?:ACEPHATE (ACEFATO)</t>
  </si>
  <si>
    <t>3 X 40DC 2700 PACKAGE(S) MICROTHIOL DISPERSS WG BR (25-1125 KG) 900 BAGS X 25 KG ON 20 PALLETS NON HAZARDOUS PRODUCTS 1 X 40DC 900 PACKAGE(S) MICROTHIOL DISPERSS WG BR (25-1125 KG)</t>
  </si>
  <si>
    <t>9X40ST CONTAINER(S) 12960 CARTONS LOGIN(DIFLUBENZURON 25% WP) CLASS: 9 UN NO: 3077</t>
  </si>
  <si>
    <t>5X40HC CONTAINER(S) 2000 DRUMS METHOMYL TECNICO DVA CL: 6.1 UN: 2757 PG:II</t>
  </si>
  <si>
    <t>Transcon Freight System (P) Ltd.</t>
  </si>
  <si>
    <t xml:space="preserve">TRANSCON FREIGHT SYSTEM PVT
</t>
  </si>
  <si>
    <t>NINE HUNDRED SIXTY BAGS UNIZEB GOLD INGREDIENTE ATIVO?: MANCOZEB (MANCOZEBE):</t>
  </si>
  <si>
    <t>210 BAGS GLIFOSATO TECNICO DVA PO NO.: 5800008310</t>
  </si>
  <si>
    <t>4X40ST CONTAINER(S) 10800 CARTONS 160PALLETS CLORIM (CHLORIMURON-ETHYL 250G/KG WDG) CLASS 9 UN NO 3077 PG III</t>
  </si>
  <si>
    <t>1X40ST CONTAINER 1440 CARTONS LOGIN(DIFLUBENZURON 25% WP) CLASS: 9 UN NO: 3077 UN NO: 3077 SUBSTANCE, SUBSTANCE, 25% WP), CLASS 9, PG III, MARINE POLLUTANT</t>
  </si>
  <si>
    <t>Zhejiang Yongnong Chemical &amp; Industry Co., Ltd.</t>
  </si>
  <si>
    <t xml:space="preserve">ZHEJIANG YONGNONG CHEM IND CO LTD
</t>
  </si>
  <si>
    <t>2X20ST CONTAINER(S) 40 BAGS 24MT PICLORAM TECNICO DVA</t>
  </si>
  <si>
    <t>1X20ST, 2X40ST CONTAINER(S) 1000 DRUMS METHOMYL TECNICO DVA UN 2757 CLASS 6.1 GROUP:II</t>
  </si>
  <si>
    <t>1600 CORR BOXES MARCA COMERCIAL?: IMIDAGOLD 700 WG INGREDIENTE ATIVO?: IMIDACLOPRID IMCO CLASS?:9, UN NO?:3077, PKG GRP?:III</t>
  </si>
  <si>
    <t>300 BAGS GLIFOSATO TECNICO DVA</t>
  </si>
  <si>
    <t>LANCER GOLD, INGREDIENTE ATIVO?:ACEPHATE (ACEFATO)</t>
  </si>
  <si>
    <t>MARCA COMERCIAL?:LANCER GOLD, INGREDIENTE, ATIVO ?: ACEPHATE (ACEFATO)</t>
  </si>
  <si>
    <t>5X40ST CONTAINER(S) 2000 DRUMS METHOMYL TECNICO DVA</t>
  </si>
  <si>
    <t>IMIDAGOLD 700 WG INGREDIENTE ATIVO?: IMIDACLOPRID (IMI:DACLOPRIDO) PACKING?:1600 CORR BOXES 10 POUCHES OF 1 KG IN A BOX:OF 10 KG</t>
  </si>
  <si>
    <t>80 PACKAGES PROPICONAZOLE TECNICO DVA PACKED IN 250KG DRUM CL: 9 UN: 3082 PG:III</t>
  </si>
  <si>
    <t>300 BG GLIFOSATO TECNICODVA</t>
  </si>
  <si>
    <t>1600 CORR BOXES IMIDAGOLD 700 WG INGREDIENTE ATIVO?: IMIDACLOPRID (IMI:DACLOPRIDO)</t>
  </si>
  <si>
    <t>Mello Logistica &amp; Agenciamento Ltda</t>
  </si>
  <si>
    <t>MELLO LOGISTICA &amp; AGENCIAMENTO LTDA
RUA DO COMERCIO 55CJ 72 CENTRO - SANTOS - SP - 11010141</t>
  </si>
  <si>
    <t>Dart Global Logistics</t>
  </si>
  <si>
    <t>Pakistan</t>
  </si>
  <si>
    <t xml:space="preserve">DART GLOBAL LOGISTICS PVT LTD
</t>
  </si>
  <si>
    <t>MELLO LOGISTICA &amp; AGENCIAMENTO LTDA</t>
  </si>
  <si>
    <t>30 PALLETS 600 BAGS OF ULTRAMARINE BLUE UPL 1130 PACKING: PACKED IN 25 KG PP LAMINATED WOVEN BAG WITH AN OUTER PP BAG AND PALLETISED IN 30 PALLETS OF 500 KG EACH</t>
  </si>
  <si>
    <t>1600 BOXES LANCER GOLD, INGREDIENTE ATIVO: ACEPHATE (ACEFATO)</t>
  </si>
  <si>
    <t>4800 CORR BOXES LANCER GOLD, INGREDIENTE ATIVO: ACEPHATE (ACEFATO) 4800 CORR BOXES 10 POUCHES</t>
  </si>
  <si>
    <t>6 20´ X 8´ X 8´6" TANK CONTA SLAC 6 TANK UN 1221, ISOPROPYLAMINE, 3(8), I, FP -30"C MONOISOPROPYLAMINE BULK</t>
  </si>
  <si>
    <t>1X40ST CONTAINER  2700 CARTONS 40PALLETS  CLORIM (CHLORIMURON-ETHYL 250G/KG WDG)</t>
  </si>
  <si>
    <t>80 TAMBORES DE PLASTICO CADA UM DECITRASHINE MDS 3EM CIMA DE 20 PALLETS NUM CONTAINER DE 20</t>
  </si>
  <si>
    <t>12X40ST CONTAINER(S) 480 BAGSGLIFOSATO TECHNICO DVA</t>
  </si>
  <si>
    <t>90 BAG GLYPHOSATE 97% TECH GLYPHOSATE TECNICO DVA (GLYPHOSATE (GLIFOSATO) 970.0G/KG (97.00% M/M))</t>
  </si>
  <si>
    <t>300 BAG GLYPHOSATE 97% TECH GLYPHOSATE TECNICO DVA (GLYPHOSATE (GLIFOSATO) (97.00% M/M))</t>
  </si>
  <si>
    <t>THREE THOUSAND TWO HUNDRED: CORR BOXES GOLD INGREDIENTE ATIVO?: ACEPHATE (ACEFATO)</t>
  </si>
  <si>
    <t>2 CONTAINERS SAID TO CONTAIN 1920 BAGS UNIZEB GOLD:INGREDIENTE ATIVO?: MANCOZEB (MANCOZEBE) IMCO CLASS?:9, UN NO?:3077, PKG GRP?:III</t>
  </si>
  <si>
    <t>SIX THOUSAND NINE HUNDRED: TWELVE BAGS UNIZEB GOLD INGREDIENTE ATIVO?: MANCOZEB (MANCOZEB:E)</t>
  </si>
  <si>
    <t>300 BAGS  GLIFOSATO TECNICO DVA</t>
  </si>
  <si>
    <t>300 BAGS   GLIFOSATO TECNICO DVA</t>
  </si>
  <si>
    <t>1X20´GP FCL 20 BAGS PICLORAM TECNICO DVA</t>
  </si>
  <si>
    <t>4800 CORR BOXES MARCA COMERCIAL IMIDAGOLD 700 WG INGREDIENTE AT:IVO?: IMIDACLOPRID (IMIDACLOPRIDO)</t>
  </si>
  <si>
    <t>3200 C:ORR BOXES 10 POUCHES OF 1 KG IN A CORR BOX OF 10 KG MARCA COMERCIAL?: LANCER GOLD, INGREDIENTE ATIVO?: ACEPHATE (ACEFATO)</t>
  </si>
  <si>
    <t>1 CONTAINERS SAID TO CONTAIN 1600 CORR BOXES MARCA COMERCIAL LANCER GOLD, INGREDIENTE ATIVO ACEPHATE (ACEFATO) REGISTRO</t>
  </si>
  <si>
    <t>5X40ST CONTAINER(S) 2000 DRUMS METHOMYL TECNICO DVA UN 2757 CLASS 6.1 GROUP:II</t>
  </si>
  <si>
    <t>RED PHOSPHORUS PACKING 200 DRU:MS IMCO CLASS :4.:1</t>
  </si>
  <si>
    <t>Mitsubishi Corporation</t>
  </si>
  <si>
    <t>New Jersey</t>
  </si>
  <si>
    <t xml:space="preserve">MITSUBISHI CORPORATION GROUP
</t>
  </si>
  <si>
    <t>11X20ST CONTAINER(S)  330 BAGS GLIFOSATO TECNICO DVA</t>
  </si>
  <si>
    <t>1X40ST CONTAINER 1440 CARTONS LOGIN(DIFLUBENZURON 25% WP) CLASS: 9 UN NO: 3077 UN 3077 ENVIRONMENTALLY HAZARDOUS SUBSTANCE, SOLID NOS (LOGIN, DIFLUBENZURON 25% WP), CLASS 9, PG III, MARINE POLLUTANT</t>
  </si>
  <si>
    <t>6 20´ ISOTANK(S) S L A C 6 TANKS UN 1221, ISOPROPYLAMINE, 3(8),I, FP - 30\´B0C MONOISOPROPYLAMINE - BULK</t>
  </si>
  <si>
    <t>29160000</t>
  </si>
  <si>
    <t>11X20ST CONTAINER(S) 330 BAGS GLIFOSATO TECNICO DVA</t>
  </si>
  <si>
    <t>11X20ST CONTAINER(S) 330 BAGSGLIFOSATO TECNICO DVA</t>
  </si>
  <si>
    <t>1776 CORR BOXES GASTOXIN B57 P 1KG 0,6G IMCO CLASS?:4.3 UN NO?:1397 PKG.GRP.?:I</t>
  </si>
  <si>
    <t>300,BAGGLYPHOSATE TECNICO DVA (GLYPHOSATE (GLIFOSATO) 970.0G/KG (97.00% M/M))</t>
  </si>
  <si>
    <t>330 PACKAGES GLIFOSATO TECNICO DVA</t>
  </si>
  <si>
    <t>300 PACKAGES GLIFOSATO TECNICO DVA</t>
  </si>
  <si>
    <t>300 BAG GLYPHOSATE TECNICO DVA (GLYPHOSATE (GLIFOSATO) 970.0G/KG (97.00% M/M))</t>
  </si>
  <si>
    <t>6300 BAG, PAPER 252 PALLETS UNIZEB GOLD (MZB 75 WDG) 25 KG (FUNGICIDE). UN 3077."ENVIRONMENTALLY HAZARDOUS SUBSTANCE, SOLID, N.O.S" (MANCOZEB). CLASS 9 P.G.III. MARINE POLLUTANT(P)</t>
  </si>
  <si>
    <t>300,BAG GLYPHOSATE 97% TECH GLYPHOSATE TECNICO DVA (GLYPHOSATE (GLIFOSATO) 970.0G/KG (97.00% M/M))</t>
  </si>
  <si>
    <t>90,BAG GLYPHOSATE 97% TECH GLYPHOSATE TECNICO DVA (GLYPHOSATE (GLIFOSATO) 970.0G/KG (97.00% M/M))</t>
  </si>
  <si>
    <t>1X20´GP FCL 260 DRUMS=20PALLETS ABAMECTIN TECNICO DVA UN NO.2811 IMO CLASS 6.1 PKG GRP III</t>
  </si>
  <si>
    <t>1X20´GP FCL 80 DRUM PROPICONAZOLE TECNICO DVA</t>
  </si>
  <si>
    <t>1X40HC CONTAINER 2160 CARTONS ZARTAN METSULFURON-METHYL (METSULFUROM-METILICO)</t>
  </si>
  <si>
    <t>3600 BAG, PAPER B/L 144 PALLETS BAG, PAPER, MULTI-WALL MANZATE WG (75DF)25KG (FUNGICIDE). UN 3077."ENVIRONMENTALLY HAZARDOUS SUBSTANCE, SOLID, N.O.S" (MANCOZEB). CLASS 9 P.G.III. MARINE POLLUTANT(P)</t>
  </si>
  <si>
    <t>1800 BAG, PAPER, MULTI-WALL IN 72 PALLETS MANZATE 800 (WP) 25 KG (FUNGICIDE). UN 3077."ENVIRONMENTALLY HAZARDOUS SUBSTANCE, SOLID, N.O.S" (MANCOZEB). CLASS 9 P.G.III. MARINE POLLUTANT(P)</t>
  </si>
  <si>
    <t>Yixing Yinyan Imp. &amp; Exp. Co., Ltd.</t>
  </si>
  <si>
    <t xml:space="preserve">YIXING YINYAN IMPORT &amp; EXPORT CO LTD
</t>
  </si>
  <si>
    <t>390 BAGS GLIFOSATO TECNICO DVA</t>
  </si>
  <si>
    <t>2880 BAGS MARCA COMERCIAL?:UNIZEB GOLD, INGREDIENTE ATIVO?: MANCOZEB (MANCOZEBE) IMO CLASS?:9, UN NO?:3077, PKG GRP?::III</t>
  </si>
  <si>
    <t>20 PALLETS  40 TAMBORES DE PLASTICO DE 200L. CADA UM DE CITRASHINE MDS 3 E 40 TAMBORES DE PLASTICO DE 200L. CADA UM DE CITRASHINE LEMON EM CIMA</t>
  </si>
  <si>
    <t>2700 BAG, PAPER 408 PALLETS UNIZEB GOLD (MZB 75 WDG) 25 KG (FUNGICIDE). UN 3077."ENVIRONMENTALLY HAZARDOUS SUBSTANCE, SOLID, N.O.S" (MANCOZEB). CLASS 9 P.G.III. MARINE POLLUTANT(P)</t>
  </si>
  <si>
    <t>3600 BAG PAPER, MULTI-WALL 144 PALLETS UNIZEB GOLD (MZB 75 WDG) 25 KG (FUNGICIDE). UN 3077."ENVIRONMENTALLY HAZARDOUS SUBSTANCE, SOLID, N.O.S" (MANCOZEB). CLASS 9 P.G.III. MARINE POLLUTANT(P)</t>
  </si>
  <si>
    <t>1800 BAG, PAPER, MULTI-WALL 72 PALLETS MANZATE 800 (WP) 25 KG (FUNGICIDE). UN 3077."ENVIRONMENTALLY HAZARDOUS SUBSTANCE, SOLID, N.O.S" (MANCOZEB). CLASS 9 P.G.III. MARINE POLLUTANT(P)</t>
  </si>
  <si>
    <t>3840 BAGS   MARCA COMERCIAL?:UNIZEB GOLD ,INGREDIENTE ATIVO?: MANCOZEB MANCOZEBE):REGISTRO NO MAPA NRO.?:01800725 KG BAG IMO CLASS?:9, UN NO?:3077,PKG GRP:?:III</t>
  </si>
  <si>
    <t>Elotrans Transportes Internacionais Ltda</t>
  </si>
  <si>
    <t>ELOTRANS TRANSPORTES INTERNACIONAIS LTDA
R GERALDO FLAUSINO GOMES 85 CJS 21 E 22 CIDADE MONCOES - SAO PAULO - SP - 4575904</t>
  </si>
  <si>
    <t>Worldwide Logistics Corp</t>
  </si>
  <si>
    <t xml:space="preserve">WORLDWIDE LOGISTICS CORP
</t>
  </si>
  <si>
    <t>ELOTRANS TRANSPORTES INTERNACIONAIS LTDA</t>
  </si>
  <si>
    <t>320 BAGS 16 PALLETS ULTRAMARINE BLUE UPL 3204 PACKED IN 25: KG INV.NO. EXP/084</t>
  </si>
  <si>
    <t>7200 BAG, PAPER, MULTI-WALL IN 288 PALLETS UNIZEB GOLD (MZB 75 WDG) 25 KG (FUNGICIDE). UN 3077."ENVIRONMENTALLY HAZARDOUS SUBSTANCE, SOLID, N.O.S" (MANCOZEB). CLASS 9 P.G.III. MARINE POLLUTANT(P)</t>
  </si>
  <si>
    <t>1800 BAG, PAPER, MULTI-WALL IN 72 PALLETS UNIZEB GOLD (MZB 75 WDG) 25 KG (FUNGICIDE). UN 3077."ENVIRONMENTALLY HAZARDOUS SUBSTANCE, SOLID, N.O.S" (MANCOZEB). CLASS 9 P.G.III. MARINE POLLUTANT(P)</t>
  </si>
  <si>
    <t>3600 BAG, PAPER, MULTI-WALL IN 144 PALLETS MANZATE 800 (WP) 25 KG (FUNGICIDE). UN 3077."ENVIRONMENTALLY HAZARDOUS SUBSTANCE, SOLID, N.O.S" (MANCOZEB). CLASS 9 P.G.III. MARINE POLLUTANT(P)</t>
  </si>
  <si>
    <t>840 BOX IN 40 PALLETS MANZATE WG (75DF) 1KG (FUNGICIDE). UN 3077."ENVIRONMENTALLY HAZARDOUS SUBSTANCE, SOLID, N.O.S" (MANCOZEB). CLASS 9 P.G.III. MARINE POLLUTANT(P)</t>
  </si>
  <si>
    <t>20 PE 79 TAMBORES DE PLASTICO DE 200 L.CADA UM E 1 GARRAFA DE 20 L DE CITRASHINE MDS 3 (15.820 L), 100 TOMOGRAFOS USB, 10 CAIXES DE EXTEND F-100</t>
  </si>
  <si>
    <t>2700 BAG, PAPER , MULTI-WALL 108 PALLETS MANZATE 800 (WP) 25 KG (FUNGICIDE). UN 3077."ENVIRONMENTALLY HAZARDOUS SUBSTANCE, SOLID, N.O.S" (MANCOZEB). CLASS 9 P.G.III. MARINE POLLUTANT(P)</t>
  </si>
  <si>
    <t>3X40ST CONTAINER(S) 4320 CARTONS LOGIN(DIFLUBENZURON 25% WP) CLASS: 9 UN NO: 3077 SOLID NOS (LOGIN, DIFLUBENZURON 25% WP)</t>
  </si>
  <si>
    <t>Panjiva, Inc.</t>
  </si>
  <si>
    <t>support.panjiva@spglobal.com</t>
  </si>
  <si>
    <t>https://panjiva.com</t>
  </si>
  <si>
    <t>The exported data is available on the subsequent spreadsheet tab(s).</t>
  </si>
  <si>
    <t>For assistance, please contact your Panjiva sales representative.</t>
  </si>
  <si>
    <t>This file was generated at 12:30 PM on 09/02/2020</t>
  </si>
  <si>
    <t>Chemical</t>
  </si>
  <si>
    <t>Comercial Name</t>
  </si>
  <si>
    <t>Type</t>
  </si>
  <si>
    <t>Herbicide</t>
  </si>
  <si>
    <t>Imidacloprid</t>
  </si>
  <si>
    <t>Acetamiprid</t>
  </si>
  <si>
    <t>Nicosulfuron</t>
  </si>
  <si>
    <t>Butyrolactone</t>
  </si>
  <si>
    <t>Clomazone</t>
  </si>
  <si>
    <t>Metribuzin</t>
  </si>
  <si>
    <t>Bifenthrin</t>
  </si>
  <si>
    <t>Mancozeb</t>
  </si>
  <si>
    <t>Aluminium Phosphide</t>
  </si>
  <si>
    <t>2,4-Dichlorophenoxyacetic Acid</t>
  </si>
  <si>
    <t>Glufosinate</t>
  </si>
  <si>
    <t>Imazethapyr</t>
  </si>
  <si>
    <t>Metsulfuron-methyl</t>
  </si>
  <si>
    <t>Picloram</t>
  </si>
  <si>
    <t>Sulfur Fertilizer</t>
  </si>
  <si>
    <t>Triclopyr</t>
  </si>
  <si>
    <t>Not Identified</t>
  </si>
  <si>
    <t>General Chemical</t>
  </si>
  <si>
    <t>Clethodim</t>
  </si>
  <si>
    <t>Glyphosate</t>
  </si>
  <si>
    <t>Propanyl</t>
  </si>
  <si>
    <t>Fomesafen</t>
  </si>
  <si>
    <t>Omite</t>
  </si>
  <si>
    <t>Abamectin</t>
  </si>
  <si>
    <t>Propargite</t>
  </si>
  <si>
    <t>Acaricide</t>
  </si>
  <si>
    <t>Inseticide</t>
  </si>
  <si>
    <t>Fipronil</t>
  </si>
  <si>
    <t>Unimark</t>
  </si>
  <si>
    <t>Carbazone</t>
  </si>
  <si>
    <t>Dinamic</t>
  </si>
  <si>
    <t>Perito</t>
  </si>
  <si>
    <t>Unizeb</t>
  </si>
  <si>
    <t>Dimethylamine</t>
  </si>
  <si>
    <t>Tebuconazole</t>
  </si>
  <si>
    <t>Battus</t>
  </si>
  <si>
    <t>Gastoxin</t>
  </si>
  <si>
    <t>Glory</t>
  </si>
  <si>
    <t>Pesticide</t>
  </si>
  <si>
    <t>Sperto</t>
  </si>
  <si>
    <t>General Chemical[</t>
  </si>
  <si>
    <t>K-FOL</t>
  </si>
  <si>
    <t>Vitavax</t>
  </si>
  <si>
    <t>Fungicide</t>
  </si>
  <si>
    <t>Insecticide</t>
  </si>
  <si>
    <t>Clorim</t>
  </si>
  <si>
    <t>Chlorimuron-ethyl</t>
  </si>
  <si>
    <t>Stage</t>
  </si>
  <si>
    <t>Ranman</t>
  </si>
  <si>
    <t>Trinca</t>
  </si>
  <si>
    <t>AKITO</t>
  </si>
  <si>
    <t>Cyhalothrin</t>
  </si>
  <si>
    <t>Diflubenzuron</t>
  </si>
  <si>
    <t>Thiodicarb</t>
  </si>
  <si>
    <t>Larvicide</t>
  </si>
  <si>
    <t>Artys</t>
  </si>
  <si>
    <t>Dizone</t>
  </si>
  <si>
    <t>Omega</t>
  </si>
  <si>
    <t>Fertilizer</t>
  </si>
  <si>
    <t>Azoxystrobin</t>
  </si>
  <si>
    <t>Acephate</t>
  </si>
  <si>
    <t>Mepiquat</t>
  </si>
  <si>
    <t>Barão</t>
  </si>
  <si>
    <t>K-TIONIC</t>
  </si>
  <si>
    <t>Citrashine</t>
  </si>
  <si>
    <t>Food Aditive</t>
  </si>
  <si>
    <t>Lufenuron</t>
  </si>
  <si>
    <t>Interline</t>
  </si>
  <si>
    <t>Condax</t>
  </si>
  <si>
    <t>Imidagold</t>
  </si>
  <si>
    <t>MIPA</t>
  </si>
  <si>
    <t>Zartan</t>
  </si>
  <si>
    <t>Biozyme</t>
  </si>
  <si>
    <t>LIMPIDU</t>
  </si>
  <si>
    <t>Surfactants</t>
  </si>
  <si>
    <t>Unitop</t>
  </si>
  <si>
    <t>Surfactant</t>
  </si>
  <si>
    <t>FOLTRON</t>
  </si>
  <si>
    <t>Leopard</t>
  </si>
  <si>
    <t>Propenyl</t>
  </si>
  <si>
    <t>Microthiol</t>
  </si>
  <si>
    <t>Sulfur</t>
  </si>
  <si>
    <t>Ancosar</t>
  </si>
  <si>
    <t>Sulphur Bentonite</t>
  </si>
  <si>
    <t>Tridium</t>
  </si>
  <si>
    <t>Tebuconazole  250 EW</t>
  </si>
  <si>
    <t>Lava</t>
  </si>
  <si>
    <t>Eminent</t>
  </si>
  <si>
    <t>Supimpa</t>
  </si>
  <si>
    <t>Crescendo</t>
  </si>
  <si>
    <t>Mineral Fertilizer</t>
  </si>
  <si>
    <t>Calcium Citrate</t>
  </si>
  <si>
    <t>NPK Fertilizer</t>
  </si>
  <si>
    <t>Isopropylamine</t>
  </si>
  <si>
    <t>Propiconazole</t>
  </si>
  <si>
    <t>Methomyl</t>
  </si>
  <si>
    <t>Amicarbazone</t>
  </si>
  <si>
    <t>Fulvic Acids Fertilizers</t>
  </si>
  <si>
    <t>Sodium Hydrogen Methylarsonate</t>
  </si>
  <si>
    <t>Tebuthiuron</t>
  </si>
  <si>
    <t>Diuron</t>
  </si>
  <si>
    <t>Cartap Hydrochloride</t>
  </si>
  <si>
    <t>Chlorfluazuron</t>
  </si>
  <si>
    <t>Thiram</t>
  </si>
  <si>
    <t>Carboxin</t>
  </si>
  <si>
    <t>Sodium hydrogen Methylarsonate</t>
  </si>
  <si>
    <t>Cyazofamid</t>
  </si>
  <si>
    <t>Sulfenthrazone</t>
  </si>
  <si>
    <t>Cypermethrin</t>
  </si>
  <si>
    <t>Tetraconazole</t>
  </si>
  <si>
    <t>General Foods Aditives</t>
  </si>
  <si>
    <t>Chemical1</t>
  </si>
  <si>
    <t>Comercial Name1</t>
  </si>
  <si>
    <t>Type1</t>
  </si>
  <si>
    <t>Date</t>
  </si>
  <si>
    <t>2020</t>
  </si>
  <si>
    <t>Year</t>
  </si>
  <si>
    <t>2015</t>
  </si>
  <si>
    <t>2016</t>
  </si>
  <si>
    <t>2017</t>
  </si>
  <si>
    <t>2018</t>
  </si>
  <si>
    <t>2019</t>
  </si>
  <si>
    <t>DateReal</t>
  </si>
  <si>
    <t>FOB  Price (USD/Kg)</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</si>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</sst>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
  </numFmts>
  <fonts count="13" x14ac:knownFonts="1">
    <font>
      <sz val="11"/>
      <name val="Arial"/>
      <family val="1"/>
    </font>
    <font>
      <b/>
      <sz val="10"/>
      <color rgb="FFFFFFFF"/>
      <name val="Arial"/>
      <family val="1"/>
    </font>
    <font>
      <sz val="10"/>
      <name val="Arial"/>
      <family val="1"/>
    </font>
    <font>
      <sz val="10"/>
      <name val="Arial"/>
      <family val="1"/>
    </font>
    <font>
      <sz val="10"/>
      <name val="Arial"/>
      <family val="1"/>
    </font>
    <font>
      <sz val="10"/>
      <name val="Arial"/>
      <family val="1"/>
    </font>
    <font>
      <sz val="10"/>
      <name val="Arial"/>
      <family val="1"/>
    </font>
    <font>
      <sz val="10"/>
      <name val="Arial"/>
      <family val="1"/>
    </font>
    <font>
      <sz val="10"/>
      <name val="Arial"/>
      <family val="1"/>
    </font>
    <font>
      <sz val="10"/>
      <name val="Arial"/>
      <family val="1"/>
    </font>
    <font>
      <sz val="10"/>
      <color rgb="FF000000"/>
      <name val="Arial"/>
      <family val="1"/>
    </font>
    <font>
      <sz val="11"/>
      <color theme="0"/>
      <name val="Arial"/>
      <family val="1"/>
    </font>
    <font>
      <sz val="8"/>
      <name val="Arial"/>
      <family val="1"/>
    </font>
  </fonts>
  <fills count="8">
    <fill>
      <patternFill patternType="none"/>
    </fill>
    <fill>
      <patternFill patternType="gray125"/>
    </fill>
    <fill>
      <patternFill patternType="solid">
        <fgColor rgb="FF00A1CF"/>
      </patternFill>
    </fill>
    <fill>
      <patternFill patternType="solid">
        <fgColor rgb="FFE9EBED"/>
      </patternFill>
    </fill>
    <fill>
      <patternFill patternType="solid">
        <fgColor rgb="FFE9EBED"/>
      </patternFill>
    </fill>
    <fill>
      <patternFill patternType="solid">
        <fgColor rgb="FFE9EBED"/>
      </patternFill>
    </fill>
    <fill>
      <patternFill patternType="solid">
        <fgColor rgb="FFE9EBED"/>
      </patternFill>
    </fill>
    <fill>
      <patternFill patternType="solid">
        <fgColor theme="3"/>
        <bgColor indexed="64"/>
      </patternFill>
    </fill>
  </fills>
  <borders count="7">
    <border>
      <left/>
      <right/>
      <top/>
      <bottom/>
      <diagonal/>
    </border>
    <border>
      <left/>
      <right style="medium">
        <color rgb="FFFFFFFF"/>
      </right>
      <top/>
      <bottom style="medium">
        <color rgb="FFFFFFFF"/>
      </bottom>
      <diagonal/>
    </border>
    <border>
      <left/>
      <right style="thick">
        <color rgb="FFFFFFFF"/>
      </right>
      <top/>
      <bottom/>
      <diagonal/>
    </border>
    <border>
      <left/>
      <right style="thick">
        <color rgb="FFFFFFFF"/>
      </right>
      <top/>
      <bottom/>
      <diagonal/>
    </border>
    <border>
      <left/>
      <right style="thick">
        <color rgb="FFFFFFFF"/>
      </right>
      <top/>
      <bottom/>
      <diagonal/>
    </border>
    <border>
      <left/>
      <right style="thick">
        <color rgb="FFFFFFFF"/>
      </right>
      <top/>
      <bottom/>
      <diagonal/>
    </border>
    <border>
      <left/>
      <right style="medium">
        <color rgb="FFFFFFFF"/>
      </right>
      <top/>
      <bottom/>
      <diagonal/>
    </border>
  </borders>
  <cellStyleXfs count="1">
    <xf numFmtId="0" fontId="0" fillId="0" borderId="0"/>
  </cellStyleXfs>
  <cellXfs count="17">
    <xf numFmtId="0" fontId="0" fillId="0" borderId="0" xfId="0"/>
    <xf numFmtId="49" fontId="1" fillId="2" borderId="1" xfId="0" applyNumberFormat="1" applyFont="1" applyFill="1" applyBorder="1" applyAlignment="1">
      <alignment horizontal="center" vertical="center"/>
    </xf>
    <xf numFmtId="164" fontId="2" fillId="3" borderId="2" xfId="0" applyNumberFormat="1" applyFont="1" applyFill="1" applyBorder="1" applyAlignment="1"/>
    <xf numFmtId="49" fontId="3" fillId="4" borderId="3" xfId="0" applyNumberFormat="1" applyFont="1" applyFill="1" applyBorder="1" applyAlignment="1"/>
    <xf numFmtId="0" fontId="4" fillId="5" borderId="4" xfId="0" applyFont="1" applyFill="1" applyBorder="1" applyAlignment="1"/>
    <xf numFmtId="164" fontId="5" fillId="0" borderId="0" xfId="0" applyNumberFormat="1" applyFont="1" applyAlignment="1"/>
    <xf numFmtId="49" fontId="6" fillId="0" borderId="0" xfId="0" applyNumberFormat="1" applyFont="1" applyAlignment="1"/>
    <xf numFmtId="0" fontId="7" fillId="0" borderId="0" xfId="0" applyFont="1" applyAlignment="1"/>
    <xf numFmtId="165" fontId="8" fillId="6" borderId="5" xfId="0" applyNumberFormat="1" applyFont="1" applyFill="1" applyBorder="1" applyAlignment="1"/>
    <xf numFmtId="165" fontId="9" fillId="0" borderId="0" xfId="0" applyNumberFormat="1" applyFont="1" applyAlignment="1"/>
    <xf numFmtId="49" fontId="10" fillId="0" borderId="0" xfId="0" applyNumberFormat="1" applyFont="1" applyAlignment="1"/>
    <xf numFmtId="49" fontId="2" fillId="4" borderId="5" xfId="0" applyNumberFormat="1" applyFont="1" applyFill="1" applyBorder="1" applyAlignment="1"/>
    <xf numFmtId="49" fontId="1" fillId="2" borderId="6" xfId="0" applyNumberFormat="1" applyFont="1" applyFill="1" applyBorder="1" applyAlignment="1">
      <alignment horizontal="center" vertical="center"/>
    </xf>
    <xf numFmtId="49" fontId="2" fillId="4" borderId="3" xfId="0" applyNumberFormat="1" applyFont="1" applyFill="1" applyBorder="1" applyAlignment="1"/>
    <xf numFmtId="49" fontId="2" fillId="0" borderId="0" xfId="0" applyNumberFormat="1" applyFont="1" applyAlignment="1"/>
    <xf numFmtId="0" fontId="11" fillId="7" borderId="0" xfId="0" applyFont="1" applyFill="1"/>
    <xf numFmtId="164" fontId="2" fillId="3" borderId="5" xfId="0" applyNumberFormat="1" applyFont="1" applyFill="1" applyBorder="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panjiva.com" TargetMode="External"/></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219200" cy="428625"/>
    <xdr:pic>
      <xdr:nvPicPr>
        <xdr:cNvPr id="2" name="Picture 1">
          <a:hlinkClick xmlns:r="http://schemas.openxmlformats.org/officeDocument/2006/relationships" r:id="rId1" tooltip="https://panjiva.com"/>
          <a:extLst>
            <a:ext uri="{FF2B5EF4-FFF2-40B4-BE49-F238E27FC236}">
              <a16:creationId xmlns:a16="http://schemas.microsoft.com/office/drawing/2014/main" id="{00000000-0008-0000-0100-000002000000}"/>
            </a:ext>
          </a:extLst>
        </xdr:cNvPr>
        <xdr:cNvPicPr>
          <a:picLocks noSelect="1" noChangeAspect="1" noMove="1"/>
        </xdr:cNvPicPr>
      </xdr:nvPicPr>
      <xdr:blipFill>
        <a:blip xmlns:r="http://schemas.openxmlformats.org/officeDocument/2006/relationships" r:embed="rId2"/>
        <a:stretch>
          <a:fillRect/>
        </a:stretch>
      </xdr:blipFill>
      <xdr:spPr>
        <a:xfrm>
          <a:off x="0" y="0"/>
          <a:ext cx="2336800" cy="216154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mailto:support.panjiva@spglobal.com" TargetMode="External"/><Relationship Id="rId2" Type="http://schemas.openxmlformats.org/officeDocument/2006/relationships/hyperlink" Target="tel:" TargetMode="External"/><Relationship Id="rId1" Type="http://schemas.openxmlformats.org/officeDocument/2006/relationships/hyperlink" Target="https://panjiva.com/" TargetMode="External"/><Relationship Id="rId5" Type="http://schemas.openxmlformats.org/officeDocument/2006/relationships/drawing" Target="../drawings/drawing1.xml"/><Relationship Id="rId4" Type="http://schemas.openxmlformats.org/officeDocument/2006/relationships/hyperlink" Target="https://panjiv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E3035"/>
  <sheetViews>
    <sheetView showGridLines="0" showOutlineSymbols="0" showWhiteSpace="0" zoomScale="60" zoomScaleNormal="60" workbookViewId="0">
      <selection sqref="A1:XFD1048576"/>
    </sheetView>
  </sheetViews>
  <sheetFormatPr defaultRowHeight="14" x14ac:dyDescent="0.3"/>
  <cols>
    <col min="1" max="1" width="17.75" bestFit="1" customWidth="1"/>
    <col min="2" max="2" width="77.75" bestFit="1" customWidth="1"/>
    <col min="3" max="3" width="51.75" bestFit="1" customWidth="1"/>
    <col min="4" max="4" width="28.25" bestFit="1" customWidth="1"/>
    <col min="5" max="5" width="23.75" bestFit="1" customWidth="1"/>
    <col min="6" max="6" width="30.9140625" bestFit="1" customWidth="1"/>
    <col min="7" max="8" width="26.75" bestFit="1" customWidth="1"/>
    <col min="9" max="9" width="108.9140625" bestFit="1" customWidth="1"/>
    <col min="10" max="10" width="45.25" bestFit="1" customWidth="1"/>
    <col min="11" max="11" width="25.25" bestFit="1" customWidth="1"/>
    <col min="12" max="12" width="20.75" bestFit="1" customWidth="1"/>
    <col min="13" max="13" width="28.33203125" bestFit="1" customWidth="1"/>
    <col min="14" max="15" width="23.75" bestFit="1" customWidth="1"/>
    <col min="16" max="16" width="90.75" bestFit="1" customWidth="1"/>
    <col min="17" max="17" width="73.83203125" bestFit="1" customWidth="1"/>
    <col min="18" max="18" width="30.9140625" bestFit="1" customWidth="1"/>
    <col min="19" max="19" width="28.25" bestFit="1" customWidth="1"/>
    <col min="20" max="20" width="32.75" bestFit="1" customWidth="1"/>
    <col min="21" max="21" width="30.9140625" bestFit="1" customWidth="1"/>
    <col min="22" max="22" width="22.25" bestFit="1" customWidth="1"/>
    <col min="23" max="23" width="31.25" bestFit="1" customWidth="1"/>
    <col min="24" max="24" width="35.75" bestFit="1" customWidth="1"/>
    <col min="25" max="25" width="32.75" bestFit="1" customWidth="1"/>
    <col min="26" max="26" width="14.75" bestFit="1" customWidth="1"/>
    <col min="27" max="27" width="150" bestFit="1" customWidth="1"/>
    <col min="28" max="29" width="17.75" bestFit="1" customWidth="1"/>
    <col min="30" max="30" width="16.25" bestFit="1" customWidth="1"/>
    <col min="31" max="31" width="25.25" bestFit="1" customWidth="1"/>
  </cols>
  <sheetData>
    <row r="1" spans="1:31" ht="30"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ht="22" customHeight="1" x14ac:dyDescent="0.3">
      <c r="A2" s="2">
        <v>44012</v>
      </c>
      <c r="B2" s="3" t="s">
        <v>31</v>
      </c>
      <c r="C2" s="3" t="s">
        <v>32</v>
      </c>
      <c r="D2" s="3" t="s">
        <v>33</v>
      </c>
      <c r="E2" s="3" t="s">
        <v>34</v>
      </c>
      <c r="F2" s="4" t="s">
        <v>68</v>
      </c>
      <c r="G2" s="4" t="s">
        <v>68</v>
      </c>
      <c r="H2" s="4" t="s">
        <v>68</v>
      </c>
      <c r="I2" s="3" t="s">
        <v>35</v>
      </c>
      <c r="J2" s="3" t="s">
        <v>36</v>
      </c>
      <c r="K2" s="3" t="s">
        <v>37</v>
      </c>
      <c r="L2" s="3" t="s">
        <v>38</v>
      </c>
      <c r="M2" s="3" t="s">
        <v>39</v>
      </c>
      <c r="N2" s="4" t="s">
        <v>68</v>
      </c>
      <c r="O2" s="4" t="s">
        <v>68</v>
      </c>
      <c r="P2" s="3" t="s">
        <v>40</v>
      </c>
      <c r="Q2" s="3" t="s">
        <v>41</v>
      </c>
      <c r="R2" s="3" t="s">
        <v>42</v>
      </c>
      <c r="S2" s="3" t="s">
        <v>38</v>
      </c>
      <c r="T2" s="3" t="s">
        <v>43</v>
      </c>
      <c r="U2" s="3" t="s">
        <v>44</v>
      </c>
      <c r="V2" s="3" t="s">
        <v>45</v>
      </c>
      <c r="W2" s="3" t="s">
        <v>34</v>
      </c>
      <c r="X2" s="3" t="s">
        <v>46</v>
      </c>
      <c r="Y2" s="3" t="s">
        <v>47</v>
      </c>
      <c r="Z2" s="3" t="s">
        <v>48</v>
      </c>
      <c r="AA2" s="3" t="s">
        <v>49</v>
      </c>
      <c r="AB2" s="4">
        <v>2</v>
      </c>
      <c r="AC2" s="4">
        <v>40264</v>
      </c>
      <c r="AD2" s="4">
        <v>40.26</v>
      </c>
      <c r="AE2" s="4">
        <v>444000</v>
      </c>
    </row>
    <row r="3" spans="1:31" ht="22" customHeight="1" x14ac:dyDescent="0.3">
      <c r="A3" s="5">
        <v>44012</v>
      </c>
      <c r="B3" s="6" t="s">
        <v>31</v>
      </c>
      <c r="C3" s="6" t="s">
        <v>32</v>
      </c>
      <c r="D3" s="6" t="s">
        <v>33</v>
      </c>
      <c r="E3" s="6" t="s">
        <v>34</v>
      </c>
      <c r="F3" s="7" t="s">
        <v>68</v>
      </c>
      <c r="G3" s="7" t="s">
        <v>68</v>
      </c>
      <c r="H3" s="7" t="s">
        <v>68</v>
      </c>
      <c r="I3" s="6" t="s">
        <v>50</v>
      </c>
      <c r="J3" s="6" t="s">
        <v>36</v>
      </c>
      <c r="K3" s="6" t="s">
        <v>37</v>
      </c>
      <c r="L3" s="6" t="s">
        <v>38</v>
      </c>
      <c r="M3" s="6" t="s">
        <v>39</v>
      </c>
      <c r="N3" s="7" t="s">
        <v>68</v>
      </c>
      <c r="O3" s="7" t="s">
        <v>68</v>
      </c>
      <c r="P3" s="6" t="s">
        <v>40</v>
      </c>
      <c r="Q3" s="6" t="s">
        <v>41</v>
      </c>
      <c r="R3" s="6" t="s">
        <v>42</v>
      </c>
      <c r="S3" s="6" t="s">
        <v>38</v>
      </c>
      <c r="T3" s="6" t="s">
        <v>43</v>
      </c>
      <c r="U3" s="6" t="s">
        <v>44</v>
      </c>
      <c r="V3" s="6" t="s">
        <v>45</v>
      </c>
      <c r="W3" s="6" t="s">
        <v>34</v>
      </c>
      <c r="X3" s="6" t="s">
        <v>46</v>
      </c>
      <c r="Y3" s="6" t="s">
        <v>47</v>
      </c>
      <c r="Z3" s="6" t="s">
        <v>48</v>
      </c>
      <c r="AA3" s="6" t="s">
        <v>51</v>
      </c>
      <c r="AB3" s="7">
        <v>1</v>
      </c>
      <c r="AC3" s="7">
        <v>19802</v>
      </c>
      <c r="AD3" s="7">
        <v>19.8</v>
      </c>
      <c r="AE3" s="7">
        <v>218000</v>
      </c>
    </row>
    <row r="4" spans="1:31" ht="22" customHeight="1" x14ac:dyDescent="0.3">
      <c r="A4" s="2">
        <v>44012</v>
      </c>
      <c r="B4" s="3" t="s">
        <v>31</v>
      </c>
      <c r="C4" s="3" t="s">
        <v>32</v>
      </c>
      <c r="D4" s="3" t="s">
        <v>33</v>
      </c>
      <c r="E4" s="3" t="s">
        <v>34</v>
      </c>
      <c r="F4" s="4" t="s">
        <v>68</v>
      </c>
      <c r="G4" s="4" t="s">
        <v>68</v>
      </c>
      <c r="H4" s="4" t="s">
        <v>68</v>
      </c>
      <c r="I4" s="3" t="s">
        <v>35</v>
      </c>
      <c r="J4" s="3" t="s">
        <v>36</v>
      </c>
      <c r="K4" s="3" t="s">
        <v>37</v>
      </c>
      <c r="L4" s="3" t="s">
        <v>38</v>
      </c>
      <c r="M4" s="3" t="s">
        <v>39</v>
      </c>
      <c r="N4" s="4" t="s">
        <v>68</v>
      </c>
      <c r="O4" s="4" t="s">
        <v>68</v>
      </c>
      <c r="P4" s="3" t="s">
        <v>40</v>
      </c>
      <c r="Q4" s="3" t="s">
        <v>41</v>
      </c>
      <c r="R4" s="3" t="s">
        <v>42</v>
      </c>
      <c r="S4" s="3" t="s">
        <v>38</v>
      </c>
      <c r="T4" s="3" t="s">
        <v>43</v>
      </c>
      <c r="U4" s="3" t="s">
        <v>44</v>
      </c>
      <c r="V4" s="3" t="s">
        <v>45</v>
      </c>
      <c r="W4" s="3" t="s">
        <v>34</v>
      </c>
      <c r="X4" s="3" t="s">
        <v>46</v>
      </c>
      <c r="Y4" s="3" t="s">
        <v>47</v>
      </c>
      <c r="Z4" s="3" t="s">
        <v>48</v>
      </c>
      <c r="AA4" s="3" t="s">
        <v>52</v>
      </c>
      <c r="AB4" s="4">
        <v>10</v>
      </c>
      <c r="AC4" s="4">
        <v>116140</v>
      </c>
      <c r="AD4" s="4">
        <v>116.14</v>
      </c>
      <c r="AE4" s="4">
        <v>1280000</v>
      </c>
    </row>
    <row r="5" spans="1:31" ht="22" customHeight="1" x14ac:dyDescent="0.3">
      <c r="A5" s="5">
        <v>44012</v>
      </c>
      <c r="B5" s="6" t="s">
        <v>31</v>
      </c>
      <c r="C5" s="6" t="s">
        <v>32</v>
      </c>
      <c r="D5" s="6" t="s">
        <v>33</v>
      </c>
      <c r="E5" s="6" t="s">
        <v>34</v>
      </c>
      <c r="F5" s="7" t="s">
        <v>68</v>
      </c>
      <c r="G5" s="7" t="s">
        <v>68</v>
      </c>
      <c r="H5" s="7" t="s">
        <v>68</v>
      </c>
      <c r="I5" s="6" t="s">
        <v>35</v>
      </c>
      <c r="J5" s="6" t="s">
        <v>36</v>
      </c>
      <c r="K5" s="6" t="s">
        <v>37</v>
      </c>
      <c r="L5" s="6" t="s">
        <v>38</v>
      </c>
      <c r="M5" s="6" t="s">
        <v>39</v>
      </c>
      <c r="N5" s="7" t="s">
        <v>68</v>
      </c>
      <c r="O5" s="7" t="s">
        <v>68</v>
      </c>
      <c r="P5" s="6" t="s">
        <v>40</v>
      </c>
      <c r="Q5" s="6" t="s">
        <v>41</v>
      </c>
      <c r="R5" s="6" t="s">
        <v>42</v>
      </c>
      <c r="S5" s="6" t="s">
        <v>38</v>
      </c>
      <c r="T5" s="6" t="s">
        <v>43</v>
      </c>
      <c r="U5" s="6" t="s">
        <v>44</v>
      </c>
      <c r="V5" s="6" t="s">
        <v>45</v>
      </c>
      <c r="W5" s="6" t="s">
        <v>34</v>
      </c>
      <c r="X5" s="6" t="s">
        <v>46</v>
      </c>
      <c r="Y5" s="6" t="s">
        <v>47</v>
      </c>
      <c r="Z5" s="6" t="s">
        <v>48</v>
      </c>
      <c r="AA5" s="6" t="s">
        <v>53</v>
      </c>
      <c r="AB5" s="7">
        <v>1</v>
      </c>
      <c r="AC5" s="7">
        <v>19150</v>
      </c>
      <c r="AD5" s="7">
        <v>19.149999999999999</v>
      </c>
      <c r="AE5" s="7">
        <v>211000</v>
      </c>
    </row>
    <row r="6" spans="1:31" ht="22" customHeight="1" x14ac:dyDescent="0.3">
      <c r="A6" s="2">
        <v>44012</v>
      </c>
      <c r="B6" s="3" t="s">
        <v>31</v>
      </c>
      <c r="C6" s="3" t="s">
        <v>32</v>
      </c>
      <c r="D6" s="3" t="s">
        <v>33</v>
      </c>
      <c r="E6" s="3" t="s">
        <v>34</v>
      </c>
      <c r="F6" s="4" t="s">
        <v>68</v>
      </c>
      <c r="G6" s="4" t="s">
        <v>68</v>
      </c>
      <c r="H6" s="4" t="s">
        <v>68</v>
      </c>
      <c r="I6" s="3" t="s">
        <v>50</v>
      </c>
      <c r="J6" s="3" t="s">
        <v>36</v>
      </c>
      <c r="K6" s="3" t="s">
        <v>37</v>
      </c>
      <c r="L6" s="3" t="s">
        <v>38</v>
      </c>
      <c r="M6" s="3" t="s">
        <v>39</v>
      </c>
      <c r="N6" s="4" t="s">
        <v>68</v>
      </c>
      <c r="O6" s="4" t="s">
        <v>68</v>
      </c>
      <c r="P6" s="3" t="s">
        <v>40</v>
      </c>
      <c r="Q6" s="3" t="s">
        <v>41</v>
      </c>
      <c r="R6" s="3" t="s">
        <v>42</v>
      </c>
      <c r="S6" s="3" t="s">
        <v>38</v>
      </c>
      <c r="T6" s="3" t="s">
        <v>43</v>
      </c>
      <c r="U6" s="3" t="s">
        <v>44</v>
      </c>
      <c r="V6" s="3" t="s">
        <v>45</v>
      </c>
      <c r="W6" s="3" t="s">
        <v>34</v>
      </c>
      <c r="X6" s="3" t="s">
        <v>46</v>
      </c>
      <c r="Y6" s="3" t="s">
        <v>47</v>
      </c>
      <c r="Z6" s="3" t="s">
        <v>48</v>
      </c>
      <c r="AA6" s="3" t="s">
        <v>54</v>
      </c>
      <c r="AB6" s="4">
        <v>6</v>
      </c>
      <c r="AC6" s="4">
        <v>78449</v>
      </c>
      <c r="AD6" s="4">
        <v>78.45</v>
      </c>
      <c r="AE6" s="4">
        <v>864000</v>
      </c>
    </row>
    <row r="7" spans="1:31" ht="22" customHeight="1" x14ac:dyDescent="0.3">
      <c r="A7" s="5">
        <v>44012</v>
      </c>
      <c r="B7" s="6" t="s">
        <v>31</v>
      </c>
      <c r="C7" s="6" t="s">
        <v>32</v>
      </c>
      <c r="D7" s="6" t="s">
        <v>33</v>
      </c>
      <c r="E7" s="6" t="s">
        <v>34</v>
      </c>
      <c r="F7" s="7" t="s">
        <v>68</v>
      </c>
      <c r="G7" s="7" t="s">
        <v>68</v>
      </c>
      <c r="H7" s="7" t="s">
        <v>68</v>
      </c>
      <c r="I7" s="6" t="s">
        <v>50</v>
      </c>
      <c r="J7" s="6" t="s">
        <v>36</v>
      </c>
      <c r="K7" s="6" t="s">
        <v>37</v>
      </c>
      <c r="L7" s="6" t="s">
        <v>38</v>
      </c>
      <c r="M7" s="6" t="s">
        <v>39</v>
      </c>
      <c r="N7" s="7" t="s">
        <v>68</v>
      </c>
      <c r="O7" s="7" t="s">
        <v>68</v>
      </c>
      <c r="P7" s="6" t="s">
        <v>40</v>
      </c>
      <c r="Q7" s="6" t="s">
        <v>41</v>
      </c>
      <c r="R7" s="6" t="s">
        <v>42</v>
      </c>
      <c r="S7" s="6" t="s">
        <v>38</v>
      </c>
      <c r="T7" s="6" t="s">
        <v>43</v>
      </c>
      <c r="U7" s="6" t="s">
        <v>44</v>
      </c>
      <c r="V7" s="6" t="s">
        <v>45</v>
      </c>
      <c r="W7" s="6" t="s">
        <v>34</v>
      </c>
      <c r="X7" s="6" t="s">
        <v>46</v>
      </c>
      <c r="Y7" s="6" t="s">
        <v>47</v>
      </c>
      <c r="Z7" s="6" t="s">
        <v>48</v>
      </c>
      <c r="AA7" s="6" t="s">
        <v>55</v>
      </c>
      <c r="AB7" s="7">
        <v>6</v>
      </c>
      <c r="AC7" s="7">
        <v>76100</v>
      </c>
      <c r="AD7" s="7">
        <v>76.099999999999994</v>
      </c>
      <c r="AE7" s="7">
        <v>839000</v>
      </c>
    </row>
    <row r="8" spans="1:31" ht="22" customHeight="1" x14ac:dyDescent="0.3">
      <c r="A8" s="2">
        <v>44011</v>
      </c>
      <c r="B8" s="3" t="s">
        <v>31</v>
      </c>
      <c r="C8" s="3" t="s">
        <v>56</v>
      </c>
      <c r="D8" s="4" t="s">
        <v>68</v>
      </c>
      <c r="E8" s="4" t="s">
        <v>68</v>
      </c>
      <c r="F8" s="4" t="s">
        <v>68</v>
      </c>
      <c r="G8" s="4" t="s">
        <v>68</v>
      </c>
      <c r="H8" s="4" t="s">
        <v>68</v>
      </c>
      <c r="I8" s="3" t="s">
        <v>57</v>
      </c>
      <c r="J8" s="3" t="s">
        <v>58</v>
      </c>
      <c r="K8" s="3" t="s">
        <v>59</v>
      </c>
      <c r="L8" s="3" t="s">
        <v>60</v>
      </c>
      <c r="M8" s="3" t="s">
        <v>61</v>
      </c>
      <c r="N8" s="8">
        <v>28229500</v>
      </c>
      <c r="O8" s="4" t="s">
        <v>68</v>
      </c>
      <c r="P8" s="3" t="s">
        <v>62</v>
      </c>
      <c r="Q8" s="3" t="s">
        <v>41</v>
      </c>
      <c r="R8" s="3" t="s">
        <v>63</v>
      </c>
      <c r="S8" s="3" t="s">
        <v>60</v>
      </c>
      <c r="T8" s="3" t="s">
        <v>64</v>
      </c>
      <c r="U8" s="3" t="s">
        <v>65</v>
      </c>
      <c r="V8" s="3" t="s">
        <v>45</v>
      </c>
      <c r="W8" s="3" t="s">
        <v>34</v>
      </c>
      <c r="X8" s="3" t="s">
        <v>46</v>
      </c>
      <c r="Y8" s="3" t="s">
        <v>47</v>
      </c>
      <c r="Z8" s="3" t="s">
        <v>66</v>
      </c>
      <c r="AA8" s="3" t="s">
        <v>67</v>
      </c>
      <c r="AB8" s="4">
        <v>6</v>
      </c>
      <c r="AC8" s="4">
        <v>53244</v>
      </c>
      <c r="AD8" s="4">
        <v>53.24</v>
      </c>
      <c r="AE8" s="3" t="s">
        <v>68</v>
      </c>
    </row>
    <row r="9" spans="1:31" ht="22" customHeight="1" x14ac:dyDescent="0.3">
      <c r="A9" s="5">
        <v>44011</v>
      </c>
      <c r="B9" s="6" t="s">
        <v>31</v>
      </c>
      <c r="C9" s="6" t="s">
        <v>56</v>
      </c>
      <c r="D9" s="7" t="s">
        <v>68</v>
      </c>
      <c r="E9" s="7" t="s">
        <v>68</v>
      </c>
      <c r="F9" s="7" t="s">
        <v>68</v>
      </c>
      <c r="G9" s="7" t="s">
        <v>68</v>
      </c>
      <c r="H9" s="7" t="s">
        <v>68</v>
      </c>
      <c r="I9" s="6" t="s">
        <v>57</v>
      </c>
      <c r="J9" s="6" t="s">
        <v>58</v>
      </c>
      <c r="K9" s="6" t="s">
        <v>59</v>
      </c>
      <c r="L9" s="6" t="s">
        <v>60</v>
      </c>
      <c r="M9" s="6" t="s">
        <v>61</v>
      </c>
      <c r="N9" s="9">
        <v>28229500</v>
      </c>
      <c r="O9" s="7" t="s">
        <v>68</v>
      </c>
      <c r="P9" s="6" t="s">
        <v>62</v>
      </c>
      <c r="Q9" s="6" t="s">
        <v>41</v>
      </c>
      <c r="R9" s="6" t="s">
        <v>63</v>
      </c>
      <c r="S9" s="6" t="s">
        <v>60</v>
      </c>
      <c r="T9" s="6" t="s">
        <v>64</v>
      </c>
      <c r="U9" s="6" t="s">
        <v>65</v>
      </c>
      <c r="V9" s="6" t="s">
        <v>45</v>
      </c>
      <c r="W9" s="6" t="s">
        <v>34</v>
      </c>
      <c r="X9" s="6" t="s">
        <v>46</v>
      </c>
      <c r="Y9" s="6" t="s">
        <v>47</v>
      </c>
      <c r="Z9" s="6" t="s">
        <v>66</v>
      </c>
      <c r="AA9" s="6" t="s">
        <v>69</v>
      </c>
      <c r="AB9" s="7">
        <v>4</v>
      </c>
      <c r="AC9" s="7">
        <v>41560</v>
      </c>
      <c r="AD9" s="7">
        <v>41.56</v>
      </c>
      <c r="AE9" s="6" t="s">
        <v>68</v>
      </c>
    </row>
    <row r="10" spans="1:31" ht="22" customHeight="1" x14ac:dyDescent="0.3">
      <c r="A10" s="2">
        <v>44011</v>
      </c>
      <c r="B10" s="3" t="s">
        <v>31</v>
      </c>
      <c r="C10" s="3" t="s">
        <v>56</v>
      </c>
      <c r="D10" s="4" t="s">
        <v>68</v>
      </c>
      <c r="E10" s="4" t="s">
        <v>68</v>
      </c>
      <c r="F10" s="4" t="s">
        <v>68</v>
      </c>
      <c r="G10" s="4" t="s">
        <v>68</v>
      </c>
      <c r="H10" s="4" t="s">
        <v>68</v>
      </c>
      <c r="I10" s="3" t="s">
        <v>57</v>
      </c>
      <c r="J10" s="3" t="s">
        <v>58</v>
      </c>
      <c r="K10" s="3" t="s">
        <v>59</v>
      </c>
      <c r="L10" s="3" t="s">
        <v>60</v>
      </c>
      <c r="M10" s="3" t="s">
        <v>61</v>
      </c>
      <c r="N10" s="8">
        <v>28229500</v>
      </c>
      <c r="O10" s="4" t="s">
        <v>68</v>
      </c>
      <c r="P10" s="3" t="s">
        <v>62</v>
      </c>
      <c r="Q10" s="3" t="s">
        <v>41</v>
      </c>
      <c r="R10" s="3" t="s">
        <v>63</v>
      </c>
      <c r="S10" s="3" t="s">
        <v>60</v>
      </c>
      <c r="T10" s="3" t="s">
        <v>64</v>
      </c>
      <c r="U10" s="3" t="s">
        <v>65</v>
      </c>
      <c r="V10" s="3" t="s">
        <v>45</v>
      </c>
      <c r="W10" s="3" t="s">
        <v>34</v>
      </c>
      <c r="X10" s="3" t="s">
        <v>46</v>
      </c>
      <c r="Y10" s="3" t="s">
        <v>47</v>
      </c>
      <c r="Z10" s="3" t="s">
        <v>66</v>
      </c>
      <c r="AA10" s="3" t="s">
        <v>70</v>
      </c>
      <c r="AB10" s="4">
        <v>6</v>
      </c>
      <c r="AC10" s="4">
        <v>42541</v>
      </c>
      <c r="AD10" s="4">
        <v>42.54</v>
      </c>
      <c r="AE10" s="3" t="s">
        <v>68</v>
      </c>
    </row>
    <row r="11" spans="1:31" ht="22" customHeight="1" x14ac:dyDescent="0.3">
      <c r="A11" s="5">
        <v>44011</v>
      </c>
      <c r="B11" s="6" t="s">
        <v>31</v>
      </c>
      <c r="C11" s="6" t="s">
        <v>56</v>
      </c>
      <c r="D11" s="7" t="s">
        <v>68</v>
      </c>
      <c r="E11" s="7" t="s">
        <v>68</v>
      </c>
      <c r="F11" s="7" t="s">
        <v>68</v>
      </c>
      <c r="G11" s="7" t="s">
        <v>68</v>
      </c>
      <c r="H11" s="7" t="s">
        <v>68</v>
      </c>
      <c r="I11" s="6" t="s">
        <v>57</v>
      </c>
      <c r="J11" s="6" t="s">
        <v>58</v>
      </c>
      <c r="K11" s="6" t="s">
        <v>59</v>
      </c>
      <c r="L11" s="6" t="s">
        <v>60</v>
      </c>
      <c r="M11" s="6" t="s">
        <v>61</v>
      </c>
      <c r="N11" s="9">
        <v>28229500</v>
      </c>
      <c r="O11" s="7" t="s">
        <v>68</v>
      </c>
      <c r="P11" s="6" t="s">
        <v>62</v>
      </c>
      <c r="Q11" s="6" t="s">
        <v>41</v>
      </c>
      <c r="R11" s="6" t="s">
        <v>71</v>
      </c>
      <c r="S11" s="6" t="s">
        <v>60</v>
      </c>
      <c r="T11" s="6" t="s">
        <v>72</v>
      </c>
      <c r="U11" s="6" t="s">
        <v>65</v>
      </c>
      <c r="V11" s="6" t="s">
        <v>45</v>
      </c>
      <c r="W11" s="6" t="s">
        <v>34</v>
      </c>
      <c r="X11" s="6" t="s">
        <v>46</v>
      </c>
      <c r="Y11" s="6" t="s">
        <v>47</v>
      </c>
      <c r="Z11" s="6" t="s">
        <v>66</v>
      </c>
      <c r="AA11" s="6" t="s">
        <v>73</v>
      </c>
      <c r="AB11" s="7">
        <v>4</v>
      </c>
      <c r="AC11" s="7">
        <v>39240</v>
      </c>
      <c r="AD11" s="7">
        <v>39.24</v>
      </c>
      <c r="AE11" s="6" t="s">
        <v>68</v>
      </c>
    </row>
    <row r="12" spans="1:31" ht="22" customHeight="1" x14ac:dyDescent="0.3">
      <c r="A12" s="2">
        <v>44011</v>
      </c>
      <c r="B12" s="3" t="s">
        <v>31</v>
      </c>
      <c r="C12" s="3" t="s">
        <v>56</v>
      </c>
      <c r="D12" s="4" t="s">
        <v>68</v>
      </c>
      <c r="E12" s="4" t="s">
        <v>68</v>
      </c>
      <c r="F12" s="4" t="s">
        <v>68</v>
      </c>
      <c r="G12" s="4" t="s">
        <v>68</v>
      </c>
      <c r="H12" s="4" t="s">
        <v>68</v>
      </c>
      <c r="I12" s="3" t="s">
        <v>74</v>
      </c>
      <c r="J12" s="3" t="s">
        <v>58</v>
      </c>
      <c r="K12" s="3" t="s">
        <v>59</v>
      </c>
      <c r="L12" s="3" t="s">
        <v>60</v>
      </c>
      <c r="M12" s="3" t="s">
        <v>61</v>
      </c>
      <c r="N12" s="8">
        <v>28229500</v>
      </c>
      <c r="O12" s="4" t="s">
        <v>68</v>
      </c>
      <c r="P12" s="3" t="s">
        <v>62</v>
      </c>
      <c r="Q12" s="3" t="s">
        <v>41</v>
      </c>
      <c r="R12" s="3" t="s">
        <v>63</v>
      </c>
      <c r="S12" s="3" t="s">
        <v>60</v>
      </c>
      <c r="T12" s="3" t="s">
        <v>64</v>
      </c>
      <c r="U12" s="3" t="s">
        <v>65</v>
      </c>
      <c r="V12" s="3" t="s">
        <v>45</v>
      </c>
      <c r="W12" s="3" t="s">
        <v>34</v>
      </c>
      <c r="X12" s="3" t="s">
        <v>46</v>
      </c>
      <c r="Y12" s="3" t="s">
        <v>47</v>
      </c>
      <c r="Z12" s="3" t="s">
        <v>75</v>
      </c>
      <c r="AA12" s="3" t="s">
        <v>76</v>
      </c>
      <c r="AB12" s="4">
        <v>2</v>
      </c>
      <c r="AC12" s="4">
        <v>20275</v>
      </c>
      <c r="AD12" s="4">
        <v>20.27</v>
      </c>
      <c r="AE12" s="4">
        <v>80300</v>
      </c>
    </row>
    <row r="13" spans="1:31" ht="22" customHeight="1" x14ac:dyDescent="0.3">
      <c r="A13" s="5">
        <v>44011</v>
      </c>
      <c r="B13" s="6" t="s">
        <v>31</v>
      </c>
      <c r="C13" s="6" t="s">
        <v>56</v>
      </c>
      <c r="D13" s="7" t="s">
        <v>68</v>
      </c>
      <c r="E13" s="7" t="s">
        <v>68</v>
      </c>
      <c r="F13" s="7" t="s">
        <v>68</v>
      </c>
      <c r="G13" s="7" t="s">
        <v>68</v>
      </c>
      <c r="H13" s="7" t="s">
        <v>68</v>
      </c>
      <c r="I13" s="6" t="s">
        <v>74</v>
      </c>
      <c r="J13" s="6" t="s">
        <v>77</v>
      </c>
      <c r="K13" s="6" t="s">
        <v>78</v>
      </c>
      <c r="L13" s="6" t="s">
        <v>79</v>
      </c>
      <c r="M13" s="7" t="s">
        <v>68</v>
      </c>
      <c r="N13" s="7" t="s">
        <v>68</v>
      </c>
      <c r="O13" s="7" t="s">
        <v>68</v>
      </c>
      <c r="P13" s="6" t="s">
        <v>80</v>
      </c>
      <c r="Q13" s="6" t="s">
        <v>81</v>
      </c>
      <c r="R13" s="6" t="s">
        <v>82</v>
      </c>
      <c r="S13" s="6" t="s">
        <v>79</v>
      </c>
      <c r="T13" s="6" t="s">
        <v>83</v>
      </c>
      <c r="U13" s="6" t="s">
        <v>65</v>
      </c>
      <c r="V13" s="6" t="s">
        <v>45</v>
      </c>
      <c r="W13" s="6" t="s">
        <v>34</v>
      </c>
      <c r="X13" s="6" t="s">
        <v>46</v>
      </c>
      <c r="Y13" s="6" t="s">
        <v>47</v>
      </c>
      <c r="Z13" s="6" t="s">
        <v>84</v>
      </c>
      <c r="AA13" s="6" t="s">
        <v>85</v>
      </c>
      <c r="AB13" s="7">
        <v>8</v>
      </c>
      <c r="AC13" s="7">
        <v>115830</v>
      </c>
      <c r="AD13" s="7">
        <v>115.83</v>
      </c>
      <c r="AE13" s="7">
        <v>441000</v>
      </c>
    </row>
    <row r="14" spans="1:31" ht="22" hidden="1" customHeight="1" x14ac:dyDescent="0.3">
      <c r="A14" s="2">
        <v>44011</v>
      </c>
      <c r="B14" s="3" t="s">
        <v>26</v>
      </c>
      <c r="C14" s="3" t="s">
        <v>86</v>
      </c>
      <c r="D14" s="3" t="s">
        <v>87</v>
      </c>
      <c r="E14" s="3" t="s">
        <v>34</v>
      </c>
      <c r="F14" s="4" t="s">
        <v>68</v>
      </c>
      <c r="G14" s="4" t="s">
        <v>68</v>
      </c>
      <c r="H14" s="4" t="s">
        <v>68</v>
      </c>
      <c r="I14" s="3" t="s">
        <v>88</v>
      </c>
      <c r="J14" s="3" t="s">
        <v>89</v>
      </c>
      <c r="K14" s="4" t="s">
        <v>68</v>
      </c>
      <c r="L14" s="4" t="s">
        <v>68</v>
      </c>
      <c r="M14" s="4" t="s">
        <v>68</v>
      </c>
      <c r="N14" s="4" t="s">
        <v>68</v>
      </c>
      <c r="O14" s="4" t="s">
        <v>68</v>
      </c>
      <c r="P14" s="3" t="s">
        <v>90</v>
      </c>
      <c r="Q14" s="3" t="s">
        <v>41</v>
      </c>
      <c r="R14" s="3" t="s">
        <v>91</v>
      </c>
      <c r="S14" s="3" t="s">
        <v>92</v>
      </c>
      <c r="T14" s="3" t="s">
        <v>93</v>
      </c>
      <c r="U14" s="3" t="s">
        <v>94</v>
      </c>
      <c r="V14" s="3" t="s">
        <v>45</v>
      </c>
      <c r="W14" s="3" t="s">
        <v>34</v>
      </c>
      <c r="X14" s="3" t="s">
        <v>46</v>
      </c>
      <c r="Y14" s="3" t="s">
        <v>47</v>
      </c>
      <c r="Z14" s="3" t="s">
        <v>95</v>
      </c>
      <c r="AA14" s="3" t="s">
        <v>96</v>
      </c>
      <c r="AB14" s="4">
        <v>6</v>
      </c>
      <c r="AC14" s="4">
        <v>69000</v>
      </c>
      <c r="AD14" s="4">
        <v>69</v>
      </c>
      <c r="AE14" s="4">
        <v>248000</v>
      </c>
    </row>
    <row r="15" spans="1:31" ht="22" customHeight="1" x14ac:dyDescent="0.3">
      <c r="A15" s="5">
        <v>44009</v>
      </c>
      <c r="B15" s="6" t="s">
        <v>31</v>
      </c>
      <c r="C15" s="6" t="s">
        <v>32</v>
      </c>
      <c r="D15" s="6" t="s">
        <v>33</v>
      </c>
      <c r="E15" s="6" t="s">
        <v>34</v>
      </c>
      <c r="F15" s="7" t="s">
        <v>68</v>
      </c>
      <c r="G15" s="7" t="s">
        <v>68</v>
      </c>
      <c r="H15" s="7" t="s">
        <v>68</v>
      </c>
      <c r="I15" s="6" t="s">
        <v>35</v>
      </c>
      <c r="J15" s="6" t="s">
        <v>97</v>
      </c>
      <c r="K15" s="6" t="s">
        <v>98</v>
      </c>
      <c r="L15" s="6" t="s">
        <v>99</v>
      </c>
      <c r="M15" s="6" t="s">
        <v>61</v>
      </c>
      <c r="N15" s="7" t="s">
        <v>68</v>
      </c>
      <c r="O15" s="7" t="s">
        <v>68</v>
      </c>
      <c r="P15" s="6" t="s">
        <v>100</v>
      </c>
      <c r="Q15" s="6" t="s">
        <v>101</v>
      </c>
      <c r="R15" s="6" t="s">
        <v>102</v>
      </c>
      <c r="S15" s="6" t="s">
        <v>99</v>
      </c>
      <c r="T15" s="6" t="s">
        <v>103</v>
      </c>
      <c r="U15" s="6" t="s">
        <v>104</v>
      </c>
      <c r="V15" s="6" t="s">
        <v>45</v>
      </c>
      <c r="W15" s="6" t="s">
        <v>34</v>
      </c>
      <c r="X15" s="6" t="s">
        <v>46</v>
      </c>
      <c r="Y15" s="6" t="s">
        <v>47</v>
      </c>
      <c r="Z15" s="6" t="s">
        <v>105</v>
      </c>
      <c r="AA15" s="6" t="s">
        <v>106</v>
      </c>
      <c r="AB15" s="7">
        <v>18</v>
      </c>
      <c r="AC15" s="7">
        <v>209177.99</v>
      </c>
      <c r="AD15" s="7">
        <v>209.18</v>
      </c>
      <c r="AE15" s="7">
        <v>2234000</v>
      </c>
    </row>
    <row r="16" spans="1:31" ht="22" customHeight="1" x14ac:dyDescent="0.3">
      <c r="A16" s="2">
        <v>44009</v>
      </c>
      <c r="B16" s="3" t="s">
        <v>107</v>
      </c>
      <c r="C16" s="3" t="s">
        <v>56</v>
      </c>
      <c r="D16" s="4" t="s">
        <v>68</v>
      </c>
      <c r="E16" s="4" t="s">
        <v>68</v>
      </c>
      <c r="F16" s="4" t="s">
        <v>68</v>
      </c>
      <c r="G16" s="4" t="s">
        <v>68</v>
      </c>
      <c r="H16" s="4" t="s">
        <v>68</v>
      </c>
      <c r="I16" s="3" t="s">
        <v>74</v>
      </c>
      <c r="J16" s="3" t="s">
        <v>108</v>
      </c>
      <c r="K16" s="3" t="s">
        <v>109</v>
      </c>
      <c r="L16" s="3" t="s">
        <v>110</v>
      </c>
      <c r="M16" s="4" t="s">
        <v>68</v>
      </c>
      <c r="N16" s="4" t="s">
        <v>68</v>
      </c>
      <c r="O16" s="4" t="s">
        <v>68</v>
      </c>
      <c r="P16" s="3" t="s">
        <v>111</v>
      </c>
      <c r="Q16" s="3" t="s">
        <v>112</v>
      </c>
      <c r="R16" s="3" t="s">
        <v>113</v>
      </c>
      <c r="S16" s="3" t="s">
        <v>110</v>
      </c>
      <c r="T16" s="3" t="s">
        <v>114</v>
      </c>
      <c r="U16" s="3" t="s">
        <v>115</v>
      </c>
      <c r="V16" s="3" t="s">
        <v>45</v>
      </c>
      <c r="W16" s="3" t="s">
        <v>34</v>
      </c>
      <c r="X16" s="3" t="s">
        <v>46</v>
      </c>
      <c r="Y16" s="3" t="s">
        <v>47</v>
      </c>
      <c r="Z16" s="3" t="s">
        <v>116</v>
      </c>
      <c r="AA16" s="3" t="s">
        <v>117</v>
      </c>
      <c r="AB16" s="4">
        <v>14</v>
      </c>
      <c r="AC16" s="4">
        <v>179200</v>
      </c>
      <c r="AD16" s="4">
        <v>179.2</v>
      </c>
      <c r="AE16" s="4">
        <v>4913000</v>
      </c>
    </row>
    <row r="17" spans="1:31" ht="22" customHeight="1" x14ac:dyDescent="0.3">
      <c r="A17" s="5">
        <v>44008</v>
      </c>
      <c r="B17" s="6" t="s">
        <v>31</v>
      </c>
      <c r="C17" s="6" t="s">
        <v>56</v>
      </c>
      <c r="D17" s="7" t="s">
        <v>68</v>
      </c>
      <c r="E17" s="7" t="s">
        <v>68</v>
      </c>
      <c r="F17" s="7" t="s">
        <v>68</v>
      </c>
      <c r="G17" s="7" t="s">
        <v>68</v>
      </c>
      <c r="H17" s="7" t="s">
        <v>68</v>
      </c>
      <c r="I17" s="6" t="s">
        <v>74</v>
      </c>
      <c r="J17" s="6" t="s">
        <v>118</v>
      </c>
      <c r="K17" s="6" t="s">
        <v>119</v>
      </c>
      <c r="L17" s="6" t="s">
        <v>120</v>
      </c>
      <c r="M17" s="7" t="s">
        <v>68</v>
      </c>
      <c r="N17" s="7" t="s">
        <v>68</v>
      </c>
      <c r="O17" s="7" t="s">
        <v>68</v>
      </c>
      <c r="P17" s="6" t="s">
        <v>121</v>
      </c>
      <c r="Q17" s="6" t="s">
        <v>41</v>
      </c>
      <c r="R17" s="6" t="s">
        <v>122</v>
      </c>
      <c r="S17" s="6" t="s">
        <v>120</v>
      </c>
      <c r="T17" s="6" t="s">
        <v>123</v>
      </c>
      <c r="U17" s="6" t="s">
        <v>124</v>
      </c>
      <c r="V17" s="6" t="s">
        <v>45</v>
      </c>
      <c r="W17" s="6" t="s">
        <v>34</v>
      </c>
      <c r="X17" s="6" t="s">
        <v>46</v>
      </c>
      <c r="Y17" s="6" t="s">
        <v>47</v>
      </c>
      <c r="Z17" s="6" t="s">
        <v>116</v>
      </c>
      <c r="AA17" s="6" t="s">
        <v>125</v>
      </c>
      <c r="AB17" s="7">
        <v>16</v>
      </c>
      <c r="AC17" s="7">
        <v>200960.01</v>
      </c>
      <c r="AD17" s="7">
        <v>200.96</v>
      </c>
      <c r="AE17" s="7">
        <v>2013000</v>
      </c>
    </row>
    <row r="18" spans="1:31" ht="22" customHeight="1" x14ac:dyDescent="0.3">
      <c r="A18" s="2">
        <v>44008</v>
      </c>
      <c r="B18" s="3" t="s">
        <v>126</v>
      </c>
      <c r="C18" s="3" t="s">
        <v>56</v>
      </c>
      <c r="D18" s="4" t="s">
        <v>68</v>
      </c>
      <c r="E18" s="4" t="s">
        <v>68</v>
      </c>
      <c r="F18" s="4" t="s">
        <v>68</v>
      </c>
      <c r="G18" s="4" t="s">
        <v>68</v>
      </c>
      <c r="H18" s="4" t="s">
        <v>68</v>
      </c>
      <c r="I18" s="3" t="s">
        <v>74</v>
      </c>
      <c r="J18" s="3" t="s">
        <v>127</v>
      </c>
      <c r="K18" s="4" t="s">
        <v>68</v>
      </c>
      <c r="L18" s="4" t="s">
        <v>68</v>
      </c>
      <c r="M18" s="4" t="s">
        <v>68</v>
      </c>
      <c r="N18" s="4" t="s">
        <v>68</v>
      </c>
      <c r="O18" s="4" t="s">
        <v>68</v>
      </c>
      <c r="P18" s="3" t="s">
        <v>128</v>
      </c>
      <c r="Q18" s="3" t="s">
        <v>41</v>
      </c>
      <c r="R18" s="3" t="s">
        <v>122</v>
      </c>
      <c r="S18" s="3" t="s">
        <v>120</v>
      </c>
      <c r="T18" s="3" t="s">
        <v>123</v>
      </c>
      <c r="U18" s="3" t="s">
        <v>124</v>
      </c>
      <c r="V18" s="3" t="s">
        <v>45</v>
      </c>
      <c r="W18" s="3" t="s">
        <v>34</v>
      </c>
      <c r="X18" s="3" t="s">
        <v>46</v>
      </c>
      <c r="Y18" s="3" t="s">
        <v>47</v>
      </c>
      <c r="Z18" s="3" t="s">
        <v>129</v>
      </c>
      <c r="AA18" s="3" t="s">
        <v>130</v>
      </c>
      <c r="AB18" s="4">
        <v>1</v>
      </c>
      <c r="AC18" s="4">
        <v>21600</v>
      </c>
      <c r="AD18" s="4">
        <v>21.6</v>
      </c>
      <c r="AE18" s="4">
        <v>636000</v>
      </c>
    </row>
    <row r="19" spans="1:31" ht="22" customHeight="1" x14ac:dyDescent="0.3">
      <c r="A19" s="5">
        <v>44008</v>
      </c>
      <c r="B19" s="6" t="s">
        <v>31</v>
      </c>
      <c r="C19" s="6" t="s">
        <v>56</v>
      </c>
      <c r="D19" s="7" t="s">
        <v>68</v>
      </c>
      <c r="E19" s="7" t="s">
        <v>68</v>
      </c>
      <c r="F19" s="7" t="s">
        <v>68</v>
      </c>
      <c r="G19" s="7" t="s">
        <v>68</v>
      </c>
      <c r="H19" s="7" t="s">
        <v>68</v>
      </c>
      <c r="I19" s="6" t="s">
        <v>74</v>
      </c>
      <c r="J19" s="6" t="s">
        <v>131</v>
      </c>
      <c r="K19" s="6" t="s">
        <v>109</v>
      </c>
      <c r="L19" s="6" t="s">
        <v>110</v>
      </c>
      <c r="M19" s="7" t="s">
        <v>68</v>
      </c>
      <c r="N19" s="7" t="s">
        <v>68</v>
      </c>
      <c r="O19" s="7" t="s">
        <v>68</v>
      </c>
      <c r="P19" s="6" t="s">
        <v>132</v>
      </c>
      <c r="Q19" s="6" t="s">
        <v>41</v>
      </c>
      <c r="R19" s="6" t="s">
        <v>133</v>
      </c>
      <c r="S19" s="6" t="s">
        <v>110</v>
      </c>
      <c r="T19" s="6" t="s">
        <v>134</v>
      </c>
      <c r="U19" s="6" t="s">
        <v>115</v>
      </c>
      <c r="V19" s="6" t="s">
        <v>45</v>
      </c>
      <c r="W19" s="6" t="s">
        <v>34</v>
      </c>
      <c r="X19" s="6" t="s">
        <v>46</v>
      </c>
      <c r="Y19" s="6" t="s">
        <v>47</v>
      </c>
      <c r="Z19" s="6" t="s">
        <v>135</v>
      </c>
      <c r="AA19" s="6" t="s">
        <v>136</v>
      </c>
      <c r="AB19" s="7">
        <v>3</v>
      </c>
      <c r="AC19" s="7">
        <v>62700</v>
      </c>
      <c r="AD19" s="7">
        <v>62.7</v>
      </c>
      <c r="AE19" s="7">
        <v>1574000</v>
      </c>
    </row>
    <row r="20" spans="1:31" ht="22" customHeight="1" x14ac:dyDescent="0.3">
      <c r="A20" s="2">
        <v>44008</v>
      </c>
      <c r="B20" s="3" t="s">
        <v>31</v>
      </c>
      <c r="C20" s="3" t="s">
        <v>56</v>
      </c>
      <c r="D20" s="4" t="s">
        <v>68</v>
      </c>
      <c r="E20" s="4" t="s">
        <v>68</v>
      </c>
      <c r="F20" s="4" t="s">
        <v>68</v>
      </c>
      <c r="G20" s="4" t="s">
        <v>68</v>
      </c>
      <c r="H20" s="4" t="s">
        <v>68</v>
      </c>
      <c r="I20" s="3" t="s">
        <v>74</v>
      </c>
      <c r="J20" s="3" t="s">
        <v>131</v>
      </c>
      <c r="K20" s="3" t="s">
        <v>109</v>
      </c>
      <c r="L20" s="3" t="s">
        <v>110</v>
      </c>
      <c r="M20" s="4" t="s">
        <v>68</v>
      </c>
      <c r="N20" s="4" t="s">
        <v>68</v>
      </c>
      <c r="O20" s="4" t="s">
        <v>68</v>
      </c>
      <c r="P20" s="3" t="s">
        <v>132</v>
      </c>
      <c r="Q20" s="3" t="s">
        <v>41</v>
      </c>
      <c r="R20" s="3" t="s">
        <v>113</v>
      </c>
      <c r="S20" s="3" t="s">
        <v>110</v>
      </c>
      <c r="T20" s="3" t="s">
        <v>114</v>
      </c>
      <c r="U20" s="3" t="s">
        <v>115</v>
      </c>
      <c r="V20" s="3" t="s">
        <v>45</v>
      </c>
      <c r="W20" s="3" t="s">
        <v>34</v>
      </c>
      <c r="X20" s="3" t="s">
        <v>46</v>
      </c>
      <c r="Y20" s="3" t="s">
        <v>47</v>
      </c>
      <c r="Z20" s="3" t="s">
        <v>135</v>
      </c>
      <c r="AA20" s="3" t="s">
        <v>137</v>
      </c>
      <c r="AB20" s="4">
        <v>1</v>
      </c>
      <c r="AC20" s="4">
        <v>20900</v>
      </c>
      <c r="AD20" s="4">
        <v>20.9</v>
      </c>
      <c r="AE20" s="4">
        <v>525000</v>
      </c>
    </row>
    <row r="21" spans="1:31" ht="22" customHeight="1" x14ac:dyDescent="0.3">
      <c r="A21" s="5">
        <v>44008</v>
      </c>
      <c r="B21" s="6" t="s">
        <v>31</v>
      </c>
      <c r="C21" s="6" t="s">
        <v>56</v>
      </c>
      <c r="D21" s="7" t="s">
        <v>68</v>
      </c>
      <c r="E21" s="7" t="s">
        <v>68</v>
      </c>
      <c r="F21" s="7" t="s">
        <v>68</v>
      </c>
      <c r="G21" s="7" t="s">
        <v>68</v>
      </c>
      <c r="H21" s="7" t="s">
        <v>68</v>
      </c>
      <c r="I21" s="6" t="s">
        <v>74</v>
      </c>
      <c r="J21" s="6" t="s">
        <v>138</v>
      </c>
      <c r="K21" s="6" t="s">
        <v>139</v>
      </c>
      <c r="L21" s="6" t="s">
        <v>110</v>
      </c>
      <c r="M21" s="7" t="s">
        <v>68</v>
      </c>
      <c r="N21" s="7" t="s">
        <v>68</v>
      </c>
      <c r="O21" s="7" t="s">
        <v>68</v>
      </c>
      <c r="P21" s="6" t="s">
        <v>140</v>
      </c>
      <c r="Q21" s="6" t="s">
        <v>101</v>
      </c>
      <c r="R21" s="6" t="s">
        <v>113</v>
      </c>
      <c r="S21" s="6" t="s">
        <v>110</v>
      </c>
      <c r="T21" s="6" t="s">
        <v>114</v>
      </c>
      <c r="U21" s="6" t="s">
        <v>115</v>
      </c>
      <c r="V21" s="6" t="s">
        <v>45</v>
      </c>
      <c r="W21" s="6" t="s">
        <v>34</v>
      </c>
      <c r="X21" s="6" t="s">
        <v>46</v>
      </c>
      <c r="Y21" s="6" t="s">
        <v>47</v>
      </c>
      <c r="Z21" s="6" t="s">
        <v>141</v>
      </c>
      <c r="AA21" s="6" t="s">
        <v>142</v>
      </c>
      <c r="AB21" s="7">
        <v>1</v>
      </c>
      <c r="AC21" s="7">
        <v>18752</v>
      </c>
      <c r="AD21" s="7">
        <v>18.75</v>
      </c>
      <c r="AE21" s="7">
        <v>239000</v>
      </c>
    </row>
    <row r="22" spans="1:31" ht="22" customHeight="1" x14ac:dyDescent="0.3">
      <c r="A22" s="2">
        <v>44008</v>
      </c>
      <c r="B22" s="3" t="s">
        <v>126</v>
      </c>
      <c r="C22" s="3" t="s">
        <v>56</v>
      </c>
      <c r="D22" s="4" t="s">
        <v>68</v>
      </c>
      <c r="E22" s="4" t="s">
        <v>68</v>
      </c>
      <c r="F22" s="4" t="s">
        <v>68</v>
      </c>
      <c r="G22" s="4" t="s">
        <v>68</v>
      </c>
      <c r="H22" s="4" t="s">
        <v>68</v>
      </c>
      <c r="I22" s="3" t="s">
        <v>74</v>
      </c>
      <c r="J22" s="3" t="s">
        <v>127</v>
      </c>
      <c r="K22" s="4" t="s">
        <v>68</v>
      </c>
      <c r="L22" s="4" t="s">
        <v>68</v>
      </c>
      <c r="M22" s="4" t="s">
        <v>68</v>
      </c>
      <c r="N22" s="4" t="s">
        <v>68</v>
      </c>
      <c r="O22" s="4" t="s">
        <v>68</v>
      </c>
      <c r="P22" s="3" t="s">
        <v>128</v>
      </c>
      <c r="Q22" s="3" t="s">
        <v>41</v>
      </c>
      <c r="R22" s="3" t="s">
        <v>122</v>
      </c>
      <c r="S22" s="3" t="s">
        <v>120</v>
      </c>
      <c r="T22" s="3" t="s">
        <v>123</v>
      </c>
      <c r="U22" s="3" t="s">
        <v>124</v>
      </c>
      <c r="V22" s="3" t="s">
        <v>45</v>
      </c>
      <c r="W22" s="3" t="s">
        <v>34</v>
      </c>
      <c r="X22" s="3" t="s">
        <v>46</v>
      </c>
      <c r="Y22" s="3" t="s">
        <v>47</v>
      </c>
      <c r="Z22" s="3" t="s">
        <v>143</v>
      </c>
      <c r="AA22" s="3" t="s">
        <v>144</v>
      </c>
      <c r="AB22" s="4">
        <v>2</v>
      </c>
      <c r="AC22" s="4">
        <v>21200</v>
      </c>
      <c r="AD22" s="4">
        <v>21.2</v>
      </c>
      <c r="AE22" s="4">
        <v>212000</v>
      </c>
    </row>
    <row r="23" spans="1:31" ht="22" customHeight="1" x14ac:dyDescent="0.3">
      <c r="A23" s="5">
        <v>44008</v>
      </c>
      <c r="B23" s="6" t="s">
        <v>31</v>
      </c>
      <c r="C23" s="6" t="s">
        <v>32</v>
      </c>
      <c r="D23" s="6" t="s">
        <v>33</v>
      </c>
      <c r="E23" s="6" t="s">
        <v>34</v>
      </c>
      <c r="F23" s="7" t="s">
        <v>68</v>
      </c>
      <c r="G23" s="7" t="s">
        <v>68</v>
      </c>
      <c r="H23" s="7" t="s">
        <v>68</v>
      </c>
      <c r="I23" s="6" t="s">
        <v>35</v>
      </c>
      <c r="J23" s="6" t="s">
        <v>131</v>
      </c>
      <c r="K23" s="6" t="s">
        <v>109</v>
      </c>
      <c r="L23" s="6" t="s">
        <v>110</v>
      </c>
      <c r="M23" s="7" t="s">
        <v>68</v>
      </c>
      <c r="N23" s="7" t="s">
        <v>68</v>
      </c>
      <c r="O23" s="7" t="s">
        <v>68</v>
      </c>
      <c r="P23" s="6" t="s">
        <v>132</v>
      </c>
      <c r="Q23" s="6" t="s">
        <v>41</v>
      </c>
      <c r="R23" s="6" t="s">
        <v>133</v>
      </c>
      <c r="S23" s="6" t="s">
        <v>110</v>
      </c>
      <c r="T23" s="6" t="s">
        <v>134</v>
      </c>
      <c r="U23" s="6" t="s">
        <v>115</v>
      </c>
      <c r="V23" s="6" t="s">
        <v>45</v>
      </c>
      <c r="W23" s="6" t="s">
        <v>34</v>
      </c>
      <c r="X23" s="6" t="s">
        <v>46</v>
      </c>
      <c r="Y23" s="6" t="s">
        <v>47</v>
      </c>
      <c r="Z23" s="6" t="s">
        <v>145</v>
      </c>
      <c r="AA23" s="6" t="s">
        <v>146</v>
      </c>
      <c r="AB23" s="7">
        <v>4</v>
      </c>
      <c r="AC23" s="7">
        <v>38480</v>
      </c>
      <c r="AD23" s="7">
        <v>38.479999999999997</v>
      </c>
      <c r="AE23" s="7">
        <v>528000</v>
      </c>
    </row>
    <row r="24" spans="1:31" ht="22" customHeight="1" x14ac:dyDescent="0.3">
      <c r="A24" s="2">
        <v>44005</v>
      </c>
      <c r="B24" s="3" t="s">
        <v>31</v>
      </c>
      <c r="C24" s="3" t="s">
        <v>32</v>
      </c>
      <c r="D24" s="3" t="s">
        <v>33</v>
      </c>
      <c r="E24" s="3" t="s">
        <v>34</v>
      </c>
      <c r="F24" s="4" t="s">
        <v>68</v>
      </c>
      <c r="G24" s="4" t="s">
        <v>68</v>
      </c>
      <c r="H24" s="4" t="s">
        <v>68</v>
      </c>
      <c r="I24" s="3" t="s">
        <v>50</v>
      </c>
      <c r="J24" s="3" t="s">
        <v>36</v>
      </c>
      <c r="K24" s="3" t="s">
        <v>37</v>
      </c>
      <c r="L24" s="3" t="s">
        <v>38</v>
      </c>
      <c r="M24" s="3" t="s">
        <v>39</v>
      </c>
      <c r="N24" s="4" t="s">
        <v>68</v>
      </c>
      <c r="O24" s="4" t="s">
        <v>68</v>
      </c>
      <c r="P24" s="3" t="s">
        <v>40</v>
      </c>
      <c r="Q24" s="3" t="s">
        <v>41</v>
      </c>
      <c r="R24" s="3" t="s">
        <v>42</v>
      </c>
      <c r="S24" s="3" t="s">
        <v>38</v>
      </c>
      <c r="T24" s="3" t="s">
        <v>43</v>
      </c>
      <c r="U24" s="3" t="s">
        <v>44</v>
      </c>
      <c r="V24" s="3" t="s">
        <v>45</v>
      </c>
      <c r="W24" s="3" t="s">
        <v>34</v>
      </c>
      <c r="X24" s="3" t="s">
        <v>46</v>
      </c>
      <c r="Y24" s="3" t="s">
        <v>47</v>
      </c>
      <c r="Z24" s="3" t="s">
        <v>48</v>
      </c>
      <c r="AA24" s="3" t="s">
        <v>147</v>
      </c>
      <c r="AB24" s="4">
        <v>3</v>
      </c>
      <c r="AC24" s="4">
        <v>12855</v>
      </c>
      <c r="AD24" s="4">
        <v>12.85</v>
      </c>
      <c r="AE24" s="4">
        <v>142000</v>
      </c>
    </row>
    <row r="25" spans="1:31" ht="22" customHeight="1" x14ac:dyDescent="0.3">
      <c r="A25" s="5">
        <v>44005</v>
      </c>
      <c r="B25" s="6" t="s">
        <v>31</v>
      </c>
      <c r="C25" s="6" t="s">
        <v>32</v>
      </c>
      <c r="D25" s="6" t="s">
        <v>33</v>
      </c>
      <c r="E25" s="6" t="s">
        <v>34</v>
      </c>
      <c r="F25" s="7" t="s">
        <v>68</v>
      </c>
      <c r="G25" s="7" t="s">
        <v>68</v>
      </c>
      <c r="H25" s="7" t="s">
        <v>68</v>
      </c>
      <c r="I25" s="6" t="s">
        <v>50</v>
      </c>
      <c r="J25" s="6" t="s">
        <v>36</v>
      </c>
      <c r="K25" s="6" t="s">
        <v>37</v>
      </c>
      <c r="L25" s="6" t="s">
        <v>38</v>
      </c>
      <c r="M25" s="6" t="s">
        <v>39</v>
      </c>
      <c r="N25" s="7" t="s">
        <v>68</v>
      </c>
      <c r="O25" s="7" t="s">
        <v>68</v>
      </c>
      <c r="P25" s="6" t="s">
        <v>40</v>
      </c>
      <c r="Q25" s="6" t="s">
        <v>41</v>
      </c>
      <c r="R25" s="6" t="s">
        <v>42</v>
      </c>
      <c r="S25" s="6" t="s">
        <v>38</v>
      </c>
      <c r="T25" s="6" t="s">
        <v>43</v>
      </c>
      <c r="U25" s="6" t="s">
        <v>44</v>
      </c>
      <c r="V25" s="6" t="s">
        <v>45</v>
      </c>
      <c r="W25" s="6" t="s">
        <v>34</v>
      </c>
      <c r="X25" s="6" t="s">
        <v>46</v>
      </c>
      <c r="Y25" s="6" t="s">
        <v>47</v>
      </c>
      <c r="Z25" s="6" t="s">
        <v>48</v>
      </c>
      <c r="AA25" s="6" t="s">
        <v>148</v>
      </c>
      <c r="AB25" s="7">
        <v>1</v>
      </c>
      <c r="AC25" s="7">
        <v>11713</v>
      </c>
      <c r="AD25" s="7">
        <v>11.71</v>
      </c>
      <c r="AE25" s="7">
        <v>129000</v>
      </c>
    </row>
    <row r="26" spans="1:31" ht="22" customHeight="1" x14ac:dyDescent="0.3">
      <c r="A26" s="2">
        <v>44005</v>
      </c>
      <c r="B26" s="3" t="s">
        <v>31</v>
      </c>
      <c r="C26" s="3" t="s">
        <v>56</v>
      </c>
      <c r="D26" s="4" t="s">
        <v>68</v>
      </c>
      <c r="E26" s="4" t="s">
        <v>68</v>
      </c>
      <c r="F26" s="4" t="s">
        <v>68</v>
      </c>
      <c r="G26" s="4" t="s">
        <v>68</v>
      </c>
      <c r="H26" s="4" t="s">
        <v>68</v>
      </c>
      <c r="I26" s="3" t="s">
        <v>74</v>
      </c>
      <c r="J26" s="3" t="s">
        <v>149</v>
      </c>
      <c r="K26" s="3" t="s">
        <v>150</v>
      </c>
      <c r="L26" s="3" t="s">
        <v>120</v>
      </c>
      <c r="M26" s="3" t="s">
        <v>61</v>
      </c>
      <c r="N26" s="4" t="s">
        <v>68</v>
      </c>
      <c r="O26" s="4" t="s">
        <v>68</v>
      </c>
      <c r="P26" s="3" t="s">
        <v>151</v>
      </c>
      <c r="Q26" s="3" t="s">
        <v>41</v>
      </c>
      <c r="R26" s="3" t="s">
        <v>152</v>
      </c>
      <c r="S26" s="3" t="s">
        <v>120</v>
      </c>
      <c r="T26" s="3" t="s">
        <v>153</v>
      </c>
      <c r="U26" s="3" t="s">
        <v>124</v>
      </c>
      <c r="V26" s="3" t="s">
        <v>45</v>
      </c>
      <c r="W26" s="3" t="s">
        <v>34</v>
      </c>
      <c r="X26" s="3" t="s">
        <v>46</v>
      </c>
      <c r="Y26" s="3" t="s">
        <v>47</v>
      </c>
      <c r="Z26" s="3" t="s">
        <v>154</v>
      </c>
      <c r="AA26" s="3" t="s">
        <v>155</v>
      </c>
      <c r="AB26" s="4">
        <v>1</v>
      </c>
      <c r="AC26" s="4">
        <v>13660</v>
      </c>
      <c r="AD26" s="4">
        <v>13.66</v>
      </c>
      <c r="AE26" s="4">
        <v>306000</v>
      </c>
    </row>
    <row r="27" spans="1:31" ht="22" customHeight="1" x14ac:dyDescent="0.3">
      <c r="A27" s="5">
        <v>44005</v>
      </c>
      <c r="B27" s="6" t="s">
        <v>31</v>
      </c>
      <c r="C27" s="6" t="s">
        <v>32</v>
      </c>
      <c r="D27" s="6" t="s">
        <v>33</v>
      </c>
      <c r="E27" s="6" t="s">
        <v>34</v>
      </c>
      <c r="F27" s="7" t="s">
        <v>68</v>
      </c>
      <c r="G27" s="7" t="s">
        <v>68</v>
      </c>
      <c r="H27" s="7" t="s">
        <v>68</v>
      </c>
      <c r="I27" s="6" t="s">
        <v>35</v>
      </c>
      <c r="J27" s="6" t="s">
        <v>36</v>
      </c>
      <c r="K27" s="6" t="s">
        <v>37</v>
      </c>
      <c r="L27" s="6" t="s">
        <v>38</v>
      </c>
      <c r="M27" s="6" t="s">
        <v>39</v>
      </c>
      <c r="N27" s="7" t="s">
        <v>68</v>
      </c>
      <c r="O27" s="7" t="s">
        <v>68</v>
      </c>
      <c r="P27" s="6" t="s">
        <v>40</v>
      </c>
      <c r="Q27" s="6" t="s">
        <v>41</v>
      </c>
      <c r="R27" s="6" t="s">
        <v>42</v>
      </c>
      <c r="S27" s="6" t="s">
        <v>38</v>
      </c>
      <c r="T27" s="6" t="s">
        <v>43</v>
      </c>
      <c r="U27" s="6" t="s">
        <v>44</v>
      </c>
      <c r="V27" s="6" t="s">
        <v>45</v>
      </c>
      <c r="W27" s="6" t="s">
        <v>34</v>
      </c>
      <c r="X27" s="6" t="s">
        <v>46</v>
      </c>
      <c r="Y27" s="6" t="s">
        <v>47</v>
      </c>
      <c r="Z27" s="6" t="s">
        <v>48</v>
      </c>
      <c r="AA27" s="6" t="s">
        <v>156</v>
      </c>
      <c r="AB27" s="7">
        <v>10</v>
      </c>
      <c r="AC27" s="7">
        <v>116340</v>
      </c>
      <c r="AD27" s="7">
        <v>116.34</v>
      </c>
      <c r="AE27" s="7">
        <v>1282000</v>
      </c>
    </row>
    <row r="28" spans="1:31" ht="22" customHeight="1" x14ac:dyDescent="0.3">
      <c r="A28" s="2">
        <v>44005</v>
      </c>
      <c r="B28" s="3" t="s">
        <v>31</v>
      </c>
      <c r="C28" s="3" t="s">
        <v>32</v>
      </c>
      <c r="D28" s="3" t="s">
        <v>33</v>
      </c>
      <c r="E28" s="3" t="s">
        <v>34</v>
      </c>
      <c r="F28" s="4" t="s">
        <v>68</v>
      </c>
      <c r="G28" s="4" t="s">
        <v>68</v>
      </c>
      <c r="H28" s="4" t="s">
        <v>68</v>
      </c>
      <c r="I28" s="3" t="s">
        <v>35</v>
      </c>
      <c r="J28" s="3" t="s">
        <v>36</v>
      </c>
      <c r="K28" s="3" t="s">
        <v>37</v>
      </c>
      <c r="L28" s="3" t="s">
        <v>38</v>
      </c>
      <c r="M28" s="3" t="s">
        <v>39</v>
      </c>
      <c r="N28" s="4" t="s">
        <v>68</v>
      </c>
      <c r="O28" s="4" t="s">
        <v>68</v>
      </c>
      <c r="P28" s="3" t="s">
        <v>40</v>
      </c>
      <c r="Q28" s="3" t="s">
        <v>41</v>
      </c>
      <c r="R28" s="3" t="s">
        <v>42</v>
      </c>
      <c r="S28" s="3" t="s">
        <v>38</v>
      </c>
      <c r="T28" s="3" t="s">
        <v>43</v>
      </c>
      <c r="U28" s="3" t="s">
        <v>44</v>
      </c>
      <c r="V28" s="3" t="s">
        <v>45</v>
      </c>
      <c r="W28" s="3" t="s">
        <v>34</v>
      </c>
      <c r="X28" s="3" t="s">
        <v>46</v>
      </c>
      <c r="Y28" s="3" t="s">
        <v>47</v>
      </c>
      <c r="Z28" s="3" t="s">
        <v>48</v>
      </c>
      <c r="AA28" s="3" t="s">
        <v>157</v>
      </c>
      <c r="AB28" s="4">
        <v>4</v>
      </c>
      <c r="AC28" s="4">
        <v>46536</v>
      </c>
      <c r="AD28" s="4">
        <v>46.54</v>
      </c>
      <c r="AE28" s="4">
        <v>513000</v>
      </c>
    </row>
    <row r="29" spans="1:31" ht="22" customHeight="1" x14ac:dyDescent="0.3">
      <c r="A29" s="5">
        <v>44005</v>
      </c>
      <c r="B29" s="6" t="s">
        <v>31</v>
      </c>
      <c r="C29" s="6" t="s">
        <v>32</v>
      </c>
      <c r="D29" s="6" t="s">
        <v>33</v>
      </c>
      <c r="E29" s="6" t="s">
        <v>34</v>
      </c>
      <c r="F29" s="7" t="s">
        <v>68</v>
      </c>
      <c r="G29" s="7" t="s">
        <v>68</v>
      </c>
      <c r="H29" s="7" t="s">
        <v>68</v>
      </c>
      <c r="I29" s="6" t="s">
        <v>35</v>
      </c>
      <c r="J29" s="6" t="s">
        <v>36</v>
      </c>
      <c r="K29" s="6" t="s">
        <v>37</v>
      </c>
      <c r="L29" s="6" t="s">
        <v>38</v>
      </c>
      <c r="M29" s="6" t="s">
        <v>39</v>
      </c>
      <c r="N29" s="7" t="s">
        <v>68</v>
      </c>
      <c r="O29" s="7" t="s">
        <v>68</v>
      </c>
      <c r="P29" s="6" t="s">
        <v>40</v>
      </c>
      <c r="Q29" s="6" t="s">
        <v>41</v>
      </c>
      <c r="R29" s="6" t="s">
        <v>42</v>
      </c>
      <c r="S29" s="6" t="s">
        <v>38</v>
      </c>
      <c r="T29" s="6" t="s">
        <v>43</v>
      </c>
      <c r="U29" s="6" t="s">
        <v>44</v>
      </c>
      <c r="V29" s="6" t="s">
        <v>45</v>
      </c>
      <c r="W29" s="6" t="s">
        <v>34</v>
      </c>
      <c r="X29" s="6" t="s">
        <v>46</v>
      </c>
      <c r="Y29" s="6" t="s">
        <v>47</v>
      </c>
      <c r="Z29" s="6" t="s">
        <v>48</v>
      </c>
      <c r="AA29" s="6" t="s">
        <v>49</v>
      </c>
      <c r="AB29" s="7">
        <v>2</v>
      </c>
      <c r="AC29" s="7">
        <v>40264</v>
      </c>
      <c r="AD29" s="7">
        <v>40.26</v>
      </c>
      <c r="AE29" s="7">
        <v>444000</v>
      </c>
    </row>
    <row r="30" spans="1:31" ht="22" customHeight="1" x14ac:dyDescent="0.3">
      <c r="A30" s="2">
        <v>44005</v>
      </c>
      <c r="B30" s="3" t="s">
        <v>31</v>
      </c>
      <c r="C30" s="3" t="s">
        <v>32</v>
      </c>
      <c r="D30" s="3" t="s">
        <v>33</v>
      </c>
      <c r="E30" s="3" t="s">
        <v>34</v>
      </c>
      <c r="F30" s="4" t="s">
        <v>68</v>
      </c>
      <c r="G30" s="4" t="s">
        <v>68</v>
      </c>
      <c r="H30" s="4" t="s">
        <v>68</v>
      </c>
      <c r="I30" s="3" t="s">
        <v>35</v>
      </c>
      <c r="J30" s="3" t="s">
        <v>36</v>
      </c>
      <c r="K30" s="3" t="s">
        <v>37</v>
      </c>
      <c r="L30" s="3" t="s">
        <v>38</v>
      </c>
      <c r="M30" s="3" t="s">
        <v>39</v>
      </c>
      <c r="N30" s="4" t="s">
        <v>68</v>
      </c>
      <c r="O30" s="4" t="s">
        <v>68</v>
      </c>
      <c r="P30" s="3" t="s">
        <v>40</v>
      </c>
      <c r="Q30" s="3" t="s">
        <v>41</v>
      </c>
      <c r="R30" s="3" t="s">
        <v>42</v>
      </c>
      <c r="S30" s="3" t="s">
        <v>38</v>
      </c>
      <c r="T30" s="3" t="s">
        <v>43</v>
      </c>
      <c r="U30" s="3" t="s">
        <v>44</v>
      </c>
      <c r="V30" s="3" t="s">
        <v>45</v>
      </c>
      <c r="W30" s="3" t="s">
        <v>34</v>
      </c>
      <c r="X30" s="3" t="s">
        <v>46</v>
      </c>
      <c r="Y30" s="3" t="s">
        <v>47</v>
      </c>
      <c r="Z30" s="3" t="s">
        <v>48</v>
      </c>
      <c r="AA30" s="3" t="s">
        <v>158</v>
      </c>
      <c r="AB30" s="4">
        <v>1</v>
      </c>
      <c r="AC30" s="4">
        <v>13424</v>
      </c>
      <c r="AD30" s="4">
        <v>13.42</v>
      </c>
      <c r="AE30" s="4">
        <v>148000</v>
      </c>
    </row>
    <row r="31" spans="1:31" ht="22" customHeight="1" x14ac:dyDescent="0.3">
      <c r="A31" s="5">
        <v>44004</v>
      </c>
      <c r="B31" s="6" t="s">
        <v>31</v>
      </c>
      <c r="C31" s="6" t="s">
        <v>56</v>
      </c>
      <c r="D31" s="7" t="s">
        <v>68</v>
      </c>
      <c r="E31" s="7" t="s">
        <v>68</v>
      </c>
      <c r="F31" s="7" t="s">
        <v>68</v>
      </c>
      <c r="G31" s="7" t="s">
        <v>68</v>
      </c>
      <c r="H31" s="7" t="s">
        <v>68</v>
      </c>
      <c r="I31" s="6" t="s">
        <v>74</v>
      </c>
      <c r="J31" s="6" t="s">
        <v>77</v>
      </c>
      <c r="K31" s="6" t="s">
        <v>78</v>
      </c>
      <c r="L31" s="6" t="s">
        <v>79</v>
      </c>
      <c r="M31" s="7" t="s">
        <v>68</v>
      </c>
      <c r="N31" s="7" t="s">
        <v>68</v>
      </c>
      <c r="O31" s="7" t="s">
        <v>68</v>
      </c>
      <c r="P31" s="6" t="s">
        <v>80</v>
      </c>
      <c r="Q31" s="6" t="s">
        <v>81</v>
      </c>
      <c r="R31" s="6" t="s">
        <v>82</v>
      </c>
      <c r="S31" s="6" t="s">
        <v>79</v>
      </c>
      <c r="T31" s="6" t="s">
        <v>83</v>
      </c>
      <c r="U31" s="6" t="s">
        <v>65</v>
      </c>
      <c r="V31" s="6" t="s">
        <v>45</v>
      </c>
      <c r="W31" s="6" t="s">
        <v>34</v>
      </c>
      <c r="X31" s="6" t="s">
        <v>46</v>
      </c>
      <c r="Y31" s="6" t="s">
        <v>47</v>
      </c>
      <c r="Z31" s="6" t="s">
        <v>84</v>
      </c>
      <c r="AA31" s="6" t="s">
        <v>159</v>
      </c>
      <c r="AB31" s="7">
        <v>9</v>
      </c>
      <c r="AC31" s="7">
        <v>130926</v>
      </c>
      <c r="AD31" s="7">
        <v>130.93</v>
      </c>
      <c r="AE31" s="7">
        <v>498000</v>
      </c>
    </row>
    <row r="32" spans="1:31" ht="22" customHeight="1" x14ac:dyDescent="0.3">
      <c r="A32" s="2">
        <v>44003</v>
      </c>
      <c r="B32" s="3" t="s">
        <v>126</v>
      </c>
      <c r="C32" s="3" t="s">
        <v>56</v>
      </c>
      <c r="D32" s="4" t="s">
        <v>68</v>
      </c>
      <c r="E32" s="4" t="s">
        <v>68</v>
      </c>
      <c r="F32" s="4" t="s">
        <v>68</v>
      </c>
      <c r="G32" s="4" t="s">
        <v>68</v>
      </c>
      <c r="H32" s="4" t="s">
        <v>68</v>
      </c>
      <c r="I32" s="3" t="s">
        <v>74</v>
      </c>
      <c r="J32" s="3" t="s">
        <v>160</v>
      </c>
      <c r="K32" s="3" t="s">
        <v>161</v>
      </c>
      <c r="L32" s="3" t="s">
        <v>120</v>
      </c>
      <c r="M32" s="3" t="s">
        <v>61</v>
      </c>
      <c r="N32" s="8">
        <v>1963758600</v>
      </c>
      <c r="O32" s="4" t="s">
        <v>68</v>
      </c>
      <c r="P32" s="3" t="s">
        <v>162</v>
      </c>
      <c r="Q32" s="3" t="s">
        <v>101</v>
      </c>
      <c r="R32" s="3" t="s">
        <v>122</v>
      </c>
      <c r="S32" s="3" t="s">
        <v>120</v>
      </c>
      <c r="T32" s="3" t="s">
        <v>123</v>
      </c>
      <c r="U32" s="3" t="s">
        <v>124</v>
      </c>
      <c r="V32" s="3" t="s">
        <v>45</v>
      </c>
      <c r="W32" s="3" t="s">
        <v>34</v>
      </c>
      <c r="X32" s="3" t="s">
        <v>46</v>
      </c>
      <c r="Y32" s="3" t="s">
        <v>47</v>
      </c>
      <c r="Z32" s="3" t="s">
        <v>163</v>
      </c>
      <c r="AA32" s="3" t="s">
        <v>164</v>
      </c>
      <c r="AB32" s="4">
        <v>1</v>
      </c>
      <c r="AC32" s="4">
        <v>7462</v>
      </c>
      <c r="AD32" s="4">
        <v>7.46</v>
      </c>
      <c r="AE32" s="4">
        <v>144000</v>
      </c>
    </row>
    <row r="33" spans="1:31" ht="22" customHeight="1" x14ac:dyDescent="0.3">
      <c r="A33" s="5">
        <v>44003</v>
      </c>
      <c r="B33" s="6" t="s">
        <v>31</v>
      </c>
      <c r="C33" s="6" t="s">
        <v>56</v>
      </c>
      <c r="D33" s="7" t="s">
        <v>68</v>
      </c>
      <c r="E33" s="7" t="s">
        <v>68</v>
      </c>
      <c r="F33" s="7" t="s">
        <v>68</v>
      </c>
      <c r="G33" s="7" t="s">
        <v>68</v>
      </c>
      <c r="H33" s="7" t="s">
        <v>68</v>
      </c>
      <c r="I33" s="6" t="s">
        <v>57</v>
      </c>
      <c r="J33" s="6" t="s">
        <v>58</v>
      </c>
      <c r="K33" s="6" t="s">
        <v>59</v>
      </c>
      <c r="L33" s="6" t="s">
        <v>60</v>
      </c>
      <c r="M33" s="6" t="s">
        <v>61</v>
      </c>
      <c r="N33" s="9">
        <v>28229500</v>
      </c>
      <c r="O33" s="7" t="s">
        <v>68</v>
      </c>
      <c r="P33" s="6" t="s">
        <v>62</v>
      </c>
      <c r="Q33" s="6" t="s">
        <v>41</v>
      </c>
      <c r="R33" s="6" t="s">
        <v>165</v>
      </c>
      <c r="S33" s="6" t="s">
        <v>60</v>
      </c>
      <c r="T33" s="6" t="s">
        <v>166</v>
      </c>
      <c r="U33" s="6" t="s">
        <v>65</v>
      </c>
      <c r="V33" s="6" t="s">
        <v>45</v>
      </c>
      <c r="W33" s="6" t="s">
        <v>34</v>
      </c>
      <c r="X33" s="6" t="s">
        <v>46</v>
      </c>
      <c r="Y33" s="6" t="s">
        <v>47</v>
      </c>
      <c r="Z33" s="6" t="s">
        <v>66</v>
      </c>
      <c r="AA33" s="6" t="s">
        <v>167</v>
      </c>
      <c r="AB33" s="7">
        <v>4</v>
      </c>
      <c r="AC33" s="7">
        <v>39240</v>
      </c>
      <c r="AD33" s="7">
        <v>39.24</v>
      </c>
      <c r="AE33" s="6" t="s">
        <v>68</v>
      </c>
    </row>
    <row r="34" spans="1:31" ht="22" customHeight="1" x14ac:dyDescent="0.3">
      <c r="A34" s="2">
        <v>44003</v>
      </c>
      <c r="B34" s="3" t="s">
        <v>126</v>
      </c>
      <c r="C34" s="3" t="s">
        <v>56</v>
      </c>
      <c r="D34" s="4" t="s">
        <v>68</v>
      </c>
      <c r="E34" s="4" t="s">
        <v>68</v>
      </c>
      <c r="F34" s="4" t="s">
        <v>68</v>
      </c>
      <c r="G34" s="4" t="s">
        <v>68</v>
      </c>
      <c r="H34" s="4" t="s">
        <v>68</v>
      </c>
      <c r="I34" s="3" t="s">
        <v>74</v>
      </c>
      <c r="J34" s="3" t="s">
        <v>127</v>
      </c>
      <c r="K34" s="4" t="s">
        <v>68</v>
      </c>
      <c r="L34" s="4" t="s">
        <v>68</v>
      </c>
      <c r="M34" s="4" t="s">
        <v>68</v>
      </c>
      <c r="N34" s="4" t="s">
        <v>68</v>
      </c>
      <c r="O34" s="4" t="s">
        <v>68</v>
      </c>
      <c r="P34" s="3" t="s">
        <v>128</v>
      </c>
      <c r="Q34" s="3" t="s">
        <v>41</v>
      </c>
      <c r="R34" s="3" t="s">
        <v>122</v>
      </c>
      <c r="S34" s="3" t="s">
        <v>120</v>
      </c>
      <c r="T34" s="3" t="s">
        <v>123</v>
      </c>
      <c r="U34" s="3" t="s">
        <v>124</v>
      </c>
      <c r="V34" s="3" t="s">
        <v>45</v>
      </c>
      <c r="W34" s="3" t="s">
        <v>34</v>
      </c>
      <c r="X34" s="3" t="s">
        <v>46</v>
      </c>
      <c r="Y34" s="3" t="s">
        <v>47</v>
      </c>
      <c r="Z34" s="3" t="s">
        <v>154</v>
      </c>
      <c r="AA34" s="3" t="s">
        <v>168</v>
      </c>
      <c r="AB34" s="4">
        <v>1</v>
      </c>
      <c r="AC34" s="4">
        <v>13890</v>
      </c>
      <c r="AD34" s="4">
        <v>13.89</v>
      </c>
      <c r="AE34" s="4">
        <v>311000</v>
      </c>
    </row>
    <row r="35" spans="1:31" ht="22" customHeight="1" x14ac:dyDescent="0.3">
      <c r="A35" s="5">
        <v>44003</v>
      </c>
      <c r="B35" s="6" t="s">
        <v>31</v>
      </c>
      <c r="C35" s="6" t="s">
        <v>32</v>
      </c>
      <c r="D35" s="6" t="s">
        <v>33</v>
      </c>
      <c r="E35" s="6" t="s">
        <v>34</v>
      </c>
      <c r="F35" s="7" t="s">
        <v>68</v>
      </c>
      <c r="G35" s="7" t="s">
        <v>68</v>
      </c>
      <c r="H35" s="7" t="s">
        <v>68</v>
      </c>
      <c r="I35" s="6" t="s">
        <v>50</v>
      </c>
      <c r="J35" s="6" t="s">
        <v>169</v>
      </c>
      <c r="K35" s="6" t="s">
        <v>170</v>
      </c>
      <c r="L35" s="6" t="s">
        <v>120</v>
      </c>
      <c r="M35" s="7" t="s">
        <v>68</v>
      </c>
      <c r="N35" s="7" t="s">
        <v>68</v>
      </c>
      <c r="O35" s="7" t="s">
        <v>68</v>
      </c>
      <c r="P35" s="6" t="s">
        <v>171</v>
      </c>
      <c r="Q35" s="6" t="s">
        <v>41</v>
      </c>
      <c r="R35" s="6" t="s">
        <v>122</v>
      </c>
      <c r="S35" s="6" t="s">
        <v>120</v>
      </c>
      <c r="T35" s="6" t="s">
        <v>123</v>
      </c>
      <c r="U35" s="6" t="s">
        <v>124</v>
      </c>
      <c r="V35" s="6" t="s">
        <v>45</v>
      </c>
      <c r="W35" s="6" t="s">
        <v>34</v>
      </c>
      <c r="X35" s="6" t="s">
        <v>46</v>
      </c>
      <c r="Y35" s="6" t="s">
        <v>47</v>
      </c>
      <c r="Z35" s="6" t="s">
        <v>172</v>
      </c>
      <c r="AA35" s="6" t="s">
        <v>173</v>
      </c>
      <c r="AB35" s="7">
        <v>2</v>
      </c>
      <c r="AC35" s="7">
        <v>19800</v>
      </c>
      <c r="AD35" s="7">
        <v>19.8</v>
      </c>
      <c r="AE35" s="7">
        <v>261000</v>
      </c>
    </row>
    <row r="36" spans="1:31" ht="22" customHeight="1" x14ac:dyDescent="0.3">
      <c r="A36" s="2">
        <v>44003</v>
      </c>
      <c r="B36" s="3" t="s">
        <v>31</v>
      </c>
      <c r="C36" s="3" t="s">
        <v>56</v>
      </c>
      <c r="D36" s="4" t="s">
        <v>68</v>
      </c>
      <c r="E36" s="4" t="s">
        <v>68</v>
      </c>
      <c r="F36" s="4" t="s">
        <v>68</v>
      </c>
      <c r="G36" s="4" t="s">
        <v>68</v>
      </c>
      <c r="H36" s="4" t="s">
        <v>68</v>
      </c>
      <c r="I36" s="3" t="s">
        <v>57</v>
      </c>
      <c r="J36" s="3" t="s">
        <v>58</v>
      </c>
      <c r="K36" s="3" t="s">
        <v>59</v>
      </c>
      <c r="L36" s="3" t="s">
        <v>60</v>
      </c>
      <c r="M36" s="3" t="s">
        <v>61</v>
      </c>
      <c r="N36" s="8">
        <v>28229500</v>
      </c>
      <c r="O36" s="4" t="s">
        <v>68</v>
      </c>
      <c r="P36" s="3" t="s">
        <v>62</v>
      </c>
      <c r="Q36" s="3" t="s">
        <v>41</v>
      </c>
      <c r="R36" s="3" t="s">
        <v>165</v>
      </c>
      <c r="S36" s="3" t="s">
        <v>60</v>
      </c>
      <c r="T36" s="3" t="s">
        <v>166</v>
      </c>
      <c r="U36" s="3" t="s">
        <v>65</v>
      </c>
      <c r="V36" s="3" t="s">
        <v>45</v>
      </c>
      <c r="W36" s="3" t="s">
        <v>34</v>
      </c>
      <c r="X36" s="3" t="s">
        <v>46</v>
      </c>
      <c r="Y36" s="3" t="s">
        <v>47</v>
      </c>
      <c r="Z36" s="3" t="s">
        <v>66</v>
      </c>
      <c r="AA36" s="3" t="s">
        <v>174</v>
      </c>
      <c r="AB36" s="4">
        <v>4</v>
      </c>
      <c r="AC36" s="4">
        <v>41808</v>
      </c>
      <c r="AD36" s="4">
        <v>41.81</v>
      </c>
      <c r="AE36" s="3" t="s">
        <v>68</v>
      </c>
    </row>
    <row r="37" spans="1:31" ht="22" customHeight="1" x14ac:dyDescent="0.3">
      <c r="A37" s="5">
        <v>44003</v>
      </c>
      <c r="B37" s="6" t="s">
        <v>126</v>
      </c>
      <c r="C37" s="6" t="s">
        <v>56</v>
      </c>
      <c r="D37" s="7" t="s">
        <v>68</v>
      </c>
      <c r="E37" s="7" t="s">
        <v>68</v>
      </c>
      <c r="F37" s="7" t="s">
        <v>68</v>
      </c>
      <c r="G37" s="7" t="s">
        <v>68</v>
      </c>
      <c r="H37" s="7" t="s">
        <v>68</v>
      </c>
      <c r="I37" s="6" t="s">
        <v>74</v>
      </c>
      <c r="J37" s="6" t="s">
        <v>175</v>
      </c>
      <c r="K37" s="6" t="s">
        <v>170</v>
      </c>
      <c r="L37" s="6" t="s">
        <v>120</v>
      </c>
      <c r="M37" s="7" t="s">
        <v>68</v>
      </c>
      <c r="N37" s="7" t="s">
        <v>68</v>
      </c>
      <c r="O37" s="7" t="s">
        <v>68</v>
      </c>
      <c r="P37" s="6" t="s">
        <v>176</v>
      </c>
      <c r="Q37" s="6" t="s">
        <v>41</v>
      </c>
      <c r="R37" s="6" t="s">
        <v>122</v>
      </c>
      <c r="S37" s="6" t="s">
        <v>120</v>
      </c>
      <c r="T37" s="6" t="s">
        <v>123</v>
      </c>
      <c r="U37" s="6" t="s">
        <v>124</v>
      </c>
      <c r="V37" s="6" t="s">
        <v>45</v>
      </c>
      <c r="W37" s="6" t="s">
        <v>34</v>
      </c>
      <c r="X37" s="6" t="s">
        <v>46</v>
      </c>
      <c r="Y37" s="6" t="s">
        <v>47</v>
      </c>
      <c r="Z37" s="6" t="s">
        <v>143</v>
      </c>
      <c r="AA37" s="6" t="s">
        <v>144</v>
      </c>
      <c r="AB37" s="7">
        <v>2</v>
      </c>
      <c r="AC37" s="7">
        <v>21400</v>
      </c>
      <c r="AD37" s="7">
        <v>21.4</v>
      </c>
      <c r="AE37" s="7">
        <v>214000</v>
      </c>
    </row>
    <row r="38" spans="1:31" ht="22" customHeight="1" x14ac:dyDescent="0.3">
      <c r="A38" s="2">
        <v>44003</v>
      </c>
      <c r="B38" s="3" t="s">
        <v>31</v>
      </c>
      <c r="C38" s="3" t="s">
        <v>56</v>
      </c>
      <c r="D38" s="4" t="s">
        <v>68</v>
      </c>
      <c r="E38" s="4" t="s">
        <v>68</v>
      </c>
      <c r="F38" s="4" t="s">
        <v>68</v>
      </c>
      <c r="G38" s="4" t="s">
        <v>68</v>
      </c>
      <c r="H38" s="4" t="s">
        <v>68</v>
      </c>
      <c r="I38" s="3" t="s">
        <v>57</v>
      </c>
      <c r="J38" s="3" t="s">
        <v>58</v>
      </c>
      <c r="K38" s="3" t="s">
        <v>59</v>
      </c>
      <c r="L38" s="3" t="s">
        <v>60</v>
      </c>
      <c r="M38" s="3" t="s">
        <v>61</v>
      </c>
      <c r="N38" s="8">
        <v>28229500</v>
      </c>
      <c r="O38" s="4" t="s">
        <v>68</v>
      </c>
      <c r="P38" s="3" t="s">
        <v>62</v>
      </c>
      <c r="Q38" s="3" t="s">
        <v>41</v>
      </c>
      <c r="R38" s="3" t="s">
        <v>165</v>
      </c>
      <c r="S38" s="3" t="s">
        <v>60</v>
      </c>
      <c r="T38" s="3" t="s">
        <v>166</v>
      </c>
      <c r="U38" s="3" t="s">
        <v>65</v>
      </c>
      <c r="V38" s="3" t="s">
        <v>45</v>
      </c>
      <c r="W38" s="3" t="s">
        <v>34</v>
      </c>
      <c r="X38" s="3" t="s">
        <v>46</v>
      </c>
      <c r="Y38" s="3" t="s">
        <v>47</v>
      </c>
      <c r="Z38" s="3" t="s">
        <v>66</v>
      </c>
      <c r="AA38" s="3" t="s">
        <v>177</v>
      </c>
      <c r="AB38" s="4">
        <v>4</v>
      </c>
      <c r="AC38" s="4">
        <v>39931</v>
      </c>
      <c r="AD38" s="4">
        <v>39.93</v>
      </c>
      <c r="AE38" s="3" t="s">
        <v>68</v>
      </c>
    </row>
    <row r="39" spans="1:31" ht="22" customHeight="1" x14ac:dyDescent="0.3">
      <c r="A39" s="5">
        <v>44003</v>
      </c>
      <c r="B39" s="6" t="s">
        <v>126</v>
      </c>
      <c r="C39" s="6" t="s">
        <v>56</v>
      </c>
      <c r="D39" s="7" t="s">
        <v>68</v>
      </c>
      <c r="E39" s="7" t="s">
        <v>68</v>
      </c>
      <c r="F39" s="7" t="s">
        <v>68</v>
      </c>
      <c r="G39" s="7" t="s">
        <v>68</v>
      </c>
      <c r="H39" s="7" t="s">
        <v>68</v>
      </c>
      <c r="I39" s="6" t="s">
        <v>74</v>
      </c>
      <c r="J39" s="6" t="s">
        <v>160</v>
      </c>
      <c r="K39" s="6" t="s">
        <v>161</v>
      </c>
      <c r="L39" s="6" t="s">
        <v>120</v>
      </c>
      <c r="M39" s="6" t="s">
        <v>61</v>
      </c>
      <c r="N39" s="9">
        <v>1963758600</v>
      </c>
      <c r="O39" s="7" t="s">
        <v>68</v>
      </c>
      <c r="P39" s="6" t="s">
        <v>162</v>
      </c>
      <c r="Q39" s="6" t="s">
        <v>101</v>
      </c>
      <c r="R39" s="6" t="s">
        <v>122</v>
      </c>
      <c r="S39" s="6" t="s">
        <v>120</v>
      </c>
      <c r="T39" s="6" t="s">
        <v>123</v>
      </c>
      <c r="U39" s="6" t="s">
        <v>124</v>
      </c>
      <c r="V39" s="6" t="s">
        <v>45</v>
      </c>
      <c r="W39" s="6" t="s">
        <v>34</v>
      </c>
      <c r="X39" s="6" t="s">
        <v>46</v>
      </c>
      <c r="Y39" s="6" t="s">
        <v>47</v>
      </c>
      <c r="Z39" s="6" t="s">
        <v>163</v>
      </c>
      <c r="AA39" s="6" t="s">
        <v>164</v>
      </c>
      <c r="AB39" s="7">
        <v>1</v>
      </c>
      <c r="AC39" s="7">
        <v>7462</v>
      </c>
      <c r="AD39" s="7">
        <v>7.46</v>
      </c>
      <c r="AE39" s="7">
        <v>144000</v>
      </c>
    </row>
    <row r="40" spans="1:31" ht="22" customHeight="1" x14ac:dyDescent="0.3">
      <c r="A40" s="2">
        <v>44003</v>
      </c>
      <c r="B40" s="3" t="s">
        <v>31</v>
      </c>
      <c r="C40" s="3" t="s">
        <v>56</v>
      </c>
      <c r="D40" s="4" t="s">
        <v>68</v>
      </c>
      <c r="E40" s="4" t="s">
        <v>68</v>
      </c>
      <c r="F40" s="4" t="s">
        <v>68</v>
      </c>
      <c r="G40" s="4" t="s">
        <v>68</v>
      </c>
      <c r="H40" s="4" t="s">
        <v>68</v>
      </c>
      <c r="I40" s="3" t="s">
        <v>57</v>
      </c>
      <c r="J40" s="3" t="s">
        <v>58</v>
      </c>
      <c r="K40" s="3" t="s">
        <v>59</v>
      </c>
      <c r="L40" s="3" t="s">
        <v>60</v>
      </c>
      <c r="M40" s="3" t="s">
        <v>61</v>
      </c>
      <c r="N40" s="8">
        <v>28229500</v>
      </c>
      <c r="O40" s="4" t="s">
        <v>68</v>
      </c>
      <c r="P40" s="3" t="s">
        <v>62</v>
      </c>
      <c r="Q40" s="3" t="s">
        <v>41</v>
      </c>
      <c r="R40" s="3" t="s">
        <v>165</v>
      </c>
      <c r="S40" s="3" t="s">
        <v>60</v>
      </c>
      <c r="T40" s="3" t="s">
        <v>166</v>
      </c>
      <c r="U40" s="3" t="s">
        <v>65</v>
      </c>
      <c r="V40" s="3" t="s">
        <v>45</v>
      </c>
      <c r="W40" s="3" t="s">
        <v>34</v>
      </c>
      <c r="X40" s="3" t="s">
        <v>46</v>
      </c>
      <c r="Y40" s="3" t="s">
        <v>47</v>
      </c>
      <c r="Z40" s="3" t="s">
        <v>66</v>
      </c>
      <c r="AA40" s="3" t="s">
        <v>178</v>
      </c>
      <c r="AB40" s="4">
        <v>2</v>
      </c>
      <c r="AC40" s="4">
        <v>20016</v>
      </c>
      <c r="AD40" s="4">
        <v>20.02</v>
      </c>
      <c r="AE40" s="3" t="s">
        <v>68</v>
      </c>
    </row>
    <row r="41" spans="1:31" ht="22" customHeight="1" x14ac:dyDescent="0.3">
      <c r="A41" s="5">
        <v>44003</v>
      </c>
      <c r="B41" s="6" t="s">
        <v>31</v>
      </c>
      <c r="C41" s="6" t="s">
        <v>56</v>
      </c>
      <c r="D41" s="7" t="s">
        <v>68</v>
      </c>
      <c r="E41" s="7" t="s">
        <v>68</v>
      </c>
      <c r="F41" s="7" t="s">
        <v>68</v>
      </c>
      <c r="G41" s="7" t="s">
        <v>68</v>
      </c>
      <c r="H41" s="7" t="s">
        <v>68</v>
      </c>
      <c r="I41" s="6" t="s">
        <v>57</v>
      </c>
      <c r="J41" s="6" t="s">
        <v>58</v>
      </c>
      <c r="K41" s="6" t="s">
        <v>59</v>
      </c>
      <c r="L41" s="6" t="s">
        <v>60</v>
      </c>
      <c r="M41" s="6" t="s">
        <v>61</v>
      </c>
      <c r="N41" s="9">
        <v>28229500</v>
      </c>
      <c r="O41" s="7" t="s">
        <v>68</v>
      </c>
      <c r="P41" s="6" t="s">
        <v>62</v>
      </c>
      <c r="Q41" s="6" t="s">
        <v>41</v>
      </c>
      <c r="R41" s="6" t="s">
        <v>165</v>
      </c>
      <c r="S41" s="6" t="s">
        <v>60</v>
      </c>
      <c r="T41" s="6" t="s">
        <v>166</v>
      </c>
      <c r="U41" s="6" t="s">
        <v>65</v>
      </c>
      <c r="V41" s="6" t="s">
        <v>45</v>
      </c>
      <c r="W41" s="6" t="s">
        <v>34</v>
      </c>
      <c r="X41" s="6" t="s">
        <v>46</v>
      </c>
      <c r="Y41" s="6" t="s">
        <v>47</v>
      </c>
      <c r="Z41" s="6" t="s">
        <v>66</v>
      </c>
      <c r="AA41" s="6" t="s">
        <v>179</v>
      </c>
      <c r="AB41" s="7">
        <v>4</v>
      </c>
      <c r="AC41" s="7">
        <v>35496</v>
      </c>
      <c r="AD41" s="7">
        <v>35.5</v>
      </c>
      <c r="AE41" s="6" t="s">
        <v>68</v>
      </c>
    </row>
    <row r="42" spans="1:31" ht="22" customHeight="1" x14ac:dyDescent="0.3">
      <c r="A42" s="2">
        <v>44003</v>
      </c>
      <c r="B42" s="3" t="s">
        <v>31</v>
      </c>
      <c r="C42" s="3" t="s">
        <v>32</v>
      </c>
      <c r="D42" s="3" t="s">
        <v>33</v>
      </c>
      <c r="E42" s="3" t="s">
        <v>34</v>
      </c>
      <c r="F42" s="4" t="s">
        <v>68</v>
      </c>
      <c r="G42" s="4" t="s">
        <v>68</v>
      </c>
      <c r="H42" s="4" t="s">
        <v>68</v>
      </c>
      <c r="I42" s="3" t="s">
        <v>35</v>
      </c>
      <c r="J42" s="3" t="s">
        <v>180</v>
      </c>
      <c r="K42" s="3" t="s">
        <v>181</v>
      </c>
      <c r="L42" s="3" t="s">
        <v>120</v>
      </c>
      <c r="M42" s="4" t="s">
        <v>68</v>
      </c>
      <c r="N42" s="4" t="s">
        <v>68</v>
      </c>
      <c r="O42" s="4" t="s">
        <v>68</v>
      </c>
      <c r="P42" s="3" t="s">
        <v>182</v>
      </c>
      <c r="Q42" s="3" t="s">
        <v>41</v>
      </c>
      <c r="R42" s="3" t="s">
        <v>122</v>
      </c>
      <c r="S42" s="3" t="s">
        <v>120</v>
      </c>
      <c r="T42" s="3" t="s">
        <v>123</v>
      </c>
      <c r="U42" s="3" t="s">
        <v>124</v>
      </c>
      <c r="V42" s="3" t="s">
        <v>45</v>
      </c>
      <c r="W42" s="3" t="s">
        <v>34</v>
      </c>
      <c r="X42" s="3" t="s">
        <v>46</v>
      </c>
      <c r="Y42" s="3" t="s">
        <v>47</v>
      </c>
      <c r="Z42" s="3" t="s">
        <v>145</v>
      </c>
      <c r="AA42" s="3" t="s">
        <v>183</v>
      </c>
      <c r="AB42" s="4">
        <v>5</v>
      </c>
      <c r="AC42" s="4">
        <v>77592</v>
      </c>
      <c r="AD42" s="4">
        <v>77.59</v>
      </c>
      <c r="AE42" s="4">
        <v>425000</v>
      </c>
    </row>
    <row r="43" spans="1:31" ht="22" customHeight="1" x14ac:dyDescent="0.3">
      <c r="A43" s="5">
        <v>44003</v>
      </c>
      <c r="B43" s="6" t="s">
        <v>31</v>
      </c>
      <c r="C43" s="6" t="s">
        <v>56</v>
      </c>
      <c r="D43" s="7" t="s">
        <v>68</v>
      </c>
      <c r="E43" s="7" t="s">
        <v>68</v>
      </c>
      <c r="F43" s="7" t="s">
        <v>68</v>
      </c>
      <c r="G43" s="7" t="s">
        <v>68</v>
      </c>
      <c r="H43" s="7" t="s">
        <v>68</v>
      </c>
      <c r="I43" s="6" t="s">
        <v>57</v>
      </c>
      <c r="J43" s="6" t="s">
        <v>58</v>
      </c>
      <c r="K43" s="6" t="s">
        <v>59</v>
      </c>
      <c r="L43" s="6" t="s">
        <v>60</v>
      </c>
      <c r="M43" s="6" t="s">
        <v>61</v>
      </c>
      <c r="N43" s="9">
        <v>28229500</v>
      </c>
      <c r="O43" s="7" t="s">
        <v>68</v>
      </c>
      <c r="P43" s="6" t="s">
        <v>62</v>
      </c>
      <c r="Q43" s="6" t="s">
        <v>41</v>
      </c>
      <c r="R43" s="6" t="s">
        <v>165</v>
      </c>
      <c r="S43" s="6" t="s">
        <v>60</v>
      </c>
      <c r="T43" s="6" t="s">
        <v>166</v>
      </c>
      <c r="U43" s="6" t="s">
        <v>65</v>
      </c>
      <c r="V43" s="6" t="s">
        <v>45</v>
      </c>
      <c r="W43" s="6" t="s">
        <v>34</v>
      </c>
      <c r="X43" s="6" t="s">
        <v>46</v>
      </c>
      <c r="Y43" s="6" t="s">
        <v>47</v>
      </c>
      <c r="Z43" s="6" t="s">
        <v>66</v>
      </c>
      <c r="AA43" s="6" t="s">
        <v>184</v>
      </c>
      <c r="AB43" s="7">
        <v>2</v>
      </c>
      <c r="AC43" s="7">
        <v>20780</v>
      </c>
      <c r="AD43" s="7">
        <v>20.78</v>
      </c>
      <c r="AE43" s="6" t="s">
        <v>68</v>
      </c>
    </row>
    <row r="44" spans="1:31" ht="22" customHeight="1" x14ac:dyDescent="0.3">
      <c r="A44" s="2">
        <v>44003</v>
      </c>
      <c r="B44" s="3" t="s">
        <v>31</v>
      </c>
      <c r="C44" s="3" t="s">
        <v>32</v>
      </c>
      <c r="D44" s="3" t="s">
        <v>33</v>
      </c>
      <c r="E44" s="3" t="s">
        <v>34</v>
      </c>
      <c r="F44" s="4" t="s">
        <v>68</v>
      </c>
      <c r="G44" s="4" t="s">
        <v>68</v>
      </c>
      <c r="H44" s="4" t="s">
        <v>68</v>
      </c>
      <c r="I44" s="3" t="s">
        <v>35</v>
      </c>
      <c r="J44" s="3" t="s">
        <v>185</v>
      </c>
      <c r="K44" s="3" t="s">
        <v>170</v>
      </c>
      <c r="L44" s="3" t="s">
        <v>120</v>
      </c>
      <c r="M44" s="4" t="s">
        <v>68</v>
      </c>
      <c r="N44" s="4" t="s">
        <v>68</v>
      </c>
      <c r="O44" s="4" t="s">
        <v>68</v>
      </c>
      <c r="P44" s="3" t="s">
        <v>186</v>
      </c>
      <c r="Q44" s="3" t="s">
        <v>41</v>
      </c>
      <c r="R44" s="3" t="s">
        <v>122</v>
      </c>
      <c r="S44" s="3" t="s">
        <v>120</v>
      </c>
      <c r="T44" s="3" t="s">
        <v>123</v>
      </c>
      <c r="U44" s="3" t="s">
        <v>124</v>
      </c>
      <c r="V44" s="3" t="s">
        <v>45</v>
      </c>
      <c r="W44" s="3" t="s">
        <v>34</v>
      </c>
      <c r="X44" s="3" t="s">
        <v>46</v>
      </c>
      <c r="Y44" s="3" t="s">
        <v>47</v>
      </c>
      <c r="Z44" s="3" t="s">
        <v>187</v>
      </c>
      <c r="AA44" s="3" t="s">
        <v>188</v>
      </c>
      <c r="AB44" s="4">
        <v>2</v>
      </c>
      <c r="AC44" s="4">
        <v>6480</v>
      </c>
      <c r="AD44" s="4">
        <v>6.48</v>
      </c>
      <c r="AE44" s="4">
        <v>24500</v>
      </c>
    </row>
    <row r="45" spans="1:31" ht="22" customHeight="1" x14ac:dyDescent="0.3">
      <c r="A45" s="5">
        <v>44003</v>
      </c>
      <c r="B45" s="6" t="s">
        <v>31</v>
      </c>
      <c r="C45" s="6" t="s">
        <v>56</v>
      </c>
      <c r="D45" s="7" t="s">
        <v>68</v>
      </c>
      <c r="E45" s="7" t="s">
        <v>68</v>
      </c>
      <c r="F45" s="7" t="s">
        <v>68</v>
      </c>
      <c r="G45" s="7" t="s">
        <v>68</v>
      </c>
      <c r="H45" s="7" t="s">
        <v>68</v>
      </c>
      <c r="I45" s="6" t="s">
        <v>74</v>
      </c>
      <c r="J45" s="6" t="s">
        <v>189</v>
      </c>
      <c r="K45" s="7" t="s">
        <v>68</v>
      </c>
      <c r="L45" s="7" t="s">
        <v>68</v>
      </c>
      <c r="M45" s="7" t="s">
        <v>68</v>
      </c>
      <c r="N45" s="7" t="s">
        <v>68</v>
      </c>
      <c r="O45" s="7" t="s">
        <v>68</v>
      </c>
      <c r="P45" s="6" t="s">
        <v>190</v>
      </c>
      <c r="Q45" s="6" t="s">
        <v>41</v>
      </c>
      <c r="R45" s="6" t="s">
        <v>122</v>
      </c>
      <c r="S45" s="6" t="s">
        <v>120</v>
      </c>
      <c r="T45" s="6" t="s">
        <v>123</v>
      </c>
      <c r="U45" s="6" t="s">
        <v>124</v>
      </c>
      <c r="V45" s="6" t="s">
        <v>45</v>
      </c>
      <c r="W45" s="6" t="s">
        <v>34</v>
      </c>
      <c r="X45" s="6" t="s">
        <v>46</v>
      </c>
      <c r="Y45" s="6" t="s">
        <v>47</v>
      </c>
      <c r="Z45" s="6" t="s">
        <v>143</v>
      </c>
      <c r="AA45" s="6" t="s">
        <v>191</v>
      </c>
      <c r="AB45" s="7">
        <v>2</v>
      </c>
      <c r="AC45" s="7">
        <v>21600</v>
      </c>
      <c r="AD45" s="7">
        <v>21.6</v>
      </c>
      <c r="AE45" s="7">
        <v>216000</v>
      </c>
    </row>
    <row r="46" spans="1:31" ht="22" customHeight="1" x14ac:dyDescent="0.3">
      <c r="A46" s="2">
        <v>44003</v>
      </c>
      <c r="B46" s="3" t="s">
        <v>126</v>
      </c>
      <c r="C46" s="3" t="s">
        <v>56</v>
      </c>
      <c r="D46" s="4" t="s">
        <v>68</v>
      </c>
      <c r="E46" s="4" t="s">
        <v>68</v>
      </c>
      <c r="F46" s="4" t="s">
        <v>68</v>
      </c>
      <c r="G46" s="4" t="s">
        <v>68</v>
      </c>
      <c r="H46" s="4" t="s">
        <v>68</v>
      </c>
      <c r="I46" s="3" t="s">
        <v>74</v>
      </c>
      <c r="J46" s="3" t="s">
        <v>127</v>
      </c>
      <c r="K46" s="4" t="s">
        <v>68</v>
      </c>
      <c r="L46" s="4" t="s">
        <v>68</v>
      </c>
      <c r="M46" s="4" t="s">
        <v>68</v>
      </c>
      <c r="N46" s="4" t="s">
        <v>68</v>
      </c>
      <c r="O46" s="4" t="s">
        <v>68</v>
      </c>
      <c r="P46" s="3" t="s">
        <v>128</v>
      </c>
      <c r="Q46" s="3" t="s">
        <v>41</v>
      </c>
      <c r="R46" s="3" t="s">
        <v>122</v>
      </c>
      <c r="S46" s="3" t="s">
        <v>120</v>
      </c>
      <c r="T46" s="3" t="s">
        <v>123</v>
      </c>
      <c r="U46" s="3" t="s">
        <v>124</v>
      </c>
      <c r="V46" s="3" t="s">
        <v>45</v>
      </c>
      <c r="W46" s="3" t="s">
        <v>34</v>
      </c>
      <c r="X46" s="3" t="s">
        <v>46</v>
      </c>
      <c r="Y46" s="3" t="s">
        <v>47</v>
      </c>
      <c r="Z46" s="3" t="s">
        <v>143</v>
      </c>
      <c r="AA46" s="3" t="s">
        <v>144</v>
      </c>
      <c r="AB46" s="4">
        <v>2</v>
      </c>
      <c r="AC46" s="4">
        <v>21200</v>
      </c>
      <c r="AD46" s="4">
        <v>21.2</v>
      </c>
      <c r="AE46" s="4">
        <v>212000</v>
      </c>
    </row>
    <row r="47" spans="1:31" ht="22" hidden="1" customHeight="1" x14ac:dyDescent="0.3">
      <c r="A47" s="5">
        <v>44003</v>
      </c>
      <c r="B47" s="6" t="s">
        <v>26</v>
      </c>
      <c r="C47" s="6" t="s">
        <v>192</v>
      </c>
      <c r="D47" s="6" t="s">
        <v>193</v>
      </c>
      <c r="E47" s="6" t="s">
        <v>34</v>
      </c>
      <c r="F47" s="7" t="s">
        <v>68</v>
      </c>
      <c r="G47" s="7" t="s">
        <v>68</v>
      </c>
      <c r="H47" s="7" t="s">
        <v>68</v>
      </c>
      <c r="I47" s="6" t="s">
        <v>194</v>
      </c>
      <c r="J47" s="6" t="s">
        <v>195</v>
      </c>
      <c r="K47" s="6" t="s">
        <v>196</v>
      </c>
      <c r="L47" s="6" t="s">
        <v>120</v>
      </c>
      <c r="M47" s="7" t="s">
        <v>68</v>
      </c>
      <c r="N47" s="7" t="s">
        <v>68</v>
      </c>
      <c r="O47" s="7" t="s">
        <v>68</v>
      </c>
      <c r="P47" s="6" t="s">
        <v>197</v>
      </c>
      <c r="Q47" s="6" t="s">
        <v>198</v>
      </c>
      <c r="R47" s="6" t="s">
        <v>122</v>
      </c>
      <c r="S47" s="6" t="s">
        <v>120</v>
      </c>
      <c r="T47" s="6" t="s">
        <v>123</v>
      </c>
      <c r="U47" s="6" t="s">
        <v>124</v>
      </c>
      <c r="V47" s="6" t="s">
        <v>45</v>
      </c>
      <c r="W47" s="6" t="s">
        <v>34</v>
      </c>
      <c r="X47" s="6" t="s">
        <v>46</v>
      </c>
      <c r="Y47" s="6" t="s">
        <v>47</v>
      </c>
      <c r="Z47" s="6" t="s">
        <v>143</v>
      </c>
      <c r="AA47" s="6" t="s">
        <v>199</v>
      </c>
      <c r="AB47" s="7">
        <v>4</v>
      </c>
      <c r="AC47" s="7">
        <v>42800</v>
      </c>
      <c r="AD47" s="7">
        <v>42.8</v>
      </c>
      <c r="AE47" s="7">
        <v>429000</v>
      </c>
    </row>
    <row r="48" spans="1:31" ht="22" customHeight="1" x14ac:dyDescent="0.3">
      <c r="A48" s="2">
        <v>44002</v>
      </c>
      <c r="B48" s="3" t="s">
        <v>31</v>
      </c>
      <c r="C48" s="3" t="s">
        <v>32</v>
      </c>
      <c r="D48" s="3" t="s">
        <v>33</v>
      </c>
      <c r="E48" s="3" t="s">
        <v>34</v>
      </c>
      <c r="F48" s="4" t="s">
        <v>68</v>
      </c>
      <c r="G48" s="4" t="s">
        <v>68</v>
      </c>
      <c r="H48" s="4" t="s">
        <v>68</v>
      </c>
      <c r="I48" s="3" t="s">
        <v>35</v>
      </c>
      <c r="J48" s="3" t="s">
        <v>200</v>
      </c>
      <c r="K48" s="3" t="s">
        <v>109</v>
      </c>
      <c r="L48" s="3" t="s">
        <v>110</v>
      </c>
      <c r="M48" s="3" t="s">
        <v>201</v>
      </c>
      <c r="N48" s="4">
        <v>3134473.38</v>
      </c>
      <c r="O48" s="4">
        <v>65577014.060000002</v>
      </c>
      <c r="P48" s="3" t="s">
        <v>202</v>
      </c>
      <c r="Q48" s="3" t="s">
        <v>41</v>
      </c>
      <c r="R48" s="3" t="s">
        <v>133</v>
      </c>
      <c r="S48" s="3" t="s">
        <v>110</v>
      </c>
      <c r="T48" s="3" t="s">
        <v>134</v>
      </c>
      <c r="U48" s="3" t="s">
        <v>115</v>
      </c>
      <c r="V48" s="3" t="s">
        <v>45</v>
      </c>
      <c r="W48" s="3" t="s">
        <v>34</v>
      </c>
      <c r="X48" s="3" t="s">
        <v>46</v>
      </c>
      <c r="Y48" s="3" t="s">
        <v>47</v>
      </c>
      <c r="Z48" s="3" t="s">
        <v>203</v>
      </c>
      <c r="AA48" s="3" t="s">
        <v>204</v>
      </c>
      <c r="AB48" s="4">
        <v>6</v>
      </c>
      <c r="AC48" s="4">
        <v>66900</v>
      </c>
      <c r="AD48" s="4">
        <v>66.900000000000006</v>
      </c>
      <c r="AE48" s="4">
        <v>917000</v>
      </c>
    </row>
    <row r="49" spans="1:31" ht="22" customHeight="1" x14ac:dyDescent="0.3">
      <c r="A49" s="5">
        <v>44002</v>
      </c>
      <c r="B49" s="6" t="s">
        <v>31</v>
      </c>
      <c r="C49" s="6" t="s">
        <v>32</v>
      </c>
      <c r="D49" s="6" t="s">
        <v>33</v>
      </c>
      <c r="E49" s="6" t="s">
        <v>34</v>
      </c>
      <c r="F49" s="7" t="s">
        <v>68</v>
      </c>
      <c r="G49" s="7" t="s">
        <v>68</v>
      </c>
      <c r="H49" s="7" t="s">
        <v>68</v>
      </c>
      <c r="I49" s="6" t="s">
        <v>35</v>
      </c>
      <c r="J49" s="6" t="s">
        <v>97</v>
      </c>
      <c r="K49" s="6" t="s">
        <v>98</v>
      </c>
      <c r="L49" s="6" t="s">
        <v>99</v>
      </c>
      <c r="M49" s="6" t="s">
        <v>61</v>
      </c>
      <c r="N49" s="7" t="s">
        <v>68</v>
      </c>
      <c r="O49" s="7" t="s">
        <v>68</v>
      </c>
      <c r="P49" s="6" t="s">
        <v>100</v>
      </c>
      <c r="Q49" s="6" t="s">
        <v>101</v>
      </c>
      <c r="R49" s="6" t="s">
        <v>102</v>
      </c>
      <c r="S49" s="6" t="s">
        <v>99</v>
      </c>
      <c r="T49" s="6" t="s">
        <v>103</v>
      </c>
      <c r="U49" s="6" t="s">
        <v>104</v>
      </c>
      <c r="V49" s="6" t="s">
        <v>45</v>
      </c>
      <c r="W49" s="6" t="s">
        <v>34</v>
      </c>
      <c r="X49" s="6" t="s">
        <v>46</v>
      </c>
      <c r="Y49" s="6" t="s">
        <v>47</v>
      </c>
      <c r="Z49" s="6" t="s">
        <v>205</v>
      </c>
      <c r="AA49" s="6" t="s">
        <v>106</v>
      </c>
      <c r="AB49" s="7">
        <v>18</v>
      </c>
      <c r="AC49" s="7">
        <v>209177.99</v>
      </c>
      <c r="AD49" s="7">
        <v>209.18</v>
      </c>
      <c r="AE49" s="7">
        <v>3058000</v>
      </c>
    </row>
    <row r="50" spans="1:31" ht="22" customHeight="1" x14ac:dyDescent="0.3">
      <c r="A50" s="2">
        <v>44002</v>
      </c>
      <c r="B50" s="3" t="s">
        <v>206</v>
      </c>
      <c r="C50" s="3" t="s">
        <v>56</v>
      </c>
      <c r="D50" s="4" t="s">
        <v>68</v>
      </c>
      <c r="E50" s="4" t="s">
        <v>68</v>
      </c>
      <c r="F50" s="4" t="s">
        <v>68</v>
      </c>
      <c r="G50" s="4" t="s">
        <v>68</v>
      </c>
      <c r="H50" s="4" t="s">
        <v>68</v>
      </c>
      <c r="I50" s="3" t="s">
        <v>74</v>
      </c>
      <c r="J50" s="3" t="s">
        <v>108</v>
      </c>
      <c r="K50" s="3" t="s">
        <v>109</v>
      </c>
      <c r="L50" s="3" t="s">
        <v>110</v>
      </c>
      <c r="M50" s="4" t="s">
        <v>68</v>
      </c>
      <c r="N50" s="4" t="s">
        <v>68</v>
      </c>
      <c r="O50" s="4" t="s">
        <v>68</v>
      </c>
      <c r="P50" s="3" t="s">
        <v>111</v>
      </c>
      <c r="Q50" s="3" t="s">
        <v>41</v>
      </c>
      <c r="R50" s="3" t="s">
        <v>133</v>
      </c>
      <c r="S50" s="3" t="s">
        <v>110</v>
      </c>
      <c r="T50" s="3" t="s">
        <v>134</v>
      </c>
      <c r="U50" s="3" t="s">
        <v>115</v>
      </c>
      <c r="V50" s="3" t="s">
        <v>45</v>
      </c>
      <c r="W50" s="3" t="s">
        <v>34</v>
      </c>
      <c r="X50" s="3" t="s">
        <v>46</v>
      </c>
      <c r="Y50" s="3" t="s">
        <v>47</v>
      </c>
      <c r="Z50" s="3" t="s">
        <v>207</v>
      </c>
      <c r="AA50" s="3" t="s">
        <v>208</v>
      </c>
      <c r="AB50" s="4">
        <v>2</v>
      </c>
      <c r="AC50" s="4">
        <v>20840</v>
      </c>
      <c r="AD50" s="4">
        <v>20.84</v>
      </c>
      <c r="AE50" s="4">
        <v>402000</v>
      </c>
    </row>
    <row r="51" spans="1:31" ht="22" customHeight="1" x14ac:dyDescent="0.3">
      <c r="A51" s="5">
        <v>44002</v>
      </c>
      <c r="B51" s="6" t="s">
        <v>107</v>
      </c>
      <c r="C51" s="6" t="s">
        <v>32</v>
      </c>
      <c r="D51" s="6" t="s">
        <v>33</v>
      </c>
      <c r="E51" s="6" t="s">
        <v>34</v>
      </c>
      <c r="F51" s="7" t="s">
        <v>68</v>
      </c>
      <c r="G51" s="7" t="s">
        <v>68</v>
      </c>
      <c r="H51" s="7" t="s">
        <v>68</v>
      </c>
      <c r="I51" s="6" t="s">
        <v>35</v>
      </c>
      <c r="J51" s="6" t="s">
        <v>108</v>
      </c>
      <c r="K51" s="6" t="s">
        <v>109</v>
      </c>
      <c r="L51" s="6" t="s">
        <v>110</v>
      </c>
      <c r="M51" s="7" t="s">
        <v>68</v>
      </c>
      <c r="N51" s="7" t="s">
        <v>68</v>
      </c>
      <c r="O51" s="7" t="s">
        <v>68</v>
      </c>
      <c r="P51" s="6" t="s">
        <v>111</v>
      </c>
      <c r="Q51" s="6" t="s">
        <v>41</v>
      </c>
      <c r="R51" s="6" t="s">
        <v>133</v>
      </c>
      <c r="S51" s="6" t="s">
        <v>110</v>
      </c>
      <c r="T51" s="6" t="s">
        <v>134</v>
      </c>
      <c r="U51" s="6" t="s">
        <v>115</v>
      </c>
      <c r="V51" s="6" t="s">
        <v>45</v>
      </c>
      <c r="W51" s="6" t="s">
        <v>34</v>
      </c>
      <c r="X51" s="6" t="s">
        <v>46</v>
      </c>
      <c r="Y51" s="6" t="s">
        <v>47</v>
      </c>
      <c r="Z51" s="6" t="s">
        <v>187</v>
      </c>
      <c r="AA51" s="6" t="s">
        <v>209</v>
      </c>
      <c r="AB51" s="7">
        <v>2</v>
      </c>
      <c r="AC51" s="7">
        <v>23392</v>
      </c>
      <c r="AD51" s="7">
        <v>23.39</v>
      </c>
      <c r="AE51" s="7">
        <v>191000</v>
      </c>
    </row>
    <row r="52" spans="1:31" ht="22" customHeight="1" x14ac:dyDescent="0.3">
      <c r="A52" s="2">
        <v>44002</v>
      </c>
      <c r="B52" s="3" t="s">
        <v>31</v>
      </c>
      <c r="C52" s="3" t="s">
        <v>32</v>
      </c>
      <c r="D52" s="3" t="s">
        <v>33</v>
      </c>
      <c r="E52" s="3" t="s">
        <v>34</v>
      </c>
      <c r="F52" s="4" t="s">
        <v>68</v>
      </c>
      <c r="G52" s="4" t="s">
        <v>68</v>
      </c>
      <c r="H52" s="4" t="s">
        <v>68</v>
      </c>
      <c r="I52" s="3" t="s">
        <v>35</v>
      </c>
      <c r="J52" s="3" t="s">
        <v>200</v>
      </c>
      <c r="K52" s="3" t="s">
        <v>109</v>
      </c>
      <c r="L52" s="3" t="s">
        <v>110</v>
      </c>
      <c r="M52" s="3" t="s">
        <v>201</v>
      </c>
      <c r="N52" s="4">
        <v>3134473.38</v>
      </c>
      <c r="O52" s="4">
        <v>65577014.060000002</v>
      </c>
      <c r="P52" s="3" t="s">
        <v>202</v>
      </c>
      <c r="Q52" s="3" t="s">
        <v>41</v>
      </c>
      <c r="R52" s="3" t="s">
        <v>210</v>
      </c>
      <c r="S52" s="3" t="s">
        <v>110</v>
      </c>
      <c r="T52" s="3" t="s">
        <v>211</v>
      </c>
      <c r="U52" s="3" t="s">
        <v>115</v>
      </c>
      <c r="V52" s="3" t="s">
        <v>45</v>
      </c>
      <c r="W52" s="3" t="s">
        <v>34</v>
      </c>
      <c r="X52" s="3" t="s">
        <v>46</v>
      </c>
      <c r="Y52" s="3" t="s">
        <v>47</v>
      </c>
      <c r="Z52" s="3" t="s">
        <v>203</v>
      </c>
      <c r="AA52" s="3" t="s">
        <v>212</v>
      </c>
      <c r="AB52" s="4">
        <v>8</v>
      </c>
      <c r="AC52" s="4">
        <v>89200</v>
      </c>
      <c r="AD52" s="4">
        <v>89.2</v>
      </c>
      <c r="AE52" s="4">
        <v>1223000</v>
      </c>
    </row>
    <row r="53" spans="1:31" ht="22" customHeight="1" x14ac:dyDescent="0.3">
      <c r="A53" s="5">
        <v>44002</v>
      </c>
      <c r="B53" s="6" t="s">
        <v>31</v>
      </c>
      <c r="C53" s="6" t="s">
        <v>32</v>
      </c>
      <c r="D53" s="6" t="s">
        <v>33</v>
      </c>
      <c r="E53" s="6" t="s">
        <v>34</v>
      </c>
      <c r="F53" s="7" t="s">
        <v>68</v>
      </c>
      <c r="G53" s="7" t="s">
        <v>68</v>
      </c>
      <c r="H53" s="7" t="s">
        <v>68</v>
      </c>
      <c r="I53" s="6" t="s">
        <v>35</v>
      </c>
      <c r="J53" s="6" t="s">
        <v>200</v>
      </c>
      <c r="K53" s="6" t="s">
        <v>109</v>
      </c>
      <c r="L53" s="6" t="s">
        <v>110</v>
      </c>
      <c r="M53" s="6" t="s">
        <v>201</v>
      </c>
      <c r="N53" s="7">
        <v>3134473.38</v>
      </c>
      <c r="O53" s="7">
        <v>65577014.060000002</v>
      </c>
      <c r="P53" s="6" t="s">
        <v>202</v>
      </c>
      <c r="Q53" s="6" t="s">
        <v>41</v>
      </c>
      <c r="R53" s="6" t="s">
        <v>133</v>
      </c>
      <c r="S53" s="6" t="s">
        <v>110</v>
      </c>
      <c r="T53" s="6" t="s">
        <v>134</v>
      </c>
      <c r="U53" s="6" t="s">
        <v>115</v>
      </c>
      <c r="V53" s="6" t="s">
        <v>45</v>
      </c>
      <c r="W53" s="6" t="s">
        <v>34</v>
      </c>
      <c r="X53" s="6" t="s">
        <v>46</v>
      </c>
      <c r="Y53" s="6" t="s">
        <v>47</v>
      </c>
      <c r="Z53" s="6" t="s">
        <v>203</v>
      </c>
      <c r="AA53" s="6" t="s">
        <v>213</v>
      </c>
      <c r="AB53" s="7">
        <v>12</v>
      </c>
      <c r="AC53" s="7">
        <v>133800</v>
      </c>
      <c r="AD53" s="7">
        <v>133.80000000000001</v>
      </c>
      <c r="AE53" s="7">
        <v>1834000</v>
      </c>
    </row>
    <row r="54" spans="1:31" ht="22" customHeight="1" x14ac:dyDescent="0.3">
      <c r="A54" s="2">
        <v>44002</v>
      </c>
      <c r="B54" s="3" t="s">
        <v>107</v>
      </c>
      <c r="C54" s="3" t="s">
        <v>32</v>
      </c>
      <c r="D54" s="3" t="s">
        <v>33</v>
      </c>
      <c r="E54" s="3" t="s">
        <v>34</v>
      </c>
      <c r="F54" s="4" t="s">
        <v>68</v>
      </c>
      <c r="G54" s="4" t="s">
        <v>68</v>
      </c>
      <c r="H54" s="4" t="s">
        <v>68</v>
      </c>
      <c r="I54" s="3" t="s">
        <v>35</v>
      </c>
      <c r="J54" s="3" t="s">
        <v>108</v>
      </c>
      <c r="K54" s="3" t="s">
        <v>109</v>
      </c>
      <c r="L54" s="3" t="s">
        <v>110</v>
      </c>
      <c r="M54" s="4" t="s">
        <v>68</v>
      </c>
      <c r="N54" s="4" t="s">
        <v>68</v>
      </c>
      <c r="O54" s="4" t="s">
        <v>68</v>
      </c>
      <c r="P54" s="3" t="s">
        <v>111</v>
      </c>
      <c r="Q54" s="3" t="s">
        <v>41</v>
      </c>
      <c r="R54" s="3" t="s">
        <v>133</v>
      </c>
      <c r="S54" s="3" t="s">
        <v>110</v>
      </c>
      <c r="T54" s="3" t="s">
        <v>134</v>
      </c>
      <c r="U54" s="3" t="s">
        <v>115</v>
      </c>
      <c r="V54" s="3" t="s">
        <v>45</v>
      </c>
      <c r="W54" s="3" t="s">
        <v>34</v>
      </c>
      <c r="X54" s="3" t="s">
        <v>46</v>
      </c>
      <c r="Y54" s="3" t="s">
        <v>47</v>
      </c>
      <c r="Z54" s="3" t="s">
        <v>187</v>
      </c>
      <c r="AA54" s="3" t="s">
        <v>214</v>
      </c>
      <c r="AB54" s="4">
        <v>4</v>
      </c>
      <c r="AC54" s="4">
        <v>46784</v>
      </c>
      <c r="AD54" s="4">
        <v>46.78</v>
      </c>
      <c r="AE54" s="4">
        <v>382000</v>
      </c>
    </row>
    <row r="55" spans="1:31" ht="22" customHeight="1" x14ac:dyDescent="0.3">
      <c r="A55" s="5">
        <v>44002</v>
      </c>
      <c r="B55" s="6" t="s">
        <v>31</v>
      </c>
      <c r="C55" s="6" t="s">
        <v>32</v>
      </c>
      <c r="D55" s="6" t="s">
        <v>33</v>
      </c>
      <c r="E55" s="6" t="s">
        <v>34</v>
      </c>
      <c r="F55" s="7" t="s">
        <v>68</v>
      </c>
      <c r="G55" s="7" t="s">
        <v>68</v>
      </c>
      <c r="H55" s="7" t="s">
        <v>68</v>
      </c>
      <c r="I55" s="6" t="s">
        <v>35</v>
      </c>
      <c r="J55" s="6" t="s">
        <v>97</v>
      </c>
      <c r="K55" s="6" t="s">
        <v>98</v>
      </c>
      <c r="L55" s="6" t="s">
        <v>99</v>
      </c>
      <c r="M55" s="6" t="s">
        <v>61</v>
      </c>
      <c r="N55" s="7" t="s">
        <v>68</v>
      </c>
      <c r="O55" s="7" t="s">
        <v>68</v>
      </c>
      <c r="P55" s="6" t="s">
        <v>100</v>
      </c>
      <c r="Q55" s="6" t="s">
        <v>101</v>
      </c>
      <c r="R55" s="6" t="s">
        <v>102</v>
      </c>
      <c r="S55" s="6" t="s">
        <v>99</v>
      </c>
      <c r="T55" s="6" t="s">
        <v>103</v>
      </c>
      <c r="U55" s="6" t="s">
        <v>104</v>
      </c>
      <c r="V55" s="6" t="s">
        <v>45</v>
      </c>
      <c r="W55" s="6" t="s">
        <v>34</v>
      </c>
      <c r="X55" s="6" t="s">
        <v>46</v>
      </c>
      <c r="Y55" s="6" t="s">
        <v>47</v>
      </c>
      <c r="Z55" s="6" t="s">
        <v>205</v>
      </c>
      <c r="AA55" s="6" t="s">
        <v>215</v>
      </c>
      <c r="AB55" s="7">
        <v>14</v>
      </c>
      <c r="AC55" s="7">
        <v>162694</v>
      </c>
      <c r="AD55" s="7">
        <v>162.69</v>
      </c>
      <c r="AE55" s="7">
        <v>2379000</v>
      </c>
    </row>
    <row r="56" spans="1:31" ht="22" customHeight="1" x14ac:dyDescent="0.3">
      <c r="A56" s="2">
        <v>44002</v>
      </c>
      <c r="B56" s="3" t="s">
        <v>31</v>
      </c>
      <c r="C56" s="3" t="s">
        <v>32</v>
      </c>
      <c r="D56" s="3" t="s">
        <v>33</v>
      </c>
      <c r="E56" s="3" t="s">
        <v>34</v>
      </c>
      <c r="F56" s="4" t="s">
        <v>68</v>
      </c>
      <c r="G56" s="4" t="s">
        <v>68</v>
      </c>
      <c r="H56" s="4" t="s">
        <v>68</v>
      </c>
      <c r="I56" s="3" t="s">
        <v>35</v>
      </c>
      <c r="J56" s="3" t="s">
        <v>97</v>
      </c>
      <c r="K56" s="3" t="s">
        <v>98</v>
      </c>
      <c r="L56" s="3" t="s">
        <v>99</v>
      </c>
      <c r="M56" s="3" t="s">
        <v>61</v>
      </c>
      <c r="N56" s="4" t="s">
        <v>68</v>
      </c>
      <c r="O56" s="4" t="s">
        <v>68</v>
      </c>
      <c r="P56" s="3" t="s">
        <v>100</v>
      </c>
      <c r="Q56" s="3" t="s">
        <v>101</v>
      </c>
      <c r="R56" s="3" t="s">
        <v>102</v>
      </c>
      <c r="S56" s="3" t="s">
        <v>99</v>
      </c>
      <c r="T56" s="3" t="s">
        <v>103</v>
      </c>
      <c r="U56" s="3" t="s">
        <v>104</v>
      </c>
      <c r="V56" s="3" t="s">
        <v>45</v>
      </c>
      <c r="W56" s="3" t="s">
        <v>34</v>
      </c>
      <c r="X56" s="3" t="s">
        <v>46</v>
      </c>
      <c r="Y56" s="3" t="s">
        <v>47</v>
      </c>
      <c r="Z56" s="3" t="s">
        <v>205</v>
      </c>
      <c r="AA56" s="3" t="s">
        <v>216</v>
      </c>
      <c r="AB56" s="4">
        <v>16</v>
      </c>
      <c r="AC56" s="4">
        <v>185936.01</v>
      </c>
      <c r="AD56" s="4">
        <v>185.94</v>
      </c>
      <c r="AE56" s="4">
        <v>2718000</v>
      </c>
    </row>
    <row r="57" spans="1:31" ht="22" customHeight="1" x14ac:dyDescent="0.3">
      <c r="A57" s="5">
        <v>44002</v>
      </c>
      <c r="B57" s="6" t="s">
        <v>107</v>
      </c>
      <c r="C57" s="6" t="s">
        <v>32</v>
      </c>
      <c r="D57" s="6" t="s">
        <v>33</v>
      </c>
      <c r="E57" s="6" t="s">
        <v>34</v>
      </c>
      <c r="F57" s="7" t="s">
        <v>68</v>
      </c>
      <c r="G57" s="7" t="s">
        <v>68</v>
      </c>
      <c r="H57" s="7" t="s">
        <v>68</v>
      </c>
      <c r="I57" s="6" t="s">
        <v>35</v>
      </c>
      <c r="J57" s="6" t="s">
        <v>108</v>
      </c>
      <c r="K57" s="6" t="s">
        <v>109</v>
      </c>
      <c r="L57" s="6" t="s">
        <v>110</v>
      </c>
      <c r="M57" s="7" t="s">
        <v>68</v>
      </c>
      <c r="N57" s="7" t="s">
        <v>68</v>
      </c>
      <c r="O57" s="7" t="s">
        <v>68</v>
      </c>
      <c r="P57" s="6" t="s">
        <v>111</v>
      </c>
      <c r="Q57" s="6" t="s">
        <v>41</v>
      </c>
      <c r="R57" s="6" t="s">
        <v>133</v>
      </c>
      <c r="S57" s="6" t="s">
        <v>110</v>
      </c>
      <c r="T57" s="6" t="s">
        <v>134</v>
      </c>
      <c r="U57" s="6" t="s">
        <v>115</v>
      </c>
      <c r="V57" s="6" t="s">
        <v>45</v>
      </c>
      <c r="W57" s="6" t="s">
        <v>34</v>
      </c>
      <c r="X57" s="6" t="s">
        <v>46</v>
      </c>
      <c r="Y57" s="6" t="s">
        <v>47</v>
      </c>
      <c r="Z57" s="6" t="s">
        <v>187</v>
      </c>
      <c r="AA57" s="6" t="s">
        <v>217</v>
      </c>
      <c r="AB57" s="7">
        <v>2</v>
      </c>
      <c r="AC57" s="7">
        <v>21630</v>
      </c>
      <c r="AD57" s="7">
        <v>21.63</v>
      </c>
      <c r="AE57" s="7">
        <v>177000</v>
      </c>
    </row>
    <row r="58" spans="1:31" ht="22" customHeight="1" x14ac:dyDescent="0.3">
      <c r="A58" s="2">
        <v>44002</v>
      </c>
      <c r="B58" s="3" t="s">
        <v>31</v>
      </c>
      <c r="C58" s="3" t="s">
        <v>56</v>
      </c>
      <c r="D58" s="4" t="s">
        <v>68</v>
      </c>
      <c r="E58" s="4" t="s">
        <v>68</v>
      </c>
      <c r="F58" s="4" t="s">
        <v>68</v>
      </c>
      <c r="G58" s="4" t="s">
        <v>68</v>
      </c>
      <c r="H58" s="4" t="s">
        <v>68</v>
      </c>
      <c r="I58" s="3" t="s">
        <v>74</v>
      </c>
      <c r="J58" s="3" t="s">
        <v>218</v>
      </c>
      <c r="K58" s="3" t="s">
        <v>109</v>
      </c>
      <c r="L58" s="3" t="s">
        <v>110</v>
      </c>
      <c r="M58" s="3" t="s">
        <v>61</v>
      </c>
      <c r="N58" s="4">
        <v>303062172.73000002</v>
      </c>
      <c r="O58" s="4">
        <v>792773364.50999999</v>
      </c>
      <c r="P58" s="3" t="s">
        <v>219</v>
      </c>
      <c r="Q58" s="3" t="s">
        <v>101</v>
      </c>
      <c r="R58" s="3" t="s">
        <v>133</v>
      </c>
      <c r="S58" s="3" t="s">
        <v>110</v>
      </c>
      <c r="T58" s="3" t="s">
        <v>134</v>
      </c>
      <c r="U58" s="3" t="s">
        <v>115</v>
      </c>
      <c r="V58" s="3" t="s">
        <v>45</v>
      </c>
      <c r="W58" s="3" t="s">
        <v>34</v>
      </c>
      <c r="X58" s="3" t="s">
        <v>46</v>
      </c>
      <c r="Y58" s="3" t="s">
        <v>47</v>
      </c>
      <c r="Z58" s="3" t="s">
        <v>116</v>
      </c>
      <c r="AA58" s="3" t="s">
        <v>220</v>
      </c>
      <c r="AB58" s="4">
        <v>2</v>
      </c>
      <c r="AC58" s="4">
        <v>25048</v>
      </c>
      <c r="AD58" s="4">
        <v>25.05</v>
      </c>
      <c r="AE58" s="4">
        <v>687000</v>
      </c>
    </row>
    <row r="59" spans="1:31" ht="22" customHeight="1" x14ac:dyDescent="0.3">
      <c r="A59" s="5">
        <v>44002</v>
      </c>
      <c r="B59" s="6" t="s">
        <v>31</v>
      </c>
      <c r="C59" s="6" t="s">
        <v>32</v>
      </c>
      <c r="D59" s="6" t="s">
        <v>33</v>
      </c>
      <c r="E59" s="6" t="s">
        <v>34</v>
      </c>
      <c r="F59" s="7" t="s">
        <v>68</v>
      </c>
      <c r="G59" s="7" t="s">
        <v>68</v>
      </c>
      <c r="H59" s="7" t="s">
        <v>68</v>
      </c>
      <c r="I59" s="6" t="s">
        <v>35</v>
      </c>
      <c r="J59" s="6" t="s">
        <v>200</v>
      </c>
      <c r="K59" s="6" t="s">
        <v>109</v>
      </c>
      <c r="L59" s="6" t="s">
        <v>110</v>
      </c>
      <c r="M59" s="6" t="s">
        <v>201</v>
      </c>
      <c r="N59" s="7">
        <v>3134473.38</v>
      </c>
      <c r="O59" s="7">
        <v>65577014.060000002</v>
      </c>
      <c r="P59" s="6" t="s">
        <v>202</v>
      </c>
      <c r="Q59" s="6" t="s">
        <v>41</v>
      </c>
      <c r="R59" s="6" t="s">
        <v>133</v>
      </c>
      <c r="S59" s="6" t="s">
        <v>110</v>
      </c>
      <c r="T59" s="6" t="s">
        <v>134</v>
      </c>
      <c r="U59" s="6" t="s">
        <v>115</v>
      </c>
      <c r="V59" s="6" t="s">
        <v>45</v>
      </c>
      <c r="W59" s="6" t="s">
        <v>34</v>
      </c>
      <c r="X59" s="6" t="s">
        <v>46</v>
      </c>
      <c r="Y59" s="6" t="s">
        <v>47</v>
      </c>
      <c r="Z59" s="6" t="s">
        <v>145</v>
      </c>
      <c r="AA59" s="6" t="s">
        <v>221</v>
      </c>
      <c r="AB59" s="7">
        <v>2</v>
      </c>
      <c r="AC59" s="7">
        <v>22520</v>
      </c>
      <c r="AD59" s="7">
        <v>22.52</v>
      </c>
      <c r="AE59" s="7">
        <v>309000</v>
      </c>
    </row>
    <row r="60" spans="1:31" ht="22" customHeight="1" x14ac:dyDescent="0.3">
      <c r="A60" s="2">
        <v>44002</v>
      </c>
      <c r="B60" s="3" t="s">
        <v>31</v>
      </c>
      <c r="C60" s="3" t="s">
        <v>32</v>
      </c>
      <c r="D60" s="3" t="s">
        <v>33</v>
      </c>
      <c r="E60" s="3" t="s">
        <v>34</v>
      </c>
      <c r="F60" s="4" t="s">
        <v>68</v>
      </c>
      <c r="G60" s="4" t="s">
        <v>68</v>
      </c>
      <c r="H60" s="4" t="s">
        <v>68</v>
      </c>
      <c r="I60" s="3" t="s">
        <v>35</v>
      </c>
      <c r="J60" s="3" t="s">
        <v>97</v>
      </c>
      <c r="K60" s="3" t="s">
        <v>98</v>
      </c>
      <c r="L60" s="3" t="s">
        <v>99</v>
      </c>
      <c r="M60" s="3" t="s">
        <v>61</v>
      </c>
      <c r="N60" s="4" t="s">
        <v>68</v>
      </c>
      <c r="O60" s="4" t="s">
        <v>68</v>
      </c>
      <c r="P60" s="3" t="s">
        <v>100</v>
      </c>
      <c r="Q60" s="3" t="s">
        <v>101</v>
      </c>
      <c r="R60" s="3" t="s">
        <v>102</v>
      </c>
      <c r="S60" s="3" t="s">
        <v>99</v>
      </c>
      <c r="T60" s="3" t="s">
        <v>103</v>
      </c>
      <c r="U60" s="3" t="s">
        <v>104</v>
      </c>
      <c r="V60" s="3" t="s">
        <v>45</v>
      </c>
      <c r="W60" s="3" t="s">
        <v>34</v>
      </c>
      <c r="X60" s="3" t="s">
        <v>46</v>
      </c>
      <c r="Y60" s="3" t="s">
        <v>47</v>
      </c>
      <c r="Z60" s="3" t="s">
        <v>205</v>
      </c>
      <c r="AA60" s="3" t="s">
        <v>106</v>
      </c>
      <c r="AB60" s="4">
        <v>18</v>
      </c>
      <c r="AC60" s="4">
        <v>209177.99</v>
      </c>
      <c r="AD60" s="4">
        <v>209.18</v>
      </c>
      <c r="AE60" s="4">
        <v>3058000</v>
      </c>
    </row>
    <row r="61" spans="1:31" ht="22" customHeight="1" x14ac:dyDescent="0.3">
      <c r="A61" s="5">
        <v>44001</v>
      </c>
      <c r="B61" s="6" t="s">
        <v>31</v>
      </c>
      <c r="C61" s="6" t="s">
        <v>56</v>
      </c>
      <c r="D61" s="6" t="s">
        <v>222</v>
      </c>
      <c r="E61" s="6" t="s">
        <v>34</v>
      </c>
      <c r="F61" s="7" t="s">
        <v>68</v>
      </c>
      <c r="G61" s="7" t="s">
        <v>68</v>
      </c>
      <c r="H61" s="7" t="s">
        <v>68</v>
      </c>
      <c r="I61" s="6" t="s">
        <v>223</v>
      </c>
      <c r="J61" s="6" t="s">
        <v>224</v>
      </c>
      <c r="K61" s="6" t="s">
        <v>109</v>
      </c>
      <c r="L61" s="6" t="s">
        <v>110</v>
      </c>
      <c r="M61" s="7" t="s">
        <v>68</v>
      </c>
      <c r="N61" s="7" t="s">
        <v>68</v>
      </c>
      <c r="O61" s="7" t="s">
        <v>68</v>
      </c>
      <c r="P61" s="6" t="s">
        <v>225</v>
      </c>
      <c r="Q61" s="6" t="s">
        <v>226</v>
      </c>
      <c r="R61" s="6" t="s">
        <v>133</v>
      </c>
      <c r="S61" s="6" t="s">
        <v>110</v>
      </c>
      <c r="T61" s="6" t="s">
        <v>134</v>
      </c>
      <c r="U61" s="6" t="s">
        <v>115</v>
      </c>
      <c r="V61" s="6" t="s">
        <v>45</v>
      </c>
      <c r="W61" s="6" t="s">
        <v>34</v>
      </c>
      <c r="X61" s="6" t="s">
        <v>46</v>
      </c>
      <c r="Y61" s="6" t="s">
        <v>47</v>
      </c>
      <c r="Z61" s="6" t="s">
        <v>116</v>
      </c>
      <c r="AA61" s="6" t="s">
        <v>227</v>
      </c>
      <c r="AB61" s="7">
        <v>6</v>
      </c>
      <c r="AC61" s="7">
        <v>76800</v>
      </c>
      <c r="AD61" s="7">
        <v>76.8</v>
      </c>
      <c r="AE61" s="7">
        <v>2106000</v>
      </c>
    </row>
    <row r="62" spans="1:31" ht="22" customHeight="1" x14ac:dyDescent="0.3">
      <c r="A62" s="2">
        <v>44000</v>
      </c>
      <c r="B62" s="3" t="s">
        <v>126</v>
      </c>
      <c r="C62" s="3" t="s">
        <v>56</v>
      </c>
      <c r="D62" s="4" t="s">
        <v>68</v>
      </c>
      <c r="E62" s="4" t="s">
        <v>68</v>
      </c>
      <c r="F62" s="4" t="s">
        <v>68</v>
      </c>
      <c r="G62" s="4" t="s">
        <v>68</v>
      </c>
      <c r="H62" s="4" t="s">
        <v>68</v>
      </c>
      <c r="I62" s="3" t="s">
        <v>74</v>
      </c>
      <c r="J62" s="3" t="s">
        <v>228</v>
      </c>
      <c r="K62" s="4" t="s">
        <v>68</v>
      </c>
      <c r="L62" s="4" t="s">
        <v>68</v>
      </c>
      <c r="M62" s="4" t="s">
        <v>68</v>
      </c>
      <c r="N62" s="4" t="s">
        <v>68</v>
      </c>
      <c r="O62" s="4" t="s">
        <v>68</v>
      </c>
      <c r="P62" s="3" t="s">
        <v>229</v>
      </c>
      <c r="Q62" s="3" t="s">
        <v>41</v>
      </c>
      <c r="R62" s="3" t="s">
        <v>122</v>
      </c>
      <c r="S62" s="3" t="s">
        <v>120</v>
      </c>
      <c r="T62" s="3" t="s">
        <v>123</v>
      </c>
      <c r="U62" s="3" t="s">
        <v>124</v>
      </c>
      <c r="V62" s="3" t="s">
        <v>45</v>
      </c>
      <c r="W62" s="3" t="s">
        <v>34</v>
      </c>
      <c r="X62" s="3" t="s">
        <v>46</v>
      </c>
      <c r="Y62" s="3" t="s">
        <v>47</v>
      </c>
      <c r="Z62" s="3" t="s">
        <v>143</v>
      </c>
      <c r="AA62" s="3" t="s">
        <v>199</v>
      </c>
      <c r="AB62" s="4">
        <v>4</v>
      </c>
      <c r="AC62" s="4">
        <v>42800</v>
      </c>
      <c r="AD62" s="4">
        <v>42.8</v>
      </c>
      <c r="AE62" s="4">
        <v>429000</v>
      </c>
    </row>
    <row r="63" spans="1:31" ht="22" customHeight="1" x14ac:dyDescent="0.3">
      <c r="A63" s="5">
        <v>43999</v>
      </c>
      <c r="B63" s="6" t="s">
        <v>31</v>
      </c>
      <c r="C63" s="6" t="s">
        <v>56</v>
      </c>
      <c r="D63" s="7" t="s">
        <v>68</v>
      </c>
      <c r="E63" s="7" t="s">
        <v>68</v>
      </c>
      <c r="F63" s="7" t="s">
        <v>68</v>
      </c>
      <c r="G63" s="7" t="s">
        <v>68</v>
      </c>
      <c r="H63" s="7" t="s">
        <v>68</v>
      </c>
      <c r="I63" s="6" t="s">
        <v>74</v>
      </c>
      <c r="J63" s="6" t="s">
        <v>230</v>
      </c>
      <c r="K63" s="7" t="s">
        <v>68</v>
      </c>
      <c r="L63" s="6" t="s">
        <v>110</v>
      </c>
      <c r="M63" s="7" t="s">
        <v>68</v>
      </c>
      <c r="N63" s="7" t="s">
        <v>68</v>
      </c>
      <c r="O63" s="7" t="s">
        <v>68</v>
      </c>
      <c r="P63" s="6" t="s">
        <v>231</v>
      </c>
      <c r="Q63" s="6" t="s">
        <v>101</v>
      </c>
      <c r="R63" s="6" t="s">
        <v>113</v>
      </c>
      <c r="S63" s="6" t="s">
        <v>110</v>
      </c>
      <c r="T63" s="6" t="s">
        <v>114</v>
      </c>
      <c r="U63" s="6" t="s">
        <v>115</v>
      </c>
      <c r="V63" s="6" t="s">
        <v>45</v>
      </c>
      <c r="W63" s="6" t="s">
        <v>34</v>
      </c>
      <c r="X63" s="6" t="s">
        <v>46</v>
      </c>
      <c r="Y63" s="6" t="s">
        <v>47</v>
      </c>
      <c r="Z63" s="6" t="s">
        <v>232</v>
      </c>
      <c r="AA63" s="6" t="s">
        <v>233</v>
      </c>
      <c r="AB63" s="7">
        <v>7</v>
      </c>
      <c r="AC63" s="7">
        <v>112280</v>
      </c>
      <c r="AD63" s="7">
        <v>112.28</v>
      </c>
      <c r="AE63" s="7">
        <v>175000</v>
      </c>
    </row>
    <row r="64" spans="1:31" ht="22" customHeight="1" x14ac:dyDescent="0.3">
      <c r="A64" s="2">
        <v>43999</v>
      </c>
      <c r="B64" s="3" t="s">
        <v>31</v>
      </c>
      <c r="C64" s="3" t="s">
        <v>56</v>
      </c>
      <c r="D64" s="4" t="s">
        <v>68</v>
      </c>
      <c r="E64" s="4" t="s">
        <v>68</v>
      </c>
      <c r="F64" s="4" t="s">
        <v>68</v>
      </c>
      <c r="G64" s="4" t="s">
        <v>68</v>
      </c>
      <c r="H64" s="4" t="s">
        <v>68</v>
      </c>
      <c r="I64" s="3" t="s">
        <v>74</v>
      </c>
      <c r="J64" s="3" t="s">
        <v>230</v>
      </c>
      <c r="K64" s="4" t="s">
        <v>68</v>
      </c>
      <c r="L64" s="3" t="s">
        <v>110</v>
      </c>
      <c r="M64" s="4" t="s">
        <v>68</v>
      </c>
      <c r="N64" s="4" t="s">
        <v>68</v>
      </c>
      <c r="O64" s="4" t="s">
        <v>68</v>
      </c>
      <c r="P64" s="3" t="s">
        <v>231</v>
      </c>
      <c r="Q64" s="3" t="s">
        <v>101</v>
      </c>
      <c r="R64" s="3" t="s">
        <v>113</v>
      </c>
      <c r="S64" s="3" t="s">
        <v>110</v>
      </c>
      <c r="T64" s="3" t="s">
        <v>114</v>
      </c>
      <c r="U64" s="3" t="s">
        <v>115</v>
      </c>
      <c r="V64" s="3" t="s">
        <v>45</v>
      </c>
      <c r="W64" s="3" t="s">
        <v>34</v>
      </c>
      <c r="X64" s="3" t="s">
        <v>46</v>
      </c>
      <c r="Y64" s="3" t="s">
        <v>47</v>
      </c>
      <c r="Z64" s="3" t="s">
        <v>234</v>
      </c>
      <c r="AA64" s="3" t="s">
        <v>235</v>
      </c>
      <c r="AB64" s="4">
        <v>3</v>
      </c>
      <c r="AC64" s="4">
        <v>51048</v>
      </c>
      <c r="AD64" s="4">
        <v>51.05</v>
      </c>
      <c r="AE64" s="4">
        <v>57000</v>
      </c>
    </row>
    <row r="65" spans="1:31" ht="22" customHeight="1" x14ac:dyDescent="0.3">
      <c r="A65" s="5">
        <v>43997</v>
      </c>
      <c r="B65" s="6" t="s">
        <v>31</v>
      </c>
      <c r="C65" s="6" t="s">
        <v>56</v>
      </c>
      <c r="D65" s="7" t="s">
        <v>68</v>
      </c>
      <c r="E65" s="7" t="s">
        <v>68</v>
      </c>
      <c r="F65" s="7" t="s">
        <v>68</v>
      </c>
      <c r="G65" s="7" t="s">
        <v>68</v>
      </c>
      <c r="H65" s="7" t="s">
        <v>68</v>
      </c>
      <c r="I65" s="6" t="s">
        <v>74</v>
      </c>
      <c r="J65" s="6" t="s">
        <v>58</v>
      </c>
      <c r="K65" s="6" t="s">
        <v>59</v>
      </c>
      <c r="L65" s="6" t="s">
        <v>60</v>
      </c>
      <c r="M65" s="6" t="s">
        <v>61</v>
      </c>
      <c r="N65" s="9">
        <v>28229500</v>
      </c>
      <c r="O65" s="7" t="s">
        <v>68</v>
      </c>
      <c r="P65" s="6" t="s">
        <v>62</v>
      </c>
      <c r="Q65" s="6" t="s">
        <v>41</v>
      </c>
      <c r="R65" s="6" t="s">
        <v>63</v>
      </c>
      <c r="S65" s="6" t="s">
        <v>60</v>
      </c>
      <c r="T65" s="6" t="s">
        <v>64</v>
      </c>
      <c r="U65" s="6" t="s">
        <v>65</v>
      </c>
      <c r="V65" s="6" t="s">
        <v>45</v>
      </c>
      <c r="W65" s="6" t="s">
        <v>34</v>
      </c>
      <c r="X65" s="6" t="s">
        <v>46</v>
      </c>
      <c r="Y65" s="6" t="s">
        <v>47</v>
      </c>
      <c r="Z65" s="6" t="s">
        <v>66</v>
      </c>
      <c r="AA65" s="6" t="s">
        <v>236</v>
      </c>
      <c r="AB65" s="7">
        <v>2</v>
      </c>
      <c r="AC65" s="7">
        <v>19965</v>
      </c>
      <c r="AD65" s="7">
        <v>19.97</v>
      </c>
      <c r="AE65" s="6" t="s">
        <v>68</v>
      </c>
    </row>
    <row r="66" spans="1:31" ht="22" customHeight="1" x14ac:dyDescent="0.3">
      <c r="A66" s="2">
        <v>43997</v>
      </c>
      <c r="B66" s="3" t="s">
        <v>31</v>
      </c>
      <c r="C66" s="3" t="s">
        <v>56</v>
      </c>
      <c r="D66" s="4" t="s">
        <v>68</v>
      </c>
      <c r="E66" s="4" t="s">
        <v>68</v>
      </c>
      <c r="F66" s="4" t="s">
        <v>68</v>
      </c>
      <c r="G66" s="4" t="s">
        <v>68</v>
      </c>
      <c r="H66" s="4" t="s">
        <v>68</v>
      </c>
      <c r="I66" s="3" t="s">
        <v>74</v>
      </c>
      <c r="J66" s="3" t="s">
        <v>58</v>
      </c>
      <c r="K66" s="3" t="s">
        <v>59</v>
      </c>
      <c r="L66" s="3" t="s">
        <v>60</v>
      </c>
      <c r="M66" s="3" t="s">
        <v>61</v>
      </c>
      <c r="N66" s="8">
        <v>28229500</v>
      </c>
      <c r="O66" s="4" t="s">
        <v>68</v>
      </c>
      <c r="P66" s="3" t="s">
        <v>62</v>
      </c>
      <c r="Q66" s="3" t="s">
        <v>41</v>
      </c>
      <c r="R66" s="3" t="s">
        <v>71</v>
      </c>
      <c r="S66" s="3" t="s">
        <v>60</v>
      </c>
      <c r="T66" s="3" t="s">
        <v>72</v>
      </c>
      <c r="U66" s="3" t="s">
        <v>65</v>
      </c>
      <c r="V66" s="3" t="s">
        <v>45</v>
      </c>
      <c r="W66" s="3" t="s">
        <v>34</v>
      </c>
      <c r="X66" s="3" t="s">
        <v>46</v>
      </c>
      <c r="Y66" s="3" t="s">
        <v>47</v>
      </c>
      <c r="Z66" s="3" t="s">
        <v>66</v>
      </c>
      <c r="AA66" s="3" t="s">
        <v>237</v>
      </c>
      <c r="AB66" s="4">
        <v>2</v>
      </c>
      <c r="AC66" s="4">
        <v>19620</v>
      </c>
      <c r="AD66" s="4">
        <v>19.62</v>
      </c>
      <c r="AE66" s="3" t="s">
        <v>68</v>
      </c>
    </row>
    <row r="67" spans="1:31" ht="22" customHeight="1" x14ac:dyDescent="0.3">
      <c r="A67" s="5">
        <v>43997</v>
      </c>
      <c r="B67" s="6" t="s">
        <v>31</v>
      </c>
      <c r="C67" s="6" t="s">
        <v>56</v>
      </c>
      <c r="D67" s="7" t="s">
        <v>68</v>
      </c>
      <c r="E67" s="7" t="s">
        <v>68</v>
      </c>
      <c r="F67" s="7" t="s">
        <v>68</v>
      </c>
      <c r="G67" s="7" t="s">
        <v>68</v>
      </c>
      <c r="H67" s="7" t="s">
        <v>68</v>
      </c>
      <c r="I67" s="6" t="s">
        <v>74</v>
      </c>
      <c r="J67" s="6" t="s">
        <v>58</v>
      </c>
      <c r="K67" s="6" t="s">
        <v>59</v>
      </c>
      <c r="L67" s="6" t="s">
        <v>60</v>
      </c>
      <c r="M67" s="6" t="s">
        <v>61</v>
      </c>
      <c r="N67" s="9">
        <v>28229500</v>
      </c>
      <c r="O67" s="7" t="s">
        <v>68</v>
      </c>
      <c r="P67" s="6" t="s">
        <v>62</v>
      </c>
      <c r="Q67" s="6" t="s">
        <v>41</v>
      </c>
      <c r="R67" s="6" t="s">
        <v>63</v>
      </c>
      <c r="S67" s="6" t="s">
        <v>60</v>
      </c>
      <c r="T67" s="6" t="s">
        <v>64</v>
      </c>
      <c r="U67" s="6" t="s">
        <v>65</v>
      </c>
      <c r="V67" s="6" t="s">
        <v>45</v>
      </c>
      <c r="W67" s="6" t="s">
        <v>34</v>
      </c>
      <c r="X67" s="6" t="s">
        <v>46</v>
      </c>
      <c r="Y67" s="6" t="s">
        <v>47</v>
      </c>
      <c r="Z67" s="6" t="s">
        <v>66</v>
      </c>
      <c r="AA67" s="6" t="s">
        <v>178</v>
      </c>
      <c r="AB67" s="7">
        <v>2</v>
      </c>
      <c r="AC67" s="7">
        <v>17748</v>
      </c>
      <c r="AD67" s="7">
        <v>17.75</v>
      </c>
      <c r="AE67" s="6" t="s">
        <v>68</v>
      </c>
    </row>
    <row r="68" spans="1:31" ht="22" customHeight="1" x14ac:dyDescent="0.3">
      <c r="A68" s="2">
        <v>43997</v>
      </c>
      <c r="B68" s="3" t="s">
        <v>31</v>
      </c>
      <c r="C68" s="3" t="s">
        <v>56</v>
      </c>
      <c r="D68" s="4" t="s">
        <v>68</v>
      </c>
      <c r="E68" s="4" t="s">
        <v>68</v>
      </c>
      <c r="F68" s="4" t="s">
        <v>68</v>
      </c>
      <c r="G68" s="4" t="s">
        <v>68</v>
      </c>
      <c r="H68" s="4" t="s">
        <v>68</v>
      </c>
      <c r="I68" s="3" t="s">
        <v>74</v>
      </c>
      <c r="J68" s="3" t="s">
        <v>77</v>
      </c>
      <c r="K68" s="3" t="s">
        <v>78</v>
      </c>
      <c r="L68" s="3" t="s">
        <v>79</v>
      </c>
      <c r="M68" s="4" t="s">
        <v>68</v>
      </c>
      <c r="N68" s="4" t="s">
        <v>68</v>
      </c>
      <c r="O68" s="4" t="s">
        <v>68</v>
      </c>
      <c r="P68" s="3" t="s">
        <v>80</v>
      </c>
      <c r="Q68" s="3" t="s">
        <v>81</v>
      </c>
      <c r="R68" s="3" t="s">
        <v>82</v>
      </c>
      <c r="S68" s="3" t="s">
        <v>79</v>
      </c>
      <c r="T68" s="3" t="s">
        <v>83</v>
      </c>
      <c r="U68" s="3" t="s">
        <v>65</v>
      </c>
      <c r="V68" s="3" t="s">
        <v>45</v>
      </c>
      <c r="W68" s="3" t="s">
        <v>34</v>
      </c>
      <c r="X68" s="3" t="s">
        <v>46</v>
      </c>
      <c r="Y68" s="3" t="s">
        <v>47</v>
      </c>
      <c r="Z68" s="3" t="s">
        <v>84</v>
      </c>
      <c r="AA68" s="3" t="s">
        <v>238</v>
      </c>
      <c r="AB68" s="4">
        <v>8</v>
      </c>
      <c r="AC68" s="4">
        <v>116213</v>
      </c>
      <c r="AD68" s="4">
        <v>116.21</v>
      </c>
      <c r="AE68" s="4">
        <v>442000</v>
      </c>
    </row>
    <row r="69" spans="1:31" ht="22" customHeight="1" x14ac:dyDescent="0.3">
      <c r="A69" s="5">
        <v>43996</v>
      </c>
      <c r="B69" s="6" t="s">
        <v>31</v>
      </c>
      <c r="C69" s="6" t="s">
        <v>56</v>
      </c>
      <c r="D69" s="7" t="s">
        <v>68</v>
      </c>
      <c r="E69" s="7" t="s">
        <v>68</v>
      </c>
      <c r="F69" s="7" t="s">
        <v>68</v>
      </c>
      <c r="G69" s="7" t="s">
        <v>68</v>
      </c>
      <c r="H69" s="7" t="s">
        <v>68</v>
      </c>
      <c r="I69" s="6" t="s">
        <v>57</v>
      </c>
      <c r="J69" s="6" t="s">
        <v>58</v>
      </c>
      <c r="K69" s="6" t="s">
        <v>59</v>
      </c>
      <c r="L69" s="6" t="s">
        <v>60</v>
      </c>
      <c r="M69" s="6" t="s">
        <v>61</v>
      </c>
      <c r="N69" s="9">
        <v>28229500</v>
      </c>
      <c r="O69" s="7" t="s">
        <v>68</v>
      </c>
      <c r="P69" s="6" t="s">
        <v>62</v>
      </c>
      <c r="Q69" s="6" t="s">
        <v>41</v>
      </c>
      <c r="R69" s="6" t="s">
        <v>165</v>
      </c>
      <c r="S69" s="6" t="s">
        <v>60</v>
      </c>
      <c r="T69" s="6" t="s">
        <v>166</v>
      </c>
      <c r="U69" s="6" t="s">
        <v>65</v>
      </c>
      <c r="V69" s="6" t="s">
        <v>45</v>
      </c>
      <c r="W69" s="6" t="s">
        <v>34</v>
      </c>
      <c r="X69" s="6" t="s">
        <v>46</v>
      </c>
      <c r="Y69" s="6" t="s">
        <v>47</v>
      </c>
      <c r="Z69" s="6" t="s">
        <v>66</v>
      </c>
      <c r="AA69" s="6" t="s">
        <v>239</v>
      </c>
      <c r="AB69" s="7">
        <v>2</v>
      </c>
      <c r="AC69" s="7">
        <v>14526</v>
      </c>
      <c r="AD69" s="7">
        <v>14.53</v>
      </c>
      <c r="AE69" s="6" t="s">
        <v>68</v>
      </c>
    </row>
    <row r="70" spans="1:31" ht="22" customHeight="1" x14ac:dyDescent="0.3">
      <c r="A70" s="2">
        <v>43995</v>
      </c>
      <c r="B70" s="3" t="s">
        <v>107</v>
      </c>
      <c r="C70" s="3" t="s">
        <v>56</v>
      </c>
      <c r="D70" s="4" t="s">
        <v>68</v>
      </c>
      <c r="E70" s="4" t="s">
        <v>68</v>
      </c>
      <c r="F70" s="4" t="s">
        <v>68</v>
      </c>
      <c r="G70" s="4" t="s">
        <v>68</v>
      </c>
      <c r="H70" s="4" t="s">
        <v>68</v>
      </c>
      <c r="I70" s="3" t="s">
        <v>74</v>
      </c>
      <c r="J70" s="3" t="s">
        <v>108</v>
      </c>
      <c r="K70" s="3" t="s">
        <v>109</v>
      </c>
      <c r="L70" s="3" t="s">
        <v>110</v>
      </c>
      <c r="M70" s="4" t="s">
        <v>68</v>
      </c>
      <c r="N70" s="4" t="s">
        <v>68</v>
      </c>
      <c r="O70" s="4" t="s">
        <v>68</v>
      </c>
      <c r="P70" s="3" t="s">
        <v>111</v>
      </c>
      <c r="Q70" s="3" t="s">
        <v>41</v>
      </c>
      <c r="R70" s="3" t="s">
        <v>133</v>
      </c>
      <c r="S70" s="3" t="s">
        <v>110</v>
      </c>
      <c r="T70" s="3" t="s">
        <v>134</v>
      </c>
      <c r="U70" s="3" t="s">
        <v>115</v>
      </c>
      <c r="V70" s="3" t="s">
        <v>45</v>
      </c>
      <c r="W70" s="3" t="s">
        <v>34</v>
      </c>
      <c r="X70" s="3" t="s">
        <v>46</v>
      </c>
      <c r="Y70" s="3" t="s">
        <v>47</v>
      </c>
      <c r="Z70" s="3" t="s">
        <v>207</v>
      </c>
      <c r="AA70" s="3" t="s">
        <v>240</v>
      </c>
      <c r="AB70" s="4">
        <v>4</v>
      </c>
      <c r="AC70" s="4">
        <v>41680</v>
      </c>
      <c r="AD70" s="4">
        <v>41.68</v>
      </c>
      <c r="AE70" s="4">
        <v>804000</v>
      </c>
    </row>
    <row r="71" spans="1:31" ht="22" customHeight="1" x14ac:dyDescent="0.3">
      <c r="A71" s="5">
        <v>43995</v>
      </c>
      <c r="B71" s="6" t="s">
        <v>31</v>
      </c>
      <c r="C71" s="6" t="s">
        <v>56</v>
      </c>
      <c r="D71" s="7" t="s">
        <v>68</v>
      </c>
      <c r="E71" s="7" t="s">
        <v>68</v>
      </c>
      <c r="F71" s="7" t="s">
        <v>68</v>
      </c>
      <c r="G71" s="7" t="s">
        <v>68</v>
      </c>
      <c r="H71" s="7" t="s">
        <v>68</v>
      </c>
      <c r="I71" s="6" t="s">
        <v>74</v>
      </c>
      <c r="J71" s="6" t="s">
        <v>218</v>
      </c>
      <c r="K71" s="6" t="s">
        <v>109</v>
      </c>
      <c r="L71" s="6" t="s">
        <v>110</v>
      </c>
      <c r="M71" s="6" t="s">
        <v>61</v>
      </c>
      <c r="N71" s="7">
        <v>303062172.73000002</v>
      </c>
      <c r="O71" s="7">
        <v>792773364.50999999</v>
      </c>
      <c r="P71" s="6" t="s">
        <v>219</v>
      </c>
      <c r="Q71" s="6" t="s">
        <v>101</v>
      </c>
      <c r="R71" s="6" t="s">
        <v>133</v>
      </c>
      <c r="S71" s="6" t="s">
        <v>110</v>
      </c>
      <c r="T71" s="6" t="s">
        <v>134</v>
      </c>
      <c r="U71" s="6" t="s">
        <v>115</v>
      </c>
      <c r="V71" s="6" t="s">
        <v>45</v>
      </c>
      <c r="W71" s="6" t="s">
        <v>34</v>
      </c>
      <c r="X71" s="6" t="s">
        <v>46</v>
      </c>
      <c r="Y71" s="6" t="s">
        <v>47</v>
      </c>
      <c r="Z71" s="6" t="s">
        <v>116</v>
      </c>
      <c r="AA71" s="6" t="s">
        <v>241</v>
      </c>
      <c r="AB71" s="7">
        <v>4</v>
      </c>
      <c r="AC71" s="7">
        <v>50096</v>
      </c>
      <c r="AD71" s="7">
        <v>50.1</v>
      </c>
      <c r="AE71" s="7">
        <v>1373000</v>
      </c>
    </row>
    <row r="72" spans="1:31" ht="22" customHeight="1" x14ac:dyDescent="0.3">
      <c r="A72" s="2">
        <v>43994</v>
      </c>
      <c r="B72" s="3" t="s">
        <v>31</v>
      </c>
      <c r="C72" s="3" t="s">
        <v>56</v>
      </c>
      <c r="D72" s="3" t="s">
        <v>222</v>
      </c>
      <c r="E72" s="3" t="s">
        <v>34</v>
      </c>
      <c r="F72" s="4" t="s">
        <v>68</v>
      </c>
      <c r="G72" s="4" t="s">
        <v>68</v>
      </c>
      <c r="H72" s="4" t="s">
        <v>68</v>
      </c>
      <c r="I72" s="3" t="s">
        <v>223</v>
      </c>
      <c r="J72" s="3" t="s">
        <v>224</v>
      </c>
      <c r="K72" s="3" t="s">
        <v>109</v>
      </c>
      <c r="L72" s="3" t="s">
        <v>110</v>
      </c>
      <c r="M72" s="4" t="s">
        <v>68</v>
      </c>
      <c r="N72" s="4" t="s">
        <v>68</v>
      </c>
      <c r="O72" s="4" t="s">
        <v>68</v>
      </c>
      <c r="P72" s="3" t="s">
        <v>225</v>
      </c>
      <c r="Q72" s="3" t="s">
        <v>226</v>
      </c>
      <c r="R72" s="3" t="s">
        <v>133</v>
      </c>
      <c r="S72" s="3" t="s">
        <v>110</v>
      </c>
      <c r="T72" s="3" t="s">
        <v>134</v>
      </c>
      <c r="U72" s="3" t="s">
        <v>115</v>
      </c>
      <c r="V72" s="3" t="s">
        <v>45</v>
      </c>
      <c r="W72" s="3" t="s">
        <v>34</v>
      </c>
      <c r="X72" s="3" t="s">
        <v>46</v>
      </c>
      <c r="Y72" s="3" t="s">
        <v>47</v>
      </c>
      <c r="Z72" s="3" t="s">
        <v>116</v>
      </c>
      <c r="AA72" s="3" t="s">
        <v>242</v>
      </c>
      <c r="AB72" s="4">
        <v>4</v>
      </c>
      <c r="AC72" s="4">
        <v>51200</v>
      </c>
      <c r="AD72" s="4">
        <v>51.2</v>
      </c>
      <c r="AE72" s="4">
        <v>1404000</v>
      </c>
    </row>
    <row r="73" spans="1:31" ht="22" customHeight="1" x14ac:dyDescent="0.3">
      <c r="A73" s="5">
        <v>43994</v>
      </c>
      <c r="B73" s="6" t="s">
        <v>31</v>
      </c>
      <c r="C73" s="6" t="s">
        <v>32</v>
      </c>
      <c r="D73" s="6" t="s">
        <v>33</v>
      </c>
      <c r="E73" s="6" t="s">
        <v>34</v>
      </c>
      <c r="F73" s="7" t="s">
        <v>68</v>
      </c>
      <c r="G73" s="7" t="s">
        <v>68</v>
      </c>
      <c r="H73" s="7" t="s">
        <v>68</v>
      </c>
      <c r="I73" s="6" t="s">
        <v>35</v>
      </c>
      <c r="J73" s="6" t="s">
        <v>200</v>
      </c>
      <c r="K73" s="6" t="s">
        <v>109</v>
      </c>
      <c r="L73" s="6" t="s">
        <v>110</v>
      </c>
      <c r="M73" s="6" t="s">
        <v>201</v>
      </c>
      <c r="N73" s="7">
        <v>3134473.38</v>
      </c>
      <c r="O73" s="7">
        <v>65577014.060000002</v>
      </c>
      <c r="P73" s="6" t="s">
        <v>202</v>
      </c>
      <c r="Q73" s="6" t="s">
        <v>41</v>
      </c>
      <c r="R73" s="6" t="s">
        <v>133</v>
      </c>
      <c r="S73" s="6" t="s">
        <v>110</v>
      </c>
      <c r="T73" s="6" t="s">
        <v>134</v>
      </c>
      <c r="U73" s="6" t="s">
        <v>115</v>
      </c>
      <c r="V73" s="6" t="s">
        <v>45</v>
      </c>
      <c r="W73" s="6" t="s">
        <v>34</v>
      </c>
      <c r="X73" s="6" t="s">
        <v>46</v>
      </c>
      <c r="Y73" s="6" t="s">
        <v>47</v>
      </c>
      <c r="Z73" s="6" t="s">
        <v>145</v>
      </c>
      <c r="AA73" s="6" t="s">
        <v>243</v>
      </c>
      <c r="AB73" s="7">
        <v>4</v>
      </c>
      <c r="AC73" s="7">
        <v>45040</v>
      </c>
      <c r="AD73" s="7">
        <v>45.04</v>
      </c>
      <c r="AE73" s="7">
        <v>617000</v>
      </c>
    </row>
    <row r="74" spans="1:31" ht="22" customHeight="1" x14ac:dyDescent="0.3">
      <c r="A74" s="2">
        <v>43994</v>
      </c>
      <c r="B74" s="3" t="s">
        <v>31</v>
      </c>
      <c r="C74" s="3" t="s">
        <v>56</v>
      </c>
      <c r="D74" s="3" t="s">
        <v>222</v>
      </c>
      <c r="E74" s="3" t="s">
        <v>34</v>
      </c>
      <c r="F74" s="4" t="s">
        <v>68</v>
      </c>
      <c r="G74" s="4" t="s">
        <v>68</v>
      </c>
      <c r="H74" s="4" t="s">
        <v>68</v>
      </c>
      <c r="I74" s="3" t="s">
        <v>223</v>
      </c>
      <c r="J74" s="3" t="s">
        <v>224</v>
      </c>
      <c r="K74" s="3" t="s">
        <v>109</v>
      </c>
      <c r="L74" s="3" t="s">
        <v>110</v>
      </c>
      <c r="M74" s="4" t="s">
        <v>68</v>
      </c>
      <c r="N74" s="4" t="s">
        <v>68</v>
      </c>
      <c r="O74" s="4" t="s">
        <v>68</v>
      </c>
      <c r="P74" s="3" t="s">
        <v>225</v>
      </c>
      <c r="Q74" s="3" t="s">
        <v>226</v>
      </c>
      <c r="R74" s="3" t="s">
        <v>133</v>
      </c>
      <c r="S74" s="3" t="s">
        <v>110</v>
      </c>
      <c r="T74" s="3" t="s">
        <v>134</v>
      </c>
      <c r="U74" s="3" t="s">
        <v>115</v>
      </c>
      <c r="V74" s="3" t="s">
        <v>45</v>
      </c>
      <c r="W74" s="3" t="s">
        <v>34</v>
      </c>
      <c r="X74" s="3" t="s">
        <v>46</v>
      </c>
      <c r="Y74" s="3" t="s">
        <v>47</v>
      </c>
      <c r="Z74" s="3" t="s">
        <v>116</v>
      </c>
      <c r="AA74" s="3" t="s">
        <v>242</v>
      </c>
      <c r="AB74" s="4">
        <v>4</v>
      </c>
      <c r="AC74" s="4">
        <v>51200</v>
      </c>
      <c r="AD74" s="4">
        <v>51.2</v>
      </c>
      <c r="AE74" s="4">
        <v>1404000</v>
      </c>
    </row>
    <row r="75" spans="1:31" ht="22" customHeight="1" x14ac:dyDescent="0.3">
      <c r="A75" s="5">
        <v>43994</v>
      </c>
      <c r="B75" s="6" t="s">
        <v>31</v>
      </c>
      <c r="C75" s="6" t="s">
        <v>56</v>
      </c>
      <c r="D75" s="7" t="s">
        <v>68</v>
      </c>
      <c r="E75" s="7" t="s">
        <v>68</v>
      </c>
      <c r="F75" s="7" t="s">
        <v>68</v>
      </c>
      <c r="G75" s="7" t="s">
        <v>68</v>
      </c>
      <c r="H75" s="7" t="s">
        <v>68</v>
      </c>
      <c r="I75" s="6" t="s">
        <v>74</v>
      </c>
      <c r="J75" s="6" t="s">
        <v>244</v>
      </c>
      <c r="K75" s="7" t="s">
        <v>68</v>
      </c>
      <c r="L75" s="6" t="s">
        <v>245</v>
      </c>
      <c r="M75" s="6" t="s">
        <v>61</v>
      </c>
      <c r="N75" s="7" t="s">
        <v>68</v>
      </c>
      <c r="O75" s="7" t="s">
        <v>68</v>
      </c>
      <c r="P75" s="6" t="s">
        <v>246</v>
      </c>
      <c r="Q75" s="6" t="s">
        <v>41</v>
      </c>
      <c r="R75" s="6" t="s">
        <v>247</v>
      </c>
      <c r="S75" s="6" t="s">
        <v>245</v>
      </c>
      <c r="T75" s="6" t="s">
        <v>248</v>
      </c>
      <c r="U75" s="6" t="s">
        <v>124</v>
      </c>
      <c r="V75" s="6" t="s">
        <v>45</v>
      </c>
      <c r="W75" s="6" t="s">
        <v>34</v>
      </c>
      <c r="X75" s="6" t="s">
        <v>46</v>
      </c>
      <c r="Y75" s="6" t="s">
        <v>47</v>
      </c>
      <c r="Z75" s="6" t="s">
        <v>187</v>
      </c>
      <c r="AA75" s="6" t="s">
        <v>249</v>
      </c>
      <c r="AB75" s="7">
        <v>7</v>
      </c>
      <c r="AC75" s="7">
        <v>170800</v>
      </c>
      <c r="AD75" s="7">
        <v>170.8</v>
      </c>
      <c r="AE75" s="7">
        <v>1786000</v>
      </c>
    </row>
    <row r="76" spans="1:31" ht="22" customHeight="1" x14ac:dyDescent="0.3">
      <c r="A76" s="2">
        <v>43994</v>
      </c>
      <c r="B76" s="3" t="s">
        <v>31</v>
      </c>
      <c r="C76" s="3" t="s">
        <v>32</v>
      </c>
      <c r="D76" s="3" t="s">
        <v>33</v>
      </c>
      <c r="E76" s="3" t="s">
        <v>34</v>
      </c>
      <c r="F76" s="4" t="s">
        <v>68</v>
      </c>
      <c r="G76" s="4" t="s">
        <v>68</v>
      </c>
      <c r="H76" s="4" t="s">
        <v>68</v>
      </c>
      <c r="I76" s="3" t="s">
        <v>35</v>
      </c>
      <c r="J76" s="3" t="s">
        <v>200</v>
      </c>
      <c r="K76" s="3" t="s">
        <v>109</v>
      </c>
      <c r="L76" s="3" t="s">
        <v>110</v>
      </c>
      <c r="M76" s="3" t="s">
        <v>201</v>
      </c>
      <c r="N76" s="4">
        <v>3134473.38</v>
      </c>
      <c r="O76" s="4">
        <v>65577014.060000002</v>
      </c>
      <c r="P76" s="3" t="s">
        <v>202</v>
      </c>
      <c r="Q76" s="3" t="s">
        <v>41</v>
      </c>
      <c r="R76" s="3" t="s">
        <v>133</v>
      </c>
      <c r="S76" s="3" t="s">
        <v>110</v>
      </c>
      <c r="T76" s="3" t="s">
        <v>134</v>
      </c>
      <c r="U76" s="3" t="s">
        <v>115</v>
      </c>
      <c r="V76" s="3" t="s">
        <v>45</v>
      </c>
      <c r="W76" s="3" t="s">
        <v>34</v>
      </c>
      <c r="X76" s="3" t="s">
        <v>46</v>
      </c>
      <c r="Y76" s="3" t="s">
        <v>47</v>
      </c>
      <c r="Z76" s="3" t="s">
        <v>145</v>
      </c>
      <c r="AA76" s="3" t="s">
        <v>250</v>
      </c>
      <c r="AB76" s="4">
        <v>4</v>
      </c>
      <c r="AC76" s="4">
        <v>45040</v>
      </c>
      <c r="AD76" s="4">
        <v>45.04</v>
      </c>
      <c r="AE76" s="4">
        <v>617000</v>
      </c>
    </row>
    <row r="77" spans="1:31" ht="22" customHeight="1" x14ac:dyDescent="0.3">
      <c r="A77" s="5">
        <v>43994</v>
      </c>
      <c r="B77" s="6" t="s">
        <v>31</v>
      </c>
      <c r="C77" s="6" t="s">
        <v>32</v>
      </c>
      <c r="D77" s="6" t="s">
        <v>33</v>
      </c>
      <c r="E77" s="6" t="s">
        <v>34</v>
      </c>
      <c r="F77" s="7" t="s">
        <v>68</v>
      </c>
      <c r="G77" s="7" t="s">
        <v>68</v>
      </c>
      <c r="H77" s="7" t="s">
        <v>68</v>
      </c>
      <c r="I77" s="6" t="s">
        <v>35</v>
      </c>
      <c r="J77" s="6" t="s">
        <v>200</v>
      </c>
      <c r="K77" s="6" t="s">
        <v>109</v>
      </c>
      <c r="L77" s="6" t="s">
        <v>110</v>
      </c>
      <c r="M77" s="6" t="s">
        <v>201</v>
      </c>
      <c r="N77" s="7">
        <v>3134473.38</v>
      </c>
      <c r="O77" s="7">
        <v>65577014.060000002</v>
      </c>
      <c r="P77" s="6" t="s">
        <v>202</v>
      </c>
      <c r="Q77" s="6" t="s">
        <v>41</v>
      </c>
      <c r="R77" s="6" t="s">
        <v>210</v>
      </c>
      <c r="S77" s="6" t="s">
        <v>110</v>
      </c>
      <c r="T77" s="6" t="s">
        <v>211</v>
      </c>
      <c r="U77" s="6" t="s">
        <v>115</v>
      </c>
      <c r="V77" s="6" t="s">
        <v>45</v>
      </c>
      <c r="W77" s="6" t="s">
        <v>34</v>
      </c>
      <c r="X77" s="6" t="s">
        <v>46</v>
      </c>
      <c r="Y77" s="6" t="s">
        <v>47</v>
      </c>
      <c r="Z77" s="6" t="s">
        <v>203</v>
      </c>
      <c r="AA77" s="6" t="s">
        <v>251</v>
      </c>
      <c r="AB77" s="7">
        <v>8</v>
      </c>
      <c r="AC77" s="7">
        <v>89100</v>
      </c>
      <c r="AD77" s="7">
        <v>89.1</v>
      </c>
      <c r="AE77" s="7">
        <v>1221000</v>
      </c>
    </row>
    <row r="78" spans="1:31" ht="22" customHeight="1" x14ac:dyDescent="0.3">
      <c r="A78" s="2">
        <v>43994</v>
      </c>
      <c r="B78" s="3" t="s">
        <v>31</v>
      </c>
      <c r="C78" s="3" t="s">
        <v>32</v>
      </c>
      <c r="D78" s="3" t="s">
        <v>33</v>
      </c>
      <c r="E78" s="3" t="s">
        <v>34</v>
      </c>
      <c r="F78" s="4" t="s">
        <v>68</v>
      </c>
      <c r="G78" s="4" t="s">
        <v>68</v>
      </c>
      <c r="H78" s="4" t="s">
        <v>68</v>
      </c>
      <c r="I78" s="3" t="s">
        <v>35</v>
      </c>
      <c r="J78" s="3" t="s">
        <v>180</v>
      </c>
      <c r="K78" s="3" t="s">
        <v>181</v>
      </c>
      <c r="L78" s="3" t="s">
        <v>120</v>
      </c>
      <c r="M78" s="4" t="s">
        <v>68</v>
      </c>
      <c r="N78" s="4" t="s">
        <v>68</v>
      </c>
      <c r="O78" s="4" t="s">
        <v>68</v>
      </c>
      <c r="P78" s="3" t="s">
        <v>182</v>
      </c>
      <c r="Q78" s="3" t="s">
        <v>41</v>
      </c>
      <c r="R78" s="3" t="s">
        <v>122</v>
      </c>
      <c r="S78" s="3" t="s">
        <v>120</v>
      </c>
      <c r="T78" s="3" t="s">
        <v>123</v>
      </c>
      <c r="U78" s="3" t="s">
        <v>124</v>
      </c>
      <c r="V78" s="3" t="s">
        <v>45</v>
      </c>
      <c r="W78" s="3" t="s">
        <v>34</v>
      </c>
      <c r="X78" s="3" t="s">
        <v>46</v>
      </c>
      <c r="Y78" s="3" t="s">
        <v>47</v>
      </c>
      <c r="Z78" s="3" t="s">
        <v>145</v>
      </c>
      <c r="AA78" s="3" t="s">
        <v>252</v>
      </c>
      <c r="AB78" s="4">
        <v>2</v>
      </c>
      <c r="AC78" s="4">
        <v>22800</v>
      </c>
      <c r="AD78" s="4">
        <v>22.8</v>
      </c>
      <c r="AE78" s="4">
        <v>125000</v>
      </c>
    </row>
    <row r="79" spans="1:31" ht="22" customHeight="1" x14ac:dyDescent="0.3">
      <c r="A79" s="5">
        <v>43994</v>
      </c>
      <c r="B79" s="6" t="s">
        <v>31</v>
      </c>
      <c r="C79" s="6" t="s">
        <v>32</v>
      </c>
      <c r="D79" s="6" t="s">
        <v>33</v>
      </c>
      <c r="E79" s="6" t="s">
        <v>34</v>
      </c>
      <c r="F79" s="7" t="s">
        <v>68</v>
      </c>
      <c r="G79" s="7" t="s">
        <v>68</v>
      </c>
      <c r="H79" s="7" t="s">
        <v>68</v>
      </c>
      <c r="I79" s="6" t="s">
        <v>35</v>
      </c>
      <c r="J79" s="6" t="s">
        <v>200</v>
      </c>
      <c r="K79" s="6" t="s">
        <v>109</v>
      </c>
      <c r="L79" s="6" t="s">
        <v>110</v>
      </c>
      <c r="M79" s="6" t="s">
        <v>201</v>
      </c>
      <c r="N79" s="7">
        <v>3134473.38</v>
      </c>
      <c r="O79" s="7">
        <v>65577014.060000002</v>
      </c>
      <c r="P79" s="6" t="s">
        <v>202</v>
      </c>
      <c r="Q79" s="6" t="s">
        <v>41</v>
      </c>
      <c r="R79" s="6" t="s">
        <v>133</v>
      </c>
      <c r="S79" s="6" t="s">
        <v>110</v>
      </c>
      <c r="T79" s="6" t="s">
        <v>134</v>
      </c>
      <c r="U79" s="6" t="s">
        <v>115</v>
      </c>
      <c r="V79" s="6" t="s">
        <v>45</v>
      </c>
      <c r="W79" s="6" t="s">
        <v>34</v>
      </c>
      <c r="X79" s="6" t="s">
        <v>46</v>
      </c>
      <c r="Y79" s="6" t="s">
        <v>47</v>
      </c>
      <c r="Z79" s="6" t="s">
        <v>203</v>
      </c>
      <c r="AA79" s="6" t="s">
        <v>253</v>
      </c>
      <c r="AB79" s="7">
        <v>8</v>
      </c>
      <c r="AC79" s="7">
        <v>89200</v>
      </c>
      <c r="AD79" s="7">
        <v>89.2</v>
      </c>
      <c r="AE79" s="7">
        <v>1223000</v>
      </c>
    </row>
    <row r="80" spans="1:31" ht="22" customHeight="1" x14ac:dyDescent="0.3">
      <c r="A80" s="2">
        <v>43994</v>
      </c>
      <c r="B80" s="3" t="s">
        <v>107</v>
      </c>
      <c r="C80" s="3" t="s">
        <v>32</v>
      </c>
      <c r="D80" s="3" t="s">
        <v>33</v>
      </c>
      <c r="E80" s="3" t="s">
        <v>34</v>
      </c>
      <c r="F80" s="4" t="s">
        <v>68</v>
      </c>
      <c r="G80" s="4" t="s">
        <v>68</v>
      </c>
      <c r="H80" s="4" t="s">
        <v>68</v>
      </c>
      <c r="I80" s="3" t="s">
        <v>35</v>
      </c>
      <c r="J80" s="3" t="s">
        <v>108</v>
      </c>
      <c r="K80" s="3" t="s">
        <v>109</v>
      </c>
      <c r="L80" s="3" t="s">
        <v>110</v>
      </c>
      <c r="M80" s="4" t="s">
        <v>68</v>
      </c>
      <c r="N80" s="4" t="s">
        <v>68</v>
      </c>
      <c r="O80" s="4" t="s">
        <v>68</v>
      </c>
      <c r="P80" s="3" t="s">
        <v>111</v>
      </c>
      <c r="Q80" s="3" t="s">
        <v>41</v>
      </c>
      <c r="R80" s="3" t="s">
        <v>133</v>
      </c>
      <c r="S80" s="3" t="s">
        <v>110</v>
      </c>
      <c r="T80" s="3" t="s">
        <v>134</v>
      </c>
      <c r="U80" s="3" t="s">
        <v>115</v>
      </c>
      <c r="V80" s="3" t="s">
        <v>45</v>
      </c>
      <c r="W80" s="3" t="s">
        <v>34</v>
      </c>
      <c r="X80" s="3" t="s">
        <v>46</v>
      </c>
      <c r="Y80" s="3" t="s">
        <v>47</v>
      </c>
      <c r="Z80" s="3" t="s">
        <v>187</v>
      </c>
      <c r="AA80" s="3" t="s">
        <v>254</v>
      </c>
      <c r="AB80" s="4">
        <v>10</v>
      </c>
      <c r="AC80" s="4">
        <v>116902</v>
      </c>
      <c r="AD80" s="4">
        <v>116.9</v>
      </c>
      <c r="AE80" s="4">
        <v>955000</v>
      </c>
    </row>
    <row r="81" spans="1:31" ht="22" customHeight="1" x14ac:dyDescent="0.3">
      <c r="A81" s="5">
        <v>43994</v>
      </c>
      <c r="B81" s="6" t="s">
        <v>126</v>
      </c>
      <c r="C81" s="6" t="s">
        <v>56</v>
      </c>
      <c r="D81" s="7" t="s">
        <v>68</v>
      </c>
      <c r="E81" s="7" t="s">
        <v>68</v>
      </c>
      <c r="F81" s="7" t="s">
        <v>68</v>
      </c>
      <c r="G81" s="7" t="s">
        <v>68</v>
      </c>
      <c r="H81" s="7" t="s">
        <v>68</v>
      </c>
      <c r="I81" s="6" t="s">
        <v>74</v>
      </c>
      <c r="J81" s="6" t="s">
        <v>127</v>
      </c>
      <c r="K81" s="7" t="s">
        <v>68</v>
      </c>
      <c r="L81" s="7" t="s">
        <v>68</v>
      </c>
      <c r="M81" s="7" t="s">
        <v>68</v>
      </c>
      <c r="N81" s="7" t="s">
        <v>68</v>
      </c>
      <c r="O81" s="7" t="s">
        <v>68</v>
      </c>
      <c r="P81" s="6" t="s">
        <v>128</v>
      </c>
      <c r="Q81" s="6" t="s">
        <v>41</v>
      </c>
      <c r="R81" s="6" t="s">
        <v>122</v>
      </c>
      <c r="S81" s="6" t="s">
        <v>120</v>
      </c>
      <c r="T81" s="6" t="s">
        <v>123</v>
      </c>
      <c r="U81" s="6" t="s">
        <v>124</v>
      </c>
      <c r="V81" s="6" t="s">
        <v>45</v>
      </c>
      <c r="W81" s="6" t="s">
        <v>34</v>
      </c>
      <c r="X81" s="6" t="s">
        <v>46</v>
      </c>
      <c r="Y81" s="6" t="s">
        <v>47</v>
      </c>
      <c r="Z81" s="6" t="s">
        <v>143</v>
      </c>
      <c r="AA81" s="6" t="s">
        <v>255</v>
      </c>
      <c r="AB81" s="7">
        <v>2</v>
      </c>
      <c r="AC81" s="7">
        <v>21200</v>
      </c>
      <c r="AD81" s="7">
        <v>21.2</v>
      </c>
      <c r="AE81" s="7">
        <v>212000</v>
      </c>
    </row>
    <row r="82" spans="1:31" ht="22" customHeight="1" x14ac:dyDescent="0.3">
      <c r="A82" s="2">
        <v>43994</v>
      </c>
      <c r="B82" s="3" t="s">
        <v>31</v>
      </c>
      <c r="C82" s="3" t="s">
        <v>56</v>
      </c>
      <c r="D82" s="3" t="s">
        <v>222</v>
      </c>
      <c r="E82" s="3" t="s">
        <v>34</v>
      </c>
      <c r="F82" s="4" t="s">
        <v>68</v>
      </c>
      <c r="G82" s="4" t="s">
        <v>68</v>
      </c>
      <c r="H82" s="4" t="s">
        <v>68</v>
      </c>
      <c r="I82" s="3" t="s">
        <v>223</v>
      </c>
      <c r="J82" s="3" t="s">
        <v>224</v>
      </c>
      <c r="K82" s="3" t="s">
        <v>109</v>
      </c>
      <c r="L82" s="3" t="s">
        <v>110</v>
      </c>
      <c r="M82" s="4" t="s">
        <v>68</v>
      </c>
      <c r="N82" s="4" t="s">
        <v>68</v>
      </c>
      <c r="O82" s="4" t="s">
        <v>68</v>
      </c>
      <c r="P82" s="3" t="s">
        <v>225</v>
      </c>
      <c r="Q82" s="3" t="s">
        <v>226</v>
      </c>
      <c r="R82" s="3" t="s">
        <v>133</v>
      </c>
      <c r="S82" s="3" t="s">
        <v>110</v>
      </c>
      <c r="T82" s="3" t="s">
        <v>134</v>
      </c>
      <c r="U82" s="3" t="s">
        <v>115</v>
      </c>
      <c r="V82" s="3" t="s">
        <v>45</v>
      </c>
      <c r="W82" s="3" t="s">
        <v>34</v>
      </c>
      <c r="X82" s="3" t="s">
        <v>46</v>
      </c>
      <c r="Y82" s="3" t="s">
        <v>47</v>
      </c>
      <c r="Z82" s="3" t="s">
        <v>116</v>
      </c>
      <c r="AA82" s="3" t="s">
        <v>242</v>
      </c>
      <c r="AB82" s="4">
        <v>4</v>
      </c>
      <c r="AC82" s="4">
        <v>51200</v>
      </c>
      <c r="AD82" s="4">
        <v>51.2</v>
      </c>
      <c r="AE82" s="4">
        <v>1404000</v>
      </c>
    </row>
    <row r="83" spans="1:31" ht="22" customHeight="1" x14ac:dyDescent="0.3">
      <c r="A83" s="5">
        <v>43992</v>
      </c>
      <c r="B83" s="6" t="s">
        <v>31</v>
      </c>
      <c r="C83" s="6" t="s">
        <v>56</v>
      </c>
      <c r="D83" s="7" t="s">
        <v>68</v>
      </c>
      <c r="E83" s="7" t="s">
        <v>68</v>
      </c>
      <c r="F83" s="7" t="s">
        <v>68</v>
      </c>
      <c r="G83" s="7" t="s">
        <v>68</v>
      </c>
      <c r="H83" s="7" t="s">
        <v>68</v>
      </c>
      <c r="I83" s="6" t="s">
        <v>74</v>
      </c>
      <c r="J83" s="6" t="s">
        <v>230</v>
      </c>
      <c r="K83" s="7" t="s">
        <v>68</v>
      </c>
      <c r="L83" s="6" t="s">
        <v>110</v>
      </c>
      <c r="M83" s="7" t="s">
        <v>68</v>
      </c>
      <c r="N83" s="7" t="s">
        <v>68</v>
      </c>
      <c r="O83" s="7" t="s">
        <v>68</v>
      </c>
      <c r="P83" s="6" t="s">
        <v>231</v>
      </c>
      <c r="Q83" s="6" t="s">
        <v>101</v>
      </c>
      <c r="R83" s="6" t="s">
        <v>113</v>
      </c>
      <c r="S83" s="6" t="s">
        <v>110</v>
      </c>
      <c r="T83" s="6" t="s">
        <v>114</v>
      </c>
      <c r="U83" s="6" t="s">
        <v>115</v>
      </c>
      <c r="V83" s="6" t="s">
        <v>45</v>
      </c>
      <c r="W83" s="6" t="s">
        <v>34</v>
      </c>
      <c r="X83" s="6" t="s">
        <v>46</v>
      </c>
      <c r="Y83" s="6" t="s">
        <v>47</v>
      </c>
      <c r="Z83" s="6" t="s">
        <v>234</v>
      </c>
      <c r="AA83" s="6" t="s">
        <v>256</v>
      </c>
      <c r="AB83" s="7">
        <v>4</v>
      </c>
      <c r="AC83" s="7">
        <v>68064</v>
      </c>
      <c r="AD83" s="7">
        <v>68.06</v>
      </c>
      <c r="AE83" s="7">
        <v>75900</v>
      </c>
    </row>
    <row r="84" spans="1:31" ht="22" customHeight="1" x14ac:dyDescent="0.3">
      <c r="A84" s="2">
        <v>43991</v>
      </c>
      <c r="B84" s="3" t="s">
        <v>126</v>
      </c>
      <c r="C84" s="3" t="s">
        <v>56</v>
      </c>
      <c r="D84" s="4" t="s">
        <v>68</v>
      </c>
      <c r="E84" s="4" t="s">
        <v>68</v>
      </c>
      <c r="F84" s="4" t="s">
        <v>68</v>
      </c>
      <c r="G84" s="4" t="s">
        <v>68</v>
      </c>
      <c r="H84" s="4" t="s">
        <v>68</v>
      </c>
      <c r="I84" s="3" t="s">
        <v>74</v>
      </c>
      <c r="J84" s="3" t="s">
        <v>175</v>
      </c>
      <c r="K84" s="3" t="s">
        <v>170</v>
      </c>
      <c r="L84" s="3" t="s">
        <v>120</v>
      </c>
      <c r="M84" s="4" t="s">
        <v>68</v>
      </c>
      <c r="N84" s="4" t="s">
        <v>68</v>
      </c>
      <c r="O84" s="4" t="s">
        <v>68</v>
      </c>
      <c r="P84" s="3" t="s">
        <v>176</v>
      </c>
      <c r="Q84" s="3" t="s">
        <v>41</v>
      </c>
      <c r="R84" s="3" t="s">
        <v>122</v>
      </c>
      <c r="S84" s="3" t="s">
        <v>120</v>
      </c>
      <c r="T84" s="3" t="s">
        <v>123</v>
      </c>
      <c r="U84" s="3" t="s">
        <v>124</v>
      </c>
      <c r="V84" s="3" t="s">
        <v>45</v>
      </c>
      <c r="W84" s="3" t="s">
        <v>34</v>
      </c>
      <c r="X84" s="3" t="s">
        <v>46</v>
      </c>
      <c r="Y84" s="3" t="s">
        <v>47</v>
      </c>
      <c r="Z84" s="3" t="s">
        <v>154</v>
      </c>
      <c r="AA84" s="3" t="s">
        <v>257</v>
      </c>
      <c r="AB84" s="4">
        <v>1</v>
      </c>
      <c r="AC84" s="4">
        <v>13590</v>
      </c>
      <c r="AD84" s="4">
        <v>13.59</v>
      </c>
      <c r="AE84" s="4">
        <v>304000</v>
      </c>
    </row>
    <row r="85" spans="1:31" ht="22" customHeight="1" x14ac:dyDescent="0.3">
      <c r="A85" s="5">
        <v>43991</v>
      </c>
      <c r="B85" s="6" t="s">
        <v>126</v>
      </c>
      <c r="C85" s="6" t="s">
        <v>56</v>
      </c>
      <c r="D85" s="7" t="s">
        <v>68</v>
      </c>
      <c r="E85" s="7" t="s">
        <v>68</v>
      </c>
      <c r="F85" s="7" t="s">
        <v>68</v>
      </c>
      <c r="G85" s="7" t="s">
        <v>68</v>
      </c>
      <c r="H85" s="7" t="s">
        <v>68</v>
      </c>
      <c r="I85" s="6" t="s">
        <v>74</v>
      </c>
      <c r="J85" s="6" t="s">
        <v>127</v>
      </c>
      <c r="K85" s="7" t="s">
        <v>68</v>
      </c>
      <c r="L85" s="7" t="s">
        <v>68</v>
      </c>
      <c r="M85" s="7" t="s">
        <v>68</v>
      </c>
      <c r="N85" s="7" t="s">
        <v>68</v>
      </c>
      <c r="O85" s="7" t="s">
        <v>68</v>
      </c>
      <c r="P85" s="6" t="s">
        <v>128</v>
      </c>
      <c r="Q85" s="6" t="s">
        <v>41</v>
      </c>
      <c r="R85" s="6" t="s">
        <v>122</v>
      </c>
      <c r="S85" s="6" t="s">
        <v>120</v>
      </c>
      <c r="T85" s="6" t="s">
        <v>123</v>
      </c>
      <c r="U85" s="6" t="s">
        <v>124</v>
      </c>
      <c r="V85" s="6" t="s">
        <v>45</v>
      </c>
      <c r="W85" s="6" t="s">
        <v>34</v>
      </c>
      <c r="X85" s="6" t="s">
        <v>46</v>
      </c>
      <c r="Y85" s="6" t="s">
        <v>47</v>
      </c>
      <c r="Z85" s="6" t="s">
        <v>143</v>
      </c>
      <c r="AA85" s="6" t="s">
        <v>144</v>
      </c>
      <c r="AB85" s="7">
        <v>2</v>
      </c>
      <c r="AC85" s="7">
        <v>21200</v>
      </c>
      <c r="AD85" s="7">
        <v>21.2</v>
      </c>
      <c r="AE85" s="7">
        <v>212000</v>
      </c>
    </row>
    <row r="86" spans="1:31" ht="22" customHeight="1" x14ac:dyDescent="0.3">
      <c r="A86" s="2">
        <v>43991</v>
      </c>
      <c r="B86" s="3" t="s">
        <v>31</v>
      </c>
      <c r="C86" s="3" t="s">
        <v>32</v>
      </c>
      <c r="D86" s="3" t="s">
        <v>33</v>
      </c>
      <c r="E86" s="3" t="s">
        <v>34</v>
      </c>
      <c r="F86" s="4" t="s">
        <v>68</v>
      </c>
      <c r="G86" s="4" t="s">
        <v>68</v>
      </c>
      <c r="H86" s="4" t="s">
        <v>68</v>
      </c>
      <c r="I86" s="3" t="s">
        <v>35</v>
      </c>
      <c r="J86" s="3" t="s">
        <v>36</v>
      </c>
      <c r="K86" s="3" t="s">
        <v>37</v>
      </c>
      <c r="L86" s="3" t="s">
        <v>38</v>
      </c>
      <c r="M86" s="3" t="s">
        <v>39</v>
      </c>
      <c r="N86" s="4" t="s">
        <v>68</v>
      </c>
      <c r="O86" s="4" t="s">
        <v>68</v>
      </c>
      <c r="P86" s="3" t="s">
        <v>40</v>
      </c>
      <c r="Q86" s="3" t="s">
        <v>41</v>
      </c>
      <c r="R86" s="3" t="s">
        <v>42</v>
      </c>
      <c r="S86" s="3" t="s">
        <v>38</v>
      </c>
      <c r="T86" s="3" t="s">
        <v>43</v>
      </c>
      <c r="U86" s="3" t="s">
        <v>44</v>
      </c>
      <c r="V86" s="3" t="s">
        <v>45</v>
      </c>
      <c r="W86" s="3" t="s">
        <v>34</v>
      </c>
      <c r="X86" s="3" t="s">
        <v>46</v>
      </c>
      <c r="Y86" s="3" t="s">
        <v>47</v>
      </c>
      <c r="Z86" s="3" t="s">
        <v>48</v>
      </c>
      <c r="AA86" s="3" t="s">
        <v>258</v>
      </c>
      <c r="AB86" s="4">
        <v>4</v>
      </c>
      <c r="AC86" s="4">
        <v>51194</v>
      </c>
      <c r="AD86" s="4">
        <v>51.19</v>
      </c>
      <c r="AE86" s="4">
        <v>564000</v>
      </c>
    </row>
    <row r="87" spans="1:31" ht="22" customHeight="1" x14ac:dyDescent="0.3">
      <c r="A87" s="5">
        <v>43991</v>
      </c>
      <c r="B87" s="6" t="s">
        <v>31</v>
      </c>
      <c r="C87" s="6" t="s">
        <v>56</v>
      </c>
      <c r="D87" s="7" t="s">
        <v>68</v>
      </c>
      <c r="E87" s="7" t="s">
        <v>68</v>
      </c>
      <c r="F87" s="7" t="s">
        <v>68</v>
      </c>
      <c r="G87" s="7" t="s">
        <v>68</v>
      </c>
      <c r="H87" s="7" t="s">
        <v>68</v>
      </c>
      <c r="I87" s="6" t="s">
        <v>74</v>
      </c>
      <c r="J87" s="6" t="s">
        <v>77</v>
      </c>
      <c r="K87" s="6" t="s">
        <v>78</v>
      </c>
      <c r="L87" s="6" t="s">
        <v>79</v>
      </c>
      <c r="M87" s="7" t="s">
        <v>68</v>
      </c>
      <c r="N87" s="7" t="s">
        <v>68</v>
      </c>
      <c r="O87" s="7" t="s">
        <v>68</v>
      </c>
      <c r="P87" s="6" t="s">
        <v>80</v>
      </c>
      <c r="Q87" s="6" t="s">
        <v>81</v>
      </c>
      <c r="R87" s="6" t="s">
        <v>82</v>
      </c>
      <c r="S87" s="6" t="s">
        <v>79</v>
      </c>
      <c r="T87" s="6" t="s">
        <v>83</v>
      </c>
      <c r="U87" s="6" t="s">
        <v>65</v>
      </c>
      <c r="V87" s="6" t="s">
        <v>45</v>
      </c>
      <c r="W87" s="6" t="s">
        <v>34</v>
      </c>
      <c r="X87" s="6" t="s">
        <v>46</v>
      </c>
      <c r="Y87" s="6" t="s">
        <v>47</v>
      </c>
      <c r="Z87" s="6" t="s">
        <v>84</v>
      </c>
      <c r="AA87" s="6" t="s">
        <v>259</v>
      </c>
      <c r="AB87" s="7">
        <v>3</v>
      </c>
      <c r="AC87" s="7">
        <v>44297</v>
      </c>
      <c r="AD87" s="7">
        <v>44.3</v>
      </c>
      <c r="AE87" s="7">
        <v>168000</v>
      </c>
    </row>
    <row r="88" spans="1:31" ht="22" customHeight="1" x14ac:dyDescent="0.3">
      <c r="A88" s="2">
        <v>43991</v>
      </c>
      <c r="B88" s="3" t="s">
        <v>31</v>
      </c>
      <c r="C88" s="3" t="s">
        <v>32</v>
      </c>
      <c r="D88" s="3" t="s">
        <v>33</v>
      </c>
      <c r="E88" s="3" t="s">
        <v>34</v>
      </c>
      <c r="F88" s="4" t="s">
        <v>68</v>
      </c>
      <c r="G88" s="4" t="s">
        <v>68</v>
      </c>
      <c r="H88" s="4" t="s">
        <v>68</v>
      </c>
      <c r="I88" s="3" t="s">
        <v>35</v>
      </c>
      <c r="J88" s="3" t="s">
        <v>36</v>
      </c>
      <c r="K88" s="3" t="s">
        <v>37</v>
      </c>
      <c r="L88" s="3" t="s">
        <v>38</v>
      </c>
      <c r="M88" s="3" t="s">
        <v>39</v>
      </c>
      <c r="N88" s="4" t="s">
        <v>68</v>
      </c>
      <c r="O88" s="4" t="s">
        <v>68</v>
      </c>
      <c r="P88" s="3" t="s">
        <v>40</v>
      </c>
      <c r="Q88" s="3" t="s">
        <v>41</v>
      </c>
      <c r="R88" s="3" t="s">
        <v>42</v>
      </c>
      <c r="S88" s="3" t="s">
        <v>38</v>
      </c>
      <c r="T88" s="3" t="s">
        <v>43</v>
      </c>
      <c r="U88" s="3" t="s">
        <v>44</v>
      </c>
      <c r="V88" s="3" t="s">
        <v>45</v>
      </c>
      <c r="W88" s="3" t="s">
        <v>34</v>
      </c>
      <c r="X88" s="3" t="s">
        <v>46</v>
      </c>
      <c r="Y88" s="3" t="s">
        <v>47</v>
      </c>
      <c r="Z88" s="3" t="s">
        <v>48</v>
      </c>
      <c r="AA88" s="3" t="s">
        <v>260</v>
      </c>
      <c r="AB88" s="4">
        <v>5</v>
      </c>
      <c r="AC88" s="4">
        <v>64930</v>
      </c>
      <c r="AD88" s="4">
        <v>64.930000000000007</v>
      </c>
      <c r="AE88" s="4">
        <v>715000</v>
      </c>
    </row>
    <row r="89" spans="1:31" ht="22" customHeight="1" x14ac:dyDescent="0.3">
      <c r="A89" s="5">
        <v>43991</v>
      </c>
      <c r="B89" s="6" t="s">
        <v>31</v>
      </c>
      <c r="C89" s="6" t="s">
        <v>32</v>
      </c>
      <c r="D89" s="6" t="s">
        <v>33</v>
      </c>
      <c r="E89" s="6" t="s">
        <v>34</v>
      </c>
      <c r="F89" s="7" t="s">
        <v>68</v>
      </c>
      <c r="G89" s="7" t="s">
        <v>68</v>
      </c>
      <c r="H89" s="7" t="s">
        <v>68</v>
      </c>
      <c r="I89" s="6" t="s">
        <v>35</v>
      </c>
      <c r="J89" s="6" t="s">
        <v>36</v>
      </c>
      <c r="K89" s="6" t="s">
        <v>37</v>
      </c>
      <c r="L89" s="6" t="s">
        <v>38</v>
      </c>
      <c r="M89" s="6" t="s">
        <v>39</v>
      </c>
      <c r="N89" s="7" t="s">
        <v>68</v>
      </c>
      <c r="O89" s="7" t="s">
        <v>68</v>
      </c>
      <c r="P89" s="6" t="s">
        <v>40</v>
      </c>
      <c r="Q89" s="6" t="s">
        <v>41</v>
      </c>
      <c r="R89" s="6" t="s">
        <v>42</v>
      </c>
      <c r="S89" s="6" t="s">
        <v>38</v>
      </c>
      <c r="T89" s="6" t="s">
        <v>43</v>
      </c>
      <c r="U89" s="6" t="s">
        <v>44</v>
      </c>
      <c r="V89" s="6" t="s">
        <v>45</v>
      </c>
      <c r="W89" s="6" t="s">
        <v>34</v>
      </c>
      <c r="X89" s="6" t="s">
        <v>46</v>
      </c>
      <c r="Y89" s="6" t="s">
        <v>47</v>
      </c>
      <c r="Z89" s="6" t="s">
        <v>48</v>
      </c>
      <c r="AA89" s="6" t="s">
        <v>261</v>
      </c>
      <c r="AB89" s="7">
        <v>4</v>
      </c>
      <c r="AC89" s="7">
        <v>51360</v>
      </c>
      <c r="AD89" s="7">
        <v>51.36</v>
      </c>
      <c r="AE89" s="7">
        <v>566000</v>
      </c>
    </row>
    <row r="90" spans="1:31" ht="22" customHeight="1" x14ac:dyDescent="0.3">
      <c r="A90" s="2">
        <v>43991</v>
      </c>
      <c r="B90" s="3" t="s">
        <v>31</v>
      </c>
      <c r="C90" s="3" t="s">
        <v>32</v>
      </c>
      <c r="D90" s="3" t="s">
        <v>33</v>
      </c>
      <c r="E90" s="3" t="s">
        <v>34</v>
      </c>
      <c r="F90" s="4" t="s">
        <v>68</v>
      </c>
      <c r="G90" s="4" t="s">
        <v>68</v>
      </c>
      <c r="H90" s="4" t="s">
        <v>68</v>
      </c>
      <c r="I90" s="3" t="s">
        <v>35</v>
      </c>
      <c r="J90" s="3" t="s">
        <v>36</v>
      </c>
      <c r="K90" s="3" t="s">
        <v>37</v>
      </c>
      <c r="L90" s="3" t="s">
        <v>38</v>
      </c>
      <c r="M90" s="3" t="s">
        <v>39</v>
      </c>
      <c r="N90" s="4" t="s">
        <v>68</v>
      </c>
      <c r="O90" s="4" t="s">
        <v>68</v>
      </c>
      <c r="P90" s="3" t="s">
        <v>40</v>
      </c>
      <c r="Q90" s="3" t="s">
        <v>41</v>
      </c>
      <c r="R90" s="3" t="s">
        <v>42</v>
      </c>
      <c r="S90" s="3" t="s">
        <v>38</v>
      </c>
      <c r="T90" s="3" t="s">
        <v>43</v>
      </c>
      <c r="U90" s="3" t="s">
        <v>44</v>
      </c>
      <c r="V90" s="3" t="s">
        <v>45</v>
      </c>
      <c r="W90" s="3" t="s">
        <v>34</v>
      </c>
      <c r="X90" s="3" t="s">
        <v>46</v>
      </c>
      <c r="Y90" s="3" t="s">
        <v>47</v>
      </c>
      <c r="Z90" s="3" t="s">
        <v>48</v>
      </c>
      <c r="AA90" s="3" t="s">
        <v>262</v>
      </c>
      <c r="AB90" s="4">
        <v>1</v>
      </c>
      <c r="AC90" s="4">
        <v>19222</v>
      </c>
      <c r="AD90" s="4">
        <v>19.22</v>
      </c>
      <c r="AE90" s="4">
        <v>212000</v>
      </c>
    </row>
    <row r="91" spans="1:31" ht="22" customHeight="1" x14ac:dyDescent="0.3">
      <c r="A91" s="5">
        <v>43991</v>
      </c>
      <c r="B91" s="6" t="s">
        <v>31</v>
      </c>
      <c r="C91" s="6" t="s">
        <v>56</v>
      </c>
      <c r="D91" s="7" t="s">
        <v>68</v>
      </c>
      <c r="E91" s="7" t="s">
        <v>68</v>
      </c>
      <c r="F91" s="7" t="s">
        <v>68</v>
      </c>
      <c r="G91" s="7" t="s">
        <v>68</v>
      </c>
      <c r="H91" s="7" t="s">
        <v>68</v>
      </c>
      <c r="I91" s="6" t="s">
        <v>57</v>
      </c>
      <c r="J91" s="6" t="s">
        <v>175</v>
      </c>
      <c r="K91" s="6" t="s">
        <v>170</v>
      </c>
      <c r="L91" s="6" t="s">
        <v>120</v>
      </c>
      <c r="M91" s="7" t="s">
        <v>68</v>
      </c>
      <c r="N91" s="7" t="s">
        <v>68</v>
      </c>
      <c r="O91" s="7" t="s">
        <v>68</v>
      </c>
      <c r="P91" s="6" t="s">
        <v>176</v>
      </c>
      <c r="Q91" s="6" t="s">
        <v>41</v>
      </c>
      <c r="R91" s="6" t="s">
        <v>122</v>
      </c>
      <c r="S91" s="6" t="s">
        <v>120</v>
      </c>
      <c r="T91" s="6" t="s">
        <v>123</v>
      </c>
      <c r="U91" s="6" t="s">
        <v>124</v>
      </c>
      <c r="V91" s="6" t="s">
        <v>45</v>
      </c>
      <c r="W91" s="6" t="s">
        <v>34</v>
      </c>
      <c r="X91" s="6" t="s">
        <v>46</v>
      </c>
      <c r="Y91" s="6" t="s">
        <v>47</v>
      </c>
      <c r="Z91" s="6" t="s">
        <v>143</v>
      </c>
      <c r="AA91" s="6" t="s">
        <v>263</v>
      </c>
      <c r="AB91" s="7">
        <v>2</v>
      </c>
      <c r="AC91" s="7">
        <v>21400</v>
      </c>
      <c r="AD91" s="7">
        <v>21.4</v>
      </c>
      <c r="AE91" s="7">
        <v>214000</v>
      </c>
    </row>
    <row r="92" spans="1:31" ht="22" customHeight="1" x14ac:dyDescent="0.3">
      <c r="A92" s="2">
        <v>43991</v>
      </c>
      <c r="B92" s="3" t="s">
        <v>31</v>
      </c>
      <c r="C92" s="3" t="s">
        <v>32</v>
      </c>
      <c r="D92" s="3" t="s">
        <v>33</v>
      </c>
      <c r="E92" s="3" t="s">
        <v>34</v>
      </c>
      <c r="F92" s="4" t="s">
        <v>68</v>
      </c>
      <c r="G92" s="4" t="s">
        <v>68</v>
      </c>
      <c r="H92" s="4" t="s">
        <v>68</v>
      </c>
      <c r="I92" s="3" t="s">
        <v>35</v>
      </c>
      <c r="J92" s="3" t="s">
        <v>36</v>
      </c>
      <c r="K92" s="3" t="s">
        <v>37</v>
      </c>
      <c r="L92" s="3" t="s">
        <v>38</v>
      </c>
      <c r="M92" s="3" t="s">
        <v>39</v>
      </c>
      <c r="N92" s="4" t="s">
        <v>68</v>
      </c>
      <c r="O92" s="4" t="s">
        <v>68</v>
      </c>
      <c r="P92" s="3" t="s">
        <v>40</v>
      </c>
      <c r="Q92" s="3" t="s">
        <v>41</v>
      </c>
      <c r="R92" s="3" t="s">
        <v>42</v>
      </c>
      <c r="S92" s="3" t="s">
        <v>38</v>
      </c>
      <c r="T92" s="3" t="s">
        <v>43</v>
      </c>
      <c r="U92" s="3" t="s">
        <v>44</v>
      </c>
      <c r="V92" s="3" t="s">
        <v>45</v>
      </c>
      <c r="W92" s="3" t="s">
        <v>34</v>
      </c>
      <c r="X92" s="3" t="s">
        <v>46</v>
      </c>
      <c r="Y92" s="3" t="s">
        <v>47</v>
      </c>
      <c r="Z92" s="3" t="s">
        <v>48</v>
      </c>
      <c r="AA92" s="3" t="s">
        <v>264</v>
      </c>
      <c r="AB92" s="4">
        <v>1</v>
      </c>
      <c r="AC92" s="4">
        <v>7460</v>
      </c>
      <c r="AD92" s="4">
        <v>7.46</v>
      </c>
      <c r="AE92" s="4">
        <v>82200</v>
      </c>
    </row>
    <row r="93" spans="1:31" ht="22" customHeight="1" x14ac:dyDescent="0.3">
      <c r="A93" s="5">
        <v>43991</v>
      </c>
      <c r="B93" s="6" t="s">
        <v>31</v>
      </c>
      <c r="C93" s="6" t="s">
        <v>32</v>
      </c>
      <c r="D93" s="6" t="s">
        <v>33</v>
      </c>
      <c r="E93" s="6" t="s">
        <v>34</v>
      </c>
      <c r="F93" s="7" t="s">
        <v>68</v>
      </c>
      <c r="G93" s="7" t="s">
        <v>68</v>
      </c>
      <c r="H93" s="7" t="s">
        <v>68</v>
      </c>
      <c r="I93" s="6" t="s">
        <v>35</v>
      </c>
      <c r="J93" s="6" t="s">
        <v>36</v>
      </c>
      <c r="K93" s="6" t="s">
        <v>37</v>
      </c>
      <c r="L93" s="6" t="s">
        <v>38</v>
      </c>
      <c r="M93" s="6" t="s">
        <v>39</v>
      </c>
      <c r="N93" s="7" t="s">
        <v>68</v>
      </c>
      <c r="O93" s="7" t="s">
        <v>68</v>
      </c>
      <c r="P93" s="6" t="s">
        <v>40</v>
      </c>
      <c r="Q93" s="6" t="s">
        <v>41</v>
      </c>
      <c r="R93" s="6" t="s">
        <v>42</v>
      </c>
      <c r="S93" s="6" t="s">
        <v>38</v>
      </c>
      <c r="T93" s="6" t="s">
        <v>43</v>
      </c>
      <c r="U93" s="6" t="s">
        <v>44</v>
      </c>
      <c r="V93" s="6" t="s">
        <v>45</v>
      </c>
      <c r="W93" s="6" t="s">
        <v>34</v>
      </c>
      <c r="X93" s="6" t="s">
        <v>46</v>
      </c>
      <c r="Y93" s="6" t="s">
        <v>47</v>
      </c>
      <c r="Z93" s="6" t="s">
        <v>48</v>
      </c>
      <c r="AA93" s="6" t="s">
        <v>262</v>
      </c>
      <c r="AB93" s="7">
        <v>1</v>
      </c>
      <c r="AC93" s="7">
        <v>19222</v>
      </c>
      <c r="AD93" s="7">
        <v>19.22</v>
      </c>
      <c r="AE93" s="7">
        <v>212000</v>
      </c>
    </row>
    <row r="94" spans="1:31" ht="22" customHeight="1" x14ac:dyDescent="0.3">
      <c r="A94" s="2">
        <v>43989</v>
      </c>
      <c r="B94" s="3" t="s">
        <v>31</v>
      </c>
      <c r="C94" s="3" t="s">
        <v>56</v>
      </c>
      <c r="D94" s="4" t="s">
        <v>68</v>
      </c>
      <c r="E94" s="4" t="s">
        <v>68</v>
      </c>
      <c r="F94" s="4" t="s">
        <v>68</v>
      </c>
      <c r="G94" s="4" t="s">
        <v>68</v>
      </c>
      <c r="H94" s="4" t="s">
        <v>68</v>
      </c>
      <c r="I94" s="3" t="s">
        <v>74</v>
      </c>
      <c r="J94" s="3" t="s">
        <v>265</v>
      </c>
      <c r="K94" s="3" t="s">
        <v>266</v>
      </c>
      <c r="L94" s="3" t="s">
        <v>120</v>
      </c>
      <c r="M94" s="4" t="s">
        <v>68</v>
      </c>
      <c r="N94" s="4" t="s">
        <v>68</v>
      </c>
      <c r="O94" s="4" t="s">
        <v>68</v>
      </c>
      <c r="P94" s="3" t="s">
        <v>267</v>
      </c>
      <c r="Q94" s="3" t="s">
        <v>41</v>
      </c>
      <c r="R94" s="3" t="s">
        <v>122</v>
      </c>
      <c r="S94" s="3" t="s">
        <v>120</v>
      </c>
      <c r="T94" s="3" t="s">
        <v>123</v>
      </c>
      <c r="U94" s="3" t="s">
        <v>124</v>
      </c>
      <c r="V94" s="3" t="s">
        <v>45</v>
      </c>
      <c r="W94" s="3" t="s">
        <v>34</v>
      </c>
      <c r="X94" s="3" t="s">
        <v>46</v>
      </c>
      <c r="Y94" s="3" t="s">
        <v>47</v>
      </c>
      <c r="Z94" s="3" t="s">
        <v>143</v>
      </c>
      <c r="AA94" s="3" t="s">
        <v>268</v>
      </c>
      <c r="AB94" s="4">
        <v>4</v>
      </c>
      <c r="AC94" s="4">
        <v>42800</v>
      </c>
      <c r="AD94" s="4">
        <v>42.8</v>
      </c>
      <c r="AE94" s="4">
        <v>429000</v>
      </c>
    </row>
    <row r="95" spans="1:31" ht="22" customHeight="1" x14ac:dyDescent="0.3">
      <c r="A95" s="5">
        <v>43989</v>
      </c>
      <c r="B95" s="6" t="s">
        <v>126</v>
      </c>
      <c r="C95" s="6" t="s">
        <v>56</v>
      </c>
      <c r="D95" s="7" t="s">
        <v>68</v>
      </c>
      <c r="E95" s="7" t="s">
        <v>68</v>
      </c>
      <c r="F95" s="7" t="s">
        <v>68</v>
      </c>
      <c r="G95" s="7" t="s">
        <v>68</v>
      </c>
      <c r="H95" s="7" t="s">
        <v>68</v>
      </c>
      <c r="I95" s="6" t="s">
        <v>74</v>
      </c>
      <c r="J95" s="6" t="s">
        <v>127</v>
      </c>
      <c r="K95" s="7" t="s">
        <v>68</v>
      </c>
      <c r="L95" s="7" t="s">
        <v>68</v>
      </c>
      <c r="M95" s="7" t="s">
        <v>68</v>
      </c>
      <c r="N95" s="7" t="s">
        <v>68</v>
      </c>
      <c r="O95" s="7" t="s">
        <v>68</v>
      </c>
      <c r="P95" s="6" t="s">
        <v>128</v>
      </c>
      <c r="Q95" s="6" t="s">
        <v>41</v>
      </c>
      <c r="R95" s="6" t="s">
        <v>122</v>
      </c>
      <c r="S95" s="6" t="s">
        <v>120</v>
      </c>
      <c r="T95" s="6" t="s">
        <v>123</v>
      </c>
      <c r="U95" s="6" t="s">
        <v>124</v>
      </c>
      <c r="V95" s="6" t="s">
        <v>45</v>
      </c>
      <c r="W95" s="6" t="s">
        <v>34</v>
      </c>
      <c r="X95" s="6" t="s">
        <v>46</v>
      </c>
      <c r="Y95" s="6" t="s">
        <v>47</v>
      </c>
      <c r="Z95" s="6" t="s">
        <v>154</v>
      </c>
      <c r="AA95" s="6" t="s">
        <v>269</v>
      </c>
      <c r="AB95" s="7">
        <v>1</v>
      </c>
      <c r="AC95" s="7">
        <v>13890</v>
      </c>
      <c r="AD95" s="7">
        <v>13.89</v>
      </c>
      <c r="AE95" s="7">
        <v>311000</v>
      </c>
    </row>
    <row r="96" spans="1:31" ht="22" customHeight="1" x14ac:dyDescent="0.3">
      <c r="A96" s="2">
        <v>43989</v>
      </c>
      <c r="B96" s="3" t="s">
        <v>31</v>
      </c>
      <c r="C96" s="3" t="s">
        <v>56</v>
      </c>
      <c r="D96" s="4" t="s">
        <v>68</v>
      </c>
      <c r="E96" s="4" t="s">
        <v>68</v>
      </c>
      <c r="F96" s="4" t="s">
        <v>68</v>
      </c>
      <c r="G96" s="4" t="s">
        <v>68</v>
      </c>
      <c r="H96" s="4" t="s">
        <v>68</v>
      </c>
      <c r="I96" s="3" t="s">
        <v>57</v>
      </c>
      <c r="J96" s="3" t="s">
        <v>127</v>
      </c>
      <c r="K96" s="4" t="s">
        <v>68</v>
      </c>
      <c r="L96" s="4" t="s">
        <v>68</v>
      </c>
      <c r="M96" s="4" t="s">
        <v>68</v>
      </c>
      <c r="N96" s="4" t="s">
        <v>68</v>
      </c>
      <c r="O96" s="4" t="s">
        <v>68</v>
      </c>
      <c r="P96" s="3" t="s">
        <v>128</v>
      </c>
      <c r="Q96" s="3" t="s">
        <v>41</v>
      </c>
      <c r="R96" s="3" t="s">
        <v>122</v>
      </c>
      <c r="S96" s="3" t="s">
        <v>120</v>
      </c>
      <c r="T96" s="3" t="s">
        <v>123</v>
      </c>
      <c r="U96" s="3" t="s">
        <v>124</v>
      </c>
      <c r="V96" s="3" t="s">
        <v>45</v>
      </c>
      <c r="W96" s="3" t="s">
        <v>34</v>
      </c>
      <c r="X96" s="3" t="s">
        <v>46</v>
      </c>
      <c r="Y96" s="3" t="s">
        <v>47</v>
      </c>
      <c r="Z96" s="3" t="s">
        <v>129</v>
      </c>
      <c r="AA96" s="3" t="s">
        <v>270</v>
      </c>
      <c r="AB96" s="4">
        <v>1</v>
      </c>
      <c r="AC96" s="4">
        <v>21600</v>
      </c>
      <c r="AD96" s="4">
        <v>21.6</v>
      </c>
      <c r="AE96" s="4">
        <v>636000</v>
      </c>
    </row>
    <row r="97" spans="1:31" ht="22" customHeight="1" x14ac:dyDescent="0.3">
      <c r="A97" s="5">
        <v>43989</v>
      </c>
      <c r="B97" s="6" t="s">
        <v>31</v>
      </c>
      <c r="C97" s="6" t="s">
        <v>32</v>
      </c>
      <c r="D97" s="6" t="s">
        <v>33</v>
      </c>
      <c r="E97" s="6" t="s">
        <v>34</v>
      </c>
      <c r="F97" s="7" t="s">
        <v>68</v>
      </c>
      <c r="G97" s="7" t="s">
        <v>68</v>
      </c>
      <c r="H97" s="7" t="s">
        <v>68</v>
      </c>
      <c r="I97" s="6" t="s">
        <v>50</v>
      </c>
      <c r="J97" s="6" t="s">
        <v>180</v>
      </c>
      <c r="K97" s="6" t="s">
        <v>181</v>
      </c>
      <c r="L97" s="6" t="s">
        <v>120</v>
      </c>
      <c r="M97" s="7" t="s">
        <v>68</v>
      </c>
      <c r="N97" s="7" t="s">
        <v>68</v>
      </c>
      <c r="O97" s="7" t="s">
        <v>68</v>
      </c>
      <c r="P97" s="6" t="s">
        <v>182</v>
      </c>
      <c r="Q97" s="6" t="s">
        <v>41</v>
      </c>
      <c r="R97" s="6" t="s">
        <v>122</v>
      </c>
      <c r="S97" s="6" t="s">
        <v>120</v>
      </c>
      <c r="T97" s="6" t="s">
        <v>123</v>
      </c>
      <c r="U97" s="6" t="s">
        <v>124</v>
      </c>
      <c r="V97" s="6" t="s">
        <v>45</v>
      </c>
      <c r="W97" s="6" t="s">
        <v>34</v>
      </c>
      <c r="X97" s="6" t="s">
        <v>46</v>
      </c>
      <c r="Y97" s="6" t="s">
        <v>47</v>
      </c>
      <c r="Z97" s="6" t="s">
        <v>271</v>
      </c>
      <c r="AA97" s="6" t="s">
        <v>272</v>
      </c>
      <c r="AB97" s="7">
        <v>1</v>
      </c>
      <c r="AC97" s="7">
        <v>16192</v>
      </c>
      <c r="AD97" s="7">
        <v>16.190000000000001</v>
      </c>
      <c r="AE97" s="7">
        <v>40500</v>
      </c>
    </row>
    <row r="98" spans="1:31" ht="22" customHeight="1" x14ac:dyDescent="0.3">
      <c r="A98" s="2">
        <v>43989</v>
      </c>
      <c r="B98" s="3" t="s">
        <v>31</v>
      </c>
      <c r="C98" s="3" t="s">
        <v>32</v>
      </c>
      <c r="D98" s="3" t="s">
        <v>33</v>
      </c>
      <c r="E98" s="3" t="s">
        <v>34</v>
      </c>
      <c r="F98" s="4" t="s">
        <v>68</v>
      </c>
      <c r="G98" s="4" t="s">
        <v>68</v>
      </c>
      <c r="H98" s="4" t="s">
        <v>68</v>
      </c>
      <c r="I98" s="3" t="s">
        <v>35</v>
      </c>
      <c r="J98" s="3" t="s">
        <v>185</v>
      </c>
      <c r="K98" s="3" t="s">
        <v>170</v>
      </c>
      <c r="L98" s="3" t="s">
        <v>120</v>
      </c>
      <c r="M98" s="4" t="s">
        <v>68</v>
      </c>
      <c r="N98" s="4" t="s">
        <v>68</v>
      </c>
      <c r="O98" s="4" t="s">
        <v>68</v>
      </c>
      <c r="P98" s="3" t="s">
        <v>186</v>
      </c>
      <c r="Q98" s="3" t="s">
        <v>41</v>
      </c>
      <c r="R98" s="3" t="s">
        <v>122</v>
      </c>
      <c r="S98" s="3" t="s">
        <v>120</v>
      </c>
      <c r="T98" s="3" t="s">
        <v>123</v>
      </c>
      <c r="U98" s="3" t="s">
        <v>124</v>
      </c>
      <c r="V98" s="3" t="s">
        <v>45</v>
      </c>
      <c r="W98" s="3" t="s">
        <v>34</v>
      </c>
      <c r="X98" s="3" t="s">
        <v>46</v>
      </c>
      <c r="Y98" s="3" t="s">
        <v>47</v>
      </c>
      <c r="Z98" s="3" t="s">
        <v>187</v>
      </c>
      <c r="AA98" s="3" t="s">
        <v>273</v>
      </c>
      <c r="AB98" s="4">
        <v>2</v>
      </c>
      <c r="AC98" s="4">
        <v>6480</v>
      </c>
      <c r="AD98" s="4">
        <v>6.48</v>
      </c>
      <c r="AE98" s="4">
        <v>24500</v>
      </c>
    </row>
    <row r="99" spans="1:31" ht="22" customHeight="1" x14ac:dyDescent="0.3">
      <c r="A99" s="5">
        <v>43989</v>
      </c>
      <c r="B99" s="6" t="s">
        <v>31</v>
      </c>
      <c r="C99" s="6" t="s">
        <v>32</v>
      </c>
      <c r="D99" s="6" t="s">
        <v>33</v>
      </c>
      <c r="E99" s="6" t="s">
        <v>34</v>
      </c>
      <c r="F99" s="7" t="s">
        <v>68</v>
      </c>
      <c r="G99" s="7" t="s">
        <v>68</v>
      </c>
      <c r="H99" s="7" t="s">
        <v>68</v>
      </c>
      <c r="I99" s="6" t="s">
        <v>50</v>
      </c>
      <c r="J99" s="6" t="s">
        <v>274</v>
      </c>
      <c r="K99" s="6" t="s">
        <v>275</v>
      </c>
      <c r="L99" s="6" t="s">
        <v>276</v>
      </c>
      <c r="M99" s="7" t="s">
        <v>68</v>
      </c>
      <c r="N99" s="7" t="s">
        <v>68</v>
      </c>
      <c r="O99" s="7" t="s">
        <v>68</v>
      </c>
      <c r="P99" s="6" t="s">
        <v>277</v>
      </c>
      <c r="Q99" s="6" t="s">
        <v>41</v>
      </c>
      <c r="R99" s="6" t="s">
        <v>278</v>
      </c>
      <c r="S99" s="6" t="s">
        <v>276</v>
      </c>
      <c r="T99" s="6" t="s">
        <v>279</v>
      </c>
      <c r="U99" s="6" t="s">
        <v>124</v>
      </c>
      <c r="V99" s="6" t="s">
        <v>45</v>
      </c>
      <c r="W99" s="6" t="s">
        <v>34</v>
      </c>
      <c r="X99" s="6" t="s">
        <v>46</v>
      </c>
      <c r="Y99" s="6" t="s">
        <v>47</v>
      </c>
      <c r="Z99" s="6" t="s">
        <v>280</v>
      </c>
      <c r="AA99" s="6" t="s">
        <v>281</v>
      </c>
      <c r="AB99" s="7">
        <v>3</v>
      </c>
      <c r="AC99" s="7">
        <v>29144</v>
      </c>
      <c r="AD99" s="7">
        <v>29.14</v>
      </c>
      <c r="AE99" s="6" t="s">
        <v>68</v>
      </c>
    </row>
    <row r="100" spans="1:31" ht="22" customHeight="1" x14ac:dyDescent="0.3">
      <c r="A100" s="2">
        <v>43989</v>
      </c>
      <c r="B100" s="3" t="s">
        <v>31</v>
      </c>
      <c r="C100" s="3" t="s">
        <v>32</v>
      </c>
      <c r="D100" s="3" t="s">
        <v>33</v>
      </c>
      <c r="E100" s="3" t="s">
        <v>34</v>
      </c>
      <c r="F100" s="4" t="s">
        <v>68</v>
      </c>
      <c r="G100" s="4" t="s">
        <v>68</v>
      </c>
      <c r="H100" s="4" t="s">
        <v>68</v>
      </c>
      <c r="I100" s="3" t="s">
        <v>50</v>
      </c>
      <c r="J100" s="3" t="s">
        <v>274</v>
      </c>
      <c r="K100" s="3" t="s">
        <v>275</v>
      </c>
      <c r="L100" s="3" t="s">
        <v>276</v>
      </c>
      <c r="M100" s="4" t="s">
        <v>68</v>
      </c>
      <c r="N100" s="4" t="s">
        <v>68</v>
      </c>
      <c r="O100" s="4" t="s">
        <v>68</v>
      </c>
      <c r="P100" s="3" t="s">
        <v>277</v>
      </c>
      <c r="Q100" s="3" t="s">
        <v>41</v>
      </c>
      <c r="R100" s="3" t="s">
        <v>278</v>
      </c>
      <c r="S100" s="3" t="s">
        <v>276</v>
      </c>
      <c r="T100" s="3" t="s">
        <v>279</v>
      </c>
      <c r="U100" s="3" t="s">
        <v>124</v>
      </c>
      <c r="V100" s="3" t="s">
        <v>45</v>
      </c>
      <c r="W100" s="3" t="s">
        <v>34</v>
      </c>
      <c r="X100" s="3" t="s">
        <v>46</v>
      </c>
      <c r="Y100" s="3" t="s">
        <v>47</v>
      </c>
      <c r="Z100" s="3" t="s">
        <v>280</v>
      </c>
      <c r="AA100" s="3" t="s">
        <v>282</v>
      </c>
      <c r="AB100" s="4">
        <v>2</v>
      </c>
      <c r="AC100" s="4">
        <v>9243</v>
      </c>
      <c r="AD100" s="4">
        <v>9.24</v>
      </c>
      <c r="AE100" s="3" t="s">
        <v>68</v>
      </c>
    </row>
    <row r="101" spans="1:31" ht="22" customHeight="1" x14ac:dyDescent="0.3">
      <c r="A101" s="5">
        <v>43988</v>
      </c>
      <c r="B101" s="6" t="s">
        <v>206</v>
      </c>
      <c r="C101" s="6" t="s">
        <v>56</v>
      </c>
      <c r="D101" s="7" t="s">
        <v>68</v>
      </c>
      <c r="E101" s="7" t="s">
        <v>68</v>
      </c>
      <c r="F101" s="7" t="s">
        <v>68</v>
      </c>
      <c r="G101" s="7" t="s">
        <v>68</v>
      </c>
      <c r="H101" s="7" t="s">
        <v>68</v>
      </c>
      <c r="I101" s="6" t="s">
        <v>74</v>
      </c>
      <c r="J101" s="6" t="s">
        <v>108</v>
      </c>
      <c r="K101" s="6" t="s">
        <v>109</v>
      </c>
      <c r="L101" s="6" t="s">
        <v>110</v>
      </c>
      <c r="M101" s="7" t="s">
        <v>68</v>
      </c>
      <c r="N101" s="7" t="s">
        <v>68</v>
      </c>
      <c r="O101" s="7" t="s">
        <v>68</v>
      </c>
      <c r="P101" s="6" t="s">
        <v>111</v>
      </c>
      <c r="Q101" s="6" t="s">
        <v>41</v>
      </c>
      <c r="R101" s="6" t="s">
        <v>133</v>
      </c>
      <c r="S101" s="6" t="s">
        <v>110</v>
      </c>
      <c r="T101" s="6" t="s">
        <v>134</v>
      </c>
      <c r="U101" s="6" t="s">
        <v>115</v>
      </c>
      <c r="V101" s="6" t="s">
        <v>45</v>
      </c>
      <c r="W101" s="6" t="s">
        <v>34</v>
      </c>
      <c r="X101" s="6" t="s">
        <v>46</v>
      </c>
      <c r="Y101" s="6" t="s">
        <v>47</v>
      </c>
      <c r="Z101" s="6" t="s">
        <v>207</v>
      </c>
      <c r="AA101" s="6" t="s">
        <v>283</v>
      </c>
      <c r="AB101" s="7">
        <v>4</v>
      </c>
      <c r="AC101" s="7">
        <v>41680</v>
      </c>
      <c r="AD101" s="7">
        <v>41.68</v>
      </c>
      <c r="AE101" s="7">
        <v>804000</v>
      </c>
    </row>
    <row r="102" spans="1:31" ht="22" customHeight="1" x14ac:dyDescent="0.3">
      <c r="A102" s="2">
        <v>43988</v>
      </c>
      <c r="B102" s="3" t="s">
        <v>31</v>
      </c>
      <c r="C102" s="3" t="s">
        <v>32</v>
      </c>
      <c r="D102" s="3" t="s">
        <v>33</v>
      </c>
      <c r="E102" s="3" t="s">
        <v>34</v>
      </c>
      <c r="F102" s="4" t="s">
        <v>68</v>
      </c>
      <c r="G102" s="4" t="s">
        <v>68</v>
      </c>
      <c r="H102" s="4" t="s">
        <v>68</v>
      </c>
      <c r="I102" s="3" t="s">
        <v>35</v>
      </c>
      <c r="J102" s="3" t="s">
        <v>200</v>
      </c>
      <c r="K102" s="3" t="s">
        <v>109</v>
      </c>
      <c r="L102" s="3" t="s">
        <v>110</v>
      </c>
      <c r="M102" s="3" t="s">
        <v>201</v>
      </c>
      <c r="N102" s="4">
        <v>3134473.38</v>
      </c>
      <c r="O102" s="4">
        <v>65577014.060000002</v>
      </c>
      <c r="P102" s="3" t="s">
        <v>202</v>
      </c>
      <c r="Q102" s="3" t="s">
        <v>41</v>
      </c>
      <c r="R102" s="3" t="s">
        <v>210</v>
      </c>
      <c r="S102" s="3" t="s">
        <v>110</v>
      </c>
      <c r="T102" s="3" t="s">
        <v>211</v>
      </c>
      <c r="U102" s="3" t="s">
        <v>115</v>
      </c>
      <c r="V102" s="3" t="s">
        <v>45</v>
      </c>
      <c r="W102" s="3" t="s">
        <v>34</v>
      </c>
      <c r="X102" s="3" t="s">
        <v>46</v>
      </c>
      <c r="Y102" s="3" t="s">
        <v>47</v>
      </c>
      <c r="Z102" s="3" t="s">
        <v>145</v>
      </c>
      <c r="AA102" s="3" t="s">
        <v>284</v>
      </c>
      <c r="AB102" s="4">
        <v>4</v>
      </c>
      <c r="AC102" s="4">
        <v>45800</v>
      </c>
      <c r="AD102" s="4">
        <v>45.8</v>
      </c>
      <c r="AE102" s="4">
        <v>628000</v>
      </c>
    </row>
    <row r="103" spans="1:31" ht="22" customHeight="1" x14ac:dyDescent="0.3">
      <c r="A103" s="5">
        <v>43988</v>
      </c>
      <c r="B103" s="6" t="s">
        <v>31</v>
      </c>
      <c r="C103" s="6" t="s">
        <v>32</v>
      </c>
      <c r="D103" s="6" t="s">
        <v>33</v>
      </c>
      <c r="E103" s="6" t="s">
        <v>34</v>
      </c>
      <c r="F103" s="7" t="s">
        <v>68</v>
      </c>
      <c r="G103" s="7" t="s">
        <v>68</v>
      </c>
      <c r="H103" s="7" t="s">
        <v>68</v>
      </c>
      <c r="I103" s="6" t="s">
        <v>35</v>
      </c>
      <c r="J103" s="6" t="s">
        <v>200</v>
      </c>
      <c r="K103" s="6" t="s">
        <v>109</v>
      </c>
      <c r="L103" s="6" t="s">
        <v>110</v>
      </c>
      <c r="M103" s="6" t="s">
        <v>201</v>
      </c>
      <c r="N103" s="7">
        <v>3134473.38</v>
      </c>
      <c r="O103" s="7">
        <v>65577014.060000002</v>
      </c>
      <c r="P103" s="6" t="s">
        <v>202</v>
      </c>
      <c r="Q103" s="6" t="s">
        <v>41</v>
      </c>
      <c r="R103" s="6" t="s">
        <v>210</v>
      </c>
      <c r="S103" s="6" t="s">
        <v>110</v>
      </c>
      <c r="T103" s="6" t="s">
        <v>211</v>
      </c>
      <c r="U103" s="6" t="s">
        <v>115</v>
      </c>
      <c r="V103" s="6" t="s">
        <v>45</v>
      </c>
      <c r="W103" s="6" t="s">
        <v>34</v>
      </c>
      <c r="X103" s="6" t="s">
        <v>46</v>
      </c>
      <c r="Y103" s="6" t="s">
        <v>47</v>
      </c>
      <c r="Z103" s="6" t="s">
        <v>203</v>
      </c>
      <c r="AA103" s="6" t="s">
        <v>285</v>
      </c>
      <c r="AB103" s="7">
        <v>4</v>
      </c>
      <c r="AC103" s="7">
        <v>44500</v>
      </c>
      <c r="AD103" s="7">
        <v>44.5</v>
      </c>
      <c r="AE103" s="7">
        <v>610000</v>
      </c>
    </row>
    <row r="104" spans="1:31" ht="22" customHeight="1" x14ac:dyDescent="0.3">
      <c r="A104" s="2">
        <v>43988</v>
      </c>
      <c r="B104" s="3" t="s">
        <v>31</v>
      </c>
      <c r="C104" s="3" t="s">
        <v>32</v>
      </c>
      <c r="D104" s="3" t="s">
        <v>33</v>
      </c>
      <c r="E104" s="3" t="s">
        <v>34</v>
      </c>
      <c r="F104" s="4" t="s">
        <v>68</v>
      </c>
      <c r="G104" s="4" t="s">
        <v>68</v>
      </c>
      <c r="H104" s="4" t="s">
        <v>68</v>
      </c>
      <c r="I104" s="3" t="s">
        <v>35</v>
      </c>
      <c r="J104" s="3" t="s">
        <v>200</v>
      </c>
      <c r="K104" s="3" t="s">
        <v>109</v>
      </c>
      <c r="L104" s="3" t="s">
        <v>110</v>
      </c>
      <c r="M104" s="3" t="s">
        <v>201</v>
      </c>
      <c r="N104" s="4">
        <v>3134473.38</v>
      </c>
      <c r="O104" s="4">
        <v>65577014.060000002</v>
      </c>
      <c r="P104" s="3" t="s">
        <v>202</v>
      </c>
      <c r="Q104" s="3" t="s">
        <v>41</v>
      </c>
      <c r="R104" s="3" t="s">
        <v>133</v>
      </c>
      <c r="S104" s="3" t="s">
        <v>110</v>
      </c>
      <c r="T104" s="3" t="s">
        <v>134</v>
      </c>
      <c r="U104" s="3" t="s">
        <v>115</v>
      </c>
      <c r="V104" s="3" t="s">
        <v>45</v>
      </c>
      <c r="W104" s="3" t="s">
        <v>34</v>
      </c>
      <c r="X104" s="3" t="s">
        <v>46</v>
      </c>
      <c r="Y104" s="3" t="s">
        <v>47</v>
      </c>
      <c r="Z104" s="3" t="s">
        <v>203</v>
      </c>
      <c r="AA104" s="3" t="s">
        <v>286</v>
      </c>
      <c r="AB104" s="4">
        <v>8</v>
      </c>
      <c r="AC104" s="4">
        <v>89000</v>
      </c>
      <c r="AD104" s="4">
        <v>89</v>
      </c>
      <c r="AE104" s="4">
        <v>1220000</v>
      </c>
    </row>
    <row r="105" spans="1:31" ht="22" customHeight="1" x14ac:dyDescent="0.3">
      <c r="A105" s="5">
        <v>43988</v>
      </c>
      <c r="B105" s="6" t="s">
        <v>107</v>
      </c>
      <c r="C105" s="6" t="s">
        <v>56</v>
      </c>
      <c r="D105" s="7" t="s">
        <v>68</v>
      </c>
      <c r="E105" s="7" t="s">
        <v>68</v>
      </c>
      <c r="F105" s="7" t="s">
        <v>68</v>
      </c>
      <c r="G105" s="7" t="s">
        <v>68</v>
      </c>
      <c r="H105" s="7" t="s">
        <v>68</v>
      </c>
      <c r="I105" s="6" t="s">
        <v>74</v>
      </c>
      <c r="J105" s="6" t="s">
        <v>108</v>
      </c>
      <c r="K105" s="6" t="s">
        <v>109</v>
      </c>
      <c r="L105" s="6" t="s">
        <v>110</v>
      </c>
      <c r="M105" s="7" t="s">
        <v>68</v>
      </c>
      <c r="N105" s="7" t="s">
        <v>68</v>
      </c>
      <c r="O105" s="7" t="s">
        <v>68</v>
      </c>
      <c r="P105" s="6" t="s">
        <v>111</v>
      </c>
      <c r="Q105" s="6" t="s">
        <v>41</v>
      </c>
      <c r="R105" s="6" t="s">
        <v>133</v>
      </c>
      <c r="S105" s="6" t="s">
        <v>110</v>
      </c>
      <c r="T105" s="6" t="s">
        <v>134</v>
      </c>
      <c r="U105" s="6" t="s">
        <v>115</v>
      </c>
      <c r="V105" s="6" t="s">
        <v>45</v>
      </c>
      <c r="W105" s="6" t="s">
        <v>34</v>
      </c>
      <c r="X105" s="6" t="s">
        <v>46</v>
      </c>
      <c r="Y105" s="6" t="s">
        <v>47</v>
      </c>
      <c r="Z105" s="6" t="s">
        <v>116</v>
      </c>
      <c r="AA105" s="6" t="s">
        <v>287</v>
      </c>
      <c r="AB105" s="7">
        <v>8</v>
      </c>
      <c r="AC105" s="7">
        <v>102400</v>
      </c>
      <c r="AD105" s="7">
        <v>102.4</v>
      </c>
      <c r="AE105" s="7">
        <v>2807000</v>
      </c>
    </row>
    <row r="106" spans="1:31" ht="22" customHeight="1" x14ac:dyDescent="0.3">
      <c r="A106" s="2">
        <v>43988</v>
      </c>
      <c r="B106" s="3" t="s">
        <v>107</v>
      </c>
      <c r="C106" s="3" t="s">
        <v>32</v>
      </c>
      <c r="D106" s="3" t="s">
        <v>33</v>
      </c>
      <c r="E106" s="3" t="s">
        <v>34</v>
      </c>
      <c r="F106" s="4" t="s">
        <v>68</v>
      </c>
      <c r="G106" s="4" t="s">
        <v>68</v>
      </c>
      <c r="H106" s="4" t="s">
        <v>68</v>
      </c>
      <c r="I106" s="3" t="s">
        <v>35</v>
      </c>
      <c r="J106" s="3" t="s">
        <v>108</v>
      </c>
      <c r="K106" s="3" t="s">
        <v>109</v>
      </c>
      <c r="L106" s="3" t="s">
        <v>110</v>
      </c>
      <c r="M106" s="4" t="s">
        <v>68</v>
      </c>
      <c r="N106" s="4" t="s">
        <v>68</v>
      </c>
      <c r="O106" s="4" t="s">
        <v>68</v>
      </c>
      <c r="P106" s="3" t="s">
        <v>111</v>
      </c>
      <c r="Q106" s="3" t="s">
        <v>41</v>
      </c>
      <c r="R106" s="3" t="s">
        <v>133</v>
      </c>
      <c r="S106" s="3" t="s">
        <v>110</v>
      </c>
      <c r="T106" s="3" t="s">
        <v>134</v>
      </c>
      <c r="U106" s="3" t="s">
        <v>115</v>
      </c>
      <c r="V106" s="3" t="s">
        <v>45</v>
      </c>
      <c r="W106" s="3" t="s">
        <v>34</v>
      </c>
      <c r="X106" s="3" t="s">
        <v>46</v>
      </c>
      <c r="Y106" s="3" t="s">
        <v>47</v>
      </c>
      <c r="Z106" s="3" t="s">
        <v>187</v>
      </c>
      <c r="AA106" s="3" t="s">
        <v>214</v>
      </c>
      <c r="AB106" s="4">
        <v>4</v>
      </c>
      <c r="AC106" s="4">
        <v>46528</v>
      </c>
      <c r="AD106" s="4">
        <v>46.53</v>
      </c>
      <c r="AE106" s="4">
        <v>380000</v>
      </c>
    </row>
    <row r="107" spans="1:31" ht="22" customHeight="1" x14ac:dyDescent="0.3">
      <c r="A107" s="5">
        <v>43988</v>
      </c>
      <c r="B107" s="6" t="s">
        <v>31</v>
      </c>
      <c r="C107" s="6" t="s">
        <v>32</v>
      </c>
      <c r="D107" s="6" t="s">
        <v>33</v>
      </c>
      <c r="E107" s="6" t="s">
        <v>34</v>
      </c>
      <c r="F107" s="7" t="s">
        <v>68</v>
      </c>
      <c r="G107" s="7" t="s">
        <v>68</v>
      </c>
      <c r="H107" s="7" t="s">
        <v>68</v>
      </c>
      <c r="I107" s="6" t="s">
        <v>35</v>
      </c>
      <c r="J107" s="6" t="s">
        <v>200</v>
      </c>
      <c r="K107" s="6" t="s">
        <v>109</v>
      </c>
      <c r="L107" s="6" t="s">
        <v>110</v>
      </c>
      <c r="M107" s="6" t="s">
        <v>201</v>
      </c>
      <c r="N107" s="7">
        <v>3134473.38</v>
      </c>
      <c r="O107" s="7">
        <v>65577014.060000002</v>
      </c>
      <c r="P107" s="6" t="s">
        <v>202</v>
      </c>
      <c r="Q107" s="6" t="s">
        <v>41</v>
      </c>
      <c r="R107" s="6" t="s">
        <v>210</v>
      </c>
      <c r="S107" s="6" t="s">
        <v>110</v>
      </c>
      <c r="T107" s="6" t="s">
        <v>211</v>
      </c>
      <c r="U107" s="6" t="s">
        <v>115</v>
      </c>
      <c r="V107" s="6" t="s">
        <v>45</v>
      </c>
      <c r="W107" s="6" t="s">
        <v>34</v>
      </c>
      <c r="X107" s="6" t="s">
        <v>46</v>
      </c>
      <c r="Y107" s="6" t="s">
        <v>47</v>
      </c>
      <c r="Z107" s="6" t="s">
        <v>145</v>
      </c>
      <c r="AA107" s="6" t="s">
        <v>288</v>
      </c>
      <c r="AB107" s="7">
        <v>2</v>
      </c>
      <c r="AC107" s="7">
        <v>19350</v>
      </c>
      <c r="AD107" s="7">
        <v>19.350000000000001</v>
      </c>
      <c r="AE107" s="7">
        <v>265000</v>
      </c>
    </row>
    <row r="108" spans="1:31" ht="22" customHeight="1" x14ac:dyDescent="0.3">
      <c r="A108" s="2">
        <v>43988</v>
      </c>
      <c r="B108" s="3" t="s">
        <v>107</v>
      </c>
      <c r="C108" s="3" t="s">
        <v>32</v>
      </c>
      <c r="D108" s="3" t="s">
        <v>33</v>
      </c>
      <c r="E108" s="3" t="s">
        <v>34</v>
      </c>
      <c r="F108" s="4" t="s">
        <v>68</v>
      </c>
      <c r="G108" s="4" t="s">
        <v>68</v>
      </c>
      <c r="H108" s="4" t="s">
        <v>68</v>
      </c>
      <c r="I108" s="3" t="s">
        <v>35</v>
      </c>
      <c r="J108" s="3" t="s">
        <v>108</v>
      </c>
      <c r="K108" s="3" t="s">
        <v>109</v>
      </c>
      <c r="L108" s="3" t="s">
        <v>110</v>
      </c>
      <c r="M108" s="4" t="s">
        <v>68</v>
      </c>
      <c r="N108" s="4" t="s">
        <v>68</v>
      </c>
      <c r="O108" s="4" t="s">
        <v>68</v>
      </c>
      <c r="P108" s="3" t="s">
        <v>111</v>
      </c>
      <c r="Q108" s="3" t="s">
        <v>41</v>
      </c>
      <c r="R108" s="3" t="s">
        <v>133</v>
      </c>
      <c r="S108" s="3" t="s">
        <v>110</v>
      </c>
      <c r="T108" s="3" t="s">
        <v>134</v>
      </c>
      <c r="U108" s="3" t="s">
        <v>115</v>
      </c>
      <c r="V108" s="3" t="s">
        <v>45</v>
      </c>
      <c r="W108" s="3" t="s">
        <v>34</v>
      </c>
      <c r="X108" s="3" t="s">
        <v>46</v>
      </c>
      <c r="Y108" s="3" t="s">
        <v>47</v>
      </c>
      <c r="Z108" s="3" t="s">
        <v>145</v>
      </c>
      <c r="AA108" s="3" t="s">
        <v>289</v>
      </c>
      <c r="AB108" s="4">
        <v>4</v>
      </c>
      <c r="AC108" s="4">
        <v>22080</v>
      </c>
      <c r="AD108" s="4">
        <v>22.08</v>
      </c>
      <c r="AE108" s="4">
        <v>303000</v>
      </c>
    </row>
    <row r="109" spans="1:31" ht="22" customHeight="1" x14ac:dyDescent="0.3">
      <c r="A109" s="5">
        <v>43988</v>
      </c>
      <c r="B109" s="6" t="s">
        <v>107</v>
      </c>
      <c r="C109" s="6" t="s">
        <v>32</v>
      </c>
      <c r="D109" s="6" t="s">
        <v>33</v>
      </c>
      <c r="E109" s="6" t="s">
        <v>34</v>
      </c>
      <c r="F109" s="7" t="s">
        <v>68</v>
      </c>
      <c r="G109" s="7" t="s">
        <v>68</v>
      </c>
      <c r="H109" s="7" t="s">
        <v>68</v>
      </c>
      <c r="I109" s="6" t="s">
        <v>35</v>
      </c>
      <c r="J109" s="6" t="s">
        <v>108</v>
      </c>
      <c r="K109" s="6" t="s">
        <v>109</v>
      </c>
      <c r="L109" s="6" t="s">
        <v>110</v>
      </c>
      <c r="M109" s="7" t="s">
        <v>68</v>
      </c>
      <c r="N109" s="7" t="s">
        <v>68</v>
      </c>
      <c r="O109" s="7" t="s">
        <v>68</v>
      </c>
      <c r="P109" s="6" t="s">
        <v>111</v>
      </c>
      <c r="Q109" s="6" t="s">
        <v>112</v>
      </c>
      <c r="R109" s="6" t="s">
        <v>210</v>
      </c>
      <c r="S109" s="6" t="s">
        <v>110</v>
      </c>
      <c r="T109" s="6" t="s">
        <v>211</v>
      </c>
      <c r="U109" s="6" t="s">
        <v>115</v>
      </c>
      <c r="V109" s="6" t="s">
        <v>45</v>
      </c>
      <c r="W109" s="6" t="s">
        <v>34</v>
      </c>
      <c r="X109" s="6" t="s">
        <v>46</v>
      </c>
      <c r="Y109" s="6" t="s">
        <v>47</v>
      </c>
      <c r="Z109" s="6" t="s">
        <v>145</v>
      </c>
      <c r="AA109" s="6" t="s">
        <v>290</v>
      </c>
      <c r="AB109" s="7">
        <v>4</v>
      </c>
      <c r="AC109" s="7">
        <v>38480</v>
      </c>
      <c r="AD109" s="7">
        <v>38.479999999999997</v>
      </c>
      <c r="AE109" s="7">
        <v>528000</v>
      </c>
    </row>
    <row r="110" spans="1:31" ht="22" customHeight="1" x14ac:dyDescent="0.3">
      <c r="A110" s="2">
        <v>43988</v>
      </c>
      <c r="B110" s="3" t="s">
        <v>31</v>
      </c>
      <c r="C110" s="3" t="s">
        <v>32</v>
      </c>
      <c r="D110" s="3" t="s">
        <v>33</v>
      </c>
      <c r="E110" s="3" t="s">
        <v>34</v>
      </c>
      <c r="F110" s="4" t="s">
        <v>68</v>
      </c>
      <c r="G110" s="4" t="s">
        <v>68</v>
      </c>
      <c r="H110" s="4" t="s">
        <v>68</v>
      </c>
      <c r="I110" s="3" t="s">
        <v>35</v>
      </c>
      <c r="J110" s="3" t="s">
        <v>200</v>
      </c>
      <c r="K110" s="3" t="s">
        <v>109</v>
      </c>
      <c r="L110" s="3" t="s">
        <v>110</v>
      </c>
      <c r="M110" s="3" t="s">
        <v>201</v>
      </c>
      <c r="N110" s="4">
        <v>3134473.38</v>
      </c>
      <c r="O110" s="4">
        <v>65577014.060000002</v>
      </c>
      <c r="P110" s="3" t="s">
        <v>202</v>
      </c>
      <c r="Q110" s="3" t="s">
        <v>41</v>
      </c>
      <c r="R110" s="3" t="s">
        <v>133</v>
      </c>
      <c r="S110" s="3" t="s">
        <v>110</v>
      </c>
      <c r="T110" s="3" t="s">
        <v>134</v>
      </c>
      <c r="U110" s="3" t="s">
        <v>115</v>
      </c>
      <c r="V110" s="3" t="s">
        <v>45</v>
      </c>
      <c r="W110" s="3" t="s">
        <v>34</v>
      </c>
      <c r="X110" s="3" t="s">
        <v>46</v>
      </c>
      <c r="Y110" s="3" t="s">
        <v>47</v>
      </c>
      <c r="Z110" s="3" t="s">
        <v>145</v>
      </c>
      <c r="AA110" s="3" t="s">
        <v>221</v>
      </c>
      <c r="AB110" s="4">
        <v>2</v>
      </c>
      <c r="AC110" s="4">
        <v>22656</v>
      </c>
      <c r="AD110" s="4">
        <v>22.66</v>
      </c>
      <c r="AE110" s="4">
        <v>311000</v>
      </c>
    </row>
    <row r="111" spans="1:31" ht="22" customHeight="1" x14ac:dyDescent="0.3">
      <c r="A111" s="5">
        <v>43988</v>
      </c>
      <c r="B111" s="6" t="s">
        <v>31</v>
      </c>
      <c r="C111" s="6" t="s">
        <v>32</v>
      </c>
      <c r="D111" s="6" t="s">
        <v>33</v>
      </c>
      <c r="E111" s="6" t="s">
        <v>34</v>
      </c>
      <c r="F111" s="7" t="s">
        <v>68</v>
      </c>
      <c r="G111" s="7" t="s">
        <v>68</v>
      </c>
      <c r="H111" s="7" t="s">
        <v>68</v>
      </c>
      <c r="I111" s="6" t="s">
        <v>35</v>
      </c>
      <c r="J111" s="6" t="s">
        <v>200</v>
      </c>
      <c r="K111" s="6" t="s">
        <v>109</v>
      </c>
      <c r="L111" s="6" t="s">
        <v>110</v>
      </c>
      <c r="M111" s="6" t="s">
        <v>201</v>
      </c>
      <c r="N111" s="7">
        <v>3134473.38</v>
      </c>
      <c r="O111" s="7">
        <v>65577014.060000002</v>
      </c>
      <c r="P111" s="6" t="s">
        <v>202</v>
      </c>
      <c r="Q111" s="6" t="s">
        <v>41</v>
      </c>
      <c r="R111" s="6" t="s">
        <v>210</v>
      </c>
      <c r="S111" s="6" t="s">
        <v>110</v>
      </c>
      <c r="T111" s="6" t="s">
        <v>211</v>
      </c>
      <c r="U111" s="6" t="s">
        <v>115</v>
      </c>
      <c r="V111" s="6" t="s">
        <v>45</v>
      </c>
      <c r="W111" s="6" t="s">
        <v>34</v>
      </c>
      <c r="X111" s="6" t="s">
        <v>46</v>
      </c>
      <c r="Y111" s="6" t="s">
        <v>47</v>
      </c>
      <c r="Z111" s="6" t="s">
        <v>203</v>
      </c>
      <c r="AA111" s="6" t="s">
        <v>285</v>
      </c>
      <c r="AB111" s="7">
        <v>4</v>
      </c>
      <c r="AC111" s="7">
        <v>45500</v>
      </c>
      <c r="AD111" s="7">
        <v>45.5</v>
      </c>
      <c r="AE111" s="7">
        <v>624000</v>
      </c>
    </row>
    <row r="112" spans="1:31" ht="22" customHeight="1" x14ac:dyDescent="0.3">
      <c r="A112" s="2">
        <v>43988</v>
      </c>
      <c r="B112" s="3" t="s">
        <v>107</v>
      </c>
      <c r="C112" s="3" t="s">
        <v>32</v>
      </c>
      <c r="D112" s="3" t="s">
        <v>33</v>
      </c>
      <c r="E112" s="3" t="s">
        <v>34</v>
      </c>
      <c r="F112" s="4" t="s">
        <v>68</v>
      </c>
      <c r="G112" s="4" t="s">
        <v>68</v>
      </c>
      <c r="H112" s="4" t="s">
        <v>68</v>
      </c>
      <c r="I112" s="3" t="s">
        <v>35</v>
      </c>
      <c r="J112" s="3" t="s">
        <v>108</v>
      </c>
      <c r="K112" s="3" t="s">
        <v>109</v>
      </c>
      <c r="L112" s="3" t="s">
        <v>110</v>
      </c>
      <c r="M112" s="4" t="s">
        <v>68</v>
      </c>
      <c r="N112" s="4" t="s">
        <v>68</v>
      </c>
      <c r="O112" s="4" t="s">
        <v>68</v>
      </c>
      <c r="P112" s="3" t="s">
        <v>111</v>
      </c>
      <c r="Q112" s="3" t="s">
        <v>41</v>
      </c>
      <c r="R112" s="3" t="s">
        <v>210</v>
      </c>
      <c r="S112" s="3" t="s">
        <v>110</v>
      </c>
      <c r="T112" s="3" t="s">
        <v>211</v>
      </c>
      <c r="U112" s="3" t="s">
        <v>115</v>
      </c>
      <c r="V112" s="3" t="s">
        <v>45</v>
      </c>
      <c r="W112" s="3" t="s">
        <v>34</v>
      </c>
      <c r="X112" s="3" t="s">
        <v>46</v>
      </c>
      <c r="Y112" s="3" t="s">
        <v>47</v>
      </c>
      <c r="Z112" s="3" t="s">
        <v>187</v>
      </c>
      <c r="AA112" s="3" t="s">
        <v>291</v>
      </c>
      <c r="AB112" s="4">
        <v>2</v>
      </c>
      <c r="AC112" s="4">
        <v>21813</v>
      </c>
      <c r="AD112" s="4">
        <v>21.81</v>
      </c>
      <c r="AE112" s="4">
        <v>178000</v>
      </c>
    </row>
    <row r="113" spans="1:31" ht="22" customHeight="1" x14ac:dyDescent="0.3">
      <c r="A113" s="5">
        <v>43988</v>
      </c>
      <c r="B113" s="6" t="s">
        <v>31</v>
      </c>
      <c r="C113" s="6" t="s">
        <v>32</v>
      </c>
      <c r="D113" s="6" t="s">
        <v>33</v>
      </c>
      <c r="E113" s="6" t="s">
        <v>34</v>
      </c>
      <c r="F113" s="7" t="s">
        <v>68</v>
      </c>
      <c r="G113" s="7" t="s">
        <v>68</v>
      </c>
      <c r="H113" s="7" t="s">
        <v>68</v>
      </c>
      <c r="I113" s="6" t="s">
        <v>35</v>
      </c>
      <c r="J113" s="6" t="s">
        <v>200</v>
      </c>
      <c r="K113" s="6" t="s">
        <v>109</v>
      </c>
      <c r="L113" s="6" t="s">
        <v>110</v>
      </c>
      <c r="M113" s="6" t="s">
        <v>201</v>
      </c>
      <c r="N113" s="7">
        <v>3134473.38</v>
      </c>
      <c r="O113" s="7">
        <v>65577014.060000002</v>
      </c>
      <c r="P113" s="6" t="s">
        <v>202</v>
      </c>
      <c r="Q113" s="6" t="s">
        <v>41</v>
      </c>
      <c r="R113" s="6" t="s">
        <v>210</v>
      </c>
      <c r="S113" s="6" t="s">
        <v>110</v>
      </c>
      <c r="T113" s="6" t="s">
        <v>211</v>
      </c>
      <c r="U113" s="6" t="s">
        <v>115</v>
      </c>
      <c r="V113" s="6" t="s">
        <v>45</v>
      </c>
      <c r="W113" s="6" t="s">
        <v>34</v>
      </c>
      <c r="X113" s="6" t="s">
        <v>46</v>
      </c>
      <c r="Y113" s="6" t="s">
        <v>47</v>
      </c>
      <c r="Z113" s="6" t="s">
        <v>145</v>
      </c>
      <c r="AA113" s="6" t="s">
        <v>292</v>
      </c>
      <c r="AB113" s="7">
        <v>12</v>
      </c>
      <c r="AC113" s="7">
        <v>137200</v>
      </c>
      <c r="AD113" s="7">
        <v>137.19999999999999</v>
      </c>
      <c r="AE113" s="7">
        <v>1881000</v>
      </c>
    </row>
    <row r="114" spans="1:31" ht="22" customHeight="1" x14ac:dyDescent="0.3">
      <c r="A114" s="2">
        <v>43987</v>
      </c>
      <c r="B114" s="3" t="s">
        <v>126</v>
      </c>
      <c r="C114" s="3" t="s">
        <v>56</v>
      </c>
      <c r="D114" s="4" t="s">
        <v>68</v>
      </c>
      <c r="E114" s="4" t="s">
        <v>68</v>
      </c>
      <c r="F114" s="4" t="s">
        <v>68</v>
      </c>
      <c r="G114" s="4" t="s">
        <v>68</v>
      </c>
      <c r="H114" s="4" t="s">
        <v>68</v>
      </c>
      <c r="I114" s="3" t="s">
        <v>74</v>
      </c>
      <c r="J114" s="3" t="s">
        <v>127</v>
      </c>
      <c r="K114" s="4" t="s">
        <v>68</v>
      </c>
      <c r="L114" s="4" t="s">
        <v>68</v>
      </c>
      <c r="M114" s="4" t="s">
        <v>68</v>
      </c>
      <c r="N114" s="4" t="s">
        <v>68</v>
      </c>
      <c r="O114" s="4" t="s">
        <v>68</v>
      </c>
      <c r="P114" s="3" t="s">
        <v>128</v>
      </c>
      <c r="Q114" s="3" t="s">
        <v>41</v>
      </c>
      <c r="R114" s="3" t="s">
        <v>122</v>
      </c>
      <c r="S114" s="3" t="s">
        <v>120</v>
      </c>
      <c r="T114" s="3" t="s">
        <v>123</v>
      </c>
      <c r="U114" s="3" t="s">
        <v>124</v>
      </c>
      <c r="V114" s="3" t="s">
        <v>45</v>
      </c>
      <c r="W114" s="3" t="s">
        <v>34</v>
      </c>
      <c r="X114" s="3" t="s">
        <v>46</v>
      </c>
      <c r="Y114" s="3" t="s">
        <v>47</v>
      </c>
      <c r="Z114" s="3" t="s">
        <v>293</v>
      </c>
      <c r="AA114" s="3" t="s">
        <v>294</v>
      </c>
      <c r="AB114" s="4">
        <v>1</v>
      </c>
      <c r="AC114" s="4">
        <v>6438</v>
      </c>
      <c r="AD114" s="4">
        <v>6.44</v>
      </c>
      <c r="AE114" s="4">
        <v>55100</v>
      </c>
    </row>
    <row r="115" spans="1:31" ht="22" customHeight="1" x14ac:dyDescent="0.3">
      <c r="A115" s="5">
        <v>43987</v>
      </c>
      <c r="B115" s="6" t="s">
        <v>31</v>
      </c>
      <c r="C115" s="6" t="s">
        <v>56</v>
      </c>
      <c r="D115" s="7" t="s">
        <v>68</v>
      </c>
      <c r="E115" s="7" t="s">
        <v>68</v>
      </c>
      <c r="F115" s="7" t="s">
        <v>68</v>
      </c>
      <c r="G115" s="7" t="s">
        <v>68</v>
      </c>
      <c r="H115" s="7" t="s">
        <v>68</v>
      </c>
      <c r="I115" s="6" t="s">
        <v>74</v>
      </c>
      <c r="J115" s="6" t="s">
        <v>218</v>
      </c>
      <c r="K115" s="6" t="s">
        <v>109</v>
      </c>
      <c r="L115" s="6" t="s">
        <v>110</v>
      </c>
      <c r="M115" s="6" t="s">
        <v>61</v>
      </c>
      <c r="N115" s="7">
        <v>303062172.73000002</v>
      </c>
      <c r="O115" s="7">
        <v>792773364.50999999</v>
      </c>
      <c r="P115" s="6" t="s">
        <v>219</v>
      </c>
      <c r="Q115" s="6" t="s">
        <v>101</v>
      </c>
      <c r="R115" s="6" t="s">
        <v>133</v>
      </c>
      <c r="S115" s="6" t="s">
        <v>110</v>
      </c>
      <c r="T115" s="6" t="s">
        <v>134</v>
      </c>
      <c r="U115" s="6" t="s">
        <v>115</v>
      </c>
      <c r="V115" s="6" t="s">
        <v>45</v>
      </c>
      <c r="W115" s="6" t="s">
        <v>34</v>
      </c>
      <c r="X115" s="6" t="s">
        <v>46</v>
      </c>
      <c r="Y115" s="6" t="s">
        <v>47</v>
      </c>
      <c r="Z115" s="6" t="s">
        <v>116</v>
      </c>
      <c r="AA115" s="6" t="s">
        <v>220</v>
      </c>
      <c r="AB115" s="7">
        <v>2</v>
      </c>
      <c r="AC115" s="7">
        <v>25048</v>
      </c>
      <c r="AD115" s="7">
        <v>25.05</v>
      </c>
      <c r="AE115" s="7">
        <v>687000</v>
      </c>
    </row>
    <row r="116" spans="1:31" ht="22" customHeight="1" x14ac:dyDescent="0.3">
      <c r="A116" s="2">
        <v>43987</v>
      </c>
      <c r="B116" s="3" t="s">
        <v>31</v>
      </c>
      <c r="C116" s="3" t="s">
        <v>32</v>
      </c>
      <c r="D116" s="3" t="s">
        <v>33</v>
      </c>
      <c r="E116" s="3" t="s">
        <v>34</v>
      </c>
      <c r="F116" s="4" t="s">
        <v>68</v>
      </c>
      <c r="G116" s="4" t="s">
        <v>68</v>
      </c>
      <c r="H116" s="4" t="s">
        <v>68</v>
      </c>
      <c r="I116" s="3" t="s">
        <v>35</v>
      </c>
      <c r="J116" s="3" t="s">
        <v>200</v>
      </c>
      <c r="K116" s="3" t="s">
        <v>109</v>
      </c>
      <c r="L116" s="3" t="s">
        <v>110</v>
      </c>
      <c r="M116" s="3" t="s">
        <v>201</v>
      </c>
      <c r="N116" s="4">
        <v>3134473.38</v>
      </c>
      <c r="O116" s="4">
        <v>65577014.060000002</v>
      </c>
      <c r="P116" s="3" t="s">
        <v>202</v>
      </c>
      <c r="Q116" s="3" t="s">
        <v>41</v>
      </c>
      <c r="R116" s="3" t="s">
        <v>210</v>
      </c>
      <c r="S116" s="3" t="s">
        <v>110</v>
      </c>
      <c r="T116" s="3" t="s">
        <v>211</v>
      </c>
      <c r="U116" s="3" t="s">
        <v>115</v>
      </c>
      <c r="V116" s="3" t="s">
        <v>45</v>
      </c>
      <c r="W116" s="3" t="s">
        <v>34</v>
      </c>
      <c r="X116" s="3" t="s">
        <v>46</v>
      </c>
      <c r="Y116" s="3" t="s">
        <v>47</v>
      </c>
      <c r="Z116" s="3" t="s">
        <v>145</v>
      </c>
      <c r="AA116" s="3" t="s">
        <v>295</v>
      </c>
      <c r="AB116" s="4">
        <v>4</v>
      </c>
      <c r="AC116" s="4">
        <v>46000</v>
      </c>
      <c r="AD116" s="4">
        <v>46</v>
      </c>
      <c r="AE116" s="4">
        <v>631000</v>
      </c>
    </row>
    <row r="117" spans="1:31" ht="22" customHeight="1" x14ac:dyDescent="0.3">
      <c r="A117" s="5">
        <v>43987</v>
      </c>
      <c r="B117" s="6" t="s">
        <v>31</v>
      </c>
      <c r="C117" s="6" t="s">
        <v>56</v>
      </c>
      <c r="D117" s="6" t="s">
        <v>222</v>
      </c>
      <c r="E117" s="6" t="s">
        <v>34</v>
      </c>
      <c r="F117" s="7" t="s">
        <v>68</v>
      </c>
      <c r="G117" s="7" t="s">
        <v>68</v>
      </c>
      <c r="H117" s="7" t="s">
        <v>68</v>
      </c>
      <c r="I117" s="6" t="s">
        <v>223</v>
      </c>
      <c r="J117" s="6" t="s">
        <v>224</v>
      </c>
      <c r="K117" s="6" t="s">
        <v>109</v>
      </c>
      <c r="L117" s="6" t="s">
        <v>110</v>
      </c>
      <c r="M117" s="7" t="s">
        <v>68</v>
      </c>
      <c r="N117" s="7" t="s">
        <v>68</v>
      </c>
      <c r="O117" s="7" t="s">
        <v>68</v>
      </c>
      <c r="P117" s="6" t="s">
        <v>225</v>
      </c>
      <c r="Q117" s="6" t="s">
        <v>226</v>
      </c>
      <c r="R117" s="6" t="s">
        <v>133</v>
      </c>
      <c r="S117" s="6" t="s">
        <v>110</v>
      </c>
      <c r="T117" s="6" t="s">
        <v>134</v>
      </c>
      <c r="U117" s="6" t="s">
        <v>115</v>
      </c>
      <c r="V117" s="6" t="s">
        <v>45</v>
      </c>
      <c r="W117" s="6" t="s">
        <v>34</v>
      </c>
      <c r="X117" s="6" t="s">
        <v>46</v>
      </c>
      <c r="Y117" s="6" t="s">
        <v>47</v>
      </c>
      <c r="Z117" s="6" t="s">
        <v>116</v>
      </c>
      <c r="AA117" s="6" t="s">
        <v>296</v>
      </c>
      <c r="AB117" s="7">
        <v>8</v>
      </c>
      <c r="AC117" s="7">
        <v>102640</v>
      </c>
      <c r="AD117" s="7">
        <v>102.64</v>
      </c>
      <c r="AE117" s="7">
        <v>2814000</v>
      </c>
    </row>
    <row r="118" spans="1:31" ht="22" customHeight="1" x14ac:dyDescent="0.3">
      <c r="A118" s="2">
        <v>43987</v>
      </c>
      <c r="B118" s="3" t="s">
        <v>31</v>
      </c>
      <c r="C118" s="3" t="s">
        <v>56</v>
      </c>
      <c r="D118" s="4" t="s">
        <v>68</v>
      </c>
      <c r="E118" s="4" t="s">
        <v>68</v>
      </c>
      <c r="F118" s="4" t="s">
        <v>68</v>
      </c>
      <c r="G118" s="4" t="s">
        <v>68</v>
      </c>
      <c r="H118" s="4" t="s">
        <v>68</v>
      </c>
      <c r="I118" s="3" t="s">
        <v>74</v>
      </c>
      <c r="J118" s="3" t="s">
        <v>131</v>
      </c>
      <c r="K118" s="3" t="s">
        <v>109</v>
      </c>
      <c r="L118" s="3" t="s">
        <v>110</v>
      </c>
      <c r="M118" s="4" t="s">
        <v>68</v>
      </c>
      <c r="N118" s="4" t="s">
        <v>68</v>
      </c>
      <c r="O118" s="4" t="s">
        <v>68</v>
      </c>
      <c r="P118" s="3" t="s">
        <v>132</v>
      </c>
      <c r="Q118" s="3" t="s">
        <v>41</v>
      </c>
      <c r="R118" s="3" t="s">
        <v>113</v>
      </c>
      <c r="S118" s="3" t="s">
        <v>110</v>
      </c>
      <c r="T118" s="3" t="s">
        <v>114</v>
      </c>
      <c r="U118" s="3" t="s">
        <v>115</v>
      </c>
      <c r="V118" s="3" t="s">
        <v>45</v>
      </c>
      <c r="W118" s="3" t="s">
        <v>34</v>
      </c>
      <c r="X118" s="3" t="s">
        <v>46</v>
      </c>
      <c r="Y118" s="3" t="s">
        <v>47</v>
      </c>
      <c r="Z118" s="3" t="s">
        <v>135</v>
      </c>
      <c r="AA118" s="3" t="s">
        <v>137</v>
      </c>
      <c r="AB118" s="4">
        <v>1</v>
      </c>
      <c r="AC118" s="4">
        <v>20900</v>
      </c>
      <c r="AD118" s="4">
        <v>20.9</v>
      </c>
      <c r="AE118" s="4">
        <v>525000</v>
      </c>
    </row>
    <row r="119" spans="1:31" ht="22" customHeight="1" x14ac:dyDescent="0.3">
      <c r="A119" s="5">
        <v>43985</v>
      </c>
      <c r="B119" s="6" t="s">
        <v>31</v>
      </c>
      <c r="C119" s="6" t="s">
        <v>32</v>
      </c>
      <c r="D119" s="6" t="s">
        <v>33</v>
      </c>
      <c r="E119" s="6" t="s">
        <v>34</v>
      </c>
      <c r="F119" s="7" t="s">
        <v>68</v>
      </c>
      <c r="G119" s="7" t="s">
        <v>68</v>
      </c>
      <c r="H119" s="7" t="s">
        <v>68</v>
      </c>
      <c r="I119" s="6" t="s">
        <v>50</v>
      </c>
      <c r="J119" s="6" t="s">
        <v>297</v>
      </c>
      <c r="K119" s="6" t="s">
        <v>298</v>
      </c>
      <c r="L119" s="6" t="s">
        <v>299</v>
      </c>
      <c r="M119" s="7" t="s">
        <v>68</v>
      </c>
      <c r="N119" s="7" t="s">
        <v>68</v>
      </c>
      <c r="O119" s="7" t="s">
        <v>68</v>
      </c>
      <c r="P119" s="6" t="s">
        <v>300</v>
      </c>
      <c r="Q119" s="6" t="s">
        <v>41</v>
      </c>
      <c r="R119" s="6" t="s">
        <v>301</v>
      </c>
      <c r="S119" s="6" t="s">
        <v>302</v>
      </c>
      <c r="T119" s="6" t="s">
        <v>303</v>
      </c>
      <c r="U119" s="6" t="s">
        <v>104</v>
      </c>
      <c r="V119" s="6" t="s">
        <v>45</v>
      </c>
      <c r="W119" s="6" t="s">
        <v>34</v>
      </c>
      <c r="X119" s="6" t="s">
        <v>46</v>
      </c>
      <c r="Y119" s="6" t="s">
        <v>47</v>
      </c>
      <c r="Z119" s="6" t="s">
        <v>304</v>
      </c>
      <c r="AA119" s="6" t="s">
        <v>305</v>
      </c>
      <c r="AB119" s="7">
        <v>2</v>
      </c>
      <c r="AC119" s="7">
        <v>39528</v>
      </c>
      <c r="AD119" s="7">
        <v>39.53</v>
      </c>
      <c r="AE119" s="7">
        <v>317000</v>
      </c>
    </row>
    <row r="120" spans="1:31" ht="22" customHeight="1" x14ac:dyDescent="0.3">
      <c r="A120" s="2">
        <v>43984</v>
      </c>
      <c r="B120" s="3" t="s">
        <v>31</v>
      </c>
      <c r="C120" s="3" t="s">
        <v>32</v>
      </c>
      <c r="D120" s="3" t="s">
        <v>33</v>
      </c>
      <c r="E120" s="3" t="s">
        <v>34</v>
      </c>
      <c r="F120" s="4" t="s">
        <v>68</v>
      </c>
      <c r="G120" s="4" t="s">
        <v>68</v>
      </c>
      <c r="H120" s="4" t="s">
        <v>68</v>
      </c>
      <c r="I120" s="3" t="s">
        <v>50</v>
      </c>
      <c r="J120" s="3" t="s">
        <v>36</v>
      </c>
      <c r="K120" s="3" t="s">
        <v>37</v>
      </c>
      <c r="L120" s="3" t="s">
        <v>38</v>
      </c>
      <c r="M120" s="3" t="s">
        <v>39</v>
      </c>
      <c r="N120" s="4" t="s">
        <v>68</v>
      </c>
      <c r="O120" s="4" t="s">
        <v>68</v>
      </c>
      <c r="P120" s="3" t="s">
        <v>40</v>
      </c>
      <c r="Q120" s="3" t="s">
        <v>41</v>
      </c>
      <c r="R120" s="3" t="s">
        <v>42</v>
      </c>
      <c r="S120" s="3" t="s">
        <v>38</v>
      </c>
      <c r="T120" s="3" t="s">
        <v>43</v>
      </c>
      <c r="U120" s="3" t="s">
        <v>44</v>
      </c>
      <c r="V120" s="3" t="s">
        <v>45</v>
      </c>
      <c r="W120" s="3" t="s">
        <v>34</v>
      </c>
      <c r="X120" s="3" t="s">
        <v>46</v>
      </c>
      <c r="Y120" s="3" t="s">
        <v>47</v>
      </c>
      <c r="Z120" s="3" t="s">
        <v>306</v>
      </c>
      <c r="AA120" s="3" t="s">
        <v>307</v>
      </c>
      <c r="AB120" s="4">
        <v>10</v>
      </c>
      <c r="AC120" s="4">
        <v>41565</v>
      </c>
      <c r="AD120" s="4">
        <v>41.56</v>
      </c>
      <c r="AE120" s="4">
        <v>435000</v>
      </c>
    </row>
    <row r="121" spans="1:31" ht="22" customHeight="1" x14ac:dyDescent="0.3">
      <c r="A121" s="5">
        <v>43984</v>
      </c>
      <c r="B121" s="6" t="s">
        <v>31</v>
      </c>
      <c r="C121" s="6" t="s">
        <v>32</v>
      </c>
      <c r="D121" s="6" t="s">
        <v>33</v>
      </c>
      <c r="E121" s="6" t="s">
        <v>34</v>
      </c>
      <c r="F121" s="7" t="s">
        <v>68</v>
      </c>
      <c r="G121" s="7" t="s">
        <v>68</v>
      </c>
      <c r="H121" s="7" t="s">
        <v>68</v>
      </c>
      <c r="I121" s="6" t="s">
        <v>50</v>
      </c>
      <c r="J121" s="6" t="s">
        <v>36</v>
      </c>
      <c r="K121" s="6" t="s">
        <v>37</v>
      </c>
      <c r="L121" s="6" t="s">
        <v>38</v>
      </c>
      <c r="M121" s="6" t="s">
        <v>39</v>
      </c>
      <c r="N121" s="7" t="s">
        <v>68</v>
      </c>
      <c r="O121" s="7" t="s">
        <v>68</v>
      </c>
      <c r="P121" s="6" t="s">
        <v>40</v>
      </c>
      <c r="Q121" s="6" t="s">
        <v>41</v>
      </c>
      <c r="R121" s="6" t="s">
        <v>42</v>
      </c>
      <c r="S121" s="6" t="s">
        <v>38</v>
      </c>
      <c r="T121" s="6" t="s">
        <v>43</v>
      </c>
      <c r="U121" s="6" t="s">
        <v>44</v>
      </c>
      <c r="V121" s="6" t="s">
        <v>45</v>
      </c>
      <c r="W121" s="6" t="s">
        <v>34</v>
      </c>
      <c r="X121" s="6" t="s">
        <v>46</v>
      </c>
      <c r="Y121" s="6" t="s">
        <v>47</v>
      </c>
      <c r="Z121" s="6" t="s">
        <v>308</v>
      </c>
      <c r="AA121" s="6" t="s">
        <v>309</v>
      </c>
      <c r="AB121" s="7">
        <v>5</v>
      </c>
      <c r="AC121" s="7">
        <v>21425</v>
      </c>
      <c r="AD121" s="7">
        <v>21.42</v>
      </c>
      <c r="AE121" s="7">
        <v>174000</v>
      </c>
    </row>
    <row r="122" spans="1:31" ht="22" customHeight="1" x14ac:dyDescent="0.3">
      <c r="A122" s="2">
        <v>43984</v>
      </c>
      <c r="B122" s="3" t="s">
        <v>31</v>
      </c>
      <c r="C122" s="3" t="s">
        <v>32</v>
      </c>
      <c r="D122" s="3" t="s">
        <v>33</v>
      </c>
      <c r="E122" s="3" t="s">
        <v>34</v>
      </c>
      <c r="F122" s="4" t="s">
        <v>68</v>
      </c>
      <c r="G122" s="4" t="s">
        <v>68</v>
      </c>
      <c r="H122" s="4" t="s">
        <v>68</v>
      </c>
      <c r="I122" s="3" t="s">
        <v>35</v>
      </c>
      <c r="J122" s="3" t="s">
        <v>36</v>
      </c>
      <c r="K122" s="3" t="s">
        <v>37</v>
      </c>
      <c r="L122" s="3" t="s">
        <v>38</v>
      </c>
      <c r="M122" s="3" t="s">
        <v>39</v>
      </c>
      <c r="N122" s="4" t="s">
        <v>68</v>
      </c>
      <c r="O122" s="4" t="s">
        <v>68</v>
      </c>
      <c r="P122" s="3" t="s">
        <v>40</v>
      </c>
      <c r="Q122" s="3" t="s">
        <v>41</v>
      </c>
      <c r="R122" s="3" t="s">
        <v>42</v>
      </c>
      <c r="S122" s="3" t="s">
        <v>38</v>
      </c>
      <c r="T122" s="3" t="s">
        <v>43</v>
      </c>
      <c r="U122" s="3" t="s">
        <v>44</v>
      </c>
      <c r="V122" s="3" t="s">
        <v>45</v>
      </c>
      <c r="W122" s="3" t="s">
        <v>34</v>
      </c>
      <c r="X122" s="3" t="s">
        <v>46</v>
      </c>
      <c r="Y122" s="3" t="s">
        <v>47</v>
      </c>
      <c r="Z122" s="3" t="s">
        <v>308</v>
      </c>
      <c r="AA122" s="3" t="s">
        <v>310</v>
      </c>
      <c r="AB122" s="4">
        <v>4</v>
      </c>
      <c r="AC122" s="4">
        <v>51194</v>
      </c>
      <c r="AD122" s="4">
        <v>51.19</v>
      </c>
      <c r="AE122" s="4">
        <v>416000</v>
      </c>
    </row>
    <row r="123" spans="1:31" ht="22" customHeight="1" x14ac:dyDescent="0.3">
      <c r="A123" s="5">
        <v>43981</v>
      </c>
      <c r="B123" s="6" t="s">
        <v>31</v>
      </c>
      <c r="C123" s="6" t="s">
        <v>32</v>
      </c>
      <c r="D123" s="6" t="s">
        <v>33</v>
      </c>
      <c r="E123" s="6" t="s">
        <v>34</v>
      </c>
      <c r="F123" s="7" t="s">
        <v>68</v>
      </c>
      <c r="G123" s="7" t="s">
        <v>68</v>
      </c>
      <c r="H123" s="7" t="s">
        <v>68</v>
      </c>
      <c r="I123" s="6" t="s">
        <v>35</v>
      </c>
      <c r="J123" s="6" t="s">
        <v>97</v>
      </c>
      <c r="K123" s="6" t="s">
        <v>98</v>
      </c>
      <c r="L123" s="6" t="s">
        <v>99</v>
      </c>
      <c r="M123" s="6" t="s">
        <v>61</v>
      </c>
      <c r="N123" s="7" t="s">
        <v>68</v>
      </c>
      <c r="O123" s="7" t="s">
        <v>68</v>
      </c>
      <c r="P123" s="6" t="s">
        <v>100</v>
      </c>
      <c r="Q123" s="6" t="s">
        <v>101</v>
      </c>
      <c r="R123" s="6" t="s">
        <v>102</v>
      </c>
      <c r="S123" s="6" t="s">
        <v>99</v>
      </c>
      <c r="T123" s="6" t="s">
        <v>103</v>
      </c>
      <c r="U123" s="6" t="s">
        <v>104</v>
      </c>
      <c r="V123" s="6" t="s">
        <v>45</v>
      </c>
      <c r="W123" s="6" t="s">
        <v>34</v>
      </c>
      <c r="X123" s="6" t="s">
        <v>46</v>
      </c>
      <c r="Y123" s="6" t="s">
        <v>47</v>
      </c>
      <c r="Z123" s="6" t="s">
        <v>105</v>
      </c>
      <c r="AA123" s="6" t="s">
        <v>216</v>
      </c>
      <c r="AB123" s="7">
        <v>16</v>
      </c>
      <c r="AC123" s="7">
        <v>185936.01</v>
      </c>
      <c r="AD123" s="7">
        <v>185.94</v>
      </c>
      <c r="AE123" s="7">
        <v>1986000</v>
      </c>
    </row>
    <row r="124" spans="1:31" ht="22" customHeight="1" x14ac:dyDescent="0.3">
      <c r="A124" s="2">
        <v>43980</v>
      </c>
      <c r="B124" s="3" t="s">
        <v>31</v>
      </c>
      <c r="C124" s="3" t="s">
        <v>56</v>
      </c>
      <c r="D124" s="4" t="s">
        <v>68</v>
      </c>
      <c r="E124" s="4" t="s">
        <v>68</v>
      </c>
      <c r="F124" s="4" t="s">
        <v>68</v>
      </c>
      <c r="G124" s="4" t="s">
        <v>68</v>
      </c>
      <c r="H124" s="4" t="s">
        <v>68</v>
      </c>
      <c r="I124" s="3" t="s">
        <v>74</v>
      </c>
      <c r="J124" s="3" t="s">
        <v>131</v>
      </c>
      <c r="K124" s="3" t="s">
        <v>109</v>
      </c>
      <c r="L124" s="3" t="s">
        <v>110</v>
      </c>
      <c r="M124" s="4" t="s">
        <v>68</v>
      </c>
      <c r="N124" s="4" t="s">
        <v>68</v>
      </c>
      <c r="O124" s="4" t="s">
        <v>68</v>
      </c>
      <c r="P124" s="3" t="s">
        <v>132</v>
      </c>
      <c r="Q124" s="3" t="s">
        <v>41</v>
      </c>
      <c r="R124" s="3" t="s">
        <v>113</v>
      </c>
      <c r="S124" s="3" t="s">
        <v>110</v>
      </c>
      <c r="T124" s="3" t="s">
        <v>114</v>
      </c>
      <c r="U124" s="3" t="s">
        <v>115</v>
      </c>
      <c r="V124" s="3" t="s">
        <v>45</v>
      </c>
      <c r="W124" s="3" t="s">
        <v>34</v>
      </c>
      <c r="X124" s="3" t="s">
        <v>46</v>
      </c>
      <c r="Y124" s="3" t="s">
        <v>47</v>
      </c>
      <c r="Z124" s="3" t="s">
        <v>135</v>
      </c>
      <c r="AA124" s="3" t="s">
        <v>311</v>
      </c>
      <c r="AB124" s="4">
        <v>1</v>
      </c>
      <c r="AC124" s="4">
        <v>20900</v>
      </c>
      <c r="AD124" s="4">
        <v>20.9</v>
      </c>
      <c r="AE124" s="4">
        <v>480000</v>
      </c>
    </row>
    <row r="125" spans="1:31" ht="22" customHeight="1" x14ac:dyDescent="0.3">
      <c r="A125" s="5">
        <v>43979</v>
      </c>
      <c r="B125" s="6" t="s">
        <v>126</v>
      </c>
      <c r="C125" s="6" t="s">
        <v>56</v>
      </c>
      <c r="D125" s="7" t="s">
        <v>68</v>
      </c>
      <c r="E125" s="7" t="s">
        <v>68</v>
      </c>
      <c r="F125" s="7" t="s">
        <v>68</v>
      </c>
      <c r="G125" s="7" t="s">
        <v>68</v>
      </c>
      <c r="H125" s="7" t="s">
        <v>68</v>
      </c>
      <c r="I125" s="6" t="s">
        <v>57</v>
      </c>
      <c r="J125" s="6" t="s">
        <v>312</v>
      </c>
      <c r="K125" s="6" t="s">
        <v>313</v>
      </c>
      <c r="L125" s="6" t="s">
        <v>120</v>
      </c>
      <c r="M125" s="6" t="s">
        <v>61</v>
      </c>
      <c r="N125" s="9">
        <v>14195461</v>
      </c>
      <c r="O125" s="7" t="s">
        <v>68</v>
      </c>
      <c r="P125" s="6" t="s">
        <v>314</v>
      </c>
      <c r="Q125" s="6" t="s">
        <v>41</v>
      </c>
      <c r="R125" s="6" t="s">
        <v>122</v>
      </c>
      <c r="S125" s="6" t="s">
        <v>120</v>
      </c>
      <c r="T125" s="6" t="s">
        <v>123</v>
      </c>
      <c r="U125" s="6" t="s">
        <v>124</v>
      </c>
      <c r="V125" s="6" t="s">
        <v>45</v>
      </c>
      <c r="W125" s="6" t="s">
        <v>34</v>
      </c>
      <c r="X125" s="6" t="s">
        <v>46</v>
      </c>
      <c r="Y125" s="6" t="s">
        <v>47</v>
      </c>
      <c r="Z125" s="6" t="s">
        <v>141</v>
      </c>
      <c r="AA125" s="6" t="s">
        <v>315</v>
      </c>
      <c r="AB125" s="7">
        <v>12</v>
      </c>
      <c r="AC125" s="7">
        <v>241104</v>
      </c>
      <c r="AD125" s="7">
        <v>241.1</v>
      </c>
      <c r="AE125" s="7">
        <v>1725000</v>
      </c>
    </row>
    <row r="126" spans="1:31" ht="22" customHeight="1" x14ac:dyDescent="0.3">
      <c r="A126" s="2">
        <v>43979</v>
      </c>
      <c r="B126" s="3" t="s">
        <v>31</v>
      </c>
      <c r="C126" s="3" t="s">
        <v>56</v>
      </c>
      <c r="D126" s="4" t="s">
        <v>68</v>
      </c>
      <c r="E126" s="4" t="s">
        <v>68</v>
      </c>
      <c r="F126" s="4" t="s">
        <v>68</v>
      </c>
      <c r="G126" s="4" t="s">
        <v>68</v>
      </c>
      <c r="H126" s="4" t="s">
        <v>68</v>
      </c>
      <c r="I126" s="3" t="s">
        <v>74</v>
      </c>
      <c r="J126" s="3" t="s">
        <v>127</v>
      </c>
      <c r="K126" s="4" t="s">
        <v>68</v>
      </c>
      <c r="L126" s="4" t="s">
        <v>68</v>
      </c>
      <c r="M126" s="4" t="s">
        <v>68</v>
      </c>
      <c r="N126" s="4" t="s">
        <v>68</v>
      </c>
      <c r="O126" s="4" t="s">
        <v>68</v>
      </c>
      <c r="P126" s="3" t="s">
        <v>128</v>
      </c>
      <c r="Q126" s="3" t="s">
        <v>41</v>
      </c>
      <c r="R126" s="3" t="s">
        <v>316</v>
      </c>
      <c r="S126" s="3" t="s">
        <v>120</v>
      </c>
      <c r="T126" s="3" t="s">
        <v>317</v>
      </c>
      <c r="U126" s="3" t="s">
        <v>124</v>
      </c>
      <c r="V126" s="3" t="s">
        <v>45</v>
      </c>
      <c r="W126" s="3" t="s">
        <v>34</v>
      </c>
      <c r="X126" s="3" t="s">
        <v>46</v>
      </c>
      <c r="Y126" s="3" t="s">
        <v>47</v>
      </c>
      <c r="Z126" s="3" t="s">
        <v>318</v>
      </c>
      <c r="AA126" s="3" t="s">
        <v>319</v>
      </c>
      <c r="AB126" s="4">
        <v>20</v>
      </c>
      <c r="AC126" s="4">
        <v>241440</v>
      </c>
      <c r="AD126" s="4">
        <v>241.44</v>
      </c>
      <c r="AE126" s="4">
        <v>734000</v>
      </c>
    </row>
    <row r="127" spans="1:31" ht="22" customHeight="1" x14ac:dyDescent="0.3">
      <c r="A127" s="5">
        <v>43979</v>
      </c>
      <c r="B127" s="6" t="s">
        <v>126</v>
      </c>
      <c r="C127" s="6" t="s">
        <v>56</v>
      </c>
      <c r="D127" s="7" t="s">
        <v>68</v>
      </c>
      <c r="E127" s="7" t="s">
        <v>68</v>
      </c>
      <c r="F127" s="7" t="s">
        <v>68</v>
      </c>
      <c r="G127" s="7" t="s">
        <v>68</v>
      </c>
      <c r="H127" s="7" t="s">
        <v>68</v>
      </c>
      <c r="I127" s="6" t="s">
        <v>74</v>
      </c>
      <c r="J127" s="6" t="s">
        <v>127</v>
      </c>
      <c r="K127" s="7" t="s">
        <v>68</v>
      </c>
      <c r="L127" s="7" t="s">
        <v>68</v>
      </c>
      <c r="M127" s="7" t="s">
        <v>68</v>
      </c>
      <c r="N127" s="7" t="s">
        <v>68</v>
      </c>
      <c r="O127" s="7" t="s">
        <v>68</v>
      </c>
      <c r="P127" s="6" t="s">
        <v>128</v>
      </c>
      <c r="Q127" s="6" t="s">
        <v>41</v>
      </c>
      <c r="R127" s="6" t="s">
        <v>122</v>
      </c>
      <c r="S127" s="6" t="s">
        <v>120</v>
      </c>
      <c r="T127" s="6" t="s">
        <v>123</v>
      </c>
      <c r="U127" s="6" t="s">
        <v>124</v>
      </c>
      <c r="V127" s="6" t="s">
        <v>45</v>
      </c>
      <c r="W127" s="6" t="s">
        <v>34</v>
      </c>
      <c r="X127" s="6" t="s">
        <v>46</v>
      </c>
      <c r="Y127" s="6" t="s">
        <v>47</v>
      </c>
      <c r="Z127" s="6" t="s">
        <v>143</v>
      </c>
      <c r="AA127" s="6" t="s">
        <v>144</v>
      </c>
      <c r="AB127" s="7">
        <v>2</v>
      </c>
      <c r="AC127" s="7">
        <v>21200</v>
      </c>
      <c r="AD127" s="7">
        <v>21.2</v>
      </c>
      <c r="AE127" s="7">
        <v>201000</v>
      </c>
    </row>
    <row r="128" spans="1:31" ht="22" customHeight="1" x14ac:dyDescent="0.3">
      <c r="A128" s="2">
        <v>43979</v>
      </c>
      <c r="B128" s="3" t="s">
        <v>126</v>
      </c>
      <c r="C128" s="3" t="s">
        <v>56</v>
      </c>
      <c r="D128" s="4" t="s">
        <v>68</v>
      </c>
      <c r="E128" s="4" t="s">
        <v>68</v>
      </c>
      <c r="F128" s="4" t="s">
        <v>68</v>
      </c>
      <c r="G128" s="4" t="s">
        <v>68</v>
      </c>
      <c r="H128" s="4" t="s">
        <v>68</v>
      </c>
      <c r="I128" s="3" t="s">
        <v>74</v>
      </c>
      <c r="J128" s="3" t="s">
        <v>127</v>
      </c>
      <c r="K128" s="4" t="s">
        <v>68</v>
      </c>
      <c r="L128" s="4" t="s">
        <v>68</v>
      </c>
      <c r="M128" s="4" t="s">
        <v>68</v>
      </c>
      <c r="N128" s="4" t="s">
        <v>68</v>
      </c>
      <c r="O128" s="4" t="s">
        <v>68</v>
      </c>
      <c r="P128" s="3" t="s">
        <v>128</v>
      </c>
      <c r="Q128" s="3" t="s">
        <v>41</v>
      </c>
      <c r="R128" s="3" t="s">
        <v>316</v>
      </c>
      <c r="S128" s="3" t="s">
        <v>120</v>
      </c>
      <c r="T128" s="3" t="s">
        <v>317</v>
      </c>
      <c r="U128" s="3" t="s">
        <v>124</v>
      </c>
      <c r="V128" s="3" t="s">
        <v>45</v>
      </c>
      <c r="W128" s="3" t="s">
        <v>34</v>
      </c>
      <c r="X128" s="3" t="s">
        <v>46</v>
      </c>
      <c r="Y128" s="3" t="s">
        <v>47</v>
      </c>
      <c r="Z128" s="3" t="s">
        <v>318</v>
      </c>
      <c r="AA128" s="3" t="s">
        <v>320</v>
      </c>
      <c r="AB128" s="4">
        <v>22</v>
      </c>
      <c r="AC128" s="4">
        <v>265584.02</v>
      </c>
      <c r="AD128" s="4">
        <v>265.58</v>
      </c>
      <c r="AE128" s="4">
        <v>808000</v>
      </c>
    </row>
    <row r="129" spans="1:31" ht="22" customHeight="1" x14ac:dyDescent="0.3">
      <c r="A129" s="5">
        <v>43976</v>
      </c>
      <c r="B129" s="6" t="s">
        <v>31</v>
      </c>
      <c r="C129" s="6" t="s">
        <v>56</v>
      </c>
      <c r="D129" s="6" t="s">
        <v>222</v>
      </c>
      <c r="E129" s="6" t="s">
        <v>34</v>
      </c>
      <c r="F129" s="7" t="s">
        <v>68</v>
      </c>
      <c r="G129" s="7" t="s">
        <v>68</v>
      </c>
      <c r="H129" s="7" t="s">
        <v>68</v>
      </c>
      <c r="I129" s="6" t="s">
        <v>223</v>
      </c>
      <c r="J129" s="6" t="s">
        <v>224</v>
      </c>
      <c r="K129" s="6" t="s">
        <v>109</v>
      </c>
      <c r="L129" s="6" t="s">
        <v>110</v>
      </c>
      <c r="M129" s="7" t="s">
        <v>68</v>
      </c>
      <c r="N129" s="7" t="s">
        <v>68</v>
      </c>
      <c r="O129" s="7" t="s">
        <v>68</v>
      </c>
      <c r="P129" s="6" t="s">
        <v>225</v>
      </c>
      <c r="Q129" s="6" t="s">
        <v>226</v>
      </c>
      <c r="R129" s="6" t="s">
        <v>321</v>
      </c>
      <c r="S129" s="6" t="s">
        <v>110</v>
      </c>
      <c r="T129" s="6" t="s">
        <v>322</v>
      </c>
      <c r="U129" s="6" t="s">
        <v>115</v>
      </c>
      <c r="V129" s="6" t="s">
        <v>45</v>
      </c>
      <c r="W129" s="6" t="s">
        <v>34</v>
      </c>
      <c r="X129" s="6" t="s">
        <v>46</v>
      </c>
      <c r="Y129" s="6" t="s">
        <v>47</v>
      </c>
      <c r="Z129" s="6" t="s">
        <v>323</v>
      </c>
      <c r="AA129" s="6" t="s">
        <v>324</v>
      </c>
      <c r="AB129" s="7">
        <v>4</v>
      </c>
      <c r="AC129" s="7">
        <v>55094</v>
      </c>
      <c r="AD129" s="7">
        <v>55.09</v>
      </c>
      <c r="AE129" s="7">
        <v>1296000</v>
      </c>
    </row>
    <row r="130" spans="1:31" ht="22" customHeight="1" x14ac:dyDescent="0.3">
      <c r="A130" s="2">
        <v>43976</v>
      </c>
      <c r="B130" s="3" t="s">
        <v>31</v>
      </c>
      <c r="C130" s="3" t="s">
        <v>32</v>
      </c>
      <c r="D130" s="3" t="s">
        <v>33</v>
      </c>
      <c r="E130" s="3" t="s">
        <v>34</v>
      </c>
      <c r="F130" s="4" t="s">
        <v>68</v>
      </c>
      <c r="G130" s="4" t="s">
        <v>68</v>
      </c>
      <c r="H130" s="4" t="s">
        <v>68</v>
      </c>
      <c r="I130" s="3" t="s">
        <v>35</v>
      </c>
      <c r="J130" s="3" t="s">
        <v>325</v>
      </c>
      <c r="K130" s="4" t="s">
        <v>68</v>
      </c>
      <c r="L130" s="4" t="s">
        <v>68</v>
      </c>
      <c r="M130" s="3" t="s">
        <v>326</v>
      </c>
      <c r="N130" s="4" t="s">
        <v>68</v>
      </c>
      <c r="O130" s="4" t="s">
        <v>68</v>
      </c>
      <c r="P130" s="3" t="s">
        <v>327</v>
      </c>
      <c r="Q130" s="3" t="s">
        <v>41</v>
      </c>
      <c r="R130" s="3" t="s">
        <v>122</v>
      </c>
      <c r="S130" s="3" t="s">
        <v>120</v>
      </c>
      <c r="T130" s="3" t="s">
        <v>123</v>
      </c>
      <c r="U130" s="3" t="s">
        <v>124</v>
      </c>
      <c r="V130" s="3" t="s">
        <v>45</v>
      </c>
      <c r="W130" s="3" t="s">
        <v>34</v>
      </c>
      <c r="X130" s="3" t="s">
        <v>46</v>
      </c>
      <c r="Y130" s="3" t="s">
        <v>47</v>
      </c>
      <c r="Z130" s="3" t="s">
        <v>187</v>
      </c>
      <c r="AA130" s="3" t="s">
        <v>328</v>
      </c>
      <c r="AB130" s="4">
        <v>2</v>
      </c>
      <c r="AC130" s="4">
        <v>29400</v>
      </c>
      <c r="AD130" s="4">
        <v>29.4</v>
      </c>
      <c r="AE130" s="4">
        <v>106000</v>
      </c>
    </row>
    <row r="131" spans="1:31" ht="22" customHeight="1" x14ac:dyDescent="0.3">
      <c r="A131" s="5">
        <v>43976</v>
      </c>
      <c r="B131" s="6" t="s">
        <v>31</v>
      </c>
      <c r="C131" s="6" t="s">
        <v>32</v>
      </c>
      <c r="D131" s="6" t="s">
        <v>33</v>
      </c>
      <c r="E131" s="6" t="s">
        <v>34</v>
      </c>
      <c r="F131" s="7" t="s">
        <v>68</v>
      </c>
      <c r="G131" s="7" t="s">
        <v>68</v>
      </c>
      <c r="H131" s="7" t="s">
        <v>68</v>
      </c>
      <c r="I131" s="6" t="s">
        <v>50</v>
      </c>
      <c r="J131" s="6" t="s">
        <v>274</v>
      </c>
      <c r="K131" s="6" t="s">
        <v>275</v>
      </c>
      <c r="L131" s="6" t="s">
        <v>276</v>
      </c>
      <c r="M131" s="7" t="s">
        <v>68</v>
      </c>
      <c r="N131" s="7" t="s">
        <v>68</v>
      </c>
      <c r="O131" s="7" t="s">
        <v>68</v>
      </c>
      <c r="P131" s="6" t="s">
        <v>277</v>
      </c>
      <c r="Q131" s="6" t="s">
        <v>41</v>
      </c>
      <c r="R131" s="6" t="s">
        <v>278</v>
      </c>
      <c r="S131" s="6" t="s">
        <v>276</v>
      </c>
      <c r="T131" s="6" t="s">
        <v>279</v>
      </c>
      <c r="U131" s="6" t="s">
        <v>124</v>
      </c>
      <c r="V131" s="6" t="s">
        <v>45</v>
      </c>
      <c r="W131" s="6" t="s">
        <v>34</v>
      </c>
      <c r="X131" s="6" t="s">
        <v>46</v>
      </c>
      <c r="Y131" s="6" t="s">
        <v>47</v>
      </c>
      <c r="Z131" s="6" t="s">
        <v>280</v>
      </c>
      <c r="AA131" s="6" t="s">
        <v>329</v>
      </c>
      <c r="AB131" s="7">
        <v>2</v>
      </c>
      <c r="AC131" s="7">
        <v>22502</v>
      </c>
      <c r="AD131" s="7">
        <v>22.5</v>
      </c>
      <c r="AE131" s="6" t="s">
        <v>68</v>
      </c>
    </row>
    <row r="132" spans="1:31" ht="22" customHeight="1" x14ac:dyDescent="0.3">
      <c r="A132" s="2">
        <v>43976</v>
      </c>
      <c r="B132" s="3" t="s">
        <v>31</v>
      </c>
      <c r="C132" s="3" t="s">
        <v>56</v>
      </c>
      <c r="D132" s="3" t="s">
        <v>222</v>
      </c>
      <c r="E132" s="3" t="s">
        <v>34</v>
      </c>
      <c r="F132" s="4" t="s">
        <v>68</v>
      </c>
      <c r="G132" s="4" t="s">
        <v>68</v>
      </c>
      <c r="H132" s="4" t="s">
        <v>68</v>
      </c>
      <c r="I132" s="3" t="s">
        <v>223</v>
      </c>
      <c r="J132" s="3" t="s">
        <v>224</v>
      </c>
      <c r="K132" s="3" t="s">
        <v>109</v>
      </c>
      <c r="L132" s="3" t="s">
        <v>110</v>
      </c>
      <c r="M132" s="4" t="s">
        <v>68</v>
      </c>
      <c r="N132" s="4" t="s">
        <v>68</v>
      </c>
      <c r="O132" s="4" t="s">
        <v>68</v>
      </c>
      <c r="P132" s="3" t="s">
        <v>225</v>
      </c>
      <c r="Q132" s="3" t="s">
        <v>226</v>
      </c>
      <c r="R132" s="3" t="s">
        <v>321</v>
      </c>
      <c r="S132" s="3" t="s">
        <v>110</v>
      </c>
      <c r="T132" s="3" t="s">
        <v>322</v>
      </c>
      <c r="U132" s="3" t="s">
        <v>115</v>
      </c>
      <c r="V132" s="3" t="s">
        <v>45</v>
      </c>
      <c r="W132" s="3" t="s">
        <v>34</v>
      </c>
      <c r="X132" s="3" t="s">
        <v>46</v>
      </c>
      <c r="Y132" s="3" t="s">
        <v>47</v>
      </c>
      <c r="Z132" s="3" t="s">
        <v>323</v>
      </c>
      <c r="AA132" s="3" t="s">
        <v>330</v>
      </c>
      <c r="AB132" s="4">
        <v>2</v>
      </c>
      <c r="AC132" s="4">
        <v>27547</v>
      </c>
      <c r="AD132" s="4">
        <v>27.55</v>
      </c>
      <c r="AE132" s="4">
        <v>648000</v>
      </c>
    </row>
    <row r="133" spans="1:31" ht="22" customHeight="1" x14ac:dyDescent="0.3">
      <c r="A133" s="5">
        <v>43976</v>
      </c>
      <c r="B133" s="6" t="s">
        <v>126</v>
      </c>
      <c r="C133" s="6" t="s">
        <v>56</v>
      </c>
      <c r="D133" s="7" t="s">
        <v>68</v>
      </c>
      <c r="E133" s="7" t="s">
        <v>68</v>
      </c>
      <c r="F133" s="7" t="s">
        <v>68</v>
      </c>
      <c r="G133" s="7" t="s">
        <v>68</v>
      </c>
      <c r="H133" s="7" t="s">
        <v>68</v>
      </c>
      <c r="I133" s="6" t="s">
        <v>74</v>
      </c>
      <c r="J133" s="6" t="s">
        <v>127</v>
      </c>
      <c r="K133" s="7" t="s">
        <v>68</v>
      </c>
      <c r="L133" s="7" t="s">
        <v>68</v>
      </c>
      <c r="M133" s="7" t="s">
        <v>68</v>
      </c>
      <c r="N133" s="7" t="s">
        <v>68</v>
      </c>
      <c r="O133" s="7" t="s">
        <v>68</v>
      </c>
      <c r="P133" s="6" t="s">
        <v>128</v>
      </c>
      <c r="Q133" s="6" t="s">
        <v>41</v>
      </c>
      <c r="R133" s="6" t="s">
        <v>316</v>
      </c>
      <c r="S133" s="6" t="s">
        <v>120</v>
      </c>
      <c r="T133" s="6" t="s">
        <v>317</v>
      </c>
      <c r="U133" s="6" t="s">
        <v>124</v>
      </c>
      <c r="V133" s="6" t="s">
        <v>45</v>
      </c>
      <c r="W133" s="6" t="s">
        <v>34</v>
      </c>
      <c r="X133" s="6" t="s">
        <v>46</v>
      </c>
      <c r="Y133" s="6" t="s">
        <v>47</v>
      </c>
      <c r="Z133" s="6" t="s">
        <v>318</v>
      </c>
      <c r="AA133" s="6" t="s">
        <v>331</v>
      </c>
      <c r="AB133" s="7">
        <v>20</v>
      </c>
      <c r="AC133" s="7">
        <v>241440</v>
      </c>
      <c r="AD133" s="7">
        <v>241.44</v>
      </c>
      <c r="AE133" s="7">
        <v>734000</v>
      </c>
    </row>
    <row r="134" spans="1:31" ht="22" customHeight="1" x14ac:dyDescent="0.3">
      <c r="A134" s="2">
        <v>43976</v>
      </c>
      <c r="B134" s="3" t="s">
        <v>126</v>
      </c>
      <c r="C134" s="3" t="s">
        <v>56</v>
      </c>
      <c r="D134" s="4" t="s">
        <v>68</v>
      </c>
      <c r="E134" s="4" t="s">
        <v>68</v>
      </c>
      <c r="F134" s="4" t="s">
        <v>68</v>
      </c>
      <c r="G134" s="4" t="s">
        <v>68</v>
      </c>
      <c r="H134" s="4" t="s">
        <v>68</v>
      </c>
      <c r="I134" s="3" t="s">
        <v>74</v>
      </c>
      <c r="J134" s="3" t="s">
        <v>127</v>
      </c>
      <c r="K134" s="4" t="s">
        <v>68</v>
      </c>
      <c r="L134" s="4" t="s">
        <v>68</v>
      </c>
      <c r="M134" s="4" t="s">
        <v>68</v>
      </c>
      <c r="N134" s="4" t="s">
        <v>68</v>
      </c>
      <c r="O134" s="4" t="s">
        <v>68</v>
      </c>
      <c r="P134" s="3" t="s">
        <v>128</v>
      </c>
      <c r="Q134" s="3" t="s">
        <v>41</v>
      </c>
      <c r="R134" s="3" t="s">
        <v>316</v>
      </c>
      <c r="S134" s="3" t="s">
        <v>120</v>
      </c>
      <c r="T134" s="3" t="s">
        <v>317</v>
      </c>
      <c r="U134" s="3" t="s">
        <v>124</v>
      </c>
      <c r="V134" s="3" t="s">
        <v>45</v>
      </c>
      <c r="W134" s="3" t="s">
        <v>34</v>
      </c>
      <c r="X134" s="3" t="s">
        <v>46</v>
      </c>
      <c r="Y134" s="3" t="s">
        <v>47</v>
      </c>
      <c r="Z134" s="3" t="s">
        <v>318</v>
      </c>
      <c r="AA134" s="3" t="s">
        <v>331</v>
      </c>
      <c r="AB134" s="4">
        <v>20</v>
      </c>
      <c r="AC134" s="4">
        <v>241440</v>
      </c>
      <c r="AD134" s="4">
        <v>241.44</v>
      </c>
      <c r="AE134" s="4">
        <v>734000</v>
      </c>
    </row>
    <row r="135" spans="1:31" ht="22" customHeight="1" x14ac:dyDescent="0.3">
      <c r="A135" s="5">
        <v>43976</v>
      </c>
      <c r="B135" s="6" t="s">
        <v>126</v>
      </c>
      <c r="C135" s="6" t="s">
        <v>56</v>
      </c>
      <c r="D135" s="7" t="s">
        <v>68</v>
      </c>
      <c r="E135" s="7" t="s">
        <v>68</v>
      </c>
      <c r="F135" s="7" t="s">
        <v>68</v>
      </c>
      <c r="G135" s="7" t="s">
        <v>68</v>
      </c>
      <c r="H135" s="7" t="s">
        <v>68</v>
      </c>
      <c r="I135" s="6" t="s">
        <v>74</v>
      </c>
      <c r="J135" s="6" t="s">
        <v>127</v>
      </c>
      <c r="K135" s="7" t="s">
        <v>68</v>
      </c>
      <c r="L135" s="7" t="s">
        <v>68</v>
      </c>
      <c r="M135" s="7" t="s">
        <v>68</v>
      </c>
      <c r="N135" s="7" t="s">
        <v>68</v>
      </c>
      <c r="O135" s="7" t="s">
        <v>68</v>
      </c>
      <c r="P135" s="6" t="s">
        <v>128</v>
      </c>
      <c r="Q135" s="6" t="s">
        <v>41</v>
      </c>
      <c r="R135" s="6" t="s">
        <v>316</v>
      </c>
      <c r="S135" s="6" t="s">
        <v>120</v>
      </c>
      <c r="T135" s="6" t="s">
        <v>317</v>
      </c>
      <c r="U135" s="6" t="s">
        <v>124</v>
      </c>
      <c r="V135" s="6" t="s">
        <v>45</v>
      </c>
      <c r="W135" s="6" t="s">
        <v>34</v>
      </c>
      <c r="X135" s="6" t="s">
        <v>46</v>
      </c>
      <c r="Y135" s="6" t="s">
        <v>47</v>
      </c>
      <c r="Z135" s="6" t="s">
        <v>318</v>
      </c>
      <c r="AA135" s="6" t="s">
        <v>332</v>
      </c>
      <c r="AB135" s="7">
        <v>6</v>
      </c>
      <c r="AC135" s="7">
        <v>72432</v>
      </c>
      <c r="AD135" s="7">
        <v>72.430000000000007</v>
      </c>
      <c r="AE135" s="7">
        <v>220000</v>
      </c>
    </row>
    <row r="136" spans="1:31" ht="22" customHeight="1" x14ac:dyDescent="0.3">
      <c r="A136" s="2">
        <v>43976</v>
      </c>
      <c r="B136" s="3" t="s">
        <v>31</v>
      </c>
      <c r="C136" s="3" t="s">
        <v>32</v>
      </c>
      <c r="D136" s="3" t="s">
        <v>33</v>
      </c>
      <c r="E136" s="3" t="s">
        <v>34</v>
      </c>
      <c r="F136" s="4" t="s">
        <v>68</v>
      </c>
      <c r="G136" s="4" t="s">
        <v>68</v>
      </c>
      <c r="H136" s="4" t="s">
        <v>68</v>
      </c>
      <c r="I136" s="3" t="s">
        <v>35</v>
      </c>
      <c r="J136" s="3" t="s">
        <v>325</v>
      </c>
      <c r="K136" s="4" t="s">
        <v>68</v>
      </c>
      <c r="L136" s="4" t="s">
        <v>68</v>
      </c>
      <c r="M136" s="3" t="s">
        <v>326</v>
      </c>
      <c r="N136" s="4" t="s">
        <v>68</v>
      </c>
      <c r="O136" s="4" t="s">
        <v>68</v>
      </c>
      <c r="P136" s="3" t="s">
        <v>327</v>
      </c>
      <c r="Q136" s="3" t="s">
        <v>41</v>
      </c>
      <c r="R136" s="3" t="s">
        <v>122</v>
      </c>
      <c r="S136" s="3" t="s">
        <v>120</v>
      </c>
      <c r="T136" s="3" t="s">
        <v>123</v>
      </c>
      <c r="U136" s="3" t="s">
        <v>124</v>
      </c>
      <c r="V136" s="3" t="s">
        <v>45</v>
      </c>
      <c r="W136" s="3" t="s">
        <v>34</v>
      </c>
      <c r="X136" s="3" t="s">
        <v>46</v>
      </c>
      <c r="Y136" s="3" t="s">
        <v>47</v>
      </c>
      <c r="Z136" s="3" t="s">
        <v>187</v>
      </c>
      <c r="AA136" s="3" t="s">
        <v>333</v>
      </c>
      <c r="AB136" s="4">
        <v>4</v>
      </c>
      <c r="AC136" s="4">
        <v>58800</v>
      </c>
      <c r="AD136" s="4">
        <v>58.8</v>
      </c>
      <c r="AE136" s="4">
        <v>212000</v>
      </c>
    </row>
    <row r="137" spans="1:31" ht="22" customHeight="1" x14ac:dyDescent="0.3">
      <c r="A137" s="5">
        <v>43975</v>
      </c>
      <c r="B137" s="6" t="s">
        <v>126</v>
      </c>
      <c r="C137" s="6" t="s">
        <v>56</v>
      </c>
      <c r="D137" s="7" t="s">
        <v>68</v>
      </c>
      <c r="E137" s="7" t="s">
        <v>68</v>
      </c>
      <c r="F137" s="7" t="s">
        <v>68</v>
      </c>
      <c r="G137" s="7" t="s">
        <v>68</v>
      </c>
      <c r="H137" s="7" t="s">
        <v>68</v>
      </c>
      <c r="I137" s="6" t="s">
        <v>74</v>
      </c>
      <c r="J137" s="6" t="s">
        <v>127</v>
      </c>
      <c r="K137" s="7" t="s">
        <v>68</v>
      </c>
      <c r="L137" s="7" t="s">
        <v>68</v>
      </c>
      <c r="M137" s="7" t="s">
        <v>68</v>
      </c>
      <c r="N137" s="7" t="s">
        <v>68</v>
      </c>
      <c r="O137" s="7" t="s">
        <v>68</v>
      </c>
      <c r="P137" s="6" t="s">
        <v>128</v>
      </c>
      <c r="Q137" s="6" t="s">
        <v>41</v>
      </c>
      <c r="R137" s="6" t="s">
        <v>122</v>
      </c>
      <c r="S137" s="6" t="s">
        <v>120</v>
      </c>
      <c r="T137" s="6" t="s">
        <v>123</v>
      </c>
      <c r="U137" s="6" t="s">
        <v>124</v>
      </c>
      <c r="V137" s="6" t="s">
        <v>45</v>
      </c>
      <c r="W137" s="6" t="s">
        <v>34</v>
      </c>
      <c r="X137" s="6" t="s">
        <v>46</v>
      </c>
      <c r="Y137" s="6" t="s">
        <v>47</v>
      </c>
      <c r="Z137" s="6" t="s">
        <v>141</v>
      </c>
      <c r="AA137" s="6" t="s">
        <v>334</v>
      </c>
      <c r="AB137" s="7">
        <v>5</v>
      </c>
      <c r="AC137" s="7">
        <v>100600</v>
      </c>
      <c r="AD137" s="7">
        <v>100.6</v>
      </c>
      <c r="AE137" s="7">
        <v>720000</v>
      </c>
    </row>
    <row r="138" spans="1:31" ht="22" customHeight="1" x14ac:dyDescent="0.3">
      <c r="A138" s="2">
        <v>43975</v>
      </c>
      <c r="B138" s="3" t="s">
        <v>126</v>
      </c>
      <c r="C138" s="3" t="s">
        <v>56</v>
      </c>
      <c r="D138" s="4" t="s">
        <v>68</v>
      </c>
      <c r="E138" s="4" t="s">
        <v>68</v>
      </c>
      <c r="F138" s="4" t="s">
        <v>68</v>
      </c>
      <c r="G138" s="4" t="s">
        <v>68</v>
      </c>
      <c r="H138" s="4" t="s">
        <v>68</v>
      </c>
      <c r="I138" s="3" t="s">
        <v>74</v>
      </c>
      <c r="J138" s="3" t="s">
        <v>127</v>
      </c>
      <c r="K138" s="4" t="s">
        <v>68</v>
      </c>
      <c r="L138" s="4" t="s">
        <v>68</v>
      </c>
      <c r="M138" s="4" t="s">
        <v>68</v>
      </c>
      <c r="N138" s="4" t="s">
        <v>68</v>
      </c>
      <c r="O138" s="4" t="s">
        <v>68</v>
      </c>
      <c r="P138" s="3" t="s">
        <v>128</v>
      </c>
      <c r="Q138" s="3" t="s">
        <v>41</v>
      </c>
      <c r="R138" s="3" t="s">
        <v>316</v>
      </c>
      <c r="S138" s="3" t="s">
        <v>120</v>
      </c>
      <c r="T138" s="3" t="s">
        <v>317</v>
      </c>
      <c r="U138" s="3" t="s">
        <v>124</v>
      </c>
      <c r="V138" s="3" t="s">
        <v>45</v>
      </c>
      <c r="W138" s="3" t="s">
        <v>34</v>
      </c>
      <c r="X138" s="3" t="s">
        <v>46</v>
      </c>
      <c r="Y138" s="3" t="s">
        <v>47</v>
      </c>
      <c r="Z138" s="3" t="s">
        <v>318</v>
      </c>
      <c r="AA138" s="3" t="s">
        <v>331</v>
      </c>
      <c r="AB138" s="4">
        <v>20</v>
      </c>
      <c r="AC138" s="4">
        <v>241440</v>
      </c>
      <c r="AD138" s="4">
        <v>241.44</v>
      </c>
      <c r="AE138" s="4">
        <v>734000</v>
      </c>
    </row>
    <row r="139" spans="1:31" ht="22" customHeight="1" x14ac:dyDescent="0.3">
      <c r="A139" s="5">
        <v>43975</v>
      </c>
      <c r="B139" s="6" t="s">
        <v>31</v>
      </c>
      <c r="C139" s="6" t="s">
        <v>32</v>
      </c>
      <c r="D139" s="6" t="s">
        <v>33</v>
      </c>
      <c r="E139" s="6" t="s">
        <v>34</v>
      </c>
      <c r="F139" s="7" t="s">
        <v>68</v>
      </c>
      <c r="G139" s="7" t="s">
        <v>68</v>
      </c>
      <c r="H139" s="7" t="s">
        <v>68</v>
      </c>
      <c r="I139" s="6" t="s">
        <v>35</v>
      </c>
      <c r="J139" s="6" t="s">
        <v>185</v>
      </c>
      <c r="K139" s="6" t="s">
        <v>170</v>
      </c>
      <c r="L139" s="6" t="s">
        <v>120</v>
      </c>
      <c r="M139" s="7" t="s">
        <v>68</v>
      </c>
      <c r="N139" s="7" t="s">
        <v>68</v>
      </c>
      <c r="O139" s="7" t="s">
        <v>68</v>
      </c>
      <c r="P139" s="6" t="s">
        <v>186</v>
      </c>
      <c r="Q139" s="6" t="s">
        <v>41</v>
      </c>
      <c r="R139" s="6" t="s">
        <v>122</v>
      </c>
      <c r="S139" s="6" t="s">
        <v>120</v>
      </c>
      <c r="T139" s="6" t="s">
        <v>123</v>
      </c>
      <c r="U139" s="6" t="s">
        <v>124</v>
      </c>
      <c r="V139" s="6" t="s">
        <v>45</v>
      </c>
      <c r="W139" s="6" t="s">
        <v>34</v>
      </c>
      <c r="X139" s="6" t="s">
        <v>46</v>
      </c>
      <c r="Y139" s="6" t="s">
        <v>47</v>
      </c>
      <c r="Z139" s="6" t="s">
        <v>187</v>
      </c>
      <c r="AA139" s="6" t="s">
        <v>188</v>
      </c>
      <c r="AB139" s="7">
        <v>2</v>
      </c>
      <c r="AC139" s="7">
        <v>6480</v>
      </c>
      <c r="AD139" s="7">
        <v>6.48</v>
      </c>
      <c r="AE139" s="7">
        <v>23300</v>
      </c>
    </row>
    <row r="140" spans="1:31" ht="22" customHeight="1" x14ac:dyDescent="0.3">
      <c r="A140" s="2">
        <v>43975</v>
      </c>
      <c r="B140" s="3" t="s">
        <v>31</v>
      </c>
      <c r="C140" s="3" t="s">
        <v>32</v>
      </c>
      <c r="D140" s="3" t="s">
        <v>33</v>
      </c>
      <c r="E140" s="3" t="s">
        <v>34</v>
      </c>
      <c r="F140" s="4" t="s">
        <v>68</v>
      </c>
      <c r="G140" s="4" t="s">
        <v>68</v>
      </c>
      <c r="H140" s="4" t="s">
        <v>68</v>
      </c>
      <c r="I140" s="3" t="s">
        <v>35</v>
      </c>
      <c r="J140" s="3" t="s">
        <v>180</v>
      </c>
      <c r="K140" s="3" t="s">
        <v>181</v>
      </c>
      <c r="L140" s="3" t="s">
        <v>120</v>
      </c>
      <c r="M140" s="4" t="s">
        <v>68</v>
      </c>
      <c r="N140" s="4" t="s">
        <v>68</v>
      </c>
      <c r="O140" s="4" t="s">
        <v>68</v>
      </c>
      <c r="P140" s="3" t="s">
        <v>182</v>
      </c>
      <c r="Q140" s="3" t="s">
        <v>41</v>
      </c>
      <c r="R140" s="3" t="s">
        <v>122</v>
      </c>
      <c r="S140" s="3" t="s">
        <v>120</v>
      </c>
      <c r="T140" s="3" t="s">
        <v>123</v>
      </c>
      <c r="U140" s="3" t="s">
        <v>124</v>
      </c>
      <c r="V140" s="3" t="s">
        <v>45</v>
      </c>
      <c r="W140" s="3" t="s">
        <v>34</v>
      </c>
      <c r="X140" s="3" t="s">
        <v>46</v>
      </c>
      <c r="Y140" s="3" t="s">
        <v>47</v>
      </c>
      <c r="Z140" s="3" t="s">
        <v>145</v>
      </c>
      <c r="AA140" s="3" t="s">
        <v>335</v>
      </c>
      <c r="AB140" s="4">
        <v>3</v>
      </c>
      <c r="AC140" s="4">
        <v>46800</v>
      </c>
      <c r="AD140" s="4">
        <v>46.8</v>
      </c>
      <c r="AE140" s="4">
        <v>263000</v>
      </c>
    </row>
    <row r="141" spans="1:31" ht="22" customHeight="1" x14ac:dyDescent="0.3">
      <c r="A141" s="5">
        <v>43975</v>
      </c>
      <c r="B141" s="6" t="s">
        <v>126</v>
      </c>
      <c r="C141" s="6" t="s">
        <v>56</v>
      </c>
      <c r="D141" s="7" t="s">
        <v>68</v>
      </c>
      <c r="E141" s="7" t="s">
        <v>68</v>
      </c>
      <c r="F141" s="7" t="s">
        <v>68</v>
      </c>
      <c r="G141" s="7" t="s">
        <v>68</v>
      </c>
      <c r="H141" s="7" t="s">
        <v>68</v>
      </c>
      <c r="I141" s="6" t="s">
        <v>74</v>
      </c>
      <c r="J141" s="6" t="s">
        <v>336</v>
      </c>
      <c r="K141" s="6" t="s">
        <v>337</v>
      </c>
      <c r="L141" s="6" t="s">
        <v>120</v>
      </c>
      <c r="M141" s="6" t="s">
        <v>201</v>
      </c>
      <c r="N141" s="9">
        <v>10117500</v>
      </c>
      <c r="O141" s="7" t="s">
        <v>68</v>
      </c>
      <c r="P141" s="6" t="s">
        <v>338</v>
      </c>
      <c r="Q141" s="6" t="s">
        <v>41</v>
      </c>
      <c r="R141" s="6" t="s">
        <v>122</v>
      </c>
      <c r="S141" s="6" t="s">
        <v>120</v>
      </c>
      <c r="T141" s="6" t="s">
        <v>123</v>
      </c>
      <c r="U141" s="6" t="s">
        <v>124</v>
      </c>
      <c r="V141" s="6" t="s">
        <v>45</v>
      </c>
      <c r="W141" s="6" t="s">
        <v>34</v>
      </c>
      <c r="X141" s="6" t="s">
        <v>46</v>
      </c>
      <c r="Y141" s="6" t="s">
        <v>47</v>
      </c>
      <c r="Z141" s="6" t="s">
        <v>143</v>
      </c>
      <c r="AA141" s="6" t="s">
        <v>339</v>
      </c>
      <c r="AB141" s="7">
        <v>6</v>
      </c>
      <c r="AC141" s="7">
        <v>64200</v>
      </c>
      <c r="AD141" s="7">
        <v>64.2</v>
      </c>
      <c r="AE141" s="7">
        <v>610000</v>
      </c>
    </row>
    <row r="142" spans="1:31" ht="22" customHeight="1" x14ac:dyDescent="0.3">
      <c r="A142" s="2">
        <v>43975</v>
      </c>
      <c r="B142" s="3" t="s">
        <v>126</v>
      </c>
      <c r="C142" s="3" t="s">
        <v>56</v>
      </c>
      <c r="D142" s="4" t="s">
        <v>68</v>
      </c>
      <c r="E142" s="4" t="s">
        <v>68</v>
      </c>
      <c r="F142" s="4" t="s">
        <v>68</v>
      </c>
      <c r="G142" s="4" t="s">
        <v>68</v>
      </c>
      <c r="H142" s="4" t="s">
        <v>68</v>
      </c>
      <c r="I142" s="3" t="s">
        <v>74</v>
      </c>
      <c r="J142" s="3" t="s">
        <v>127</v>
      </c>
      <c r="K142" s="4" t="s">
        <v>68</v>
      </c>
      <c r="L142" s="4" t="s">
        <v>68</v>
      </c>
      <c r="M142" s="4" t="s">
        <v>68</v>
      </c>
      <c r="N142" s="4" t="s">
        <v>68</v>
      </c>
      <c r="O142" s="4" t="s">
        <v>68</v>
      </c>
      <c r="P142" s="3" t="s">
        <v>128</v>
      </c>
      <c r="Q142" s="3" t="s">
        <v>41</v>
      </c>
      <c r="R142" s="3" t="s">
        <v>316</v>
      </c>
      <c r="S142" s="3" t="s">
        <v>120</v>
      </c>
      <c r="T142" s="3" t="s">
        <v>317</v>
      </c>
      <c r="U142" s="3" t="s">
        <v>124</v>
      </c>
      <c r="V142" s="3" t="s">
        <v>45</v>
      </c>
      <c r="W142" s="3" t="s">
        <v>34</v>
      </c>
      <c r="X142" s="3" t="s">
        <v>46</v>
      </c>
      <c r="Y142" s="3" t="s">
        <v>47</v>
      </c>
      <c r="Z142" s="3" t="s">
        <v>318</v>
      </c>
      <c r="AA142" s="3" t="s">
        <v>340</v>
      </c>
      <c r="AB142" s="4">
        <v>20</v>
      </c>
      <c r="AC142" s="4">
        <v>241440</v>
      </c>
      <c r="AD142" s="4">
        <v>241.44</v>
      </c>
      <c r="AE142" s="4">
        <v>734000</v>
      </c>
    </row>
    <row r="143" spans="1:31" ht="22" customHeight="1" x14ac:dyDescent="0.3">
      <c r="A143" s="5">
        <v>43975</v>
      </c>
      <c r="B143" s="6" t="s">
        <v>126</v>
      </c>
      <c r="C143" s="6" t="s">
        <v>56</v>
      </c>
      <c r="D143" s="7" t="s">
        <v>68</v>
      </c>
      <c r="E143" s="7" t="s">
        <v>68</v>
      </c>
      <c r="F143" s="7" t="s">
        <v>68</v>
      </c>
      <c r="G143" s="7" t="s">
        <v>68</v>
      </c>
      <c r="H143" s="7" t="s">
        <v>68</v>
      </c>
      <c r="I143" s="6" t="s">
        <v>74</v>
      </c>
      <c r="J143" s="6" t="s">
        <v>127</v>
      </c>
      <c r="K143" s="7" t="s">
        <v>68</v>
      </c>
      <c r="L143" s="7" t="s">
        <v>68</v>
      </c>
      <c r="M143" s="7" t="s">
        <v>68</v>
      </c>
      <c r="N143" s="7" t="s">
        <v>68</v>
      </c>
      <c r="O143" s="7" t="s">
        <v>68</v>
      </c>
      <c r="P143" s="6" t="s">
        <v>128</v>
      </c>
      <c r="Q143" s="6" t="s">
        <v>41</v>
      </c>
      <c r="R143" s="6" t="s">
        <v>316</v>
      </c>
      <c r="S143" s="6" t="s">
        <v>120</v>
      </c>
      <c r="T143" s="6" t="s">
        <v>317</v>
      </c>
      <c r="U143" s="6" t="s">
        <v>124</v>
      </c>
      <c r="V143" s="6" t="s">
        <v>45</v>
      </c>
      <c r="W143" s="6" t="s">
        <v>34</v>
      </c>
      <c r="X143" s="6" t="s">
        <v>46</v>
      </c>
      <c r="Y143" s="6" t="s">
        <v>47</v>
      </c>
      <c r="Z143" s="6" t="s">
        <v>318</v>
      </c>
      <c r="AA143" s="6" t="s">
        <v>331</v>
      </c>
      <c r="AB143" s="7">
        <v>20</v>
      </c>
      <c r="AC143" s="7">
        <v>241440</v>
      </c>
      <c r="AD143" s="7">
        <v>241.44</v>
      </c>
      <c r="AE143" s="7">
        <v>734000</v>
      </c>
    </row>
    <row r="144" spans="1:31" ht="22" hidden="1" customHeight="1" x14ac:dyDescent="0.3">
      <c r="A144" s="2">
        <v>43974</v>
      </c>
      <c r="B144" s="3" t="s">
        <v>341</v>
      </c>
      <c r="C144" s="3" t="s">
        <v>342</v>
      </c>
      <c r="D144" s="4" t="s">
        <v>68</v>
      </c>
      <c r="E144" s="4" t="s">
        <v>68</v>
      </c>
      <c r="F144" s="4" t="s">
        <v>68</v>
      </c>
      <c r="G144" s="4" t="s">
        <v>68</v>
      </c>
      <c r="H144" s="4" t="s">
        <v>68</v>
      </c>
      <c r="I144" s="3" t="s">
        <v>343</v>
      </c>
      <c r="J144" s="3" t="s">
        <v>108</v>
      </c>
      <c r="K144" s="3" t="s">
        <v>109</v>
      </c>
      <c r="L144" s="3" t="s">
        <v>110</v>
      </c>
      <c r="M144" s="4" t="s">
        <v>68</v>
      </c>
      <c r="N144" s="4" t="s">
        <v>68</v>
      </c>
      <c r="O144" s="4" t="s">
        <v>68</v>
      </c>
      <c r="P144" s="3" t="s">
        <v>111</v>
      </c>
      <c r="Q144" s="3" t="s">
        <v>344</v>
      </c>
      <c r="R144" s="3" t="s">
        <v>133</v>
      </c>
      <c r="S144" s="3" t="s">
        <v>110</v>
      </c>
      <c r="T144" s="3" t="s">
        <v>134</v>
      </c>
      <c r="U144" s="3" t="s">
        <v>115</v>
      </c>
      <c r="V144" s="3" t="s">
        <v>45</v>
      </c>
      <c r="W144" s="3" t="s">
        <v>34</v>
      </c>
      <c r="X144" s="3" t="s">
        <v>46</v>
      </c>
      <c r="Y144" s="3" t="s">
        <v>47</v>
      </c>
      <c r="Z144" s="3" t="s">
        <v>345</v>
      </c>
      <c r="AA144" s="3" t="s">
        <v>346</v>
      </c>
      <c r="AB144" s="4">
        <v>1</v>
      </c>
      <c r="AC144" s="4">
        <v>11664</v>
      </c>
      <c r="AD144" s="4">
        <v>11.66</v>
      </c>
      <c r="AE144" s="4">
        <v>146000</v>
      </c>
    </row>
    <row r="145" spans="1:31" ht="22" customHeight="1" x14ac:dyDescent="0.3">
      <c r="A145" s="5">
        <v>43972</v>
      </c>
      <c r="B145" s="6" t="s">
        <v>126</v>
      </c>
      <c r="C145" s="6" t="s">
        <v>56</v>
      </c>
      <c r="D145" s="7" t="s">
        <v>68</v>
      </c>
      <c r="E145" s="7" t="s">
        <v>68</v>
      </c>
      <c r="F145" s="7" t="s">
        <v>68</v>
      </c>
      <c r="G145" s="7" t="s">
        <v>68</v>
      </c>
      <c r="H145" s="7" t="s">
        <v>68</v>
      </c>
      <c r="I145" s="6" t="s">
        <v>74</v>
      </c>
      <c r="J145" s="6" t="s">
        <v>127</v>
      </c>
      <c r="K145" s="7" t="s">
        <v>68</v>
      </c>
      <c r="L145" s="7" t="s">
        <v>68</v>
      </c>
      <c r="M145" s="7" t="s">
        <v>68</v>
      </c>
      <c r="N145" s="7" t="s">
        <v>68</v>
      </c>
      <c r="O145" s="7" t="s">
        <v>68</v>
      </c>
      <c r="P145" s="6" t="s">
        <v>128</v>
      </c>
      <c r="Q145" s="6" t="s">
        <v>41</v>
      </c>
      <c r="R145" s="6" t="s">
        <v>122</v>
      </c>
      <c r="S145" s="6" t="s">
        <v>120</v>
      </c>
      <c r="T145" s="6" t="s">
        <v>123</v>
      </c>
      <c r="U145" s="6" t="s">
        <v>124</v>
      </c>
      <c r="V145" s="6" t="s">
        <v>45</v>
      </c>
      <c r="W145" s="6" t="s">
        <v>34</v>
      </c>
      <c r="X145" s="6" t="s">
        <v>46</v>
      </c>
      <c r="Y145" s="6" t="s">
        <v>47</v>
      </c>
      <c r="Z145" s="6" t="s">
        <v>143</v>
      </c>
      <c r="AA145" s="6" t="s">
        <v>144</v>
      </c>
      <c r="AB145" s="7">
        <v>2</v>
      </c>
      <c r="AC145" s="7">
        <v>21200</v>
      </c>
      <c r="AD145" s="7">
        <v>21.2</v>
      </c>
      <c r="AE145" s="7">
        <v>201000</v>
      </c>
    </row>
    <row r="146" spans="1:31" ht="22" customHeight="1" x14ac:dyDescent="0.3">
      <c r="A146" s="2">
        <v>43970</v>
      </c>
      <c r="B146" s="3" t="s">
        <v>31</v>
      </c>
      <c r="C146" s="3" t="s">
        <v>32</v>
      </c>
      <c r="D146" s="3" t="s">
        <v>33</v>
      </c>
      <c r="E146" s="3" t="s">
        <v>34</v>
      </c>
      <c r="F146" s="4" t="s">
        <v>68</v>
      </c>
      <c r="G146" s="4" t="s">
        <v>68</v>
      </c>
      <c r="H146" s="4" t="s">
        <v>68</v>
      </c>
      <c r="I146" s="3" t="s">
        <v>50</v>
      </c>
      <c r="J146" s="3" t="s">
        <v>347</v>
      </c>
      <c r="K146" s="4" t="s">
        <v>68</v>
      </c>
      <c r="L146" s="4" t="s">
        <v>68</v>
      </c>
      <c r="M146" s="3" t="s">
        <v>61</v>
      </c>
      <c r="N146" s="4" t="s">
        <v>68</v>
      </c>
      <c r="O146" s="4" t="s">
        <v>68</v>
      </c>
      <c r="P146" s="3" t="s">
        <v>348</v>
      </c>
      <c r="Q146" s="3" t="s">
        <v>41</v>
      </c>
      <c r="R146" s="3" t="s">
        <v>349</v>
      </c>
      <c r="S146" s="3" t="s">
        <v>350</v>
      </c>
      <c r="T146" s="3" t="s">
        <v>351</v>
      </c>
      <c r="U146" s="3" t="s">
        <v>352</v>
      </c>
      <c r="V146" s="3" t="s">
        <v>45</v>
      </c>
      <c r="W146" s="3" t="s">
        <v>34</v>
      </c>
      <c r="X146" s="3" t="s">
        <v>46</v>
      </c>
      <c r="Y146" s="3" t="s">
        <v>47</v>
      </c>
      <c r="Z146" s="3" t="s">
        <v>353</v>
      </c>
      <c r="AA146" s="3" t="s">
        <v>354</v>
      </c>
      <c r="AB146" s="4">
        <v>6</v>
      </c>
      <c r="AC146" s="4">
        <v>64134</v>
      </c>
      <c r="AD146" s="4">
        <v>64.13</v>
      </c>
      <c r="AE146" s="4">
        <v>163000</v>
      </c>
    </row>
    <row r="147" spans="1:31" ht="22" customHeight="1" x14ac:dyDescent="0.3">
      <c r="A147" s="5">
        <v>43969</v>
      </c>
      <c r="B147" s="6" t="s">
        <v>31</v>
      </c>
      <c r="C147" s="6" t="s">
        <v>56</v>
      </c>
      <c r="D147" s="6" t="s">
        <v>222</v>
      </c>
      <c r="E147" s="6" t="s">
        <v>34</v>
      </c>
      <c r="F147" s="7" t="s">
        <v>68</v>
      </c>
      <c r="G147" s="7" t="s">
        <v>68</v>
      </c>
      <c r="H147" s="7" t="s">
        <v>68</v>
      </c>
      <c r="I147" s="6" t="s">
        <v>223</v>
      </c>
      <c r="J147" s="6" t="s">
        <v>224</v>
      </c>
      <c r="K147" s="6" t="s">
        <v>109</v>
      </c>
      <c r="L147" s="6" t="s">
        <v>110</v>
      </c>
      <c r="M147" s="7" t="s">
        <v>68</v>
      </c>
      <c r="N147" s="7" t="s">
        <v>68</v>
      </c>
      <c r="O147" s="7" t="s">
        <v>68</v>
      </c>
      <c r="P147" s="6" t="s">
        <v>225</v>
      </c>
      <c r="Q147" s="6" t="s">
        <v>226</v>
      </c>
      <c r="R147" s="6" t="s">
        <v>321</v>
      </c>
      <c r="S147" s="6" t="s">
        <v>110</v>
      </c>
      <c r="T147" s="6" t="s">
        <v>322</v>
      </c>
      <c r="U147" s="6" t="s">
        <v>115</v>
      </c>
      <c r="V147" s="6" t="s">
        <v>45</v>
      </c>
      <c r="W147" s="6" t="s">
        <v>34</v>
      </c>
      <c r="X147" s="6" t="s">
        <v>46</v>
      </c>
      <c r="Y147" s="6" t="s">
        <v>47</v>
      </c>
      <c r="Z147" s="6" t="s">
        <v>323</v>
      </c>
      <c r="AA147" s="6" t="s">
        <v>355</v>
      </c>
      <c r="AB147" s="7">
        <v>4</v>
      </c>
      <c r="AC147" s="7">
        <v>55094</v>
      </c>
      <c r="AD147" s="7">
        <v>55.09</v>
      </c>
      <c r="AE147" s="7">
        <v>1296000</v>
      </c>
    </row>
    <row r="148" spans="1:31" ht="22" customHeight="1" x14ac:dyDescent="0.3">
      <c r="A148" s="2">
        <v>43969</v>
      </c>
      <c r="B148" s="3" t="s">
        <v>31</v>
      </c>
      <c r="C148" s="3" t="s">
        <v>56</v>
      </c>
      <c r="D148" s="3" t="s">
        <v>222</v>
      </c>
      <c r="E148" s="3" t="s">
        <v>34</v>
      </c>
      <c r="F148" s="4" t="s">
        <v>68</v>
      </c>
      <c r="G148" s="4" t="s">
        <v>68</v>
      </c>
      <c r="H148" s="4" t="s">
        <v>68</v>
      </c>
      <c r="I148" s="3" t="s">
        <v>223</v>
      </c>
      <c r="J148" s="3" t="s">
        <v>224</v>
      </c>
      <c r="K148" s="3" t="s">
        <v>109</v>
      </c>
      <c r="L148" s="3" t="s">
        <v>110</v>
      </c>
      <c r="M148" s="4" t="s">
        <v>68</v>
      </c>
      <c r="N148" s="4" t="s">
        <v>68</v>
      </c>
      <c r="O148" s="4" t="s">
        <v>68</v>
      </c>
      <c r="P148" s="3" t="s">
        <v>225</v>
      </c>
      <c r="Q148" s="3" t="s">
        <v>226</v>
      </c>
      <c r="R148" s="3" t="s">
        <v>321</v>
      </c>
      <c r="S148" s="3" t="s">
        <v>110</v>
      </c>
      <c r="T148" s="3" t="s">
        <v>322</v>
      </c>
      <c r="U148" s="3" t="s">
        <v>115</v>
      </c>
      <c r="V148" s="3" t="s">
        <v>45</v>
      </c>
      <c r="W148" s="3" t="s">
        <v>34</v>
      </c>
      <c r="X148" s="3" t="s">
        <v>46</v>
      </c>
      <c r="Y148" s="3" t="s">
        <v>47</v>
      </c>
      <c r="Z148" s="3" t="s">
        <v>323</v>
      </c>
      <c r="AA148" s="3" t="s">
        <v>324</v>
      </c>
      <c r="AB148" s="4">
        <v>4</v>
      </c>
      <c r="AC148" s="4">
        <v>55094</v>
      </c>
      <c r="AD148" s="4">
        <v>55.09</v>
      </c>
      <c r="AE148" s="4">
        <v>1296000</v>
      </c>
    </row>
    <row r="149" spans="1:31" ht="22" customHeight="1" x14ac:dyDescent="0.3">
      <c r="A149" s="5">
        <v>43969</v>
      </c>
      <c r="B149" s="6" t="s">
        <v>126</v>
      </c>
      <c r="C149" s="6" t="s">
        <v>56</v>
      </c>
      <c r="D149" s="7" t="s">
        <v>68</v>
      </c>
      <c r="E149" s="7" t="s">
        <v>68</v>
      </c>
      <c r="F149" s="7" t="s">
        <v>68</v>
      </c>
      <c r="G149" s="7" t="s">
        <v>68</v>
      </c>
      <c r="H149" s="7" t="s">
        <v>68</v>
      </c>
      <c r="I149" s="6" t="s">
        <v>74</v>
      </c>
      <c r="J149" s="6" t="s">
        <v>149</v>
      </c>
      <c r="K149" s="6" t="s">
        <v>150</v>
      </c>
      <c r="L149" s="6" t="s">
        <v>120</v>
      </c>
      <c r="M149" s="6" t="s">
        <v>61</v>
      </c>
      <c r="N149" s="7" t="s">
        <v>68</v>
      </c>
      <c r="O149" s="7" t="s">
        <v>68</v>
      </c>
      <c r="P149" s="6" t="s">
        <v>151</v>
      </c>
      <c r="Q149" s="6" t="s">
        <v>41</v>
      </c>
      <c r="R149" s="6" t="s">
        <v>152</v>
      </c>
      <c r="S149" s="6" t="s">
        <v>120</v>
      </c>
      <c r="T149" s="6" t="s">
        <v>153</v>
      </c>
      <c r="U149" s="6" t="s">
        <v>124</v>
      </c>
      <c r="V149" s="6" t="s">
        <v>45</v>
      </c>
      <c r="W149" s="6" t="s">
        <v>34</v>
      </c>
      <c r="X149" s="6" t="s">
        <v>46</v>
      </c>
      <c r="Y149" s="6" t="s">
        <v>47</v>
      </c>
      <c r="Z149" s="6" t="s">
        <v>154</v>
      </c>
      <c r="AA149" s="6" t="s">
        <v>257</v>
      </c>
      <c r="AB149" s="7">
        <v>1</v>
      </c>
      <c r="AC149" s="7">
        <v>13660</v>
      </c>
      <c r="AD149" s="7">
        <v>13.66</v>
      </c>
      <c r="AE149" s="7">
        <v>314000</v>
      </c>
    </row>
    <row r="150" spans="1:31" ht="22" customHeight="1" x14ac:dyDescent="0.3">
      <c r="A150" s="2">
        <v>43969</v>
      </c>
      <c r="B150" s="3" t="s">
        <v>31</v>
      </c>
      <c r="C150" s="3" t="s">
        <v>32</v>
      </c>
      <c r="D150" s="3" t="s">
        <v>33</v>
      </c>
      <c r="E150" s="3" t="s">
        <v>34</v>
      </c>
      <c r="F150" s="4" t="s">
        <v>68</v>
      </c>
      <c r="G150" s="4" t="s">
        <v>68</v>
      </c>
      <c r="H150" s="4" t="s">
        <v>68</v>
      </c>
      <c r="I150" s="3" t="s">
        <v>50</v>
      </c>
      <c r="J150" s="3" t="s">
        <v>127</v>
      </c>
      <c r="K150" s="4" t="s">
        <v>68</v>
      </c>
      <c r="L150" s="4" t="s">
        <v>68</v>
      </c>
      <c r="M150" s="4" t="s">
        <v>68</v>
      </c>
      <c r="N150" s="4" t="s">
        <v>68</v>
      </c>
      <c r="O150" s="4" t="s">
        <v>68</v>
      </c>
      <c r="P150" s="3" t="s">
        <v>128</v>
      </c>
      <c r="Q150" s="3" t="s">
        <v>41</v>
      </c>
      <c r="R150" s="3" t="s">
        <v>122</v>
      </c>
      <c r="S150" s="3" t="s">
        <v>120</v>
      </c>
      <c r="T150" s="3" t="s">
        <v>123</v>
      </c>
      <c r="U150" s="3" t="s">
        <v>124</v>
      </c>
      <c r="V150" s="3" t="s">
        <v>45</v>
      </c>
      <c r="W150" s="3" t="s">
        <v>34</v>
      </c>
      <c r="X150" s="3" t="s">
        <v>46</v>
      </c>
      <c r="Y150" s="3" t="s">
        <v>47</v>
      </c>
      <c r="Z150" s="3" t="s">
        <v>116</v>
      </c>
      <c r="AA150" s="3" t="s">
        <v>356</v>
      </c>
      <c r="AB150" s="4">
        <v>16</v>
      </c>
      <c r="AC150" s="4">
        <v>201600.01</v>
      </c>
      <c r="AD150" s="4">
        <v>201.6</v>
      </c>
      <c r="AE150" s="4">
        <v>1916000</v>
      </c>
    </row>
    <row r="151" spans="1:31" ht="22" customHeight="1" x14ac:dyDescent="0.3">
      <c r="A151" s="5">
        <v>43969</v>
      </c>
      <c r="B151" s="6" t="s">
        <v>31</v>
      </c>
      <c r="C151" s="6" t="s">
        <v>32</v>
      </c>
      <c r="D151" s="6" t="s">
        <v>33</v>
      </c>
      <c r="E151" s="6" t="s">
        <v>34</v>
      </c>
      <c r="F151" s="7" t="s">
        <v>68</v>
      </c>
      <c r="G151" s="7" t="s">
        <v>68</v>
      </c>
      <c r="H151" s="7" t="s">
        <v>68</v>
      </c>
      <c r="I151" s="6" t="s">
        <v>35</v>
      </c>
      <c r="J151" s="6" t="s">
        <v>127</v>
      </c>
      <c r="K151" s="7" t="s">
        <v>68</v>
      </c>
      <c r="L151" s="7" t="s">
        <v>68</v>
      </c>
      <c r="M151" s="7" t="s">
        <v>68</v>
      </c>
      <c r="N151" s="7" t="s">
        <v>68</v>
      </c>
      <c r="O151" s="7" t="s">
        <v>68</v>
      </c>
      <c r="P151" s="6" t="s">
        <v>128</v>
      </c>
      <c r="Q151" s="6" t="s">
        <v>41</v>
      </c>
      <c r="R151" s="6" t="s">
        <v>122</v>
      </c>
      <c r="S151" s="6" t="s">
        <v>120</v>
      </c>
      <c r="T151" s="6" t="s">
        <v>123</v>
      </c>
      <c r="U151" s="6" t="s">
        <v>124</v>
      </c>
      <c r="V151" s="6" t="s">
        <v>45</v>
      </c>
      <c r="W151" s="6" t="s">
        <v>34</v>
      </c>
      <c r="X151" s="6" t="s">
        <v>46</v>
      </c>
      <c r="Y151" s="6" t="s">
        <v>47</v>
      </c>
      <c r="Z151" s="6" t="s">
        <v>187</v>
      </c>
      <c r="AA151" s="6" t="s">
        <v>357</v>
      </c>
      <c r="AB151" s="7">
        <v>2</v>
      </c>
      <c r="AC151" s="7">
        <v>28800</v>
      </c>
      <c r="AD151" s="7">
        <v>28.8</v>
      </c>
      <c r="AE151" s="7">
        <v>104000</v>
      </c>
    </row>
    <row r="152" spans="1:31" ht="22" customHeight="1" x14ac:dyDescent="0.3">
      <c r="A152" s="2">
        <v>43969</v>
      </c>
      <c r="B152" s="3" t="s">
        <v>31</v>
      </c>
      <c r="C152" s="3" t="s">
        <v>32</v>
      </c>
      <c r="D152" s="3" t="s">
        <v>33</v>
      </c>
      <c r="E152" s="3" t="s">
        <v>34</v>
      </c>
      <c r="F152" s="4" t="s">
        <v>68</v>
      </c>
      <c r="G152" s="4" t="s">
        <v>68</v>
      </c>
      <c r="H152" s="4" t="s">
        <v>68</v>
      </c>
      <c r="I152" s="3" t="s">
        <v>35</v>
      </c>
      <c r="J152" s="3" t="s">
        <v>127</v>
      </c>
      <c r="K152" s="4" t="s">
        <v>68</v>
      </c>
      <c r="L152" s="4" t="s">
        <v>68</v>
      </c>
      <c r="M152" s="4" t="s">
        <v>68</v>
      </c>
      <c r="N152" s="4" t="s">
        <v>68</v>
      </c>
      <c r="O152" s="4" t="s">
        <v>68</v>
      </c>
      <c r="P152" s="3" t="s">
        <v>128</v>
      </c>
      <c r="Q152" s="3" t="s">
        <v>41</v>
      </c>
      <c r="R152" s="3" t="s">
        <v>122</v>
      </c>
      <c r="S152" s="3" t="s">
        <v>120</v>
      </c>
      <c r="T152" s="3" t="s">
        <v>123</v>
      </c>
      <c r="U152" s="3" t="s">
        <v>124</v>
      </c>
      <c r="V152" s="3" t="s">
        <v>45</v>
      </c>
      <c r="W152" s="3" t="s">
        <v>34</v>
      </c>
      <c r="X152" s="3" t="s">
        <v>46</v>
      </c>
      <c r="Y152" s="3" t="s">
        <v>47</v>
      </c>
      <c r="Z152" s="3" t="s">
        <v>187</v>
      </c>
      <c r="AA152" s="3" t="s">
        <v>357</v>
      </c>
      <c r="AB152" s="4">
        <v>2</v>
      </c>
      <c r="AC152" s="4">
        <v>28800</v>
      </c>
      <c r="AD152" s="4">
        <v>28.8</v>
      </c>
      <c r="AE152" s="4">
        <v>104000</v>
      </c>
    </row>
    <row r="153" spans="1:31" ht="22" customHeight="1" x14ac:dyDescent="0.3">
      <c r="A153" s="5">
        <v>43968</v>
      </c>
      <c r="B153" s="6" t="s">
        <v>126</v>
      </c>
      <c r="C153" s="6" t="s">
        <v>56</v>
      </c>
      <c r="D153" s="7" t="s">
        <v>68</v>
      </c>
      <c r="E153" s="7" t="s">
        <v>68</v>
      </c>
      <c r="F153" s="7" t="s">
        <v>68</v>
      </c>
      <c r="G153" s="7" t="s">
        <v>68</v>
      </c>
      <c r="H153" s="7" t="s">
        <v>68</v>
      </c>
      <c r="I153" s="6" t="s">
        <v>74</v>
      </c>
      <c r="J153" s="6" t="s">
        <v>127</v>
      </c>
      <c r="K153" s="7" t="s">
        <v>68</v>
      </c>
      <c r="L153" s="7" t="s">
        <v>68</v>
      </c>
      <c r="M153" s="7" t="s">
        <v>68</v>
      </c>
      <c r="N153" s="7" t="s">
        <v>68</v>
      </c>
      <c r="O153" s="7" t="s">
        <v>68</v>
      </c>
      <c r="P153" s="6" t="s">
        <v>128</v>
      </c>
      <c r="Q153" s="6" t="s">
        <v>41</v>
      </c>
      <c r="R153" s="6" t="s">
        <v>122</v>
      </c>
      <c r="S153" s="6" t="s">
        <v>120</v>
      </c>
      <c r="T153" s="6" t="s">
        <v>123</v>
      </c>
      <c r="U153" s="6" t="s">
        <v>124</v>
      </c>
      <c r="V153" s="6" t="s">
        <v>45</v>
      </c>
      <c r="W153" s="6" t="s">
        <v>34</v>
      </c>
      <c r="X153" s="6" t="s">
        <v>46</v>
      </c>
      <c r="Y153" s="6" t="s">
        <v>47</v>
      </c>
      <c r="Z153" s="6" t="s">
        <v>143</v>
      </c>
      <c r="AA153" s="6" t="s">
        <v>144</v>
      </c>
      <c r="AB153" s="7">
        <v>2</v>
      </c>
      <c r="AC153" s="7">
        <v>21200</v>
      </c>
      <c r="AD153" s="7">
        <v>21.2</v>
      </c>
      <c r="AE153" s="7">
        <v>201000</v>
      </c>
    </row>
    <row r="154" spans="1:31" ht="22" customHeight="1" x14ac:dyDescent="0.3">
      <c r="A154" s="2">
        <v>43968</v>
      </c>
      <c r="B154" s="3" t="s">
        <v>31</v>
      </c>
      <c r="C154" s="3" t="s">
        <v>32</v>
      </c>
      <c r="D154" s="3" t="s">
        <v>33</v>
      </c>
      <c r="E154" s="3" t="s">
        <v>34</v>
      </c>
      <c r="F154" s="4" t="s">
        <v>68</v>
      </c>
      <c r="G154" s="4" t="s">
        <v>68</v>
      </c>
      <c r="H154" s="4" t="s">
        <v>68</v>
      </c>
      <c r="I154" s="3" t="s">
        <v>50</v>
      </c>
      <c r="J154" s="3" t="s">
        <v>169</v>
      </c>
      <c r="K154" s="3" t="s">
        <v>170</v>
      </c>
      <c r="L154" s="3" t="s">
        <v>120</v>
      </c>
      <c r="M154" s="4" t="s">
        <v>68</v>
      </c>
      <c r="N154" s="4" t="s">
        <v>68</v>
      </c>
      <c r="O154" s="4" t="s">
        <v>68</v>
      </c>
      <c r="P154" s="3" t="s">
        <v>171</v>
      </c>
      <c r="Q154" s="3" t="s">
        <v>41</v>
      </c>
      <c r="R154" s="3" t="s">
        <v>122</v>
      </c>
      <c r="S154" s="3" t="s">
        <v>120</v>
      </c>
      <c r="T154" s="3" t="s">
        <v>123</v>
      </c>
      <c r="U154" s="3" t="s">
        <v>124</v>
      </c>
      <c r="V154" s="3" t="s">
        <v>45</v>
      </c>
      <c r="W154" s="3" t="s">
        <v>34</v>
      </c>
      <c r="X154" s="3" t="s">
        <v>46</v>
      </c>
      <c r="Y154" s="3" t="s">
        <v>47</v>
      </c>
      <c r="Z154" s="3" t="s">
        <v>172</v>
      </c>
      <c r="AA154" s="3" t="s">
        <v>358</v>
      </c>
      <c r="AB154" s="4">
        <v>2</v>
      </c>
      <c r="AC154" s="4">
        <v>19800</v>
      </c>
      <c r="AD154" s="4">
        <v>19.8</v>
      </c>
      <c r="AE154" s="4">
        <v>273000</v>
      </c>
    </row>
    <row r="155" spans="1:31" ht="22" customHeight="1" x14ac:dyDescent="0.3">
      <c r="A155" s="5">
        <v>43968</v>
      </c>
      <c r="B155" s="6" t="s">
        <v>31</v>
      </c>
      <c r="C155" s="6" t="s">
        <v>56</v>
      </c>
      <c r="D155" s="7" t="s">
        <v>68</v>
      </c>
      <c r="E155" s="7" t="s">
        <v>68</v>
      </c>
      <c r="F155" s="7" t="s">
        <v>68</v>
      </c>
      <c r="G155" s="7" t="s">
        <v>68</v>
      </c>
      <c r="H155" s="7" t="s">
        <v>68</v>
      </c>
      <c r="I155" s="6" t="s">
        <v>74</v>
      </c>
      <c r="J155" s="6" t="s">
        <v>359</v>
      </c>
      <c r="K155" s="6" t="s">
        <v>119</v>
      </c>
      <c r="L155" s="6" t="s">
        <v>120</v>
      </c>
      <c r="M155" s="7" t="s">
        <v>68</v>
      </c>
      <c r="N155" s="7" t="s">
        <v>68</v>
      </c>
      <c r="O155" s="7" t="s">
        <v>68</v>
      </c>
      <c r="P155" s="6" t="s">
        <v>360</v>
      </c>
      <c r="Q155" s="6" t="s">
        <v>101</v>
      </c>
      <c r="R155" s="6" t="s">
        <v>122</v>
      </c>
      <c r="S155" s="6" t="s">
        <v>120</v>
      </c>
      <c r="T155" s="6" t="s">
        <v>123</v>
      </c>
      <c r="U155" s="6" t="s">
        <v>124</v>
      </c>
      <c r="V155" s="6" t="s">
        <v>45</v>
      </c>
      <c r="W155" s="6" t="s">
        <v>34</v>
      </c>
      <c r="X155" s="6" t="s">
        <v>46</v>
      </c>
      <c r="Y155" s="6" t="s">
        <v>47</v>
      </c>
      <c r="Z155" s="6" t="s">
        <v>361</v>
      </c>
      <c r="AA155" s="6" t="s">
        <v>362</v>
      </c>
      <c r="AB155" s="7">
        <v>5</v>
      </c>
      <c r="AC155" s="7">
        <v>53200</v>
      </c>
      <c r="AD155" s="7">
        <v>53.2</v>
      </c>
      <c r="AE155" s="7">
        <v>398000</v>
      </c>
    </row>
    <row r="156" spans="1:31" ht="22" customHeight="1" x14ac:dyDescent="0.3">
      <c r="A156" s="2">
        <v>43968</v>
      </c>
      <c r="B156" s="3" t="s">
        <v>126</v>
      </c>
      <c r="C156" s="3" t="s">
        <v>56</v>
      </c>
      <c r="D156" s="4" t="s">
        <v>68</v>
      </c>
      <c r="E156" s="4" t="s">
        <v>68</v>
      </c>
      <c r="F156" s="4" t="s">
        <v>68</v>
      </c>
      <c r="G156" s="4" t="s">
        <v>68</v>
      </c>
      <c r="H156" s="4" t="s">
        <v>68</v>
      </c>
      <c r="I156" s="3" t="s">
        <v>74</v>
      </c>
      <c r="J156" s="3" t="s">
        <v>127</v>
      </c>
      <c r="K156" s="4" t="s">
        <v>68</v>
      </c>
      <c r="L156" s="4" t="s">
        <v>68</v>
      </c>
      <c r="M156" s="4" t="s">
        <v>68</v>
      </c>
      <c r="N156" s="4" t="s">
        <v>68</v>
      </c>
      <c r="O156" s="4" t="s">
        <v>68</v>
      </c>
      <c r="P156" s="3" t="s">
        <v>128</v>
      </c>
      <c r="Q156" s="3" t="s">
        <v>41</v>
      </c>
      <c r="R156" s="3" t="s">
        <v>122</v>
      </c>
      <c r="S156" s="3" t="s">
        <v>120</v>
      </c>
      <c r="T156" s="3" t="s">
        <v>123</v>
      </c>
      <c r="U156" s="3" t="s">
        <v>124</v>
      </c>
      <c r="V156" s="3" t="s">
        <v>45</v>
      </c>
      <c r="W156" s="3" t="s">
        <v>34</v>
      </c>
      <c r="X156" s="3" t="s">
        <v>46</v>
      </c>
      <c r="Y156" s="3" t="s">
        <v>47</v>
      </c>
      <c r="Z156" s="3" t="s">
        <v>143</v>
      </c>
      <c r="AA156" s="3" t="s">
        <v>199</v>
      </c>
      <c r="AB156" s="4">
        <v>4</v>
      </c>
      <c r="AC156" s="4">
        <v>43200</v>
      </c>
      <c r="AD156" s="4">
        <v>43.2</v>
      </c>
      <c r="AE156" s="4">
        <v>411000</v>
      </c>
    </row>
    <row r="157" spans="1:31" ht="22" customHeight="1" x14ac:dyDescent="0.3">
      <c r="A157" s="5">
        <v>43968</v>
      </c>
      <c r="B157" s="6" t="s">
        <v>126</v>
      </c>
      <c r="C157" s="6" t="s">
        <v>56</v>
      </c>
      <c r="D157" s="7" t="s">
        <v>68</v>
      </c>
      <c r="E157" s="7" t="s">
        <v>68</v>
      </c>
      <c r="F157" s="7" t="s">
        <v>68</v>
      </c>
      <c r="G157" s="7" t="s">
        <v>68</v>
      </c>
      <c r="H157" s="7" t="s">
        <v>68</v>
      </c>
      <c r="I157" s="6" t="s">
        <v>74</v>
      </c>
      <c r="J157" s="6" t="s">
        <v>127</v>
      </c>
      <c r="K157" s="7" t="s">
        <v>68</v>
      </c>
      <c r="L157" s="7" t="s">
        <v>68</v>
      </c>
      <c r="M157" s="7" t="s">
        <v>68</v>
      </c>
      <c r="N157" s="7" t="s">
        <v>68</v>
      </c>
      <c r="O157" s="7" t="s">
        <v>68</v>
      </c>
      <c r="P157" s="6" t="s">
        <v>128</v>
      </c>
      <c r="Q157" s="6" t="s">
        <v>41</v>
      </c>
      <c r="R157" s="6" t="s">
        <v>316</v>
      </c>
      <c r="S157" s="6" t="s">
        <v>120</v>
      </c>
      <c r="T157" s="6" t="s">
        <v>317</v>
      </c>
      <c r="U157" s="6" t="s">
        <v>124</v>
      </c>
      <c r="V157" s="6" t="s">
        <v>45</v>
      </c>
      <c r="W157" s="6" t="s">
        <v>34</v>
      </c>
      <c r="X157" s="6" t="s">
        <v>46</v>
      </c>
      <c r="Y157" s="6" t="s">
        <v>47</v>
      </c>
      <c r="Z157" s="6" t="s">
        <v>318</v>
      </c>
      <c r="AA157" s="6" t="s">
        <v>331</v>
      </c>
      <c r="AB157" s="7">
        <v>20</v>
      </c>
      <c r="AC157" s="7">
        <v>241440</v>
      </c>
      <c r="AD157" s="7">
        <v>241.44</v>
      </c>
      <c r="AE157" s="7">
        <v>734000</v>
      </c>
    </row>
    <row r="158" spans="1:31" ht="22" hidden="1" customHeight="1" x14ac:dyDescent="0.3">
      <c r="A158" s="2">
        <v>43967</v>
      </c>
      <c r="B158" s="3" t="s">
        <v>341</v>
      </c>
      <c r="C158" s="3" t="s">
        <v>342</v>
      </c>
      <c r="D158" s="4" t="s">
        <v>68</v>
      </c>
      <c r="E158" s="4" t="s">
        <v>68</v>
      </c>
      <c r="F158" s="4" t="s">
        <v>68</v>
      </c>
      <c r="G158" s="4" t="s">
        <v>68</v>
      </c>
      <c r="H158" s="4" t="s">
        <v>68</v>
      </c>
      <c r="I158" s="3" t="s">
        <v>343</v>
      </c>
      <c r="J158" s="3" t="s">
        <v>108</v>
      </c>
      <c r="K158" s="3" t="s">
        <v>109</v>
      </c>
      <c r="L158" s="3" t="s">
        <v>110</v>
      </c>
      <c r="M158" s="4" t="s">
        <v>68</v>
      </c>
      <c r="N158" s="4" t="s">
        <v>68</v>
      </c>
      <c r="O158" s="4" t="s">
        <v>68</v>
      </c>
      <c r="P158" s="3" t="s">
        <v>111</v>
      </c>
      <c r="Q158" s="3" t="s">
        <v>344</v>
      </c>
      <c r="R158" s="3" t="s">
        <v>133</v>
      </c>
      <c r="S158" s="3" t="s">
        <v>110</v>
      </c>
      <c r="T158" s="3" t="s">
        <v>134</v>
      </c>
      <c r="U158" s="3" t="s">
        <v>115</v>
      </c>
      <c r="V158" s="3" t="s">
        <v>45</v>
      </c>
      <c r="W158" s="3" t="s">
        <v>34</v>
      </c>
      <c r="X158" s="3" t="s">
        <v>46</v>
      </c>
      <c r="Y158" s="3" t="s">
        <v>47</v>
      </c>
      <c r="Z158" s="3" t="s">
        <v>345</v>
      </c>
      <c r="AA158" s="3" t="s">
        <v>363</v>
      </c>
      <c r="AB158" s="4">
        <v>1</v>
      </c>
      <c r="AC158" s="4">
        <v>11556</v>
      </c>
      <c r="AD158" s="4">
        <v>11.56</v>
      </c>
      <c r="AE158" s="4">
        <v>144000</v>
      </c>
    </row>
    <row r="159" spans="1:31" ht="22" customHeight="1" x14ac:dyDescent="0.3">
      <c r="A159" s="5">
        <v>43967</v>
      </c>
      <c r="B159" s="6" t="s">
        <v>31</v>
      </c>
      <c r="C159" s="6" t="s">
        <v>56</v>
      </c>
      <c r="D159" s="6" t="s">
        <v>222</v>
      </c>
      <c r="E159" s="6" t="s">
        <v>34</v>
      </c>
      <c r="F159" s="7" t="s">
        <v>68</v>
      </c>
      <c r="G159" s="7" t="s">
        <v>68</v>
      </c>
      <c r="H159" s="7" t="s">
        <v>68</v>
      </c>
      <c r="I159" s="6" t="s">
        <v>223</v>
      </c>
      <c r="J159" s="6" t="s">
        <v>224</v>
      </c>
      <c r="K159" s="6" t="s">
        <v>109</v>
      </c>
      <c r="L159" s="6" t="s">
        <v>110</v>
      </c>
      <c r="M159" s="7" t="s">
        <v>68</v>
      </c>
      <c r="N159" s="7" t="s">
        <v>68</v>
      </c>
      <c r="O159" s="7" t="s">
        <v>68</v>
      </c>
      <c r="P159" s="6" t="s">
        <v>225</v>
      </c>
      <c r="Q159" s="6" t="s">
        <v>226</v>
      </c>
      <c r="R159" s="6" t="s">
        <v>321</v>
      </c>
      <c r="S159" s="6" t="s">
        <v>110</v>
      </c>
      <c r="T159" s="6" t="s">
        <v>322</v>
      </c>
      <c r="U159" s="6" t="s">
        <v>115</v>
      </c>
      <c r="V159" s="6" t="s">
        <v>45</v>
      </c>
      <c r="W159" s="6" t="s">
        <v>34</v>
      </c>
      <c r="X159" s="6" t="s">
        <v>46</v>
      </c>
      <c r="Y159" s="6" t="s">
        <v>47</v>
      </c>
      <c r="Z159" s="6" t="s">
        <v>364</v>
      </c>
      <c r="AA159" s="6" t="s">
        <v>365</v>
      </c>
      <c r="AB159" s="7">
        <v>4</v>
      </c>
      <c r="AC159" s="7">
        <v>33360</v>
      </c>
      <c r="AD159" s="7">
        <v>33.36</v>
      </c>
      <c r="AE159" s="7">
        <v>2988000</v>
      </c>
    </row>
    <row r="160" spans="1:31" ht="22" customHeight="1" x14ac:dyDescent="0.3">
      <c r="A160" s="2">
        <v>43967</v>
      </c>
      <c r="B160" s="3" t="s">
        <v>31</v>
      </c>
      <c r="C160" s="3" t="s">
        <v>32</v>
      </c>
      <c r="D160" s="3" t="s">
        <v>33</v>
      </c>
      <c r="E160" s="3" t="s">
        <v>34</v>
      </c>
      <c r="F160" s="4" t="s">
        <v>68</v>
      </c>
      <c r="G160" s="4" t="s">
        <v>68</v>
      </c>
      <c r="H160" s="4" t="s">
        <v>68</v>
      </c>
      <c r="I160" s="3" t="s">
        <v>35</v>
      </c>
      <c r="J160" s="3" t="s">
        <v>200</v>
      </c>
      <c r="K160" s="3" t="s">
        <v>109</v>
      </c>
      <c r="L160" s="3" t="s">
        <v>110</v>
      </c>
      <c r="M160" s="3" t="s">
        <v>201</v>
      </c>
      <c r="N160" s="4">
        <v>3134473.38</v>
      </c>
      <c r="O160" s="4">
        <v>65577014.060000002</v>
      </c>
      <c r="P160" s="3" t="s">
        <v>202</v>
      </c>
      <c r="Q160" s="3" t="s">
        <v>41</v>
      </c>
      <c r="R160" s="3" t="s">
        <v>210</v>
      </c>
      <c r="S160" s="3" t="s">
        <v>110</v>
      </c>
      <c r="T160" s="3" t="s">
        <v>211</v>
      </c>
      <c r="U160" s="3" t="s">
        <v>115</v>
      </c>
      <c r="V160" s="3" t="s">
        <v>45</v>
      </c>
      <c r="W160" s="3" t="s">
        <v>34</v>
      </c>
      <c r="X160" s="3" t="s">
        <v>46</v>
      </c>
      <c r="Y160" s="3" t="s">
        <v>47</v>
      </c>
      <c r="Z160" s="3" t="s">
        <v>145</v>
      </c>
      <c r="AA160" s="3" t="s">
        <v>366</v>
      </c>
      <c r="AB160" s="4">
        <v>2</v>
      </c>
      <c r="AC160" s="4">
        <v>19350</v>
      </c>
      <c r="AD160" s="4">
        <v>19.350000000000001</v>
      </c>
      <c r="AE160" s="4">
        <v>242000</v>
      </c>
    </row>
    <row r="161" spans="1:31" ht="22" hidden="1" customHeight="1" x14ac:dyDescent="0.3">
      <c r="A161" s="5">
        <v>43967</v>
      </c>
      <c r="B161" s="6" t="s">
        <v>341</v>
      </c>
      <c r="C161" s="6" t="s">
        <v>342</v>
      </c>
      <c r="D161" s="7" t="s">
        <v>68</v>
      </c>
      <c r="E161" s="7" t="s">
        <v>68</v>
      </c>
      <c r="F161" s="7" t="s">
        <v>68</v>
      </c>
      <c r="G161" s="7" t="s">
        <v>68</v>
      </c>
      <c r="H161" s="7" t="s">
        <v>68</v>
      </c>
      <c r="I161" s="6" t="s">
        <v>343</v>
      </c>
      <c r="J161" s="6" t="s">
        <v>108</v>
      </c>
      <c r="K161" s="6" t="s">
        <v>109</v>
      </c>
      <c r="L161" s="6" t="s">
        <v>110</v>
      </c>
      <c r="M161" s="7" t="s">
        <v>68</v>
      </c>
      <c r="N161" s="7" t="s">
        <v>68</v>
      </c>
      <c r="O161" s="7" t="s">
        <v>68</v>
      </c>
      <c r="P161" s="6" t="s">
        <v>111</v>
      </c>
      <c r="Q161" s="6" t="s">
        <v>344</v>
      </c>
      <c r="R161" s="6" t="s">
        <v>367</v>
      </c>
      <c r="S161" s="6" t="s">
        <v>110</v>
      </c>
      <c r="T161" s="6" t="s">
        <v>368</v>
      </c>
      <c r="U161" s="6" t="s">
        <v>115</v>
      </c>
      <c r="V161" s="6" t="s">
        <v>45</v>
      </c>
      <c r="W161" s="6" t="s">
        <v>34</v>
      </c>
      <c r="X161" s="6" t="s">
        <v>46</v>
      </c>
      <c r="Y161" s="6" t="s">
        <v>47</v>
      </c>
      <c r="Z161" s="6" t="s">
        <v>345</v>
      </c>
      <c r="AA161" s="6" t="s">
        <v>369</v>
      </c>
      <c r="AB161" s="7">
        <v>2</v>
      </c>
      <c r="AC161" s="7">
        <v>25240</v>
      </c>
      <c r="AD161" s="7">
        <v>25.24</v>
      </c>
      <c r="AE161" s="7">
        <v>315000</v>
      </c>
    </row>
    <row r="162" spans="1:31" ht="22" customHeight="1" x14ac:dyDescent="0.3">
      <c r="A162" s="2">
        <v>43967</v>
      </c>
      <c r="B162" s="3" t="s">
        <v>31</v>
      </c>
      <c r="C162" s="3" t="s">
        <v>32</v>
      </c>
      <c r="D162" s="3" t="s">
        <v>33</v>
      </c>
      <c r="E162" s="3" t="s">
        <v>34</v>
      </c>
      <c r="F162" s="4" t="s">
        <v>68</v>
      </c>
      <c r="G162" s="4" t="s">
        <v>68</v>
      </c>
      <c r="H162" s="4" t="s">
        <v>68</v>
      </c>
      <c r="I162" s="3" t="s">
        <v>35</v>
      </c>
      <c r="J162" s="3" t="s">
        <v>200</v>
      </c>
      <c r="K162" s="3" t="s">
        <v>109</v>
      </c>
      <c r="L162" s="3" t="s">
        <v>110</v>
      </c>
      <c r="M162" s="3" t="s">
        <v>201</v>
      </c>
      <c r="N162" s="4">
        <v>3134473.38</v>
      </c>
      <c r="O162" s="4">
        <v>65577014.060000002</v>
      </c>
      <c r="P162" s="3" t="s">
        <v>202</v>
      </c>
      <c r="Q162" s="3" t="s">
        <v>41</v>
      </c>
      <c r="R162" s="3" t="s">
        <v>210</v>
      </c>
      <c r="S162" s="3" t="s">
        <v>110</v>
      </c>
      <c r="T162" s="3" t="s">
        <v>211</v>
      </c>
      <c r="U162" s="3" t="s">
        <v>115</v>
      </c>
      <c r="V162" s="3" t="s">
        <v>45</v>
      </c>
      <c r="W162" s="3" t="s">
        <v>34</v>
      </c>
      <c r="X162" s="3" t="s">
        <v>46</v>
      </c>
      <c r="Y162" s="3" t="s">
        <v>47</v>
      </c>
      <c r="Z162" s="3" t="s">
        <v>145</v>
      </c>
      <c r="AA162" s="3" t="s">
        <v>370</v>
      </c>
      <c r="AB162" s="4">
        <v>2</v>
      </c>
      <c r="AC162" s="4">
        <v>19350</v>
      </c>
      <c r="AD162" s="4">
        <v>19.350000000000001</v>
      </c>
      <c r="AE162" s="4">
        <v>242000</v>
      </c>
    </row>
    <row r="163" spans="1:31" ht="22" customHeight="1" x14ac:dyDescent="0.3">
      <c r="A163" s="5">
        <v>43965</v>
      </c>
      <c r="B163" s="6" t="s">
        <v>126</v>
      </c>
      <c r="C163" s="6" t="s">
        <v>56</v>
      </c>
      <c r="D163" s="7" t="s">
        <v>68</v>
      </c>
      <c r="E163" s="7" t="s">
        <v>68</v>
      </c>
      <c r="F163" s="7" t="s">
        <v>68</v>
      </c>
      <c r="G163" s="7" t="s">
        <v>68</v>
      </c>
      <c r="H163" s="7" t="s">
        <v>68</v>
      </c>
      <c r="I163" s="6" t="s">
        <v>74</v>
      </c>
      <c r="J163" s="6" t="s">
        <v>160</v>
      </c>
      <c r="K163" s="6" t="s">
        <v>161</v>
      </c>
      <c r="L163" s="6" t="s">
        <v>120</v>
      </c>
      <c r="M163" s="6" t="s">
        <v>61</v>
      </c>
      <c r="N163" s="9">
        <v>1963758600</v>
      </c>
      <c r="O163" s="7" t="s">
        <v>68</v>
      </c>
      <c r="P163" s="6" t="s">
        <v>162</v>
      </c>
      <c r="Q163" s="6" t="s">
        <v>101</v>
      </c>
      <c r="R163" s="6" t="s">
        <v>122</v>
      </c>
      <c r="S163" s="6" t="s">
        <v>120</v>
      </c>
      <c r="T163" s="6" t="s">
        <v>123</v>
      </c>
      <c r="U163" s="6" t="s">
        <v>124</v>
      </c>
      <c r="V163" s="6" t="s">
        <v>45</v>
      </c>
      <c r="W163" s="6" t="s">
        <v>34</v>
      </c>
      <c r="X163" s="6" t="s">
        <v>46</v>
      </c>
      <c r="Y163" s="6" t="s">
        <v>47</v>
      </c>
      <c r="Z163" s="6" t="s">
        <v>163</v>
      </c>
      <c r="AA163" s="6" t="s">
        <v>164</v>
      </c>
      <c r="AB163" s="7">
        <v>1</v>
      </c>
      <c r="AC163" s="7">
        <v>7462</v>
      </c>
      <c r="AD163" s="7">
        <v>7.46</v>
      </c>
      <c r="AE163" s="7">
        <v>139000</v>
      </c>
    </row>
    <row r="164" spans="1:31" ht="22" customHeight="1" x14ac:dyDescent="0.3">
      <c r="A164" s="2">
        <v>43964</v>
      </c>
      <c r="B164" s="3" t="s">
        <v>31</v>
      </c>
      <c r="C164" s="3" t="s">
        <v>56</v>
      </c>
      <c r="D164" s="4" t="s">
        <v>68</v>
      </c>
      <c r="E164" s="4" t="s">
        <v>68</v>
      </c>
      <c r="F164" s="4" t="s">
        <v>68</v>
      </c>
      <c r="G164" s="4" t="s">
        <v>68</v>
      </c>
      <c r="H164" s="4" t="s">
        <v>68</v>
      </c>
      <c r="I164" s="3" t="s">
        <v>74</v>
      </c>
      <c r="J164" s="3" t="s">
        <v>347</v>
      </c>
      <c r="K164" s="4" t="s">
        <v>68</v>
      </c>
      <c r="L164" s="4" t="s">
        <v>68</v>
      </c>
      <c r="M164" s="3" t="s">
        <v>61</v>
      </c>
      <c r="N164" s="4" t="s">
        <v>68</v>
      </c>
      <c r="O164" s="4" t="s">
        <v>68</v>
      </c>
      <c r="P164" s="3" t="s">
        <v>348</v>
      </c>
      <c r="Q164" s="3" t="s">
        <v>41</v>
      </c>
      <c r="R164" s="3" t="s">
        <v>371</v>
      </c>
      <c r="S164" s="3" t="s">
        <v>350</v>
      </c>
      <c r="T164" s="3" t="s">
        <v>372</v>
      </c>
      <c r="U164" s="3" t="s">
        <v>352</v>
      </c>
      <c r="V164" s="3" t="s">
        <v>45</v>
      </c>
      <c r="W164" s="3" t="s">
        <v>34</v>
      </c>
      <c r="X164" s="3" t="s">
        <v>46</v>
      </c>
      <c r="Y164" s="3" t="s">
        <v>47</v>
      </c>
      <c r="Z164" s="3" t="s">
        <v>373</v>
      </c>
      <c r="AA164" s="3" t="s">
        <v>374</v>
      </c>
      <c r="AB164" s="4">
        <v>3</v>
      </c>
      <c r="AC164" s="4">
        <v>54900</v>
      </c>
      <c r="AD164" s="4">
        <v>54.9</v>
      </c>
      <c r="AE164" s="4">
        <v>100000</v>
      </c>
    </row>
    <row r="165" spans="1:31" ht="22" customHeight="1" x14ac:dyDescent="0.3">
      <c r="A165" s="5">
        <v>43963</v>
      </c>
      <c r="B165" s="6" t="s">
        <v>31</v>
      </c>
      <c r="C165" s="6" t="s">
        <v>32</v>
      </c>
      <c r="D165" s="6" t="s">
        <v>33</v>
      </c>
      <c r="E165" s="6" t="s">
        <v>34</v>
      </c>
      <c r="F165" s="7" t="s">
        <v>68</v>
      </c>
      <c r="G165" s="7" t="s">
        <v>68</v>
      </c>
      <c r="H165" s="7" t="s">
        <v>68</v>
      </c>
      <c r="I165" s="6" t="s">
        <v>50</v>
      </c>
      <c r="J165" s="6" t="s">
        <v>297</v>
      </c>
      <c r="K165" s="6" t="s">
        <v>298</v>
      </c>
      <c r="L165" s="6" t="s">
        <v>299</v>
      </c>
      <c r="M165" s="7" t="s">
        <v>68</v>
      </c>
      <c r="N165" s="7" t="s">
        <v>68</v>
      </c>
      <c r="O165" s="7" t="s">
        <v>68</v>
      </c>
      <c r="P165" s="6" t="s">
        <v>300</v>
      </c>
      <c r="Q165" s="6" t="s">
        <v>41</v>
      </c>
      <c r="R165" s="6" t="s">
        <v>301</v>
      </c>
      <c r="S165" s="6" t="s">
        <v>302</v>
      </c>
      <c r="T165" s="6" t="s">
        <v>303</v>
      </c>
      <c r="U165" s="6" t="s">
        <v>104</v>
      </c>
      <c r="V165" s="6" t="s">
        <v>45</v>
      </c>
      <c r="W165" s="6" t="s">
        <v>34</v>
      </c>
      <c r="X165" s="6" t="s">
        <v>46</v>
      </c>
      <c r="Y165" s="6" t="s">
        <v>47</v>
      </c>
      <c r="Z165" s="6" t="s">
        <v>304</v>
      </c>
      <c r="AA165" s="6" t="s">
        <v>375</v>
      </c>
      <c r="AB165" s="7">
        <v>3</v>
      </c>
      <c r="AC165" s="7">
        <v>59292</v>
      </c>
      <c r="AD165" s="7">
        <v>59.29</v>
      </c>
      <c r="AE165" s="7">
        <v>470000</v>
      </c>
    </row>
    <row r="166" spans="1:31" ht="22" customHeight="1" x14ac:dyDescent="0.3">
      <c r="A166" s="2">
        <v>43962</v>
      </c>
      <c r="B166" s="3" t="s">
        <v>31</v>
      </c>
      <c r="C166" s="3" t="s">
        <v>56</v>
      </c>
      <c r="D166" s="3" t="s">
        <v>222</v>
      </c>
      <c r="E166" s="3" t="s">
        <v>34</v>
      </c>
      <c r="F166" s="4" t="s">
        <v>68</v>
      </c>
      <c r="G166" s="4" t="s">
        <v>68</v>
      </c>
      <c r="H166" s="4" t="s">
        <v>68</v>
      </c>
      <c r="I166" s="3" t="s">
        <v>223</v>
      </c>
      <c r="J166" s="3" t="s">
        <v>376</v>
      </c>
      <c r="K166" s="4" t="s">
        <v>68</v>
      </c>
      <c r="L166" s="4" t="s">
        <v>68</v>
      </c>
      <c r="M166" s="3" t="s">
        <v>377</v>
      </c>
      <c r="N166" s="4" t="s">
        <v>68</v>
      </c>
      <c r="O166" s="4" t="s">
        <v>68</v>
      </c>
      <c r="P166" s="3" t="s">
        <v>378</v>
      </c>
      <c r="Q166" s="3" t="s">
        <v>379</v>
      </c>
      <c r="R166" s="3" t="s">
        <v>380</v>
      </c>
      <c r="S166" s="3" t="s">
        <v>381</v>
      </c>
      <c r="T166" s="3" t="s">
        <v>382</v>
      </c>
      <c r="U166" s="3" t="s">
        <v>124</v>
      </c>
      <c r="V166" s="3" t="s">
        <v>45</v>
      </c>
      <c r="W166" s="3" t="s">
        <v>34</v>
      </c>
      <c r="X166" s="3" t="s">
        <v>46</v>
      </c>
      <c r="Y166" s="3" t="s">
        <v>47</v>
      </c>
      <c r="Z166" s="3" t="s">
        <v>361</v>
      </c>
      <c r="AA166" s="3" t="s">
        <v>383</v>
      </c>
      <c r="AB166" s="4">
        <v>4</v>
      </c>
      <c r="AC166" s="4">
        <v>18262</v>
      </c>
      <c r="AD166" s="4">
        <v>18.260000000000002</v>
      </c>
      <c r="AE166" s="4">
        <v>267000</v>
      </c>
    </row>
    <row r="167" spans="1:31" ht="22" customHeight="1" x14ac:dyDescent="0.3">
      <c r="A167" s="5">
        <v>43961</v>
      </c>
      <c r="B167" s="6" t="s">
        <v>126</v>
      </c>
      <c r="C167" s="6" t="s">
        <v>56</v>
      </c>
      <c r="D167" s="7" t="s">
        <v>68</v>
      </c>
      <c r="E167" s="7" t="s">
        <v>68</v>
      </c>
      <c r="F167" s="7" t="s">
        <v>68</v>
      </c>
      <c r="G167" s="7" t="s">
        <v>68</v>
      </c>
      <c r="H167" s="7" t="s">
        <v>68</v>
      </c>
      <c r="I167" s="6" t="s">
        <v>74</v>
      </c>
      <c r="J167" s="6" t="s">
        <v>175</v>
      </c>
      <c r="K167" s="6" t="s">
        <v>170</v>
      </c>
      <c r="L167" s="6" t="s">
        <v>120</v>
      </c>
      <c r="M167" s="7" t="s">
        <v>68</v>
      </c>
      <c r="N167" s="7" t="s">
        <v>68</v>
      </c>
      <c r="O167" s="7" t="s">
        <v>68</v>
      </c>
      <c r="P167" s="6" t="s">
        <v>176</v>
      </c>
      <c r="Q167" s="6" t="s">
        <v>41</v>
      </c>
      <c r="R167" s="6" t="s">
        <v>122</v>
      </c>
      <c r="S167" s="6" t="s">
        <v>120</v>
      </c>
      <c r="T167" s="6" t="s">
        <v>123</v>
      </c>
      <c r="U167" s="6" t="s">
        <v>124</v>
      </c>
      <c r="V167" s="6" t="s">
        <v>45</v>
      </c>
      <c r="W167" s="6" t="s">
        <v>34</v>
      </c>
      <c r="X167" s="6" t="s">
        <v>46</v>
      </c>
      <c r="Y167" s="6" t="s">
        <v>47</v>
      </c>
      <c r="Z167" s="6" t="s">
        <v>143</v>
      </c>
      <c r="AA167" s="6" t="s">
        <v>144</v>
      </c>
      <c r="AB167" s="7">
        <v>2</v>
      </c>
      <c r="AC167" s="7">
        <v>21400</v>
      </c>
      <c r="AD167" s="7">
        <v>21.4</v>
      </c>
      <c r="AE167" s="7">
        <v>203000</v>
      </c>
    </row>
    <row r="168" spans="1:31" ht="22" customHeight="1" x14ac:dyDescent="0.3">
      <c r="A168" s="2">
        <v>43961</v>
      </c>
      <c r="B168" s="3" t="s">
        <v>126</v>
      </c>
      <c r="C168" s="3" t="s">
        <v>56</v>
      </c>
      <c r="D168" s="4" t="s">
        <v>68</v>
      </c>
      <c r="E168" s="4" t="s">
        <v>68</v>
      </c>
      <c r="F168" s="4" t="s">
        <v>68</v>
      </c>
      <c r="G168" s="4" t="s">
        <v>68</v>
      </c>
      <c r="H168" s="4" t="s">
        <v>68</v>
      </c>
      <c r="I168" s="3" t="s">
        <v>74</v>
      </c>
      <c r="J168" s="3" t="s">
        <v>336</v>
      </c>
      <c r="K168" s="3" t="s">
        <v>337</v>
      </c>
      <c r="L168" s="3" t="s">
        <v>120</v>
      </c>
      <c r="M168" s="3" t="s">
        <v>201</v>
      </c>
      <c r="N168" s="8">
        <v>10117500</v>
      </c>
      <c r="O168" s="4" t="s">
        <v>68</v>
      </c>
      <c r="P168" s="3" t="s">
        <v>338</v>
      </c>
      <c r="Q168" s="3" t="s">
        <v>41</v>
      </c>
      <c r="R168" s="3" t="s">
        <v>122</v>
      </c>
      <c r="S168" s="3" t="s">
        <v>120</v>
      </c>
      <c r="T168" s="3" t="s">
        <v>123</v>
      </c>
      <c r="U168" s="3" t="s">
        <v>124</v>
      </c>
      <c r="V168" s="3" t="s">
        <v>45</v>
      </c>
      <c r="W168" s="3" t="s">
        <v>34</v>
      </c>
      <c r="X168" s="3" t="s">
        <v>46</v>
      </c>
      <c r="Y168" s="3" t="s">
        <v>47</v>
      </c>
      <c r="Z168" s="3" t="s">
        <v>143</v>
      </c>
      <c r="AA168" s="3" t="s">
        <v>199</v>
      </c>
      <c r="AB168" s="4">
        <v>4</v>
      </c>
      <c r="AC168" s="4">
        <v>42800</v>
      </c>
      <c r="AD168" s="4">
        <v>42.8</v>
      </c>
      <c r="AE168" s="4">
        <v>407000</v>
      </c>
    </row>
    <row r="169" spans="1:31" ht="22" customHeight="1" x14ac:dyDescent="0.3">
      <c r="A169" s="5">
        <v>43960</v>
      </c>
      <c r="B169" s="6" t="s">
        <v>31</v>
      </c>
      <c r="C169" s="6" t="s">
        <v>32</v>
      </c>
      <c r="D169" s="6" t="s">
        <v>33</v>
      </c>
      <c r="E169" s="6" t="s">
        <v>34</v>
      </c>
      <c r="F169" s="7" t="s">
        <v>68</v>
      </c>
      <c r="G169" s="7" t="s">
        <v>68</v>
      </c>
      <c r="H169" s="7" t="s">
        <v>68</v>
      </c>
      <c r="I169" s="6" t="s">
        <v>35</v>
      </c>
      <c r="J169" s="6" t="s">
        <v>131</v>
      </c>
      <c r="K169" s="6" t="s">
        <v>109</v>
      </c>
      <c r="L169" s="6" t="s">
        <v>110</v>
      </c>
      <c r="M169" s="7" t="s">
        <v>68</v>
      </c>
      <c r="N169" s="7" t="s">
        <v>68</v>
      </c>
      <c r="O169" s="7" t="s">
        <v>68</v>
      </c>
      <c r="P169" s="6" t="s">
        <v>132</v>
      </c>
      <c r="Q169" s="6" t="s">
        <v>101</v>
      </c>
      <c r="R169" s="6" t="s">
        <v>113</v>
      </c>
      <c r="S169" s="6" t="s">
        <v>110</v>
      </c>
      <c r="T169" s="6" t="s">
        <v>114</v>
      </c>
      <c r="U169" s="6" t="s">
        <v>115</v>
      </c>
      <c r="V169" s="6" t="s">
        <v>45</v>
      </c>
      <c r="W169" s="6" t="s">
        <v>34</v>
      </c>
      <c r="X169" s="6" t="s">
        <v>46</v>
      </c>
      <c r="Y169" s="6" t="s">
        <v>47</v>
      </c>
      <c r="Z169" s="6" t="s">
        <v>135</v>
      </c>
      <c r="AA169" s="6" t="s">
        <v>384</v>
      </c>
      <c r="AB169" s="7">
        <v>1</v>
      </c>
      <c r="AC169" s="7">
        <v>20900</v>
      </c>
      <c r="AD169" s="7">
        <v>20.9</v>
      </c>
      <c r="AE169" s="7">
        <v>480000</v>
      </c>
    </row>
    <row r="170" spans="1:31" ht="22" customHeight="1" x14ac:dyDescent="0.3">
      <c r="A170" s="2">
        <v>43959</v>
      </c>
      <c r="B170" s="3" t="s">
        <v>31</v>
      </c>
      <c r="C170" s="3" t="s">
        <v>56</v>
      </c>
      <c r="D170" s="4" t="s">
        <v>68</v>
      </c>
      <c r="E170" s="4" t="s">
        <v>68</v>
      </c>
      <c r="F170" s="4" t="s">
        <v>68</v>
      </c>
      <c r="G170" s="4" t="s">
        <v>68</v>
      </c>
      <c r="H170" s="4" t="s">
        <v>68</v>
      </c>
      <c r="I170" s="3" t="s">
        <v>74</v>
      </c>
      <c r="J170" s="3" t="s">
        <v>385</v>
      </c>
      <c r="K170" s="3" t="s">
        <v>386</v>
      </c>
      <c r="L170" s="3" t="s">
        <v>120</v>
      </c>
      <c r="M170" s="3" t="s">
        <v>61</v>
      </c>
      <c r="N170" s="8">
        <v>30371653</v>
      </c>
      <c r="O170" s="4" t="s">
        <v>68</v>
      </c>
      <c r="P170" s="3" t="s">
        <v>387</v>
      </c>
      <c r="Q170" s="3" t="s">
        <v>41</v>
      </c>
      <c r="R170" s="3" t="s">
        <v>122</v>
      </c>
      <c r="S170" s="3" t="s">
        <v>120</v>
      </c>
      <c r="T170" s="3" t="s">
        <v>123</v>
      </c>
      <c r="U170" s="3" t="s">
        <v>124</v>
      </c>
      <c r="V170" s="3" t="s">
        <v>45</v>
      </c>
      <c r="W170" s="3" t="s">
        <v>34</v>
      </c>
      <c r="X170" s="3" t="s">
        <v>46</v>
      </c>
      <c r="Y170" s="3" t="s">
        <v>47</v>
      </c>
      <c r="Z170" s="3" t="s">
        <v>388</v>
      </c>
      <c r="AA170" s="3" t="s">
        <v>389</v>
      </c>
      <c r="AB170" s="4">
        <v>2</v>
      </c>
      <c r="AC170" s="4">
        <v>24120</v>
      </c>
      <c r="AD170" s="4">
        <v>24.12</v>
      </c>
      <c r="AE170" s="4">
        <v>722000</v>
      </c>
    </row>
    <row r="171" spans="1:31" ht="22" customHeight="1" x14ac:dyDescent="0.3">
      <c r="A171" s="5">
        <v>43959</v>
      </c>
      <c r="B171" s="6" t="s">
        <v>31</v>
      </c>
      <c r="C171" s="6" t="s">
        <v>56</v>
      </c>
      <c r="D171" s="7" t="s">
        <v>68</v>
      </c>
      <c r="E171" s="7" t="s">
        <v>68</v>
      </c>
      <c r="F171" s="7" t="s">
        <v>68</v>
      </c>
      <c r="G171" s="7" t="s">
        <v>68</v>
      </c>
      <c r="H171" s="7" t="s">
        <v>68</v>
      </c>
      <c r="I171" s="6" t="s">
        <v>74</v>
      </c>
      <c r="J171" s="6" t="s">
        <v>359</v>
      </c>
      <c r="K171" s="6" t="s">
        <v>119</v>
      </c>
      <c r="L171" s="6" t="s">
        <v>120</v>
      </c>
      <c r="M171" s="7" t="s">
        <v>68</v>
      </c>
      <c r="N171" s="7" t="s">
        <v>68</v>
      </c>
      <c r="O171" s="7" t="s">
        <v>68</v>
      </c>
      <c r="P171" s="6" t="s">
        <v>360</v>
      </c>
      <c r="Q171" s="6" t="s">
        <v>101</v>
      </c>
      <c r="R171" s="6" t="s">
        <v>122</v>
      </c>
      <c r="S171" s="6" t="s">
        <v>120</v>
      </c>
      <c r="T171" s="6" t="s">
        <v>123</v>
      </c>
      <c r="U171" s="6" t="s">
        <v>124</v>
      </c>
      <c r="V171" s="6" t="s">
        <v>45</v>
      </c>
      <c r="W171" s="6" t="s">
        <v>34</v>
      </c>
      <c r="X171" s="6" t="s">
        <v>46</v>
      </c>
      <c r="Y171" s="6" t="s">
        <v>47</v>
      </c>
      <c r="Z171" s="6" t="s">
        <v>361</v>
      </c>
      <c r="AA171" s="6" t="s">
        <v>390</v>
      </c>
      <c r="AB171" s="7">
        <v>4</v>
      </c>
      <c r="AC171" s="7">
        <v>52800</v>
      </c>
      <c r="AD171" s="7">
        <v>52.8</v>
      </c>
      <c r="AE171" s="7">
        <v>395000</v>
      </c>
    </row>
    <row r="172" spans="1:31" ht="22" customHeight="1" x14ac:dyDescent="0.3">
      <c r="A172" s="2">
        <v>43959</v>
      </c>
      <c r="B172" s="3" t="s">
        <v>31</v>
      </c>
      <c r="C172" s="3" t="s">
        <v>32</v>
      </c>
      <c r="D172" s="3" t="s">
        <v>33</v>
      </c>
      <c r="E172" s="3" t="s">
        <v>34</v>
      </c>
      <c r="F172" s="4" t="s">
        <v>68</v>
      </c>
      <c r="G172" s="4" t="s">
        <v>68</v>
      </c>
      <c r="H172" s="4" t="s">
        <v>68</v>
      </c>
      <c r="I172" s="3" t="s">
        <v>50</v>
      </c>
      <c r="J172" s="3" t="s">
        <v>297</v>
      </c>
      <c r="K172" s="3" t="s">
        <v>298</v>
      </c>
      <c r="L172" s="3" t="s">
        <v>299</v>
      </c>
      <c r="M172" s="4" t="s">
        <v>68</v>
      </c>
      <c r="N172" s="4" t="s">
        <v>68</v>
      </c>
      <c r="O172" s="4" t="s">
        <v>68</v>
      </c>
      <c r="P172" s="3" t="s">
        <v>300</v>
      </c>
      <c r="Q172" s="3" t="s">
        <v>41</v>
      </c>
      <c r="R172" s="3" t="s">
        <v>301</v>
      </c>
      <c r="S172" s="3" t="s">
        <v>302</v>
      </c>
      <c r="T172" s="3" t="s">
        <v>303</v>
      </c>
      <c r="U172" s="3" t="s">
        <v>104</v>
      </c>
      <c r="V172" s="3" t="s">
        <v>45</v>
      </c>
      <c r="W172" s="3" t="s">
        <v>34</v>
      </c>
      <c r="X172" s="3" t="s">
        <v>46</v>
      </c>
      <c r="Y172" s="3" t="s">
        <v>47</v>
      </c>
      <c r="Z172" s="3" t="s">
        <v>304</v>
      </c>
      <c r="AA172" s="3" t="s">
        <v>391</v>
      </c>
      <c r="AB172" s="4">
        <v>4</v>
      </c>
      <c r="AC172" s="4">
        <v>79056</v>
      </c>
      <c r="AD172" s="4">
        <v>79.06</v>
      </c>
      <c r="AE172" s="4">
        <v>627000</v>
      </c>
    </row>
    <row r="173" spans="1:31" ht="22" customHeight="1" x14ac:dyDescent="0.3">
      <c r="A173" s="5">
        <v>43956</v>
      </c>
      <c r="B173" s="6" t="s">
        <v>31</v>
      </c>
      <c r="C173" s="6" t="s">
        <v>32</v>
      </c>
      <c r="D173" s="6" t="s">
        <v>33</v>
      </c>
      <c r="E173" s="6" t="s">
        <v>34</v>
      </c>
      <c r="F173" s="7" t="s">
        <v>68</v>
      </c>
      <c r="G173" s="7" t="s">
        <v>68</v>
      </c>
      <c r="H173" s="7" t="s">
        <v>68</v>
      </c>
      <c r="I173" s="6" t="s">
        <v>35</v>
      </c>
      <c r="J173" s="6" t="s">
        <v>36</v>
      </c>
      <c r="K173" s="6" t="s">
        <v>37</v>
      </c>
      <c r="L173" s="6" t="s">
        <v>38</v>
      </c>
      <c r="M173" s="6" t="s">
        <v>39</v>
      </c>
      <c r="N173" s="7" t="s">
        <v>68</v>
      </c>
      <c r="O173" s="7" t="s">
        <v>68</v>
      </c>
      <c r="P173" s="6" t="s">
        <v>40</v>
      </c>
      <c r="Q173" s="6" t="s">
        <v>41</v>
      </c>
      <c r="R173" s="6" t="s">
        <v>42</v>
      </c>
      <c r="S173" s="6" t="s">
        <v>38</v>
      </c>
      <c r="T173" s="6" t="s">
        <v>43</v>
      </c>
      <c r="U173" s="6" t="s">
        <v>44</v>
      </c>
      <c r="V173" s="6" t="s">
        <v>45</v>
      </c>
      <c r="W173" s="6" t="s">
        <v>34</v>
      </c>
      <c r="X173" s="6" t="s">
        <v>46</v>
      </c>
      <c r="Y173" s="6" t="s">
        <v>47</v>
      </c>
      <c r="Z173" s="6" t="s">
        <v>48</v>
      </c>
      <c r="AA173" s="6" t="s">
        <v>392</v>
      </c>
      <c r="AB173" s="7">
        <v>12</v>
      </c>
      <c r="AC173" s="7">
        <v>139368</v>
      </c>
      <c r="AD173" s="7">
        <v>139.37</v>
      </c>
      <c r="AE173" s="7">
        <v>1536000</v>
      </c>
    </row>
    <row r="174" spans="1:31" ht="22" customHeight="1" x14ac:dyDescent="0.3">
      <c r="A174" s="2">
        <v>43956</v>
      </c>
      <c r="B174" s="3" t="s">
        <v>31</v>
      </c>
      <c r="C174" s="3" t="s">
        <v>32</v>
      </c>
      <c r="D174" s="3" t="s">
        <v>33</v>
      </c>
      <c r="E174" s="3" t="s">
        <v>34</v>
      </c>
      <c r="F174" s="4" t="s">
        <v>68</v>
      </c>
      <c r="G174" s="4" t="s">
        <v>68</v>
      </c>
      <c r="H174" s="4" t="s">
        <v>68</v>
      </c>
      <c r="I174" s="3" t="s">
        <v>35</v>
      </c>
      <c r="J174" s="3" t="s">
        <v>36</v>
      </c>
      <c r="K174" s="3" t="s">
        <v>37</v>
      </c>
      <c r="L174" s="3" t="s">
        <v>38</v>
      </c>
      <c r="M174" s="3" t="s">
        <v>39</v>
      </c>
      <c r="N174" s="4" t="s">
        <v>68</v>
      </c>
      <c r="O174" s="4" t="s">
        <v>68</v>
      </c>
      <c r="P174" s="3" t="s">
        <v>40</v>
      </c>
      <c r="Q174" s="3" t="s">
        <v>41</v>
      </c>
      <c r="R174" s="3" t="s">
        <v>42</v>
      </c>
      <c r="S174" s="3" t="s">
        <v>38</v>
      </c>
      <c r="T174" s="3" t="s">
        <v>43</v>
      </c>
      <c r="U174" s="3" t="s">
        <v>44</v>
      </c>
      <c r="V174" s="3" t="s">
        <v>45</v>
      </c>
      <c r="W174" s="3" t="s">
        <v>34</v>
      </c>
      <c r="X174" s="3" t="s">
        <v>46</v>
      </c>
      <c r="Y174" s="3" t="s">
        <v>47</v>
      </c>
      <c r="Z174" s="3" t="s">
        <v>48</v>
      </c>
      <c r="AA174" s="3" t="s">
        <v>393</v>
      </c>
      <c r="AB174" s="4">
        <v>7</v>
      </c>
      <c r="AC174" s="4">
        <v>125355</v>
      </c>
      <c r="AD174" s="4">
        <v>125.36</v>
      </c>
      <c r="AE174" s="4">
        <v>1381000</v>
      </c>
    </row>
    <row r="175" spans="1:31" ht="22" customHeight="1" x14ac:dyDescent="0.3">
      <c r="A175" s="5">
        <v>43954</v>
      </c>
      <c r="B175" s="6" t="s">
        <v>126</v>
      </c>
      <c r="C175" s="6" t="s">
        <v>56</v>
      </c>
      <c r="D175" s="7" t="s">
        <v>68</v>
      </c>
      <c r="E175" s="7" t="s">
        <v>68</v>
      </c>
      <c r="F175" s="7" t="s">
        <v>68</v>
      </c>
      <c r="G175" s="7" t="s">
        <v>68</v>
      </c>
      <c r="H175" s="7" t="s">
        <v>68</v>
      </c>
      <c r="I175" s="6" t="s">
        <v>74</v>
      </c>
      <c r="J175" s="6" t="s">
        <v>312</v>
      </c>
      <c r="K175" s="6" t="s">
        <v>313</v>
      </c>
      <c r="L175" s="6" t="s">
        <v>120</v>
      </c>
      <c r="M175" s="6" t="s">
        <v>61</v>
      </c>
      <c r="N175" s="9">
        <v>14195461</v>
      </c>
      <c r="O175" s="7" t="s">
        <v>68</v>
      </c>
      <c r="P175" s="6" t="s">
        <v>314</v>
      </c>
      <c r="Q175" s="6" t="s">
        <v>41</v>
      </c>
      <c r="R175" s="6" t="s">
        <v>122</v>
      </c>
      <c r="S175" s="6" t="s">
        <v>120</v>
      </c>
      <c r="T175" s="6" t="s">
        <v>123</v>
      </c>
      <c r="U175" s="6" t="s">
        <v>124</v>
      </c>
      <c r="V175" s="6" t="s">
        <v>45</v>
      </c>
      <c r="W175" s="6" t="s">
        <v>34</v>
      </c>
      <c r="X175" s="6" t="s">
        <v>46</v>
      </c>
      <c r="Y175" s="6" t="s">
        <v>47</v>
      </c>
      <c r="Z175" s="6" t="s">
        <v>141</v>
      </c>
      <c r="AA175" s="6" t="s">
        <v>394</v>
      </c>
      <c r="AB175" s="7">
        <v>15</v>
      </c>
      <c r="AC175" s="7">
        <v>301380.01</v>
      </c>
      <c r="AD175" s="7">
        <v>301.38</v>
      </c>
      <c r="AE175" s="7">
        <v>2156000</v>
      </c>
    </row>
    <row r="176" spans="1:31" ht="22" customHeight="1" x14ac:dyDescent="0.3">
      <c r="A176" s="2">
        <v>43954</v>
      </c>
      <c r="B176" s="3" t="s">
        <v>126</v>
      </c>
      <c r="C176" s="3" t="s">
        <v>56</v>
      </c>
      <c r="D176" s="4" t="s">
        <v>68</v>
      </c>
      <c r="E176" s="4" t="s">
        <v>68</v>
      </c>
      <c r="F176" s="4" t="s">
        <v>68</v>
      </c>
      <c r="G176" s="4" t="s">
        <v>68</v>
      </c>
      <c r="H176" s="4" t="s">
        <v>68</v>
      </c>
      <c r="I176" s="3" t="s">
        <v>74</v>
      </c>
      <c r="J176" s="3" t="s">
        <v>336</v>
      </c>
      <c r="K176" s="3" t="s">
        <v>337</v>
      </c>
      <c r="L176" s="3" t="s">
        <v>120</v>
      </c>
      <c r="M176" s="3" t="s">
        <v>201</v>
      </c>
      <c r="N176" s="8">
        <v>10117500</v>
      </c>
      <c r="O176" s="4" t="s">
        <v>68</v>
      </c>
      <c r="P176" s="3" t="s">
        <v>338</v>
      </c>
      <c r="Q176" s="3" t="s">
        <v>41</v>
      </c>
      <c r="R176" s="3" t="s">
        <v>122</v>
      </c>
      <c r="S176" s="3" t="s">
        <v>120</v>
      </c>
      <c r="T176" s="3" t="s">
        <v>123</v>
      </c>
      <c r="U176" s="3" t="s">
        <v>124</v>
      </c>
      <c r="V176" s="3" t="s">
        <v>45</v>
      </c>
      <c r="W176" s="3" t="s">
        <v>34</v>
      </c>
      <c r="X176" s="3" t="s">
        <v>46</v>
      </c>
      <c r="Y176" s="3" t="s">
        <v>47</v>
      </c>
      <c r="Z176" s="3" t="s">
        <v>143</v>
      </c>
      <c r="AA176" s="3" t="s">
        <v>144</v>
      </c>
      <c r="AB176" s="4">
        <v>2</v>
      </c>
      <c r="AC176" s="4">
        <v>21400</v>
      </c>
      <c r="AD176" s="4">
        <v>21.4</v>
      </c>
      <c r="AE176" s="4">
        <v>203000</v>
      </c>
    </row>
    <row r="177" spans="1:31" ht="22" customHeight="1" x14ac:dyDescent="0.3">
      <c r="A177" s="5">
        <v>43952</v>
      </c>
      <c r="B177" s="6" t="s">
        <v>107</v>
      </c>
      <c r="C177" s="6" t="s">
        <v>56</v>
      </c>
      <c r="D177" s="7" t="s">
        <v>68</v>
      </c>
      <c r="E177" s="7" t="s">
        <v>68</v>
      </c>
      <c r="F177" s="7" t="s">
        <v>68</v>
      </c>
      <c r="G177" s="7" t="s">
        <v>68</v>
      </c>
      <c r="H177" s="7" t="s">
        <v>68</v>
      </c>
      <c r="I177" s="6" t="s">
        <v>57</v>
      </c>
      <c r="J177" s="6" t="s">
        <v>108</v>
      </c>
      <c r="K177" s="6" t="s">
        <v>109</v>
      </c>
      <c r="L177" s="6" t="s">
        <v>110</v>
      </c>
      <c r="M177" s="7" t="s">
        <v>68</v>
      </c>
      <c r="N177" s="7" t="s">
        <v>68</v>
      </c>
      <c r="O177" s="7" t="s">
        <v>68</v>
      </c>
      <c r="P177" s="6" t="s">
        <v>111</v>
      </c>
      <c r="Q177" s="6" t="s">
        <v>41</v>
      </c>
      <c r="R177" s="6" t="s">
        <v>113</v>
      </c>
      <c r="S177" s="6" t="s">
        <v>110</v>
      </c>
      <c r="T177" s="6" t="s">
        <v>114</v>
      </c>
      <c r="U177" s="6" t="s">
        <v>115</v>
      </c>
      <c r="V177" s="6" t="s">
        <v>45</v>
      </c>
      <c r="W177" s="6" t="s">
        <v>34</v>
      </c>
      <c r="X177" s="6" t="s">
        <v>46</v>
      </c>
      <c r="Y177" s="6" t="s">
        <v>47</v>
      </c>
      <c r="Z177" s="6" t="s">
        <v>395</v>
      </c>
      <c r="AA177" s="6" t="s">
        <v>396</v>
      </c>
      <c r="AB177" s="7">
        <v>2</v>
      </c>
      <c r="AC177" s="7">
        <v>25920</v>
      </c>
      <c r="AD177" s="7">
        <v>25.92</v>
      </c>
      <c r="AE177" s="6" t="s">
        <v>68</v>
      </c>
    </row>
    <row r="178" spans="1:31" ht="22" hidden="1" customHeight="1" x14ac:dyDescent="0.3">
      <c r="A178" s="2">
        <v>43952</v>
      </c>
      <c r="B178" s="3" t="s">
        <v>341</v>
      </c>
      <c r="C178" s="3" t="s">
        <v>342</v>
      </c>
      <c r="D178" s="4" t="s">
        <v>68</v>
      </c>
      <c r="E178" s="4" t="s">
        <v>68</v>
      </c>
      <c r="F178" s="4" t="s">
        <v>68</v>
      </c>
      <c r="G178" s="4" t="s">
        <v>68</v>
      </c>
      <c r="H178" s="4" t="s">
        <v>68</v>
      </c>
      <c r="I178" s="3" t="s">
        <v>343</v>
      </c>
      <c r="J178" s="3" t="s">
        <v>108</v>
      </c>
      <c r="K178" s="3" t="s">
        <v>109</v>
      </c>
      <c r="L178" s="3" t="s">
        <v>110</v>
      </c>
      <c r="M178" s="4" t="s">
        <v>68</v>
      </c>
      <c r="N178" s="4" t="s">
        <v>68</v>
      </c>
      <c r="O178" s="4" t="s">
        <v>68</v>
      </c>
      <c r="P178" s="3" t="s">
        <v>111</v>
      </c>
      <c r="Q178" s="3" t="s">
        <v>344</v>
      </c>
      <c r="R178" s="3" t="s">
        <v>133</v>
      </c>
      <c r="S178" s="3" t="s">
        <v>110</v>
      </c>
      <c r="T178" s="3" t="s">
        <v>134</v>
      </c>
      <c r="U178" s="3" t="s">
        <v>115</v>
      </c>
      <c r="V178" s="3" t="s">
        <v>45</v>
      </c>
      <c r="W178" s="3" t="s">
        <v>34</v>
      </c>
      <c r="X178" s="3" t="s">
        <v>46</v>
      </c>
      <c r="Y178" s="3" t="s">
        <v>47</v>
      </c>
      <c r="Z178" s="3" t="s">
        <v>345</v>
      </c>
      <c r="AA178" s="3" t="s">
        <v>397</v>
      </c>
      <c r="AB178" s="4">
        <v>1</v>
      </c>
      <c r="AC178" s="4">
        <v>12620</v>
      </c>
      <c r="AD178" s="4">
        <v>12.62</v>
      </c>
      <c r="AE178" s="4">
        <v>158000</v>
      </c>
    </row>
    <row r="179" spans="1:31" ht="22" hidden="1" customHeight="1" x14ac:dyDescent="0.3">
      <c r="A179" s="5">
        <v>43952</v>
      </c>
      <c r="B179" s="6" t="s">
        <v>341</v>
      </c>
      <c r="C179" s="6" t="s">
        <v>342</v>
      </c>
      <c r="D179" s="7" t="s">
        <v>68</v>
      </c>
      <c r="E179" s="7" t="s">
        <v>68</v>
      </c>
      <c r="F179" s="7" t="s">
        <v>68</v>
      </c>
      <c r="G179" s="7" t="s">
        <v>68</v>
      </c>
      <c r="H179" s="7" t="s">
        <v>68</v>
      </c>
      <c r="I179" s="6" t="s">
        <v>343</v>
      </c>
      <c r="J179" s="6" t="s">
        <v>108</v>
      </c>
      <c r="K179" s="6" t="s">
        <v>109</v>
      </c>
      <c r="L179" s="6" t="s">
        <v>110</v>
      </c>
      <c r="M179" s="7" t="s">
        <v>68</v>
      </c>
      <c r="N179" s="7" t="s">
        <v>68</v>
      </c>
      <c r="O179" s="7" t="s">
        <v>68</v>
      </c>
      <c r="P179" s="6" t="s">
        <v>111</v>
      </c>
      <c r="Q179" s="6" t="s">
        <v>344</v>
      </c>
      <c r="R179" s="6" t="s">
        <v>133</v>
      </c>
      <c r="S179" s="6" t="s">
        <v>110</v>
      </c>
      <c r="T179" s="6" t="s">
        <v>134</v>
      </c>
      <c r="U179" s="6" t="s">
        <v>115</v>
      </c>
      <c r="V179" s="6" t="s">
        <v>45</v>
      </c>
      <c r="W179" s="6" t="s">
        <v>34</v>
      </c>
      <c r="X179" s="6" t="s">
        <v>46</v>
      </c>
      <c r="Y179" s="6" t="s">
        <v>47</v>
      </c>
      <c r="Z179" s="6" t="s">
        <v>345</v>
      </c>
      <c r="AA179" s="6" t="s">
        <v>398</v>
      </c>
      <c r="AB179" s="7">
        <v>3</v>
      </c>
      <c r="AC179" s="7">
        <v>37860</v>
      </c>
      <c r="AD179" s="7">
        <v>37.86</v>
      </c>
      <c r="AE179" s="7">
        <v>473000</v>
      </c>
    </row>
    <row r="180" spans="1:31" ht="22" hidden="1" customHeight="1" x14ac:dyDescent="0.3">
      <c r="A180" s="2">
        <v>43952</v>
      </c>
      <c r="B180" s="3" t="s">
        <v>341</v>
      </c>
      <c r="C180" s="3" t="s">
        <v>342</v>
      </c>
      <c r="D180" s="4" t="s">
        <v>68</v>
      </c>
      <c r="E180" s="4" t="s">
        <v>68</v>
      </c>
      <c r="F180" s="4" t="s">
        <v>68</v>
      </c>
      <c r="G180" s="4" t="s">
        <v>68</v>
      </c>
      <c r="H180" s="4" t="s">
        <v>68</v>
      </c>
      <c r="I180" s="3" t="s">
        <v>343</v>
      </c>
      <c r="J180" s="3" t="s">
        <v>108</v>
      </c>
      <c r="K180" s="3" t="s">
        <v>109</v>
      </c>
      <c r="L180" s="3" t="s">
        <v>110</v>
      </c>
      <c r="M180" s="4" t="s">
        <v>68</v>
      </c>
      <c r="N180" s="4" t="s">
        <v>68</v>
      </c>
      <c r="O180" s="4" t="s">
        <v>68</v>
      </c>
      <c r="P180" s="3" t="s">
        <v>111</v>
      </c>
      <c r="Q180" s="3" t="s">
        <v>344</v>
      </c>
      <c r="R180" s="3" t="s">
        <v>133</v>
      </c>
      <c r="S180" s="3" t="s">
        <v>110</v>
      </c>
      <c r="T180" s="3" t="s">
        <v>134</v>
      </c>
      <c r="U180" s="3" t="s">
        <v>115</v>
      </c>
      <c r="V180" s="3" t="s">
        <v>45</v>
      </c>
      <c r="W180" s="3" t="s">
        <v>34</v>
      </c>
      <c r="X180" s="3" t="s">
        <v>46</v>
      </c>
      <c r="Y180" s="3" t="s">
        <v>47</v>
      </c>
      <c r="Z180" s="3" t="s">
        <v>345</v>
      </c>
      <c r="AA180" s="3" t="s">
        <v>399</v>
      </c>
      <c r="AB180" s="4">
        <v>4</v>
      </c>
      <c r="AC180" s="4">
        <v>50480</v>
      </c>
      <c r="AD180" s="4">
        <v>50.48</v>
      </c>
      <c r="AE180" s="4">
        <v>630000</v>
      </c>
    </row>
    <row r="181" spans="1:31" ht="22" customHeight="1" x14ac:dyDescent="0.3">
      <c r="A181" s="5">
        <v>43948</v>
      </c>
      <c r="B181" s="6" t="s">
        <v>126</v>
      </c>
      <c r="C181" s="6" t="s">
        <v>56</v>
      </c>
      <c r="D181" s="7" t="s">
        <v>68</v>
      </c>
      <c r="E181" s="7" t="s">
        <v>68</v>
      </c>
      <c r="F181" s="7" t="s">
        <v>68</v>
      </c>
      <c r="G181" s="7" t="s">
        <v>68</v>
      </c>
      <c r="H181" s="7" t="s">
        <v>68</v>
      </c>
      <c r="I181" s="6" t="s">
        <v>74</v>
      </c>
      <c r="J181" s="6" t="s">
        <v>160</v>
      </c>
      <c r="K181" s="6" t="s">
        <v>161</v>
      </c>
      <c r="L181" s="6" t="s">
        <v>120</v>
      </c>
      <c r="M181" s="6" t="s">
        <v>61</v>
      </c>
      <c r="N181" s="9">
        <v>1963758600</v>
      </c>
      <c r="O181" s="7" t="s">
        <v>68</v>
      </c>
      <c r="P181" s="6" t="s">
        <v>162</v>
      </c>
      <c r="Q181" s="6" t="s">
        <v>101</v>
      </c>
      <c r="R181" s="6" t="s">
        <v>122</v>
      </c>
      <c r="S181" s="6" t="s">
        <v>120</v>
      </c>
      <c r="T181" s="6" t="s">
        <v>123</v>
      </c>
      <c r="U181" s="6" t="s">
        <v>124</v>
      </c>
      <c r="V181" s="6" t="s">
        <v>45</v>
      </c>
      <c r="W181" s="6" t="s">
        <v>34</v>
      </c>
      <c r="X181" s="6" t="s">
        <v>46</v>
      </c>
      <c r="Y181" s="6" t="s">
        <v>47</v>
      </c>
      <c r="Z181" s="6" t="s">
        <v>163</v>
      </c>
      <c r="AA181" s="6" t="s">
        <v>400</v>
      </c>
      <c r="AB181" s="7">
        <v>1</v>
      </c>
      <c r="AC181" s="7">
        <v>7462</v>
      </c>
      <c r="AD181" s="7">
        <v>7.46</v>
      </c>
      <c r="AE181" s="7">
        <v>133000</v>
      </c>
    </row>
    <row r="182" spans="1:31" ht="22" customHeight="1" x14ac:dyDescent="0.3">
      <c r="A182" s="2">
        <v>43948</v>
      </c>
      <c r="B182" s="3" t="s">
        <v>126</v>
      </c>
      <c r="C182" s="3" t="s">
        <v>56</v>
      </c>
      <c r="D182" s="4" t="s">
        <v>68</v>
      </c>
      <c r="E182" s="4" t="s">
        <v>68</v>
      </c>
      <c r="F182" s="4" t="s">
        <v>68</v>
      </c>
      <c r="G182" s="4" t="s">
        <v>68</v>
      </c>
      <c r="H182" s="4" t="s">
        <v>68</v>
      </c>
      <c r="I182" s="3" t="s">
        <v>74</v>
      </c>
      <c r="J182" s="3" t="s">
        <v>127</v>
      </c>
      <c r="K182" s="4" t="s">
        <v>68</v>
      </c>
      <c r="L182" s="4" t="s">
        <v>68</v>
      </c>
      <c r="M182" s="4" t="s">
        <v>68</v>
      </c>
      <c r="N182" s="4" t="s">
        <v>68</v>
      </c>
      <c r="O182" s="4" t="s">
        <v>68</v>
      </c>
      <c r="P182" s="3" t="s">
        <v>128</v>
      </c>
      <c r="Q182" s="3" t="s">
        <v>41</v>
      </c>
      <c r="R182" s="3" t="s">
        <v>122</v>
      </c>
      <c r="S182" s="3" t="s">
        <v>120</v>
      </c>
      <c r="T182" s="3" t="s">
        <v>123</v>
      </c>
      <c r="U182" s="3" t="s">
        <v>124</v>
      </c>
      <c r="V182" s="3" t="s">
        <v>45</v>
      </c>
      <c r="W182" s="3" t="s">
        <v>34</v>
      </c>
      <c r="X182" s="3" t="s">
        <v>46</v>
      </c>
      <c r="Y182" s="3" t="s">
        <v>47</v>
      </c>
      <c r="Z182" s="3" t="s">
        <v>143</v>
      </c>
      <c r="AA182" s="3" t="s">
        <v>199</v>
      </c>
      <c r="AB182" s="4">
        <v>4</v>
      </c>
      <c r="AC182" s="4">
        <v>43200</v>
      </c>
      <c r="AD182" s="4">
        <v>43.2</v>
      </c>
      <c r="AE182" s="4">
        <v>401000</v>
      </c>
    </row>
    <row r="183" spans="1:31" ht="22" customHeight="1" x14ac:dyDescent="0.3">
      <c r="A183" s="5">
        <v>43947</v>
      </c>
      <c r="B183" s="6" t="s">
        <v>126</v>
      </c>
      <c r="C183" s="6" t="s">
        <v>56</v>
      </c>
      <c r="D183" s="7" t="s">
        <v>68</v>
      </c>
      <c r="E183" s="7" t="s">
        <v>68</v>
      </c>
      <c r="F183" s="7" t="s">
        <v>68</v>
      </c>
      <c r="G183" s="7" t="s">
        <v>68</v>
      </c>
      <c r="H183" s="7" t="s">
        <v>68</v>
      </c>
      <c r="I183" s="6" t="s">
        <v>74</v>
      </c>
      <c r="J183" s="6" t="s">
        <v>401</v>
      </c>
      <c r="K183" s="6" t="s">
        <v>402</v>
      </c>
      <c r="L183" s="6" t="s">
        <v>120</v>
      </c>
      <c r="M183" s="7" t="s">
        <v>68</v>
      </c>
      <c r="N183" s="7" t="s">
        <v>68</v>
      </c>
      <c r="O183" s="7" t="s">
        <v>68</v>
      </c>
      <c r="P183" s="6" t="s">
        <v>403</v>
      </c>
      <c r="Q183" s="6" t="s">
        <v>41</v>
      </c>
      <c r="R183" s="6" t="s">
        <v>316</v>
      </c>
      <c r="S183" s="6" t="s">
        <v>120</v>
      </c>
      <c r="T183" s="6" t="s">
        <v>317</v>
      </c>
      <c r="U183" s="6" t="s">
        <v>124</v>
      </c>
      <c r="V183" s="6" t="s">
        <v>45</v>
      </c>
      <c r="W183" s="6" t="s">
        <v>34</v>
      </c>
      <c r="X183" s="6" t="s">
        <v>46</v>
      </c>
      <c r="Y183" s="6" t="s">
        <v>47</v>
      </c>
      <c r="Z183" s="6" t="s">
        <v>318</v>
      </c>
      <c r="AA183" s="6" t="s">
        <v>331</v>
      </c>
      <c r="AB183" s="7">
        <v>20</v>
      </c>
      <c r="AC183" s="7">
        <v>241200</v>
      </c>
      <c r="AD183" s="7">
        <v>241.2</v>
      </c>
      <c r="AE183" s="7">
        <v>747000</v>
      </c>
    </row>
    <row r="184" spans="1:31" ht="22" customHeight="1" x14ac:dyDescent="0.3">
      <c r="A184" s="2">
        <v>43947</v>
      </c>
      <c r="B184" s="3" t="s">
        <v>126</v>
      </c>
      <c r="C184" s="3" t="s">
        <v>56</v>
      </c>
      <c r="D184" s="4" t="s">
        <v>68</v>
      </c>
      <c r="E184" s="4" t="s">
        <v>68</v>
      </c>
      <c r="F184" s="4" t="s">
        <v>68</v>
      </c>
      <c r="G184" s="4" t="s">
        <v>68</v>
      </c>
      <c r="H184" s="4" t="s">
        <v>68</v>
      </c>
      <c r="I184" s="3" t="s">
        <v>74</v>
      </c>
      <c r="J184" s="3" t="s">
        <v>401</v>
      </c>
      <c r="K184" s="3" t="s">
        <v>402</v>
      </c>
      <c r="L184" s="3" t="s">
        <v>120</v>
      </c>
      <c r="M184" s="4" t="s">
        <v>68</v>
      </c>
      <c r="N184" s="4" t="s">
        <v>68</v>
      </c>
      <c r="O184" s="4" t="s">
        <v>68</v>
      </c>
      <c r="P184" s="3" t="s">
        <v>403</v>
      </c>
      <c r="Q184" s="3" t="s">
        <v>41</v>
      </c>
      <c r="R184" s="3" t="s">
        <v>316</v>
      </c>
      <c r="S184" s="3" t="s">
        <v>120</v>
      </c>
      <c r="T184" s="3" t="s">
        <v>317</v>
      </c>
      <c r="U184" s="3" t="s">
        <v>124</v>
      </c>
      <c r="V184" s="3" t="s">
        <v>45</v>
      </c>
      <c r="W184" s="3" t="s">
        <v>34</v>
      </c>
      <c r="X184" s="3" t="s">
        <v>46</v>
      </c>
      <c r="Y184" s="3" t="s">
        <v>47</v>
      </c>
      <c r="Z184" s="3" t="s">
        <v>318</v>
      </c>
      <c r="AA184" s="3" t="s">
        <v>331</v>
      </c>
      <c r="AB184" s="4">
        <v>20</v>
      </c>
      <c r="AC184" s="4">
        <v>241200</v>
      </c>
      <c r="AD184" s="4">
        <v>241.2</v>
      </c>
      <c r="AE184" s="4">
        <v>747000</v>
      </c>
    </row>
    <row r="185" spans="1:31" ht="22" customHeight="1" x14ac:dyDescent="0.3">
      <c r="A185" s="5">
        <v>43947</v>
      </c>
      <c r="B185" s="6" t="s">
        <v>126</v>
      </c>
      <c r="C185" s="6" t="s">
        <v>56</v>
      </c>
      <c r="D185" s="7" t="s">
        <v>68</v>
      </c>
      <c r="E185" s="7" t="s">
        <v>68</v>
      </c>
      <c r="F185" s="7" t="s">
        <v>68</v>
      </c>
      <c r="G185" s="7" t="s">
        <v>68</v>
      </c>
      <c r="H185" s="7" t="s">
        <v>68</v>
      </c>
      <c r="I185" s="6" t="s">
        <v>74</v>
      </c>
      <c r="J185" s="6" t="s">
        <v>401</v>
      </c>
      <c r="K185" s="6" t="s">
        <v>402</v>
      </c>
      <c r="L185" s="6" t="s">
        <v>120</v>
      </c>
      <c r="M185" s="7" t="s">
        <v>68</v>
      </c>
      <c r="N185" s="7" t="s">
        <v>68</v>
      </c>
      <c r="O185" s="7" t="s">
        <v>68</v>
      </c>
      <c r="P185" s="6" t="s">
        <v>403</v>
      </c>
      <c r="Q185" s="6" t="s">
        <v>41</v>
      </c>
      <c r="R185" s="6" t="s">
        <v>316</v>
      </c>
      <c r="S185" s="6" t="s">
        <v>120</v>
      </c>
      <c r="T185" s="6" t="s">
        <v>317</v>
      </c>
      <c r="U185" s="6" t="s">
        <v>124</v>
      </c>
      <c r="V185" s="6" t="s">
        <v>45</v>
      </c>
      <c r="W185" s="6" t="s">
        <v>34</v>
      </c>
      <c r="X185" s="6" t="s">
        <v>46</v>
      </c>
      <c r="Y185" s="6" t="s">
        <v>47</v>
      </c>
      <c r="Z185" s="6" t="s">
        <v>318</v>
      </c>
      <c r="AA185" s="6" t="s">
        <v>331</v>
      </c>
      <c r="AB185" s="7">
        <v>20</v>
      </c>
      <c r="AC185" s="7">
        <v>241200</v>
      </c>
      <c r="AD185" s="7">
        <v>241.2</v>
      </c>
      <c r="AE185" s="7">
        <v>747000</v>
      </c>
    </row>
    <row r="186" spans="1:31" ht="22" hidden="1" customHeight="1" x14ac:dyDescent="0.3">
      <c r="A186" s="2">
        <v>43947</v>
      </c>
      <c r="B186" s="3" t="s">
        <v>341</v>
      </c>
      <c r="C186" s="3" t="s">
        <v>404</v>
      </c>
      <c r="D186" s="3" t="s">
        <v>405</v>
      </c>
      <c r="E186" s="3" t="s">
        <v>34</v>
      </c>
      <c r="F186" s="4" t="s">
        <v>68</v>
      </c>
      <c r="G186" s="4" t="s">
        <v>68</v>
      </c>
      <c r="H186" s="4" t="s">
        <v>68</v>
      </c>
      <c r="I186" s="3" t="s">
        <v>406</v>
      </c>
      <c r="J186" s="3" t="s">
        <v>108</v>
      </c>
      <c r="K186" s="3" t="s">
        <v>109</v>
      </c>
      <c r="L186" s="3" t="s">
        <v>110</v>
      </c>
      <c r="M186" s="4" t="s">
        <v>68</v>
      </c>
      <c r="N186" s="4" t="s">
        <v>68</v>
      </c>
      <c r="O186" s="4" t="s">
        <v>68</v>
      </c>
      <c r="P186" s="3" t="s">
        <v>111</v>
      </c>
      <c r="Q186" s="3" t="s">
        <v>407</v>
      </c>
      <c r="R186" s="3" t="s">
        <v>133</v>
      </c>
      <c r="S186" s="3" t="s">
        <v>110</v>
      </c>
      <c r="T186" s="3" t="s">
        <v>134</v>
      </c>
      <c r="U186" s="3" t="s">
        <v>115</v>
      </c>
      <c r="V186" s="3" t="s">
        <v>408</v>
      </c>
      <c r="W186" s="3" t="s">
        <v>34</v>
      </c>
      <c r="X186" s="3" t="s">
        <v>409</v>
      </c>
      <c r="Y186" s="3" t="s">
        <v>47</v>
      </c>
      <c r="Z186" s="3" t="s">
        <v>410</v>
      </c>
      <c r="AA186" s="3" t="s">
        <v>411</v>
      </c>
      <c r="AB186" s="4">
        <v>1</v>
      </c>
      <c r="AC186" s="4">
        <v>15880</v>
      </c>
      <c r="AD186" s="4">
        <v>15.88</v>
      </c>
      <c r="AE186" s="4">
        <v>84400</v>
      </c>
    </row>
    <row r="187" spans="1:31" ht="22" customHeight="1" x14ac:dyDescent="0.3">
      <c r="A187" s="5">
        <v>43947</v>
      </c>
      <c r="B187" s="6" t="s">
        <v>107</v>
      </c>
      <c r="C187" s="6" t="s">
        <v>56</v>
      </c>
      <c r="D187" s="7" t="s">
        <v>68</v>
      </c>
      <c r="E187" s="7" t="s">
        <v>68</v>
      </c>
      <c r="F187" s="7" t="s">
        <v>68</v>
      </c>
      <c r="G187" s="7" t="s">
        <v>68</v>
      </c>
      <c r="H187" s="7" t="s">
        <v>68</v>
      </c>
      <c r="I187" s="6" t="s">
        <v>57</v>
      </c>
      <c r="J187" s="6" t="s">
        <v>108</v>
      </c>
      <c r="K187" s="6" t="s">
        <v>109</v>
      </c>
      <c r="L187" s="6" t="s">
        <v>110</v>
      </c>
      <c r="M187" s="7" t="s">
        <v>68</v>
      </c>
      <c r="N187" s="7" t="s">
        <v>68</v>
      </c>
      <c r="O187" s="7" t="s">
        <v>68</v>
      </c>
      <c r="P187" s="6" t="s">
        <v>111</v>
      </c>
      <c r="Q187" s="6" t="s">
        <v>41</v>
      </c>
      <c r="R187" s="6" t="s">
        <v>133</v>
      </c>
      <c r="S187" s="6" t="s">
        <v>110</v>
      </c>
      <c r="T187" s="6" t="s">
        <v>134</v>
      </c>
      <c r="U187" s="6" t="s">
        <v>115</v>
      </c>
      <c r="V187" s="6" t="s">
        <v>45</v>
      </c>
      <c r="W187" s="6" t="s">
        <v>34</v>
      </c>
      <c r="X187" s="6" t="s">
        <v>46</v>
      </c>
      <c r="Y187" s="6" t="s">
        <v>47</v>
      </c>
      <c r="Z187" s="6" t="s">
        <v>395</v>
      </c>
      <c r="AA187" s="6" t="s">
        <v>412</v>
      </c>
      <c r="AB187" s="7">
        <v>2</v>
      </c>
      <c r="AC187" s="7">
        <v>25920</v>
      </c>
      <c r="AD187" s="7">
        <v>25.92</v>
      </c>
      <c r="AE187" s="6" t="s">
        <v>68</v>
      </c>
    </row>
    <row r="188" spans="1:31" ht="22" customHeight="1" x14ac:dyDescent="0.3">
      <c r="A188" s="2">
        <v>43947</v>
      </c>
      <c r="B188" s="3" t="s">
        <v>126</v>
      </c>
      <c r="C188" s="3" t="s">
        <v>56</v>
      </c>
      <c r="D188" s="4" t="s">
        <v>68</v>
      </c>
      <c r="E188" s="4" t="s">
        <v>68</v>
      </c>
      <c r="F188" s="4" t="s">
        <v>68</v>
      </c>
      <c r="G188" s="4" t="s">
        <v>68</v>
      </c>
      <c r="H188" s="4" t="s">
        <v>68</v>
      </c>
      <c r="I188" s="3" t="s">
        <v>74</v>
      </c>
      <c r="J188" s="3" t="s">
        <v>127</v>
      </c>
      <c r="K188" s="4" t="s">
        <v>68</v>
      </c>
      <c r="L188" s="4" t="s">
        <v>68</v>
      </c>
      <c r="M188" s="4" t="s">
        <v>68</v>
      </c>
      <c r="N188" s="4" t="s">
        <v>68</v>
      </c>
      <c r="O188" s="4" t="s">
        <v>68</v>
      </c>
      <c r="P188" s="3" t="s">
        <v>128</v>
      </c>
      <c r="Q188" s="3" t="s">
        <v>41</v>
      </c>
      <c r="R188" s="3" t="s">
        <v>122</v>
      </c>
      <c r="S188" s="3" t="s">
        <v>120</v>
      </c>
      <c r="T188" s="3" t="s">
        <v>123</v>
      </c>
      <c r="U188" s="3" t="s">
        <v>124</v>
      </c>
      <c r="V188" s="3" t="s">
        <v>45</v>
      </c>
      <c r="W188" s="3" t="s">
        <v>34</v>
      </c>
      <c r="X188" s="3" t="s">
        <v>46</v>
      </c>
      <c r="Y188" s="3" t="s">
        <v>47</v>
      </c>
      <c r="Z188" s="3" t="s">
        <v>141</v>
      </c>
      <c r="AA188" s="3" t="s">
        <v>334</v>
      </c>
      <c r="AB188" s="4">
        <v>5</v>
      </c>
      <c r="AC188" s="4">
        <v>100600</v>
      </c>
      <c r="AD188" s="4">
        <v>100.6</v>
      </c>
      <c r="AE188" s="4">
        <v>784000</v>
      </c>
    </row>
    <row r="189" spans="1:31" ht="22" customHeight="1" x14ac:dyDescent="0.3">
      <c r="A189" s="5">
        <v>43944</v>
      </c>
      <c r="B189" s="6" t="s">
        <v>31</v>
      </c>
      <c r="C189" s="6" t="s">
        <v>56</v>
      </c>
      <c r="D189" s="7" t="s">
        <v>68</v>
      </c>
      <c r="E189" s="7" t="s">
        <v>68</v>
      </c>
      <c r="F189" s="7" t="s">
        <v>68</v>
      </c>
      <c r="G189" s="7" t="s">
        <v>68</v>
      </c>
      <c r="H189" s="7" t="s">
        <v>68</v>
      </c>
      <c r="I189" s="6" t="s">
        <v>74</v>
      </c>
      <c r="J189" s="6" t="s">
        <v>347</v>
      </c>
      <c r="K189" s="7" t="s">
        <v>68</v>
      </c>
      <c r="L189" s="7" t="s">
        <v>68</v>
      </c>
      <c r="M189" s="6" t="s">
        <v>61</v>
      </c>
      <c r="N189" s="7" t="s">
        <v>68</v>
      </c>
      <c r="O189" s="7" t="s">
        <v>68</v>
      </c>
      <c r="P189" s="6" t="s">
        <v>348</v>
      </c>
      <c r="Q189" s="6" t="s">
        <v>41</v>
      </c>
      <c r="R189" s="6" t="s">
        <v>371</v>
      </c>
      <c r="S189" s="6" t="s">
        <v>350</v>
      </c>
      <c r="T189" s="6" t="s">
        <v>372</v>
      </c>
      <c r="U189" s="6" t="s">
        <v>352</v>
      </c>
      <c r="V189" s="6" t="s">
        <v>45</v>
      </c>
      <c r="W189" s="6" t="s">
        <v>34</v>
      </c>
      <c r="X189" s="6" t="s">
        <v>46</v>
      </c>
      <c r="Y189" s="6" t="s">
        <v>47</v>
      </c>
      <c r="Z189" s="6" t="s">
        <v>373</v>
      </c>
      <c r="AA189" s="6" t="s">
        <v>413</v>
      </c>
      <c r="AB189" s="7">
        <v>1</v>
      </c>
      <c r="AC189" s="7">
        <v>18240</v>
      </c>
      <c r="AD189" s="7">
        <v>18.239999999999998</v>
      </c>
      <c r="AE189" s="7">
        <v>31600</v>
      </c>
    </row>
    <row r="190" spans="1:31" ht="22" customHeight="1" x14ac:dyDescent="0.3">
      <c r="A190" s="2">
        <v>43942</v>
      </c>
      <c r="B190" s="3" t="s">
        <v>31</v>
      </c>
      <c r="C190" s="3" t="s">
        <v>32</v>
      </c>
      <c r="D190" s="3" t="s">
        <v>33</v>
      </c>
      <c r="E190" s="3" t="s">
        <v>34</v>
      </c>
      <c r="F190" s="4" t="s">
        <v>68</v>
      </c>
      <c r="G190" s="4" t="s">
        <v>68</v>
      </c>
      <c r="H190" s="4" t="s">
        <v>68</v>
      </c>
      <c r="I190" s="3" t="s">
        <v>35</v>
      </c>
      <c r="J190" s="3" t="s">
        <v>36</v>
      </c>
      <c r="K190" s="3" t="s">
        <v>37</v>
      </c>
      <c r="L190" s="3" t="s">
        <v>38</v>
      </c>
      <c r="M190" s="3" t="s">
        <v>39</v>
      </c>
      <c r="N190" s="4" t="s">
        <v>68</v>
      </c>
      <c r="O190" s="4" t="s">
        <v>68</v>
      </c>
      <c r="P190" s="3" t="s">
        <v>40</v>
      </c>
      <c r="Q190" s="3" t="s">
        <v>41</v>
      </c>
      <c r="R190" s="3" t="s">
        <v>42</v>
      </c>
      <c r="S190" s="3" t="s">
        <v>38</v>
      </c>
      <c r="T190" s="3" t="s">
        <v>43</v>
      </c>
      <c r="U190" s="3" t="s">
        <v>44</v>
      </c>
      <c r="V190" s="3" t="s">
        <v>45</v>
      </c>
      <c r="W190" s="3" t="s">
        <v>34</v>
      </c>
      <c r="X190" s="3" t="s">
        <v>46</v>
      </c>
      <c r="Y190" s="3" t="s">
        <v>47</v>
      </c>
      <c r="Z190" s="3" t="s">
        <v>48</v>
      </c>
      <c r="AA190" s="3" t="s">
        <v>414</v>
      </c>
      <c r="AB190" s="4">
        <v>13</v>
      </c>
      <c r="AC190" s="4">
        <v>154840</v>
      </c>
      <c r="AD190" s="4">
        <v>154.84</v>
      </c>
      <c r="AE190" s="4">
        <v>1706000</v>
      </c>
    </row>
    <row r="191" spans="1:31" ht="22" customHeight="1" x14ac:dyDescent="0.3">
      <c r="A191" s="5">
        <v>43940</v>
      </c>
      <c r="B191" s="6" t="s">
        <v>31</v>
      </c>
      <c r="C191" s="6" t="s">
        <v>56</v>
      </c>
      <c r="D191" s="7" t="s">
        <v>68</v>
      </c>
      <c r="E191" s="7" t="s">
        <v>68</v>
      </c>
      <c r="F191" s="7" t="s">
        <v>68</v>
      </c>
      <c r="G191" s="7" t="s">
        <v>68</v>
      </c>
      <c r="H191" s="7" t="s">
        <v>68</v>
      </c>
      <c r="I191" s="6" t="s">
        <v>74</v>
      </c>
      <c r="J191" s="6" t="s">
        <v>127</v>
      </c>
      <c r="K191" s="7" t="s">
        <v>68</v>
      </c>
      <c r="L191" s="7" t="s">
        <v>68</v>
      </c>
      <c r="M191" s="7" t="s">
        <v>68</v>
      </c>
      <c r="N191" s="7" t="s">
        <v>68</v>
      </c>
      <c r="O191" s="7" t="s">
        <v>68</v>
      </c>
      <c r="P191" s="6" t="s">
        <v>128</v>
      </c>
      <c r="Q191" s="6" t="s">
        <v>41</v>
      </c>
      <c r="R191" s="6" t="s">
        <v>122</v>
      </c>
      <c r="S191" s="6" t="s">
        <v>120</v>
      </c>
      <c r="T191" s="6" t="s">
        <v>123</v>
      </c>
      <c r="U191" s="6" t="s">
        <v>124</v>
      </c>
      <c r="V191" s="6" t="s">
        <v>45</v>
      </c>
      <c r="W191" s="6" t="s">
        <v>34</v>
      </c>
      <c r="X191" s="6" t="s">
        <v>46</v>
      </c>
      <c r="Y191" s="6" t="s">
        <v>47</v>
      </c>
      <c r="Z191" s="6" t="s">
        <v>129</v>
      </c>
      <c r="AA191" s="6" t="s">
        <v>415</v>
      </c>
      <c r="AB191" s="7">
        <v>2</v>
      </c>
      <c r="AC191" s="7">
        <v>43200</v>
      </c>
      <c r="AD191" s="7">
        <v>43.2</v>
      </c>
      <c r="AE191" s="7">
        <v>1304000</v>
      </c>
    </row>
    <row r="192" spans="1:31" ht="22" customHeight="1" x14ac:dyDescent="0.3">
      <c r="A192" s="2">
        <v>43940</v>
      </c>
      <c r="B192" s="3" t="s">
        <v>31</v>
      </c>
      <c r="C192" s="3" t="s">
        <v>32</v>
      </c>
      <c r="D192" s="3" t="s">
        <v>33</v>
      </c>
      <c r="E192" s="3" t="s">
        <v>34</v>
      </c>
      <c r="F192" s="4" t="s">
        <v>68</v>
      </c>
      <c r="G192" s="4" t="s">
        <v>68</v>
      </c>
      <c r="H192" s="4" t="s">
        <v>68</v>
      </c>
      <c r="I192" s="3" t="s">
        <v>50</v>
      </c>
      <c r="J192" s="3" t="s">
        <v>169</v>
      </c>
      <c r="K192" s="3" t="s">
        <v>170</v>
      </c>
      <c r="L192" s="3" t="s">
        <v>120</v>
      </c>
      <c r="M192" s="4" t="s">
        <v>68</v>
      </c>
      <c r="N192" s="4" t="s">
        <v>68</v>
      </c>
      <c r="O192" s="4" t="s">
        <v>68</v>
      </c>
      <c r="P192" s="3" t="s">
        <v>171</v>
      </c>
      <c r="Q192" s="3" t="s">
        <v>41</v>
      </c>
      <c r="R192" s="3" t="s">
        <v>122</v>
      </c>
      <c r="S192" s="3" t="s">
        <v>120</v>
      </c>
      <c r="T192" s="3" t="s">
        <v>123</v>
      </c>
      <c r="U192" s="3" t="s">
        <v>124</v>
      </c>
      <c r="V192" s="3" t="s">
        <v>45</v>
      </c>
      <c r="W192" s="3" t="s">
        <v>34</v>
      </c>
      <c r="X192" s="3" t="s">
        <v>46</v>
      </c>
      <c r="Y192" s="3" t="s">
        <v>47</v>
      </c>
      <c r="Z192" s="3" t="s">
        <v>172</v>
      </c>
      <c r="AA192" s="3" t="s">
        <v>416</v>
      </c>
      <c r="AB192" s="4">
        <v>1</v>
      </c>
      <c r="AC192" s="4">
        <v>9900</v>
      </c>
      <c r="AD192" s="4">
        <v>9.9</v>
      </c>
      <c r="AE192" s="4">
        <v>149000</v>
      </c>
    </row>
    <row r="193" spans="1:31" ht="22" customHeight="1" x14ac:dyDescent="0.3">
      <c r="A193" s="5">
        <v>43940</v>
      </c>
      <c r="B193" s="6" t="s">
        <v>31</v>
      </c>
      <c r="C193" s="6" t="s">
        <v>32</v>
      </c>
      <c r="D193" s="6" t="s">
        <v>33</v>
      </c>
      <c r="E193" s="6" t="s">
        <v>34</v>
      </c>
      <c r="F193" s="7" t="s">
        <v>68</v>
      </c>
      <c r="G193" s="7" t="s">
        <v>68</v>
      </c>
      <c r="H193" s="7" t="s">
        <v>68</v>
      </c>
      <c r="I193" s="6" t="s">
        <v>50</v>
      </c>
      <c r="J193" s="6" t="s">
        <v>169</v>
      </c>
      <c r="K193" s="6" t="s">
        <v>170</v>
      </c>
      <c r="L193" s="6" t="s">
        <v>120</v>
      </c>
      <c r="M193" s="7" t="s">
        <v>68</v>
      </c>
      <c r="N193" s="7" t="s">
        <v>68</v>
      </c>
      <c r="O193" s="7" t="s">
        <v>68</v>
      </c>
      <c r="P193" s="6" t="s">
        <v>171</v>
      </c>
      <c r="Q193" s="6" t="s">
        <v>41</v>
      </c>
      <c r="R193" s="6" t="s">
        <v>122</v>
      </c>
      <c r="S193" s="6" t="s">
        <v>120</v>
      </c>
      <c r="T193" s="6" t="s">
        <v>123</v>
      </c>
      <c r="U193" s="6" t="s">
        <v>124</v>
      </c>
      <c r="V193" s="6" t="s">
        <v>45</v>
      </c>
      <c r="W193" s="6" t="s">
        <v>34</v>
      </c>
      <c r="X193" s="6" t="s">
        <v>46</v>
      </c>
      <c r="Y193" s="6" t="s">
        <v>47</v>
      </c>
      <c r="Z193" s="6" t="s">
        <v>172</v>
      </c>
      <c r="AA193" s="6" t="s">
        <v>417</v>
      </c>
      <c r="AB193" s="7">
        <v>2</v>
      </c>
      <c r="AC193" s="7">
        <v>19800</v>
      </c>
      <c r="AD193" s="7">
        <v>19.8</v>
      </c>
      <c r="AE193" s="7">
        <v>297000</v>
      </c>
    </row>
    <row r="194" spans="1:31" ht="22" customHeight="1" x14ac:dyDescent="0.3">
      <c r="A194" s="2">
        <v>43940</v>
      </c>
      <c r="B194" s="3" t="s">
        <v>126</v>
      </c>
      <c r="C194" s="3" t="s">
        <v>56</v>
      </c>
      <c r="D194" s="4" t="s">
        <v>68</v>
      </c>
      <c r="E194" s="4" t="s">
        <v>68</v>
      </c>
      <c r="F194" s="4" t="s">
        <v>68</v>
      </c>
      <c r="G194" s="4" t="s">
        <v>68</v>
      </c>
      <c r="H194" s="4" t="s">
        <v>68</v>
      </c>
      <c r="I194" s="3" t="s">
        <v>74</v>
      </c>
      <c r="J194" s="3" t="s">
        <v>175</v>
      </c>
      <c r="K194" s="3" t="s">
        <v>170</v>
      </c>
      <c r="L194" s="3" t="s">
        <v>120</v>
      </c>
      <c r="M194" s="4" t="s">
        <v>68</v>
      </c>
      <c r="N194" s="4" t="s">
        <v>68</v>
      </c>
      <c r="O194" s="4" t="s">
        <v>68</v>
      </c>
      <c r="P194" s="3" t="s">
        <v>176</v>
      </c>
      <c r="Q194" s="3" t="s">
        <v>41</v>
      </c>
      <c r="R194" s="3" t="s">
        <v>122</v>
      </c>
      <c r="S194" s="3" t="s">
        <v>120</v>
      </c>
      <c r="T194" s="3" t="s">
        <v>123</v>
      </c>
      <c r="U194" s="3" t="s">
        <v>124</v>
      </c>
      <c r="V194" s="3" t="s">
        <v>45</v>
      </c>
      <c r="W194" s="3" t="s">
        <v>34</v>
      </c>
      <c r="X194" s="3" t="s">
        <v>46</v>
      </c>
      <c r="Y194" s="3" t="s">
        <v>47</v>
      </c>
      <c r="Z194" s="3" t="s">
        <v>143</v>
      </c>
      <c r="AA194" s="3" t="s">
        <v>144</v>
      </c>
      <c r="AB194" s="4">
        <v>2</v>
      </c>
      <c r="AC194" s="4">
        <v>21400</v>
      </c>
      <c r="AD194" s="4">
        <v>21.4</v>
      </c>
      <c r="AE194" s="4">
        <v>199000</v>
      </c>
    </row>
    <row r="195" spans="1:31" ht="22" customHeight="1" x14ac:dyDescent="0.3">
      <c r="A195" s="5">
        <v>43939</v>
      </c>
      <c r="B195" s="6" t="s">
        <v>31</v>
      </c>
      <c r="C195" s="6" t="s">
        <v>32</v>
      </c>
      <c r="D195" s="6" t="s">
        <v>33</v>
      </c>
      <c r="E195" s="6" t="s">
        <v>34</v>
      </c>
      <c r="F195" s="7" t="s">
        <v>68</v>
      </c>
      <c r="G195" s="7" t="s">
        <v>68</v>
      </c>
      <c r="H195" s="7" t="s">
        <v>68</v>
      </c>
      <c r="I195" s="6" t="s">
        <v>35</v>
      </c>
      <c r="J195" s="6" t="s">
        <v>131</v>
      </c>
      <c r="K195" s="6" t="s">
        <v>109</v>
      </c>
      <c r="L195" s="6" t="s">
        <v>110</v>
      </c>
      <c r="M195" s="7" t="s">
        <v>68</v>
      </c>
      <c r="N195" s="7" t="s">
        <v>68</v>
      </c>
      <c r="O195" s="7" t="s">
        <v>68</v>
      </c>
      <c r="P195" s="6" t="s">
        <v>132</v>
      </c>
      <c r="Q195" s="6" t="s">
        <v>101</v>
      </c>
      <c r="R195" s="6" t="s">
        <v>113</v>
      </c>
      <c r="S195" s="6" t="s">
        <v>110</v>
      </c>
      <c r="T195" s="6" t="s">
        <v>114</v>
      </c>
      <c r="U195" s="6" t="s">
        <v>115</v>
      </c>
      <c r="V195" s="6" t="s">
        <v>45</v>
      </c>
      <c r="W195" s="6" t="s">
        <v>34</v>
      </c>
      <c r="X195" s="6" t="s">
        <v>46</v>
      </c>
      <c r="Y195" s="6" t="s">
        <v>47</v>
      </c>
      <c r="Z195" s="6" t="s">
        <v>135</v>
      </c>
      <c r="AA195" s="6" t="s">
        <v>418</v>
      </c>
      <c r="AB195" s="7">
        <v>3</v>
      </c>
      <c r="AC195" s="7">
        <v>62700</v>
      </c>
      <c r="AD195" s="7">
        <v>62.7</v>
      </c>
      <c r="AE195" s="7">
        <v>1414000</v>
      </c>
    </row>
    <row r="196" spans="1:31" ht="22" customHeight="1" x14ac:dyDescent="0.3">
      <c r="A196" s="2">
        <v>43939</v>
      </c>
      <c r="B196" s="3" t="s">
        <v>31</v>
      </c>
      <c r="C196" s="3" t="s">
        <v>32</v>
      </c>
      <c r="D196" s="3" t="s">
        <v>33</v>
      </c>
      <c r="E196" s="3" t="s">
        <v>34</v>
      </c>
      <c r="F196" s="4" t="s">
        <v>68</v>
      </c>
      <c r="G196" s="4" t="s">
        <v>68</v>
      </c>
      <c r="H196" s="4" t="s">
        <v>68</v>
      </c>
      <c r="I196" s="3" t="s">
        <v>35</v>
      </c>
      <c r="J196" s="3" t="s">
        <v>131</v>
      </c>
      <c r="K196" s="3" t="s">
        <v>109</v>
      </c>
      <c r="L196" s="3" t="s">
        <v>110</v>
      </c>
      <c r="M196" s="4" t="s">
        <v>68</v>
      </c>
      <c r="N196" s="4" t="s">
        <v>68</v>
      </c>
      <c r="O196" s="4" t="s">
        <v>68</v>
      </c>
      <c r="P196" s="3" t="s">
        <v>132</v>
      </c>
      <c r="Q196" s="3" t="s">
        <v>101</v>
      </c>
      <c r="R196" s="3" t="s">
        <v>113</v>
      </c>
      <c r="S196" s="3" t="s">
        <v>110</v>
      </c>
      <c r="T196" s="3" t="s">
        <v>114</v>
      </c>
      <c r="U196" s="3" t="s">
        <v>115</v>
      </c>
      <c r="V196" s="3" t="s">
        <v>45</v>
      </c>
      <c r="W196" s="3" t="s">
        <v>34</v>
      </c>
      <c r="X196" s="3" t="s">
        <v>46</v>
      </c>
      <c r="Y196" s="3" t="s">
        <v>47</v>
      </c>
      <c r="Z196" s="3" t="s">
        <v>135</v>
      </c>
      <c r="AA196" s="3" t="s">
        <v>419</v>
      </c>
      <c r="AB196" s="4">
        <v>2</v>
      </c>
      <c r="AC196" s="4">
        <v>41800</v>
      </c>
      <c r="AD196" s="4">
        <v>41.8</v>
      </c>
      <c r="AE196" s="4">
        <v>943000</v>
      </c>
    </row>
    <row r="197" spans="1:31" ht="22" customHeight="1" x14ac:dyDescent="0.3">
      <c r="A197" s="5">
        <v>43939</v>
      </c>
      <c r="B197" s="6" t="s">
        <v>31</v>
      </c>
      <c r="C197" s="6" t="s">
        <v>32</v>
      </c>
      <c r="D197" s="6" t="s">
        <v>33</v>
      </c>
      <c r="E197" s="6" t="s">
        <v>34</v>
      </c>
      <c r="F197" s="7" t="s">
        <v>68</v>
      </c>
      <c r="G197" s="7" t="s">
        <v>68</v>
      </c>
      <c r="H197" s="7" t="s">
        <v>68</v>
      </c>
      <c r="I197" s="6" t="s">
        <v>50</v>
      </c>
      <c r="J197" s="6" t="s">
        <v>420</v>
      </c>
      <c r="K197" s="6" t="s">
        <v>421</v>
      </c>
      <c r="L197" s="6" t="s">
        <v>422</v>
      </c>
      <c r="M197" s="6" t="s">
        <v>61</v>
      </c>
      <c r="N197" s="7" t="s">
        <v>68</v>
      </c>
      <c r="O197" s="7" t="s">
        <v>68</v>
      </c>
      <c r="P197" s="6" t="s">
        <v>423</v>
      </c>
      <c r="Q197" s="6" t="s">
        <v>41</v>
      </c>
      <c r="R197" s="6" t="s">
        <v>424</v>
      </c>
      <c r="S197" s="6" t="s">
        <v>422</v>
      </c>
      <c r="T197" s="6" t="s">
        <v>425</v>
      </c>
      <c r="U197" s="6" t="s">
        <v>104</v>
      </c>
      <c r="V197" s="6" t="s">
        <v>45</v>
      </c>
      <c r="W197" s="6" t="s">
        <v>34</v>
      </c>
      <c r="X197" s="6" t="s">
        <v>46</v>
      </c>
      <c r="Y197" s="6" t="s">
        <v>47</v>
      </c>
      <c r="Z197" s="6" t="s">
        <v>426</v>
      </c>
      <c r="AA197" s="6" t="s">
        <v>427</v>
      </c>
      <c r="AB197" s="7">
        <v>5</v>
      </c>
      <c r="AC197" s="7">
        <v>51880</v>
      </c>
      <c r="AD197" s="7">
        <v>51.88</v>
      </c>
      <c r="AE197" s="7">
        <v>450000</v>
      </c>
    </row>
    <row r="198" spans="1:31" ht="22" customHeight="1" x14ac:dyDescent="0.3">
      <c r="A198" s="2">
        <v>43938</v>
      </c>
      <c r="B198" s="3" t="s">
        <v>31</v>
      </c>
      <c r="C198" s="3" t="s">
        <v>56</v>
      </c>
      <c r="D198" s="3" t="s">
        <v>222</v>
      </c>
      <c r="E198" s="3" t="s">
        <v>34</v>
      </c>
      <c r="F198" s="4" t="s">
        <v>68</v>
      </c>
      <c r="G198" s="4" t="s">
        <v>68</v>
      </c>
      <c r="H198" s="4" t="s">
        <v>68</v>
      </c>
      <c r="I198" s="3" t="s">
        <v>223</v>
      </c>
      <c r="J198" s="3" t="s">
        <v>347</v>
      </c>
      <c r="K198" s="4" t="s">
        <v>68</v>
      </c>
      <c r="L198" s="4" t="s">
        <v>68</v>
      </c>
      <c r="M198" s="3" t="s">
        <v>61</v>
      </c>
      <c r="N198" s="4" t="s">
        <v>68</v>
      </c>
      <c r="O198" s="4" t="s">
        <v>68</v>
      </c>
      <c r="P198" s="3" t="s">
        <v>348</v>
      </c>
      <c r="Q198" s="3" t="s">
        <v>41</v>
      </c>
      <c r="R198" s="3" t="s">
        <v>371</v>
      </c>
      <c r="S198" s="3" t="s">
        <v>350</v>
      </c>
      <c r="T198" s="3" t="s">
        <v>372</v>
      </c>
      <c r="U198" s="3" t="s">
        <v>352</v>
      </c>
      <c r="V198" s="3" t="s">
        <v>45</v>
      </c>
      <c r="W198" s="3" t="s">
        <v>34</v>
      </c>
      <c r="X198" s="3" t="s">
        <v>46</v>
      </c>
      <c r="Y198" s="3" t="s">
        <v>47</v>
      </c>
      <c r="Z198" s="3" t="s">
        <v>373</v>
      </c>
      <c r="AA198" s="3" t="s">
        <v>428</v>
      </c>
      <c r="AB198" s="4">
        <v>2</v>
      </c>
      <c r="AC198" s="4">
        <v>36660</v>
      </c>
      <c r="AD198" s="4">
        <v>36.659999999999997</v>
      </c>
      <c r="AE198" s="4">
        <v>63500</v>
      </c>
    </row>
    <row r="199" spans="1:31" ht="22" customHeight="1" x14ac:dyDescent="0.3">
      <c r="A199" s="5">
        <v>43937</v>
      </c>
      <c r="B199" s="6" t="s">
        <v>107</v>
      </c>
      <c r="C199" s="6" t="s">
        <v>56</v>
      </c>
      <c r="D199" s="7" t="s">
        <v>68</v>
      </c>
      <c r="E199" s="7" t="s">
        <v>68</v>
      </c>
      <c r="F199" s="7" t="s">
        <v>68</v>
      </c>
      <c r="G199" s="7" t="s">
        <v>68</v>
      </c>
      <c r="H199" s="7" t="s">
        <v>68</v>
      </c>
      <c r="I199" s="6" t="s">
        <v>57</v>
      </c>
      <c r="J199" s="6" t="s">
        <v>108</v>
      </c>
      <c r="K199" s="6" t="s">
        <v>109</v>
      </c>
      <c r="L199" s="6" t="s">
        <v>110</v>
      </c>
      <c r="M199" s="7" t="s">
        <v>68</v>
      </c>
      <c r="N199" s="7" t="s">
        <v>68</v>
      </c>
      <c r="O199" s="7" t="s">
        <v>68</v>
      </c>
      <c r="P199" s="6" t="s">
        <v>111</v>
      </c>
      <c r="Q199" s="6" t="s">
        <v>41</v>
      </c>
      <c r="R199" s="6" t="s">
        <v>133</v>
      </c>
      <c r="S199" s="6" t="s">
        <v>110</v>
      </c>
      <c r="T199" s="6" t="s">
        <v>134</v>
      </c>
      <c r="U199" s="6" t="s">
        <v>115</v>
      </c>
      <c r="V199" s="6" t="s">
        <v>45</v>
      </c>
      <c r="W199" s="6" t="s">
        <v>34</v>
      </c>
      <c r="X199" s="6" t="s">
        <v>46</v>
      </c>
      <c r="Y199" s="6" t="s">
        <v>47</v>
      </c>
      <c r="Z199" s="6" t="s">
        <v>395</v>
      </c>
      <c r="AA199" s="6" t="s">
        <v>429</v>
      </c>
      <c r="AB199" s="7">
        <v>2</v>
      </c>
      <c r="AC199" s="7">
        <v>25920</v>
      </c>
      <c r="AD199" s="7">
        <v>25.92</v>
      </c>
      <c r="AE199" s="6" t="s">
        <v>68</v>
      </c>
    </row>
    <row r="200" spans="1:31" ht="22" customHeight="1" x14ac:dyDescent="0.3">
      <c r="A200" s="2">
        <v>43936</v>
      </c>
      <c r="B200" s="3" t="s">
        <v>31</v>
      </c>
      <c r="C200" s="3" t="s">
        <v>56</v>
      </c>
      <c r="D200" s="4" t="s">
        <v>68</v>
      </c>
      <c r="E200" s="4" t="s">
        <v>68</v>
      </c>
      <c r="F200" s="4" t="s">
        <v>68</v>
      </c>
      <c r="G200" s="4" t="s">
        <v>68</v>
      </c>
      <c r="H200" s="4" t="s">
        <v>68</v>
      </c>
      <c r="I200" s="3" t="s">
        <v>74</v>
      </c>
      <c r="J200" s="3" t="s">
        <v>149</v>
      </c>
      <c r="K200" s="3" t="s">
        <v>150</v>
      </c>
      <c r="L200" s="3" t="s">
        <v>120</v>
      </c>
      <c r="M200" s="3" t="s">
        <v>61</v>
      </c>
      <c r="N200" s="4" t="s">
        <v>68</v>
      </c>
      <c r="O200" s="4" t="s">
        <v>68</v>
      </c>
      <c r="P200" s="3" t="s">
        <v>151</v>
      </c>
      <c r="Q200" s="3" t="s">
        <v>41</v>
      </c>
      <c r="R200" s="3" t="s">
        <v>152</v>
      </c>
      <c r="S200" s="3" t="s">
        <v>120</v>
      </c>
      <c r="T200" s="3" t="s">
        <v>153</v>
      </c>
      <c r="U200" s="3" t="s">
        <v>124</v>
      </c>
      <c r="V200" s="3" t="s">
        <v>45</v>
      </c>
      <c r="W200" s="3" t="s">
        <v>34</v>
      </c>
      <c r="X200" s="3" t="s">
        <v>46</v>
      </c>
      <c r="Y200" s="3" t="s">
        <v>47</v>
      </c>
      <c r="Z200" s="3" t="s">
        <v>154</v>
      </c>
      <c r="AA200" s="3" t="s">
        <v>430</v>
      </c>
      <c r="AB200" s="4">
        <v>1</v>
      </c>
      <c r="AC200" s="4">
        <v>13660</v>
      </c>
      <c r="AD200" s="4">
        <v>13.66</v>
      </c>
      <c r="AE200" s="4">
        <v>355000</v>
      </c>
    </row>
    <row r="201" spans="1:31" ht="22" customHeight="1" x14ac:dyDescent="0.3">
      <c r="A201" s="5">
        <v>43935</v>
      </c>
      <c r="B201" s="6" t="s">
        <v>31</v>
      </c>
      <c r="C201" s="6" t="s">
        <v>32</v>
      </c>
      <c r="D201" s="6" t="s">
        <v>33</v>
      </c>
      <c r="E201" s="6" t="s">
        <v>34</v>
      </c>
      <c r="F201" s="7" t="s">
        <v>68</v>
      </c>
      <c r="G201" s="7" t="s">
        <v>68</v>
      </c>
      <c r="H201" s="7" t="s">
        <v>68</v>
      </c>
      <c r="I201" s="6" t="s">
        <v>50</v>
      </c>
      <c r="J201" s="6" t="s">
        <v>36</v>
      </c>
      <c r="K201" s="6" t="s">
        <v>37</v>
      </c>
      <c r="L201" s="6" t="s">
        <v>38</v>
      </c>
      <c r="M201" s="6" t="s">
        <v>39</v>
      </c>
      <c r="N201" s="7" t="s">
        <v>68</v>
      </c>
      <c r="O201" s="7" t="s">
        <v>68</v>
      </c>
      <c r="P201" s="6" t="s">
        <v>40</v>
      </c>
      <c r="Q201" s="6" t="s">
        <v>41</v>
      </c>
      <c r="R201" s="6" t="s">
        <v>42</v>
      </c>
      <c r="S201" s="6" t="s">
        <v>38</v>
      </c>
      <c r="T201" s="6" t="s">
        <v>43</v>
      </c>
      <c r="U201" s="6" t="s">
        <v>44</v>
      </c>
      <c r="V201" s="6" t="s">
        <v>45</v>
      </c>
      <c r="W201" s="6" t="s">
        <v>34</v>
      </c>
      <c r="X201" s="6" t="s">
        <v>46</v>
      </c>
      <c r="Y201" s="6" t="s">
        <v>47</v>
      </c>
      <c r="Z201" s="6" t="s">
        <v>48</v>
      </c>
      <c r="AA201" s="6" t="s">
        <v>431</v>
      </c>
      <c r="AB201" s="7">
        <v>2</v>
      </c>
      <c r="AC201" s="7">
        <v>38080</v>
      </c>
      <c r="AD201" s="7">
        <v>38.08</v>
      </c>
      <c r="AE201" s="7">
        <v>420000</v>
      </c>
    </row>
    <row r="202" spans="1:31" ht="22" customHeight="1" x14ac:dyDescent="0.3">
      <c r="A202" s="2">
        <v>43935</v>
      </c>
      <c r="B202" s="3" t="s">
        <v>31</v>
      </c>
      <c r="C202" s="3" t="s">
        <v>32</v>
      </c>
      <c r="D202" s="3" t="s">
        <v>33</v>
      </c>
      <c r="E202" s="3" t="s">
        <v>34</v>
      </c>
      <c r="F202" s="4" t="s">
        <v>68</v>
      </c>
      <c r="G202" s="4" t="s">
        <v>68</v>
      </c>
      <c r="H202" s="4" t="s">
        <v>68</v>
      </c>
      <c r="I202" s="3" t="s">
        <v>35</v>
      </c>
      <c r="J202" s="3" t="s">
        <v>36</v>
      </c>
      <c r="K202" s="3" t="s">
        <v>37</v>
      </c>
      <c r="L202" s="3" t="s">
        <v>38</v>
      </c>
      <c r="M202" s="3" t="s">
        <v>39</v>
      </c>
      <c r="N202" s="4" t="s">
        <v>68</v>
      </c>
      <c r="O202" s="4" t="s">
        <v>68</v>
      </c>
      <c r="P202" s="3" t="s">
        <v>40</v>
      </c>
      <c r="Q202" s="3" t="s">
        <v>41</v>
      </c>
      <c r="R202" s="3" t="s">
        <v>42</v>
      </c>
      <c r="S202" s="3" t="s">
        <v>38</v>
      </c>
      <c r="T202" s="3" t="s">
        <v>43</v>
      </c>
      <c r="U202" s="3" t="s">
        <v>44</v>
      </c>
      <c r="V202" s="3" t="s">
        <v>45</v>
      </c>
      <c r="W202" s="3" t="s">
        <v>34</v>
      </c>
      <c r="X202" s="3" t="s">
        <v>46</v>
      </c>
      <c r="Y202" s="3" t="s">
        <v>47</v>
      </c>
      <c r="Z202" s="3" t="s">
        <v>48</v>
      </c>
      <c r="AA202" s="3" t="s">
        <v>432</v>
      </c>
      <c r="AB202" s="4">
        <v>2</v>
      </c>
      <c r="AC202" s="4">
        <v>25060</v>
      </c>
      <c r="AD202" s="4">
        <v>25.06</v>
      </c>
      <c r="AE202" s="4">
        <v>276000</v>
      </c>
    </row>
    <row r="203" spans="1:31" ht="22" customHeight="1" x14ac:dyDescent="0.3">
      <c r="A203" s="5">
        <v>43935</v>
      </c>
      <c r="B203" s="6" t="s">
        <v>31</v>
      </c>
      <c r="C203" s="6" t="s">
        <v>32</v>
      </c>
      <c r="D203" s="6" t="s">
        <v>33</v>
      </c>
      <c r="E203" s="6" t="s">
        <v>34</v>
      </c>
      <c r="F203" s="7" t="s">
        <v>68</v>
      </c>
      <c r="G203" s="7" t="s">
        <v>68</v>
      </c>
      <c r="H203" s="7" t="s">
        <v>68</v>
      </c>
      <c r="I203" s="6" t="s">
        <v>35</v>
      </c>
      <c r="J203" s="6" t="s">
        <v>36</v>
      </c>
      <c r="K203" s="6" t="s">
        <v>37</v>
      </c>
      <c r="L203" s="6" t="s">
        <v>38</v>
      </c>
      <c r="M203" s="6" t="s">
        <v>39</v>
      </c>
      <c r="N203" s="7" t="s">
        <v>68</v>
      </c>
      <c r="O203" s="7" t="s">
        <v>68</v>
      </c>
      <c r="P203" s="6" t="s">
        <v>40</v>
      </c>
      <c r="Q203" s="6" t="s">
        <v>41</v>
      </c>
      <c r="R203" s="6" t="s">
        <v>42</v>
      </c>
      <c r="S203" s="6" t="s">
        <v>38</v>
      </c>
      <c r="T203" s="6" t="s">
        <v>43</v>
      </c>
      <c r="U203" s="6" t="s">
        <v>44</v>
      </c>
      <c r="V203" s="6" t="s">
        <v>45</v>
      </c>
      <c r="W203" s="6" t="s">
        <v>34</v>
      </c>
      <c r="X203" s="6" t="s">
        <v>46</v>
      </c>
      <c r="Y203" s="6" t="s">
        <v>47</v>
      </c>
      <c r="Z203" s="6" t="s">
        <v>48</v>
      </c>
      <c r="AA203" s="6" t="s">
        <v>433</v>
      </c>
      <c r="AB203" s="7">
        <v>12</v>
      </c>
      <c r="AC203" s="7">
        <v>152080</v>
      </c>
      <c r="AD203" s="7">
        <v>152.08000000000001</v>
      </c>
      <c r="AE203" s="7">
        <v>1676000</v>
      </c>
    </row>
    <row r="204" spans="1:31" ht="22" customHeight="1" x14ac:dyDescent="0.3">
      <c r="A204" s="2">
        <v>43935</v>
      </c>
      <c r="B204" s="3" t="s">
        <v>31</v>
      </c>
      <c r="C204" s="3" t="s">
        <v>32</v>
      </c>
      <c r="D204" s="3" t="s">
        <v>33</v>
      </c>
      <c r="E204" s="3" t="s">
        <v>34</v>
      </c>
      <c r="F204" s="4" t="s">
        <v>68</v>
      </c>
      <c r="G204" s="4" t="s">
        <v>68</v>
      </c>
      <c r="H204" s="4" t="s">
        <v>68</v>
      </c>
      <c r="I204" s="3" t="s">
        <v>35</v>
      </c>
      <c r="J204" s="3" t="s">
        <v>36</v>
      </c>
      <c r="K204" s="3" t="s">
        <v>37</v>
      </c>
      <c r="L204" s="3" t="s">
        <v>38</v>
      </c>
      <c r="M204" s="3" t="s">
        <v>39</v>
      </c>
      <c r="N204" s="4" t="s">
        <v>68</v>
      </c>
      <c r="O204" s="4" t="s">
        <v>68</v>
      </c>
      <c r="P204" s="3" t="s">
        <v>40</v>
      </c>
      <c r="Q204" s="3" t="s">
        <v>41</v>
      </c>
      <c r="R204" s="3" t="s">
        <v>42</v>
      </c>
      <c r="S204" s="3" t="s">
        <v>38</v>
      </c>
      <c r="T204" s="3" t="s">
        <v>43</v>
      </c>
      <c r="U204" s="3" t="s">
        <v>44</v>
      </c>
      <c r="V204" s="3" t="s">
        <v>45</v>
      </c>
      <c r="W204" s="3" t="s">
        <v>34</v>
      </c>
      <c r="X204" s="3" t="s">
        <v>46</v>
      </c>
      <c r="Y204" s="3" t="s">
        <v>47</v>
      </c>
      <c r="Z204" s="3" t="s">
        <v>48</v>
      </c>
      <c r="AA204" s="3" t="s">
        <v>434</v>
      </c>
      <c r="AB204" s="4">
        <v>3</v>
      </c>
      <c r="AC204" s="4">
        <v>30766</v>
      </c>
      <c r="AD204" s="4">
        <v>30.77</v>
      </c>
      <c r="AE204" s="4">
        <v>339000</v>
      </c>
    </row>
    <row r="205" spans="1:31" ht="22" customHeight="1" x14ac:dyDescent="0.3">
      <c r="A205" s="5">
        <v>43935</v>
      </c>
      <c r="B205" s="6" t="s">
        <v>31</v>
      </c>
      <c r="C205" s="6" t="s">
        <v>32</v>
      </c>
      <c r="D205" s="6" t="s">
        <v>33</v>
      </c>
      <c r="E205" s="6" t="s">
        <v>34</v>
      </c>
      <c r="F205" s="7" t="s">
        <v>68</v>
      </c>
      <c r="G205" s="7" t="s">
        <v>68</v>
      </c>
      <c r="H205" s="7" t="s">
        <v>68</v>
      </c>
      <c r="I205" s="6" t="s">
        <v>35</v>
      </c>
      <c r="J205" s="6" t="s">
        <v>36</v>
      </c>
      <c r="K205" s="6" t="s">
        <v>37</v>
      </c>
      <c r="L205" s="6" t="s">
        <v>38</v>
      </c>
      <c r="M205" s="6" t="s">
        <v>39</v>
      </c>
      <c r="N205" s="7" t="s">
        <v>68</v>
      </c>
      <c r="O205" s="7" t="s">
        <v>68</v>
      </c>
      <c r="P205" s="6" t="s">
        <v>40</v>
      </c>
      <c r="Q205" s="6" t="s">
        <v>41</v>
      </c>
      <c r="R205" s="6" t="s">
        <v>42</v>
      </c>
      <c r="S205" s="6" t="s">
        <v>38</v>
      </c>
      <c r="T205" s="6" t="s">
        <v>43</v>
      </c>
      <c r="U205" s="6" t="s">
        <v>44</v>
      </c>
      <c r="V205" s="6" t="s">
        <v>45</v>
      </c>
      <c r="W205" s="6" t="s">
        <v>34</v>
      </c>
      <c r="X205" s="6" t="s">
        <v>46</v>
      </c>
      <c r="Y205" s="6" t="s">
        <v>47</v>
      </c>
      <c r="Z205" s="6" t="s">
        <v>48</v>
      </c>
      <c r="AA205" s="6" t="s">
        <v>435</v>
      </c>
      <c r="AB205" s="7">
        <v>1</v>
      </c>
      <c r="AC205" s="7">
        <v>19222</v>
      </c>
      <c r="AD205" s="7">
        <v>19.22</v>
      </c>
      <c r="AE205" s="7">
        <v>212000</v>
      </c>
    </row>
    <row r="206" spans="1:31" ht="22" customHeight="1" x14ac:dyDescent="0.3">
      <c r="A206" s="2">
        <v>43933</v>
      </c>
      <c r="B206" s="3" t="s">
        <v>126</v>
      </c>
      <c r="C206" s="3" t="s">
        <v>56</v>
      </c>
      <c r="D206" s="4" t="s">
        <v>68</v>
      </c>
      <c r="E206" s="4" t="s">
        <v>68</v>
      </c>
      <c r="F206" s="4" t="s">
        <v>68</v>
      </c>
      <c r="G206" s="4" t="s">
        <v>68</v>
      </c>
      <c r="H206" s="4" t="s">
        <v>68</v>
      </c>
      <c r="I206" s="3" t="s">
        <v>74</v>
      </c>
      <c r="J206" s="3" t="s">
        <v>401</v>
      </c>
      <c r="K206" s="3" t="s">
        <v>402</v>
      </c>
      <c r="L206" s="3" t="s">
        <v>120</v>
      </c>
      <c r="M206" s="4" t="s">
        <v>68</v>
      </c>
      <c r="N206" s="4" t="s">
        <v>68</v>
      </c>
      <c r="O206" s="4" t="s">
        <v>68</v>
      </c>
      <c r="P206" s="3" t="s">
        <v>403</v>
      </c>
      <c r="Q206" s="3" t="s">
        <v>41</v>
      </c>
      <c r="R206" s="3" t="s">
        <v>316</v>
      </c>
      <c r="S206" s="3" t="s">
        <v>120</v>
      </c>
      <c r="T206" s="3" t="s">
        <v>317</v>
      </c>
      <c r="U206" s="3" t="s">
        <v>124</v>
      </c>
      <c r="V206" s="3" t="s">
        <v>45</v>
      </c>
      <c r="W206" s="3" t="s">
        <v>34</v>
      </c>
      <c r="X206" s="3" t="s">
        <v>46</v>
      </c>
      <c r="Y206" s="3" t="s">
        <v>47</v>
      </c>
      <c r="Z206" s="3" t="s">
        <v>318</v>
      </c>
      <c r="AA206" s="3" t="s">
        <v>436</v>
      </c>
      <c r="AB206" s="4">
        <v>10</v>
      </c>
      <c r="AC206" s="4">
        <v>120600</v>
      </c>
      <c r="AD206" s="4">
        <v>120.6</v>
      </c>
      <c r="AE206" s="4">
        <v>374000</v>
      </c>
    </row>
    <row r="207" spans="1:31" ht="22" customHeight="1" x14ac:dyDescent="0.3">
      <c r="A207" s="5">
        <v>43933</v>
      </c>
      <c r="B207" s="6" t="s">
        <v>126</v>
      </c>
      <c r="C207" s="6" t="s">
        <v>56</v>
      </c>
      <c r="D207" s="7" t="s">
        <v>68</v>
      </c>
      <c r="E207" s="7" t="s">
        <v>68</v>
      </c>
      <c r="F207" s="7" t="s">
        <v>68</v>
      </c>
      <c r="G207" s="7" t="s">
        <v>68</v>
      </c>
      <c r="H207" s="7" t="s">
        <v>68</v>
      </c>
      <c r="I207" s="6" t="s">
        <v>74</v>
      </c>
      <c r="J207" s="6" t="s">
        <v>401</v>
      </c>
      <c r="K207" s="6" t="s">
        <v>402</v>
      </c>
      <c r="L207" s="6" t="s">
        <v>120</v>
      </c>
      <c r="M207" s="7" t="s">
        <v>68</v>
      </c>
      <c r="N207" s="7" t="s">
        <v>68</v>
      </c>
      <c r="O207" s="7" t="s">
        <v>68</v>
      </c>
      <c r="P207" s="6" t="s">
        <v>403</v>
      </c>
      <c r="Q207" s="6" t="s">
        <v>41</v>
      </c>
      <c r="R207" s="6" t="s">
        <v>316</v>
      </c>
      <c r="S207" s="6" t="s">
        <v>120</v>
      </c>
      <c r="T207" s="6" t="s">
        <v>317</v>
      </c>
      <c r="U207" s="6" t="s">
        <v>124</v>
      </c>
      <c r="V207" s="6" t="s">
        <v>45</v>
      </c>
      <c r="W207" s="6" t="s">
        <v>34</v>
      </c>
      <c r="X207" s="6" t="s">
        <v>46</v>
      </c>
      <c r="Y207" s="6" t="s">
        <v>47</v>
      </c>
      <c r="Z207" s="6" t="s">
        <v>318</v>
      </c>
      <c r="AA207" s="6" t="s">
        <v>331</v>
      </c>
      <c r="AB207" s="7">
        <v>20</v>
      </c>
      <c r="AC207" s="7">
        <v>241200</v>
      </c>
      <c r="AD207" s="7">
        <v>241.2</v>
      </c>
      <c r="AE207" s="7">
        <v>747000</v>
      </c>
    </row>
    <row r="208" spans="1:31" ht="22" customHeight="1" x14ac:dyDescent="0.3">
      <c r="A208" s="2">
        <v>43933</v>
      </c>
      <c r="B208" s="3" t="s">
        <v>126</v>
      </c>
      <c r="C208" s="3" t="s">
        <v>56</v>
      </c>
      <c r="D208" s="4" t="s">
        <v>68</v>
      </c>
      <c r="E208" s="4" t="s">
        <v>68</v>
      </c>
      <c r="F208" s="4" t="s">
        <v>68</v>
      </c>
      <c r="G208" s="4" t="s">
        <v>68</v>
      </c>
      <c r="H208" s="4" t="s">
        <v>68</v>
      </c>
      <c r="I208" s="3" t="s">
        <v>74</v>
      </c>
      <c r="J208" s="3" t="s">
        <v>401</v>
      </c>
      <c r="K208" s="3" t="s">
        <v>402</v>
      </c>
      <c r="L208" s="3" t="s">
        <v>120</v>
      </c>
      <c r="M208" s="4" t="s">
        <v>68</v>
      </c>
      <c r="N208" s="4" t="s">
        <v>68</v>
      </c>
      <c r="O208" s="4" t="s">
        <v>68</v>
      </c>
      <c r="P208" s="3" t="s">
        <v>403</v>
      </c>
      <c r="Q208" s="3" t="s">
        <v>41</v>
      </c>
      <c r="R208" s="3" t="s">
        <v>316</v>
      </c>
      <c r="S208" s="3" t="s">
        <v>120</v>
      </c>
      <c r="T208" s="3" t="s">
        <v>317</v>
      </c>
      <c r="U208" s="3" t="s">
        <v>124</v>
      </c>
      <c r="V208" s="3" t="s">
        <v>45</v>
      </c>
      <c r="W208" s="3" t="s">
        <v>34</v>
      </c>
      <c r="X208" s="3" t="s">
        <v>46</v>
      </c>
      <c r="Y208" s="3" t="s">
        <v>47</v>
      </c>
      <c r="Z208" s="3" t="s">
        <v>318</v>
      </c>
      <c r="AA208" s="3" t="s">
        <v>331</v>
      </c>
      <c r="AB208" s="4">
        <v>20</v>
      </c>
      <c r="AC208" s="4">
        <v>241200</v>
      </c>
      <c r="AD208" s="4">
        <v>241.2</v>
      </c>
      <c r="AE208" s="4">
        <v>747000</v>
      </c>
    </row>
    <row r="209" spans="1:31" ht="22" customHeight="1" x14ac:dyDescent="0.3">
      <c r="A209" s="5">
        <v>43933</v>
      </c>
      <c r="B209" s="6" t="s">
        <v>126</v>
      </c>
      <c r="C209" s="6" t="s">
        <v>56</v>
      </c>
      <c r="D209" s="7" t="s">
        <v>68</v>
      </c>
      <c r="E209" s="7" t="s">
        <v>68</v>
      </c>
      <c r="F209" s="7" t="s">
        <v>68</v>
      </c>
      <c r="G209" s="7" t="s">
        <v>68</v>
      </c>
      <c r="H209" s="7" t="s">
        <v>68</v>
      </c>
      <c r="I209" s="6" t="s">
        <v>74</v>
      </c>
      <c r="J209" s="6" t="s">
        <v>401</v>
      </c>
      <c r="K209" s="6" t="s">
        <v>402</v>
      </c>
      <c r="L209" s="6" t="s">
        <v>120</v>
      </c>
      <c r="M209" s="7" t="s">
        <v>68</v>
      </c>
      <c r="N209" s="7" t="s">
        <v>68</v>
      </c>
      <c r="O209" s="7" t="s">
        <v>68</v>
      </c>
      <c r="P209" s="6" t="s">
        <v>403</v>
      </c>
      <c r="Q209" s="6" t="s">
        <v>41</v>
      </c>
      <c r="R209" s="6" t="s">
        <v>122</v>
      </c>
      <c r="S209" s="6" t="s">
        <v>120</v>
      </c>
      <c r="T209" s="6" t="s">
        <v>123</v>
      </c>
      <c r="U209" s="6" t="s">
        <v>124</v>
      </c>
      <c r="V209" s="6" t="s">
        <v>45</v>
      </c>
      <c r="W209" s="6" t="s">
        <v>34</v>
      </c>
      <c r="X209" s="6" t="s">
        <v>46</v>
      </c>
      <c r="Y209" s="6" t="s">
        <v>47</v>
      </c>
      <c r="Z209" s="6" t="s">
        <v>318</v>
      </c>
      <c r="AA209" s="6" t="s">
        <v>436</v>
      </c>
      <c r="AB209" s="7">
        <v>10</v>
      </c>
      <c r="AC209" s="7">
        <v>120600</v>
      </c>
      <c r="AD209" s="7">
        <v>120.6</v>
      </c>
      <c r="AE209" s="7">
        <v>374000</v>
      </c>
    </row>
    <row r="210" spans="1:31" ht="22" customHeight="1" x14ac:dyDescent="0.3">
      <c r="A210" s="2">
        <v>43931</v>
      </c>
      <c r="B210" s="3" t="s">
        <v>31</v>
      </c>
      <c r="C210" s="3" t="s">
        <v>32</v>
      </c>
      <c r="D210" s="3" t="s">
        <v>33</v>
      </c>
      <c r="E210" s="3" t="s">
        <v>34</v>
      </c>
      <c r="F210" s="4" t="s">
        <v>68</v>
      </c>
      <c r="G210" s="4" t="s">
        <v>68</v>
      </c>
      <c r="H210" s="4" t="s">
        <v>68</v>
      </c>
      <c r="I210" s="3" t="s">
        <v>50</v>
      </c>
      <c r="J210" s="3" t="s">
        <v>347</v>
      </c>
      <c r="K210" s="4" t="s">
        <v>68</v>
      </c>
      <c r="L210" s="4" t="s">
        <v>68</v>
      </c>
      <c r="M210" s="3" t="s">
        <v>61</v>
      </c>
      <c r="N210" s="4" t="s">
        <v>68</v>
      </c>
      <c r="O210" s="4" t="s">
        <v>68</v>
      </c>
      <c r="P210" s="3" t="s">
        <v>348</v>
      </c>
      <c r="Q210" s="3" t="s">
        <v>41</v>
      </c>
      <c r="R210" s="3" t="s">
        <v>371</v>
      </c>
      <c r="S210" s="3" t="s">
        <v>350</v>
      </c>
      <c r="T210" s="3" t="s">
        <v>372</v>
      </c>
      <c r="U210" s="3" t="s">
        <v>352</v>
      </c>
      <c r="V210" s="3" t="s">
        <v>45</v>
      </c>
      <c r="W210" s="3" t="s">
        <v>34</v>
      </c>
      <c r="X210" s="3" t="s">
        <v>46</v>
      </c>
      <c r="Y210" s="3" t="s">
        <v>47</v>
      </c>
      <c r="Z210" s="3" t="s">
        <v>437</v>
      </c>
      <c r="AA210" s="3" t="s">
        <v>438</v>
      </c>
      <c r="AB210" s="4">
        <v>4</v>
      </c>
      <c r="AC210" s="4">
        <v>42756</v>
      </c>
      <c r="AD210" s="4">
        <v>42.76</v>
      </c>
      <c r="AE210" s="4">
        <v>143000</v>
      </c>
    </row>
    <row r="211" spans="1:31" ht="22" customHeight="1" x14ac:dyDescent="0.3">
      <c r="A211" s="5">
        <v>43929</v>
      </c>
      <c r="B211" s="6" t="s">
        <v>107</v>
      </c>
      <c r="C211" s="6" t="s">
        <v>56</v>
      </c>
      <c r="D211" s="6" t="s">
        <v>222</v>
      </c>
      <c r="E211" s="6" t="s">
        <v>34</v>
      </c>
      <c r="F211" s="7" t="s">
        <v>68</v>
      </c>
      <c r="G211" s="7" t="s">
        <v>68</v>
      </c>
      <c r="H211" s="7" t="s">
        <v>68</v>
      </c>
      <c r="I211" s="6" t="s">
        <v>223</v>
      </c>
      <c r="J211" s="6" t="s">
        <v>108</v>
      </c>
      <c r="K211" s="6" t="s">
        <v>109</v>
      </c>
      <c r="L211" s="6" t="s">
        <v>110</v>
      </c>
      <c r="M211" s="7" t="s">
        <v>68</v>
      </c>
      <c r="N211" s="7" t="s">
        <v>68</v>
      </c>
      <c r="O211" s="7" t="s">
        <v>68</v>
      </c>
      <c r="P211" s="6" t="s">
        <v>111</v>
      </c>
      <c r="Q211" s="6" t="s">
        <v>112</v>
      </c>
      <c r="R211" s="6" t="s">
        <v>210</v>
      </c>
      <c r="S211" s="6" t="s">
        <v>110</v>
      </c>
      <c r="T211" s="6" t="s">
        <v>211</v>
      </c>
      <c r="U211" s="6" t="s">
        <v>115</v>
      </c>
      <c r="V211" s="6" t="s">
        <v>45</v>
      </c>
      <c r="W211" s="6" t="s">
        <v>34</v>
      </c>
      <c r="X211" s="6" t="s">
        <v>46</v>
      </c>
      <c r="Y211" s="6" t="s">
        <v>47</v>
      </c>
      <c r="Z211" s="6" t="s">
        <v>187</v>
      </c>
      <c r="AA211" s="6" t="s">
        <v>439</v>
      </c>
      <c r="AB211" s="7">
        <v>4</v>
      </c>
      <c r="AC211" s="7">
        <v>49398</v>
      </c>
      <c r="AD211" s="7">
        <v>49.4</v>
      </c>
      <c r="AE211" s="7">
        <v>392000</v>
      </c>
    </row>
    <row r="212" spans="1:31" ht="22" customHeight="1" x14ac:dyDescent="0.3">
      <c r="A212" s="2">
        <v>43928</v>
      </c>
      <c r="B212" s="3" t="s">
        <v>31</v>
      </c>
      <c r="C212" s="3" t="s">
        <v>32</v>
      </c>
      <c r="D212" s="3" t="s">
        <v>33</v>
      </c>
      <c r="E212" s="3" t="s">
        <v>34</v>
      </c>
      <c r="F212" s="4" t="s">
        <v>68</v>
      </c>
      <c r="G212" s="4" t="s">
        <v>68</v>
      </c>
      <c r="H212" s="4" t="s">
        <v>68</v>
      </c>
      <c r="I212" s="3" t="s">
        <v>50</v>
      </c>
      <c r="J212" s="3" t="s">
        <v>36</v>
      </c>
      <c r="K212" s="3" t="s">
        <v>37</v>
      </c>
      <c r="L212" s="3" t="s">
        <v>38</v>
      </c>
      <c r="M212" s="3" t="s">
        <v>39</v>
      </c>
      <c r="N212" s="4" t="s">
        <v>68</v>
      </c>
      <c r="O212" s="4" t="s">
        <v>68</v>
      </c>
      <c r="P212" s="3" t="s">
        <v>40</v>
      </c>
      <c r="Q212" s="3" t="s">
        <v>41</v>
      </c>
      <c r="R212" s="3" t="s">
        <v>42</v>
      </c>
      <c r="S212" s="3" t="s">
        <v>38</v>
      </c>
      <c r="T212" s="3" t="s">
        <v>43</v>
      </c>
      <c r="U212" s="3" t="s">
        <v>44</v>
      </c>
      <c r="V212" s="3" t="s">
        <v>45</v>
      </c>
      <c r="W212" s="3" t="s">
        <v>34</v>
      </c>
      <c r="X212" s="3" t="s">
        <v>46</v>
      </c>
      <c r="Y212" s="3" t="s">
        <v>47</v>
      </c>
      <c r="Z212" s="3" t="s">
        <v>48</v>
      </c>
      <c r="AA212" s="3" t="s">
        <v>440</v>
      </c>
      <c r="AB212" s="4">
        <v>2</v>
      </c>
      <c r="AC212" s="4">
        <v>38080</v>
      </c>
      <c r="AD212" s="4">
        <v>38.08</v>
      </c>
      <c r="AE212" s="4">
        <v>420000</v>
      </c>
    </row>
    <row r="213" spans="1:31" ht="22" customHeight="1" x14ac:dyDescent="0.3">
      <c r="A213" s="5">
        <v>43928</v>
      </c>
      <c r="B213" s="6" t="s">
        <v>31</v>
      </c>
      <c r="C213" s="6" t="s">
        <v>32</v>
      </c>
      <c r="D213" s="6" t="s">
        <v>33</v>
      </c>
      <c r="E213" s="6" t="s">
        <v>34</v>
      </c>
      <c r="F213" s="7" t="s">
        <v>68</v>
      </c>
      <c r="G213" s="7" t="s">
        <v>68</v>
      </c>
      <c r="H213" s="7" t="s">
        <v>68</v>
      </c>
      <c r="I213" s="6" t="s">
        <v>35</v>
      </c>
      <c r="J213" s="6" t="s">
        <v>325</v>
      </c>
      <c r="K213" s="7" t="s">
        <v>68</v>
      </c>
      <c r="L213" s="7" t="s">
        <v>68</v>
      </c>
      <c r="M213" s="6" t="s">
        <v>326</v>
      </c>
      <c r="N213" s="7" t="s">
        <v>68</v>
      </c>
      <c r="O213" s="7" t="s">
        <v>68</v>
      </c>
      <c r="P213" s="6" t="s">
        <v>327</v>
      </c>
      <c r="Q213" s="6" t="s">
        <v>41</v>
      </c>
      <c r="R213" s="6" t="s">
        <v>122</v>
      </c>
      <c r="S213" s="6" t="s">
        <v>120</v>
      </c>
      <c r="T213" s="6" t="s">
        <v>123</v>
      </c>
      <c r="U213" s="6" t="s">
        <v>124</v>
      </c>
      <c r="V213" s="6" t="s">
        <v>45</v>
      </c>
      <c r="W213" s="6" t="s">
        <v>34</v>
      </c>
      <c r="X213" s="6" t="s">
        <v>46</v>
      </c>
      <c r="Y213" s="6" t="s">
        <v>47</v>
      </c>
      <c r="Z213" s="6" t="s">
        <v>187</v>
      </c>
      <c r="AA213" s="6" t="s">
        <v>328</v>
      </c>
      <c r="AB213" s="7">
        <v>2</v>
      </c>
      <c r="AC213" s="7">
        <v>29400</v>
      </c>
      <c r="AD213" s="7">
        <v>29.4</v>
      </c>
      <c r="AE213" s="7">
        <v>116000</v>
      </c>
    </row>
    <row r="214" spans="1:31" ht="22" customHeight="1" x14ac:dyDescent="0.3">
      <c r="A214" s="2">
        <v>43928</v>
      </c>
      <c r="B214" s="3" t="s">
        <v>31</v>
      </c>
      <c r="C214" s="3" t="s">
        <v>32</v>
      </c>
      <c r="D214" s="3" t="s">
        <v>33</v>
      </c>
      <c r="E214" s="3" t="s">
        <v>34</v>
      </c>
      <c r="F214" s="4" t="s">
        <v>68</v>
      </c>
      <c r="G214" s="4" t="s">
        <v>68</v>
      </c>
      <c r="H214" s="4" t="s">
        <v>68</v>
      </c>
      <c r="I214" s="3" t="s">
        <v>35</v>
      </c>
      <c r="J214" s="3" t="s">
        <v>36</v>
      </c>
      <c r="K214" s="3" t="s">
        <v>37</v>
      </c>
      <c r="L214" s="3" t="s">
        <v>38</v>
      </c>
      <c r="M214" s="3" t="s">
        <v>39</v>
      </c>
      <c r="N214" s="4" t="s">
        <v>68</v>
      </c>
      <c r="O214" s="4" t="s">
        <v>68</v>
      </c>
      <c r="P214" s="3" t="s">
        <v>40</v>
      </c>
      <c r="Q214" s="3" t="s">
        <v>441</v>
      </c>
      <c r="R214" s="3" t="s">
        <v>42</v>
      </c>
      <c r="S214" s="3" t="s">
        <v>38</v>
      </c>
      <c r="T214" s="3" t="s">
        <v>43</v>
      </c>
      <c r="U214" s="3" t="s">
        <v>44</v>
      </c>
      <c r="V214" s="3" t="s">
        <v>45</v>
      </c>
      <c r="W214" s="3" t="s">
        <v>34</v>
      </c>
      <c r="X214" s="3" t="s">
        <v>46</v>
      </c>
      <c r="Y214" s="3" t="s">
        <v>47</v>
      </c>
      <c r="Z214" s="3" t="s">
        <v>48</v>
      </c>
      <c r="AA214" s="3" t="s">
        <v>442</v>
      </c>
      <c r="AB214" s="4">
        <v>10</v>
      </c>
      <c r="AC214" s="4">
        <v>116140</v>
      </c>
      <c r="AD214" s="4">
        <v>116.14</v>
      </c>
      <c r="AE214" s="4">
        <v>1280000</v>
      </c>
    </row>
    <row r="215" spans="1:31" ht="22" customHeight="1" x14ac:dyDescent="0.3">
      <c r="A215" s="5">
        <v>43927</v>
      </c>
      <c r="B215" s="6" t="s">
        <v>126</v>
      </c>
      <c r="C215" s="6" t="s">
        <v>56</v>
      </c>
      <c r="D215" s="6" t="s">
        <v>222</v>
      </c>
      <c r="E215" s="6" t="s">
        <v>34</v>
      </c>
      <c r="F215" s="7" t="s">
        <v>68</v>
      </c>
      <c r="G215" s="7" t="s">
        <v>68</v>
      </c>
      <c r="H215" s="7" t="s">
        <v>68</v>
      </c>
      <c r="I215" s="6" t="s">
        <v>223</v>
      </c>
      <c r="J215" s="6" t="s">
        <v>312</v>
      </c>
      <c r="K215" s="6" t="s">
        <v>313</v>
      </c>
      <c r="L215" s="6" t="s">
        <v>120</v>
      </c>
      <c r="M215" s="6" t="s">
        <v>61</v>
      </c>
      <c r="N215" s="9">
        <v>14195461</v>
      </c>
      <c r="O215" s="7" t="s">
        <v>68</v>
      </c>
      <c r="P215" s="6" t="s">
        <v>314</v>
      </c>
      <c r="Q215" s="6" t="s">
        <v>112</v>
      </c>
      <c r="R215" s="6" t="s">
        <v>122</v>
      </c>
      <c r="S215" s="6" t="s">
        <v>120</v>
      </c>
      <c r="T215" s="6" t="s">
        <v>123</v>
      </c>
      <c r="U215" s="6" t="s">
        <v>124</v>
      </c>
      <c r="V215" s="6" t="s">
        <v>45</v>
      </c>
      <c r="W215" s="6" t="s">
        <v>34</v>
      </c>
      <c r="X215" s="6" t="s">
        <v>46</v>
      </c>
      <c r="Y215" s="6" t="s">
        <v>47</v>
      </c>
      <c r="Z215" s="6" t="s">
        <v>141</v>
      </c>
      <c r="AA215" s="6" t="s">
        <v>443</v>
      </c>
      <c r="AB215" s="7">
        <v>5</v>
      </c>
      <c r="AC215" s="7">
        <v>100460</v>
      </c>
      <c r="AD215" s="7">
        <v>100.46</v>
      </c>
      <c r="AE215" s="7">
        <v>783000</v>
      </c>
    </row>
    <row r="216" spans="1:31" ht="22" customHeight="1" x14ac:dyDescent="0.3">
      <c r="A216" s="2">
        <v>43927</v>
      </c>
      <c r="B216" s="3" t="s">
        <v>31</v>
      </c>
      <c r="C216" s="3" t="s">
        <v>32</v>
      </c>
      <c r="D216" s="3" t="s">
        <v>33</v>
      </c>
      <c r="E216" s="3" t="s">
        <v>34</v>
      </c>
      <c r="F216" s="4" t="s">
        <v>68</v>
      </c>
      <c r="G216" s="4" t="s">
        <v>68</v>
      </c>
      <c r="H216" s="4" t="s">
        <v>68</v>
      </c>
      <c r="I216" s="3" t="s">
        <v>50</v>
      </c>
      <c r="J216" s="3" t="s">
        <v>127</v>
      </c>
      <c r="K216" s="4" t="s">
        <v>68</v>
      </c>
      <c r="L216" s="4" t="s">
        <v>68</v>
      </c>
      <c r="M216" s="4" t="s">
        <v>68</v>
      </c>
      <c r="N216" s="4" t="s">
        <v>68</v>
      </c>
      <c r="O216" s="4" t="s">
        <v>68</v>
      </c>
      <c r="P216" s="3" t="s">
        <v>128</v>
      </c>
      <c r="Q216" s="3" t="s">
        <v>41</v>
      </c>
      <c r="R216" s="3" t="s">
        <v>122</v>
      </c>
      <c r="S216" s="3" t="s">
        <v>120</v>
      </c>
      <c r="T216" s="3" t="s">
        <v>123</v>
      </c>
      <c r="U216" s="3" t="s">
        <v>124</v>
      </c>
      <c r="V216" s="3" t="s">
        <v>45</v>
      </c>
      <c r="W216" s="3" t="s">
        <v>34</v>
      </c>
      <c r="X216" s="3" t="s">
        <v>46</v>
      </c>
      <c r="Y216" s="3" t="s">
        <v>47</v>
      </c>
      <c r="Z216" s="3" t="s">
        <v>444</v>
      </c>
      <c r="AA216" s="3" t="s">
        <v>445</v>
      </c>
      <c r="AB216" s="4">
        <v>2</v>
      </c>
      <c r="AC216" s="4">
        <v>24288</v>
      </c>
      <c r="AD216" s="4">
        <v>24.29</v>
      </c>
      <c r="AE216" s="4">
        <v>733000</v>
      </c>
    </row>
    <row r="217" spans="1:31" ht="22" customHeight="1" x14ac:dyDescent="0.3">
      <c r="A217" s="5">
        <v>43923</v>
      </c>
      <c r="B217" s="6" t="s">
        <v>31</v>
      </c>
      <c r="C217" s="6" t="s">
        <v>56</v>
      </c>
      <c r="D217" s="6" t="s">
        <v>222</v>
      </c>
      <c r="E217" s="6" t="s">
        <v>34</v>
      </c>
      <c r="F217" s="7" t="s">
        <v>68</v>
      </c>
      <c r="G217" s="7" t="s">
        <v>68</v>
      </c>
      <c r="H217" s="7" t="s">
        <v>68</v>
      </c>
      <c r="I217" s="6" t="s">
        <v>446</v>
      </c>
      <c r="J217" s="6" t="s">
        <v>224</v>
      </c>
      <c r="K217" s="6" t="s">
        <v>109</v>
      </c>
      <c r="L217" s="6" t="s">
        <v>110</v>
      </c>
      <c r="M217" s="7" t="s">
        <v>68</v>
      </c>
      <c r="N217" s="7" t="s">
        <v>68</v>
      </c>
      <c r="O217" s="7" t="s">
        <v>68</v>
      </c>
      <c r="P217" s="6" t="s">
        <v>225</v>
      </c>
      <c r="Q217" s="6" t="s">
        <v>226</v>
      </c>
      <c r="R217" s="6" t="s">
        <v>321</v>
      </c>
      <c r="S217" s="6" t="s">
        <v>110</v>
      </c>
      <c r="T217" s="6" t="s">
        <v>322</v>
      </c>
      <c r="U217" s="6" t="s">
        <v>115</v>
      </c>
      <c r="V217" s="6" t="s">
        <v>45</v>
      </c>
      <c r="W217" s="6" t="s">
        <v>34</v>
      </c>
      <c r="X217" s="6" t="s">
        <v>46</v>
      </c>
      <c r="Y217" s="6" t="s">
        <v>47</v>
      </c>
      <c r="Z217" s="6" t="s">
        <v>323</v>
      </c>
      <c r="AA217" s="6" t="s">
        <v>447</v>
      </c>
      <c r="AB217" s="7">
        <v>4</v>
      </c>
      <c r="AC217" s="7">
        <v>55094</v>
      </c>
      <c r="AD217" s="7">
        <v>55.09</v>
      </c>
      <c r="AE217" s="7">
        <v>1254000</v>
      </c>
    </row>
    <row r="218" spans="1:31" ht="22" customHeight="1" x14ac:dyDescent="0.3">
      <c r="A218" s="2">
        <v>43923</v>
      </c>
      <c r="B218" s="3" t="s">
        <v>31</v>
      </c>
      <c r="C218" s="3" t="s">
        <v>56</v>
      </c>
      <c r="D218" s="3" t="s">
        <v>222</v>
      </c>
      <c r="E218" s="3" t="s">
        <v>34</v>
      </c>
      <c r="F218" s="4" t="s">
        <v>68</v>
      </c>
      <c r="G218" s="4" t="s">
        <v>68</v>
      </c>
      <c r="H218" s="4" t="s">
        <v>68</v>
      </c>
      <c r="I218" s="3" t="s">
        <v>446</v>
      </c>
      <c r="J218" s="3" t="s">
        <v>224</v>
      </c>
      <c r="K218" s="3" t="s">
        <v>109</v>
      </c>
      <c r="L218" s="3" t="s">
        <v>110</v>
      </c>
      <c r="M218" s="4" t="s">
        <v>68</v>
      </c>
      <c r="N218" s="4" t="s">
        <v>68</v>
      </c>
      <c r="O218" s="4" t="s">
        <v>68</v>
      </c>
      <c r="P218" s="3" t="s">
        <v>225</v>
      </c>
      <c r="Q218" s="3" t="s">
        <v>226</v>
      </c>
      <c r="R218" s="3" t="s">
        <v>321</v>
      </c>
      <c r="S218" s="3" t="s">
        <v>110</v>
      </c>
      <c r="T218" s="3" t="s">
        <v>322</v>
      </c>
      <c r="U218" s="3" t="s">
        <v>115</v>
      </c>
      <c r="V218" s="3" t="s">
        <v>45</v>
      </c>
      <c r="W218" s="3" t="s">
        <v>34</v>
      </c>
      <c r="X218" s="3" t="s">
        <v>46</v>
      </c>
      <c r="Y218" s="3" t="s">
        <v>47</v>
      </c>
      <c r="Z218" s="3" t="s">
        <v>323</v>
      </c>
      <c r="AA218" s="3" t="s">
        <v>448</v>
      </c>
      <c r="AB218" s="4">
        <v>2</v>
      </c>
      <c r="AC218" s="4">
        <v>27547</v>
      </c>
      <c r="AD218" s="4">
        <v>27.55</v>
      </c>
      <c r="AE218" s="4">
        <v>627000</v>
      </c>
    </row>
    <row r="219" spans="1:31" ht="22" customHeight="1" x14ac:dyDescent="0.3">
      <c r="A219" s="5">
        <v>43923</v>
      </c>
      <c r="B219" s="6" t="s">
        <v>107</v>
      </c>
      <c r="C219" s="6" t="s">
        <v>56</v>
      </c>
      <c r="D219" s="7" t="s">
        <v>68</v>
      </c>
      <c r="E219" s="7" t="s">
        <v>68</v>
      </c>
      <c r="F219" s="7" t="s">
        <v>68</v>
      </c>
      <c r="G219" s="7" t="s">
        <v>68</v>
      </c>
      <c r="H219" s="7" t="s">
        <v>68</v>
      </c>
      <c r="I219" s="6" t="s">
        <v>57</v>
      </c>
      <c r="J219" s="6" t="s">
        <v>108</v>
      </c>
      <c r="K219" s="6" t="s">
        <v>109</v>
      </c>
      <c r="L219" s="6" t="s">
        <v>110</v>
      </c>
      <c r="M219" s="7" t="s">
        <v>68</v>
      </c>
      <c r="N219" s="7" t="s">
        <v>68</v>
      </c>
      <c r="O219" s="7" t="s">
        <v>68</v>
      </c>
      <c r="P219" s="6" t="s">
        <v>111</v>
      </c>
      <c r="Q219" s="6" t="s">
        <v>41</v>
      </c>
      <c r="R219" s="6" t="s">
        <v>133</v>
      </c>
      <c r="S219" s="6" t="s">
        <v>110</v>
      </c>
      <c r="T219" s="6" t="s">
        <v>134</v>
      </c>
      <c r="U219" s="6" t="s">
        <v>115</v>
      </c>
      <c r="V219" s="6" t="s">
        <v>45</v>
      </c>
      <c r="W219" s="6" t="s">
        <v>34</v>
      </c>
      <c r="X219" s="6" t="s">
        <v>46</v>
      </c>
      <c r="Y219" s="6" t="s">
        <v>47</v>
      </c>
      <c r="Z219" s="6" t="s">
        <v>395</v>
      </c>
      <c r="AA219" s="6" t="s">
        <v>449</v>
      </c>
      <c r="AB219" s="7">
        <v>2</v>
      </c>
      <c r="AC219" s="7">
        <v>25920</v>
      </c>
      <c r="AD219" s="7">
        <v>25.92</v>
      </c>
      <c r="AE219" s="6" t="s">
        <v>68</v>
      </c>
    </row>
    <row r="220" spans="1:31" ht="22" customHeight="1" x14ac:dyDescent="0.3">
      <c r="A220" s="2">
        <v>43923</v>
      </c>
      <c r="B220" s="3" t="s">
        <v>31</v>
      </c>
      <c r="C220" s="3" t="s">
        <v>56</v>
      </c>
      <c r="D220" s="4" t="s">
        <v>68</v>
      </c>
      <c r="E220" s="4" t="s">
        <v>68</v>
      </c>
      <c r="F220" s="4" t="s">
        <v>68</v>
      </c>
      <c r="G220" s="4" t="s">
        <v>68</v>
      </c>
      <c r="H220" s="4" t="s">
        <v>68</v>
      </c>
      <c r="I220" s="3" t="s">
        <v>74</v>
      </c>
      <c r="J220" s="3" t="s">
        <v>97</v>
      </c>
      <c r="K220" s="3" t="s">
        <v>98</v>
      </c>
      <c r="L220" s="3" t="s">
        <v>99</v>
      </c>
      <c r="M220" s="3" t="s">
        <v>61</v>
      </c>
      <c r="N220" s="4" t="s">
        <v>68</v>
      </c>
      <c r="O220" s="4" t="s">
        <v>68</v>
      </c>
      <c r="P220" s="3" t="s">
        <v>100</v>
      </c>
      <c r="Q220" s="3" t="s">
        <v>101</v>
      </c>
      <c r="R220" s="3" t="s">
        <v>450</v>
      </c>
      <c r="S220" s="3" t="s">
        <v>99</v>
      </c>
      <c r="T220" s="3" t="s">
        <v>451</v>
      </c>
      <c r="U220" s="3" t="s">
        <v>352</v>
      </c>
      <c r="V220" s="3" t="s">
        <v>45</v>
      </c>
      <c r="W220" s="3" t="s">
        <v>34</v>
      </c>
      <c r="X220" s="3" t="s">
        <v>46</v>
      </c>
      <c r="Y220" s="3" t="s">
        <v>47</v>
      </c>
      <c r="Z220" s="3" t="s">
        <v>135</v>
      </c>
      <c r="AA220" s="3" t="s">
        <v>452</v>
      </c>
      <c r="AB220" s="4">
        <v>8</v>
      </c>
      <c r="AC220" s="4">
        <v>156660</v>
      </c>
      <c r="AD220" s="4">
        <v>156.66</v>
      </c>
      <c r="AE220" s="4">
        <v>3534000</v>
      </c>
    </row>
    <row r="221" spans="1:31" ht="22" customHeight="1" x14ac:dyDescent="0.3">
      <c r="A221" s="5">
        <v>43921</v>
      </c>
      <c r="B221" s="6" t="s">
        <v>31</v>
      </c>
      <c r="C221" s="6" t="s">
        <v>32</v>
      </c>
      <c r="D221" s="6" t="s">
        <v>33</v>
      </c>
      <c r="E221" s="6" t="s">
        <v>34</v>
      </c>
      <c r="F221" s="7" t="s">
        <v>68</v>
      </c>
      <c r="G221" s="7" t="s">
        <v>68</v>
      </c>
      <c r="H221" s="7" t="s">
        <v>68</v>
      </c>
      <c r="I221" s="6" t="s">
        <v>35</v>
      </c>
      <c r="J221" s="6" t="s">
        <v>36</v>
      </c>
      <c r="K221" s="6" t="s">
        <v>37</v>
      </c>
      <c r="L221" s="6" t="s">
        <v>38</v>
      </c>
      <c r="M221" s="6" t="s">
        <v>39</v>
      </c>
      <c r="N221" s="7" t="s">
        <v>68</v>
      </c>
      <c r="O221" s="7" t="s">
        <v>68</v>
      </c>
      <c r="P221" s="6" t="s">
        <v>40</v>
      </c>
      <c r="Q221" s="6" t="s">
        <v>41</v>
      </c>
      <c r="R221" s="6" t="s">
        <v>42</v>
      </c>
      <c r="S221" s="6" t="s">
        <v>38</v>
      </c>
      <c r="T221" s="6" t="s">
        <v>43</v>
      </c>
      <c r="U221" s="6" t="s">
        <v>44</v>
      </c>
      <c r="V221" s="6" t="s">
        <v>45</v>
      </c>
      <c r="W221" s="6" t="s">
        <v>34</v>
      </c>
      <c r="X221" s="6" t="s">
        <v>46</v>
      </c>
      <c r="Y221" s="6" t="s">
        <v>47</v>
      </c>
      <c r="Z221" s="6" t="s">
        <v>308</v>
      </c>
      <c r="AA221" s="6" t="s">
        <v>453</v>
      </c>
      <c r="AB221" s="7">
        <v>4</v>
      </c>
      <c r="AC221" s="7">
        <v>46456</v>
      </c>
      <c r="AD221" s="7">
        <v>46.46</v>
      </c>
      <c r="AE221" s="7">
        <v>358000</v>
      </c>
    </row>
    <row r="222" spans="1:31" ht="22" customHeight="1" x14ac:dyDescent="0.3">
      <c r="A222" s="2">
        <v>43921</v>
      </c>
      <c r="B222" s="3" t="s">
        <v>31</v>
      </c>
      <c r="C222" s="3" t="s">
        <v>32</v>
      </c>
      <c r="D222" s="3" t="s">
        <v>33</v>
      </c>
      <c r="E222" s="3" t="s">
        <v>34</v>
      </c>
      <c r="F222" s="4" t="s">
        <v>68</v>
      </c>
      <c r="G222" s="4" t="s">
        <v>68</v>
      </c>
      <c r="H222" s="4" t="s">
        <v>68</v>
      </c>
      <c r="I222" s="3" t="s">
        <v>35</v>
      </c>
      <c r="J222" s="3" t="s">
        <v>36</v>
      </c>
      <c r="K222" s="3" t="s">
        <v>37</v>
      </c>
      <c r="L222" s="3" t="s">
        <v>38</v>
      </c>
      <c r="M222" s="3" t="s">
        <v>39</v>
      </c>
      <c r="N222" s="4" t="s">
        <v>68</v>
      </c>
      <c r="O222" s="4" t="s">
        <v>68</v>
      </c>
      <c r="P222" s="3" t="s">
        <v>40</v>
      </c>
      <c r="Q222" s="3" t="s">
        <v>41</v>
      </c>
      <c r="R222" s="3" t="s">
        <v>42</v>
      </c>
      <c r="S222" s="3" t="s">
        <v>38</v>
      </c>
      <c r="T222" s="3" t="s">
        <v>43</v>
      </c>
      <c r="U222" s="3" t="s">
        <v>44</v>
      </c>
      <c r="V222" s="3" t="s">
        <v>45</v>
      </c>
      <c r="W222" s="3" t="s">
        <v>34</v>
      </c>
      <c r="X222" s="3" t="s">
        <v>46</v>
      </c>
      <c r="Y222" s="3" t="s">
        <v>47</v>
      </c>
      <c r="Z222" s="3" t="s">
        <v>48</v>
      </c>
      <c r="AA222" s="3" t="s">
        <v>454</v>
      </c>
      <c r="AB222" s="4">
        <v>10</v>
      </c>
      <c r="AC222" s="4">
        <v>116140</v>
      </c>
      <c r="AD222" s="4">
        <v>116.14</v>
      </c>
      <c r="AE222" s="4">
        <v>2040000</v>
      </c>
    </row>
    <row r="223" spans="1:31" ht="22" customHeight="1" x14ac:dyDescent="0.3">
      <c r="A223" s="5">
        <v>43921</v>
      </c>
      <c r="B223" s="6" t="s">
        <v>31</v>
      </c>
      <c r="C223" s="6" t="s">
        <v>32</v>
      </c>
      <c r="D223" s="6" t="s">
        <v>33</v>
      </c>
      <c r="E223" s="6" t="s">
        <v>34</v>
      </c>
      <c r="F223" s="7" t="s">
        <v>68</v>
      </c>
      <c r="G223" s="7" t="s">
        <v>68</v>
      </c>
      <c r="H223" s="7" t="s">
        <v>68</v>
      </c>
      <c r="I223" s="6" t="s">
        <v>35</v>
      </c>
      <c r="J223" s="6" t="s">
        <v>36</v>
      </c>
      <c r="K223" s="6" t="s">
        <v>37</v>
      </c>
      <c r="L223" s="6" t="s">
        <v>38</v>
      </c>
      <c r="M223" s="6" t="s">
        <v>39</v>
      </c>
      <c r="N223" s="7" t="s">
        <v>68</v>
      </c>
      <c r="O223" s="7" t="s">
        <v>68</v>
      </c>
      <c r="P223" s="6" t="s">
        <v>40</v>
      </c>
      <c r="Q223" s="6" t="s">
        <v>41</v>
      </c>
      <c r="R223" s="6" t="s">
        <v>42</v>
      </c>
      <c r="S223" s="6" t="s">
        <v>38</v>
      </c>
      <c r="T223" s="6" t="s">
        <v>43</v>
      </c>
      <c r="U223" s="6" t="s">
        <v>44</v>
      </c>
      <c r="V223" s="6" t="s">
        <v>45</v>
      </c>
      <c r="W223" s="6" t="s">
        <v>34</v>
      </c>
      <c r="X223" s="6" t="s">
        <v>46</v>
      </c>
      <c r="Y223" s="6" t="s">
        <v>47</v>
      </c>
      <c r="Z223" s="6" t="s">
        <v>48</v>
      </c>
      <c r="AA223" s="6" t="s">
        <v>455</v>
      </c>
      <c r="AB223" s="7">
        <v>1</v>
      </c>
      <c r="AC223" s="7">
        <v>19802</v>
      </c>
      <c r="AD223" s="7">
        <v>19.8</v>
      </c>
      <c r="AE223" s="7">
        <v>348000</v>
      </c>
    </row>
    <row r="224" spans="1:31" ht="22" customHeight="1" x14ac:dyDescent="0.3">
      <c r="A224" s="2">
        <v>43921</v>
      </c>
      <c r="B224" s="3" t="s">
        <v>31</v>
      </c>
      <c r="C224" s="3" t="s">
        <v>32</v>
      </c>
      <c r="D224" s="3" t="s">
        <v>33</v>
      </c>
      <c r="E224" s="3" t="s">
        <v>34</v>
      </c>
      <c r="F224" s="4" t="s">
        <v>68</v>
      </c>
      <c r="G224" s="4" t="s">
        <v>68</v>
      </c>
      <c r="H224" s="4" t="s">
        <v>68</v>
      </c>
      <c r="I224" s="3" t="s">
        <v>35</v>
      </c>
      <c r="J224" s="3" t="s">
        <v>36</v>
      </c>
      <c r="K224" s="3" t="s">
        <v>37</v>
      </c>
      <c r="L224" s="3" t="s">
        <v>38</v>
      </c>
      <c r="M224" s="3" t="s">
        <v>39</v>
      </c>
      <c r="N224" s="4" t="s">
        <v>68</v>
      </c>
      <c r="O224" s="4" t="s">
        <v>68</v>
      </c>
      <c r="P224" s="3" t="s">
        <v>40</v>
      </c>
      <c r="Q224" s="3" t="s">
        <v>41</v>
      </c>
      <c r="R224" s="3" t="s">
        <v>42</v>
      </c>
      <c r="S224" s="3" t="s">
        <v>38</v>
      </c>
      <c r="T224" s="3" t="s">
        <v>43</v>
      </c>
      <c r="U224" s="3" t="s">
        <v>44</v>
      </c>
      <c r="V224" s="3" t="s">
        <v>45</v>
      </c>
      <c r="W224" s="3" t="s">
        <v>34</v>
      </c>
      <c r="X224" s="3" t="s">
        <v>46</v>
      </c>
      <c r="Y224" s="3" t="s">
        <v>47</v>
      </c>
      <c r="Z224" s="3" t="s">
        <v>48</v>
      </c>
      <c r="AA224" s="3" t="s">
        <v>49</v>
      </c>
      <c r="AB224" s="4">
        <v>2</v>
      </c>
      <c r="AC224" s="4">
        <v>40264</v>
      </c>
      <c r="AD224" s="4">
        <v>40.26</v>
      </c>
      <c r="AE224" s="4">
        <v>707000</v>
      </c>
    </row>
    <row r="225" spans="1:31" ht="22" customHeight="1" x14ac:dyDescent="0.3">
      <c r="A225" s="5">
        <v>43919</v>
      </c>
      <c r="B225" s="6" t="s">
        <v>31</v>
      </c>
      <c r="C225" s="6" t="s">
        <v>32</v>
      </c>
      <c r="D225" s="6" t="s">
        <v>33</v>
      </c>
      <c r="E225" s="6" t="s">
        <v>34</v>
      </c>
      <c r="F225" s="7" t="s">
        <v>68</v>
      </c>
      <c r="G225" s="7" t="s">
        <v>68</v>
      </c>
      <c r="H225" s="7" t="s">
        <v>68</v>
      </c>
      <c r="I225" s="6" t="s">
        <v>50</v>
      </c>
      <c r="J225" s="6" t="s">
        <v>456</v>
      </c>
      <c r="K225" s="7" t="s">
        <v>68</v>
      </c>
      <c r="L225" s="6" t="s">
        <v>120</v>
      </c>
      <c r="M225" s="7" t="s">
        <v>68</v>
      </c>
      <c r="N225" s="7" t="s">
        <v>68</v>
      </c>
      <c r="O225" s="7" t="s">
        <v>68</v>
      </c>
      <c r="P225" s="6" t="s">
        <v>457</v>
      </c>
      <c r="Q225" s="6" t="s">
        <v>41</v>
      </c>
      <c r="R225" s="6" t="s">
        <v>122</v>
      </c>
      <c r="S225" s="6" t="s">
        <v>120</v>
      </c>
      <c r="T225" s="6" t="s">
        <v>123</v>
      </c>
      <c r="U225" s="6" t="s">
        <v>124</v>
      </c>
      <c r="V225" s="6" t="s">
        <v>45</v>
      </c>
      <c r="W225" s="6" t="s">
        <v>34</v>
      </c>
      <c r="X225" s="6" t="s">
        <v>46</v>
      </c>
      <c r="Y225" s="6" t="s">
        <v>47</v>
      </c>
      <c r="Z225" s="6" t="s">
        <v>116</v>
      </c>
      <c r="AA225" s="6" t="s">
        <v>458</v>
      </c>
      <c r="AB225" s="7">
        <v>8</v>
      </c>
      <c r="AC225" s="7">
        <v>100480</v>
      </c>
      <c r="AD225" s="7">
        <v>100.48</v>
      </c>
      <c r="AE225" s="7">
        <v>893000</v>
      </c>
    </row>
    <row r="226" spans="1:31" ht="22" customHeight="1" x14ac:dyDescent="0.3">
      <c r="A226" s="2">
        <v>43919</v>
      </c>
      <c r="B226" s="3" t="s">
        <v>126</v>
      </c>
      <c r="C226" s="3" t="s">
        <v>56</v>
      </c>
      <c r="D226" s="4" t="s">
        <v>68</v>
      </c>
      <c r="E226" s="4" t="s">
        <v>68</v>
      </c>
      <c r="F226" s="4" t="s">
        <v>68</v>
      </c>
      <c r="G226" s="4" t="s">
        <v>68</v>
      </c>
      <c r="H226" s="4" t="s">
        <v>68</v>
      </c>
      <c r="I226" s="3" t="s">
        <v>74</v>
      </c>
      <c r="J226" s="3" t="s">
        <v>127</v>
      </c>
      <c r="K226" s="4" t="s">
        <v>68</v>
      </c>
      <c r="L226" s="4" t="s">
        <v>68</v>
      </c>
      <c r="M226" s="4" t="s">
        <v>68</v>
      </c>
      <c r="N226" s="4" t="s">
        <v>68</v>
      </c>
      <c r="O226" s="4" t="s">
        <v>68</v>
      </c>
      <c r="P226" s="3" t="s">
        <v>128</v>
      </c>
      <c r="Q226" s="3" t="s">
        <v>41</v>
      </c>
      <c r="R226" s="3" t="s">
        <v>122</v>
      </c>
      <c r="S226" s="3" t="s">
        <v>120</v>
      </c>
      <c r="T226" s="3" t="s">
        <v>123</v>
      </c>
      <c r="U226" s="3" t="s">
        <v>124</v>
      </c>
      <c r="V226" s="3" t="s">
        <v>45</v>
      </c>
      <c r="W226" s="3" t="s">
        <v>34</v>
      </c>
      <c r="X226" s="3" t="s">
        <v>46</v>
      </c>
      <c r="Y226" s="3" t="s">
        <v>47</v>
      </c>
      <c r="Z226" s="3" t="s">
        <v>143</v>
      </c>
      <c r="AA226" s="3" t="s">
        <v>199</v>
      </c>
      <c r="AB226" s="4">
        <v>4</v>
      </c>
      <c r="AC226" s="4">
        <v>43200</v>
      </c>
      <c r="AD226" s="4">
        <v>43.2</v>
      </c>
      <c r="AE226" s="4">
        <v>384000</v>
      </c>
    </row>
    <row r="227" spans="1:31" ht="22" customHeight="1" x14ac:dyDescent="0.3">
      <c r="A227" s="5">
        <v>43919</v>
      </c>
      <c r="B227" s="6" t="s">
        <v>107</v>
      </c>
      <c r="C227" s="6" t="s">
        <v>56</v>
      </c>
      <c r="D227" s="7" t="s">
        <v>68</v>
      </c>
      <c r="E227" s="7" t="s">
        <v>68</v>
      </c>
      <c r="F227" s="7" t="s">
        <v>68</v>
      </c>
      <c r="G227" s="7" t="s">
        <v>68</v>
      </c>
      <c r="H227" s="7" t="s">
        <v>68</v>
      </c>
      <c r="I227" s="6" t="s">
        <v>74</v>
      </c>
      <c r="J227" s="6" t="s">
        <v>108</v>
      </c>
      <c r="K227" s="6" t="s">
        <v>109</v>
      </c>
      <c r="L227" s="6" t="s">
        <v>110</v>
      </c>
      <c r="M227" s="7" t="s">
        <v>68</v>
      </c>
      <c r="N227" s="7" t="s">
        <v>68</v>
      </c>
      <c r="O227" s="7" t="s">
        <v>68</v>
      </c>
      <c r="P227" s="6" t="s">
        <v>111</v>
      </c>
      <c r="Q227" s="6" t="s">
        <v>41</v>
      </c>
      <c r="R227" s="6" t="s">
        <v>133</v>
      </c>
      <c r="S227" s="6" t="s">
        <v>110</v>
      </c>
      <c r="T227" s="6" t="s">
        <v>134</v>
      </c>
      <c r="U227" s="6" t="s">
        <v>115</v>
      </c>
      <c r="V227" s="6" t="s">
        <v>45</v>
      </c>
      <c r="W227" s="6" t="s">
        <v>34</v>
      </c>
      <c r="X227" s="6" t="s">
        <v>46</v>
      </c>
      <c r="Y227" s="6" t="s">
        <v>47</v>
      </c>
      <c r="Z227" s="6" t="s">
        <v>116</v>
      </c>
      <c r="AA227" s="6" t="s">
        <v>459</v>
      </c>
      <c r="AB227" s="7">
        <v>4</v>
      </c>
      <c r="AC227" s="7">
        <v>51440</v>
      </c>
      <c r="AD227" s="7">
        <v>51.44</v>
      </c>
      <c r="AE227" s="7">
        <v>1100000</v>
      </c>
    </row>
    <row r="228" spans="1:31" ht="22" customHeight="1" x14ac:dyDescent="0.3">
      <c r="A228" s="2">
        <v>43919</v>
      </c>
      <c r="B228" s="3" t="s">
        <v>107</v>
      </c>
      <c r="C228" s="3" t="s">
        <v>56</v>
      </c>
      <c r="D228" s="4" t="s">
        <v>68</v>
      </c>
      <c r="E228" s="4" t="s">
        <v>68</v>
      </c>
      <c r="F228" s="4" t="s">
        <v>68</v>
      </c>
      <c r="G228" s="4" t="s">
        <v>68</v>
      </c>
      <c r="H228" s="4" t="s">
        <v>68</v>
      </c>
      <c r="I228" s="3" t="s">
        <v>74</v>
      </c>
      <c r="J228" s="3" t="s">
        <v>108</v>
      </c>
      <c r="K228" s="3" t="s">
        <v>109</v>
      </c>
      <c r="L228" s="3" t="s">
        <v>110</v>
      </c>
      <c r="M228" s="4" t="s">
        <v>68</v>
      </c>
      <c r="N228" s="4" t="s">
        <v>68</v>
      </c>
      <c r="O228" s="4" t="s">
        <v>68</v>
      </c>
      <c r="P228" s="3" t="s">
        <v>111</v>
      </c>
      <c r="Q228" s="3" t="s">
        <v>41</v>
      </c>
      <c r="R228" s="3" t="s">
        <v>133</v>
      </c>
      <c r="S228" s="3" t="s">
        <v>110</v>
      </c>
      <c r="T228" s="3" t="s">
        <v>134</v>
      </c>
      <c r="U228" s="3" t="s">
        <v>115</v>
      </c>
      <c r="V228" s="3" t="s">
        <v>45</v>
      </c>
      <c r="W228" s="3" t="s">
        <v>34</v>
      </c>
      <c r="X228" s="3" t="s">
        <v>46</v>
      </c>
      <c r="Y228" s="3" t="s">
        <v>47</v>
      </c>
      <c r="Z228" s="3" t="s">
        <v>116</v>
      </c>
      <c r="AA228" s="3" t="s">
        <v>460</v>
      </c>
      <c r="AB228" s="4">
        <v>10</v>
      </c>
      <c r="AC228" s="4">
        <v>128600.01</v>
      </c>
      <c r="AD228" s="4">
        <v>128.6</v>
      </c>
      <c r="AE228" s="4">
        <v>2751000</v>
      </c>
    </row>
    <row r="229" spans="1:31" ht="22" customHeight="1" x14ac:dyDescent="0.3">
      <c r="A229" s="5">
        <v>43919</v>
      </c>
      <c r="B229" s="6" t="s">
        <v>107</v>
      </c>
      <c r="C229" s="6" t="s">
        <v>32</v>
      </c>
      <c r="D229" s="6" t="s">
        <v>33</v>
      </c>
      <c r="E229" s="6" t="s">
        <v>34</v>
      </c>
      <c r="F229" s="7" t="s">
        <v>68</v>
      </c>
      <c r="G229" s="7" t="s">
        <v>68</v>
      </c>
      <c r="H229" s="7" t="s">
        <v>68</v>
      </c>
      <c r="I229" s="6" t="s">
        <v>35</v>
      </c>
      <c r="J229" s="6" t="s">
        <v>108</v>
      </c>
      <c r="K229" s="6" t="s">
        <v>109</v>
      </c>
      <c r="L229" s="6" t="s">
        <v>110</v>
      </c>
      <c r="M229" s="7" t="s">
        <v>68</v>
      </c>
      <c r="N229" s="7" t="s">
        <v>68</v>
      </c>
      <c r="O229" s="7" t="s">
        <v>68</v>
      </c>
      <c r="P229" s="6" t="s">
        <v>111</v>
      </c>
      <c r="Q229" s="6" t="s">
        <v>41</v>
      </c>
      <c r="R229" s="6" t="s">
        <v>133</v>
      </c>
      <c r="S229" s="6" t="s">
        <v>110</v>
      </c>
      <c r="T229" s="6" t="s">
        <v>134</v>
      </c>
      <c r="U229" s="6" t="s">
        <v>115</v>
      </c>
      <c r="V229" s="6" t="s">
        <v>45</v>
      </c>
      <c r="W229" s="6" t="s">
        <v>34</v>
      </c>
      <c r="X229" s="6" t="s">
        <v>46</v>
      </c>
      <c r="Y229" s="6" t="s">
        <v>47</v>
      </c>
      <c r="Z229" s="6" t="s">
        <v>95</v>
      </c>
      <c r="AA229" s="6" t="s">
        <v>461</v>
      </c>
      <c r="AB229" s="7">
        <v>7</v>
      </c>
      <c r="AC229" s="7">
        <v>61705</v>
      </c>
      <c r="AD229" s="7">
        <v>61.71</v>
      </c>
      <c r="AE229" s="7">
        <v>196000</v>
      </c>
    </row>
    <row r="230" spans="1:31" ht="22" customHeight="1" x14ac:dyDescent="0.3">
      <c r="A230" s="2">
        <v>43917</v>
      </c>
      <c r="B230" s="3" t="s">
        <v>107</v>
      </c>
      <c r="C230" s="3" t="s">
        <v>32</v>
      </c>
      <c r="D230" s="3" t="s">
        <v>33</v>
      </c>
      <c r="E230" s="3" t="s">
        <v>34</v>
      </c>
      <c r="F230" s="4" t="s">
        <v>68</v>
      </c>
      <c r="G230" s="4" t="s">
        <v>68</v>
      </c>
      <c r="H230" s="4" t="s">
        <v>68</v>
      </c>
      <c r="I230" s="3" t="s">
        <v>35</v>
      </c>
      <c r="J230" s="3" t="s">
        <v>108</v>
      </c>
      <c r="K230" s="3" t="s">
        <v>109</v>
      </c>
      <c r="L230" s="3" t="s">
        <v>110</v>
      </c>
      <c r="M230" s="4" t="s">
        <v>68</v>
      </c>
      <c r="N230" s="4" t="s">
        <v>68</v>
      </c>
      <c r="O230" s="4" t="s">
        <v>68</v>
      </c>
      <c r="P230" s="3" t="s">
        <v>111</v>
      </c>
      <c r="Q230" s="3" t="s">
        <v>41</v>
      </c>
      <c r="R230" s="3" t="s">
        <v>113</v>
      </c>
      <c r="S230" s="3" t="s">
        <v>110</v>
      </c>
      <c r="T230" s="3" t="s">
        <v>114</v>
      </c>
      <c r="U230" s="3" t="s">
        <v>115</v>
      </c>
      <c r="V230" s="3" t="s">
        <v>45</v>
      </c>
      <c r="W230" s="3" t="s">
        <v>34</v>
      </c>
      <c r="X230" s="3" t="s">
        <v>46</v>
      </c>
      <c r="Y230" s="3" t="s">
        <v>47</v>
      </c>
      <c r="Z230" s="3" t="s">
        <v>95</v>
      </c>
      <c r="AA230" s="3" t="s">
        <v>462</v>
      </c>
      <c r="AB230" s="4">
        <v>4</v>
      </c>
      <c r="AC230" s="4">
        <v>50400</v>
      </c>
      <c r="AD230" s="4">
        <v>50.4</v>
      </c>
      <c r="AE230" s="4">
        <v>160000</v>
      </c>
    </row>
    <row r="231" spans="1:31" ht="22" customHeight="1" x14ac:dyDescent="0.3">
      <c r="A231" s="5">
        <v>43913</v>
      </c>
      <c r="B231" s="6" t="s">
        <v>107</v>
      </c>
      <c r="C231" s="6" t="s">
        <v>56</v>
      </c>
      <c r="D231" s="7" t="s">
        <v>68</v>
      </c>
      <c r="E231" s="7" t="s">
        <v>68</v>
      </c>
      <c r="F231" s="7" t="s">
        <v>68</v>
      </c>
      <c r="G231" s="7" t="s">
        <v>68</v>
      </c>
      <c r="H231" s="7" t="s">
        <v>68</v>
      </c>
      <c r="I231" s="6" t="s">
        <v>74</v>
      </c>
      <c r="J231" s="6" t="s">
        <v>108</v>
      </c>
      <c r="K231" s="6" t="s">
        <v>109</v>
      </c>
      <c r="L231" s="6" t="s">
        <v>110</v>
      </c>
      <c r="M231" s="7" t="s">
        <v>68</v>
      </c>
      <c r="N231" s="7" t="s">
        <v>68</v>
      </c>
      <c r="O231" s="7" t="s">
        <v>68</v>
      </c>
      <c r="P231" s="6" t="s">
        <v>111</v>
      </c>
      <c r="Q231" s="6" t="s">
        <v>41</v>
      </c>
      <c r="R231" s="6" t="s">
        <v>133</v>
      </c>
      <c r="S231" s="6" t="s">
        <v>110</v>
      </c>
      <c r="T231" s="6" t="s">
        <v>134</v>
      </c>
      <c r="U231" s="6" t="s">
        <v>115</v>
      </c>
      <c r="V231" s="6" t="s">
        <v>45</v>
      </c>
      <c r="W231" s="6" t="s">
        <v>34</v>
      </c>
      <c r="X231" s="6" t="s">
        <v>46</v>
      </c>
      <c r="Y231" s="6" t="s">
        <v>47</v>
      </c>
      <c r="Z231" s="6" t="s">
        <v>116</v>
      </c>
      <c r="AA231" s="6" t="s">
        <v>463</v>
      </c>
      <c r="AB231" s="7">
        <v>8</v>
      </c>
      <c r="AC231" s="7">
        <v>102880</v>
      </c>
      <c r="AD231" s="7">
        <v>102.88</v>
      </c>
      <c r="AE231" s="7">
        <v>2201000</v>
      </c>
    </row>
    <row r="232" spans="1:31" ht="22" customHeight="1" x14ac:dyDescent="0.3">
      <c r="A232" s="2">
        <v>43913</v>
      </c>
      <c r="B232" s="3" t="s">
        <v>31</v>
      </c>
      <c r="C232" s="3" t="s">
        <v>56</v>
      </c>
      <c r="D232" s="4" t="s">
        <v>68</v>
      </c>
      <c r="E232" s="4" t="s">
        <v>68</v>
      </c>
      <c r="F232" s="4" t="s">
        <v>68</v>
      </c>
      <c r="G232" s="4" t="s">
        <v>68</v>
      </c>
      <c r="H232" s="4" t="s">
        <v>68</v>
      </c>
      <c r="I232" s="3" t="s">
        <v>74</v>
      </c>
      <c r="J232" s="3" t="s">
        <v>464</v>
      </c>
      <c r="K232" s="3" t="s">
        <v>139</v>
      </c>
      <c r="L232" s="3" t="s">
        <v>110</v>
      </c>
      <c r="M232" s="4" t="s">
        <v>68</v>
      </c>
      <c r="N232" s="4" t="s">
        <v>68</v>
      </c>
      <c r="O232" s="4" t="s">
        <v>68</v>
      </c>
      <c r="P232" s="3" t="s">
        <v>465</v>
      </c>
      <c r="Q232" s="3" t="s">
        <v>41</v>
      </c>
      <c r="R232" s="3" t="s">
        <v>133</v>
      </c>
      <c r="S232" s="3" t="s">
        <v>110</v>
      </c>
      <c r="T232" s="3" t="s">
        <v>134</v>
      </c>
      <c r="U232" s="3" t="s">
        <v>115</v>
      </c>
      <c r="V232" s="3" t="s">
        <v>45</v>
      </c>
      <c r="W232" s="3" t="s">
        <v>34</v>
      </c>
      <c r="X232" s="3" t="s">
        <v>46</v>
      </c>
      <c r="Y232" s="3" t="s">
        <v>47</v>
      </c>
      <c r="Z232" s="3" t="s">
        <v>466</v>
      </c>
      <c r="AA232" s="3" t="s">
        <v>467</v>
      </c>
      <c r="AB232" s="4">
        <v>1</v>
      </c>
      <c r="AC232" s="4">
        <v>5121</v>
      </c>
      <c r="AD232" s="4">
        <v>5.12</v>
      </c>
      <c r="AE232" s="4">
        <v>70000</v>
      </c>
    </row>
    <row r="233" spans="1:31" ht="22" customHeight="1" x14ac:dyDescent="0.3">
      <c r="A233" s="5">
        <v>43913</v>
      </c>
      <c r="B233" s="6" t="s">
        <v>31</v>
      </c>
      <c r="C233" s="6" t="s">
        <v>32</v>
      </c>
      <c r="D233" s="6" t="s">
        <v>33</v>
      </c>
      <c r="E233" s="6" t="s">
        <v>34</v>
      </c>
      <c r="F233" s="7" t="s">
        <v>68</v>
      </c>
      <c r="G233" s="7" t="s">
        <v>68</v>
      </c>
      <c r="H233" s="7" t="s">
        <v>68</v>
      </c>
      <c r="I233" s="6" t="s">
        <v>35</v>
      </c>
      <c r="J233" s="6" t="s">
        <v>200</v>
      </c>
      <c r="K233" s="6" t="s">
        <v>109</v>
      </c>
      <c r="L233" s="6" t="s">
        <v>110</v>
      </c>
      <c r="M233" s="6" t="s">
        <v>201</v>
      </c>
      <c r="N233" s="7">
        <v>3134473.38</v>
      </c>
      <c r="O233" s="7">
        <v>65577014.060000002</v>
      </c>
      <c r="P233" s="6" t="s">
        <v>202</v>
      </c>
      <c r="Q233" s="6" t="s">
        <v>41</v>
      </c>
      <c r="R233" s="6" t="s">
        <v>113</v>
      </c>
      <c r="S233" s="6" t="s">
        <v>110</v>
      </c>
      <c r="T233" s="6" t="s">
        <v>114</v>
      </c>
      <c r="U233" s="6" t="s">
        <v>115</v>
      </c>
      <c r="V233" s="6" t="s">
        <v>45</v>
      </c>
      <c r="W233" s="6" t="s">
        <v>34</v>
      </c>
      <c r="X233" s="6" t="s">
        <v>46</v>
      </c>
      <c r="Y233" s="6" t="s">
        <v>47</v>
      </c>
      <c r="Z233" s="6" t="s">
        <v>95</v>
      </c>
      <c r="AA233" s="6" t="s">
        <v>468</v>
      </c>
      <c r="AB233" s="7">
        <v>2</v>
      </c>
      <c r="AC233" s="7">
        <v>24282</v>
      </c>
      <c r="AD233" s="7">
        <v>24.28</v>
      </c>
      <c r="AE233" s="7">
        <v>77300</v>
      </c>
    </row>
    <row r="234" spans="1:31" ht="22" customHeight="1" x14ac:dyDescent="0.3">
      <c r="A234" s="2">
        <v>43913</v>
      </c>
      <c r="B234" s="3" t="s">
        <v>107</v>
      </c>
      <c r="C234" s="3" t="s">
        <v>56</v>
      </c>
      <c r="D234" s="4" t="s">
        <v>68</v>
      </c>
      <c r="E234" s="4" t="s">
        <v>68</v>
      </c>
      <c r="F234" s="4" t="s">
        <v>68</v>
      </c>
      <c r="G234" s="4" t="s">
        <v>68</v>
      </c>
      <c r="H234" s="4" t="s">
        <v>68</v>
      </c>
      <c r="I234" s="3" t="s">
        <v>57</v>
      </c>
      <c r="J234" s="3" t="s">
        <v>108</v>
      </c>
      <c r="K234" s="3" t="s">
        <v>109</v>
      </c>
      <c r="L234" s="3" t="s">
        <v>110</v>
      </c>
      <c r="M234" s="4" t="s">
        <v>68</v>
      </c>
      <c r="N234" s="4" t="s">
        <v>68</v>
      </c>
      <c r="O234" s="4" t="s">
        <v>68</v>
      </c>
      <c r="P234" s="3" t="s">
        <v>111</v>
      </c>
      <c r="Q234" s="3" t="s">
        <v>41</v>
      </c>
      <c r="R234" s="3" t="s">
        <v>133</v>
      </c>
      <c r="S234" s="3" t="s">
        <v>110</v>
      </c>
      <c r="T234" s="3" t="s">
        <v>134</v>
      </c>
      <c r="U234" s="3" t="s">
        <v>115</v>
      </c>
      <c r="V234" s="3" t="s">
        <v>45</v>
      </c>
      <c r="W234" s="3" t="s">
        <v>34</v>
      </c>
      <c r="X234" s="3" t="s">
        <v>46</v>
      </c>
      <c r="Y234" s="3" t="s">
        <v>47</v>
      </c>
      <c r="Z234" s="3" t="s">
        <v>395</v>
      </c>
      <c r="AA234" s="3" t="s">
        <v>469</v>
      </c>
      <c r="AB234" s="4">
        <v>2</v>
      </c>
      <c r="AC234" s="4">
        <v>25920</v>
      </c>
      <c r="AD234" s="4">
        <v>25.92</v>
      </c>
      <c r="AE234" s="3" t="s">
        <v>68</v>
      </c>
    </row>
    <row r="235" spans="1:31" ht="22" customHeight="1" x14ac:dyDescent="0.3">
      <c r="A235" s="5">
        <v>43913</v>
      </c>
      <c r="B235" s="6" t="s">
        <v>31</v>
      </c>
      <c r="C235" s="6" t="s">
        <v>32</v>
      </c>
      <c r="D235" s="6" t="s">
        <v>33</v>
      </c>
      <c r="E235" s="6" t="s">
        <v>34</v>
      </c>
      <c r="F235" s="7" t="s">
        <v>68</v>
      </c>
      <c r="G235" s="7" t="s">
        <v>68</v>
      </c>
      <c r="H235" s="7" t="s">
        <v>68</v>
      </c>
      <c r="I235" s="6" t="s">
        <v>35</v>
      </c>
      <c r="J235" s="6" t="s">
        <v>36</v>
      </c>
      <c r="K235" s="6" t="s">
        <v>37</v>
      </c>
      <c r="L235" s="6" t="s">
        <v>38</v>
      </c>
      <c r="M235" s="6" t="s">
        <v>39</v>
      </c>
      <c r="N235" s="7" t="s">
        <v>68</v>
      </c>
      <c r="O235" s="7" t="s">
        <v>68</v>
      </c>
      <c r="P235" s="6" t="s">
        <v>40</v>
      </c>
      <c r="Q235" s="6" t="s">
        <v>41</v>
      </c>
      <c r="R235" s="6" t="s">
        <v>42</v>
      </c>
      <c r="S235" s="6" t="s">
        <v>38</v>
      </c>
      <c r="T235" s="6" t="s">
        <v>43</v>
      </c>
      <c r="U235" s="6" t="s">
        <v>44</v>
      </c>
      <c r="V235" s="6" t="s">
        <v>45</v>
      </c>
      <c r="W235" s="6" t="s">
        <v>34</v>
      </c>
      <c r="X235" s="6" t="s">
        <v>46</v>
      </c>
      <c r="Y235" s="6" t="s">
        <v>47</v>
      </c>
      <c r="Z235" s="6" t="s">
        <v>48</v>
      </c>
      <c r="AA235" s="6" t="s">
        <v>470</v>
      </c>
      <c r="AB235" s="7">
        <v>1</v>
      </c>
      <c r="AC235" s="7">
        <v>19802</v>
      </c>
      <c r="AD235" s="7">
        <v>19.8</v>
      </c>
      <c r="AE235" s="7">
        <v>348000</v>
      </c>
    </row>
    <row r="236" spans="1:31" ht="22" customHeight="1" x14ac:dyDescent="0.3">
      <c r="A236" s="2">
        <v>43913</v>
      </c>
      <c r="B236" s="3" t="s">
        <v>31</v>
      </c>
      <c r="C236" s="3" t="s">
        <v>32</v>
      </c>
      <c r="D236" s="3" t="s">
        <v>33</v>
      </c>
      <c r="E236" s="3" t="s">
        <v>34</v>
      </c>
      <c r="F236" s="4" t="s">
        <v>68</v>
      </c>
      <c r="G236" s="4" t="s">
        <v>68</v>
      </c>
      <c r="H236" s="4" t="s">
        <v>68</v>
      </c>
      <c r="I236" s="3" t="s">
        <v>35</v>
      </c>
      <c r="J236" s="3" t="s">
        <v>200</v>
      </c>
      <c r="K236" s="3" t="s">
        <v>109</v>
      </c>
      <c r="L236" s="3" t="s">
        <v>110</v>
      </c>
      <c r="M236" s="3" t="s">
        <v>201</v>
      </c>
      <c r="N236" s="4">
        <v>3134473.38</v>
      </c>
      <c r="O236" s="4">
        <v>65577014.060000002</v>
      </c>
      <c r="P236" s="3" t="s">
        <v>202</v>
      </c>
      <c r="Q236" s="3" t="s">
        <v>41</v>
      </c>
      <c r="R236" s="3" t="s">
        <v>133</v>
      </c>
      <c r="S236" s="3" t="s">
        <v>110</v>
      </c>
      <c r="T236" s="3" t="s">
        <v>134</v>
      </c>
      <c r="U236" s="3" t="s">
        <v>115</v>
      </c>
      <c r="V236" s="3" t="s">
        <v>45</v>
      </c>
      <c r="W236" s="3" t="s">
        <v>34</v>
      </c>
      <c r="X236" s="3" t="s">
        <v>46</v>
      </c>
      <c r="Y236" s="3" t="s">
        <v>47</v>
      </c>
      <c r="Z236" s="3" t="s">
        <v>145</v>
      </c>
      <c r="AA236" s="3" t="s">
        <v>288</v>
      </c>
      <c r="AB236" s="4">
        <v>2</v>
      </c>
      <c r="AC236" s="4">
        <v>19400</v>
      </c>
      <c r="AD236" s="4">
        <v>19.399999999999999</v>
      </c>
      <c r="AE236" s="4">
        <v>227000</v>
      </c>
    </row>
    <row r="237" spans="1:31" ht="22" customHeight="1" x14ac:dyDescent="0.3">
      <c r="A237" s="5">
        <v>43913</v>
      </c>
      <c r="B237" s="6" t="s">
        <v>31</v>
      </c>
      <c r="C237" s="6" t="s">
        <v>32</v>
      </c>
      <c r="D237" s="6" t="s">
        <v>33</v>
      </c>
      <c r="E237" s="6" t="s">
        <v>34</v>
      </c>
      <c r="F237" s="7" t="s">
        <v>68</v>
      </c>
      <c r="G237" s="7" t="s">
        <v>68</v>
      </c>
      <c r="H237" s="7" t="s">
        <v>68</v>
      </c>
      <c r="I237" s="6" t="s">
        <v>35</v>
      </c>
      <c r="J237" s="6" t="s">
        <v>36</v>
      </c>
      <c r="K237" s="6" t="s">
        <v>37</v>
      </c>
      <c r="L237" s="6" t="s">
        <v>38</v>
      </c>
      <c r="M237" s="6" t="s">
        <v>39</v>
      </c>
      <c r="N237" s="7" t="s">
        <v>68</v>
      </c>
      <c r="O237" s="7" t="s">
        <v>68</v>
      </c>
      <c r="P237" s="6" t="s">
        <v>40</v>
      </c>
      <c r="Q237" s="6" t="s">
        <v>41</v>
      </c>
      <c r="R237" s="6" t="s">
        <v>42</v>
      </c>
      <c r="S237" s="6" t="s">
        <v>38</v>
      </c>
      <c r="T237" s="6" t="s">
        <v>43</v>
      </c>
      <c r="U237" s="6" t="s">
        <v>44</v>
      </c>
      <c r="V237" s="6" t="s">
        <v>45</v>
      </c>
      <c r="W237" s="6" t="s">
        <v>34</v>
      </c>
      <c r="X237" s="6" t="s">
        <v>46</v>
      </c>
      <c r="Y237" s="6" t="s">
        <v>47</v>
      </c>
      <c r="Z237" s="6" t="s">
        <v>48</v>
      </c>
      <c r="AA237" s="6" t="s">
        <v>471</v>
      </c>
      <c r="AB237" s="7">
        <v>1</v>
      </c>
      <c r="AC237" s="7">
        <v>12282</v>
      </c>
      <c r="AD237" s="7">
        <v>12.28</v>
      </c>
      <c r="AE237" s="7">
        <v>216000</v>
      </c>
    </row>
    <row r="238" spans="1:31" ht="22" customHeight="1" x14ac:dyDescent="0.3">
      <c r="A238" s="2">
        <v>43912</v>
      </c>
      <c r="B238" s="3" t="s">
        <v>31</v>
      </c>
      <c r="C238" s="3" t="s">
        <v>32</v>
      </c>
      <c r="D238" s="3" t="s">
        <v>33</v>
      </c>
      <c r="E238" s="3" t="s">
        <v>34</v>
      </c>
      <c r="F238" s="4" t="s">
        <v>68</v>
      </c>
      <c r="G238" s="4" t="s">
        <v>68</v>
      </c>
      <c r="H238" s="4" t="s">
        <v>68</v>
      </c>
      <c r="I238" s="3" t="s">
        <v>50</v>
      </c>
      <c r="J238" s="3" t="s">
        <v>224</v>
      </c>
      <c r="K238" s="3" t="s">
        <v>109</v>
      </c>
      <c r="L238" s="3" t="s">
        <v>110</v>
      </c>
      <c r="M238" s="4" t="s">
        <v>68</v>
      </c>
      <c r="N238" s="4" t="s">
        <v>68</v>
      </c>
      <c r="O238" s="4" t="s">
        <v>68</v>
      </c>
      <c r="P238" s="3" t="s">
        <v>225</v>
      </c>
      <c r="Q238" s="3" t="s">
        <v>226</v>
      </c>
      <c r="R238" s="3" t="s">
        <v>321</v>
      </c>
      <c r="S238" s="3" t="s">
        <v>110</v>
      </c>
      <c r="T238" s="3" t="s">
        <v>322</v>
      </c>
      <c r="U238" s="3" t="s">
        <v>115</v>
      </c>
      <c r="V238" s="3" t="s">
        <v>45</v>
      </c>
      <c r="W238" s="3" t="s">
        <v>34</v>
      </c>
      <c r="X238" s="3" t="s">
        <v>46</v>
      </c>
      <c r="Y238" s="3" t="s">
        <v>47</v>
      </c>
      <c r="Z238" s="3" t="s">
        <v>364</v>
      </c>
      <c r="AA238" s="3" t="s">
        <v>472</v>
      </c>
      <c r="AB238" s="4">
        <v>4</v>
      </c>
      <c r="AC238" s="4">
        <v>33360</v>
      </c>
      <c r="AD238" s="4">
        <v>33.36</v>
      </c>
      <c r="AE238" s="4">
        <v>3351000</v>
      </c>
    </row>
    <row r="239" spans="1:31" ht="22" customHeight="1" x14ac:dyDescent="0.3">
      <c r="A239" s="5">
        <v>43912</v>
      </c>
      <c r="B239" s="6" t="s">
        <v>31</v>
      </c>
      <c r="C239" s="6" t="s">
        <v>32</v>
      </c>
      <c r="D239" s="6" t="s">
        <v>33</v>
      </c>
      <c r="E239" s="6" t="s">
        <v>34</v>
      </c>
      <c r="F239" s="7" t="s">
        <v>68</v>
      </c>
      <c r="G239" s="7" t="s">
        <v>68</v>
      </c>
      <c r="H239" s="7" t="s">
        <v>68</v>
      </c>
      <c r="I239" s="6" t="s">
        <v>35</v>
      </c>
      <c r="J239" s="6" t="s">
        <v>131</v>
      </c>
      <c r="K239" s="6" t="s">
        <v>109</v>
      </c>
      <c r="L239" s="6" t="s">
        <v>110</v>
      </c>
      <c r="M239" s="7" t="s">
        <v>68</v>
      </c>
      <c r="N239" s="7" t="s">
        <v>68</v>
      </c>
      <c r="O239" s="7" t="s">
        <v>68</v>
      </c>
      <c r="P239" s="6" t="s">
        <v>132</v>
      </c>
      <c r="Q239" s="6" t="s">
        <v>101</v>
      </c>
      <c r="R239" s="6" t="s">
        <v>113</v>
      </c>
      <c r="S239" s="6" t="s">
        <v>110</v>
      </c>
      <c r="T239" s="6" t="s">
        <v>114</v>
      </c>
      <c r="U239" s="6" t="s">
        <v>115</v>
      </c>
      <c r="V239" s="6" t="s">
        <v>45</v>
      </c>
      <c r="W239" s="6" t="s">
        <v>34</v>
      </c>
      <c r="X239" s="6" t="s">
        <v>46</v>
      </c>
      <c r="Y239" s="6" t="s">
        <v>47</v>
      </c>
      <c r="Z239" s="6" t="s">
        <v>145</v>
      </c>
      <c r="AA239" s="6" t="s">
        <v>473</v>
      </c>
      <c r="AB239" s="7">
        <v>1</v>
      </c>
      <c r="AC239" s="7">
        <v>8100</v>
      </c>
      <c r="AD239" s="7">
        <v>8.1</v>
      </c>
      <c r="AE239" s="7">
        <v>94800</v>
      </c>
    </row>
    <row r="240" spans="1:31" ht="22" customHeight="1" x14ac:dyDescent="0.3">
      <c r="A240" s="2">
        <v>43909</v>
      </c>
      <c r="B240" s="3" t="s">
        <v>31</v>
      </c>
      <c r="C240" s="3" t="s">
        <v>56</v>
      </c>
      <c r="D240" s="4" t="s">
        <v>68</v>
      </c>
      <c r="E240" s="4" t="s">
        <v>68</v>
      </c>
      <c r="F240" s="4" t="s">
        <v>68</v>
      </c>
      <c r="G240" s="4" t="s">
        <v>68</v>
      </c>
      <c r="H240" s="4" t="s">
        <v>68</v>
      </c>
      <c r="I240" s="3" t="s">
        <v>74</v>
      </c>
      <c r="J240" s="3" t="s">
        <v>244</v>
      </c>
      <c r="K240" s="4" t="s">
        <v>68</v>
      </c>
      <c r="L240" s="3" t="s">
        <v>245</v>
      </c>
      <c r="M240" s="3" t="s">
        <v>61</v>
      </c>
      <c r="N240" s="4" t="s">
        <v>68</v>
      </c>
      <c r="O240" s="4" t="s">
        <v>68</v>
      </c>
      <c r="P240" s="3" t="s">
        <v>246</v>
      </c>
      <c r="Q240" s="3" t="s">
        <v>41</v>
      </c>
      <c r="R240" s="3" t="s">
        <v>474</v>
      </c>
      <c r="S240" s="3" t="s">
        <v>245</v>
      </c>
      <c r="T240" s="3" t="s">
        <v>475</v>
      </c>
      <c r="U240" s="3" t="s">
        <v>124</v>
      </c>
      <c r="V240" s="3" t="s">
        <v>45</v>
      </c>
      <c r="W240" s="3" t="s">
        <v>34</v>
      </c>
      <c r="X240" s="3" t="s">
        <v>46</v>
      </c>
      <c r="Y240" s="3" t="s">
        <v>47</v>
      </c>
      <c r="Z240" s="3" t="s">
        <v>187</v>
      </c>
      <c r="AA240" s="3" t="s">
        <v>476</v>
      </c>
      <c r="AB240" s="4">
        <v>8</v>
      </c>
      <c r="AC240" s="4">
        <v>195200</v>
      </c>
      <c r="AD240" s="4">
        <v>195.2</v>
      </c>
      <c r="AE240" s="4">
        <v>1829000</v>
      </c>
    </row>
    <row r="241" spans="1:31" ht="22" customHeight="1" x14ac:dyDescent="0.3">
      <c r="A241" s="5">
        <v>43908</v>
      </c>
      <c r="B241" s="6" t="s">
        <v>31</v>
      </c>
      <c r="C241" s="6" t="s">
        <v>32</v>
      </c>
      <c r="D241" s="6" t="s">
        <v>33</v>
      </c>
      <c r="E241" s="6" t="s">
        <v>34</v>
      </c>
      <c r="F241" s="7" t="s">
        <v>68</v>
      </c>
      <c r="G241" s="7" t="s">
        <v>68</v>
      </c>
      <c r="H241" s="7" t="s">
        <v>68</v>
      </c>
      <c r="I241" s="6" t="s">
        <v>35</v>
      </c>
      <c r="J241" s="6" t="s">
        <v>36</v>
      </c>
      <c r="K241" s="6" t="s">
        <v>37</v>
      </c>
      <c r="L241" s="6" t="s">
        <v>38</v>
      </c>
      <c r="M241" s="6" t="s">
        <v>39</v>
      </c>
      <c r="N241" s="7" t="s">
        <v>68</v>
      </c>
      <c r="O241" s="7" t="s">
        <v>68</v>
      </c>
      <c r="P241" s="6" t="s">
        <v>40</v>
      </c>
      <c r="Q241" s="6" t="s">
        <v>41</v>
      </c>
      <c r="R241" s="6" t="s">
        <v>42</v>
      </c>
      <c r="S241" s="6" t="s">
        <v>38</v>
      </c>
      <c r="T241" s="6" t="s">
        <v>43</v>
      </c>
      <c r="U241" s="6" t="s">
        <v>44</v>
      </c>
      <c r="V241" s="6" t="s">
        <v>45</v>
      </c>
      <c r="W241" s="6" t="s">
        <v>34</v>
      </c>
      <c r="X241" s="6" t="s">
        <v>46</v>
      </c>
      <c r="Y241" s="6" t="s">
        <v>47</v>
      </c>
      <c r="Z241" s="6" t="s">
        <v>48</v>
      </c>
      <c r="AA241" s="6" t="s">
        <v>477</v>
      </c>
      <c r="AB241" s="7">
        <v>2</v>
      </c>
      <c r="AC241" s="7">
        <v>25060</v>
      </c>
      <c r="AD241" s="7">
        <v>25.06</v>
      </c>
      <c r="AE241" s="7">
        <v>440000</v>
      </c>
    </row>
    <row r="242" spans="1:31" ht="22" customHeight="1" x14ac:dyDescent="0.3">
      <c r="A242" s="2">
        <v>43908</v>
      </c>
      <c r="B242" s="3" t="s">
        <v>31</v>
      </c>
      <c r="C242" s="3" t="s">
        <v>32</v>
      </c>
      <c r="D242" s="3" t="s">
        <v>33</v>
      </c>
      <c r="E242" s="3" t="s">
        <v>34</v>
      </c>
      <c r="F242" s="4" t="s">
        <v>68</v>
      </c>
      <c r="G242" s="4" t="s">
        <v>68</v>
      </c>
      <c r="H242" s="4" t="s">
        <v>68</v>
      </c>
      <c r="I242" s="3" t="s">
        <v>35</v>
      </c>
      <c r="J242" s="3" t="s">
        <v>36</v>
      </c>
      <c r="K242" s="3" t="s">
        <v>37</v>
      </c>
      <c r="L242" s="3" t="s">
        <v>38</v>
      </c>
      <c r="M242" s="3" t="s">
        <v>39</v>
      </c>
      <c r="N242" s="4" t="s">
        <v>68</v>
      </c>
      <c r="O242" s="4" t="s">
        <v>68</v>
      </c>
      <c r="P242" s="3" t="s">
        <v>40</v>
      </c>
      <c r="Q242" s="3" t="s">
        <v>41</v>
      </c>
      <c r="R242" s="3" t="s">
        <v>42</v>
      </c>
      <c r="S242" s="3" t="s">
        <v>38</v>
      </c>
      <c r="T242" s="3" t="s">
        <v>43</v>
      </c>
      <c r="U242" s="3" t="s">
        <v>44</v>
      </c>
      <c r="V242" s="3" t="s">
        <v>45</v>
      </c>
      <c r="W242" s="3" t="s">
        <v>34</v>
      </c>
      <c r="X242" s="3" t="s">
        <v>46</v>
      </c>
      <c r="Y242" s="3" t="s">
        <v>47</v>
      </c>
      <c r="Z242" s="3" t="s">
        <v>48</v>
      </c>
      <c r="AA242" s="3" t="s">
        <v>478</v>
      </c>
      <c r="AB242" s="4">
        <v>3</v>
      </c>
      <c r="AC242" s="4">
        <v>41362</v>
      </c>
      <c r="AD242" s="4">
        <v>41.36</v>
      </c>
      <c r="AE242" s="4">
        <v>726000</v>
      </c>
    </row>
    <row r="243" spans="1:31" ht="22" customHeight="1" x14ac:dyDescent="0.3">
      <c r="A243" s="5">
        <v>43908</v>
      </c>
      <c r="B243" s="6" t="s">
        <v>31</v>
      </c>
      <c r="C243" s="6" t="s">
        <v>32</v>
      </c>
      <c r="D243" s="6" t="s">
        <v>33</v>
      </c>
      <c r="E243" s="6" t="s">
        <v>34</v>
      </c>
      <c r="F243" s="7" t="s">
        <v>68</v>
      </c>
      <c r="G243" s="7" t="s">
        <v>68</v>
      </c>
      <c r="H243" s="7" t="s">
        <v>68</v>
      </c>
      <c r="I243" s="6" t="s">
        <v>35</v>
      </c>
      <c r="J243" s="6" t="s">
        <v>36</v>
      </c>
      <c r="K243" s="6" t="s">
        <v>37</v>
      </c>
      <c r="L243" s="6" t="s">
        <v>38</v>
      </c>
      <c r="M243" s="6" t="s">
        <v>39</v>
      </c>
      <c r="N243" s="7" t="s">
        <v>68</v>
      </c>
      <c r="O243" s="7" t="s">
        <v>68</v>
      </c>
      <c r="P243" s="6" t="s">
        <v>40</v>
      </c>
      <c r="Q243" s="6" t="s">
        <v>41</v>
      </c>
      <c r="R243" s="6" t="s">
        <v>42</v>
      </c>
      <c r="S243" s="6" t="s">
        <v>38</v>
      </c>
      <c r="T243" s="6" t="s">
        <v>43</v>
      </c>
      <c r="U243" s="6" t="s">
        <v>44</v>
      </c>
      <c r="V243" s="6" t="s">
        <v>45</v>
      </c>
      <c r="W243" s="6" t="s">
        <v>34</v>
      </c>
      <c r="X243" s="6" t="s">
        <v>46</v>
      </c>
      <c r="Y243" s="6" t="s">
        <v>47</v>
      </c>
      <c r="Z243" s="6" t="s">
        <v>48</v>
      </c>
      <c r="AA243" s="6" t="s">
        <v>479</v>
      </c>
      <c r="AB243" s="7">
        <v>5</v>
      </c>
      <c r="AC243" s="7">
        <v>94114</v>
      </c>
      <c r="AD243" s="7">
        <v>94.11</v>
      </c>
      <c r="AE243" s="7">
        <v>1653000</v>
      </c>
    </row>
    <row r="244" spans="1:31" ht="22" customHeight="1" x14ac:dyDescent="0.3">
      <c r="A244" s="2">
        <v>43904</v>
      </c>
      <c r="B244" s="3" t="s">
        <v>31</v>
      </c>
      <c r="C244" s="3" t="s">
        <v>32</v>
      </c>
      <c r="D244" s="3" t="s">
        <v>33</v>
      </c>
      <c r="E244" s="3" t="s">
        <v>34</v>
      </c>
      <c r="F244" s="4" t="s">
        <v>68</v>
      </c>
      <c r="G244" s="4" t="s">
        <v>68</v>
      </c>
      <c r="H244" s="4" t="s">
        <v>68</v>
      </c>
      <c r="I244" s="3" t="s">
        <v>35</v>
      </c>
      <c r="J244" s="3" t="s">
        <v>200</v>
      </c>
      <c r="K244" s="3" t="s">
        <v>109</v>
      </c>
      <c r="L244" s="3" t="s">
        <v>110</v>
      </c>
      <c r="M244" s="3" t="s">
        <v>201</v>
      </c>
      <c r="N244" s="4">
        <v>3134473.38</v>
      </c>
      <c r="O244" s="4">
        <v>65577014.060000002</v>
      </c>
      <c r="P244" s="3" t="s">
        <v>202</v>
      </c>
      <c r="Q244" s="3" t="s">
        <v>41</v>
      </c>
      <c r="R244" s="3" t="s">
        <v>133</v>
      </c>
      <c r="S244" s="3" t="s">
        <v>110</v>
      </c>
      <c r="T244" s="3" t="s">
        <v>134</v>
      </c>
      <c r="U244" s="3" t="s">
        <v>115</v>
      </c>
      <c r="V244" s="3" t="s">
        <v>45</v>
      </c>
      <c r="W244" s="3" t="s">
        <v>34</v>
      </c>
      <c r="X244" s="3" t="s">
        <v>46</v>
      </c>
      <c r="Y244" s="3" t="s">
        <v>47</v>
      </c>
      <c r="Z244" s="3" t="s">
        <v>203</v>
      </c>
      <c r="AA244" s="3" t="s">
        <v>480</v>
      </c>
      <c r="AB244" s="4">
        <v>2</v>
      </c>
      <c r="AC244" s="4">
        <v>22250</v>
      </c>
      <c r="AD244" s="4">
        <v>22.25</v>
      </c>
      <c r="AE244" s="4">
        <v>260000</v>
      </c>
    </row>
    <row r="245" spans="1:31" ht="22" customHeight="1" x14ac:dyDescent="0.3">
      <c r="A245" s="5">
        <v>43904</v>
      </c>
      <c r="B245" s="6" t="s">
        <v>31</v>
      </c>
      <c r="C245" s="6" t="s">
        <v>32</v>
      </c>
      <c r="D245" s="6" t="s">
        <v>33</v>
      </c>
      <c r="E245" s="6" t="s">
        <v>34</v>
      </c>
      <c r="F245" s="7" t="s">
        <v>68</v>
      </c>
      <c r="G245" s="7" t="s">
        <v>68</v>
      </c>
      <c r="H245" s="7" t="s">
        <v>68</v>
      </c>
      <c r="I245" s="6" t="s">
        <v>35</v>
      </c>
      <c r="J245" s="6" t="s">
        <v>200</v>
      </c>
      <c r="K245" s="6" t="s">
        <v>109</v>
      </c>
      <c r="L245" s="6" t="s">
        <v>110</v>
      </c>
      <c r="M245" s="6" t="s">
        <v>201</v>
      </c>
      <c r="N245" s="7">
        <v>3134473.38</v>
      </c>
      <c r="O245" s="7">
        <v>65577014.060000002</v>
      </c>
      <c r="P245" s="6" t="s">
        <v>202</v>
      </c>
      <c r="Q245" s="6" t="s">
        <v>41</v>
      </c>
      <c r="R245" s="6" t="s">
        <v>133</v>
      </c>
      <c r="S245" s="6" t="s">
        <v>110</v>
      </c>
      <c r="T245" s="6" t="s">
        <v>134</v>
      </c>
      <c r="U245" s="6" t="s">
        <v>115</v>
      </c>
      <c r="V245" s="6" t="s">
        <v>45</v>
      </c>
      <c r="W245" s="6" t="s">
        <v>34</v>
      </c>
      <c r="X245" s="6" t="s">
        <v>46</v>
      </c>
      <c r="Y245" s="6" t="s">
        <v>47</v>
      </c>
      <c r="Z245" s="6" t="s">
        <v>145</v>
      </c>
      <c r="AA245" s="6" t="s">
        <v>481</v>
      </c>
      <c r="AB245" s="7">
        <v>2</v>
      </c>
      <c r="AC245" s="7">
        <v>23000</v>
      </c>
      <c r="AD245" s="7">
        <v>23</v>
      </c>
      <c r="AE245" s="7">
        <v>269000</v>
      </c>
    </row>
    <row r="246" spans="1:31" ht="22" customHeight="1" x14ac:dyDescent="0.3">
      <c r="A246" s="2">
        <v>43904</v>
      </c>
      <c r="B246" s="3" t="s">
        <v>31</v>
      </c>
      <c r="C246" s="3" t="s">
        <v>32</v>
      </c>
      <c r="D246" s="3" t="s">
        <v>33</v>
      </c>
      <c r="E246" s="3" t="s">
        <v>34</v>
      </c>
      <c r="F246" s="4" t="s">
        <v>68</v>
      </c>
      <c r="G246" s="4" t="s">
        <v>68</v>
      </c>
      <c r="H246" s="4" t="s">
        <v>68</v>
      </c>
      <c r="I246" s="3" t="s">
        <v>35</v>
      </c>
      <c r="J246" s="3" t="s">
        <v>200</v>
      </c>
      <c r="K246" s="3" t="s">
        <v>109</v>
      </c>
      <c r="L246" s="3" t="s">
        <v>110</v>
      </c>
      <c r="M246" s="3" t="s">
        <v>201</v>
      </c>
      <c r="N246" s="4">
        <v>3134473.38</v>
      </c>
      <c r="O246" s="4">
        <v>65577014.060000002</v>
      </c>
      <c r="P246" s="3" t="s">
        <v>202</v>
      </c>
      <c r="Q246" s="3" t="s">
        <v>41</v>
      </c>
      <c r="R246" s="3" t="s">
        <v>133</v>
      </c>
      <c r="S246" s="3" t="s">
        <v>110</v>
      </c>
      <c r="T246" s="3" t="s">
        <v>134</v>
      </c>
      <c r="U246" s="3" t="s">
        <v>115</v>
      </c>
      <c r="V246" s="3" t="s">
        <v>45</v>
      </c>
      <c r="W246" s="3" t="s">
        <v>34</v>
      </c>
      <c r="X246" s="3" t="s">
        <v>46</v>
      </c>
      <c r="Y246" s="3" t="s">
        <v>47</v>
      </c>
      <c r="Z246" s="3" t="s">
        <v>203</v>
      </c>
      <c r="AA246" s="3" t="s">
        <v>482</v>
      </c>
      <c r="AB246" s="4">
        <v>14</v>
      </c>
      <c r="AC246" s="4">
        <v>155750</v>
      </c>
      <c r="AD246" s="4">
        <v>155.75</v>
      </c>
      <c r="AE246" s="4">
        <v>1823000</v>
      </c>
    </row>
    <row r="247" spans="1:31" ht="22" customHeight="1" x14ac:dyDescent="0.3">
      <c r="A247" s="5">
        <v>43904</v>
      </c>
      <c r="B247" s="6" t="s">
        <v>31</v>
      </c>
      <c r="C247" s="6" t="s">
        <v>32</v>
      </c>
      <c r="D247" s="6" t="s">
        <v>33</v>
      </c>
      <c r="E247" s="6" t="s">
        <v>34</v>
      </c>
      <c r="F247" s="7" t="s">
        <v>68</v>
      </c>
      <c r="G247" s="7" t="s">
        <v>68</v>
      </c>
      <c r="H247" s="7" t="s">
        <v>68</v>
      </c>
      <c r="I247" s="6" t="s">
        <v>35</v>
      </c>
      <c r="J247" s="6" t="s">
        <v>200</v>
      </c>
      <c r="K247" s="6" t="s">
        <v>109</v>
      </c>
      <c r="L247" s="6" t="s">
        <v>110</v>
      </c>
      <c r="M247" s="6" t="s">
        <v>201</v>
      </c>
      <c r="N247" s="7">
        <v>3134473.38</v>
      </c>
      <c r="O247" s="7">
        <v>65577014.060000002</v>
      </c>
      <c r="P247" s="6" t="s">
        <v>202</v>
      </c>
      <c r="Q247" s="6" t="s">
        <v>41</v>
      </c>
      <c r="R247" s="6" t="s">
        <v>113</v>
      </c>
      <c r="S247" s="6" t="s">
        <v>110</v>
      </c>
      <c r="T247" s="6" t="s">
        <v>114</v>
      </c>
      <c r="U247" s="6" t="s">
        <v>115</v>
      </c>
      <c r="V247" s="6" t="s">
        <v>45</v>
      </c>
      <c r="W247" s="6" t="s">
        <v>34</v>
      </c>
      <c r="X247" s="6" t="s">
        <v>46</v>
      </c>
      <c r="Y247" s="6" t="s">
        <v>47</v>
      </c>
      <c r="Z247" s="6" t="s">
        <v>203</v>
      </c>
      <c r="AA247" s="6" t="s">
        <v>483</v>
      </c>
      <c r="AB247" s="7">
        <v>6</v>
      </c>
      <c r="AC247" s="7">
        <v>67350</v>
      </c>
      <c r="AD247" s="7">
        <v>67.349999999999994</v>
      </c>
      <c r="AE247" s="7">
        <v>788000</v>
      </c>
    </row>
    <row r="248" spans="1:31" ht="22" customHeight="1" x14ac:dyDescent="0.3">
      <c r="A248" s="2">
        <v>43904</v>
      </c>
      <c r="B248" s="3" t="s">
        <v>31</v>
      </c>
      <c r="C248" s="3" t="s">
        <v>32</v>
      </c>
      <c r="D248" s="3" t="s">
        <v>33</v>
      </c>
      <c r="E248" s="3" t="s">
        <v>34</v>
      </c>
      <c r="F248" s="4" t="s">
        <v>68</v>
      </c>
      <c r="G248" s="4" t="s">
        <v>68</v>
      </c>
      <c r="H248" s="4" t="s">
        <v>68</v>
      </c>
      <c r="I248" s="3" t="s">
        <v>35</v>
      </c>
      <c r="J248" s="3" t="s">
        <v>200</v>
      </c>
      <c r="K248" s="3" t="s">
        <v>109</v>
      </c>
      <c r="L248" s="3" t="s">
        <v>110</v>
      </c>
      <c r="M248" s="3" t="s">
        <v>201</v>
      </c>
      <c r="N248" s="4">
        <v>3134473.38</v>
      </c>
      <c r="O248" s="4">
        <v>65577014.060000002</v>
      </c>
      <c r="P248" s="3" t="s">
        <v>202</v>
      </c>
      <c r="Q248" s="3" t="s">
        <v>41</v>
      </c>
      <c r="R248" s="3" t="s">
        <v>133</v>
      </c>
      <c r="S248" s="3" t="s">
        <v>110</v>
      </c>
      <c r="T248" s="3" t="s">
        <v>134</v>
      </c>
      <c r="U248" s="3" t="s">
        <v>115</v>
      </c>
      <c r="V248" s="3" t="s">
        <v>45</v>
      </c>
      <c r="W248" s="3" t="s">
        <v>34</v>
      </c>
      <c r="X248" s="3" t="s">
        <v>46</v>
      </c>
      <c r="Y248" s="3" t="s">
        <v>47</v>
      </c>
      <c r="Z248" s="3" t="s">
        <v>145</v>
      </c>
      <c r="AA248" s="3" t="s">
        <v>484</v>
      </c>
      <c r="AB248" s="4">
        <v>2</v>
      </c>
      <c r="AC248" s="4">
        <v>19400</v>
      </c>
      <c r="AD248" s="4">
        <v>19.399999999999999</v>
      </c>
      <c r="AE248" s="4">
        <v>227000</v>
      </c>
    </row>
    <row r="249" spans="1:31" ht="22" customHeight="1" x14ac:dyDescent="0.3">
      <c r="A249" s="5">
        <v>43904</v>
      </c>
      <c r="B249" s="6" t="s">
        <v>107</v>
      </c>
      <c r="C249" s="6" t="s">
        <v>32</v>
      </c>
      <c r="D249" s="6" t="s">
        <v>33</v>
      </c>
      <c r="E249" s="6" t="s">
        <v>34</v>
      </c>
      <c r="F249" s="7" t="s">
        <v>68</v>
      </c>
      <c r="G249" s="7" t="s">
        <v>68</v>
      </c>
      <c r="H249" s="7" t="s">
        <v>68</v>
      </c>
      <c r="I249" s="6" t="s">
        <v>35</v>
      </c>
      <c r="J249" s="6" t="s">
        <v>108</v>
      </c>
      <c r="K249" s="6" t="s">
        <v>109</v>
      </c>
      <c r="L249" s="6" t="s">
        <v>110</v>
      </c>
      <c r="M249" s="7" t="s">
        <v>68</v>
      </c>
      <c r="N249" s="7" t="s">
        <v>68</v>
      </c>
      <c r="O249" s="7" t="s">
        <v>68</v>
      </c>
      <c r="P249" s="6" t="s">
        <v>111</v>
      </c>
      <c r="Q249" s="6" t="s">
        <v>41</v>
      </c>
      <c r="R249" s="6" t="s">
        <v>210</v>
      </c>
      <c r="S249" s="6" t="s">
        <v>110</v>
      </c>
      <c r="T249" s="6" t="s">
        <v>211</v>
      </c>
      <c r="U249" s="6" t="s">
        <v>115</v>
      </c>
      <c r="V249" s="6" t="s">
        <v>45</v>
      </c>
      <c r="W249" s="6" t="s">
        <v>34</v>
      </c>
      <c r="X249" s="6" t="s">
        <v>46</v>
      </c>
      <c r="Y249" s="6" t="s">
        <v>47</v>
      </c>
      <c r="Z249" s="6" t="s">
        <v>187</v>
      </c>
      <c r="AA249" s="6" t="s">
        <v>291</v>
      </c>
      <c r="AB249" s="7">
        <v>2</v>
      </c>
      <c r="AC249" s="7">
        <v>21813</v>
      </c>
      <c r="AD249" s="7">
        <v>21.81</v>
      </c>
      <c r="AE249" s="7">
        <v>171000</v>
      </c>
    </row>
    <row r="250" spans="1:31" ht="22" customHeight="1" x14ac:dyDescent="0.3">
      <c r="A250" s="2">
        <v>43904</v>
      </c>
      <c r="B250" s="3" t="s">
        <v>31</v>
      </c>
      <c r="C250" s="3" t="s">
        <v>32</v>
      </c>
      <c r="D250" s="3" t="s">
        <v>33</v>
      </c>
      <c r="E250" s="3" t="s">
        <v>34</v>
      </c>
      <c r="F250" s="4" t="s">
        <v>68</v>
      </c>
      <c r="G250" s="4" t="s">
        <v>68</v>
      </c>
      <c r="H250" s="4" t="s">
        <v>68</v>
      </c>
      <c r="I250" s="3" t="s">
        <v>35</v>
      </c>
      <c r="J250" s="3" t="s">
        <v>200</v>
      </c>
      <c r="K250" s="3" t="s">
        <v>109</v>
      </c>
      <c r="L250" s="3" t="s">
        <v>110</v>
      </c>
      <c r="M250" s="3" t="s">
        <v>201</v>
      </c>
      <c r="N250" s="4">
        <v>3134473.38</v>
      </c>
      <c r="O250" s="4">
        <v>65577014.060000002</v>
      </c>
      <c r="P250" s="3" t="s">
        <v>202</v>
      </c>
      <c r="Q250" s="3" t="s">
        <v>41</v>
      </c>
      <c r="R250" s="3" t="s">
        <v>210</v>
      </c>
      <c r="S250" s="3" t="s">
        <v>110</v>
      </c>
      <c r="T250" s="3" t="s">
        <v>211</v>
      </c>
      <c r="U250" s="3" t="s">
        <v>115</v>
      </c>
      <c r="V250" s="3" t="s">
        <v>45</v>
      </c>
      <c r="W250" s="3" t="s">
        <v>34</v>
      </c>
      <c r="X250" s="3" t="s">
        <v>46</v>
      </c>
      <c r="Y250" s="3" t="s">
        <v>47</v>
      </c>
      <c r="Z250" s="3" t="s">
        <v>203</v>
      </c>
      <c r="AA250" s="3" t="s">
        <v>485</v>
      </c>
      <c r="AB250" s="4">
        <v>6</v>
      </c>
      <c r="AC250" s="4">
        <v>66750</v>
      </c>
      <c r="AD250" s="4">
        <v>66.75</v>
      </c>
      <c r="AE250" s="4">
        <v>781000</v>
      </c>
    </row>
    <row r="251" spans="1:31" ht="22" customHeight="1" x14ac:dyDescent="0.3">
      <c r="A251" s="5">
        <v>43904</v>
      </c>
      <c r="B251" s="6" t="s">
        <v>107</v>
      </c>
      <c r="C251" s="6" t="s">
        <v>56</v>
      </c>
      <c r="D251" s="7" t="s">
        <v>68</v>
      </c>
      <c r="E251" s="7" t="s">
        <v>68</v>
      </c>
      <c r="F251" s="7" t="s">
        <v>68</v>
      </c>
      <c r="G251" s="7" t="s">
        <v>68</v>
      </c>
      <c r="H251" s="7" t="s">
        <v>68</v>
      </c>
      <c r="I251" s="6" t="s">
        <v>57</v>
      </c>
      <c r="J251" s="6" t="s">
        <v>108</v>
      </c>
      <c r="K251" s="6" t="s">
        <v>109</v>
      </c>
      <c r="L251" s="6" t="s">
        <v>110</v>
      </c>
      <c r="M251" s="7" t="s">
        <v>68</v>
      </c>
      <c r="N251" s="7" t="s">
        <v>68</v>
      </c>
      <c r="O251" s="7" t="s">
        <v>68</v>
      </c>
      <c r="P251" s="6" t="s">
        <v>111</v>
      </c>
      <c r="Q251" s="6" t="s">
        <v>41</v>
      </c>
      <c r="R251" s="6" t="s">
        <v>133</v>
      </c>
      <c r="S251" s="6" t="s">
        <v>110</v>
      </c>
      <c r="T251" s="6" t="s">
        <v>134</v>
      </c>
      <c r="U251" s="6" t="s">
        <v>115</v>
      </c>
      <c r="V251" s="6" t="s">
        <v>45</v>
      </c>
      <c r="W251" s="6" t="s">
        <v>34</v>
      </c>
      <c r="X251" s="6" t="s">
        <v>46</v>
      </c>
      <c r="Y251" s="6" t="s">
        <v>47</v>
      </c>
      <c r="Z251" s="6" t="s">
        <v>395</v>
      </c>
      <c r="AA251" s="6" t="s">
        <v>486</v>
      </c>
      <c r="AB251" s="7">
        <v>6</v>
      </c>
      <c r="AC251" s="7">
        <v>77760</v>
      </c>
      <c r="AD251" s="7">
        <v>77.760000000000005</v>
      </c>
      <c r="AE251" s="6" t="s">
        <v>68</v>
      </c>
    </row>
    <row r="252" spans="1:31" ht="22" customHeight="1" x14ac:dyDescent="0.3">
      <c r="A252" s="2">
        <v>43904</v>
      </c>
      <c r="B252" s="3" t="s">
        <v>31</v>
      </c>
      <c r="C252" s="3" t="s">
        <v>32</v>
      </c>
      <c r="D252" s="3" t="s">
        <v>33</v>
      </c>
      <c r="E252" s="3" t="s">
        <v>34</v>
      </c>
      <c r="F252" s="4" t="s">
        <v>68</v>
      </c>
      <c r="G252" s="4" t="s">
        <v>68</v>
      </c>
      <c r="H252" s="4" t="s">
        <v>68</v>
      </c>
      <c r="I252" s="3" t="s">
        <v>35</v>
      </c>
      <c r="J252" s="3" t="s">
        <v>200</v>
      </c>
      <c r="K252" s="3" t="s">
        <v>109</v>
      </c>
      <c r="L252" s="3" t="s">
        <v>110</v>
      </c>
      <c r="M252" s="3" t="s">
        <v>201</v>
      </c>
      <c r="N252" s="4">
        <v>3134473.38</v>
      </c>
      <c r="O252" s="4">
        <v>65577014.060000002</v>
      </c>
      <c r="P252" s="3" t="s">
        <v>202</v>
      </c>
      <c r="Q252" s="3" t="s">
        <v>41</v>
      </c>
      <c r="R252" s="3" t="s">
        <v>113</v>
      </c>
      <c r="S252" s="3" t="s">
        <v>110</v>
      </c>
      <c r="T252" s="3" t="s">
        <v>114</v>
      </c>
      <c r="U252" s="3" t="s">
        <v>115</v>
      </c>
      <c r="V252" s="3" t="s">
        <v>45</v>
      </c>
      <c r="W252" s="3" t="s">
        <v>34</v>
      </c>
      <c r="X252" s="3" t="s">
        <v>46</v>
      </c>
      <c r="Y252" s="3" t="s">
        <v>47</v>
      </c>
      <c r="Z252" s="3" t="s">
        <v>145</v>
      </c>
      <c r="AA252" s="3" t="s">
        <v>487</v>
      </c>
      <c r="AB252" s="4">
        <v>2</v>
      </c>
      <c r="AC252" s="4">
        <v>23000</v>
      </c>
      <c r="AD252" s="4">
        <v>23</v>
      </c>
      <c r="AE252" s="4">
        <v>269000</v>
      </c>
    </row>
    <row r="253" spans="1:31" ht="22" customHeight="1" x14ac:dyDescent="0.3">
      <c r="A253" s="5">
        <v>43904</v>
      </c>
      <c r="B253" s="6" t="s">
        <v>31</v>
      </c>
      <c r="C253" s="6" t="s">
        <v>32</v>
      </c>
      <c r="D253" s="6" t="s">
        <v>33</v>
      </c>
      <c r="E253" s="6" t="s">
        <v>34</v>
      </c>
      <c r="F253" s="7" t="s">
        <v>68</v>
      </c>
      <c r="G253" s="7" t="s">
        <v>68</v>
      </c>
      <c r="H253" s="7" t="s">
        <v>68</v>
      </c>
      <c r="I253" s="6" t="s">
        <v>35</v>
      </c>
      <c r="J253" s="6" t="s">
        <v>200</v>
      </c>
      <c r="K253" s="6" t="s">
        <v>109</v>
      </c>
      <c r="L253" s="6" t="s">
        <v>110</v>
      </c>
      <c r="M253" s="6" t="s">
        <v>201</v>
      </c>
      <c r="N253" s="7">
        <v>3134473.38</v>
      </c>
      <c r="O253" s="7">
        <v>65577014.060000002</v>
      </c>
      <c r="P253" s="6" t="s">
        <v>202</v>
      </c>
      <c r="Q253" s="6" t="s">
        <v>41</v>
      </c>
      <c r="R253" s="6" t="s">
        <v>113</v>
      </c>
      <c r="S253" s="6" t="s">
        <v>110</v>
      </c>
      <c r="T253" s="6" t="s">
        <v>114</v>
      </c>
      <c r="U253" s="6" t="s">
        <v>115</v>
      </c>
      <c r="V253" s="6" t="s">
        <v>45</v>
      </c>
      <c r="W253" s="6" t="s">
        <v>34</v>
      </c>
      <c r="X253" s="6" t="s">
        <v>46</v>
      </c>
      <c r="Y253" s="6" t="s">
        <v>47</v>
      </c>
      <c r="Z253" s="6" t="s">
        <v>95</v>
      </c>
      <c r="AA253" s="6" t="s">
        <v>488</v>
      </c>
      <c r="AB253" s="7">
        <v>2</v>
      </c>
      <c r="AC253" s="7">
        <v>24221</v>
      </c>
      <c r="AD253" s="7">
        <v>24.22</v>
      </c>
      <c r="AE253" s="7">
        <v>77100</v>
      </c>
    </row>
    <row r="254" spans="1:31" ht="22" customHeight="1" x14ac:dyDescent="0.3">
      <c r="A254" s="2">
        <v>43904</v>
      </c>
      <c r="B254" s="3" t="s">
        <v>31</v>
      </c>
      <c r="C254" s="3" t="s">
        <v>32</v>
      </c>
      <c r="D254" s="3" t="s">
        <v>33</v>
      </c>
      <c r="E254" s="3" t="s">
        <v>34</v>
      </c>
      <c r="F254" s="4" t="s">
        <v>68</v>
      </c>
      <c r="G254" s="4" t="s">
        <v>68</v>
      </c>
      <c r="H254" s="4" t="s">
        <v>68</v>
      </c>
      <c r="I254" s="3" t="s">
        <v>35</v>
      </c>
      <c r="J254" s="3" t="s">
        <v>200</v>
      </c>
      <c r="K254" s="3" t="s">
        <v>109</v>
      </c>
      <c r="L254" s="3" t="s">
        <v>110</v>
      </c>
      <c r="M254" s="3" t="s">
        <v>201</v>
      </c>
      <c r="N254" s="4">
        <v>3134473.38</v>
      </c>
      <c r="O254" s="4">
        <v>65577014.060000002</v>
      </c>
      <c r="P254" s="3" t="s">
        <v>202</v>
      </c>
      <c r="Q254" s="3" t="s">
        <v>41</v>
      </c>
      <c r="R254" s="3" t="s">
        <v>210</v>
      </c>
      <c r="S254" s="3" t="s">
        <v>110</v>
      </c>
      <c r="T254" s="3" t="s">
        <v>211</v>
      </c>
      <c r="U254" s="3" t="s">
        <v>115</v>
      </c>
      <c r="V254" s="3" t="s">
        <v>45</v>
      </c>
      <c r="W254" s="3" t="s">
        <v>34</v>
      </c>
      <c r="X254" s="3" t="s">
        <v>46</v>
      </c>
      <c r="Y254" s="3" t="s">
        <v>47</v>
      </c>
      <c r="Z254" s="3" t="s">
        <v>203</v>
      </c>
      <c r="AA254" s="3" t="s">
        <v>489</v>
      </c>
      <c r="AB254" s="4">
        <v>4</v>
      </c>
      <c r="AC254" s="4">
        <v>44500</v>
      </c>
      <c r="AD254" s="4">
        <v>44.5</v>
      </c>
      <c r="AE254" s="4">
        <v>521000</v>
      </c>
    </row>
    <row r="255" spans="1:31" ht="22" customHeight="1" x14ac:dyDescent="0.3">
      <c r="A255" s="5">
        <v>43904</v>
      </c>
      <c r="B255" s="6" t="s">
        <v>31</v>
      </c>
      <c r="C255" s="6" t="s">
        <v>32</v>
      </c>
      <c r="D255" s="6" t="s">
        <v>33</v>
      </c>
      <c r="E255" s="6" t="s">
        <v>34</v>
      </c>
      <c r="F255" s="7" t="s">
        <v>68</v>
      </c>
      <c r="G255" s="7" t="s">
        <v>68</v>
      </c>
      <c r="H255" s="7" t="s">
        <v>68</v>
      </c>
      <c r="I255" s="6" t="s">
        <v>35</v>
      </c>
      <c r="J255" s="6" t="s">
        <v>200</v>
      </c>
      <c r="K255" s="6" t="s">
        <v>109</v>
      </c>
      <c r="L255" s="6" t="s">
        <v>110</v>
      </c>
      <c r="M255" s="6" t="s">
        <v>201</v>
      </c>
      <c r="N255" s="7">
        <v>3134473.38</v>
      </c>
      <c r="O255" s="7">
        <v>65577014.060000002</v>
      </c>
      <c r="P255" s="6" t="s">
        <v>202</v>
      </c>
      <c r="Q255" s="6" t="s">
        <v>41</v>
      </c>
      <c r="R255" s="6" t="s">
        <v>210</v>
      </c>
      <c r="S255" s="6" t="s">
        <v>110</v>
      </c>
      <c r="T255" s="6" t="s">
        <v>211</v>
      </c>
      <c r="U255" s="6" t="s">
        <v>115</v>
      </c>
      <c r="V255" s="6" t="s">
        <v>45</v>
      </c>
      <c r="W255" s="6" t="s">
        <v>34</v>
      </c>
      <c r="X255" s="6" t="s">
        <v>46</v>
      </c>
      <c r="Y255" s="6" t="s">
        <v>47</v>
      </c>
      <c r="Z255" s="6" t="s">
        <v>203</v>
      </c>
      <c r="AA255" s="6" t="s">
        <v>490</v>
      </c>
      <c r="AB255" s="7">
        <v>2</v>
      </c>
      <c r="AC255" s="7">
        <v>22750</v>
      </c>
      <c r="AD255" s="7">
        <v>22.75</v>
      </c>
      <c r="AE255" s="7">
        <v>266000</v>
      </c>
    </row>
    <row r="256" spans="1:31" ht="22" customHeight="1" x14ac:dyDescent="0.3">
      <c r="A256" s="2">
        <v>43904</v>
      </c>
      <c r="B256" s="3" t="s">
        <v>31</v>
      </c>
      <c r="C256" s="3" t="s">
        <v>32</v>
      </c>
      <c r="D256" s="3" t="s">
        <v>33</v>
      </c>
      <c r="E256" s="3" t="s">
        <v>34</v>
      </c>
      <c r="F256" s="4" t="s">
        <v>68</v>
      </c>
      <c r="G256" s="4" t="s">
        <v>68</v>
      </c>
      <c r="H256" s="4" t="s">
        <v>68</v>
      </c>
      <c r="I256" s="3" t="s">
        <v>35</v>
      </c>
      <c r="J256" s="3" t="s">
        <v>200</v>
      </c>
      <c r="K256" s="3" t="s">
        <v>109</v>
      </c>
      <c r="L256" s="3" t="s">
        <v>110</v>
      </c>
      <c r="M256" s="3" t="s">
        <v>201</v>
      </c>
      <c r="N256" s="4">
        <v>3134473.38</v>
      </c>
      <c r="O256" s="4">
        <v>65577014.060000002</v>
      </c>
      <c r="P256" s="3" t="s">
        <v>202</v>
      </c>
      <c r="Q256" s="3" t="s">
        <v>41</v>
      </c>
      <c r="R256" s="3" t="s">
        <v>113</v>
      </c>
      <c r="S256" s="3" t="s">
        <v>110</v>
      </c>
      <c r="T256" s="3" t="s">
        <v>114</v>
      </c>
      <c r="U256" s="3" t="s">
        <v>115</v>
      </c>
      <c r="V256" s="3" t="s">
        <v>45</v>
      </c>
      <c r="W256" s="3" t="s">
        <v>34</v>
      </c>
      <c r="X256" s="3" t="s">
        <v>46</v>
      </c>
      <c r="Y256" s="3" t="s">
        <v>47</v>
      </c>
      <c r="Z256" s="3" t="s">
        <v>203</v>
      </c>
      <c r="AA256" s="3" t="s">
        <v>491</v>
      </c>
      <c r="AB256" s="4">
        <v>4</v>
      </c>
      <c r="AC256" s="4">
        <v>45500</v>
      </c>
      <c r="AD256" s="4">
        <v>45.5</v>
      </c>
      <c r="AE256" s="4">
        <v>533000</v>
      </c>
    </row>
    <row r="257" spans="1:31" ht="22" customHeight="1" x14ac:dyDescent="0.3">
      <c r="A257" s="5">
        <v>43904</v>
      </c>
      <c r="B257" s="6" t="s">
        <v>31</v>
      </c>
      <c r="C257" s="6" t="s">
        <v>32</v>
      </c>
      <c r="D257" s="6" t="s">
        <v>33</v>
      </c>
      <c r="E257" s="6" t="s">
        <v>34</v>
      </c>
      <c r="F257" s="7" t="s">
        <v>68</v>
      </c>
      <c r="G257" s="7" t="s">
        <v>68</v>
      </c>
      <c r="H257" s="7" t="s">
        <v>68</v>
      </c>
      <c r="I257" s="6" t="s">
        <v>35</v>
      </c>
      <c r="J257" s="6" t="s">
        <v>200</v>
      </c>
      <c r="K257" s="6" t="s">
        <v>109</v>
      </c>
      <c r="L257" s="6" t="s">
        <v>110</v>
      </c>
      <c r="M257" s="6" t="s">
        <v>201</v>
      </c>
      <c r="N257" s="7">
        <v>3134473.38</v>
      </c>
      <c r="O257" s="7">
        <v>65577014.060000002</v>
      </c>
      <c r="P257" s="6" t="s">
        <v>202</v>
      </c>
      <c r="Q257" s="6" t="s">
        <v>41</v>
      </c>
      <c r="R257" s="6" t="s">
        <v>133</v>
      </c>
      <c r="S257" s="6" t="s">
        <v>110</v>
      </c>
      <c r="T257" s="6" t="s">
        <v>134</v>
      </c>
      <c r="U257" s="6" t="s">
        <v>115</v>
      </c>
      <c r="V257" s="6" t="s">
        <v>45</v>
      </c>
      <c r="W257" s="6" t="s">
        <v>34</v>
      </c>
      <c r="X257" s="6" t="s">
        <v>46</v>
      </c>
      <c r="Y257" s="6" t="s">
        <v>47</v>
      </c>
      <c r="Z257" s="6" t="s">
        <v>203</v>
      </c>
      <c r="AA257" s="6" t="s">
        <v>492</v>
      </c>
      <c r="AB257" s="7">
        <v>12</v>
      </c>
      <c r="AC257" s="7">
        <v>133500</v>
      </c>
      <c r="AD257" s="7">
        <v>133.5</v>
      </c>
      <c r="AE257" s="7">
        <v>1563000</v>
      </c>
    </row>
    <row r="258" spans="1:31" ht="22" customHeight="1" x14ac:dyDescent="0.3">
      <c r="A258" s="2">
        <v>43903</v>
      </c>
      <c r="B258" s="3" t="s">
        <v>31</v>
      </c>
      <c r="C258" s="3" t="s">
        <v>56</v>
      </c>
      <c r="D258" s="4" t="s">
        <v>68</v>
      </c>
      <c r="E258" s="4" t="s">
        <v>68</v>
      </c>
      <c r="F258" s="4" t="s">
        <v>68</v>
      </c>
      <c r="G258" s="4" t="s">
        <v>68</v>
      </c>
      <c r="H258" s="4" t="s">
        <v>68</v>
      </c>
      <c r="I258" s="3" t="s">
        <v>74</v>
      </c>
      <c r="J258" s="3" t="s">
        <v>77</v>
      </c>
      <c r="K258" s="3" t="s">
        <v>78</v>
      </c>
      <c r="L258" s="3" t="s">
        <v>79</v>
      </c>
      <c r="M258" s="4" t="s">
        <v>68</v>
      </c>
      <c r="N258" s="4" t="s">
        <v>68</v>
      </c>
      <c r="O258" s="4" t="s">
        <v>68</v>
      </c>
      <c r="P258" s="3" t="s">
        <v>80</v>
      </c>
      <c r="Q258" s="3" t="s">
        <v>81</v>
      </c>
      <c r="R258" s="3" t="s">
        <v>82</v>
      </c>
      <c r="S258" s="3" t="s">
        <v>79</v>
      </c>
      <c r="T258" s="3" t="s">
        <v>83</v>
      </c>
      <c r="U258" s="3" t="s">
        <v>65</v>
      </c>
      <c r="V258" s="3" t="s">
        <v>45</v>
      </c>
      <c r="W258" s="3" t="s">
        <v>34</v>
      </c>
      <c r="X258" s="3" t="s">
        <v>46</v>
      </c>
      <c r="Y258" s="3" t="s">
        <v>47</v>
      </c>
      <c r="Z258" s="3" t="s">
        <v>84</v>
      </c>
      <c r="AA258" s="3" t="s">
        <v>493</v>
      </c>
      <c r="AB258" s="4">
        <v>5</v>
      </c>
      <c r="AC258" s="4">
        <v>73355</v>
      </c>
      <c r="AD258" s="4">
        <v>73.36</v>
      </c>
      <c r="AE258" s="4">
        <v>283000</v>
      </c>
    </row>
    <row r="259" spans="1:31" ht="22" customHeight="1" x14ac:dyDescent="0.3">
      <c r="A259" s="5">
        <v>43903</v>
      </c>
      <c r="B259" s="6" t="s">
        <v>31</v>
      </c>
      <c r="C259" s="6" t="s">
        <v>56</v>
      </c>
      <c r="D259" s="6" t="s">
        <v>222</v>
      </c>
      <c r="E259" s="6" t="s">
        <v>34</v>
      </c>
      <c r="F259" s="7" t="s">
        <v>68</v>
      </c>
      <c r="G259" s="7" t="s">
        <v>68</v>
      </c>
      <c r="H259" s="7" t="s">
        <v>68</v>
      </c>
      <c r="I259" s="6" t="s">
        <v>223</v>
      </c>
      <c r="J259" s="6" t="s">
        <v>494</v>
      </c>
      <c r="K259" s="7" t="s">
        <v>68</v>
      </c>
      <c r="L259" s="7" t="s">
        <v>68</v>
      </c>
      <c r="M259" s="7" t="s">
        <v>68</v>
      </c>
      <c r="N259" s="7" t="s">
        <v>68</v>
      </c>
      <c r="O259" s="7" t="s">
        <v>68</v>
      </c>
      <c r="P259" s="6" t="s">
        <v>495</v>
      </c>
      <c r="Q259" s="6" t="s">
        <v>41</v>
      </c>
      <c r="R259" s="6" t="s">
        <v>133</v>
      </c>
      <c r="S259" s="6" t="s">
        <v>110</v>
      </c>
      <c r="T259" s="6" t="s">
        <v>134</v>
      </c>
      <c r="U259" s="6" t="s">
        <v>115</v>
      </c>
      <c r="V259" s="6" t="s">
        <v>45</v>
      </c>
      <c r="W259" s="6" t="s">
        <v>34</v>
      </c>
      <c r="X259" s="6" t="s">
        <v>46</v>
      </c>
      <c r="Y259" s="6" t="s">
        <v>47</v>
      </c>
      <c r="Z259" s="6" t="s">
        <v>116</v>
      </c>
      <c r="AA259" s="6" t="s">
        <v>496</v>
      </c>
      <c r="AB259" s="7">
        <v>4</v>
      </c>
      <c r="AC259" s="7">
        <v>51440</v>
      </c>
      <c r="AD259" s="7">
        <v>51.44</v>
      </c>
      <c r="AE259" s="7">
        <v>1100000</v>
      </c>
    </row>
    <row r="260" spans="1:31" ht="22" customHeight="1" x14ac:dyDescent="0.3">
      <c r="A260" s="2">
        <v>43903</v>
      </c>
      <c r="B260" s="3" t="s">
        <v>31</v>
      </c>
      <c r="C260" s="3" t="s">
        <v>56</v>
      </c>
      <c r="D260" s="4" t="s">
        <v>68</v>
      </c>
      <c r="E260" s="4" t="s">
        <v>68</v>
      </c>
      <c r="F260" s="4" t="s">
        <v>68</v>
      </c>
      <c r="G260" s="4" t="s">
        <v>68</v>
      </c>
      <c r="H260" s="4" t="s">
        <v>68</v>
      </c>
      <c r="I260" s="3" t="s">
        <v>74</v>
      </c>
      <c r="J260" s="3" t="s">
        <v>77</v>
      </c>
      <c r="K260" s="3" t="s">
        <v>78</v>
      </c>
      <c r="L260" s="3" t="s">
        <v>79</v>
      </c>
      <c r="M260" s="4" t="s">
        <v>68</v>
      </c>
      <c r="N260" s="4" t="s">
        <v>68</v>
      </c>
      <c r="O260" s="4" t="s">
        <v>68</v>
      </c>
      <c r="P260" s="3" t="s">
        <v>80</v>
      </c>
      <c r="Q260" s="3" t="s">
        <v>81</v>
      </c>
      <c r="R260" s="3" t="s">
        <v>82</v>
      </c>
      <c r="S260" s="3" t="s">
        <v>79</v>
      </c>
      <c r="T260" s="3" t="s">
        <v>83</v>
      </c>
      <c r="U260" s="3" t="s">
        <v>65</v>
      </c>
      <c r="V260" s="3" t="s">
        <v>45</v>
      </c>
      <c r="W260" s="3" t="s">
        <v>34</v>
      </c>
      <c r="X260" s="3" t="s">
        <v>46</v>
      </c>
      <c r="Y260" s="3" t="s">
        <v>47</v>
      </c>
      <c r="Z260" s="3" t="s">
        <v>84</v>
      </c>
      <c r="AA260" s="3" t="s">
        <v>497</v>
      </c>
      <c r="AB260" s="4">
        <v>4</v>
      </c>
      <c r="AC260" s="4">
        <v>59266</v>
      </c>
      <c r="AD260" s="4">
        <v>59.27</v>
      </c>
      <c r="AE260" s="4">
        <v>229000</v>
      </c>
    </row>
    <row r="261" spans="1:31" ht="22" customHeight="1" x14ac:dyDescent="0.3">
      <c r="A261" s="5">
        <v>43903</v>
      </c>
      <c r="B261" s="6" t="s">
        <v>31</v>
      </c>
      <c r="C261" s="6" t="s">
        <v>32</v>
      </c>
      <c r="D261" s="6" t="s">
        <v>33</v>
      </c>
      <c r="E261" s="6" t="s">
        <v>34</v>
      </c>
      <c r="F261" s="7" t="s">
        <v>68</v>
      </c>
      <c r="G261" s="7" t="s">
        <v>68</v>
      </c>
      <c r="H261" s="7" t="s">
        <v>68</v>
      </c>
      <c r="I261" s="6" t="s">
        <v>35</v>
      </c>
      <c r="J261" s="6" t="s">
        <v>131</v>
      </c>
      <c r="K261" s="6" t="s">
        <v>109</v>
      </c>
      <c r="L261" s="6" t="s">
        <v>110</v>
      </c>
      <c r="M261" s="7" t="s">
        <v>68</v>
      </c>
      <c r="N261" s="7" t="s">
        <v>68</v>
      </c>
      <c r="O261" s="7" t="s">
        <v>68</v>
      </c>
      <c r="P261" s="6" t="s">
        <v>132</v>
      </c>
      <c r="Q261" s="6" t="s">
        <v>101</v>
      </c>
      <c r="R261" s="6" t="s">
        <v>113</v>
      </c>
      <c r="S261" s="6" t="s">
        <v>110</v>
      </c>
      <c r="T261" s="6" t="s">
        <v>114</v>
      </c>
      <c r="U261" s="6" t="s">
        <v>115</v>
      </c>
      <c r="V261" s="6" t="s">
        <v>45</v>
      </c>
      <c r="W261" s="6" t="s">
        <v>34</v>
      </c>
      <c r="X261" s="6" t="s">
        <v>46</v>
      </c>
      <c r="Y261" s="6" t="s">
        <v>47</v>
      </c>
      <c r="Z261" s="6" t="s">
        <v>145</v>
      </c>
      <c r="AA261" s="6" t="s">
        <v>498</v>
      </c>
      <c r="AB261" s="7">
        <v>1</v>
      </c>
      <c r="AC261" s="7">
        <v>8100</v>
      </c>
      <c r="AD261" s="7">
        <v>8.1</v>
      </c>
      <c r="AE261" s="7">
        <v>94800</v>
      </c>
    </row>
    <row r="262" spans="1:31" ht="22" customHeight="1" x14ac:dyDescent="0.3">
      <c r="A262" s="2">
        <v>43902</v>
      </c>
      <c r="B262" s="3" t="s">
        <v>31</v>
      </c>
      <c r="C262" s="3" t="s">
        <v>56</v>
      </c>
      <c r="D262" s="4" t="s">
        <v>68</v>
      </c>
      <c r="E262" s="4" t="s">
        <v>68</v>
      </c>
      <c r="F262" s="4" t="s">
        <v>68</v>
      </c>
      <c r="G262" s="4" t="s">
        <v>68</v>
      </c>
      <c r="H262" s="4" t="s">
        <v>68</v>
      </c>
      <c r="I262" s="3" t="s">
        <v>57</v>
      </c>
      <c r="J262" s="3" t="s">
        <v>230</v>
      </c>
      <c r="K262" s="4" t="s">
        <v>68</v>
      </c>
      <c r="L262" s="3" t="s">
        <v>110</v>
      </c>
      <c r="M262" s="4" t="s">
        <v>68</v>
      </c>
      <c r="N262" s="4" t="s">
        <v>68</v>
      </c>
      <c r="O262" s="4" t="s">
        <v>68</v>
      </c>
      <c r="P262" s="3" t="s">
        <v>231</v>
      </c>
      <c r="Q262" s="3" t="s">
        <v>101</v>
      </c>
      <c r="R262" s="3" t="s">
        <v>113</v>
      </c>
      <c r="S262" s="3" t="s">
        <v>110</v>
      </c>
      <c r="T262" s="3" t="s">
        <v>114</v>
      </c>
      <c r="U262" s="3" t="s">
        <v>115</v>
      </c>
      <c r="V262" s="3" t="s">
        <v>45</v>
      </c>
      <c r="W262" s="3" t="s">
        <v>34</v>
      </c>
      <c r="X262" s="3" t="s">
        <v>46</v>
      </c>
      <c r="Y262" s="3" t="s">
        <v>47</v>
      </c>
      <c r="Z262" s="3" t="s">
        <v>234</v>
      </c>
      <c r="AA262" s="3" t="s">
        <v>499</v>
      </c>
      <c r="AB262" s="4">
        <v>2</v>
      </c>
      <c r="AC262" s="4">
        <v>34032</v>
      </c>
      <c r="AD262" s="4">
        <v>34.03</v>
      </c>
      <c r="AE262" s="4">
        <v>44500</v>
      </c>
    </row>
    <row r="263" spans="1:31" ht="22" customHeight="1" x14ac:dyDescent="0.3">
      <c r="A263" s="5">
        <v>43897</v>
      </c>
      <c r="B263" s="6" t="s">
        <v>31</v>
      </c>
      <c r="C263" s="6" t="s">
        <v>32</v>
      </c>
      <c r="D263" s="6" t="s">
        <v>33</v>
      </c>
      <c r="E263" s="6" t="s">
        <v>34</v>
      </c>
      <c r="F263" s="7" t="s">
        <v>68</v>
      </c>
      <c r="G263" s="7" t="s">
        <v>68</v>
      </c>
      <c r="H263" s="7" t="s">
        <v>68</v>
      </c>
      <c r="I263" s="6" t="s">
        <v>35</v>
      </c>
      <c r="J263" s="6" t="s">
        <v>200</v>
      </c>
      <c r="K263" s="6" t="s">
        <v>109</v>
      </c>
      <c r="L263" s="6" t="s">
        <v>110</v>
      </c>
      <c r="M263" s="6" t="s">
        <v>201</v>
      </c>
      <c r="N263" s="7">
        <v>3134473.38</v>
      </c>
      <c r="O263" s="7">
        <v>65577014.060000002</v>
      </c>
      <c r="P263" s="6" t="s">
        <v>202</v>
      </c>
      <c r="Q263" s="6" t="s">
        <v>41</v>
      </c>
      <c r="R263" s="6" t="s">
        <v>133</v>
      </c>
      <c r="S263" s="6" t="s">
        <v>110</v>
      </c>
      <c r="T263" s="6" t="s">
        <v>134</v>
      </c>
      <c r="U263" s="6" t="s">
        <v>115</v>
      </c>
      <c r="V263" s="6" t="s">
        <v>45</v>
      </c>
      <c r="W263" s="6" t="s">
        <v>34</v>
      </c>
      <c r="X263" s="6" t="s">
        <v>46</v>
      </c>
      <c r="Y263" s="6" t="s">
        <v>47</v>
      </c>
      <c r="Z263" s="6" t="s">
        <v>203</v>
      </c>
      <c r="AA263" s="6" t="s">
        <v>500</v>
      </c>
      <c r="AB263" s="7">
        <v>14</v>
      </c>
      <c r="AC263" s="7">
        <v>155750</v>
      </c>
      <c r="AD263" s="7">
        <v>155.75</v>
      </c>
      <c r="AE263" s="7">
        <v>1823000</v>
      </c>
    </row>
    <row r="264" spans="1:31" ht="22" customHeight="1" x14ac:dyDescent="0.3">
      <c r="A264" s="2">
        <v>43897</v>
      </c>
      <c r="B264" s="3" t="s">
        <v>31</v>
      </c>
      <c r="C264" s="3" t="s">
        <v>32</v>
      </c>
      <c r="D264" s="3" t="s">
        <v>33</v>
      </c>
      <c r="E264" s="3" t="s">
        <v>34</v>
      </c>
      <c r="F264" s="4" t="s">
        <v>68</v>
      </c>
      <c r="G264" s="4" t="s">
        <v>68</v>
      </c>
      <c r="H264" s="4" t="s">
        <v>68</v>
      </c>
      <c r="I264" s="3" t="s">
        <v>35</v>
      </c>
      <c r="J264" s="3" t="s">
        <v>200</v>
      </c>
      <c r="K264" s="3" t="s">
        <v>109</v>
      </c>
      <c r="L264" s="3" t="s">
        <v>110</v>
      </c>
      <c r="M264" s="3" t="s">
        <v>201</v>
      </c>
      <c r="N264" s="4">
        <v>3134473.38</v>
      </c>
      <c r="O264" s="4">
        <v>65577014.060000002</v>
      </c>
      <c r="P264" s="3" t="s">
        <v>202</v>
      </c>
      <c r="Q264" s="3" t="s">
        <v>41</v>
      </c>
      <c r="R264" s="3" t="s">
        <v>210</v>
      </c>
      <c r="S264" s="3" t="s">
        <v>110</v>
      </c>
      <c r="T264" s="3" t="s">
        <v>211</v>
      </c>
      <c r="U264" s="3" t="s">
        <v>115</v>
      </c>
      <c r="V264" s="3" t="s">
        <v>45</v>
      </c>
      <c r="W264" s="3" t="s">
        <v>34</v>
      </c>
      <c r="X264" s="3" t="s">
        <v>46</v>
      </c>
      <c r="Y264" s="3" t="s">
        <v>47</v>
      </c>
      <c r="Z264" s="3" t="s">
        <v>203</v>
      </c>
      <c r="AA264" s="3" t="s">
        <v>501</v>
      </c>
      <c r="AB264" s="4">
        <v>4</v>
      </c>
      <c r="AC264" s="4">
        <v>44500</v>
      </c>
      <c r="AD264" s="4">
        <v>44.5</v>
      </c>
      <c r="AE264" s="4">
        <v>521000</v>
      </c>
    </row>
    <row r="265" spans="1:31" ht="22" customHeight="1" x14ac:dyDescent="0.3">
      <c r="A265" s="5">
        <v>43897</v>
      </c>
      <c r="B265" s="6" t="s">
        <v>107</v>
      </c>
      <c r="C265" s="6" t="s">
        <v>56</v>
      </c>
      <c r="D265" s="7" t="s">
        <v>68</v>
      </c>
      <c r="E265" s="7" t="s">
        <v>68</v>
      </c>
      <c r="F265" s="7" t="s">
        <v>68</v>
      </c>
      <c r="G265" s="7" t="s">
        <v>68</v>
      </c>
      <c r="H265" s="7" t="s">
        <v>68</v>
      </c>
      <c r="I265" s="6" t="s">
        <v>57</v>
      </c>
      <c r="J265" s="6" t="s">
        <v>108</v>
      </c>
      <c r="K265" s="6" t="s">
        <v>109</v>
      </c>
      <c r="L265" s="6" t="s">
        <v>110</v>
      </c>
      <c r="M265" s="7" t="s">
        <v>68</v>
      </c>
      <c r="N265" s="7" t="s">
        <v>68</v>
      </c>
      <c r="O265" s="7" t="s">
        <v>68</v>
      </c>
      <c r="P265" s="6" t="s">
        <v>111</v>
      </c>
      <c r="Q265" s="6" t="s">
        <v>41</v>
      </c>
      <c r="R265" s="6" t="s">
        <v>133</v>
      </c>
      <c r="S265" s="6" t="s">
        <v>110</v>
      </c>
      <c r="T265" s="6" t="s">
        <v>134</v>
      </c>
      <c r="U265" s="6" t="s">
        <v>115</v>
      </c>
      <c r="V265" s="6" t="s">
        <v>45</v>
      </c>
      <c r="W265" s="6" t="s">
        <v>34</v>
      </c>
      <c r="X265" s="6" t="s">
        <v>46</v>
      </c>
      <c r="Y265" s="6" t="s">
        <v>47</v>
      </c>
      <c r="Z265" s="6" t="s">
        <v>395</v>
      </c>
      <c r="AA265" s="6" t="s">
        <v>502</v>
      </c>
      <c r="AB265" s="7">
        <v>2</v>
      </c>
      <c r="AC265" s="7">
        <v>26120</v>
      </c>
      <c r="AD265" s="7">
        <v>26.12</v>
      </c>
      <c r="AE265" s="6" t="s">
        <v>68</v>
      </c>
    </row>
    <row r="266" spans="1:31" ht="22" customHeight="1" x14ac:dyDescent="0.3">
      <c r="A266" s="2">
        <v>43897</v>
      </c>
      <c r="B266" s="3" t="s">
        <v>31</v>
      </c>
      <c r="C266" s="3" t="s">
        <v>32</v>
      </c>
      <c r="D266" s="3" t="s">
        <v>33</v>
      </c>
      <c r="E266" s="3" t="s">
        <v>34</v>
      </c>
      <c r="F266" s="4" t="s">
        <v>68</v>
      </c>
      <c r="G266" s="4" t="s">
        <v>68</v>
      </c>
      <c r="H266" s="4" t="s">
        <v>68</v>
      </c>
      <c r="I266" s="3" t="s">
        <v>35</v>
      </c>
      <c r="J266" s="3" t="s">
        <v>200</v>
      </c>
      <c r="K266" s="3" t="s">
        <v>109</v>
      </c>
      <c r="L266" s="3" t="s">
        <v>110</v>
      </c>
      <c r="M266" s="3" t="s">
        <v>201</v>
      </c>
      <c r="N266" s="4">
        <v>3134473.38</v>
      </c>
      <c r="O266" s="4">
        <v>65577014.060000002</v>
      </c>
      <c r="P266" s="3" t="s">
        <v>202</v>
      </c>
      <c r="Q266" s="3" t="s">
        <v>41</v>
      </c>
      <c r="R266" s="3" t="s">
        <v>210</v>
      </c>
      <c r="S266" s="3" t="s">
        <v>110</v>
      </c>
      <c r="T266" s="3" t="s">
        <v>211</v>
      </c>
      <c r="U266" s="3" t="s">
        <v>115</v>
      </c>
      <c r="V266" s="3" t="s">
        <v>45</v>
      </c>
      <c r="W266" s="3" t="s">
        <v>34</v>
      </c>
      <c r="X266" s="3" t="s">
        <v>46</v>
      </c>
      <c r="Y266" s="3" t="s">
        <v>47</v>
      </c>
      <c r="Z266" s="3" t="s">
        <v>203</v>
      </c>
      <c r="AA266" s="3" t="s">
        <v>503</v>
      </c>
      <c r="AB266" s="4">
        <v>4</v>
      </c>
      <c r="AC266" s="4">
        <v>44700</v>
      </c>
      <c r="AD266" s="4">
        <v>44.7</v>
      </c>
      <c r="AE266" s="4">
        <v>523000</v>
      </c>
    </row>
    <row r="267" spans="1:31" ht="22" customHeight="1" x14ac:dyDescent="0.3">
      <c r="A267" s="5">
        <v>43897</v>
      </c>
      <c r="B267" s="6" t="s">
        <v>31</v>
      </c>
      <c r="C267" s="6" t="s">
        <v>32</v>
      </c>
      <c r="D267" s="6" t="s">
        <v>33</v>
      </c>
      <c r="E267" s="6" t="s">
        <v>34</v>
      </c>
      <c r="F267" s="7" t="s">
        <v>68</v>
      </c>
      <c r="G267" s="7" t="s">
        <v>68</v>
      </c>
      <c r="H267" s="7" t="s">
        <v>68</v>
      </c>
      <c r="I267" s="6" t="s">
        <v>35</v>
      </c>
      <c r="J267" s="6" t="s">
        <v>200</v>
      </c>
      <c r="K267" s="6" t="s">
        <v>109</v>
      </c>
      <c r="L267" s="6" t="s">
        <v>110</v>
      </c>
      <c r="M267" s="6" t="s">
        <v>201</v>
      </c>
      <c r="N267" s="7">
        <v>3134473.38</v>
      </c>
      <c r="O267" s="7">
        <v>65577014.060000002</v>
      </c>
      <c r="P267" s="6" t="s">
        <v>202</v>
      </c>
      <c r="Q267" s="6" t="s">
        <v>41</v>
      </c>
      <c r="R267" s="6" t="s">
        <v>113</v>
      </c>
      <c r="S267" s="6" t="s">
        <v>110</v>
      </c>
      <c r="T267" s="6" t="s">
        <v>114</v>
      </c>
      <c r="U267" s="6" t="s">
        <v>115</v>
      </c>
      <c r="V267" s="6" t="s">
        <v>45</v>
      </c>
      <c r="W267" s="6" t="s">
        <v>34</v>
      </c>
      <c r="X267" s="6" t="s">
        <v>46</v>
      </c>
      <c r="Y267" s="6" t="s">
        <v>47</v>
      </c>
      <c r="Z267" s="6" t="s">
        <v>203</v>
      </c>
      <c r="AA267" s="6" t="s">
        <v>485</v>
      </c>
      <c r="AB267" s="7">
        <v>6</v>
      </c>
      <c r="AC267" s="7">
        <v>67350</v>
      </c>
      <c r="AD267" s="7">
        <v>67.349999999999994</v>
      </c>
      <c r="AE267" s="7">
        <v>788000</v>
      </c>
    </row>
    <row r="268" spans="1:31" ht="22" customHeight="1" x14ac:dyDescent="0.3">
      <c r="A268" s="2">
        <v>43897</v>
      </c>
      <c r="B268" s="3" t="s">
        <v>31</v>
      </c>
      <c r="C268" s="3" t="s">
        <v>32</v>
      </c>
      <c r="D268" s="3" t="s">
        <v>33</v>
      </c>
      <c r="E268" s="3" t="s">
        <v>34</v>
      </c>
      <c r="F268" s="4" t="s">
        <v>68</v>
      </c>
      <c r="G268" s="4" t="s">
        <v>68</v>
      </c>
      <c r="H268" s="4" t="s">
        <v>68</v>
      </c>
      <c r="I268" s="3" t="s">
        <v>35</v>
      </c>
      <c r="J268" s="3" t="s">
        <v>200</v>
      </c>
      <c r="K268" s="3" t="s">
        <v>109</v>
      </c>
      <c r="L268" s="3" t="s">
        <v>110</v>
      </c>
      <c r="M268" s="3" t="s">
        <v>201</v>
      </c>
      <c r="N268" s="4">
        <v>3134473.38</v>
      </c>
      <c r="O268" s="4">
        <v>65577014.060000002</v>
      </c>
      <c r="P268" s="3" t="s">
        <v>202</v>
      </c>
      <c r="Q268" s="3" t="s">
        <v>41</v>
      </c>
      <c r="R268" s="3" t="s">
        <v>113</v>
      </c>
      <c r="S268" s="3" t="s">
        <v>110</v>
      </c>
      <c r="T268" s="3" t="s">
        <v>114</v>
      </c>
      <c r="U268" s="3" t="s">
        <v>115</v>
      </c>
      <c r="V268" s="3" t="s">
        <v>45</v>
      </c>
      <c r="W268" s="3" t="s">
        <v>34</v>
      </c>
      <c r="X268" s="3" t="s">
        <v>46</v>
      </c>
      <c r="Y268" s="3" t="s">
        <v>47</v>
      </c>
      <c r="Z268" s="3" t="s">
        <v>203</v>
      </c>
      <c r="AA268" s="3" t="s">
        <v>504</v>
      </c>
      <c r="AB268" s="4">
        <v>8</v>
      </c>
      <c r="AC268" s="4">
        <v>89800</v>
      </c>
      <c r="AD268" s="4">
        <v>89.8</v>
      </c>
      <c r="AE268" s="4">
        <v>1051000</v>
      </c>
    </row>
    <row r="269" spans="1:31" ht="22" customHeight="1" x14ac:dyDescent="0.3">
      <c r="A269" s="5">
        <v>43897</v>
      </c>
      <c r="B269" s="6" t="s">
        <v>31</v>
      </c>
      <c r="C269" s="6" t="s">
        <v>32</v>
      </c>
      <c r="D269" s="6" t="s">
        <v>33</v>
      </c>
      <c r="E269" s="6" t="s">
        <v>34</v>
      </c>
      <c r="F269" s="7" t="s">
        <v>68</v>
      </c>
      <c r="G269" s="7" t="s">
        <v>68</v>
      </c>
      <c r="H269" s="7" t="s">
        <v>68</v>
      </c>
      <c r="I269" s="6" t="s">
        <v>35</v>
      </c>
      <c r="J269" s="6" t="s">
        <v>131</v>
      </c>
      <c r="K269" s="6" t="s">
        <v>109</v>
      </c>
      <c r="L269" s="6" t="s">
        <v>110</v>
      </c>
      <c r="M269" s="7" t="s">
        <v>68</v>
      </c>
      <c r="N269" s="7" t="s">
        <v>68</v>
      </c>
      <c r="O269" s="7" t="s">
        <v>68</v>
      </c>
      <c r="P269" s="6" t="s">
        <v>132</v>
      </c>
      <c r="Q269" s="6" t="s">
        <v>101</v>
      </c>
      <c r="R269" s="6" t="s">
        <v>113</v>
      </c>
      <c r="S269" s="6" t="s">
        <v>110</v>
      </c>
      <c r="T269" s="6" t="s">
        <v>114</v>
      </c>
      <c r="U269" s="6" t="s">
        <v>115</v>
      </c>
      <c r="V269" s="6" t="s">
        <v>45</v>
      </c>
      <c r="W269" s="6" t="s">
        <v>34</v>
      </c>
      <c r="X269" s="6" t="s">
        <v>46</v>
      </c>
      <c r="Y269" s="6" t="s">
        <v>47</v>
      </c>
      <c r="Z269" s="6" t="s">
        <v>145</v>
      </c>
      <c r="AA269" s="6" t="s">
        <v>505</v>
      </c>
      <c r="AB269" s="7">
        <v>1</v>
      </c>
      <c r="AC269" s="7">
        <v>8100</v>
      </c>
      <c r="AD269" s="7">
        <v>8.1</v>
      </c>
      <c r="AE269" s="7">
        <v>94800</v>
      </c>
    </row>
    <row r="270" spans="1:31" ht="22" customHeight="1" x14ac:dyDescent="0.3">
      <c r="A270" s="2">
        <v>43897</v>
      </c>
      <c r="B270" s="3" t="s">
        <v>31</v>
      </c>
      <c r="C270" s="3" t="s">
        <v>32</v>
      </c>
      <c r="D270" s="3" t="s">
        <v>33</v>
      </c>
      <c r="E270" s="3" t="s">
        <v>34</v>
      </c>
      <c r="F270" s="4" t="s">
        <v>68</v>
      </c>
      <c r="G270" s="4" t="s">
        <v>68</v>
      </c>
      <c r="H270" s="4" t="s">
        <v>68</v>
      </c>
      <c r="I270" s="3" t="s">
        <v>35</v>
      </c>
      <c r="J270" s="3" t="s">
        <v>200</v>
      </c>
      <c r="K270" s="3" t="s">
        <v>109</v>
      </c>
      <c r="L270" s="3" t="s">
        <v>110</v>
      </c>
      <c r="M270" s="3" t="s">
        <v>201</v>
      </c>
      <c r="N270" s="4">
        <v>3134473.38</v>
      </c>
      <c r="O270" s="4">
        <v>65577014.060000002</v>
      </c>
      <c r="P270" s="3" t="s">
        <v>202</v>
      </c>
      <c r="Q270" s="3" t="s">
        <v>41</v>
      </c>
      <c r="R270" s="3" t="s">
        <v>133</v>
      </c>
      <c r="S270" s="3" t="s">
        <v>110</v>
      </c>
      <c r="T270" s="3" t="s">
        <v>134</v>
      </c>
      <c r="U270" s="3" t="s">
        <v>115</v>
      </c>
      <c r="V270" s="3" t="s">
        <v>45</v>
      </c>
      <c r="W270" s="3" t="s">
        <v>34</v>
      </c>
      <c r="X270" s="3" t="s">
        <v>46</v>
      </c>
      <c r="Y270" s="3" t="s">
        <v>47</v>
      </c>
      <c r="Z270" s="3" t="s">
        <v>203</v>
      </c>
      <c r="AA270" s="3" t="s">
        <v>506</v>
      </c>
      <c r="AB270" s="4">
        <v>4</v>
      </c>
      <c r="AC270" s="4">
        <v>44500</v>
      </c>
      <c r="AD270" s="4">
        <v>44.5</v>
      </c>
      <c r="AE270" s="4">
        <v>521000</v>
      </c>
    </row>
    <row r="271" spans="1:31" ht="22" customHeight="1" x14ac:dyDescent="0.3">
      <c r="A271" s="5">
        <v>43897</v>
      </c>
      <c r="B271" s="6" t="s">
        <v>107</v>
      </c>
      <c r="C271" s="6" t="s">
        <v>56</v>
      </c>
      <c r="D271" s="7" t="s">
        <v>68</v>
      </c>
      <c r="E271" s="7" t="s">
        <v>68</v>
      </c>
      <c r="F271" s="7" t="s">
        <v>68</v>
      </c>
      <c r="G271" s="7" t="s">
        <v>68</v>
      </c>
      <c r="H271" s="7" t="s">
        <v>68</v>
      </c>
      <c r="I271" s="6" t="s">
        <v>74</v>
      </c>
      <c r="J271" s="6" t="s">
        <v>108</v>
      </c>
      <c r="K271" s="6" t="s">
        <v>109</v>
      </c>
      <c r="L271" s="6" t="s">
        <v>110</v>
      </c>
      <c r="M271" s="7" t="s">
        <v>68</v>
      </c>
      <c r="N271" s="7" t="s">
        <v>68</v>
      </c>
      <c r="O271" s="7" t="s">
        <v>68</v>
      </c>
      <c r="P271" s="6" t="s">
        <v>111</v>
      </c>
      <c r="Q271" s="6" t="s">
        <v>41</v>
      </c>
      <c r="R271" s="6" t="s">
        <v>133</v>
      </c>
      <c r="S271" s="6" t="s">
        <v>110</v>
      </c>
      <c r="T271" s="6" t="s">
        <v>134</v>
      </c>
      <c r="U271" s="6" t="s">
        <v>115</v>
      </c>
      <c r="V271" s="6" t="s">
        <v>45</v>
      </c>
      <c r="W271" s="6" t="s">
        <v>34</v>
      </c>
      <c r="X271" s="6" t="s">
        <v>46</v>
      </c>
      <c r="Y271" s="6" t="s">
        <v>47</v>
      </c>
      <c r="Z271" s="6" t="s">
        <v>345</v>
      </c>
      <c r="AA271" s="6" t="s">
        <v>507</v>
      </c>
      <c r="AB271" s="7">
        <v>3</v>
      </c>
      <c r="AC271" s="7">
        <v>37860</v>
      </c>
      <c r="AD271" s="7">
        <v>37.86</v>
      </c>
      <c r="AE271" s="7">
        <v>443000</v>
      </c>
    </row>
    <row r="272" spans="1:31" ht="22" customHeight="1" x14ac:dyDescent="0.3">
      <c r="A272" s="2">
        <v>43897</v>
      </c>
      <c r="B272" s="3" t="s">
        <v>31</v>
      </c>
      <c r="C272" s="3" t="s">
        <v>32</v>
      </c>
      <c r="D272" s="3" t="s">
        <v>33</v>
      </c>
      <c r="E272" s="3" t="s">
        <v>34</v>
      </c>
      <c r="F272" s="4" t="s">
        <v>68</v>
      </c>
      <c r="G272" s="4" t="s">
        <v>68</v>
      </c>
      <c r="H272" s="4" t="s">
        <v>68</v>
      </c>
      <c r="I272" s="3" t="s">
        <v>35</v>
      </c>
      <c r="J272" s="3" t="s">
        <v>200</v>
      </c>
      <c r="K272" s="3" t="s">
        <v>109</v>
      </c>
      <c r="L272" s="3" t="s">
        <v>110</v>
      </c>
      <c r="M272" s="3" t="s">
        <v>201</v>
      </c>
      <c r="N272" s="4">
        <v>3134473.38</v>
      </c>
      <c r="O272" s="4">
        <v>65577014.060000002</v>
      </c>
      <c r="P272" s="3" t="s">
        <v>202</v>
      </c>
      <c r="Q272" s="3" t="s">
        <v>41</v>
      </c>
      <c r="R272" s="3" t="s">
        <v>133</v>
      </c>
      <c r="S272" s="3" t="s">
        <v>110</v>
      </c>
      <c r="T272" s="3" t="s">
        <v>134</v>
      </c>
      <c r="U272" s="3" t="s">
        <v>115</v>
      </c>
      <c r="V272" s="3" t="s">
        <v>45</v>
      </c>
      <c r="W272" s="3" t="s">
        <v>34</v>
      </c>
      <c r="X272" s="3" t="s">
        <v>46</v>
      </c>
      <c r="Y272" s="3" t="s">
        <v>47</v>
      </c>
      <c r="Z272" s="3" t="s">
        <v>203</v>
      </c>
      <c r="AA272" s="3" t="s">
        <v>508</v>
      </c>
      <c r="AB272" s="4">
        <v>10</v>
      </c>
      <c r="AC272" s="4">
        <v>111250</v>
      </c>
      <c r="AD272" s="4">
        <v>111.25</v>
      </c>
      <c r="AE272" s="4">
        <v>1302000</v>
      </c>
    </row>
    <row r="273" spans="1:31" ht="22" customHeight="1" x14ac:dyDescent="0.3">
      <c r="A273" s="5">
        <v>43897</v>
      </c>
      <c r="B273" s="6" t="s">
        <v>31</v>
      </c>
      <c r="C273" s="6" t="s">
        <v>32</v>
      </c>
      <c r="D273" s="6" t="s">
        <v>33</v>
      </c>
      <c r="E273" s="6" t="s">
        <v>34</v>
      </c>
      <c r="F273" s="7" t="s">
        <v>68</v>
      </c>
      <c r="G273" s="7" t="s">
        <v>68</v>
      </c>
      <c r="H273" s="7" t="s">
        <v>68</v>
      </c>
      <c r="I273" s="6" t="s">
        <v>35</v>
      </c>
      <c r="J273" s="6" t="s">
        <v>200</v>
      </c>
      <c r="K273" s="6" t="s">
        <v>109</v>
      </c>
      <c r="L273" s="6" t="s">
        <v>110</v>
      </c>
      <c r="M273" s="6" t="s">
        <v>201</v>
      </c>
      <c r="N273" s="7">
        <v>3134473.38</v>
      </c>
      <c r="O273" s="7">
        <v>65577014.060000002</v>
      </c>
      <c r="P273" s="6" t="s">
        <v>202</v>
      </c>
      <c r="Q273" s="6" t="s">
        <v>41</v>
      </c>
      <c r="R273" s="6" t="s">
        <v>113</v>
      </c>
      <c r="S273" s="6" t="s">
        <v>110</v>
      </c>
      <c r="T273" s="6" t="s">
        <v>114</v>
      </c>
      <c r="U273" s="6" t="s">
        <v>115</v>
      </c>
      <c r="V273" s="6" t="s">
        <v>45</v>
      </c>
      <c r="W273" s="6" t="s">
        <v>34</v>
      </c>
      <c r="X273" s="6" t="s">
        <v>46</v>
      </c>
      <c r="Y273" s="6" t="s">
        <v>47</v>
      </c>
      <c r="Z273" s="6" t="s">
        <v>203</v>
      </c>
      <c r="AA273" s="6" t="s">
        <v>509</v>
      </c>
      <c r="AB273" s="7">
        <v>12</v>
      </c>
      <c r="AC273" s="7">
        <v>134700</v>
      </c>
      <c r="AD273" s="7">
        <v>134.69999999999999</v>
      </c>
      <c r="AE273" s="7">
        <v>1577000</v>
      </c>
    </row>
    <row r="274" spans="1:31" ht="22" customHeight="1" x14ac:dyDescent="0.3">
      <c r="A274" s="2">
        <v>43897</v>
      </c>
      <c r="B274" s="3" t="s">
        <v>107</v>
      </c>
      <c r="C274" s="3" t="s">
        <v>32</v>
      </c>
      <c r="D274" s="3" t="s">
        <v>33</v>
      </c>
      <c r="E274" s="3" t="s">
        <v>34</v>
      </c>
      <c r="F274" s="4" t="s">
        <v>68</v>
      </c>
      <c r="G274" s="4" t="s">
        <v>68</v>
      </c>
      <c r="H274" s="4" t="s">
        <v>68</v>
      </c>
      <c r="I274" s="3" t="s">
        <v>35</v>
      </c>
      <c r="J274" s="3" t="s">
        <v>108</v>
      </c>
      <c r="K274" s="3" t="s">
        <v>109</v>
      </c>
      <c r="L274" s="3" t="s">
        <v>110</v>
      </c>
      <c r="M274" s="4" t="s">
        <v>68</v>
      </c>
      <c r="N274" s="4" t="s">
        <v>68</v>
      </c>
      <c r="O274" s="4" t="s">
        <v>68</v>
      </c>
      <c r="P274" s="3" t="s">
        <v>111</v>
      </c>
      <c r="Q274" s="3" t="s">
        <v>41</v>
      </c>
      <c r="R274" s="3" t="s">
        <v>210</v>
      </c>
      <c r="S274" s="3" t="s">
        <v>110</v>
      </c>
      <c r="T274" s="3" t="s">
        <v>211</v>
      </c>
      <c r="U274" s="3" t="s">
        <v>115</v>
      </c>
      <c r="V274" s="3" t="s">
        <v>45</v>
      </c>
      <c r="W274" s="3" t="s">
        <v>34</v>
      </c>
      <c r="X274" s="3" t="s">
        <v>46</v>
      </c>
      <c r="Y274" s="3" t="s">
        <v>47</v>
      </c>
      <c r="Z274" s="3" t="s">
        <v>187</v>
      </c>
      <c r="AA274" s="3" t="s">
        <v>510</v>
      </c>
      <c r="AB274" s="4">
        <v>8</v>
      </c>
      <c r="AC274" s="4">
        <v>93784</v>
      </c>
      <c r="AD274" s="4">
        <v>93.78</v>
      </c>
      <c r="AE274" s="4">
        <v>736000</v>
      </c>
    </row>
    <row r="275" spans="1:31" ht="22" customHeight="1" x14ac:dyDescent="0.3">
      <c r="A275" s="5">
        <v>43896</v>
      </c>
      <c r="B275" s="6" t="s">
        <v>31</v>
      </c>
      <c r="C275" s="6" t="s">
        <v>32</v>
      </c>
      <c r="D275" s="6" t="s">
        <v>33</v>
      </c>
      <c r="E275" s="6" t="s">
        <v>34</v>
      </c>
      <c r="F275" s="7" t="s">
        <v>68</v>
      </c>
      <c r="G275" s="7" t="s">
        <v>68</v>
      </c>
      <c r="H275" s="7" t="s">
        <v>68</v>
      </c>
      <c r="I275" s="6" t="s">
        <v>50</v>
      </c>
      <c r="J275" s="6" t="s">
        <v>224</v>
      </c>
      <c r="K275" s="6" t="s">
        <v>109</v>
      </c>
      <c r="L275" s="6" t="s">
        <v>110</v>
      </c>
      <c r="M275" s="7" t="s">
        <v>68</v>
      </c>
      <c r="N275" s="7" t="s">
        <v>68</v>
      </c>
      <c r="O275" s="7" t="s">
        <v>68</v>
      </c>
      <c r="P275" s="6" t="s">
        <v>225</v>
      </c>
      <c r="Q275" s="6" t="s">
        <v>226</v>
      </c>
      <c r="R275" s="6" t="s">
        <v>321</v>
      </c>
      <c r="S275" s="6" t="s">
        <v>110</v>
      </c>
      <c r="T275" s="6" t="s">
        <v>322</v>
      </c>
      <c r="U275" s="6" t="s">
        <v>115</v>
      </c>
      <c r="V275" s="6" t="s">
        <v>45</v>
      </c>
      <c r="W275" s="6" t="s">
        <v>34</v>
      </c>
      <c r="X275" s="6" t="s">
        <v>46</v>
      </c>
      <c r="Y275" s="6" t="s">
        <v>47</v>
      </c>
      <c r="Z275" s="6" t="s">
        <v>364</v>
      </c>
      <c r="AA275" s="6" t="s">
        <v>511</v>
      </c>
      <c r="AB275" s="7">
        <v>4</v>
      </c>
      <c r="AC275" s="7">
        <v>33360</v>
      </c>
      <c r="AD275" s="7">
        <v>33.36</v>
      </c>
      <c r="AE275" s="7">
        <v>3351000</v>
      </c>
    </row>
    <row r="276" spans="1:31" ht="22" customHeight="1" x14ac:dyDescent="0.3">
      <c r="A276" s="2">
        <v>43896</v>
      </c>
      <c r="B276" s="3" t="s">
        <v>31</v>
      </c>
      <c r="C276" s="3" t="s">
        <v>32</v>
      </c>
      <c r="D276" s="3" t="s">
        <v>33</v>
      </c>
      <c r="E276" s="3" t="s">
        <v>34</v>
      </c>
      <c r="F276" s="4" t="s">
        <v>68</v>
      </c>
      <c r="G276" s="4" t="s">
        <v>68</v>
      </c>
      <c r="H276" s="4" t="s">
        <v>68</v>
      </c>
      <c r="I276" s="3" t="s">
        <v>35</v>
      </c>
      <c r="J276" s="3" t="s">
        <v>200</v>
      </c>
      <c r="K276" s="3" t="s">
        <v>109</v>
      </c>
      <c r="L276" s="3" t="s">
        <v>110</v>
      </c>
      <c r="M276" s="3" t="s">
        <v>201</v>
      </c>
      <c r="N276" s="4">
        <v>3134473.38</v>
      </c>
      <c r="O276" s="4">
        <v>65577014.060000002</v>
      </c>
      <c r="P276" s="3" t="s">
        <v>202</v>
      </c>
      <c r="Q276" s="3" t="s">
        <v>41</v>
      </c>
      <c r="R276" s="3" t="s">
        <v>113</v>
      </c>
      <c r="S276" s="3" t="s">
        <v>110</v>
      </c>
      <c r="T276" s="3" t="s">
        <v>114</v>
      </c>
      <c r="U276" s="3" t="s">
        <v>115</v>
      </c>
      <c r="V276" s="3" t="s">
        <v>45</v>
      </c>
      <c r="W276" s="3" t="s">
        <v>34</v>
      </c>
      <c r="X276" s="3" t="s">
        <v>46</v>
      </c>
      <c r="Y276" s="3" t="s">
        <v>47</v>
      </c>
      <c r="Z276" s="3" t="s">
        <v>145</v>
      </c>
      <c r="AA276" s="3" t="s">
        <v>512</v>
      </c>
      <c r="AB276" s="4">
        <v>2</v>
      </c>
      <c r="AC276" s="4">
        <v>23000</v>
      </c>
      <c r="AD276" s="4">
        <v>23</v>
      </c>
      <c r="AE276" s="4">
        <v>269000</v>
      </c>
    </row>
    <row r="277" spans="1:31" ht="22" customHeight="1" x14ac:dyDescent="0.3">
      <c r="A277" s="5">
        <v>43896</v>
      </c>
      <c r="B277" s="6" t="s">
        <v>31</v>
      </c>
      <c r="C277" s="6" t="s">
        <v>32</v>
      </c>
      <c r="D277" s="6" t="s">
        <v>33</v>
      </c>
      <c r="E277" s="6" t="s">
        <v>34</v>
      </c>
      <c r="F277" s="7" t="s">
        <v>68</v>
      </c>
      <c r="G277" s="7" t="s">
        <v>68</v>
      </c>
      <c r="H277" s="7" t="s">
        <v>68</v>
      </c>
      <c r="I277" s="6" t="s">
        <v>35</v>
      </c>
      <c r="J277" s="6" t="s">
        <v>200</v>
      </c>
      <c r="K277" s="6" t="s">
        <v>109</v>
      </c>
      <c r="L277" s="6" t="s">
        <v>110</v>
      </c>
      <c r="M277" s="6" t="s">
        <v>201</v>
      </c>
      <c r="N277" s="7">
        <v>3134473.38</v>
      </c>
      <c r="O277" s="7">
        <v>65577014.060000002</v>
      </c>
      <c r="P277" s="6" t="s">
        <v>202</v>
      </c>
      <c r="Q277" s="6" t="s">
        <v>41</v>
      </c>
      <c r="R277" s="6" t="s">
        <v>113</v>
      </c>
      <c r="S277" s="6" t="s">
        <v>110</v>
      </c>
      <c r="T277" s="6" t="s">
        <v>114</v>
      </c>
      <c r="U277" s="6" t="s">
        <v>115</v>
      </c>
      <c r="V277" s="6" t="s">
        <v>45</v>
      </c>
      <c r="W277" s="6" t="s">
        <v>34</v>
      </c>
      <c r="X277" s="6" t="s">
        <v>46</v>
      </c>
      <c r="Y277" s="6" t="s">
        <v>47</v>
      </c>
      <c r="Z277" s="6" t="s">
        <v>145</v>
      </c>
      <c r="AA277" s="6" t="s">
        <v>513</v>
      </c>
      <c r="AB277" s="7">
        <v>2</v>
      </c>
      <c r="AC277" s="7">
        <v>23000</v>
      </c>
      <c r="AD277" s="7">
        <v>23</v>
      </c>
      <c r="AE277" s="7">
        <v>269000</v>
      </c>
    </row>
    <row r="278" spans="1:31" ht="22" customHeight="1" x14ac:dyDescent="0.3">
      <c r="A278" s="2">
        <v>43896</v>
      </c>
      <c r="B278" s="3" t="s">
        <v>31</v>
      </c>
      <c r="C278" s="3" t="s">
        <v>32</v>
      </c>
      <c r="D278" s="3" t="s">
        <v>33</v>
      </c>
      <c r="E278" s="3" t="s">
        <v>34</v>
      </c>
      <c r="F278" s="4" t="s">
        <v>68</v>
      </c>
      <c r="G278" s="4" t="s">
        <v>68</v>
      </c>
      <c r="H278" s="4" t="s">
        <v>68</v>
      </c>
      <c r="I278" s="3" t="s">
        <v>35</v>
      </c>
      <c r="J278" s="3" t="s">
        <v>494</v>
      </c>
      <c r="K278" s="4" t="s">
        <v>68</v>
      </c>
      <c r="L278" s="4" t="s">
        <v>68</v>
      </c>
      <c r="M278" s="4" t="s">
        <v>68</v>
      </c>
      <c r="N278" s="4" t="s">
        <v>68</v>
      </c>
      <c r="O278" s="4" t="s">
        <v>68</v>
      </c>
      <c r="P278" s="3" t="s">
        <v>495</v>
      </c>
      <c r="Q278" s="3" t="s">
        <v>41</v>
      </c>
      <c r="R278" s="3" t="s">
        <v>133</v>
      </c>
      <c r="S278" s="3" t="s">
        <v>110</v>
      </c>
      <c r="T278" s="3" t="s">
        <v>134</v>
      </c>
      <c r="U278" s="3" t="s">
        <v>115</v>
      </c>
      <c r="V278" s="3" t="s">
        <v>45</v>
      </c>
      <c r="W278" s="3" t="s">
        <v>34</v>
      </c>
      <c r="X278" s="3" t="s">
        <v>46</v>
      </c>
      <c r="Y278" s="3" t="s">
        <v>47</v>
      </c>
      <c r="Z278" s="3" t="s">
        <v>187</v>
      </c>
      <c r="AA278" s="3" t="s">
        <v>514</v>
      </c>
      <c r="AB278" s="4">
        <v>2</v>
      </c>
      <c r="AC278" s="4">
        <v>21813</v>
      </c>
      <c r="AD278" s="4">
        <v>21.81</v>
      </c>
      <c r="AE278" s="4">
        <v>171000</v>
      </c>
    </row>
    <row r="279" spans="1:31" ht="22" hidden="1" customHeight="1" x14ac:dyDescent="0.3">
      <c r="A279" s="5">
        <v>43896</v>
      </c>
      <c r="B279" s="6" t="s">
        <v>341</v>
      </c>
      <c r="C279" s="6" t="s">
        <v>515</v>
      </c>
      <c r="D279" s="6" t="s">
        <v>405</v>
      </c>
      <c r="E279" s="6" t="s">
        <v>34</v>
      </c>
      <c r="F279" s="6" t="s">
        <v>516</v>
      </c>
      <c r="G279" s="9">
        <v>14150395</v>
      </c>
      <c r="H279" s="7" t="s">
        <v>68</v>
      </c>
      <c r="I279" s="6" t="s">
        <v>517</v>
      </c>
      <c r="J279" s="6" t="s">
        <v>108</v>
      </c>
      <c r="K279" s="6" t="s">
        <v>109</v>
      </c>
      <c r="L279" s="6" t="s">
        <v>110</v>
      </c>
      <c r="M279" s="7" t="s">
        <v>68</v>
      </c>
      <c r="N279" s="7" t="s">
        <v>68</v>
      </c>
      <c r="O279" s="7" t="s">
        <v>68</v>
      </c>
      <c r="P279" s="6" t="s">
        <v>111</v>
      </c>
      <c r="Q279" s="6" t="s">
        <v>518</v>
      </c>
      <c r="R279" s="6" t="s">
        <v>133</v>
      </c>
      <c r="S279" s="6" t="s">
        <v>110</v>
      </c>
      <c r="T279" s="6" t="s">
        <v>134</v>
      </c>
      <c r="U279" s="6" t="s">
        <v>115</v>
      </c>
      <c r="V279" s="6" t="s">
        <v>408</v>
      </c>
      <c r="W279" s="6" t="s">
        <v>34</v>
      </c>
      <c r="X279" s="6" t="s">
        <v>409</v>
      </c>
      <c r="Y279" s="6" t="s">
        <v>47</v>
      </c>
      <c r="Z279" s="6" t="s">
        <v>410</v>
      </c>
      <c r="AA279" s="6" t="s">
        <v>519</v>
      </c>
      <c r="AB279" s="7">
        <v>1</v>
      </c>
      <c r="AC279" s="7">
        <v>14740</v>
      </c>
      <c r="AD279" s="7">
        <v>14.74</v>
      </c>
      <c r="AE279" s="7">
        <v>78400</v>
      </c>
    </row>
    <row r="280" spans="1:31" ht="22" customHeight="1" x14ac:dyDescent="0.3">
      <c r="A280" s="2">
        <v>43896</v>
      </c>
      <c r="B280" s="3" t="s">
        <v>31</v>
      </c>
      <c r="C280" s="3" t="s">
        <v>32</v>
      </c>
      <c r="D280" s="3" t="s">
        <v>33</v>
      </c>
      <c r="E280" s="3" t="s">
        <v>34</v>
      </c>
      <c r="F280" s="4" t="s">
        <v>68</v>
      </c>
      <c r="G280" s="4" t="s">
        <v>68</v>
      </c>
      <c r="H280" s="4" t="s">
        <v>68</v>
      </c>
      <c r="I280" s="3" t="s">
        <v>35</v>
      </c>
      <c r="J280" s="3" t="s">
        <v>131</v>
      </c>
      <c r="K280" s="3" t="s">
        <v>109</v>
      </c>
      <c r="L280" s="3" t="s">
        <v>110</v>
      </c>
      <c r="M280" s="4" t="s">
        <v>68</v>
      </c>
      <c r="N280" s="4" t="s">
        <v>68</v>
      </c>
      <c r="O280" s="4" t="s">
        <v>68</v>
      </c>
      <c r="P280" s="3" t="s">
        <v>132</v>
      </c>
      <c r="Q280" s="3" t="s">
        <v>101</v>
      </c>
      <c r="R280" s="3" t="s">
        <v>113</v>
      </c>
      <c r="S280" s="3" t="s">
        <v>110</v>
      </c>
      <c r="T280" s="3" t="s">
        <v>114</v>
      </c>
      <c r="U280" s="3" t="s">
        <v>115</v>
      </c>
      <c r="V280" s="3" t="s">
        <v>45</v>
      </c>
      <c r="W280" s="3" t="s">
        <v>34</v>
      </c>
      <c r="X280" s="3" t="s">
        <v>46</v>
      </c>
      <c r="Y280" s="3" t="s">
        <v>47</v>
      </c>
      <c r="Z280" s="3" t="s">
        <v>145</v>
      </c>
      <c r="AA280" s="3" t="s">
        <v>498</v>
      </c>
      <c r="AB280" s="4">
        <v>1</v>
      </c>
      <c r="AC280" s="4">
        <v>8100</v>
      </c>
      <c r="AD280" s="4">
        <v>8.1</v>
      </c>
      <c r="AE280" s="4">
        <v>94800</v>
      </c>
    </row>
    <row r="281" spans="1:31" ht="22" customHeight="1" x14ac:dyDescent="0.3">
      <c r="A281" s="5">
        <v>43896</v>
      </c>
      <c r="B281" s="6" t="s">
        <v>31</v>
      </c>
      <c r="C281" s="6" t="s">
        <v>56</v>
      </c>
      <c r="D281" s="6" t="s">
        <v>222</v>
      </c>
      <c r="E281" s="6" t="s">
        <v>34</v>
      </c>
      <c r="F281" s="7" t="s">
        <v>68</v>
      </c>
      <c r="G281" s="7" t="s">
        <v>68</v>
      </c>
      <c r="H281" s="7" t="s">
        <v>68</v>
      </c>
      <c r="I281" s="6" t="s">
        <v>223</v>
      </c>
      <c r="J281" s="6" t="s">
        <v>494</v>
      </c>
      <c r="K281" s="7" t="s">
        <v>68</v>
      </c>
      <c r="L281" s="7" t="s">
        <v>68</v>
      </c>
      <c r="M281" s="7" t="s">
        <v>68</v>
      </c>
      <c r="N281" s="7" t="s">
        <v>68</v>
      </c>
      <c r="O281" s="7" t="s">
        <v>68</v>
      </c>
      <c r="P281" s="6" t="s">
        <v>495</v>
      </c>
      <c r="Q281" s="6" t="s">
        <v>41</v>
      </c>
      <c r="R281" s="6" t="s">
        <v>133</v>
      </c>
      <c r="S281" s="6" t="s">
        <v>110</v>
      </c>
      <c r="T281" s="6" t="s">
        <v>134</v>
      </c>
      <c r="U281" s="6" t="s">
        <v>115</v>
      </c>
      <c r="V281" s="6" t="s">
        <v>45</v>
      </c>
      <c r="W281" s="6" t="s">
        <v>34</v>
      </c>
      <c r="X281" s="6" t="s">
        <v>46</v>
      </c>
      <c r="Y281" s="6" t="s">
        <v>47</v>
      </c>
      <c r="Z281" s="6" t="s">
        <v>187</v>
      </c>
      <c r="AA281" s="6" t="s">
        <v>520</v>
      </c>
      <c r="AB281" s="7">
        <v>2</v>
      </c>
      <c r="AC281" s="7">
        <v>23446</v>
      </c>
      <c r="AD281" s="7">
        <v>23.45</v>
      </c>
      <c r="AE281" s="7">
        <v>184000</v>
      </c>
    </row>
    <row r="282" spans="1:31" ht="22" customHeight="1" x14ac:dyDescent="0.3">
      <c r="A282" s="2">
        <v>43895</v>
      </c>
      <c r="B282" s="3" t="s">
        <v>126</v>
      </c>
      <c r="C282" s="3" t="s">
        <v>56</v>
      </c>
      <c r="D282" s="4" t="s">
        <v>68</v>
      </c>
      <c r="E282" s="4" t="s">
        <v>68</v>
      </c>
      <c r="F282" s="4" t="s">
        <v>68</v>
      </c>
      <c r="G282" s="4" t="s">
        <v>68</v>
      </c>
      <c r="H282" s="4" t="s">
        <v>68</v>
      </c>
      <c r="I282" s="3" t="s">
        <v>74</v>
      </c>
      <c r="J282" s="3" t="s">
        <v>401</v>
      </c>
      <c r="K282" s="3" t="s">
        <v>402</v>
      </c>
      <c r="L282" s="3" t="s">
        <v>120</v>
      </c>
      <c r="M282" s="4" t="s">
        <v>68</v>
      </c>
      <c r="N282" s="4" t="s">
        <v>68</v>
      </c>
      <c r="O282" s="4" t="s">
        <v>68</v>
      </c>
      <c r="P282" s="3" t="s">
        <v>403</v>
      </c>
      <c r="Q282" s="3" t="s">
        <v>41</v>
      </c>
      <c r="R282" s="3" t="s">
        <v>316</v>
      </c>
      <c r="S282" s="3" t="s">
        <v>120</v>
      </c>
      <c r="T282" s="3" t="s">
        <v>317</v>
      </c>
      <c r="U282" s="3" t="s">
        <v>124</v>
      </c>
      <c r="V282" s="3" t="s">
        <v>45</v>
      </c>
      <c r="W282" s="3" t="s">
        <v>34</v>
      </c>
      <c r="X282" s="3" t="s">
        <v>46</v>
      </c>
      <c r="Y282" s="3" t="s">
        <v>47</v>
      </c>
      <c r="Z282" s="3" t="s">
        <v>318</v>
      </c>
      <c r="AA282" s="3" t="s">
        <v>521</v>
      </c>
      <c r="AB282" s="4">
        <v>20</v>
      </c>
      <c r="AC282" s="4">
        <v>237789.99</v>
      </c>
      <c r="AD282" s="4">
        <v>237.79</v>
      </c>
      <c r="AE282" s="4">
        <v>774000</v>
      </c>
    </row>
    <row r="283" spans="1:31" ht="22" customHeight="1" x14ac:dyDescent="0.3">
      <c r="A283" s="5">
        <v>43893</v>
      </c>
      <c r="B283" s="6" t="s">
        <v>31</v>
      </c>
      <c r="C283" s="6" t="s">
        <v>32</v>
      </c>
      <c r="D283" s="6" t="s">
        <v>33</v>
      </c>
      <c r="E283" s="6" t="s">
        <v>34</v>
      </c>
      <c r="F283" s="7" t="s">
        <v>68</v>
      </c>
      <c r="G283" s="7" t="s">
        <v>68</v>
      </c>
      <c r="H283" s="7" t="s">
        <v>68</v>
      </c>
      <c r="I283" s="6" t="s">
        <v>35</v>
      </c>
      <c r="J283" s="6" t="s">
        <v>200</v>
      </c>
      <c r="K283" s="6" t="s">
        <v>109</v>
      </c>
      <c r="L283" s="6" t="s">
        <v>110</v>
      </c>
      <c r="M283" s="6" t="s">
        <v>201</v>
      </c>
      <c r="N283" s="7">
        <v>3134473.38</v>
      </c>
      <c r="O283" s="7">
        <v>65577014.060000002</v>
      </c>
      <c r="P283" s="6" t="s">
        <v>202</v>
      </c>
      <c r="Q283" s="6" t="s">
        <v>41</v>
      </c>
      <c r="R283" s="6" t="s">
        <v>113</v>
      </c>
      <c r="S283" s="6" t="s">
        <v>110</v>
      </c>
      <c r="T283" s="6" t="s">
        <v>114</v>
      </c>
      <c r="U283" s="6" t="s">
        <v>115</v>
      </c>
      <c r="V283" s="6" t="s">
        <v>45</v>
      </c>
      <c r="W283" s="6" t="s">
        <v>34</v>
      </c>
      <c r="X283" s="6" t="s">
        <v>46</v>
      </c>
      <c r="Y283" s="6" t="s">
        <v>47</v>
      </c>
      <c r="Z283" s="6" t="s">
        <v>145</v>
      </c>
      <c r="AA283" s="6" t="s">
        <v>522</v>
      </c>
      <c r="AB283" s="7">
        <v>4</v>
      </c>
      <c r="AC283" s="7">
        <v>38800</v>
      </c>
      <c r="AD283" s="7">
        <v>38.799999999999997</v>
      </c>
      <c r="AE283" s="7">
        <v>454000</v>
      </c>
    </row>
    <row r="284" spans="1:31" ht="22" customHeight="1" x14ac:dyDescent="0.3">
      <c r="A284" s="2">
        <v>43893</v>
      </c>
      <c r="B284" s="3" t="s">
        <v>107</v>
      </c>
      <c r="C284" s="3" t="s">
        <v>56</v>
      </c>
      <c r="D284" s="4" t="s">
        <v>68</v>
      </c>
      <c r="E284" s="4" t="s">
        <v>68</v>
      </c>
      <c r="F284" s="4" t="s">
        <v>68</v>
      </c>
      <c r="G284" s="4" t="s">
        <v>68</v>
      </c>
      <c r="H284" s="4" t="s">
        <v>68</v>
      </c>
      <c r="I284" s="3" t="s">
        <v>74</v>
      </c>
      <c r="J284" s="3" t="s">
        <v>108</v>
      </c>
      <c r="K284" s="3" t="s">
        <v>109</v>
      </c>
      <c r="L284" s="3" t="s">
        <v>110</v>
      </c>
      <c r="M284" s="4" t="s">
        <v>68</v>
      </c>
      <c r="N284" s="4" t="s">
        <v>68</v>
      </c>
      <c r="O284" s="4" t="s">
        <v>68</v>
      </c>
      <c r="P284" s="3" t="s">
        <v>111</v>
      </c>
      <c r="Q284" s="3" t="s">
        <v>41</v>
      </c>
      <c r="R284" s="3" t="s">
        <v>210</v>
      </c>
      <c r="S284" s="3" t="s">
        <v>110</v>
      </c>
      <c r="T284" s="3" t="s">
        <v>211</v>
      </c>
      <c r="U284" s="3" t="s">
        <v>115</v>
      </c>
      <c r="V284" s="3" t="s">
        <v>45</v>
      </c>
      <c r="W284" s="3" t="s">
        <v>34</v>
      </c>
      <c r="X284" s="3" t="s">
        <v>46</v>
      </c>
      <c r="Y284" s="3" t="s">
        <v>47</v>
      </c>
      <c r="Z284" s="3" t="s">
        <v>116</v>
      </c>
      <c r="AA284" s="3" t="s">
        <v>459</v>
      </c>
      <c r="AB284" s="4">
        <v>4</v>
      </c>
      <c r="AC284" s="4">
        <v>51440</v>
      </c>
      <c r="AD284" s="4">
        <v>51.44</v>
      </c>
      <c r="AE284" s="4">
        <v>1100000</v>
      </c>
    </row>
    <row r="285" spans="1:31" ht="22" customHeight="1" x14ac:dyDescent="0.3">
      <c r="A285" s="5">
        <v>43893</v>
      </c>
      <c r="B285" s="6" t="s">
        <v>107</v>
      </c>
      <c r="C285" s="6" t="s">
        <v>56</v>
      </c>
      <c r="D285" s="7" t="s">
        <v>68</v>
      </c>
      <c r="E285" s="7" t="s">
        <v>68</v>
      </c>
      <c r="F285" s="7" t="s">
        <v>68</v>
      </c>
      <c r="G285" s="7" t="s">
        <v>68</v>
      </c>
      <c r="H285" s="7" t="s">
        <v>68</v>
      </c>
      <c r="I285" s="6" t="s">
        <v>74</v>
      </c>
      <c r="J285" s="6" t="s">
        <v>108</v>
      </c>
      <c r="K285" s="6" t="s">
        <v>109</v>
      </c>
      <c r="L285" s="6" t="s">
        <v>110</v>
      </c>
      <c r="M285" s="7" t="s">
        <v>68</v>
      </c>
      <c r="N285" s="7" t="s">
        <v>68</v>
      </c>
      <c r="O285" s="7" t="s">
        <v>68</v>
      </c>
      <c r="P285" s="6" t="s">
        <v>111</v>
      </c>
      <c r="Q285" s="6" t="s">
        <v>41</v>
      </c>
      <c r="R285" s="6" t="s">
        <v>133</v>
      </c>
      <c r="S285" s="6" t="s">
        <v>110</v>
      </c>
      <c r="T285" s="6" t="s">
        <v>134</v>
      </c>
      <c r="U285" s="6" t="s">
        <v>115</v>
      </c>
      <c r="V285" s="6" t="s">
        <v>45</v>
      </c>
      <c r="W285" s="6" t="s">
        <v>34</v>
      </c>
      <c r="X285" s="6" t="s">
        <v>46</v>
      </c>
      <c r="Y285" s="6" t="s">
        <v>47</v>
      </c>
      <c r="Z285" s="6" t="s">
        <v>116</v>
      </c>
      <c r="AA285" s="6" t="s">
        <v>523</v>
      </c>
      <c r="AB285" s="7">
        <v>8</v>
      </c>
      <c r="AC285" s="7">
        <v>102880</v>
      </c>
      <c r="AD285" s="7">
        <v>102.88</v>
      </c>
      <c r="AE285" s="7">
        <v>2201000</v>
      </c>
    </row>
    <row r="286" spans="1:31" ht="22" customHeight="1" x14ac:dyDescent="0.3">
      <c r="A286" s="2">
        <v>43893</v>
      </c>
      <c r="B286" s="3" t="s">
        <v>31</v>
      </c>
      <c r="C286" s="3" t="s">
        <v>32</v>
      </c>
      <c r="D286" s="3" t="s">
        <v>33</v>
      </c>
      <c r="E286" s="3" t="s">
        <v>34</v>
      </c>
      <c r="F286" s="4" t="s">
        <v>68</v>
      </c>
      <c r="G286" s="4" t="s">
        <v>68</v>
      </c>
      <c r="H286" s="4" t="s">
        <v>68</v>
      </c>
      <c r="I286" s="3" t="s">
        <v>35</v>
      </c>
      <c r="J286" s="3" t="s">
        <v>131</v>
      </c>
      <c r="K286" s="3" t="s">
        <v>109</v>
      </c>
      <c r="L286" s="3" t="s">
        <v>110</v>
      </c>
      <c r="M286" s="4" t="s">
        <v>68</v>
      </c>
      <c r="N286" s="4" t="s">
        <v>68</v>
      </c>
      <c r="O286" s="4" t="s">
        <v>68</v>
      </c>
      <c r="P286" s="3" t="s">
        <v>132</v>
      </c>
      <c r="Q286" s="3" t="s">
        <v>41</v>
      </c>
      <c r="R286" s="3" t="s">
        <v>113</v>
      </c>
      <c r="S286" s="3" t="s">
        <v>110</v>
      </c>
      <c r="T286" s="3" t="s">
        <v>114</v>
      </c>
      <c r="U286" s="3" t="s">
        <v>115</v>
      </c>
      <c r="V286" s="3" t="s">
        <v>45</v>
      </c>
      <c r="W286" s="3" t="s">
        <v>34</v>
      </c>
      <c r="X286" s="3" t="s">
        <v>46</v>
      </c>
      <c r="Y286" s="3" t="s">
        <v>47</v>
      </c>
      <c r="Z286" s="3" t="s">
        <v>145</v>
      </c>
      <c r="AA286" s="3" t="s">
        <v>524</v>
      </c>
      <c r="AB286" s="4">
        <v>2</v>
      </c>
      <c r="AC286" s="4">
        <v>16200</v>
      </c>
      <c r="AD286" s="4">
        <v>16.2</v>
      </c>
      <c r="AE286" s="4">
        <v>190000</v>
      </c>
    </row>
    <row r="287" spans="1:31" ht="22" customHeight="1" x14ac:dyDescent="0.3">
      <c r="A287" s="5">
        <v>43893</v>
      </c>
      <c r="B287" s="6" t="s">
        <v>107</v>
      </c>
      <c r="C287" s="6" t="s">
        <v>56</v>
      </c>
      <c r="D287" s="7" t="s">
        <v>68</v>
      </c>
      <c r="E287" s="7" t="s">
        <v>68</v>
      </c>
      <c r="F287" s="7" t="s">
        <v>68</v>
      </c>
      <c r="G287" s="7" t="s">
        <v>68</v>
      </c>
      <c r="H287" s="7" t="s">
        <v>68</v>
      </c>
      <c r="I287" s="6" t="s">
        <v>57</v>
      </c>
      <c r="J287" s="6" t="s">
        <v>108</v>
      </c>
      <c r="K287" s="6" t="s">
        <v>109</v>
      </c>
      <c r="L287" s="6" t="s">
        <v>110</v>
      </c>
      <c r="M287" s="7" t="s">
        <v>68</v>
      </c>
      <c r="N287" s="7" t="s">
        <v>68</v>
      </c>
      <c r="O287" s="7" t="s">
        <v>68</v>
      </c>
      <c r="P287" s="6" t="s">
        <v>111</v>
      </c>
      <c r="Q287" s="6" t="s">
        <v>41</v>
      </c>
      <c r="R287" s="6" t="s">
        <v>133</v>
      </c>
      <c r="S287" s="6" t="s">
        <v>110</v>
      </c>
      <c r="T287" s="6" t="s">
        <v>134</v>
      </c>
      <c r="U287" s="6" t="s">
        <v>115</v>
      </c>
      <c r="V287" s="6" t="s">
        <v>45</v>
      </c>
      <c r="W287" s="6" t="s">
        <v>34</v>
      </c>
      <c r="X287" s="6" t="s">
        <v>46</v>
      </c>
      <c r="Y287" s="6" t="s">
        <v>47</v>
      </c>
      <c r="Z287" s="6" t="s">
        <v>395</v>
      </c>
      <c r="AA287" s="6" t="s">
        <v>525</v>
      </c>
      <c r="AB287" s="7">
        <v>2</v>
      </c>
      <c r="AC287" s="7">
        <v>25920</v>
      </c>
      <c r="AD287" s="7">
        <v>25.92</v>
      </c>
      <c r="AE287" s="6" t="s">
        <v>68</v>
      </c>
    </row>
    <row r="288" spans="1:31" ht="22" customHeight="1" x14ac:dyDescent="0.3">
      <c r="A288" s="2">
        <v>43893</v>
      </c>
      <c r="B288" s="3" t="s">
        <v>107</v>
      </c>
      <c r="C288" s="3" t="s">
        <v>32</v>
      </c>
      <c r="D288" s="3" t="s">
        <v>33</v>
      </c>
      <c r="E288" s="3" t="s">
        <v>34</v>
      </c>
      <c r="F288" s="4" t="s">
        <v>68</v>
      </c>
      <c r="G288" s="4" t="s">
        <v>68</v>
      </c>
      <c r="H288" s="4" t="s">
        <v>68</v>
      </c>
      <c r="I288" s="3" t="s">
        <v>35</v>
      </c>
      <c r="J288" s="3" t="s">
        <v>108</v>
      </c>
      <c r="K288" s="3" t="s">
        <v>109</v>
      </c>
      <c r="L288" s="3" t="s">
        <v>110</v>
      </c>
      <c r="M288" s="4" t="s">
        <v>68</v>
      </c>
      <c r="N288" s="4" t="s">
        <v>68</v>
      </c>
      <c r="O288" s="4" t="s">
        <v>68</v>
      </c>
      <c r="P288" s="3" t="s">
        <v>111</v>
      </c>
      <c r="Q288" s="3" t="s">
        <v>41</v>
      </c>
      <c r="R288" s="3" t="s">
        <v>133</v>
      </c>
      <c r="S288" s="3" t="s">
        <v>110</v>
      </c>
      <c r="T288" s="3" t="s">
        <v>134</v>
      </c>
      <c r="U288" s="3" t="s">
        <v>115</v>
      </c>
      <c r="V288" s="3" t="s">
        <v>45</v>
      </c>
      <c r="W288" s="3" t="s">
        <v>34</v>
      </c>
      <c r="X288" s="3" t="s">
        <v>46</v>
      </c>
      <c r="Y288" s="3" t="s">
        <v>47</v>
      </c>
      <c r="Z288" s="3" t="s">
        <v>187</v>
      </c>
      <c r="AA288" s="3" t="s">
        <v>526</v>
      </c>
      <c r="AB288" s="4">
        <v>4</v>
      </c>
      <c r="AC288" s="4">
        <v>46892</v>
      </c>
      <c r="AD288" s="4">
        <v>46.89</v>
      </c>
      <c r="AE288" s="4">
        <v>368000</v>
      </c>
    </row>
    <row r="289" spans="1:31" ht="22" customHeight="1" x14ac:dyDescent="0.3">
      <c r="A289" s="5">
        <v>43893</v>
      </c>
      <c r="B289" s="6" t="s">
        <v>107</v>
      </c>
      <c r="C289" s="6" t="s">
        <v>32</v>
      </c>
      <c r="D289" s="6" t="s">
        <v>33</v>
      </c>
      <c r="E289" s="6" t="s">
        <v>34</v>
      </c>
      <c r="F289" s="7" t="s">
        <v>68</v>
      </c>
      <c r="G289" s="7" t="s">
        <v>68</v>
      </c>
      <c r="H289" s="7" t="s">
        <v>68</v>
      </c>
      <c r="I289" s="6" t="s">
        <v>35</v>
      </c>
      <c r="J289" s="6" t="s">
        <v>108</v>
      </c>
      <c r="K289" s="6" t="s">
        <v>109</v>
      </c>
      <c r="L289" s="6" t="s">
        <v>110</v>
      </c>
      <c r="M289" s="7" t="s">
        <v>68</v>
      </c>
      <c r="N289" s="7" t="s">
        <v>68</v>
      </c>
      <c r="O289" s="7" t="s">
        <v>68</v>
      </c>
      <c r="P289" s="6" t="s">
        <v>111</v>
      </c>
      <c r="Q289" s="6" t="s">
        <v>41</v>
      </c>
      <c r="R289" s="6" t="s">
        <v>210</v>
      </c>
      <c r="S289" s="6" t="s">
        <v>110</v>
      </c>
      <c r="T289" s="6" t="s">
        <v>211</v>
      </c>
      <c r="U289" s="6" t="s">
        <v>115</v>
      </c>
      <c r="V289" s="6" t="s">
        <v>45</v>
      </c>
      <c r="W289" s="6" t="s">
        <v>34</v>
      </c>
      <c r="X289" s="6" t="s">
        <v>46</v>
      </c>
      <c r="Y289" s="6" t="s">
        <v>47</v>
      </c>
      <c r="Z289" s="6" t="s">
        <v>187</v>
      </c>
      <c r="AA289" s="6" t="s">
        <v>527</v>
      </c>
      <c r="AB289" s="7">
        <v>2</v>
      </c>
      <c r="AC289" s="7">
        <v>21813</v>
      </c>
      <c r="AD289" s="7">
        <v>21.81</v>
      </c>
      <c r="AE289" s="7">
        <v>171000</v>
      </c>
    </row>
    <row r="290" spans="1:31" ht="22" customHeight="1" x14ac:dyDescent="0.3">
      <c r="A290" s="2">
        <v>43893</v>
      </c>
      <c r="B290" s="3" t="s">
        <v>31</v>
      </c>
      <c r="C290" s="3" t="s">
        <v>32</v>
      </c>
      <c r="D290" s="3" t="s">
        <v>33</v>
      </c>
      <c r="E290" s="3" t="s">
        <v>34</v>
      </c>
      <c r="F290" s="4" t="s">
        <v>68</v>
      </c>
      <c r="G290" s="4" t="s">
        <v>68</v>
      </c>
      <c r="H290" s="4" t="s">
        <v>68</v>
      </c>
      <c r="I290" s="3" t="s">
        <v>35</v>
      </c>
      <c r="J290" s="3" t="s">
        <v>200</v>
      </c>
      <c r="K290" s="3" t="s">
        <v>109</v>
      </c>
      <c r="L290" s="3" t="s">
        <v>110</v>
      </c>
      <c r="M290" s="3" t="s">
        <v>201</v>
      </c>
      <c r="N290" s="4">
        <v>3134473.38</v>
      </c>
      <c r="O290" s="4">
        <v>65577014.060000002</v>
      </c>
      <c r="P290" s="3" t="s">
        <v>202</v>
      </c>
      <c r="Q290" s="3" t="s">
        <v>41</v>
      </c>
      <c r="R290" s="3" t="s">
        <v>133</v>
      </c>
      <c r="S290" s="3" t="s">
        <v>110</v>
      </c>
      <c r="T290" s="3" t="s">
        <v>134</v>
      </c>
      <c r="U290" s="3" t="s">
        <v>115</v>
      </c>
      <c r="V290" s="3" t="s">
        <v>45</v>
      </c>
      <c r="W290" s="3" t="s">
        <v>34</v>
      </c>
      <c r="X290" s="3" t="s">
        <v>46</v>
      </c>
      <c r="Y290" s="3" t="s">
        <v>47</v>
      </c>
      <c r="Z290" s="3" t="s">
        <v>145</v>
      </c>
      <c r="AA290" s="3" t="s">
        <v>288</v>
      </c>
      <c r="AB290" s="4">
        <v>2</v>
      </c>
      <c r="AC290" s="4">
        <v>19400</v>
      </c>
      <c r="AD290" s="4">
        <v>19.399999999999999</v>
      </c>
      <c r="AE290" s="4">
        <v>227000</v>
      </c>
    </row>
    <row r="291" spans="1:31" ht="22" customHeight="1" x14ac:dyDescent="0.3">
      <c r="A291" s="5">
        <v>43893</v>
      </c>
      <c r="B291" s="6" t="s">
        <v>107</v>
      </c>
      <c r="C291" s="6" t="s">
        <v>32</v>
      </c>
      <c r="D291" s="6" t="s">
        <v>33</v>
      </c>
      <c r="E291" s="6" t="s">
        <v>34</v>
      </c>
      <c r="F291" s="7" t="s">
        <v>68</v>
      </c>
      <c r="G291" s="7" t="s">
        <v>68</v>
      </c>
      <c r="H291" s="7" t="s">
        <v>68</v>
      </c>
      <c r="I291" s="6" t="s">
        <v>35</v>
      </c>
      <c r="J291" s="6" t="s">
        <v>108</v>
      </c>
      <c r="K291" s="6" t="s">
        <v>109</v>
      </c>
      <c r="L291" s="6" t="s">
        <v>110</v>
      </c>
      <c r="M291" s="7" t="s">
        <v>68</v>
      </c>
      <c r="N291" s="7" t="s">
        <v>68</v>
      </c>
      <c r="O291" s="7" t="s">
        <v>68</v>
      </c>
      <c r="P291" s="6" t="s">
        <v>111</v>
      </c>
      <c r="Q291" s="6" t="s">
        <v>41</v>
      </c>
      <c r="R291" s="6" t="s">
        <v>210</v>
      </c>
      <c r="S291" s="6" t="s">
        <v>110</v>
      </c>
      <c r="T291" s="6" t="s">
        <v>211</v>
      </c>
      <c r="U291" s="6" t="s">
        <v>115</v>
      </c>
      <c r="V291" s="6" t="s">
        <v>45</v>
      </c>
      <c r="W291" s="6" t="s">
        <v>34</v>
      </c>
      <c r="X291" s="6" t="s">
        <v>46</v>
      </c>
      <c r="Y291" s="6" t="s">
        <v>47</v>
      </c>
      <c r="Z291" s="6" t="s">
        <v>187</v>
      </c>
      <c r="AA291" s="6" t="s">
        <v>528</v>
      </c>
      <c r="AB291" s="7">
        <v>6</v>
      </c>
      <c r="AC291" s="7">
        <v>70338</v>
      </c>
      <c r="AD291" s="7">
        <v>70.34</v>
      </c>
      <c r="AE291" s="7">
        <v>552000</v>
      </c>
    </row>
    <row r="292" spans="1:31" ht="22" customHeight="1" x14ac:dyDescent="0.3">
      <c r="A292" s="2">
        <v>43892</v>
      </c>
      <c r="B292" s="3" t="s">
        <v>31</v>
      </c>
      <c r="C292" s="3" t="s">
        <v>32</v>
      </c>
      <c r="D292" s="3" t="s">
        <v>33</v>
      </c>
      <c r="E292" s="3" t="s">
        <v>34</v>
      </c>
      <c r="F292" s="4" t="s">
        <v>68</v>
      </c>
      <c r="G292" s="4" t="s">
        <v>68</v>
      </c>
      <c r="H292" s="4" t="s">
        <v>68</v>
      </c>
      <c r="I292" s="3" t="s">
        <v>50</v>
      </c>
      <c r="J292" s="3" t="s">
        <v>529</v>
      </c>
      <c r="K292" s="4" t="s">
        <v>68</v>
      </c>
      <c r="L292" s="4" t="s">
        <v>68</v>
      </c>
      <c r="M292" s="4" t="s">
        <v>68</v>
      </c>
      <c r="N292" s="4" t="s">
        <v>68</v>
      </c>
      <c r="O292" s="4" t="s">
        <v>68</v>
      </c>
      <c r="P292" s="3" t="s">
        <v>530</v>
      </c>
      <c r="Q292" s="3" t="s">
        <v>41</v>
      </c>
      <c r="R292" s="3" t="s">
        <v>122</v>
      </c>
      <c r="S292" s="3" t="s">
        <v>120</v>
      </c>
      <c r="T292" s="3" t="s">
        <v>123</v>
      </c>
      <c r="U292" s="3" t="s">
        <v>124</v>
      </c>
      <c r="V292" s="3" t="s">
        <v>45</v>
      </c>
      <c r="W292" s="3" t="s">
        <v>34</v>
      </c>
      <c r="X292" s="3" t="s">
        <v>46</v>
      </c>
      <c r="Y292" s="3" t="s">
        <v>47</v>
      </c>
      <c r="Z292" s="3" t="s">
        <v>116</v>
      </c>
      <c r="AA292" s="3" t="s">
        <v>531</v>
      </c>
      <c r="AB292" s="4">
        <v>6</v>
      </c>
      <c r="AC292" s="4">
        <v>76560</v>
      </c>
      <c r="AD292" s="4">
        <v>76.56</v>
      </c>
      <c r="AE292" s="4">
        <v>681000</v>
      </c>
    </row>
    <row r="293" spans="1:31" ht="22" customHeight="1" x14ac:dyDescent="0.3">
      <c r="A293" s="5">
        <v>43891</v>
      </c>
      <c r="B293" s="6" t="s">
        <v>126</v>
      </c>
      <c r="C293" s="6" t="s">
        <v>56</v>
      </c>
      <c r="D293" s="7" t="s">
        <v>68</v>
      </c>
      <c r="E293" s="7" t="s">
        <v>68</v>
      </c>
      <c r="F293" s="7" t="s">
        <v>68</v>
      </c>
      <c r="G293" s="7" t="s">
        <v>68</v>
      </c>
      <c r="H293" s="7" t="s">
        <v>68</v>
      </c>
      <c r="I293" s="6" t="s">
        <v>74</v>
      </c>
      <c r="J293" s="6" t="s">
        <v>401</v>
      </c>
      <c r="K293" s="6" t="s">
        <v>402</v>
      </c>
      <c r="L293" s="6" t="s">
        <v>120</v>
      </c>
      <c r="M293" s="7" t="s">
        <v>68</v>
      </c>
      <c r="N293" s="7" t="s">
        <v>68</v>
      </c>
      <c r="O293" s="7" t="s">
        <v>68</v>
      </c>
      <c r="P293" s="6" t="s">
        <v>403</v>
      </c>
      <c r="Q293" s="6" t="s">
        <v>41</v>
      </c>
      <c r="R293" s="6" t="s">
        <v>122</v>
      </c>
      <c r="S293" s="6" t="s">
        <v>120</v>
      </c>
      <c r="T293" s="6" t="s">
        <v>123</v>
      </c>
      <c r="U293" s="6" t="s">
        <v>124</v>
      </c>
      <c r="V293" s="6" t="s">
        <v>45</v>
      </c>
      <c r="W293" s="6" t="s">
        <v>34</v>
      </c>
      <c r="X293" s="6" t="s">
        <v>46</v>
      </c>
      <c r="Y293" s="6" t="s">
        <v>47</v>
      </c>
      <c r="Z293" s="6" t="s">
        <v>318</v>
      </c>
      <c r="AA293" s="6" t="s">
        <v>436</v>
      </c>
      <c r="AB293" s="7">
        <v>10</v>
      </c>
      <c r="AC293" s="7">
        <v>120600</v>
      </c>
      <c r="AD293" s="7">
        <v>120.6</v>
      </c>
      <c r="AE293" s="7">
        <v>392000</v>
      </c>
    </row>
    <row r="294" spans="1:31" ht="22" customHeight="1" x14ac:dyDescent="0.3">
      <c r="A294" s="2">
        <v>43891</v>
      </c>
      <c r="B294" s="3" t="s">
        <v>126</v>
      </c>
      <c r="C294" s="3" t="s">
        <v>56</v>
      </c>
      <c r="D294" s="4" t="s">
        <v>68</v>
      </c>
      <c r="E294" s="4" t="s">
        <v>68</v>
      </c>
      <c r="F294" s="4" t="s">
        <v>68</v>
      </c>
      <c r="G294" s="4" t="s">
        <v>68</v>
      </c>
      <c r="H294" s="4" t="s">
        <v>68</v>
      </c>
      <c r="I294" s="3" t="s">
        <v>74</v>
      </c>
      <c r="J294" s="3" t="s">
        <v>401</v>
      </c>
      <c r="K294" s="3" t="s">
        <v>402</v>
      </c>
      <c r="L294" s="3" t="s">
        <v>120</v>
      </c>
      <c r="M294" s="4" t="s">
        <v>68</v>
      </c>
      <c r="N294" s="4" t="s">
        <v>68</v>
      </c>
      <c r="O294" s="4" t="s">
        <v>68</v>
      </c>
      <c r="P294" s="3" t="s">
        <v>403</v>
      </c>
      <c r="Q294" s="3" t="s">
        <v>41</v>
      </c>
      <c r="R294" s="3" t="s">
        <v>316</v>
      </c>
      <c r="S294" s="3" t="s">
        <v>120</v>
      </c>
      <c r="T294" s="3" t="s">
        <v>317</v>
      </c>
      <c r="U294" s="3" t="s">
        <v>124</v>
      </c>
      <c r="V294" s="3" t="s">
        <v>45</v>
      </c>
      <c r="W294" s="3" t="s">
        <v>34</v>
      </c>
      <c r="X294" s="3" t="s">
        <v>46</v>
      </c>
      <c r="Y294" s="3" t="s">
        <v>47</v>
      </c>
      <c r="Z294" s="3" t="s">
        <v>318</v>
      </c>
      <c r="AA294" s="3" t="s">
        <v>532</v>
      </c>
      <c r="AB294" s="4">
        <v>10</v>
      </c>
      <c r="AC294" s="4">
        <v>118895</v>
      </c>
      <c r="AD294" s="4">
        <v>118.89</v>
      </c>
      <c r="AE294" s="4">
        <v>387000</v>
      </c>
    </row>
    <row r="295" spans="1:31" ht="22" customHeight="1" x14ac:dyDescent="0.3">
      <c r="A295" s="5">
        <v>43891</v>
      </c>
      <c r="B295" s="6" t="s">
        <v>126</v>
      </c>
      <c r="C295" s="6" t="s">
        <v>56</v>
      </c>
      <c r="D295" s="7" t="s">
        <v>68</v>
      </c>
      <c r="E295" s="7" t="s">
        <v>68</v>
      </c>
      <c r="F295" s="7" t="s">
        <v>68</v>
      </c>
      <c r="G295" s="7" t="s">
        <v>68</v>
      </c>
      <c r="H295" s="7" t="s">
        <v>68</v>
      </c>
      <c r="I295" s="6" t="s">
        <v>74</v>
      </c>
      <c r="J295" s="6" t="s">
        <v>401</v>
      </c>
      <c r="K295" s="6" t="s">
        <v>402</v>
      </c>
      <c r="L295" s="6" t="s">
        <v>120</v>
      </c>
      <c r="M295" s="7" t="s">
        <v>68</v>
      </c>
      <c r="N295" s="7" t="s">
        <v>68</v>
      </c>
      <c r="O295" s="7" t="s">
        <v>68</v>
      </c>
      <c r="P295" s="6" t="s">
        <v>403</v>
      </c>
      <c r="Q295" s="6" t="s">
        <v>41</v>
      </c>
      <c r="R295" s="6" t="s">
        <v>316</v>
      </c>
      <c r="S295" s="6" t="s">
        <v>120</v>
      </c>
      <c r="T295" s="6" t="s">
        <v>317</v>
      </c>
      <c r="U295" s="6" t="s">
        <v>124</v>
      </c>
      <c r="V295" s="6" t="s">
        <v>45</v>
      </c>
      <c r="W295" s="6" t="s">
        <v>34</v>
      </c>
      <c r="X295" s="6" t="s">
        <v>46</v>
      </c>
      <c r="Y295" s="6" t="s">
        <v>47</v>
      </c>
      <c r="Z295" s="6" t="s">
        <v>318</v>
      </c>
      <c r="AA295" s="6" t="s">
        <v>331</v>
      </c>
      <c r="AB295" s="7">
        <v>20</v>
      </c>
      <c r="AC295" s="7">
        <v>241200</v>
      </c>
      <c r="AD295" s="7">
        <v>241.2</v>
      </c>
      <c r="AE295" s="7">
        <v>785000</v>
      </c>
    </row>
    <row r="296" spans="1:31" ht="22" customHeight="1" x14ac:dyDescent="0.3">
      <c r="A296" s="2">
        <v>43891</v>
      </c>
      <c r="B296" s="3" t="s">
        <v>31</v>
      </c>
      <c r="C296" s="3" t="s">
        <v>32</v>
      </c>
      <c r="D296" s="3" t="s">
        <v>33</v>
      </c>
      <c r="E296" s="3" t="s">
        <v>34</v>
      </c>
      <c r="F296" s="4" t="s">
        <v>68</v>
      </c>
      <c r="G296" s="4" t="s">
        <v>68</v>
      </c>
      <c r="H296" s="4" t="s">
        <v>68</v>
      </c>
      <c r="I296" s="3" t="s">
        <v>50</v>
      </c>
      <c r="J296" s="3" t="s">
        <v>169</v>
      </c>
      <c r="K296" s="3" t="s">
        <v>170</v>
      </c>
      <c r="L296" s="3" t="s">
        <v>120</v>
      </c>
      <c r="M296" s="4" t="s">
        <v>68</v>
      </c>
      <c r="N296" s="4" t="s">
        <v>68</v>
      </c>
      <c r="O296" s="4" t="s">
        <v>68</v>
      </c>
      <c r="P296" s="3" t="s">
        <v>171</v>
      </c>
      <c r="Q296" s="3" t="s">
        <v>41</v>
      </c>
      <c r="R296" s="3" t="s">
        <v>122</v>
      </c>
      <c r="S296" s="3" t="s">
        <v>120</v>
      </c>
      <c r="T296" s="3" t="s">
        <v>123</v>
      </c>
      <c r="U296" s="3" t="s">
        <v>124</v>
      </c>
      <c r="V296" s="3" t="s">
        <v>45</v>
      </c>
      <c r="W296" s="3" t="s">
        <v>34</v>
      </c>
      <c r="X296" s="3" t="s">
        <v>46</v>
      </c>
      <c r="Y296" s="3" t="s">
        <v>47</v>
      </c>
      <c r="Z296" s="3" t="s">
        <v>533</v>
      </c>
      <c r="AA296" s="3" t="s">
        <v>358</v>
      </c>
      <c r="AB296" s="4">
        <v>2</v>
      </c>
      <c r="AC296" s="4">
        <v>19800</v>
      </c>
      <c r="AD296" s="4">
        <v>19.8</v>
      </c>
      <c r="AE296" s="4">
        <v>287000</v>
      </c>
    </row>
    <row r="297" spans="1:31" ht="22" customHeight="1" x14ac:dyDescent="0.3">
      <c r="A297" s="5">
        <v>43889</v>
      </c>
      <c r="B297" s="6" t="s">
        <v>31</v>
      </c>
      <c r="C297" s="6" t="s">
        <v>56</v>
      </c>
      <c r="D297" s="6" t="s">
        <v>222</v>
      </c>
      <c r="E297" s="6" t="s">
        <v>34</v>
      </c>
      <c r="F297" s="7" t="s">
        <v>68</v>
      </c>
      <c r="G297" s="7" t="s">
        <v>68</v>
      </c>
      <c r="H297" s="7" t="s">
        <v>68</v>
      </c>
      <c r="I297" s="6" t="s">
        <v>223</v>
      </c>
      <c r="J297" s="6" t="s">
        <v>200</v>
      </c>
      <c r="K297" s="6" t="s">
        <v>109</v>
      </c>
      <c r="L297" s="6" t="s">
        <v>110</v>
      </c>
      <c r="M297" s="6" t="s">
        <v>201</v>
      </c>
      <c r="N297" s="7">
        <v>3134473.38</v>
      </c>
      <c r="O297" s="7">
        <v>65577014.060000002</v>
      </c>
      <c r="P297" s="6" t="s">
        <v>202</v>
      </c>
      <c r="Q297" s="6" t="s">
        <v>41</v>
      </c>
      <c r="R297" s="6" t="s">
        <v>113</v>
      </c>
      <c r="S297" s="6" t="s">
        <v>110</v>
      </c>
      <c r="T297" s="6" t="s">
        <v>114</v>
      </c>
      <c r="U297" s="6" t="s">
        <v>115</v>
      </c>
      <c r="V297" s="6" t="s">
        <v>45</v>
      </c>
      <c r="W297" s="6" t="s">
        <v>34</v>
      </c>
      <c r="X297" s="6" t="s">
        <v>46</v>
      </c>
      <c r="Y297" s="6" t="s">
        <v>47</v>
      </c>
      <c r="Z297" s="6" t="s">
        <v>145</v>
      </c>
      <c r="AA297" s="6" t="s">
        <v>534</v>
      </c>
      <c r="AB297" s="7">
        <v>2</v>
      </c>
      <c r="AC297" s="7">
        <v>23000</v>
      </c>
      <c r="AD297" s="7">
        <v>23</v>
      </c>
      <c r="AE297" s="7">
        <v>268000</v>
      </c>
    </row>
    <row r="298" spans="1:31" ht="22" customHeight="1" x14ac:dyDescent="0.3">
      <c r="A298" s="2">
        <v>43889</v>
      </c>
      <c r="B298" s="3" t="s">
        <v>107</v>
      </c>
      <c r="C298" s="3" t="s">
        <v>56</v>
      </c>
      <c r="D298" s="4" t="s">
        <v>68</v>
      </c>
      <c r="E298" s="4" t="s">
        <v>68</v>
      </c>
      <c r="F298" s="4" t="s">
        <v>68</v>
      </c>
      <c r="G298" s="4" t="s">
        <v>68</v>
      </c>
      <c r="H298" s="4" t="s">
        <v>68</v>
      </c>
      <c r="I298" s="3" t="s">
        <v>57</v>
      </c>
      <c r="J298" s="3" t="s">
        <v>108</v>
      </c>
      <c r="K298" s="3" t="s">
        <v>109</v>
      </c>
      <c r="L298" s="3" t="s">
        <v>110</v>
      </c>
      <c r="M298" s="4" t="s">
        <v>68</v>
      </c>
      <c r="N298" s="4" t="s">
        <v>68</v>
      </c>
      <c r="O298" s="4" t="s">
        <v>68</v>
      </c>
      <c r="P298" s="3" t="s">
        <v>111</v>
      </c>
      <c r="Q298" s="3" t="s">
        <v>41</v>
      </c>
      <c r="R298" s="3" t="s">
        <v>113</v>
      </c>
      <c r="S298" s="3" t="s">
        <v>110</v>
      </c>
      <c r="T298" s="3" t="s">
        <v>114</v>
      </c>
      <c r="U298" s="3" t="s">
        <v>115</v>
      </c>
      <c r="V298" s="3" t="s">
        <v>45</v>
      </c>
      <c r="W298" s="3" t="s">
        <v>34</v>
      </c>
      <c r="X298" s="3" t="s">
        <v>46</v>
      </c>
      <c r="Y298" s="3" t="s">
        <v>47</v>
      </c>
      <c r="Z298" s="3" t="s">
        <v>395</v>
      </c>
      <c r="AA298" s="3" t="s">
        <v>535</v>
      </c>
      <c r="AB298" s="4">
        <v>2</v>
      </c>
      <c r="AC298" s="4">
        <v>25920</v>
      </c>
      <c r="AD298" s="4">
        <v>25.92</v>
      </c>
      <c r="AE298" s="3" t="s">
        <v>68</v>
      </c>
    </row>
    <row r="299" spans="1:31" ht="22" customHeight="1" x14ac:dyDescent="0.3">
      <c r="A299" s="5">
        <v>43889</v>
      </c>
      <c r="B299" s="6" t="s">
        <v>31</v>
      </c>
      <c r="C299" s="6" t="s">
        <v>32</v>
      </c>
      <c r="D299" s="6" t="s">
        <v>33</v>
      </c>
      <c r="E299" s="6" t="s">
        <v>34</v>
      </c>
      <c r="F299" s="7" t="s">
        <v>68</v>
      </c>
      <c r="G299" s="7" t="s">
        <v>68</v>
      </c>
      <c r="H299" s="7" t="s">
        <v>68</v>
      </c>
      <c r="I299" s="6" t="s">
        <v>35</v>
      </c>
      <c r="J299" s="6" t="s">
        <v>200</v>
      </c>
      <c r="K299" s="6" t="s">
        <v>109</v>
      </c>
      <c r="L299" s="6" t="s">
        <v>110</v>
      </c>
      <c r="M299" s="6" t="s">
        <v>201</v>
      </c>
      <c r="N299" s="7">
        <v>3134473.38</v>
      </c>
      <c r="O299" s="7">
        <v>65577014.060000002</v>
      </c>
      <c r="P299" s="6" t="s">
        <v>202</v>
      </c>
      <c r="Q299" s="6" t="s">
        <v>41</v>
      </c>
      <c r="R299" s="6" t="s">
        <v>113</v>
      </c>
      <c r="S299" s="6" t="s">
        <v>110</v>
      </c>
      <c r="T299" s="6" t="s">
        <v>114</v>
      </c>
      <c r="U299" s="6" t="s">
        <v>115</v>
      </c>
      <c r="V299" s="6" t="s">
        <v>45</v>
      </c>
      <c r="W299" s="6" t="s">
        <v>34</v>
      </c>
      <c r="X299" s="6" t="s">
        <v>46</v>
      </c>
      <c r="Y299" s="6" t="s">
        <v>47</v>
      </c>
      <c r="Z299" s="6" t="s">
        <v>203</v>
      </c>
      <c r="AA299" s="6" t="s">
        <v>508</v>
      </c>
      <c r="AB299" s="7">
        <v>10</v>
      </c>
      <c r="AC299" s="7">
        <v>112250</v>
      </c>
      <c r="AD299" s="7">
        <v>112.25</v>
      </c>
      <c r="AE299" s="7">
        <v>1307000</v>
      </c>
    </row>
    <row r="300" spans="1:31" ht="22" customHeight="1" x14ac:dyDescent="0.3">
      <c r="A300" s="2">
        <v>43889</v>
      </c>
      <c r="B300" s="3" t="s">
        <v>107</v>
      </c>
      <c r="C300" s="3" t="s">
        <v>32</v>
      </c>
      <c r="D300" s="3" t="s">
        <v>33</v>
      </c>
      <c r="E300" s="3" t="s">
        <v>34</v>
      </c>
      <c r="F300" s="4" t="s">
        <v>68</v>
      </c>
      <c r="G300" s="4" t="s">
        <v>68</v>
      </c>
      <c r="H300" s="4" t="s">
        <v>68</v>
      </c>
      <c r="I300" s="3" t="s">
        <v>35</v>
      </c>
      <c r="J300" s="3" t="s">
        <v>108</v>
      </c>
      <c r="K300" s="3" t="s">
        <v>109</v>
      </c>
      <c r="L300" s="3" t="s">
        <v>110</v>
      </c>
      <c r="M300" s="4" t="s">
        <v>68</v>
      </c>
      <c r="N300" s="4" t="s">
        <v>68</v>
      </c>
      <c r="O300" s="4" t="s">
        <v>68</v>
      </c>
      <c r="P300" s="3" t="s">
        <v>111</v>
      </c>
      <c r="Q300" s="3" t="s">
        <v>41</v>
      </c>
      <c r="R300" s="3" t="s">
        <v>113</v>
      </c>
      <c r="S300" s="3" t="s">
        <v>110</v>
      </c>
      <c r="T300" s="3" t="s">
        <v>114</v>
      </c>
      <c r="U300" s="3" t="s">
        <v>115</v>
      </c>
      <c r="V300" s="3" t="s">
        <v>45</v>
      </c>
      <c r="W300" s="3" t="s">
        <v>34</v>
      </c>
      <c r="X300" s="3" t="s">
        <v>46</v>
      </c>
      <c r="Y300" s="3" t="s">
        <v>47</v>
      </c>
      <c r="Z300" s="3" t="s">
        <v>187</v>
      </c>
      <c r="AA300" s="3" t="s">
        <v>536</v>
      </c>
      <c r="AB300" s="4">
        <v>2</v>
      </c>
      <c r="AC300" s="4">
        <v>23446</v>
      </c>
      <c r="AD300" s="4">
        <v>23.45</v>
      </c>
      <c r="AE300" s="4">
        <v>181000</v>
      </c>
    </row>
    <row r="301" spans="1:31" ht="22" customHeight="1" x14ac:dyDescent="0.3">
      <c r="A301" s="5">
        <v>43889</v>
      </c>
      <c r="B301" s="6" t="s">
        <v>31</v>
      </c>
      <c r="C301" s="6" t="s">
        <v>32</v>
      </c>
      <c r="D301" s="6" t="s">
        <v>33</v>
      </c>
      <c r="E301" s="6" t="s">
        <v>34</v>
      </c>
      <c r="F301" s="7" t="s">
        <v>68</v>
      </c>
      <c r="G301" s="7" t="s">
        <v>68</v>
      </c>
      <c r="H301" s="7" t="s">
        <v>68</v>
      </c>
      <c r="I301" s="6" t="s">
        <v>35</v>
      </c>
      <c r="J301" s="6" t="s">
        <v>200</v>
      </c>
      <c r="K301" s="6" t="s">
        <v>109</v>
      </c>
      <c r="L301" s="6" t="s">
        <v>110</v>
      </c>
      <c r="M301" s="6" t="s">
        <v>201</v>
      </c>
      <c r="N301" s="7">
        <v>3134473.38</v>
      </c>
      <c r="O301" s="7">
        <v>65577014.060000002</v>
      </c>
      <c r="P301" s="6" t="s">
        <v>202</v>
      </c>
      <c r="Q301" s="6" t="s">
        <v>41</v>
      </c>
      <c r="R301" s="6" t="s">
        <v>113</v>
      </c>
      <c r="S301" s="6" t="s">
        <v>110</v>
      </c>
      <c r="T301" s="6" t="s">
        <v>114</v>
      </c>
      <c r="U301" s="6" t="s">
        <v>115</v>
      </c>
      <c r="V301" s="6" t="s">
        <v>45</v>
      </c>
      <c r="W301" s="6" t="s">
        <v>34</v>
      </c>
      <c r="X301" s="6" t="s">
        <v>46</v>
      </c>
      <c r="Y301" s="6" t="s">
        <v>47</v>
      </c>
      <c r="Z301" s="6" t="s">
        <v>95</v>
      </c>
      <c r="AA301" s="6" t="s">
        <v>537</v>
      </c>
      <c r="AB301" s="7">
        <v>4</v>
      </c>
      <c r="AC301" s="7">
        <v>38560</v>
      </c>
      <c r="AD301" s="7">
        <v>38.56</v>
      </c>
      <c r="AE301" s="7">
        <v>120000</v>
      </c>
    </row>
    <row r="302" spans="1:31" ht="22" customHeight="1" x14ac:dyDescent="0.3">
      <c r="A302" s="2">
        <v>43889</v>
      </c>
      <c r="B302" s="3" t="s">
        <v>31</v>
      </c>
      <c r="C302" s="3" t="s">
        <v>32</v>
      </c>
      <c r="D302" s="3" t="s">
        <v>33</v>
      </c>
      <c r="E302" s="3" t="s">
        <v>34</v>
      </c>
      <c r="F302" s="4" t="s">
        <v>68</v>
      </c>
      <c r="G302" s="4" t="s">
        <v>68</v>
      </c>
      <c r="H302" s="4" t="s">
        <v>68</v>
      </c>
      <c r="I302" s="3" t="s">
        <v>35</v>
      </c>
      <c r="J302" s="3" t="s">
        <v>200</v>
      </c>
      <c r="K302" s="3" t="s">
        <v>109</v>
      </c>
      <c r="L302" s="3" t="s">
        <v>110</v>
      </c>
      <c r="M302" s="3" t="s">
        <v>201</v>
      </c>
      <c r="N302" s="4">
        <v>3134473.38</v>
      </c>
      <c r="O302" s="4">
        <v>65577014.060000002</v>
      </c>
      <c r="P302" s="3" t="s">
        <v>202</v>
      </c>
      <c r="Q302" s="3" t="s">
        <v>41</v>
      </c>
      <c r="R302" s="3" t="s">
        <v>113</v>
      </c>
      <c r="S302" s="3" t="s">
        <v>110</v>
      </c>
      <c r="T302" s="3" t="s">
        <v>114</v>
      </c>
      <c r="U302" s="3" t="s">
        <v>115</v>
      </c>
      <c r="V302" s="3" t="s">
        <v>45</v>
      </c>
      <c r="W302" s="3" t="s">
        <v>34</v>
      </c>
      <c r="X302" s="3" t="s">
        <v>46</v>
      </c>
      <c r="Y302" s="3" t="s">
        <v>47</v>
      </c>
      <c r="Z302" s="3" t="s">
        <v>145</v>
      </c>
      <c r="AA302" s="3" t="s">
        <v>221</v>
      </c>
      <c r="AB302" s="4">
        <v>2</v>
      </c>
      <c r="AC302" s="4">
        <v>23000</v>
      </c>
      <c r="AD302" s="4">
        <v>23</v>
      </c>
      <c r="AE302" s="4">
        <v>268000</v>
      </c>
    </row>
    <row r="303" spans="1:31" ht="22" customHeight="1" x14ac:dyDescent="0.3">
      <c r="A303" s="5">
        <v>43889</v>
      </c>
      <c r="B303" s="6" t="s">
        <v>31</v>
      </c>
      <c r="C303" s="6" t="s">
        <v>32</v>
      </c>
      <c r="D303" s="6" t="s">
        <v>33</v>
      </c>
      <c r="E303" s="6" t="s">
        <v>34</v>
      </c>
      <c r="F303" s="7" t="s">
        <v>68</v>
      </c>
      <c r="G303" s="7" t="s">
        <v>68</v>
      </c>
      <c r="H303" s="7" t="s">
        <v>68</v>
      </c>
      <c r="I303" s="6" t="s">
        <v>35</v>
      </c>
      <c r="J303" s="6" t="s">
        <v>131</v>
      </c>
      <c r="K303" s="6" t="s">
        <v>109</v>
      </c>
      <c r="L303" s="6" t="s">
        <v>110</v>
      </c>
      <c r="M303" s="7" t="s">
        <v>68</v>
      </c>
      <c r="N303" s="7" t="s">
        <v>68</v>
      </c>
      <c r="O303" s="7" t="s">
        <v>68</v>
      </c>
      <c r="P303" s="6" t="s">
        <v>132</v>
      </c>
      <c r="Q303" s="6" t="s">
        <v>41</v>
      </c>
      <c r="R303" s="6" t="s">
        <v>113</v>
      </c>
      <c r="S303" s="6" t="s">
        <v>110</v>
      </c>
      <c r="T303" s="6" t="s">
        <v>114</v>
      </c>
      <c r="U303" s="6" t="s">
        <v>115</v>
      </c>
      <c r="V303" s="6" t="s">
        <v>45</v>
      </c>
      <c r="W303" s="6" t="s">
        <v>34</v>
      </c>
      <c r="X303" s="6" t="s">
        <v>46</v>
      </c>
      <c r="Y303" s="6" t="s">
        <v>47</v>
      </c>
      <c r="Z303" s="6" t="s">
        <v>145</v>
      </c>
      <c r="AA303" s="6" t="s">
        <v>538</v>
      </c>
      <c r="AB303" s="7">
        <v>2</v>
      </c>
      <c r="AC303" s="7">
        <v>17400</v>
      </c>
      <c r="AD303" s="7">
        <v>17.399999999999999</v>
      </c>
      <c r="AE303" s="7">
        <v>203000</v>
      </c>
    </row>
    <row r="304" spans="1:31" ht="22" customHeight="1" x14ac:dyDescent="0.3">
      <c r="A304" s="2">
        <v>43889</v>
      </c>
      <c r="B304" s="3" t="s">
        <v>31</v>
      </c>
      <c r="C304" s="3" t="s">
        <v>32</v>
      </c>
      <c r="D304" s="3" t="s">
        <v>33</v>
      </c>
      <c r="E304" s="3" t="s">
        <v>34</v>
      </c>
      <c r="F304" s="4" t="s">
        <v>68</v>
      </c>
      <c r="G304" s="4" t="s">
        <v>68</v>
      </c>
      <c r="H304" s="4" t="s">
        <v>68</v>
      </c>
      <c r="I304" s="3" t="s">
        <v>35</v>
      </c>
      <c r="J304" s="3" t="s">
        <v>131</v>
      </c>
      <c r="K304" s="3" t="s">
        <v>109</v>
      </c>
      <c r="L304" s="3" t="s">
        <v>110</v>
      </c>
      <c r="M304" s="4" t="s">
        <v>68</v>
      </c>
      <c r="N304" s="4" t="s">
        <v>68</v>
      </c>
      <c r="O304" s="4" t="s">
        <v>68</v>
      </c>
      <c r="P304" s="3" t="s">
        <v>132</v>
      </c>
      <c r="Q304" s="3" t="s">
        <v>41</v>
      </c>
      <c r="R304" s="3" t="s">
        <v>113</v>
      </c>
      <c r="S304" s="3" t="s">
        <v>110</v>
      </c>
      <c r="T304" s="3" t="s">
        <v>114</v>
      </c>
      <c r="U304" s="3" t="s">
        <v>115</v>
      </c>
      <c r="V304" s="3" t="s">
        <v>45</v>
      </c>
      <c r="W304" s="3" t="s">
        <v>34</v>
      </c>
      <c r="X304" s="3" t="s">
        <v>46</v>
      </c>
      <c r="Y304" s="3" t="s">
        <v>47</v>
      </c>
      <c r="Z304" s="3" t="s">
        <v>145</v>
      </c>
      <c r="AA304" s="3" t="s">
        <v>538</v>
      </c>
      <c r="AB304" s="4">
        <v>2</v>
      </c>
      <c r="AC304" s="4">
        <v>17400</v>
      </c>
      <c r="AD304" s="4">
        <v>17.399999999999999</v>
      </c>
      <c r="AE304" s="4">
        <v>203000</v>
      </c>
    </row>
    <row r="305" spans="1:31" ht="22" customHeight="1" x14ac:dyDescent="0.3">
      <c r="A305" s="5">
        <v>43887</v>
      </c>
      <c r="B305" s="6" t="s">
        <v>31</v>
      </c>
      <c r="C305" s="6" t="s">
        <v>32</v>
      </c>
      <c r="D305" s="6" t="s">
        <v>33</v>
      </c>
      <c r="E305" s="6" t="s">
        <v>34</v>
      </c>
      <c r="F305" s="7" t="s">
        <v>68</v>
      </c>
      <c r="G305" s="7" t="s">
        <v>68</v>
      </c>
      <c r="H305" s="7" t="s">
        <v>68</v>
      </c>
      <c r="I305" s="6" t="s">
        <v>35</v>
      </c>
      <c r="J305" s="6" t="s">
        <v>36</v>
      </c>
      <c r="K305" s="6" t="s">
        <v>37</v>
      </c>
      <c r="L305" s="6" t="s">
        <v>38</v>
      </c>
      <c r="M305" s="6" t="s">
        <v>39</v>
      </c>
      <c r="N305" s="7" t="s">
        <v>68</v>
      </c>
      <c r="O305" s="7" t="s">
        <v>68</v>
      </c>
      <c r="P305" s="6" t="s">
        <v>40</v>
      </c>
      <c r="Q305" s="6" t="s">
        <v>41</v>
      </c>
      <c r="R305" s="6" t="s">
        <v>42</v>
      </c>
      <c r="S305" s="6" t="s">
        <v>38</v>
      </c>
      <c r="T305" s="6" t="s">
        <v>43</v>
      </c>
      <c r="U305" s="6" t="s">
        <v>44</v>
      </c>
      <c r="V305" s="6" t="s">
        <v>45</v>
      </c>
      <c r="W305" s="6" t="s">
        <v>34</v>
      </c>
      <c r="X305" s="6" t="s">
        <v>46</v>
      </c>
      <c r="Y305" s="6" t="s">
        <v>47</v>
      </c>
      <c r="Z305" s="6" t="s">
        <v>48</v>
      </c>
      <c r="AA305" s="6" t="s">
        <v>539</v>
      </c>
      <c r="AB305" s="7">
        <v>1</v>
      </c>
      <c r="AC305" s="7">
        <v>20132</v>
      </c>
      <c r="AD305" s="7">
        <v>20.13</v>
      </c>
      <c r="AE305" s="7">
        <v>326000</v>
      </c>
    </row>
    <row r="306" spans="1:31" ht="22" customHeight="1" x14ac:dyDescent="0.3">
      <c r="A306" s="2">
        <v>43887</v>
      </c>
      <c r="B306" s="3" t="s">
        <v>31</v>
      </c>
      <c r="C306" s="3" t="s">
        <v>32</v>
      </c>
      <c r="D306" s="3" t="s">
        <v>33</v>
      </c>
      <c r="E306" s="3" t="s">
        <v>34</v>
      </c>
      <c r="F306" s="4" t="s">
        <v>68</v>
      </c>
      <c r="G306" s="4" t="s">
        <v>68</v>
      </c>
      <c r="H306" s="4" t="s">
        <v>68</v>
      </c>
      <c r="I306" s="3" t="s">
        <v>35</v>
      </c>
      <c r="J306" s="3" t="s">
        <v>36</v>
      </c>
      <c r="K306" s="3" t="s">
        <v>37</v>
      </c>
      <c r="L306" s="3" t="s">
        <v>38</v>
      </c>
      <c r="M306" s="3" t="s">
        <v>39</v>
      </c>
      <c r="N306" s="4" t="s">
        <v>68</v>
      </c>
      <c r="O306" s="4" t="s">
        <v>68</v>
      </c>
      <c r="P306" s="3" t="s">
        <v>40</v>
      </c>
      <c r="Q306" s="3" t="s">
        <v>41</v>
      </c>
      <c r="R306" s="3" t="s">
        <v>42</v>
      </c>
      <c r="S306" s="3" t="s">
        <v>38</v>
      </c>
      <c r="T306" s="3" t="s">
        <v>43</v>
      </c>
      <c r="U306" s="3" t="s">
        <v>44</v>
      </c>
      <c r="V306" s="3" t="s">
        <v>45</v>
      </c>
      <c r="W306" s="3" t="s">
        <v>34</v>
      </c>
      <c r="X306" s="3" t="s">
        <v>46</v>
      </c>
      <c r="Y306" s="3" t="s">
        <v>47</v>
      </c>
      <c r="Z306" s="3" t="s">
        <v>48</v>
      </c>
      <c r="AA306" s="3" t="s">
        <v>540</v>
      </c>
      <c r="AB306" s="4">
        <v>1</v>
      </c>
      <c r="AC306" s="4">
        <v>12216</v>
      </c>
      <c r="AD306" s="4">
        <v>12.22</v>
      </c>
      <c r="AE306" s="4">
        <v>198000</v>
      </c>
    </row>
    <row r="307" spans="1:31" ht="22" customHeight="1" x14ac:dyDescent="0.3">
      <c r="A307" s="5">
        <v>43887</v>
      </c>
      <c r="B307" s="6" t="s">
        <v>31</v>
      </c>
      <c r="C307" s="6" t="s">
        <v>32</v>
      </c>
      <c r="D307" s="6" t="s">
        <v>33</v>
      </c>
      <c r="E307" s="6" t="s">
        <v>34</v>
      </c>
      <c r="F307" s="7" t="s">
        <v>68</v>
      </c>
      <c r="G307" s="7" t="s">
        <v>68</v>
      </c>
      <c r="H307" s="7" t="s">
        <v>68</v>
      </c>
      <c r="I307" s="6" t="s">
        <v>35</v>
      </c>
      <c r="J307" s="6" t="s">
        <v>36</v>
      </c>
      <c r="K307" s="6" t="s">
        <v>37</v>
      </c>
      <c r="L307" s="6" t="s">
        <v>38</v>
      </c>
      <c r="M307" s="6" t="s">
        <v>39</v>
      </c>
      <c r="N307" s="7" t="s">
        <v>68</v>
      </c>
      <c r="O307" s="7" t="s">
        <v>68</v>
      </c>
      <c r="P307" s="6" t="s">
        <v>40</v>
      </c>
      <c r="Q307" s="6" t="s">
        <v>41</v>
      </c>
      <c r="R307" s="6" t="s">
        <v>42</v>
      </c>
      <c r="S307" s="6" t="s">
        <v>38</v>
      </c>
      <c r="T307" s="6" t="s">
        <v>43</v>
      </c>
      <c r="U307" s="6" t="s">
        <v>44</v>
      </c>
      <c r="V307" s="6" t="s">
        <v>45</v>
      </c>
      <c r="W307" s="6" t="s">
        <v>34</v>
      </c>
      <c r="X307" s="6" t="s">
        <v>46</v>
      </c>
      <c r="Y307" s="6" t="s">
        <v>47</v>
      </c>
      <c r="Z307" s="6" t="s">
        <v>48</v>
      </c>
      <c r="AA307" s="6" t="s">
        <v>541</v>
      </c>
      <c r="AB307" s="7">
        <v>2</v>
      </c>
      <c r="AC307" s="7">
        <v>36093</v>
      </c>
      <c r="AD307" s="7">
        <v>36.090000000000003</v>
      </c>
      <c r="AE307" s="7">
        <v>585000</v>
      </c>
    </row>
    <row r="308" spans="1:31" ht="22" customHeight="1" x14ac:dyDescent="0.3">
      <c r="A308" s="2">
        <v>43887</v>
      </c>
      <c r="B308" s="3" t="s">
        <v>31</v>
      </c>
      <c r="C308" s="3" t="s">
        <v>56</v>
      </c>
      <c r="D308" s="4" t="s">
        <v>68</v>
      </c>
      <c r="E308" s="4" t="s">
        <v>68</v>
      </c>
      <c r="F308" s="4" t="s">
        <v>68</v>
      </c>
      <c r="G308" s="4" t="s">
        <v>68</v>
      </c>
      <c r="H308" s="4" t="s">
        <v>68</v>
      </c>
      <c r="I308" s="3" t="s">
        <v>74</v>
      </c>
      <c r="J308" s="3" t="s">
        <v>77</v>
      </c>
      <c r="K308" s="3" t="s">
        <v>78</v>
      </c>
      <c r="L308" s="3" t="s">
        <v>79</v>
      </c>
      <c r="M308" s="4" t="s">
        <v>68</v>
      </c>
      <c r="N308" s="4" t="s">
        <v>68</v>
      </c>
      <c r="O308" s="4" t="s">
        <v>68</v>
      </c>
      <c r="P308" s="3" t="s">
        <v>80</v>
      </c>
      <c r="Q308" s="3" t="s">
        <v>81</v>
      </c>
      <c r="R308" s="3" t="s">
        <v>82</v>
      </c>
      <c r="S308" s="3" t="s">
        <v>79</v>
      </c>
      <c r="T308" s="3" t="s">
        <v>83</v>
      </c>
      <c r="U308" s="3" t="s">
        <v>65</v>
      </c>
      <c r="V308" s="3" t="s">
        <v>45</v>
      </c>
      <c r="W308" s="3" t="s">
        <v>34</v>
      </c>
      <c r="X308" s="3" t="s">
        <v>46</v>
      </c>
      <c r="Y308" s="3" t="s">
        <v>47</v>
      </c>
      <c r="Z308" s="3" t="s">
        <v>84</v>
      </c>
      <c r="AA308" s="3" t="s">
        <v>542</v>
      </c>
      <c r="AB308" s="4">
        <v>1</v>
      </c>
      <c r="AC308" s="4">
        <v>14932</v>
      </c>
      <c r="AD308" s="4">
        <v>14.93</v>
      </c>
      <c r="AE308" s="4">
        <v>60500</v>
      </c>
    </row>
    <row r="309" spans="1:31" ht="22" customHeight="1" x14ac:dyDescent="0.3">
      <c r="A309" s="5">
        <v>43886</v>
      </c>
      <c r="B309" s="6" t="s">
        <v>31</v>
      </c>
      <c r="C309" s="6" t="s">
        <v>32</v>
      </c>
      <c r="D309" s="6" t="s">
        <v>33</v>
      </c>
      <c r="E309" s="6" t="s">
        <v>34</v>
      </c>
      <c r="F309" s="7" t="s">
        <v>68</v>
      </c>
      <c r="G309" s="7" t="s">
        <v>68</v>
      </c>
      <c r="H309" s="7" t="s">
        <v>68</v>
      </c>
      <c r="I309" s="6" t="s">
        <v>35</v>
      </c>
      <c r="J309" s="6" t="s">
        <v>180</v>
      </c>
      <c r="K309" s="6" t="s">
        <v>181</v>
      </c>
      <c r="L309" s="6" t="s">
        <v>120</v>
      </c>
      <c r="M309" s="7" t="s">
        <v>68</v>
      </c>
      <c r="N309" s="7" t="s">
        <v>68</v>
      </c>
      <c r="O309" s="7" t="s">
        <v>68</v>
      </c>
      <c r="P309" s="6" t="s">
        <v>182</v>
      </c>
      <c r="Q309" s="6" t="s">
        <v>41</v>
      </c>
      <c r="R309" s="6" t="s">
        <v>122</v>
      </c>
      <c r="S309" s="6" t="s">
        <v>120</v>
      </c>
      <c r="T309" s="6" t="s">
        <v>123</v>
      </c>
      <c r="U309" s="6" t="s">
        <v>124</v>
      </c>
      <c r="V309" s="6" t="s">
        <v>45</v>
      </c>
      <c r="W309" s="6" t="s">
        <v>34</v>
      </c>
      <c r="X309" s="6" t="s">
        <v>46</v>
      </c>
      <c r="Y309" s="6" t="s">
        <v>47</v>
      </c>
      <c r="Z309" s="6" t="s">
        <v>145</v>
      </c>
      <c r="AA309" s="6" t="s">
        <v>543</v>
      </c>
      <c r="AB309" s="7">
        <v>1</v>
      </c>
      <c r="AC309" s="7">
        <v>11400</v>
      </c>
      <c r="AD309" s="7">
        <v>11.4</v>
      </c>
      <c r="AE309" s="7">
        <v>72600</v>
      </c>
    </row>
    <row r="310" spans="1:31" ht="22" customHeight="1" x14ac:dyDescent="0.3">
      <c r="A310" s="2">
        <v>43883</v>
      </c>
      <c r="B310" s="3" t="s">
        <v>107</v>
      </c>
      <c r="C310" s="3" t="s">
        <v>56</v>
      </c>
      <c r="D310" s="4" t="s">
        <v>68</v>
      </c>
      <c r="E310" s="4" t="s">
        <v>68</v>
      </c>
      <c r="F310" s="4" t="s">
        <v>68</v>
      </c>
      <c r="G310" s="4" t="s">
        <v>68</v>
      </c>
      <c r="H310" s="4" t="s">
        <v>68</v>
      </c>
      <c r="I310" s="3" t="s">
        <v>74</v>
      </c>
      <c r="J310" s="3" t="s">
        <v>108</v>
      </c>
      <c r="K310" s="3" t="s">
        <v>109</v>
      </c>
      <c r="L310" s="3" t="s">
        <v>110</v>
      </c>
      <c r="M310" s="4" t="s">
        <v>68</v>
      </c>
      <c r="N310" s="4" t="s">
        <v>68</v>
      </c>
      <c r="O310" s="4" t="s">
        <v>68</v>
      </c>
      <c r="P310" s="3" t="s">
        <v>111</v>
      </c>
      <c r="Q310" s="3" t="s">
        <v>41</v>
      </c>
      <c r="R310" s="3" t="s">
        <v>133</v>
      </c>
      <c r="S310" s="3" t="s">
        <v>110</v>
      </c>
      <c r="T310" s="3" t="s">
        <v>134</v>
      </c>
      <c r="U310" s="3" t="s">
        <v>115</v>
      </c>
      <c r="V310" s="3" t="s">
        <v>45</v>
      </c>
      <c r="W310" s="3" t="s">
        <v>34</v>
      </c>
      <c r="X310" s="3" t="s">
        <v>46</v>
      </c>
      <c r="Y310" s="3" t="s">
        <v>47</v>
      </c>
      <c r="Z310" s="3" t="s">
        <v>116</v>
      </c>
      <c r="AA310" s="3" t="s">
        <v>544</v>
      </c>
      <c r="AB310" s="4">
        <v>12</v>
      </c>
      <c r="AC310" s="4">
        <v>154320.01</v>
      </c>
      <c r="AD310" s="4">
        <v>154.32</v>
      </c>
      <c r="AE310" s="4">
        <v>2928000</v>
      </c>
    </row>
    <row r="311" spans="1:31" ht="22" customHeight="1" x14ac:dyDescent="0.3">
      <c r="A311" s="5">
        <v>43883</v>
      </c>
      <c r="B311" s="6" t="s">
        <v>31</v>
      </c>
      <c r="C311" s="6" t="s">
        <v>32</v>
      </c>
      <c r="D311" s="6" t="s">
        <v>33</v>
      </c>
      <c r="E311" s="6" t="s">
        <v>34</v>
      </c>
      <c r="F311" s="7" t="s">
        <v>68</v>
      </c>
      <c r="G311" s="7" t="s">
        <v>68</v>
      </c>
      <c r="H311" s="7" t="s">
        <v>68</v>
      </c>
      <c r="I311" s="6" t="s">
        <v>35</v>
      </c>
      <c r="J311" s="6" t="s">
        <v>200</v>
      </c>
      <c r="K311" s="6" t="s">
        <v>109</v>
      </c>
      <c r="L311" s="6" t="s">
        <v>110</v>
      </c>
      <c r="M311" s="6" t="s">
        <v>201</v>
      </c>
      <c r="N311" s="7">
        <v>3134473.38</v>
      </c>
      <c r="O311" s="7">
        <v>65577014.060000002</v>
      </c>
      <c r="P311" s="6" t="s">
        <v>202</v>
      </c>
      <c r="Q311" s="6" t="s">
        <v>41</v>
      </c>
      <c r="R311" s="6" t="s">
        <v>113</v>
      </c>
      <c r="S311" s="6" t="s">
        <v>110</v>
      </c>
      <c r="T311" s="6" t="s">
        <v>114</v>
      </c>
      <c r="U311" s="6" t="s">
        <v>115</v>
      </c>
      <c r="V311" s="6" t="s">
        <v>45</v>
      </c>
      <c r="W311" s="6" t="s">
        <v>34</v>
      </c>
      <c r="X311" s="6" t="s">
        <v>46</v>
      </c>
      <c r="Y311" s="6" t="s">
        <v>47</v>
      </c>
      <c r="Z311" s="6" t="s">
        <v>145</v>
      </c>
      <c r="AA311" s="6" t="s">
        <v>545</v>
      </c>
      <c r="AB311" s="7">
        <v>2</v>
      </c>
      <c r="AC311" s="7">
        <v>23000</v>
      </c>
      <c r="AD311" s="7">
        <v>23</v>
      </c>
      <c r="AE311" s="7">
        <v>268000</v>
      </c>
    </row>
    <row r="312" spans="1:31" ht="22" customHeight="1" x14ac:dyDescent="0.3">
      <c r="A312" s="2">
        <v>43883</v>
      </c>
      <c r="B312" s="3" t="s">
        <v>31</v>
      </c>
      <c r="C312" s="3" t="s">
        <v>32</v>
      </c>
      <c r="D312" s="3" t="s">
        <v>33</v>
      </c>
      <c r="E312" s="3" t="s">
        <v>34</v>
      </c>
      <c r="F312" s="4" t="s">
        <v>68</v>
      </c>
      <c r="G312" s="4" t="s">
        <v>68</v>
      </c>
      <c r="H312" s="4" t="s">
        <v>68</v>
      </c>
      <c r="I312" s="3" t="s">
        <v>35</v>
      </c>
      <c r="J312" s="3" t="s">
        <v>200</v>
      </c>
      <c r="K312" s="3" t="s">
        <v>109</v>
      </c>
      <c r="L312" s="3" t="s">
        <v>110</v>
      </c>
      <c r="M312" s="3" t="s">
        <v>201</v>
      </c>
      <c r="N312" s="4">
        <v>3134473.38</v>
      </c>
      <c r="O312" s="4">
        <v>65577014.060000002</v>
      </c>
      <c r="P312" s="3" t="s">
        <v>202</v>
      </c>
      <c r="Q312" s="3" t="s">
        <v>41</v>
      </c>
      <c r="R312" s="3" t="s">
        <v>113</v>
      </c>
      <c r="S312" s="3" t="s">
        <v>110</v>
      </c>
      <c r="T312" s="3" t="s">
        <v>114</v>
      </c>
      <c r="U312" s="3" t="s">
        <v>115</v>
      </c>
      <c r="V312" s="3" t="s">
        <v>45</v>
      </c>
      <c r="W312" s="3" t="s">
        <v>34</v>
      </c>
      <c r="X312" s="3" t="s">
        <v>46</v>
      </c>
      <c r="Y312" s="3" t="s">
        <v>47</v>
      </c>
      <c r="Z312" s="3" t="s">
        <v>203</v>
      </c>
      <c r="AA312" s="3" t="s">
        <v>508</v>
      </c>
      <c r="AB312" s="4">
        <v>10</v>
      </c>
      <c r="AC312" s="4">
        <v>112250</v>
      </c>
      <c r="AD312" s="4">
        <v>112.25</v>
      </c>
      <c r="AE312" s="4">
        <v>1307000</v>
      </c>
    </row>
    <row r="313" spans="1:31" ht="22" customHeight="1" x14ac:dyDescent="0.3">
      <c r="A313" s="5">
        <v>43883</v>
      </c>
      <c r="B313" s="6" t="s">
        <v>107</v>
      </c>
      <c r="C313" s="6" t="s">
        <v>56</v>
      </c>
      <c r="D313" s="7" t="s">
        <v>68</v>
      </c>
      <c r="E313" s="7" t="s">
        <v>68</v>
      </c>
      <c r="F313" s="7" t="s">
        <v>68</v>
      </c>
      <c r="G313" s="7" t="s">
        <v>68</v>
      </c>
      <c r="H313" s="7" t="s">
        <v>68</v>
      </c>
      <c r="I313" s="6" t="s">
        <v>74</v>
      </c>
      <c r="J313" s="6" t="s">
        <v>108</v>
      </c>
      <c r="K313" s="6" t="s">
        <v>109</v>
      </c>
      <c r="L313" s="6" t="s">
        <v>110</v>
      </c>
      <c r="M313" s="7" t="s">
        <v>68</v>
      </c>
      <c r="N313" s="7" t="s">
        <v>68</v>
      </c>
      <c r="O313" s="7" t="s">
        <v>68</v>
      </c>
      <c r="P313" s="6" t="s">
        <v>111</v>
      </c>
      <c r="Q313" s="6" t="s">
        <v>41</v>
      </c>
      <c r="R313" s="6" t="s">
        <v>133</v>
      </c>
      <c r="S313" s="6" t="s">
        <v>110</v>
      </c>
      <c r="T313" s="6" t="s">
        <v>134</v>
      </c>
      <c r="U313" s="6" t="s">
        <v>115</v>
      </c>
      <c r="V313" s="6" t="s">
        <v>45</v>
      </c>
      <c r="W313" s="6" t="s">
        <v>34</v>
      </c>
      <c r="X313" s="6" t="s">
        <v>46</v>
      </c>
      <c r="Y313" s="6" t="s">
        <v>47</v>
      </c>
      <c r="Z313" s="6" t="s">
        <v>345</v>
      </c>
      <c r="AA313" s="6" t="s">
        <v>546</v>
      </c>
      <c r="AB313" s="7">
        <v>4</v>
      </c>
      <c r="AC313" s="7">
        <v>49416</v>
      </c>
      <c r="AD313" s="7">
        <v>49.42</v>
      </c>
      <c r="AE313" s="7">
        <v>575000</v>
      </c>
    </row>
    <row r="314" spans="1:31" ht="22" customHeight="1" x14ac:dyDescent="0.3">
      <c r="A314" s="2">
        <v>43883</v>
      </c>
      <c r="B314" s="3" t="s">
        <v>107</v>
      </c>
      <c r="C314" s="3" t="s">
        <v>32</v>
      </c>
      <c r="D314" s="3" t="s">
        <v>33</v>
      </c>
      <c r="E314" s="3" t="s">
        <v>34</v>
      </c>
      <c r="F314" s="4" t="s">
        <v>68</v>
      </c>
      <c r="G314" s="4" t="s">
        <v>68</v>
      </c>
      <c r="H314" s="4" t="s">
        <v>68</v>
      </c>
      <c r="I314" s="3" t="s">
        <v>35</v>
      </c>
      <c r="J314" s="3" t="s">
        <v>108</v>
      </c>
      <c r="K314" s="3" t="s">
        <v>109</v>
      </c>
      <c r="L314" s="3" t="s">
        <v>110</v>
      </c>
      <c r="M314" s="4" t="s">
        <v>68</v>
      </c>
      <c r="N314" s="4" t="s">
        <v>68</v>
      </c>
      <c r="O314" s="4" t="s">
        <v>68</v>
      </c>
      <c r="P314" s="3" t="s">
        <v>111</v>
      </c>
      <c r="Q314" s="3" t="s">
        <v>41</v>
      </c>
      <c r="R314" s="3" t="s">
        <v>113</v>
      </c>
      <c r="S314" s="3" t="s">
        <v>110</v>
      </c>
      <c r="T314" s="3" t="s">
        <v>114</v>
      </c>
      <c r="U314" s="3" t="s">
        <v>115</v>
      </c>
      <c r="V314" s="3" t="s">
        <v>45</v>
      </c>
      <c r="W314" s="3" t="s">
        <v>34</v>
      </c>
      <c r="X314" s="3" t="s">
        <v>46</v>
      </c>
      <c r="Y314" s="3" t="s">
        <v>47</v>
      </c>
      <c r="Z314" s="3" t="s">
        <v>95</v>
      </c>
      <c r="AA314" s="3" t="s">
        <v>547</v>
      </c>
      <c r="AB314" s="4">
        <v>14</v>
      </c>
      <c r="AC314" s="4">
        <v>177520</v>
      </c>
      <c r="AD314" s="4">
        <v>177.52</v>
      </c>
      <c r="AE314" s="4">
        <v>551000</v>
      </c>
    </row>
    <row r="315" spans="1:31" ht="22" customHeight="1" x14ac:dyDescent="0.3">
      <c r="A315" s="5">
        <v>43883</v>
      </c>
      <c r="B315" s="6" t="s">
        <v>107</v>
      </c>
      <c r="C315" s="6" t="s">
        <v>32</v>
      </c>
      <c r="D315" s="6" t="s">
        <v>33</v>
      </c>
      <c r="E315" s="6" t="s">
        <v>34</v>
      </c>
      <c r="F315" s="7" t="s">
        <v>68</v>
      </c>
      <c r="G315" s="7" t="s">
        <v>68</v>
      </c>
      <c r="H315" s="7" t="s">
        <v>68</v>
      </c>
      <c r="I315" s="6" t="s">
        <v>35</v>
      </c>
      <c r="J315" s="6" t="s">
        <v>108</v>
      </c>
      <c r="K315" s="6" t="s">
        <v>109</v>
      </c>
      <c r="L315" s="6" t="s">
        <v>110</v>
      </c>
      <c r="M315" s="7" t="s">
        <v>68</v>
      </c>
      <c r="N315" s="7" t="s">
        <v>68</v>
      </c>
      <c r="O315" s="7" t="s">
        <v>68</v>
      </c>
      <c r="P315" s="6" t="s">
        <v>111</v>
      </c>
      <c r="Q315" s="6" t="s">
        <v>41</v>
      </c>
      <c r="R315" s="6" t="s">
        <v>133</v>
      </c>
      <c r="S315" s="6" t="s">
        <v>110</v>
      </c>
      <c r="T315" s="6" t="s">
        <v>134</v>
      </c>
      <c r="U315" s="6" t="s">
        <v>115</v>
      </c>
      <c r="V315" s="6" t="s">
        <v>45</v>
      </c>
      <c r="W315" s="6" t="s">
        <v>34</v>
      </c>
      <c r="X315" s="6" t="s">
        <v>46</v>
      </c>
      <c r="Y315" s="6" t="s">
        <v>47</v>
      </c>
      <c r="Z315" s="6" t="s">
        <v>187</v>
      </c>
      <c r="AA315" s="6" t="s">
        <v>548</v>
      </c>
      <c r="AB315" s="7">
        <v>2</v>
      </c>
      <c r="AC315" s="7">
        <v>23446</v>
      </c>
      <c r="AD315" s="7">
        <v>23.45</v>
      </c>
      <c r="AE315" s="7">
        <v>181000</v>
      </c>
    </row>
    <row r="316" spans="1:31" ht="22" customHeight="1" x14ac:dyDescent="0.3">
      <c r="A316" s="2">
        <v>43883</v>
      </c>
      <c r="B316" s="3" t="s">
        <v>31</v>
      </c>
      <c r="C316" s="3" t="s">
        <v>32</v>
      </c>
      <c r="D316" s="3" t="s">
        <v>33</v>
      </c>
      <c r="E316" s="3" t="s">
        <v>34</v>
      </c>
      <c r="F316" s="4" t="s">
        <v>68</v>
      </c>
      <c r="G316" s="4" t="s">
        <v>68</v>
      </c>
      <c r="H316" s="4" t="s">
        <v>68</v>
      </c>
      <c r="I316" s="3" t="s">
        <v>35</v>
      </c>
      <c r="J316" s="3" t="s">
        <v>200</v>
      </c>
      <c r="K316" s="3" t="s">
        <v>109</v>
      </c>
      <c r="L316" s="3" t="s">
        <v>110</v>
      </c>
      <c r="M316" s="3" t="s">
        <v>201</v>
      </c>
      <c r="N316" s="4">
        <v>3134473.38</v>
      </c>
      <c r="O316" s="4">
        <v>65577014.060000002</v>
      </c>
      <c r="P316" s="3" t="s">
        <v>202</v>
      </c>
      <c r="Q316" s="3" t="s">
        <v>41</v>
      </c>
      <c r="R316" s="3" t="s">
        <v>113</v>
      </c>
      <c r="S316" s="3" t="s">
        <v>110</v>
      </c>
      <c r="T316" s="3" t="s">
        <v>114</v>
      </c>
      <c r="U316" s="3" t="s">
        <v>115</v>
      </c>
      <c r="V316" s="3" t="s">
        <v>45</v>
      </c>
      <c r="W316" s="3" t="s">
        <v>34</v>
      </c>
      <c r="X316" s="3" t="s">
        <v>46</v>
      </c>
      <c r="Y316" s="3" t="s">
        <v>47</v>
      </c>
      <c r="Z316" s="3" t="s">
        <v>95</v>
      </c>
      <c r="AA316" s="3" t="s">
        <v>549</v>
      </c>
      <c r="AB316" s="4">
        <v>2</v>
      </c>
      <c r="AC316" s="4">
        <v>20927</v>
      </c>
      <c r="AD316" s="4">
        <v>20.93</v>
      </c>
      <c r="AE316" s="4">
        <v>64900</v>
      </c>
    </row>
    <row r="317" spans="1:31" ht="22" customHeight="1" x14ac:dyDescent="0.3">
      <c r="A317" s="5">
        <v>43883</v>
      </c>
      <c r="B317" s="6" t="s">
        <v>107</v>
      </c>
      <c r="C317" s="6" t="s">
        <v>56</v>
      </c>
      <c r="D317" s="7" t="s">
        <v>68</v>
      </c>
      <c r="E317" s="7" t="s">
        <v>68</v>
      </c>
      <c r="F317" s="7" t="s">
        <v>68</v>
      </c>
      <c r="G317" s="7" t="s">
        <v>68</v>
      </c>
      <c r="H317" s="7" t="s">
        <v>68</v>
      </c>
      <c r="I317" s="6" t="s">
        <v>74</v>
      </c>
      <c r="J317" s="6" t="s">
        <v>108</v>
      </c>
      <c r="K317" s="6" t="s">
        <v>109</v>
      </c>
      <c r="L317" s="6" t="s">
        <v>110</v>
      </c>
      <c r="M317" s="7" t="s">
        <v>68</v>
      </c>
      <c r="N317" s="7" t="s">
        <v>68</v>
      </c>
      <c r="O317" s="7" t="s">
        <v>68</v>
      </c>
      <c r="P317" s="6" t="s">
        <v>111</v>
      </c>
      <c r="Q317" s="6" t="s">
        <v>41</v>
      </c>
      <c r="R317" s="6" t="s">
        <v>210</v>
      </c>
      <c r="S317" s="6" t="s">
        <v>110</v>
      </c>
      <c r="T317" s="6" t="s">
        <v>211</v>
      </c>
      <c r="U317" s="6" t="s">
        <v>115</v>
      </c>
      <c r="V317" s="6" t="s">
        <v>45</v>
      </c>
      <c r="W317" s="6" t="s">
        <v>34</v>
      </c>
      <c r="X317" s="6" t="s">
        <v>46</v>
      </c>
      <c r="Y317" s="6" t="s">
        <v>47</v>
      </c>
      <c r="Z317" s="6" t="s">
        <v>116</v>
      </c>
      <c r="AA317" s="6" t="s">
        <v>544</v>
      </c>
      <c r="AB317" s="7">
        <v>12</v>
      </c>
      <c r="AC317" s="7">
        <v>154320.01</v>
      </c>
      <c r="AD317" s="7">
        <v>154.32</v>
      </c>
      <c r="AE317" s="7">
        <v>2928000</v>
      </c>
    </row>
    <row r="318" spans="1:31" ht="22" customHeight="1" x14ac:dyDescent="0.3">
      <c r="A318" s="2">
        <v>43883</v>
      </c>
      <c r="B318" s="3" t="s">
        <v>31</v>
      </c>
      <c r="C318" s="3" t="s">
        <v>32</v>
      </c>
      <c r="D318" s="3" t="s">
        <v>33</v>
      </c>
      <c r="E318" s="3" t="s">
        <v>34</v>
      </c>
      <c r="F318" s="4" t="s">
        <v>68</v>
      </c>
      <c r="G318" s="4" t="s">
        <v>68</v>
      </c>
      <c r="H318" s="4" t="s">
        <v>68</v>
      </c>
      <c r="I318" s="3" t="s">
        <v>35</v>
      </c>
      <c r="J318" s="3" t="s">
        <v>131</v>
      </c>
      <c r="K318" s="3" t="s">
        <v>109</v>
      </c>
      <c r="L318" s="3" t="s">
        <v>110</v>
      </c>
      <c r="M318" s="4" t="s">
        <v>68</v>
      </c>
      <c r="N318" s="4" t="s">
        <v>68</v>
      </c>
      <c r="O318" s="4" t="s">
        <v>68</v>
      </c>
      <c r="P318" s="3" t="s">
        <v>132</v>
      </c>
      <c r="Q318" s="3" t="s">
        <v>41</v>
      </c>
      <c r="R318" s="3" t="s">
        <v>113</v>
      </c>
      <c r="S318" s="3" t="s">
        <v>110</v>
      </c>
      <c r="T318" s="3" t="s">
        <v>114</v>
      </c>
      <c r="U318" s="3" t="s">
        <v>115</v>
      </c>
      <c r="V318" s="3" t="s">
        <v>45</v>
      </c>
      <c r="W318" s="3" t="s">
        <v>34</v>
      </c>
      <c r="X318" s="3" t="s">
        <v>46</v>
      </c>
      <c r="Y318" s="3" t="s">
        <v>47</v>
      </c>
      <c r="Z318" s="3" t="s">
        <v>145</v>
      </c>
      <c r="AA318" s="3" t="s">
        <v>550</v>
      </c>
      <c r="AB318" s="4">
        <v>2</v>
      </c>
      <c r="AC318" s="4">
        <v>16200</v>
      </c>
      <c r="AD318" s="4">
        <v>16.2</v>
      </c>
      <c r="AE318" s="4">
        <v>189000</v>
      </c>
    </row>
    <row r="319" spans="1:31" ht="22" customHeight="1" x14ac:dyDescent="0.3">
      <c r="A319" s="5">
        <v>43883</v>
      </c>
      <c r="B319" s="6" t="s">
        <v>31</v>
      </c>
      <c r="C319" s="6" t="s">
        <v>32</v>
      </c>
      <c r="D319" s="6" t="s">
        <v>33</v>
      </c>
      <c r="E319" s="6" t="s">
        <v>34</v>
      </c>
      <c r="F319" s="7" t="s">
        <v>68</v>
      </c>
      <c r="G319" s="7" t="s">
        <v>68</v>
      </c>
      <c r="H319" s="7" t="s">
        <v>68</v>
      </c>
      <c r="I319" s="6" t="s">
        <v>50</v>
      </c>
      <c r="J319" s="6" t="s">
        <v>551</v>
      </c>
      <c r="K319" s="7" t="s">
        <v>68</v>
      </c>
      <c r="L319" s="6" t="s">
        <v>99</v>
      </c>
      <c r="M319" s="7" t="s">
        <v>68</v>
      </c>
      <c r="N319" s="7" t="s">
        <v>68</v>
      </c>
      <c r="O319" s="7" t="s">
        <v>68</v>
      </c>
      <c r="P319" s="6" t="s">
        <v>552</v>
      </c>
      <c r="Q319" s="6" t="s">
        <v>41</v>
      </c>
      <c r="R319" s="6" t="s">
        <v>553</v>
      </c>
      <c r="S319" s="6" t="s">
        <v>99</v>
      </c>
      <c r="T319" s="6" t="s">
        <v>554</v>
      </c>
      <c r="U319" s="6" t="s">
        <v>352</v>
      </c>
      <c r="V319" s="6" t="s">
        <v>45</v>
      </c>
      <c r="W319" s="6" t="s">
        <v>34</v>
      </c>
      <c r="X319" s="6" t="s">
        <v>46</v>
      </c>
      <c r="Y319" s="6" t="s">
        <v>47</v>
      </c>
      <c r="Z319" s="6" t="s">
        <v>361</v>
      </c>
      <c r="AA319" s="6" t="s">
        <v>555</v>
      </c>
      <c r="AB319" s="7">
        <v>2</v>
      </c>
      <c r="AC319" s="7">
        <v>20000</v>
      </c>
      <c r="AD319" s="7">
        <v>20</v>
      </c>
      <c r="AE319" s="7">
        <v>268000</v>
      </c>
    </row>
    <row r="320" spans="1:31" ht="22" customHeight="1" x14ac:dyDescent="0.3">
      <c r="A320" s="2">
        <v>43883</v>
      </c>
      <c r="B320" s="3" t="s">
        <v>31</v>
      </c>
      <c r="C320" s="3" t="s">
        <v>32</v>
      </c>
      <c r="D320" s="3" t="s">
        <v>33</v>
      </c>
      <c r="E320" s="3" t="s">
        <v>34</v>
      </c>
      <c r="F320" s="4" t="s">
        <v>68</v>
      </c>
      <c r="G320" s="4" t="s">
        <v>68</v>
      </c>
      <c r="H320" s="4" t="s">
        <v>68</v>
      </c>
      <c r="I320" s="3" t="s">
        <v>35</v>
      </c>
      <c r="J320" s="3" t="s">
        <v>200</v>
      </c>
      <c r="K320" s="3" t="s">
        <v>109</v>
      </c>
      <c r="L320" s="3" t="s">
        <v>110</v>
      </c>
      <c r="M320" s="3" t="s">
        <v>201</v>
      </c>
      <c r="N320" s="4">
        <v>3134473.38</v>
      </c>
      <c r="O320" s="4">
        <v>65577014.060000002</v>
      </c>
      <c r="P320" s="3" t="s">
        <v>202</v>
      </c>
      <c r="Q320" s="3" t="s">
        <v>41</v>
      </c>
      <c r="R320" s="3" t="s">
        <v>113</v>
      </c>
      <c r="S320" s="3" t="s">
        <v>110</v>
      </c>
      <c r="T320" s="3" t="s">
        <v>114</v>
      </c>
      <c r="U320" s="3" t="s">
        <v>115</v>
      </c>
      <c r="V320" s="3" t="s">
        <v>45</v>
      </c>
      <c r="W320" s="3" t="s">
        <v>34</v>
      </c>
      <c r="X320" s="3" t="s">
        <v>46</v>
      </c>
      <c r="Y320" s="3" t="s">
        <v>47</v>
      </c>
      <c r="Z320" s="3" t="s">
        <v>95</v>
      </c>
      <c r="AA320" s="3" t="s">
        <v>556</v>
      </c>
      <c r="AB320" s="4">
        <v>2</v>
      </c>
      <c r="AC320" s="4">
        <v>18488</v>
      </c>
      <c r="AD320" s="4">
        <v>18.489999999999998</v>
      </c>
      <c r="AE320" s="4">
        <v>57400</v>
      </c>
    </row>
    <row r="321" spans="1:31" ht="22" customHeight="1" x14ac:dyDescent="0.3">
      <c r="A321" s="5">
        <v>43883</v>
      </c>
      <c r="B321" s="6" t="s">
        <v>31</v>
      </c>
      <c r="C321" s="6" t="s">
        <v>32</v>
      </c>
      <c r="D321" s="6" t="s">
        <v>33</v>
      </c>
      <c r="E321" s="6" t="s">
        <v>34</v>
      </c>
      <c r="F321" s="7" t="s">
        <v>68</v>
      </c>
      <c r="G321" s="7" t="s">
        <v>68</v>
      </c>
      <c r="H321" s="7" t="s">
        <v>68</v>
      </c>
      <c r="I321" s="6" t="s">
        <v>35</v>
      </c>
      <c r="J321" s="6" t="s">
        <v>200</v>
      </c>
      <c r="K321" s="6" t="s">
        <v>109</v>
      </c>
      <c r="L321" s="6" t="s">
        <v>110</v>
      </c>
      <c r="M321" s="6" t="s">
        <v>201</v>
      </c>
      <c r="N321" s="7">
        <v>3134473.38</v>
      </c>
      <c r="O321" s="7">
        <v>65577014.060000002</v>
      </c>
      <c r="P321" s="6" t="s">
        <v>202</v>
      </c>
      <c r="Q321" s="6" t="s">
        <v>41</v>
      </c>
      <c r="R321" s="6" t="s">
        <v>113</v>
      </c>
      <c r="S321" s="6" t="s">
        <v>110</v>
      </c>
      <c r="T321" s="6" t="s">
        <v>114</v>
      </c>
      <c r="U321" s="6" t="s">
        <v>115</v>
      </c>
      <c r="V321" s="6" t="s">
        <v>45</v>
      </c>
      <c r="W321" s="6" t="s">
        <v>34</v>
      </c>
      <c r="X321" s="6" t="s">
        <v>46</v>
      </c>
      <c r="Y321" s="6" t="s">
        <v>47</v>
      </c>
      <c r="Z321" s="6" t="s">
        <v>95</v>
      </c>
      <c r="AA321" s="6" t="s">
        <v>557</v>
      </c>
      <c r="AB321" s="7">
        <v>10</v>
      </c>
      <c r="AC321" s="7">
        <v>121410</v>
      </c>
      <c r="AD321" s="7">
        <v>121.41</v>
      </c>
      <c r="AE321" s="7">
        <v>377000</v>
      </c>
    </row>
    <row r="322" spans="1:31" ht="22" customHeight="1" x14ac:dyDescent="0.3">
      <c r="A322" s="2">
        <v>43882</v>
      </c>
      <c r="B322" s="3" t="s">
        <v>31</v>
      </c>
      <c r="C322" s="3" t="s">
        <v>32</v>
      </c>
      <c r="D322" s="3" t="s">
        <v>33</v>
      </c>
      <c r="E322" s="3" t="s">
        <v>34</v>
      </c>
      <c r="F322" s="4" t="s">
        <v>68</v>
      </c>
      <c r="G322" s="4" t="s">
        <v>68</v>
      </c>
      <c r="H322" s="4" t="s">
        <v>68</v>
      </c>
      <c r="I322" s="3" t="s">
        <v>35</v>
      </c>
      <c r="J322" s="3" t="s">
        <v>200</v>
      </c>
      <c r="K322" s="3" t="s">
        <v>109</v>
      </c>
      <c r="L322" s="3" t="s">
        <v>110</v>
      </c>
      <c r="M322" s="3" t="s">
        <v>201</v>
      </c>
      <c r="N322" s="4">
        <v>3134473.38</v>
      </c>
      <c r="O322" s="4">
        <v>65577014.060000002</v>
      </c>
      <c r="P322" s="3" t="s">
        <v>202</v>
      </c>
      <c r="Q322" s="3" t="s">
        <v>41</v>
      </c>
      <c r="R322" s="3" t="s">
        <v>113</v>
      </c>
      <c r="S322" s="3" t="s">
        <v>110</v>
      </c>
      <c r="T322" s="3" t="s">
        <v>114</v>
      </c>
      <c r="U322" s="3" t="s">
        <v>115</v>
      </c>
      <c r="V322" s="3" t="s">
        <v>45</v>
      </c>
      <c r="W322" s="3" t="s">
        <v>34</v>
      </c>
      <c r="X322" s="3" t="s">
        <v>46</v>
      </c>
      <c r="Y322" s="3" t="s">
        <v>47</v>
      </c>
      <c r="Z322" s="3" t="s">
        <v>145</v>
      </c>
      <c r="AA322" s="3" t="s">
        <v>558</v>
      </c>
      <c r="AB322" s="4">
        <v>10</v>
      </c>
      <c r="AC322" s="4">
        <v>97000</v>
      </c>
      <c r="AD322" s="4">
        <v>97</v>
      </c>
      <c r="AE322" s="4">
        <v>1130000</v>
      </c>
    </row>
    <row r="323" spans="1:31" ht="22" customHeight="1" x14ac:dyDescent="0.3">
      <c r="A323" s="5">
        <v>43882</v>
      </c>
      <c r="B323" s="6" t="s">
        <v>31</v>
      </c>
      <c r="C323" s="6" t="s">
        <v>32</v>
      </c>
      <c r="D323" s="6" t="s">
        <v>33</v>
      </c>
      <c r="E323" s="6" t="s">
        <v>34</v>
      </c>
      <c r="F323" s="7" t="s">
        <v>68</v>
      </c>
      <c r="G323" s="7" t="s">
        <v>68</v>
      </c>
      <c r="H323" s="7" t="s">
        <v>68</v>
      </c>
      <c r="I323" s="6" t="s">
        <v>35</v>
      </c>
      <c r="J323" s="6" t="s">
        <v>200</v>
      </c>
      <c r="K323" s="6" t="s">
        <v>109</v>
      </c>
      <c r="L323" s="6" t="s">
        <v>110</v>
      </c>
      <c r="M323" s="6" t="s">
        <v>201</v>
      </c>
      <c r="N323" s="7">
        <v>3134473.38</v>
      </c>
      <c r="O323" s="7">
        <v>65577014.060000002</v>
      </c>
      <c r="P323" s="6" t="s">
        <v>202</v>
      </c>
      <c r="Q323" s="6" t="s">
        <v>41</v>
      </c>
      <c r="R323" s="6" t="s">
        <v>113</v>
      </c>
      <c r="S323" s="6" t="s">
        <v>110</v>
      </c>
      <c r="T323" s="6" t="s">
        <v>114</v>
      </c>
      <c r="U323" s="6" t="s">
        <v>115</v>
      </c>
      <c r="V323" s="6" t="s">
        <v>45</v>
      </c>
      <c r="W323" s="6" t="s">
        <v>34</v>
      </c>
      <c r="X323" s="6" t="s">
        <v>46</v>
      </c>
      <c r="Y323" s="6" t="s">
        <v>47</v>
      </c>
      <c r="Z323" s="6" t="s">
        <v>203</v>
      </c>
      <c r="AA323" s="6" t="s">
        <v>559</v>
      </c>
      <c r="AB323" s="7">
        <v>10</v>
      </c>
      <c r="AC323" s="7">
        <v>112250</v>
      </c>
      <c r="AD323" s="7">
        <v>112.25</v>
      </c>
      <c r="AE323" s="7">
        <v>1307000</v>
      </c>
    </row>
    <row r="324" spans="1:31" ht="22" customHeight="1" x14ac:dyDescent="0.3">
      <c r="A324" s="2">
        <v>43882</v>
      </c>
      <c r="B324" s="3" t="s">
        <v>31</v>
      </c>
      <c r="C324" s="3" t="s">
        <v>32</v>
      </c>
      <c r="D324" s="3" t="s">
        <v>33</v>
      </c>
      <c r="E324" s="3" t="s">
        <v>34</v>
      </c>
      <c r="F324" s="4" t="s">
        <v>68</v>
      </c>
      <c r="G324" s="4" t="s">
        <v>68</v>
      </c>
      <c r="H324" s="4" t="s">
        <v>68</v>
      </c>
      <c r="I324" s="3" t="s">
        <v>35</v>
      </c>
      <c r="J324" s="3" t="s">
        <v>131</v>
      </c>
      <c r="K324" s="3" t="s">
        <v>109</v>
      </c>
      <c r="L324" s="3" t="s">
        <v>110</v>
      </c>
      <c r="M324" s="4" t="s">
        <v>68</v>
      </c>
      <c r="N324" s="4" t="s">
        <v>68</v>
      </c>
      <c r="O324" s="4" t="s">
        <v>68</v>
      </c>
      <c r="P324" s="3" t="s">
        <v>132</v>
      </c>
      <c r="Q324" s="3" t="s">
        <v>101</v>
      </c>
      <c r="R324" s="3" t="s">
        <v>113</v>
      </c>
      <c r="S324" s="3" t="s">
        <v>110</v>
      </c>
      <c r="T324" s="3" t="s">
        <v>114</v>
      </c>
      <c r="U324" s="3" t="s">
        <v>115</v>
      </c>
      <c r="V324" s="3" t="s">
        <v>45</v>
      </c>
      <c r="W324" s="3" t="s">
        <v>34</v>
      </c>
      <c r="X324" s="3" t="s">
        <v>46</v>
      </c>
      <c r="Y324" s="3" t="s">
        <v>47</v>
      </c>
      <c r="Z324" s="3" t="s">
        <v>145</v>
      </c>
      <c r="AA324" s="3" t="s">
        <v>560</v>
      </c>
      <c r="AB324" s="4">
        <v>2</v>
      </c>
      <c r="AC324" s="4">
        <v>17400</v>
      </c>
      <c r="AD324" s="4">
        <v>17.399999999999999</v>
      </c>
      <c r="AE324" s="4">
        <v>203000</v>
      </c>
    </row>
    <row r="325" spans="1:31" ht="22" customHeight="1" x14ac:dyDescent="0.3">
      <c r="A325" s="5">
        <v>43882</v>
      </c>
      <c r="B325" s="6" t="s">
        <v>31</v>
      </c>
      <c r="C325" s="6" t="s">
        <v>32</v>
      </c>
      <c r="D325" s="6" t="s">
        <v>33</v>
      </c>
      <c r="E325" s="6" t="s">
        <v>34</v>
      </c>
      <c r="F325" s="7" t="s">
        <v>68</v>
      </c>
      <c r="G325" s="7" t="s">
        <v>68</v>
      </c>
      <c r="H325" s="7" t="s">
        <v>68</v>
      </c>
      <c r="I325" s="6" t="s">
        <v>35</v>
      </c>
      <c r="J325" s="6" t="s">
        <v>200</v>
      </c>
      <c r="K325" s="6" t="s">
        <v>109</v>
      </c>
      <c r="L325" s="6" t="s">
        <v>110</v>
      </c>
      <c r="M325" s="6" t="s">
        <v>201</v>
      </c>
      <c r="N325" s="7">
        <v>3134473.38</v>
      </c>
      <c r="O325" s="7">
        <v>65577014.060000002</v>
      </c>
      <c r="P325" s="6" t="s">
        <v>202</v>
      </c>
      <c r="Q325" s="6" t="s">
        <v>41</v>
      </c>
      <c r="R325" s="6" t="s">
        <v>113</v>
      </c>
      <c r="S325" s="6" t="s">
        <v>110</v>
      </c>
      <c r="T325" s="6" t="s">
        <v>114</v>
      </c>
      <c r="U325" s="6" t="s">
        <v>115</v>
      </c>
      <c r="V325" s="6" t="s">
        <v>45</v>
      </c>
      <c r="W325" s="6" t="s">
        <v>34</v>
      </c>
      <c r="X325" s="6" t="s">
        <v>46</v>
      </c>
      <c r="Y325" s="6" t="s">
        <v>47</v>
      </c>
      <c r="Z325" s="6" t="s">
        <v>145</v>
      </c>
      <c r="AA325" s="6" t="s">
        <v>561</v>
      </c>
      <c r="AB325" s="7">
        <v>12</v>
      </c>
      <c r="AC325" s="7">
        <v>138000</v>
      </c>
      <c r="AD325" s="7">
        <v>138</v>
      </c>
      <c r="AE325" s="7">
        <v>1607000</v>
      </c>
    </row>
    <row r="326" spans="1:31" ht="22" customHeight="1" x14ac:dyDescent="0.3">
      <c r="A326" s="2">
        <v>43882</v>
      </c>
      <c r="B326" s="3" t="s">
        <v>107</v>
      </c>
      <c r="C326" s="3" t="s">
        <v>32</v>
      </c>
      <c r="D326" s="3" t="s">
        <v>33</v>
      </c>
      <c r="E326" s="3" t="s">
        <v>34</v>
      </c>
      <c r="F326" s="4" t="s">
        <v>68</v>
      </c>
      <c r="G326" s="4" t="s">
        <v>68</v>
      </c>
      <c r="H326" s="4" t="s">
        <v>68</v>
      </c>
      <c r="I326" s="3" t="s">
        <v>35</v>
      </c>
      <c r="J326" s="3" t="s">
        <v>108</v>
      </c>
      <c r="K326" s="3" t="s">
        <v>109</v>
      </c>
      <c r="L326" s="3" t="s">
        <v>110</v>
      </c>
      <c r="M326" s="4" t="s">
        <v>68</v>
      </c>
      <c r="N326" s="4" t="s">
        <v>68</v>
      </c>
      <c r="O326" s="4" t="s">
        <v>68</v>
      </c>
      <c r="P326" s="3" t="s">
        <v>111</v>
      </c>
      <c r="Q326" s="3" t="s">
        <v>41</v>
      </c>
      <c r="R326" s="3" t="s">
        <v>113</v>
      </c>
      <c r="S326" s="3" t="s">
        <v>110</v>
      </c>
      <c r="T326" s="3" t="s">
        <v>114</v>
      </c>
      <c r="U326" s="3" t="s">
        <v>115</v>
      </c>
      <c r="V326" s="3" t="s">
        <v>45</v>
      </c>
      <c r="W326" s="3" t="s">
        <v>34</v>
      </c>
      <c r="X326" s="3" t="s">
        <v>46</v>
      </c>
      <c r="Y326" s="3" t="s">
        <v>47</v>
      </c>
      <c r="Z326" s="3" t="s">
        <v>95</v>
      </c>
      <c r="AA326" s="3" t="s">
        <v>562</v>
      </c>
      <c r="AB326" s="4">
        <v>20</v>
      </c>
      <c r="AC326" s="4">
        <v>253600.01</v>
      </c>
      <c r="AD326" s="4">
        <v>253.6</v>
      </c>
      <c r="AE326" s="4">
        <v>787000</v>
      </c>
    </row>
    <row r="327" spans="1:31" ht="22" customHeight="1" x14ac:dyDescent="0.3">
      <c r="A327" s="5">
        <v>43882</v>
      </c>
      <c r="B327" s="6" t="s">
        <v>107</v>
      </c>
      <c r="C327" s="6" t="s">
        <v>32</v>
      </c>
      <c r="D327" s="6" t="s">
        <v>33</v>
      </c>
      <c r="E327" s="6" t="s">
        <v>34</v>
      </c>
      <c r="F327" s="7" t="s">
        <v>68</v>
      </c>
      <c r="G327" s="7" t="s">
        <v>68</v>
      </c>
      <c r="H327" s="7" t="s">
        <v>68</v>
      </c>
      <c r="I327" s="6" t="s">
        <v>35</v>
      </c>
      <c r="J327" s="6" t="s">
        <v>108</v>
      </c>
      <c r="K327" s="6" t="s">
        <v>109</v>
      </c>
      <c r="L327" s="6" t="s">
        <v>110</v>
      </c>
      <c r="M327" s="7" t="s">
        <v>68</v>
      </c>
      <c r="N327" s="7" t="s">
        <v>68</v>
      </c>
      <c r="O327" s="7" t="s">
        <v>68</v>
      </c>
      <c r="P327" s="6" t="s">
        <v>111</v>
      </c>
      <c r="Q327" s="6" t="s">
        <v>41</v>
      </c>
      <c r="R327" s="6" t="s">
        <v>113</v>
      </c>
      <c r="S327" s="6" t="s">
        <v>110</v>
      </c>
      <c r="T327" s="6" t="s">
        <v>114</v>
      </c>
      <c r="U327" s="6" t="s">
        <v>115</v>
      </c>
      <c r="V327" s="6" t="s">
        <v>45</v>
      </c>
      <c r="W327" s="6" t="s">
        <v>34</v>
      </c>
      <c r="X327" s="6" t="s">
        <v>46</v>
      </c>
      <c r="Y327" s="6" t="s">
        <v>47</v>
      </c>
      <c r="Z327" s="6" t="s">
        <v>95</v>
      </c>
      <c r="AA327" s="6" t="s">
        <v>563</v>
      </c>
      <c r="AB327" s="7">
        <v>18</v>
      </c>
      <c r="AC327" s="7">
        <v>228240.01</v>
      </c>
      <c r="AD327" s="7">
        <v>228.24</v>
      </c>
      <c r="AE327" s="7">
        <v>708000</v>
      </c>
    </row>
    <row r="328" spans="1:31" ht="22" customHeight="1" x14ac:dyDescent="0.3">
      <c r="A328" s="2">
        <v>43882</v>
      </c>
      <c r="B328" s="3" t="s">
        <v>31</v>
      </c>
      <c r="C328" s="3" t="s">
        <v>32</v>
      </c>
      <c r="D328" s="3" t="s">
        <v>33</v>
      </c>
      <c r="E328" s="3" t="s">
        <v>34</v>
      </c>
      <c r="F328" s="4" t="s">
        <v>68</v>
      </c>
      <c r="G328" s="4" t="s">
        <v>68</v>
      </c>
      <c r="H328" s="4" t="s">
        <v>68</v>
      </c>
      <c r="I328" s="3" t="s">
        <v>35</v>
      </c>
      <c r="J328" s="3" t="s">
        <v>200</v>
      </c>
      <c r="K328" s="3" t="s">
        <v>109</v>
      </c>
      <c r="L328" s="3" t="s">
        <v>110</v>
      </c>
      <c r="M328" s="3" t="s">
        <v>201</v>
      </c>
      <c r="N328" s="4">
        <v>3134473.38</v>
      </c>
      <c r="O328" s="4">
        <v>65577014.060000002</v>
      </c>
      <c r="P328" s="3" t="s">
        <v>202</v>
      </c>
      <c r="Q328" s="3" t="s">
        <v>41</v>
      </c>
      <c r="R328" s="3" t="s">
        <v>113</v>
      </c>
      <c r="S328" s="3" t="s">
        <v>110</v>
      </c>
      <c r="T328" s="3" t="s">
        <v>114</v>
      </c>
      <c r="U328" s="3" t="s">
        <v>115</v>
      </c>
      <c r="V328" s="3" t="s">
        <v>45</v>
      </c>
      <c r="W328" s="3" t="s">
        <v>34</v>
      </c>
      <c r="X328" s="3" t="s">
        <v>46</v>
      </c>
      <c r="Y328" s="3" t="s">
        <v>47</v>
      </c>
      <c r="Z328" s="3" t="s">
        <v>95</v>
      </c>
      <c r="AA328" s="3" t="s">
        <v>564</v>
      </c>
      <c r="AB328" s="4">
        <v>4</v>
      </c>
      <c r="AC328" s="4">
        <v>42600</v>
      </c>
      <c r="AD328" s="4">
        <v>42.6</v>
      </c>
      <c r="AE328" s="4">
        <v>132000</v>
      </c>
    </row>
    <row r="329" spans="1:31" ht="22" customHeight="1" x14ac:dyDescent="0.3">
      <c r="A329" s="5">
        <v>43882</v>
      </c>
      <c r="B329" s="6" t="s">
        <v>107</v>
      </c>
      <c r="C329" s="6" t="s">
        <v>56</v>
      </c>
      <c r="D329" s="7" t="s">
        <v>68</v>
      </c>
      <c r="E329" s="7" t="s">
        <v>68</v>
      </c>
      <c r="F329" s="7" t="s">
        <v>68</v>
      </c>
      <c r="G329" s="7" t="s">
        <v>68</v>
      </c>
      <c r="H329" s="7" t="s">
        <v>68</v>
      </c>
      <c r="I329" s="6" t="s">
        <v>74</v>
      </c>
      <c r="J329" s="6" t="s">
        <v>108</v>
      </c>
      <c r="K329" s="6" t="s">
        <v>109</v>
      </c>
      <c r="L329" s="6" t="s">
        <v>110</v>
      </c>
      <c r="M329" s="7" t="s">
        <v>68</v>
      </c>
      <c r="N329" s="7" t="s">
        <v>68</v>
      </c>
      <c r="O329" s="7" t="s">
        <v>68</v>
      </c>
      <c r="P329" s="6" t="s">
        <v>111</v>
      </c>
      <c r="Q329" s="6" t="s">
        <v>41</v>
      </c>
      <c r="R329" s="6" t="s">
        <v>133</v>
      </c>
      <c r="S329" s="6" t="s">
        <v>110</v>
      </c>
      <c r="T329" s="6" t="s">
        <v>134</v>
      </c>
      <c r="U329" s="6" t="s">
        <v>115</v>
      </c>
      <c r="V329" s="6" t="s">
        <v>45</v>
      </c>
      <c r="W329" s="6" t="s">
        <v>34</v>
      </c>
      <c r="X329" s="6" t="s">
        <v>46</v>
      </c>
      <c r="Y329" s="6" t="s">
        <v>47</v>
      </c>
      <c r="Z329" s="6" t="s">
        <v>345</v>
      </c>
      <c r="AA329" s="6" t="s">
        <v>565</v>
      </c>
      <c r="AB329" s="7">
        <v>2</v>
      </c>
      <c r="AC329" s="7">
        <v>25240</v>
      </c>
      <c r="AD329" s="7">
        <v>25.24</v>
      </c>
      <c r="AE329" s="7">
        <v>294000</v>
      </c>
    </row>
    <row r="330" spans="1:31" ht="22" customHeight="1" x14ac:dyDescent="0.3">
      <c r="A330" s="2">
        <v>43882</v>
      </c>
      <c r="B330" s="3" t="s">
        <v>31</v>
      </c>
      <c r="C330" s="3" t="s">
        <v>32</v>
      </c>
      <c r="D330" s="3" t="s">
        <v>33</v>
      </c>
      <c r="E330" s="3" t="s">
        <v>34</v>
      </c>
      <c r="F330" s="4" t="s">
        <v>68</v>
      </c>
      <c r="G330" s="4" t="s">
        <v>68</v>
      </c>
      <c r="H330" s="4" t="s">
        <v>68</v>
      </c>
      <c r="I330" s="3" t="s">
        <v>35</v>
      </c>
      <c r="J330" s="3" t="s">
        <v>200</v>
      </c>
      <c r="K330" s="3" t="s">
        <v>109</v>
      </c>
      <c r="L330" s="3" t="s">
        <v>110</v>
      </c>
      <c r="M330" s="3" t="s">
        <v>201</v>
      </c>
      <c r="N330" s="4">
        <v>3134473.38</v>
      </c>
      <c r="O330" s="4">
        <v>65577014.060000002</v>
      </c>
      <c r="P330" s="3" t="s">
        <v>202</v>
      </c>
      <c r="Q330" s="3" t="s">
        <v>41</v>
      </c>
      <c r="R330" s="3" t="s">
        <v>113</v>
      </c>
      <c r="S330" s="3" t="s">
        <v>110</v>
      </c>
      <c r="T330" s="3" t="s">
        <v>114</v>
      </c>
      <c r="U330" s="3" t="s">
        <v>115</v>
      </c>
      <c r="V330" s="3" t="s">
        <v>45</v>
      </c>
      <c r="W330" s="3" t="s">
        <v>34</v>
      </c>
      <c r="X330" s="3" t="s">
        <v>46</v>
      </c>
      <c r="Y330" s="3" t="s">
        <v>47</v>
      </c>
      <c r="Z330" s="3" t="s">
        <v>203</v>
      </c>
      <c r="AA330" s="3" t="s">
        <v>566</v>
      </c>
      <c r="AB330" s="4">
        <v>10</v>
      </c>
      <c r="AC330" s="4">
        <v>112250</v>
      </c>
      <c r="AD330" s="4">
        <v>112.25</v>
      </c>
      <c r="AE330" s="4">
        <v>1307000</v>
      </c>
    </row>
    <row r="331" spans="1:31" ht="22" customHeight="1" x14ac:dyDescent="0.3">
      <c r="A331" s="5">
        <v>43880</v>
      </c>
      <c r="B331" s="6" t="s">
        <v>31</v>
      </c>
      <c r="C331" s="6" t="s">
        <v>32</v>
      </c>
      <c r="D331" s="6" t="s">
        <v>33</v>
      </c>
      <c r="E331" s="6" t="s">
        <v>34</v>
      </c>
      <c r="F331" s="7" t="s">
        <v>68</v>
      </c>
      <c r="G331" s="7" t="s">
        <v>68</v>
      </c>
      <c r="H331" s="7" t="s">
        <v>68</v>
      </c>
      <c r="I331" s="6" t="s">
        <v>50</v>
      </c>
      <c r="J331" s="6" t="s">
        <v>274</v>
      </c>
      <c r="K331" s="6" t="s">
        <v>275</v>
      </c>
      <c r="L331" s="6" t="s">
        <v>276</v>
      </c>
      <c r="M331" s="7" t="s">
        <v>68</v>
      </c>
      <c r="N331" s="7" t="s">
        <v>68</v>
      </c>
      <c r="O331" s="7" t="s">
        <v>68</v>
      </c>
      <c r="P331" s="6" t="s">
        <v>277</v>
      </c>
      <c r="Q331" s="6" t="s">
        <v>41</v>
      </c>
      <c r="R331" s="6" t="s">
        <v>278</v>
      </c>
      <c r="S331" s="6" t="s">
        <v>276</v>
      </c>
      <c r="T331" s="6" t="s">
        <v>279</v>
      </c>
      <c r="U331" s="6" t="s">
        <v>124</v>
      </c>
      <c r="V331" s="6" t="s">
        <v>45</v>
      </c>
      <c r="W331" s="6" t="s">
        <v>34</v>
      </c>
      <c r="X331" s="6" t="s">
        <v>46</v>
      </c>
      <c r="Y331" s="6" t="s">
        <v>47</v>
      </c>
      <c r="Z331" s="6" t="s">
        <v>280</v>
      </c>
      <c r="AA331" s="6" t="s">
        <v>567</v>
      </c>
      <c r="AB331" s="7">
        <v>2</v>
      </c>
      <c r="AC331" s="7">
        <v>8877</v>
      </c>
      <c r="AD331" s="7">
        <v>8.8800000000000008</v>
      </c>
      <c r="AE331" s="6" t="s">
        <v>68</v>
      </c>
    </row>
    <row r="332" spans="1:31" ht="22" customHeight="1" x14ac:dyDescent="0.3">
      <c r="A332" s="2">
        <v>43879</v>
      </c>
      <c r="B332" s="3" t="s">
        <v>31</v>
      </c>
      <c r="C332" s="3" t="s">
        <v>56</v>
      </c>
      <c r="D332" s="4" t="s">
        <v>68</v>
      </c>
      <c r="E332" s="4" t="s">
        <v>68</v>
      </c>
      <c r="F332" s="4" t="s">
        <v>68</v>
      </c>
      <c r="G332" s="4" t="s">
        <v>68</v>
      </c>
      <c r="H332" s="4" t="s">
        <v>68</v>
      </c>
      <c r="I332" s="3" t="s">
        <v>74</v>
      </c>
      <c r="J332" s="3" t="s">
        <v>77</v>
      </c>
      <c r="K332" s="3" t="s">
        <v>78</v>
      </c>
      <c r="L332" s="3" t="s">
        <v>79</v>
      </c>
      <c r="M332" s="4" t="s">
        <v>68</v>
      </c>
      <c r="N332" s="4" t="s">
        <v>68</v>
      </c>
      <c r="O332" s="4" t="s">
        <v>68</v>
      </c>
      <c r="P332" s="3" t="s">
        <v>80</v>
      </c>
      <c r="Q332" s="3" t="s">
        <v>81</v>
      </c>
      <c r="R332" s="3" t="s">
        <v>82</v>
      </c>
      <c r="S332" s="3" t="s">
        <v>79</v>
      </c>
      <c r="T332" s="3" t="s">
        <v>83</v>
      </c>
      <c r="U332" s="3" t="s">
        <v>65</v>
      </c>
      <c r="V332" s="3" t="s">
        <v>45</v>
      </c>
      <c r="W332" s="3" t="s">
        <v>34</v>
      </c>
      <c r="X332" s="3" t="s">
        <v>46</v>
      </c>
      <c r="Y332" s="3" t="s">
        <v>47</v>
      </c>
      <c r="Z332" s="3" t="s">
        <v>84</v>
      </c>
      <c r="AA332" s="3" t="s">
        <v>568</v>
      </c>
      <c r="AB332" s="4">
        <v>4</v>
      </c>
      <c r="AC332" s="4">
        <v>58387</v>
      </c>
      <c r="AD332" s="4">
        <v>58.39</v>
      </c>
      <c r="AE332" s="4">
        <v>237000</v>
      </c>
    </row>
    <row r="333" spans="1:31" ht="22" customHeight="1" x14ac:dyDescent="0.3">
      <c r="A333" s="5">
        <v>43879</v>
      </c>
      <c r="B333" s="6" t="s">
        <v>31</v>
      </c>
      <c r="C333" s="6" t="s">
        <v>56</v>
      </c>
      <c r="D333" s="7" t="s">
        <v>68</v>
      </c>
      <c r="E333" s="7" t="s">
        <v>68</v>
      </c>
      <c r="F333" s="7" t="s">
        <v>68</v>
      </c>
      <c r="G333" s="7" t="s">
        <v>68</v>
      </c>
      <c r="H333" s="7" t="s">
        <v>68</v>
      </c>
      <c r="I333" s="6" t="s">
        <v>74</v>
      </c>
      <c r="J333" s="6" t="s">
        <v>77</v>
      </c>
      <c r="K333" s="6" t="s">
        <v>78</v>
      </c>
      <c r="L333" s="6" t="s">
        <v>79</v>
      </c>
      <c r="M333" s="7" t="s">
        <v>68</v>
      </c>
      <c r="N333" s="7" t="s">
        <v>68</v>
      </c>
      <c r="O333" s="7" t="s">
        <v>68</v>
      </c>
      <c r="P333" s="6" t="s">
        <v>80</v>
      </c>
      <c r="Q333" s="6" t="s">
        <v>81</v>
      </c>
      <c r="R333" s="6" t="s">
        <v>82</v>
      </c>
      <c r="S333" s="6" t="s">
        <v>79</v>
      </c>
      <c r="T333" s="6" t="s">
        <v>83</v>
      </c>
      <c r="U333" s="6" t="s">
        <v>65</v>
      </c>
      <c r="V333" s="6" t="s">
        <v>45</v>
      </c>
      <c r="W333" s="6" t="s">
        <v>34</v>
      </c>
      <c r="X333" s="6" t="s">
        <v>46</v>
      </c>
      <c r="Y333" s="6" t="s">
        <v>47</v>
      </c>
      <c r="Z333" s="6" t="s">
        <v>84</v>
      </c>
      <c r="AA333" s="6" t="s">
        <v>569</v>
      </c>
      <c r="AB333" s="7">
        <v>5</v>
      </c>
      <c r="AC333" s="7">
        <v>73936</v>
      </c>
      <c r="AD333" s="7">
        <v>73.94</v>
      </c>
      <c r="AE333" s="7">
        <v>300000</v>
      </c>
    </row>
    <row r="334" spans="1:31" ht="22" customHeight="1" x14ac:dyDescent="0.3">
      <c r="A334" s="2">
        <v>43879</v>
      </c>
      <c r="B334" s="3" t="s">
        <v>31</v>
      </c>
      <c r="C334" s="3" t="s">
        <v>56</v>
      </c>
      <c r="D334" s="4" t="s">
        <v>68</v>
      </c>
      <c r="E334" s="4" t="s">
        <v>68</v>
      </c>
      <c r="F334" s="4" t="s">
        <v>68</v>
      </c>
      <c r="G334" s="4" t="s">
        <v>68</v>
      </c>
      <c r="H334" s="4" t="s">
        <v>68</v>
      </c>
      <c r="I334" s="3" t="s">
        <v>74</v>
      </c>
      <c r="J334" s="3" t="s">
        <v>570</v>
      </c>
      <c r="K334" s="4" t="s">
        <v>68</v>
      </c>
      <c r="L334" s="4" t="s">
        <v>68</v>
      </c>
      <c r="M334" s="3" t="s">
        <v>571</v>
      </c>
      <c r="N334" s="4" t="s">
        <v>68</v>
      </c>
      <c r="O334" s="4" t="s">
        <v>68</v>
      </c>
      <c r="P334" s="3" t="s">
        <v>572</v>
      </c>
      <c r="Q334" s="3" t="s">
        <v>41</v>
      </c>
      <c r="R334" s="3" t="s">
        <v>82</v>
      </c>
      <c r="S334" s="3" t="s">
        <v>79</v>
      </c>
      <c r="T334" s="3" t="s">
        <v>83</v>
      </c>
      <c r="U334" s="3" t="s">
        <v>65</v>
      </c>
      <c r="V334" s="3" t="s">
        <v>45</v>
      </c>
      <c r="W334" s="3" t="s">
        <v>34</v>
      </c>
      <c r="X334" s="3" t="s">
        <v>46</v>
      </c>
      <c r="Y334" s="3" t="s">
        <v>47</v>
      </c>
      <c r="Z334" s="3" t="s">
        <v>84</v>
      </c>
      <c r="AA334" s="3" t="s">
        <v>573</v>
      </c>
      <c r="AB334" s="4">
        <v>6</v>
      </c>
      <c r="AC334" s="4">
        <v>89583</v>
      </c>
      <c r="AD334" s="4">
        <v>89.58</v>
      </c>
      <c r="AE334" s="4">
        <v>363000</v>
      </c>
    </row>
    <row r="335" spans="1:31" ht="22" customHeight="1" x14ac:dyDescent="0.3">
      <c r="A335" s="5">
        <v>43878</v>
      </c>
      <c r="B335" s="6" t="s">
        <v>31</v>
      </c>
      <c r="C335" s="6" t="s">
        <v>56</v>
      </c>
      <c r="D335" s="7" t="s">
        <v>68</v>
      </c>
      <c r="E335" s="7" t="s">
        <v>68</v>
      </c>
      <c r="F335" s="7" t="s">
        <v>68</v>
      </c>
      <c r="G335" s="7" t="s">
        <v>68</v>
      </c>
      <c r="H335" s="7" t="s">
        <v>68</v>
      </c>
      <c r="I335" s="6" t="s">
        <v>74</v>
      </c>
      <c r="J335" s="6" t="s">
        <v>244</v>
      </c>
      <c r="K335" s="7" t="s">
        <v>68</v>
      </c>
      <c r="L335" s="6" t="s">
        <v>245</v>
      </c>
      <c r="M335" s="6" t="s">
        <v>61</v>
      </c>
      <c r="N335" s="7" t="s">
        <v>68</v>
      </c>
      <c r="O335" s="7" t="s">
        <v>68</v>
      </c>
      <c r="P335" s="6" t="s">
        <v>246</v>
      </c>
      <c r="Q335" s="6" t="s">
        <v>41</v>
      </c>
      <c r="R335" s="6" t="s">
        <v>474</v>
      </c>
      <c r="S335" s="6" t="s">
        <v>245</v>
      </c>
      <c r="T335" s="6" t="s">
        <v>475</v>
      </c>
      <c r="U335" s="6" t="s">
        <v>124</v>
      </c>
      <c r="V335" s="6" t="s">
        <v>45</v>
      </c>
      <c r="W335" s="6" t="s">
        <v>34</v>
      </c>
      <c r="X335" s="6" t="s">
        <v>46</v>
      </c>
      <c r="Y335" s="6" t="s">
        <v>47</v>
      </c>
      <c r="Z335" s="6" t="s">
        <v>187</v>
      </c>
      <c r="AA335" s="6" t="s">
        <v>574</v>
      </c>
      <c r="AB335" s="7">
        <v>7</v>
      </c>
      <c r="AC335" s="7">
        <v>170800</v>
      </c>
      <c r="AD335" s="7">
        <v>170.8</v>
      </c>
      <c r="AE335" s="7">
        <v>1634000</v>
      </c>
    </row>
    <row r="336" spans="1:31" ht="22" customHeight="1" x14ac:dyDescent="0.3">
      <c r="A336" s="2">
        <v>43877</v>
      </c>
      <c r="B336" s="3" t="s">
        <v>31</v>
      </c>
      <c r="C336" s="3" t="s">
        <v>32</v>
      </c>
      <c r="D336" s="3" t="s">
        <v>33</v>
      </c>
      <c r="E336" s="3" t="s">
        <v>34</v>
      </c>
      <c r="F336" s="4" t="s">
        <v>68</v>
      </c>
      <c r="G336" s="4" t="s">
        <v>68</v>
      </c>
      <c r="H336" s="4" t="s">
        <v>68</v>
      </c>
      <c r="I336" s="3" t="s">
        <v>35</v>
      </c>
      <c r="J336" s="3" t="s">
        <v>180</v>
      </c>
      <c r="K336" s="3" t="s">
        <v>181</v>
      </c>
      <c r="L336" s="3" t="s">
        <v>120</v>
      </c>
      <c r="M336" s="4" t="s">
        <v>68</v>
      </c>
      <c r="N336" s="4" t="s">
        <v>68</v>
      </c>
      <c r="O336" s="4" t="s">
        <v>68</v>
      </c>
      <c r="P336" s="3" t="s">
        <v>182</v>
      </c>
      <c r="Q336" s="3" t="s">
        <v>41</v>
      </c>
      <c r="R336" s="3" t="s">
        <v>122</v>
      </c>
      <c r="S336" s="3" t="s">
        <v>120</v>
      </c>
      <c r="T336" s="3" t="s">
        <v>123</v>
      </c>
      <c r="U336" s="3" t="s">
        <v>124</v>
      </c>
      <c r="V336" s="3" t="s">
        <v>45</v>
      </c>
      <c r="W336" s="3" t="s">
        <v>34</v>
      </c>
      <c r="X336" s="3" t="s">
        <v>46</v>
      </c>
      <c r="Y336" s="3" t="s">
        <v>47</v>
      </c>
      <c r="Z336" s="3" t="s">
        <v>145</v>
      </c>
      <c r="AA336" s="3" t="s">
        <v>575</v>
      </c>
      <c r="AB336" s="4">
        <v>2</v>
      </c>
      <c r="AC336" s="4">
        <v>30960</v>
      </c>
      <c r="AD336" s="4">
        <v>30.96</v>
      </c>
      <c r="AE336" s="4">
        <v>197000</v>
      </c>
    </row>
    <row r="337" spans="1:31" ht="22" customHeight="1" x14ac:dyDescent="0.3">
      <c r="A337" s="5">
        <v>43877</v>
      </c>
      <c r="B337" s="6" t="s">
        <v>31</v>
      </c>
      <c r="C337" s="6" t="s">
        <v>56</v>
      </c>
      <c r="D337" s="7" t="s">
        <v>68</v>
      </c>
      <c r="E337" s="7" t="s">
        <v>68</v>
      </c>
      <c r="F337" s="7" t="s">
        <v>68</v>
      </c>
      <c r="G337" s="7" t="s">
        <v>68</v>
      </c>
      <c r="H337" s="7" t="s">
        <v>68</v>
      </c>
      <c r="I337" s="6" t="s">
        <v>74</v>
      </c>
      <c r="J337" s="6" t="s">
        <v>127</v>
      </c>
      <c r="K337" s="7" t="s">
        <v>68</v>
      </c>
      <c r="L337" s="6" t="s">
        <v>120</v>
      </c>
      <c r="M337" s="7" t="s">
        <v>68</v>
      </c>
      <c r="N337" s="7" t="s">
        <v>68</v>
      </c>
      <c r="O337" s="7" t="s">
        <v>68</v>
      </c>
      <c r="P337" s="6" t="s">
        <v>128</v>
      </c>
      <c r="Q337" s="6" t="s">
        <v>41</v>
      </c>
      <c r="R337" s="6" t="s">
        <v>122</v>
      </c>
      <c r="S337" s="6" t="s">
        <v>120</v>
      </c>
      <c r="T337" s="6" t="s">
        <v>123</v>
      </c>
      <c r="U337" s="6" t="s">
        <v>124</v>
      </c>
      <c r="V337" s="6" t="s">
        <v>45</v>
      </c>
      <c r="W337" s="6" t="s">
        <v>34</v>
      </c>
      <c r="X337" s="6" t="s">
        <v>46</v>
      </c>
      <c r="Y337" s="6" t="s">
        <v>47</v>
      </c>
      <c r="Z337" s="6" t="s">
        <v>143</v>
      </c>
      <c r="AA337" s="6" t="s">
        <v>576</v>
      </c>
      <c r="AB337" s="7">
        <v>2</v>
      </c>
      <c r="AC337" s="7">
        <v>21400</v>
      </c>
      <c r="AD337" s="7">
        <v>21.4</v>
      </c>
      <c r="AE337" s="7">
        <v>182000</v>
      </c>
    </row>
    <row r="338" spans="1:31" ht="22" customHeight="1" x14ac:dyDescent="0.3">
      <c r="A338" s="2">
        <v>43876</v>
      </c>
      <c r="B338" s="3" t="s">
        <v>31</v>
      </c>
      <c r="C338" s="3" t="s">
        <v>32</v>
      </c>
      <c r="D338" s="3" t="s">
        <v>33</v>
      </c>
      <c r="E338" s="3" t="s">
        <v>34</v>
      </c>
      <c r="F338" s="4" t="s">
        <v>68</v>
      </c>
      <c r="G338" s="4" t="s">
        <v>68</v>
      </c>
      <c r="H338" s="4" t="s">
        <v>68</v>
      </c>
      <c r="I338" s="3" t="s">
        <v>35</v>
      </c>
      <c r="J338" s="3" t="s">
        <v>200</v>
      </c>
      <c r="K338" s="3" t="s">
        <v>109</v>
      </c>
      <c r="L338" s="3" t="s">
        <v>110</v>
      </c>
      <c r="M338" s="3" t="s">
        <v>201</v>
      </c>
      <c r="N338" s="4">
        <v>3134473.38</v>
      </c>
      <c r="O338" s="4">
        <v>65577014.060000002</v>
      </c>
      <c r="P338" s="3" t="s">
        <v>202</v>
      </c>
      <c r="Q338" s="3" t="s">
        <v>41</v>
      </c>
      <c r="R338" s="3" t="s">
        <v>210</v>
      </c>
      <c r="S338" s="3" t="s">
        <v>110</v>
      </c>
      <c r="T338" s="3" t="s">
        <v>211</v>
      </c>
      <c r="U338" s="3" t="s">
        <v>115</v>
      </c>
      <c r="V338" s="3" t="s">
        <v>45</v>
      </c>
      <c r="W338" s="3" t="s">
        <v>34</v>
      </c>
      <c r="X338" s="3" t="s">
        <v>46</v>
      </c>
      <c r="Y338" s="3" t="s">
        <v>47</v>
      </c>
      <c r="Z338" s="3" t="s">
        <v>203</v>
      </c>
      <c r="AA338" s="3" t="s">
        <v>577</v>
      </c>
      <c r="AB338" s="4">
        <v>8</v>
      </c>
      <c r="AC338" s="4">
        <v>89800</v>
      </c>
      <c r="AD338" s="4">
        <v>89.8</v>
      </c>
      <c r="AE338" s="4">
        <v>1046000</v>
      </c>
    </row>
    <row r="339" spans="1:31" ht="22" customHeight="1" x14ac:dyDescent="0.3">
      <c r="A339" s="5">
        <v>43876</v>
      </c>
      <c r="B339" s="6" t="s">
        <v>31</v>
      </c>
      <c r="C339" s="6" t="s">
        <v>32</v>
      </c>
      <c r="D339" s="6" t="s">
        <v>33</v>
      </c>
      <c r="E339" s="6" t="s">
        <v>34</v>
      </c>
      <c r="F339" s="7" t="s">
        <v>68</v>
      </c>
      <c r="G339" s="7" t="s">
        <v>68</v>
      </c>
      <c r="H339" s="7" t="s">
        <v>68</v>
      </c>
      <c r="I339" s="6" t="s">
        <v>35</v>
      </c>
      <c r="J339" s="6" t="s">
        <v>131</v>
      </c>
      <c r="K339" s="6" t="s">
        <v>109</v>
      </c>
      <c r="L339" s="6" t="s">
        <v>110</v>
      </c>
      <c r="M339" s="7" t="s">
        <v>68</v>
      </c>
      <c r="N339" s="7" t="s">
        <v>68</v>
      </c>
      <c r="O339" s="7" t="s">
        <v>68</v>
      </c>
      <c r="P339" s="6" t="s">
        <v>132</v>
      </c>
      <c r="Q339" s="6" t="s">
        <v>41</v>
      </c>
      <c r="R339" s="6" t="s">
        <v>113</v>
      </c>
      <c r="S339" s="6" t="s">
        <v>110</v>
      </c>
      <c r="T339" s="6" t="s">
        <v>114</v>
      </c>
      <c r="U339" s="6" t="s">
        <v>115</v>
      </c>
      <c r="V339" s="6" t="s">
        <v>45</v>
      </c>
      <c r="W339" s="6" t="s">
        <v>34</v>
      </c>
      <c r="X339" s="6" t="s">
        <v>46</v>
      </c>
      <c r="Y339" s="6" t="s">
        <v>47</v>
      </c>
      <c r="Z339" s="6" t="s">
        <v>145</v>
      </c>
      <c r="AA339" s="6" t="s">
        <v>578</v>
      </c>
      <c r="AB339" s="7">
        <v>1</v>
      </c>
      <c r="AC339" s="7">
        <v>8100</v>
      </c>
      <c r="AD339" s="7">
        <v>8.1</v>
      </c>
      <c r="AE339" s="7">
        <v>94300</v>
      </c>
    </row>
    <row r="340" spans="1:31" ht="22" customHeight="1" x14ac:dyDescent="0.3">
      <c r="A340" s="2">
        <v>43876</v>
      </c>
      <c r="B340" s="3" t="s">
        <v>31</v>
      </c>
      <c r="C340" s="3" t="s">
        <v>32</v>
      </c>
      <c r="D340" s="3" t="s">
        <v>33</v>
      </c>
      <c r="E340" s="3" t="s">
        <v>34</v>
      </c>
      <c r="F340" s="4" t="s">
        <v>68</v>
      </c>
      <c r="G340" s="4" t="s">
        <v>68</v>
      </c>
      <c r="H340" s="4" t="s">
        <v>68</v>
      </c>
      <c r="I340" s="3" t="s">
        <v>35</v>
      </c>
      <c r="J340" s="3" t="s">
        <v>579</v>
      </c>
      <c r="K340" s="3" t="s">
        <v>580</v>
      </c>
      <c r="L340" s="3" t="s">
        <v>110</v>
      </c>
      <c r="M340" s="3" t="s">
        <v>61</v>
      </c>
      <c r="N340" s="4" t="s">
        <v>68</v>
      </c>
      <c r="O340" s="4" t="s">
        <v>68</v>
      </c>
      <c r="P340" s="3" t="s">
        <v>581</v>
      </c>
      <c r="Q340" s="3" t="s">
        <v>101</v>
      </c>
      <c r="R340" s="3" t="s">
        <v>582</v>
      </c>
      <c r="S340" s="3" t="s">
        <v>110</v>
      </c>
      <c r="T340" s="3" t="s">
        <v>583</v>
      </c>
      <c r="U340" s="3" t="s">
        <v>115</v>
      </c>
      <c r="V340" s="3" t="s">
        <v>45</v>
      </c>
      <c r="W340" s="3" t="s">
        <v>34</v>
      </c>
      <c r="X340" s="3" t="s">
        <v>46</v>
      </c>
      <c r="Y340" s="3" t="s">
        <v>47</v>
      </c>
      <c r="Z340" s="3" t="s">
        <v>145</v>
      </c>
      <c r="AA340" s="3" t="s">
        <v>584</v>
      </c>
      <c r="AB340" s="4">
        <v>4</v>
      </c>
      <c r="AC340" s="4">
        <v>32688</v>
      </c>
      <c r="AD340" s="4">
        <v>32.69</v>
      </c>
      <c r="AE340" s="4">
        <v>381000</v>
      </c>
    </row>
    <row r="341" spans="1:31" ht="22" customHeight="1" x14ac:dyDescent="0.3">
      <c r="A341" s="5">
        <v>43876</v>
      </c>
      <c r="B341" s="6" t="s">
        <v>107</v>
      </c>
      <c r="C341" s="6" t="s">
        <v>56</v>
      </c>
      <c r="D341" s="7" t="s">
        <v>68</v>
      </c>
      <c r="E341" s="7" t="s">
        <v>68</v>
      </c>
      <c r="F341" s="7" t="s">
        <v>68</v>
      </c>
      <c r="G341" s="7" t="s">
        <v>68</v>
      </c>
      <c r="H341" s="7" t="s">
        <v>68</v>
      </c>
      <c r="I341" s="6" t="s">
        <v>74</v>
      </c>
      <c r="J341" s="6" t="s">
        <v>108</v>
      </c>
      <c r="K341" s="6" t="s">
        <v>109</v>
      </c>
      <c r="L341" s="6" t="s">
        <v>110</v>
      </c>
      <c r="M341" s="7" t="s">
        <v>68</v>
      </c>
      <c r="N341" s="7" t="s">
        <v>68</v>
      </c>
      <c r="O341" s="7" t="s">
        <v>68</v>
      </c>
      <c r="P341" s="6" t="s">
        <v>111</v>
      </c>
      <c r="Q341" s="6" t="s">
        <v>41</v>
      </c>
      <c r="R341" s="6" t="s">
        <v>133</v>
      </c>
      <c r="S341" s="6" t="s">
        <v>110</v>
      </c>
      <c r="T341" s="6" t="s">
        <v>134</v>
      </c>
      <c r="U341" s="6" t="s">
        <v>115</v>
      </c>
      <c r="V341" s="6" t="s">
        <v>45</v>
      </c>
      <c r="W341" s="6" t="s">
        <v>34</v>
      </c>
      <c r="X341" s="6" t="s">
        <v>46</v>
      </c>
      <c r="Y341" s="6" t="s">
        <v>47</v>
      </c>
      <c r="Z341" s="6" t="s">
        <v>116</v>
      </c>
      <c r="AA341" s="6" t="s">
        <v>585</v>
      </c>
      <c r="AB341" s="7">
        <v>8</v>
      </c>
      <c r="AC341" s="7">
        <v>102880</v>
      </c>
      <c r="AD341" s="7">
        <v>102.88</v>
      </c>
      <c r="AE341" s="7">
        <v>1952000</v>
      </c>
    </row>
    <row r="342" spans="1:31" ht="22" customHeight="1" x14ac:dyDescent="0.3">
      <c r="A342" s="2">
        <v>43876</v>
      </c>
      <c r="B342" s="3" t="s">
        <v>31</v>
      </c>
      <c r="C342" s="3" t="s">
        <v>32</v>
      </c>
      <c r="D342" s="3" t="s">
        <v>33</v>
      </c>
      <c r="E342" s="3" t="s">
        <v>34</v>
      </c>
      <c r="F342" s="4" t="s">
        <v>68</v>
      </c>
      <c r="G342" s="4" t="s">
        <v>68</v>
      </c>
      <c r="H342" s="4" t="s">
        <v>68</v>
      </c>
      <c r="I342" s="3" t="s">
        <v>35</v>
      </c>
      <c r="J342" s="3" t="s">
        <v>200</v>
      </c>
      <c r="K342" s="3" t="s">
        <v>109</v>
      </c>
      <c r="L342" s="3" t="s">
        <v>110</v>
      </c>
      <c r="M342" s="3" t="s">
        <v>201</v>
      </c>
      <c r="N342" s="4">
        <v>3134473.38</v>
      </c>
      <c r="O342" s="4">
        <v>65577014.060000002</v>
      </c>
      <c r="P342" s="3" t="s">
        <v>202</v>
      </c>
      <c r="Q342" s="3" t="s">
        <v>41</v>
      </c>
      <c r="R342" s="3" t="s">
        <v>113</v>
      </c>
      <c r="S342" s="3" t="s">
        <v>110</v>
      </c>
      <c r="T342" s="3" t="s">
        <v>114</v>
      </c>
      <c r="U342" s="3" t="s">
        <v>115</v>
      </c>
      <c r="V342" s="3" t="s">
        <v>45</v>
      </c>
      <c r="W342" s="3" t="s">
        <v>34</v>
      </c>
      <c r="X342" s="3" t="s">
        <v>46</v>
      </c>
      <c r="Y342" s="3" t="s">
        <v>47</v>
      </c>
      <c r="Z342" s="3" t="s">
        <v>145</v>
      </c>
      <c r="AA342" s="3" t="s">
        <v>586</v>
      </c>
      <c r="AB342" s="4">
        <v>8</v>
      </c>
      <c r="AC342" s="4">
        <v>91900</v>
      </c>
      <c r="AD342" s="4">
        <v>91.9</v>
      </c>
      <c r="AE342" s="4">
        <v>1070000</v>
      </c>
    </row>
    <row r="343" spans="1:31" ht="22" customHeight="1" x14ac:dyDescent="0.3">
      <c r="A343" s="5">
        <v>43876</v>
      </c>
      <c r="B343" s="6" t="s">
        <v>31</v>
      </c>
      <c r="C343" s="6" t="s">
        <v>32</v>
      </c>
      <c r="D343" s="6" t="s">
        <v>33</v>
      </c>
      <c r="E343" s="6" t="s">
        <v>34</v>
      </c>
      <c r="F343" s="7" t="s">
        <v>68</v>
      </c>
      <c r="G343" s="7" t="s">
        <v>68</v>
      </c>
      <c r="H343" s="7" t="s">
        <v>68</v>
      </c>
      <c r="I343" s="6" t="s">
        <v>35</v>
      </c>
      <c r="J343" s="6" t="s">
        <v>200</v>
      </c>
      <c r="K343" s="6" t="s">
        <v>109</v>
      </c>
      <c r="L343" s="6" t="s">
        <v>110</v>
      </c>
      <c r="M343" s="6" t="s">
        <v>201</v>
      </c>
      <c r="N343" s="7">
        <v>3134473.38</v>
      </c>
      <c r="O343" s="7">
        <v>65577014.060000002</v>
      </c>
      <c r="P343" s="6" t="s">
        <v>202</v>
      </c>
      <c r="Q343" s="6" t="s">
        <v>41</v>
      </c>
      <c r="R343" s="6" t="s">
        <v>113</v>
      </c>
      <c r="S343" s="6" t="s">
        <v>110</v>
      </c>
      <c r="T343" s="6" t="s">
        <v>114</v>
      </c>
      <c r="U343" s="6" t="s">
        <v>115</v>
      </c>
      <c r="V343" s="6" t="s">
        <v>45</v>
      </c>
      <c r="W343" s="6" t="s">
        <v>34</v>
      </c>
      <c r="X343" s="6" t="s">
        <v>46</v>
      </c>
      <c r="Y343" s="6" t="s">
        <v>47</v>
      </c>
      <c r="Z343" s="6" t="s">
        <v>95</v>
      </c>
      <c r="AA343" s="6" t="s">
        <v>587</v>
      </c>
      <c r="AB343" s="7">
        <v>2</v>
      </c>
      <c r="AC343" s="7">
        <v>24282</v>
      </c>
      <c r="AD343" s="7">
        <v>24.28</v>
      </c>
      <c r="AE343" s="7">
        <v>75300</v>
      </c>
    </row>
    <row r="344" spans="1:31" ht="22" customHeight="1" x14ac:dyDescent="0.3">
      <c r="A344" s="2">
        <v>43876</v>
      </c>
      <c r="B344" s="3" t="s">
        <v>31</v>
      </c>
      <c r="C344" s="3" t="s">
        <v>32</v>
      </c>
      <c r="D344" s="3" t="s">
        <v>33</v>
      </c>
      <c r="E344" s="3" t="s">
        <v>34</v>
      </c>
      <c r="F344" s="4" t="s">
        <v>68</v>
      </c>
      <c r="G344" s="4" t="s">
        <v>68</v>
      </c>
      <c r="H344" s="4" t="s">
        <v>68</v>
      </c>
      <c r="I344" s="3" t="s">
        <v>35</v>
      </c>
      <c r="J344" s="3" t="s">
        <v>588</v>
      </c>
      <c r="K344" s="3" t="s">
        <v>589</v>
      </c>
      <c r="L344" s="3" t="s">
        <v>99</v>
      </c>
      <c r="M344" s="3" t="s">
        <v>61</v>
      </c>
      <c r="N344" s="4" t="s">
        <v>68</v>
      </c>
      <c r="O344" s="4" t="s">
        <v>68</v>
      </c>
      <c r="P344" s="3" t="s">
        <v>100</v>
      </c>
      <c r="Q344" s="3" t="s">
        <v>101</v>
      </c>
      <c r="R344" s="3" t="s">
        <v>102</v>
      </c>
      <c r="S344" s="3" t="s">
        <v>99</v>
      </c>
      <c r="T344" s="3" t="s">
        <v>103</v>
      </c>
      <c r="U344" s="3" t="s">
        <v>104</v>
      </c>
      <c r="V344" s="3" t="s">
        <v>45</v>
      </c>
      <c r="W344" s="3" t="s">
        <v>34</v>
      </c>
      <c r="X344" s="3" t="s">
        <v>46</v>
      </c>
      <c r="Y344" s="3" t="s">
        <v>47</v>
      </c>
      <c r="Z344" s="3" t="s">
        <v>105</v>
      </c>
      <c r="AA344" s="3" t="s">
        <v>590</v>
      </c>
      <c r="AB344" s="4">
        <v>14</v>
      </c>
      <c r="AC344" s="4">
        <v>162694</v>
      </c>
      <c r="AD344" s="4">
        <v>162.69</v>
      </c>
      <c r="AE344" s="4">
        <v>446000</v>
      </c>
    </row>
    <row r="345" spans="1:31" ht="22" customHeight="1" x14ac:dyDescent="0.3">
      <c r="A345" s="5">
        <v>43876</v>
      </c>
      <c r="B345" s="6" t="s">
        <v>107</v>
      </c>
      <c r="C345" s="6" t="s">
        <v>56</v>
      </c>
      <c r="D345" s="7" t="s">
        <v>68</v>
      </c>
      <c r="E345" s="7" t="s">
        <v>68</v>
      </c>
      <c r="F345" s="7" t="s">
        <v>68</v>
      </c>
      <c r="G345" s="7" t="s">
        <v>68</v>
      </c>
      <c r="H345" s="7" t="s">
        <v>68</v>
      </c>
      <c r="I345" s="6" t="s">
        <v>74</v>
      </c>
      <c r="J345" s="6" t="s">
        <v>108</v>
      </c>
      <c r="K345" s="6" t="s">
        <v>109</v>
      </c>
      <c r="L345" s="6" t="s">
        <v>110</v>
      </c>
      <c r="M345" s="7" t="s">
        <v>68</v>
      </c>
      <c r="N345" s="7" t="s">
        <v>68</v>
      </c>
      <c r="O345" s="7" t="s">
        <v>68</v>
      </c>
      <c r="P345" s="6" t="s">
        <v>111</v>
      </c>
      <c r="Q345" s="6" t="s">
        <v>41</v>
      </c>
      <c r="R345" s="6" t="s">
        <v>210</v>
      </c>
      <c r="S345" s="6" t="s">
        <v>110</v>
      </c>
      <c r="T345" s="6" t="s">
        <v>211</v>
      </c>
      <c r="U345" s="6" t="s">
        <v>115</v>
      </c>
      <c r="V345" s="6" t="s">
        <v>45</v>
      </c>
      <c r="W345" s="6" t="s">
        <v>34</v>
      </c>
      <c r="X345" s="6" t="s">
        <v>46</v>
      </c>
      <c r="Y345" s="6" t="s">
        <v>47</v>
      </c>
      <c r="Z345" s="6" t="s">
        <v>116</v>
      </c>
      <c r="AA345" s="6" t="s">
        <v>591</v>
      </c>
      <c r="AB345" s="7">
        <v>6</v>
      </c>
      <c r="AC345" s="7">
        <v>77160</v>
      </c>
      <c r="AD345" s="7">
        <v>77.16</v>
      </c>
      <c r="AE345" s="7">
        <v>1464000</v>
      </c>
    </row>
    <row r="346" spans="1:31" ht="22" customHeight="1" x14ac:dyDescent="0.3">
      <c r="A346" s="2">
        <v>43876</v>
      </c>
      <c r="B346" s="3" t="s">
        <v>107</v>
      </c>
      <c r="C346" s="3" t="s">
        <v>56</v>
      </c>
      <c r="D346" s="4" t="s">
        <v>68</v>
      </c>
      <c r="E346" s="4" t="s">
        <v>68</v>
      </c>
      <c r="F346" s="4" t="s">
        <v>68</v>
      </c>
      <c r="G346" s="4" t="s">
        <v>68</v>
      </c>
      <c r="H346" s="4" t="s">
        <v>68</v>
      </c>
      <c r="I346" s="3" t="s">
        <v>74</v>
      </c>
      <c r="J346" s="3" t="s">
        <v>108</v>
      </c>
      <c r="K346" s="3" t="s">
        <v>109</v>
      </c>
      <c r="L346" s="3" t="s">
        <v>110</v>
      </c>
      <c r="M346" s="4" t="s">
        <v>68</v>
      </c>
      <c r="N346" s="4" t="s">
        <v>68</v>
      </c>
      <c r="O346" s="4" t="s">
        <v>68</v>
      </c>
      <c r="P346" s="3" t="s">
        <v>111</v>
      </c>
      <c r="Q346" s="3" t="s">
        <v>41</v>
      </c>
      <c r="R346" s="3" t="s">
        <v>133</v>
      </c>
      <c r="S346" s="3" t="s">
        <v>110</v>
      </c>
      <c r="T346" s="3" t="s">
        <v>134</v>
      </c>
      <c r="U346" s="3" t="s">
        <v>115</v>
      </c>
      <c r="V346" s="3" t="s">
        <v>45</v>
      </c>
      <c r="W346" s="3" t="s">
        <v>34</v>
      </c>
      <c r="X346" s="3" t="s">
        <v>46</v>
      </c>
      <c r="Y346" s="3" t="s">
        <v>47</v>
      </c>
      <c r="Z346" s="3" t="s">
        <v>116</v>
      </c>
      <c r="AA346" s="3" t="s">
        <v>592</v>
      </c>
      <c r="AB346" s="4">
        <v>10</v>
      </c>
      <c r="AC346" s="4">
        <v>128600.01</v>
      </c>
      <c r="AD346" s="4">
        <v>128.6</v>
      </c>
      <c r="AE346" s="4">
        <v>2440000</v>
      </c>
    </row>
    <row r="347" spans="1:31" ht="22" customHeight="1" x14ac:dyDescent="0.3">
      <c r="A347" s="5">
        <v>43875</v>
      </c>
      <c r="B347" s="6" t="s">
        <v>31</v>
      </c>
      <c r="C347" s="6" t="s">
        <v>32</v>
      </c>
      <c r="D347" s="6" t="s">
        <v>33</v>
      </c>
      <c r="E347" s="6" t="s">
        <v>34</v>
      </c>
      <c r="F347" s="7" t="s">
        <v>68</v>
      </c>
      <c r="G347" s="7" t="s">
        <v>68</v>
      </c>
      <c r="H347" s="7" t="s">
        <v>68</v>
      </c>
      <c r="I347" s="6" t="s">
        <v>35</v>
      </c>
      <c r="J347" s="6" t="s">
        <v>131</v>
      </c>
      <c r="K347" s="6" t="s">
        <v>109</v>
      </c>
      <c r="L347" s="6" t="s">
        <v>110</v>
      </c>
      <c r="M347" s="7" t="s">
        <v>68</v>
      </c>
      <c r="N347" s="7" t="s">
        <v>68</v>
      </c>
      <c r="O347" s="7" t="s">
        <v>68</v>
      </c>
      <c r="P347" s="6" t="s">
        <v>132</v>
      </c>
      <c r="Q347" s="6" t="s">
        <v>101</v>
      </c>
      <c r="R347" s="6" t="s">
        <v>113</v>
      </c>
      <c r="S347" s="6" t="s">
        <v>110</v>
      </c>
      <c r="T347" s="6" t="s">
        <v>114</v>
      </c>
      <c r="U347" s="6" t="s">
        <v>115</v>
      </c>
      <c r="V347" s="6" t="s">
        <v>45</v>
      </c>
      <c r="W347" s="6" t="s">
        <v>34</v>
      </c>
      <c r="X347" s="6" t="s">
        <v>46</v>
      </c>
      <c r="Y347" s="6" t="s">
        <v>47</v>
      </c>
      <c r="Z347" s="6" t="s">
        <v>145</v>
      </c>
      <c r="AA347" s="6" t="s">
        <v>560</v>
      </c>
      <c r="AB347" s="7">
        <v>2</v>
      </c>
      <c r="AC347" s="7">
        <v>17400</v>
      </c>
      <c r="AD347" s="7">
        <v>17.399999999999999</v>
      </c>
      <c r="AE347" s="7">
        <v>203000</v>
      </c>
    </row>
    <row r="348" spans="1:31" ht="22" customHeight="1" x14ac:dyDescent="0.3">
      <c r="A348" s="2">
        <v>43873</v>
      </c>
      <c r="B348" s="3" t="s">
        <v>31</v>
      </c>
      <c r="C348" s="3" t="s">
        <v>56</v>
      </c>
      <c r="D348" s="4" t="s">
        <v>68</v>
      </c>
      <c r="E348" s="4" t="s">
        <v>68</v>
      </c>
      <c r="F348" s="4" t="s">
        <v>68</v>
      </c>
      <c r="G348" s="4" t="s">
        <v>68</v>
      </c>
      <c r="H348" s="4" t="s">
        <v>68</v>
      </c>
      <c r="I348" s="3" t="s">
        <v>74</v>
      </c>
      <c r="J348" s="3" t="s">
        <v>593</v>
      </c>
      <c r="K348" s="4" t="s">
        <v>68</v>
      </c>
      <c r="L348" s="4" t="s">
        <v>68</v>
      </c>
      <c r="M348" s="3" t="s">
        <v>594</v>
      </c>
      <c r="N348" s="4" t="s">
        <v>68</v>
      </c>
      <c r="O348" s="4" t="s">
        <v>68</v>
      </c>
      <c r="P348" s="3" t="s">
        <v>595</v>
      </c>
      <c r="Q348" s="3" t="s">
        <v>41</v>
      </c>
      <c r="R348" s="3" t="s">
        <v>82</v>
      </c>
      <c r="S348" s="3" t="s">
        <v>79</v>
      </c>
      <c r="T348" s="3" t="s">
        <v>83</v>
      </c>
      <c r="U348" s="3" t="s">
        <v>65</v>
      </c>
      <c r="V348" s="3" t="s">
        <v>45</v>
      </c>
      <c r="W348" s="3" t="s">
        <v>34</v>
      </c>
      <c r="X348" s="3" t="s">
        <v>46</v>
      </c>
      <c r="Y348" s="3" t="s">
        <v>47</v>
      </c>
      <c r="Z348" s="3" t="s">
        <v>84</v>
      </c>
      <c r="AA348" s="3" t="s">
        <v>596</v>
      </c>
      <c r="AB348" s="4">
        <v>8</v>
      </c>
      <c r="AC348" s="4">
        <v>114957</v>
      </c>
      <c r="AD348" s="4">
        <v>114.96</v>
      </c>
      <c r="AE348" s="4">
        <v>466000</v>
      </c>
    </row>
    <row r="349" spans="1:31" ht="22" customHeight="1" x14ac:dyDescent="0.3">
      <c r="A349" s="5">
        <v>43873</v>
      </c>
      <c r="B349" s="6" t="s">
        <v>31</v>
      </c>
      <c r="C349" s="6" t="s">
        <v>56</v>
      </c>
      <c r="D349" s="7" t="s">
        <v>68</v>
      </c>
      <c r="E349" s="7" t="s">
        <v>68</v>
      </c>
      <c r="F349" s="7" t="s">
        <v>68</v>
      </c>
      <c r="G349" s="7" t="s">
        <v>68</v>
      </c>
      <c r="H349" s="7" t="s">
        <v>68</v>
      </c>
      <c r="I349" s="6" t="s">
        <v>74</v>
      </c>
      <c r="J349" s="6" t="s">
        <v>77</v>
      </c>
      <c r="K349" s="6" t="s">
        <v>78</v>
      </c>
      <c r="L349" s="6" t="s">
        <v>79</v>
      </c>
      <c r="M349" s="7" t="s">
        <v>68</v>
      </c>
      <c r="N349" s="7" t="s">
        <v>68</v>
      </c>
      <c r="O349" s="7" t="s">
        <v>68</v>
      </c>
      <c r="P349" s="6" t="s">
        <v>80</v>
      </c>
      <c r="Q349" s="6" t="s">
        <v>81</v>
      </c>
      <c r="R349" s="6" t="s">
        <v>82</v>
      </c>
      <c r="S349" s="6" t="s">
        <v>79</v>
      </c>
      <c r="T349" s="6" t="s">
        <v>83</v>
      </c>
      <c r="U349" s="6" t="s">
        <v>65</v>
      </c>
      <c r="V349" s="6" t="s">
        <v>45</v>
      </c>
      <c r="W349" s="6" t="s">
        <v>34</v>
      </c>
      <c r="X349" s="6" t="s">
        <v>46</v>
      </c>
      <c r="Y349" s="6" t="s">
        <v>47</v>
      </c>
      <c r="Z349" s="6" t="s">
        <v>84</v>
      </c>
      <c r="AA349" s="6" t="s">
        <v>597</v>
      </c>
      <c r="AB349" s="7">
        <v>8</v>
      </c>
      <c r="AC349" s="7">
        <v>118224</v>
      </c>
      <c r="AD349" s="7">
        <v>118.22</v>
      </c>
      <c r="AE349" s="7">
        <v>479000</v>
      </c>
    </row>
    <row r="350" spans="1:31" ht="22" customHeight="1" x14ac:dyDescent="0.3">
      <c r="A350" s="2">
        <v>43873</v>
      </c>
      <c r="B350" s="3" t="s">
        <v>31</v>
      </c>
      <c r="C350" s="3" t="s">
        <v>56</v>
      </c>
      <c r="D350" s="4" t="s">
        <v>68</v>
      </c>
      <c r="E350" s="4" t="s">
        <v>68</v>
      </c>
      <c r="F350" s="4" t="s">
        <v>68</v>
      </c>
      <c r="G350" s="4" t="s">
        <v>68</v>
      </c>
      <c r="H350" s="4" t="s">
        <v>68</v>
      </c>
      <c r="I350" s="3" t="s">
        <v>74</v>
      </c>
      <c r="J350" s="3" t="s">
        <v>77</v>
      </c>
      <c r="K350" s="3" t="s">
        <v>78</v>
      </c>
      <c r="L350" s="3" t="s">
        <v>79</v>
      </c>
      <c r="M350" s="4" t="s">
        <v>68</v>
      </c>
      <c r="N350" s="4" t="s">
        <v>68</v>
      </c>
      <c r="O350" s="4" t="s">
        <v>68</v>
      </c>
      <c r="P350" s="3" t="s">
        <v>80</v>
      </c>
      <c r="Q350" s="3" t="s">
        <v>81</v>
      </c>
      <c r="R350" s="3" t="s">
        <v>82</v>
      </c>
      <c r="S350" s="3" t="s">
        <v>79</v>
      </c>
      <c r="T350" s="3" t="s">
        <v>83</v>
      </c>
      <c r="U350" s="3" t="s">
        <v>65</v>
      </c>
      <c r="V350" s="3" t="s">
        <v>45</v>
      </c>
      <c r="W350" s="3" t="s">
        <v>34</v>
      </c>
      <c r="X350" s="3" t="s">
        <v>46</v>
      </c>
      <c r="Y350" s="3" t="s">
        <v>47</v>
      </c>
      <c r="Z350" s="3" t="s">
        <v>84</v>
      </c>
      <c r="AA350" s="3" t="s">
        <v>598</v>
      </c>
      <c r="AB350" s="4">
        <v>6</v>
      </c>
      <c r="AC350" s="4">
        <v>87235</v>
      </c>
      <c r="AD350" s="4">
        <v>87.24</v>
      </c>
      <c r="AE350" s="4">
        <v>354000</v>
      </c>
    </row>
    <row r="351" spans="1:31" ht="22" customHeight="1" x14ac:dyDescent="0.3">
      <c r="A351" s="5">
        <v>43873</v>
      </c>
      <c r="B351" s="6" t="s">
        <v>31</v>
      </c>
      <c r="C351" s="6" t="s">
        <v>56</v>
      </c>
      <c r="D351" s="7" t="s">
        <v>68</v>
      </c>
      <c r="E351" s="7" t="s">
        <v>68</v>
      </c>
      <c r="F351" s="7" t="s">
        <v>68</v>
      </c>
      <c r="G351" s="7" t="s">
        <v>68</v>
      </c>
      <c r="H351" s="7" t="s">
        <v>68</v>
      </c>
      <c r="I351" s="6" t="s">
        <v>74</v>
      </c>
      <c r="J351" s="6" t="s">
        <v>77</v>
      </c>
      <c r="K351" s="6" t="s">
        <v>78</v>
      </c>
      <c r="L351" s="6" t="s">
        <v>79</v>
      </c>
      <c r="M351" s="7" t="s">
        <v>68</v>
      </c>
      <c r="N351" s="7" t="s">
        <v>68</v>
      </c>
      <c r="O351" s="7" t="s">
        <v>68</v>
      </c>
      <c r="P351" s="6" t="s">
        <v>80</v>
      </c>
      <c r="Q351" s="6" t="s">
        <v>81</v>
      </c>
      <c r="R351" s="6" t="s">
        <v>82</v>
      </c>
      <c r="S351" s="6" t="s">
        <v>79</v>
      </c>
      <c r="T351" s="6" t="s">
        <v>83</v>
      </c>
      <c r="U351" s="6" t="s">
        <v>65</v>
      </c>
      <c r="V351" s="6" t="s">
        <v>45</v>
      </c>
      <c r="W351" s="6" t="s">
        <v>34</v>
      </c>
      <c r="X351" s="6" t="s">
        <v>46</v>
      </c>
      <c r="Y351" s="6" t="s">
        <v>47</v>
      </c>
      <c r="Z351" s="6" t="s">
        <v>84</v>
      </c>
      <c r="AA351" s="6" t="s">
        <v>598</v>
      </c>
      <c r="AB351" s="7">
        <v>6</v>
      </c>
      <c r="AC351" s="7">
        <v>87270</v>
      </c>
      <c r="AD351" s="7">
        <v>87.27</v>
      </c>
      <c r="AE351" s="7">
        <v>354000</v>
      </c>
    </row>
    <row r="352" spans="1:31" ht="22" hidden="1" customHeight="1" x14ac:dyDescent="0.3">
      <c r="A352" s="2">
        <v>43873</v>
      </c>
      <c r="B352" s="3" t="s">
        <v>26</v>
      </c>
      <c r="C352" s="3" t="s">
        <v>86</v>
      </c>
      <c r="D352" s="3" t="s">
        <v>87</v>
      </c>
      <c r="E352" s="3" t="s">
        <v>34</v>
      </c>
      <c r="F352" s="4" t="s">
        <v>68</v>
      </c>
      <c r="G352" s="4" t="s">
        <v>68</v>
      </c>
      <c r="H352" s="4" t="s">
        <v>68</v>
      </c>
      <c r="I352" s="3" t="s">
        <v>88</v>
      </c>
      <c r="J352" s="3" t="s">
        <v>89</v>
      </c>
      <c r="K352" s="4" t="s">
        <v>68</v>
      </c>
      <c r="L352" s="4" t="s">
        <v>68</v>
      </c>
      <c r="M352" s="4" t="s">
        <v>68</v>
      </c>
      <c r="N352" s="4" t="s">
        <v>68</v>
      </c>
      <c r="O352" s="4" t="s">
        <v>68</v>
      </c>
      <c r="P352" s="3" t="s">
        <v>90</v>
      </c>
      <c r="Q352" s="3" t="s">
        <v>41</v>
      </c>
      <c r="R352" s="3" t="s">
        <v>91</v>
      </c>
      <c r="S352" s="3" t="s">
        <v>92</v>
      </c>
      <c r="T352" s="3" t="s">
        <v>93</v>
      </c>
      <c r="U352" s="3" t="s">
        <v>94</v>
      </c>
      <c r="V352" s="3" t="s">
        <v>45</v>
      </c>
      <c r="W352" s="3" t="s">
        <v>34</v>
      </c>
      <c r="X352" s="3" t="s">
        <v>46</v>
      </c>
      <c r="Y352" s="3" t="s">
        <v>47</v>
      </c>
      <c r="Z352" s="3" t="s">
        <v>95</v>
      </c>
      <c r="AA352" s="3" t="s">
        <v>599</v>
      </c>
      <c r="AB352" s="4">
        <v>20</v>
      </c>
      <c r="AC352" s="4">
        <v>262000</v>
      </c>
      <c r="AD352" s="4">
        <v>262</v>
      </c>
      <c r="AE352" s="4">
        <v>991000</v>
      </c>
    </row>
    <row r="353" spans="1:31" ht="22" customHeight="1" x14ac:dyDescent="0.3">
      <c r="A353" s="5">
        <v>43873</v>
      </c>
      <c r="B353" s="6" t="s">
        <v>31</v>
      </c>
      <c r="C353" s="6" t="s">
        <v>32</v>
      </c>
      <c r="D353" s="6" t="s">
        <v>33</v>
      </c>
      <c r="E353" s="6" t="s">
        <v>34</v>
      </c>
      <c r="F353" s="7" t="s">
        <v>68</v>
      </c>
      <c r="G353" s="7" t="s">
        <v>68</v>
      </c>
      <c r="H353" s="7" t="s">
        <v>68</v>
      </c>
      <c r="I353" s="6" t="s">
        <v>35</v>
      </c>
      <c r="J353" s="6" t="s">
        <v>180</v>
      </c>
      <c r="K353" s="6" t="s">
        <v>181</v>
      </c>
      <c r="L353" s="6" t="s">
        <v>120</v>
      </c>
      <c r="M353" s="7" t="s">
        <v>68</v>
      </c>
      <c r="N353" s="7" t="s">
        <v>68</v>
      </c>
      <c r="O353" s="7" t="s">
        <v>68</v>
      </c>
      <c r="P353" s="6" t="s">
        <v>182</v>
      </c>
      <c r="Q353" s="6" t="s">
        <v>41</v>
      </c>
      <c r="R353" s="6" t="s">
        <v>122</v>
      </c>
      <c r="S353" s="6" t="s">
        <v>120</v>
      </c>
      <c r="T353" s="6" t="s">
        <v>123</v>
      </c>
      <c r="U353" s="6" t="s">
        <v>124</v>
      </c>
      <c r="V353" s="6" t="s">
        <v>45</v>
      </c>
      <c r="W353" s="6" t="s">
        <v>34</v>
      </c>
      <c r="X353" s="6" t="s">
        <v>46</v>
      </c>
      <c r="Y353" s="6" t="s">
        <v>47</v>
      </c>
      <c r="Z353" s="6" t="s">
        <v>145</v>
      </c>
      <c r="AA353" s="6" t="s">
        <v>600</v>
      </c>
      <c r="AB353" s="7">
        <v>1</v>
      </c>
      <c r="AC353" s="7">
        <v>15480</v>
      </c>
      <c r="AD353" s="7">
        <v>15.48</v>
      </c>
      <c r="AE353" s="7">
        <v>98500</v>
      </c>
    </row>
    <row r="354" spans="1:31" ht="22" customHeight="1" x14ac:dyDescent="0.3">
      <c r="A354" s="2">
        <v>43873</v>
      </c>
      <c r="B354" s="3" t="s">
        <v>31</v>
      </c>
      <c r="C354" s="3" t="s">
        <v>56</v>
      </c>
      <c r="D354" s="4" t="s">
        <v>68</v>
      </c>
      <c r="E354" s="4" t="s">
        <v>68</v>
      </c>
      <c r="F354" s="4" t="s">
        <v>68</v>
      </c>
      <c r="G354" s="4" t="s">
        <v>68</v>
      </c>
      <c r="H354" s="4" t="s">
        <v>68</v>
      </c>
      <c r="I354" s="3" t="s">
        <v>74</v>
      </c>
      <c r="J354" s="3" t="s">
        <v>77</v>
      </c>
      <c r="K354" s="3" t="s">
        <v>78</v>
      </c>
      <c r="L354" s="3" t="s">
        <v>79</v>
      </c>
      <c r="M354" s="4" t="s">
        <v>68</v>
      </c>
      <c r="N354" s="4" t="s">
        <v>68</v>
      </c>
      <c r="O354" s="4" t="s">
        <v>68</v>
      </c>
      <c r="P354" s="3" t="s">
        <v>80</v>
      </c>
      <c r="Q354" s="3" t="s">
        <v>81</v>
      </c>
      <c r="R354" s="3" t="s">
        <v>82</v>
      </c>
      <c r="S354" s="3" t="s">
        <v>79</v>
      </c>
      <c r="T354" s="3" t="s">
        <v>83</v>
      </c>
      <c r="U354" s="3" t="s">
        <v>65</v>
      </c>
      <c r="V354" s="3" t="s">
        <v>45</v>
      </c>
      <c r="W354" s="3" t="s">
        <v>34</v>
      </c>
      <c r="X354" s="3" t="s">
        <v>46</v>
      </c>
      <c r="Y354" s="3" t="s">
        <v>47</v>
      </c>
      <c r="Z354" s="3" t="s">
        <v>84</v>
      </c>
      <c r="AA354" s="3" t="s">
        <v>598</v>
      </c>
      <c r="AB354" s="4">
        <v>6</v>
      </c>
      <c r="AC354" s="4">
        <v>88197</v>
      </c>
      <c r="AD354" s="4">
        <v>88.2</v>
      </c>
      <c r="AE354" s="4">
        <v>358000</v>
      </c>
    </row>
    <row r="355" spans="1:31" ht="22" customHeight="1" x14ac:dyDescent="0.3">
      <c r="A355" s="5">
        <v>43873</v>
      </c>
      <c r="B355" s="6" t="s">
        <v>31</v>
      </c>
      <c r="C355" s="6" t="s">
        <v>56</v>
      </c>
      <c r="D355" s="7" t="s">
        <v>68</v>
      </c>
      <c r="E355" s="7" t="s">
        <v>68</v>
      </c>
      <c r="F355" s="7" t="s">
        <v>68</v>
      </c>
      <c r="G355" s="7" t="s">
        <v>68</v>
      </c>
      <c r="H355" s="7" t="s">
        <v>68</v>
      </c>
      <c r="I355" s="6" t="s">
        <v>74</v>
      </c>
      <c r="J355" s="6" t="s">
        <v>127</v>
      </c>
      <c r="K355" s="7" t="s">
        <v>68</v>
      </c>
      <c r="L355" s="6" t="s">
        <v>120</v>
      </c>
      <c r="M355" s="7" t="s">
        <v>68</v>
      </c>
      <c r="N355" s="7" t="s">
        <v>68</v>
      </c>
      <c r="O355" s="7" t="s">
        <v>68</v>
      </c>
      <c r="P355" s="6" t="s">
        <v>128</v>
      </c>
      <c r="Q355" s="6" t="s">
        <v>41</v>
      </c>
      <c r="R355" s="6" t="s">
        <v>122</v>
      </c>
      <c r="S355" s="6" t="s">
        <v>120</v>
      </c>
      <c r="T355" s="6" t="s">
        <v>123</v>
      </c>
      <c r="U355" s="6" t="s">
        <v>124</v>
      </c>
      <c r="V355" s="6" t="s">
        <v>45</v>
      </c>
      <c r="W355" s="6" t="s">
        <v>34</v>
      </c>
      <c r="X355" s="6" t="s">
        <v>46</v>
      </c>
      <c r="Y355" s="6" t="s">
        <v>47</v>
      </c>
      <c r="Z355" s="6" t="s">
        <v>129</v>
      </c>
      <c r="AA355" s="6" t="s">
        <v>601</v>
      </c>
      <c r="AB355" s="7">
        <v>1</v>
      </c>
      <c r="AC355" s="7">
        <v>21720</v>
      </c>
      <c r="AD355" s="7">
        <v>21.72</v>
      </c>
      <c r="AE355" s="7">
        <v>735000</v>
      </c>
    </row>
    <row r="356" spans="1:31" ht="22" customHeight="1" x14ac:dyDescent="0.3">
      <c r="A356" s="2">
        <v>43873</v>
      </c>
      <c r="B356" s="3" t="s">
        <v>31</v>
      </c>
      <c r="C356" s="3" t="s">
        <v>56</v>
      </c>
      <c r="D356" s="3" t="s">
        <v>222</v>
      </c>
      <c r="E356" s="3" t="s">
        <v>34</v>
      </c>
      <c r="F356" s="4" t="s">
        <v>68</v>
      </c>
      <c r="G356" s="4" t="s">
        <v>68</v>
      </c>
      <c r="H356" s="4" t="s">
        <v>68</v>
      </c>
      <c r="I356" s="3" t="s">
        <v>223</v>
      </c>
      <c r="J356" s="3" t="s">
        <v>593</v>
      </c>
      <c r="K356" s="4" t="s">
        <v>68</v>
      </c>
      <c r="L356" s="4" t="s">
        <v>68</v>
      </c>
      <c r="M356" s="3" t="s">
        <v>594</v>
      </c>
      <c r="N356" s="4" t="s">
        <v>68</v>
      </c>
      <c r="O356" s="4" t="s">
        <v>68</v>
      </c>
      <c r="P356" s="3" t="s">
        <v>595</v>
      </c>
      <c r="Q356" s="3" t="s">
        <v>41</v>
      </c>
      <c r="R356" s="3" t="s">
        <v>82</v>
      </c>
      <c r="S356" s="3" t="s">
        <v>79</v>
      </c>
      <c r="T356" s="3" t="s">
        <v>83</v>
      </c>
      <c r="U356" s="3" t="s">
        <v>65</v>
      </c>
      <c r="V356" s="3" t="s">
        <v>45</v>
      </c>
      <c r="W356" s="3" t="s">
        <v>34</v>
      </c>
      <c r="X356" s="3" t="s">
        <v>46</v>
      </c>
      <c r="Y356" s="3" t="s">
        <v>47</v>
      </c>
      <c r="Z356" s="3" t="s">
        <v>84</v>
      </c>
      <c r="AA356" s="3" t="s">
        <v>602</v>
      </c>
      <c r="AB356" s="4">
        <v>6</v>
      </c>
      <c r="AC356" s="4">
        <v>87679</v>
      </c>
      <c r="AD356" s="4">
        <v>87.68</v>
      </c>
      <c r="AE356" s="4">
        <v>355000</v>
      </c>
    </row>
    <row r="357" spans="1:31" ht="22" customHeight="1" x14ac:dyDescent="0.3">
      <c r="A357" s="5">
        <v>43872</v>
      </c>
      <c r="B357" s="6" t="s">
        <v>31</v>
      </c>
      <c r="C357" s="6" t="s">
        <v>32</v>
      </c>
      <c r="D357" s="6" t="s">
        <v>33</v>
      </c>
      <c r="E357" s="6" t="s">
        <v>34</v>
      </c>
      <c r="F357" s="7" t="s">
        <v>68</v>
      </c>
      <c r="G357" s="7" t="s">
        <v>68</v>
      </c>
      <c r="H357" s="7" t="s">
        <v>68</v>
      </c>
      <c r="I357" s="6" t="s">
        <v>35</v>
      </c>
      <c r="J357" s="6" t="s">
        <v>36</v>
      </c>
      <c r="K357" s="6" t="s">
        <v>37</v>
      </c>
      <c r="L357" s="6" t="s">
        <v>38</v>
      </c>
      <c r="M357" s="6" t="s">
        <v>39</v>
      </c>
      <c r="N357" s="7" t="s">
        <v>68</v>
      </c>
      <c r="O357" s="7" t="s">
        <v>68</v>
      </c>
      <c r="P357" s="6" t="s">
        <v>40</v>
      </c>
      <c r="Q357" s="6" t="s">
        <v>41</v>
      </c>
      <c r="R357" s="6" t="s">
        <v>42</v>
      </c>
      <c r="S357" s="6" t="s">
        <v>38</v>
      </c>
      <c r="T357" s="6" t="s">
        <v>43</v>
      </c>
      <c r="U357" s="6" t="s">
        <v>44</v>
      </c>
      <c r="V357" s="6" t="s">
        <v>45</v>
      </c>
      <c r="W357" s="6" t="s">
        <v>34</v>
      </c>
      <c r="X357" s="6" t="s">
        <v>46</v>
      </c>
      <c r="Y357" s="6" t="s">
        <v>47</v>
      </c>
      <c r="Z357" s="6" t="s">
        <v>48</v>
      </c>
      <c r="AA357" s="6" t="s">
        <v>603</v>
      </c>
      <c r="AB357" s="7">
        <v>16</v>
      </c>
      <c r="AC357" s="7">
        <v>205440</v>
      </c>
      <c r="AD357" s="7">
        <v>205.44</v>
      </c>
      <c r="AE357" s="7">
        <v>3328000</v>
      </c>
    </row>
    <row r="358" spans="1:31" ht="22" customHeight="1" x14ac:dyDescent="0.3">
      <c r="A358" s="2">
        <v>43872</v>
      </c>
      <c r="B358" s="3" t="s">
        <v>31</v>
      </c>
      <c r="C358" s="3" t="s">
        <v>32</v>
      </c>
      <c r="D358" s="3" t="s">
        <v>33</v>
      </c>
      <c r="E358" s="3" t="s">
        <v>34</v>
      </c>
      <c r="F358" s="4" t="s">
        <v>68</v>
      </c>
      <c r="G358" s="4" t="s">
        <v>68</v>
      </c>
      <c r="H358" s="4" t="s">
        <v>68</v>
      </c>
      <c r="I358" s="3" t="s">
        <v>35</v>
      </c>
      <c r="J358" s="3" t="s">
        <v>604</v>
      </c>
      <c r="K358" s="4" t="s">
        <v>68</v>
      </c>
      <c r="L358" s="3" t="s">
        <v>38</v>
      </c>
      <c r="M358" s="4" t="s">
        <v>68</v>
      </c>
      <c r="N358" s="4" t="s">
        <v>68</v>
      </c>
      <c r="O358" s="4" t="s">
        <v>68</v>
      </c>
      <c r="P358" s="3" t="s">
        <v>605</v>
      </c>
      <c r="Q358" s="3" t="s">
        <v>41</v>
      </c>
      <c r="R358" s="3" t="s">
        <v>42</v>
      </c>
      <c r="S358" s="3" t="s">
        <v>38</v>
      </c>
      <c r="T358" s="3" t="s">
        <v>43</v>
      </c>
      <c r="U358" s="3" t="s">
        <v>44</v>
      </c>
      <c r="V358" s="3" t="s">
        <v>45</v>
      </c>
      <c r="W358" s="3" t="s">
        <v>34</v>
      </c>
      <c r="X358" s="3" t="s">
        <v>46</v>
      </c>
      <c r="Y358" s="3" t="s">
        <v>47</v>
      </c>
      <c r="Z358" s="3" t="s">
        <v>48</v>
      </c>
      <c r="AA358" s="3" t="s">
        <v>606</v>
      </c>
      <c r="AB358" s="4">
        <v>3</v>
      </c>
      <c r="AC358" s="4">
        <v>48071</v>
      </c>
      <c r="AD358" s="4">
        <v>48.07</v>
      </c>
      <c r="AE358" s="4">
        <v>779000</v>
      </c>
    </row>
    <row r="359" spans="1:31" ht="22" customHeight="1" x14ac:dyDescent="0.3">
      <c r="A359" s="5">
        <v>43871</v>
      </c>
      <c r="B359" s="6" t="s">
        <v>31</v>
      </c>
      <c r="C359" s="6" t="s">
        <v>32</v>
      </c>
      <c r="D359" s="6" t="s">
        <v>33</v>
      </c>
      <c r="E359" s="6" t="s">
        <v>34</v>
      </c>
      <c r="F359" s="7" t="s">
        <v>68</v>
      </c>
      <c r="G359" s="7" t="s">
        <v>68</v>
      </c>
      <c r="H359" s="7" t="s">
        <v>68</v>
      </c>
      <c r="I359" s="6" t="s">
        <v>50</v>
      </c>
      <c r="J359" s="6" t="s">
        <v>607</v>
      </c>
      <c r="K359" s="6" t="s">
        <v>170</v>
      </c>
      <c r="L359" s="6" t="s">
        <v>120</v>
      </c>
      <c r="M359" s="7" t="s">
        <v>68</v>
      </c>
      <c r="N359" s="7" t="s">
        <v>68</v>
      </c>
      <c r="O359" s="7" t="s">
        <v>68</v>
      </c>
      <c r="P359" s="6" t="s">
        <v>608</v>
      </c>
      <c r="Q359" s="6" t="s">
        <v>101</v>
      </c>
      <c r="R359" s="6" t="s">
        <v>122</v>
      </c>
      <c r="S359" s="6" t="s">
        <v>120</v>
      </c>
      <c r="T359" s="6" t="s">
        <v>123</v>
      </c>
      <c r="U359" s="6" t="s">
        <v>124</v>
      </c>
      <c r="V359" s="6" t="s">
        <v>45</v>
      </c>
      <c r="W359" s="6" t="s">
        <v>34</v>
      </c>
      <c r="X359" s="6" t="s">
        <v>46</v>
      </c>
      <c r="Y359" s="6" t="s">
        <v>47</v>
      </c>
      <c r="Z359" s="6" t="s">
        <v>116</v>
      </c>
      <c r="AA359" s="6" t="s">
        <v>609</v>
      </c>
      <c r="AB359" s="7">
        <v>8</v>
      </c>
      <c r="AC359" s="7">
        <v>100760</v>
      </c>
      <c r="AD359" s="7">
        <v>100.76</v>
      </c>
      <c r="AE359" s="7">
        <v>859000</v>
      </c>
    </row>
    <row r="360" spans="1:31" ht="22" customHeight="1" x14ac:dyDescent="0.3">
      <c r="A360" s="2">
        <v>43871</v>
      </c>
      <c r="B360" s="3" t="s">
        <v>31</v>
      </c>
      <c r="C360" s="3" t="s">
        <v>32</v>
      </c>
      <c r="D360" s="3" t="s">
        <v>33</v>
      </c>
      <c r="E360" s="3" t="s">
        <v>34</v>
      </c>
      <c r="F360" s="4" t="s">
        <v>68</v>
      </c>
      <c r="G360" s="4" t="s">
        <v>68</v>
      </c>
      <c r="H360" s="4" t="s">
        <v>68</v>
      </c>
      <c r="I360" s="3" t="s">
        <v>50</v>
      </c>
      <c r="J360" s="3" t="s">
        <v>610</v>
      </c>
      <c r="K360" s="4" t="s">
        <v>68</v>
      </c>
      <c r="L360" s="4" t="s">
        <v>68</v>
      </c>
      <c r="M360" s="4" t="s">
        <v>68</v>
      </c>
      <c r="N360" s="4" t="s">
        <v>68</v>
      </c>
      <c r="O360" s="4" t="s">
        <v>68</v>
      </c>
      <c r="P360" s="3" t="s">
        <v>121</v>
      </c>
      <c r="Q360" s="3" t="s">
        <v>611</v>
      </c>
      <c r="R360" s="3" t="s">
        <v>122</v>
      </c>
      <c r="S360" s="3" t="s">
        <v>120</v>
      </c>
      <c r="T360" s="3" t="s">
        <v>123</v>
      </c>
      <c r="U360" s="3" t="s">
        <v>124</v>
      </c>
      <c r="V360" s="3" t="s">
        <v>45</v>
      </c>
      <c r="W360" s="3" t="s">
        <v>34</v>
      </c>
      <c r="X360" s="3" t="s">
        <v>46</v>
      </c>
      <c r="Y360" s="3" t="s">
        <v>47</v>
      </c>
      <c r="Z360" s="3" t="s">
        <v>116</v>
      </c>
      <c r="AA360" s="3" t="s">
        <v>458</v>
      </c>
      <c r="AB360" s="4">
        <v>8</v>
      </c>
      <c r="AC360" s="4">
        <v>100480</v>
      </c>
      <c r="AD360" s="4">
        <v>100.48</v>
      </c>
      <c r="AE360" s="4">
        <v>856000</v>
      </c>
    </row>
    <row r="361" spans="1:31" ht="22" customHeight="1" x14ac:dyDescent="0.3">
      <c r="A361" s="5">
        <v>43869</v>
      </c>
      <c r="B361" s="6" t="s">
        <v>31</v>
      </c>
      <c r="C361" s="6" t="s">
        <v>32</v>
      </c>
      <c r="D361" s="6" t="s">
        <v>33</v>
      </c>
      <c r="E361" s="6" t="s">
        <v>34</v>
      </c>
      <c r="F361" s="7" t="s">
        <v>68</v>
      </c>
      <c r="G361" s="7" t="s">
        <v>68</v>
      </c>
      <c r="H361" s="7" t="s">
        <v>68</v>
      </c>
      <c r="I361" s="6" t="s">
        <v>35</v>
      </c>
      <c r="J361" s="6" t="s">
        <v>224</v>
      </c>
      <c r="K361" s="6" t="s">
        <v>109</v>
      </c>
      <c r="L361" s="6" t="s">
        <v>110</v>
      </c>
      <c r="M361" s="7" t="s">
        <v>68</v>
      </c>
      <c r="N361" s="7" t="s">
        <v>68</v>
      </c>
      <c r="O361" s="7" t="s">
        <v>68</v>
      </c>
      <c r="P361" s="6" t="s">
        <v>225</v>
      </c>
      <c r="Q361" s="6" t="s">
        <v>226</v>
      </c>
      <c r="R361" s="6" t="s">
        <v>321</v>
      </c>
      <c r="S361" s="6" t="s">
        <v>110</v>
      </c>
      <c r="T361" s="6" t="s">
        <v>322</v>
      </c>
      <c r="U361" s="6" t="s">
        <v>115</v>
      </c>
      <c r="V361" s="6" t="s">
        <v>45</v>
      </c>
      <c r="W361" s="6" t="s">
        <v>34</v>
      </c>
      <c r="X361" s="6" t="s">
        <v>46</v>
      </c>
      <c r="Y361" s="6" t="s">
        <v>47</v>
      </c>
      <c r="Z361" s="6" t="s">
        <v>364</v>
      </c>
      <c r="AA361" s="6" t="s">
        <v>472</v>
      </c>
      <c r="AB361" s="7">
        <v>4</v>
      </c>
      <c r="AC361" s="7">
        <v>33360</v>
      </c>
      <c r="AD361" s="7">
        <v>33.36</v>
      </c>
      <c r="AE361" s="7">
        <v>3400000</v>
      </c>
    </row>
    <row r="362" spans="1:31" ht="22" customHeight="1" x14ac:dyDescent="0.3">
      <c r="A362" s="2">
        <v>43869</v>
      </c>
      <c r="B362" s="3" t="s">
        <v>31</v>
      </c>
      <c r="C362" s="3" t="s">
        <v>32</v>
      </c>
      <c r="D362" s="3" t="s">
        <v>33</v>
      </c>
      <c r="E362" s="3" t="s">
        <v>34</v>
      </c>
      <c r="F362" s="4" t="s">
        <v>68</v>
      </c>
      <c r="G362" s="4" t="s">
        <v>68</v>
      </c>
      <c r="H362" s="4" t="s">
        <v>68</v>
      </c>
      <c r="I362" s="3" t="s">
        <v>35</v>
      </c>
      <c r="J362" s="3" t="s">
        <v>200</v>
      </c>
      <c r="K362" s="3" t="s">
        <v>109</v>
      </c>
      <c r="L362" s="3" t="s">
        <v>110</v>
      </c>
      <c r="M362" s="3" t="s">
        <v>201</v>
      </c>
      <c r="N362" s="4">
        <v>3134473.38</v>
      </c>
      <c r="O362" s="4">
        <v>65577014.060000002</v>
      </c>
      <c r="P362" s="3" t="s">
        <v>202</v>
      </c>
      <c r="Q362" s="3" t="s">
        <v>41</v>
      </c>
      <c r="R362" s="3" t="s">
        <v>113</v>
      </c>
      <c r="S362" s="3" t="s">
        <v>110</v>
      </c>
      <c r="T362" s="3" t="s">
        <v>114</v>
      </c>
      <c r="U362" s="3" t="s">
        <v>115</v>
      </c>
      <c r="V362" s="3" t="s">
        <v>45</v>
      </c>
      <c r="W362" s="3" t="s">
        <v>34</v>
      </c>
      <c r="X362" s="3" t="s">
        <v>46</v>
      </c>
      <c r="Y362" s="3" t="s">
        <v>47</v>
      </c>
      <c r="Z362" s="3" t="s">
        <v>95</v>
      </c>
      <c r="AA362" s="3" t="s">
        <v>612</v>
      </c>
      <c r="AB362" s="4">
        <v>4</v>
      </c>
      <c r="AC362" s="4">
        <v>42600</v>
      </c>
      <c r="AD362" s="4">
        <v>42.6</v>
      </c>
      <c r="AE362" s="4">
        <v>132000</v>
      </c>
    </row>
    <row r="363" spans="1:31" ht="22" customHeight="1" x14ac:dyDescent="0.3">
      <c r="A363" s="5">
        <v>43869</v>
      </c>
      <c r="B363" s="6" t="s">
        <v>31</v>
      </c>
      <c r="C363" s="6" t="s">
        <v>32</v>
      </c>
      <c r="D363" s="6" t="s">
        <v>33</v>
      </c>
      <c r="E363" s="6" t="s">
        <v>34</v>
      </c>
      <c r="F363" s="7" t="s">
        <v>68</v>
      </c>
      <c r="G363" s="7" t="s">
        <v>68</v>
      </c>
      <c r="H363" s="7" t="s">
        <v>68</v>
      </c>
      <c r="I363" s="6" t="s">
        <v>35</v>
      </c>
      <c r="J363" s="6" t="s">
        <v>200</v>
      </c>
      <c r="K363" s="6" t="s">
        <v>109</v>
      </c>
      <c r="L363" s="6" t="s">
        <v>110</v>
      </c>
      <c r="M363" s="6" t="s">
        <v>201</v>
      </c>
      <c r="N363" s="7">
        <v>3134473.38</v>
      </c>
      <c r="O363" s="7">
        <v>65577014.060000002</v>
      </c>
      <c r="P363" s="6" t="s">
        <v>202</v>
      </c>
      <c r="Q363" s="6" t="s">
        <v>41</v>
      </c>
      <c r="R363" s="6" t="s">
        <v>113</v>
      </c>
      <c r="S363" s="6" t="s">
        <v>110</v>
      </c>
      <c r="T363" s="6" t="s">
        <v>114</v>
      </c>
      <c r="U363" s="6" t="s">
        <v>115</v>
      </c>
      <c r="V363" s="6" t="s">
        <v>45</v>
      </c>
      <c r="W363" s="6" t="s">
        <v>34</v>
      </c>
      <c r="X363" s="6" t="s">
        <v>46</v>
      </c>
      <c r="Y363" s="6" t="s">
        <v>47</v>
      </c>
      <c r="Z363" s="6" t="s">
        <v>145</v>
      </c>
      <c r="AA363" s="6" t="s">
        <v>613</v>
      </c>
      <c r="AB363" s="7">
        <v>6</v>
      </c>
      <c r="AC363" s="7">
        <v>69000</v>
      </c>
      <c r="AD363" s="7">
        <v>69</v>
      </c>
      <c r="AE363" s="7">
        <v>804000</v>
      </c>
    </row>
    <row r="364" spans="1:31" ht="22" customHeight="1" x14ac:dyDescent="0.3">
      <c r="A364" s="2">
        <v>43869</v>
      </c>
      <c r="B364" s="3" t="s">
        <v>107</v>
      </c>
      <c r="C364" s="3" t="s">
        <v>56</v>
      </c>
      <c r="D364" s="4" t="s">
        <v>68</v>
      </c>
      <c r="E364" s="4" t="s">
        <v>68</v>
      </c>
      <c r="F364" s="4" t="s">
        <v>68</v>
      </c>
      <c r="G364" s="4" t="s">
        <v>68</v>
      </c>
      <c r="H364" s="4" t="s">
        <v>68</v>
      </c>
      <c r="I364" s="3" t="s">
        <v>74</v>
      </c>
      <c r="J364" s="3" t="s">
        <v>108</v>
      </c>
      <c r="K364" s="3" t="s">
        <v>109</v>
      </c>
      <c r="L364" s="3" t="s">
        <v>110</v>
      </c>
      <c r="M364" s="4" t="s">
        <v>68</v>
      </c>
      <c r="N364" s="4" t="s">
        <v>68</v>
      </c>
      <c r="O364" s="4" t="s">
        <v>68</v>
      </c>
      <c r="P364" s="3" t="s">
        <v>111</v>
      </c>
      <c r="Q364" s="3" t="s">
        <v>41</v>
      </c>
      <c r="R364" s="3" t="s">
        <v>210</v>
      </c>
      <c r="S364" s="3" t="s">
        <v>110</v>
      </c>
      <c r="T364" s="3" t="s">
        <v>211</v>
      </c>
      <c r="U364" s="3" t="s">
        <v>115</v>
      </c>
      <c r="V364" s="3" t="s">
        <v>45</v>
      </c>
      <c r="W364" s="3" t="s">
        <v>34</v>
      </c>
      <c r="X364" s="3" t="s">
        <v>46</v>
      </c>
      <c r="Y364" s="3" t="s">
        <v>47</v>
      </c>
      <c r="Z364" s="3" t="s">
        <v>116</v>
      </c>
      <c r="AA364" s="3" t="s">
        <v>459</v>
      </c>
      <c r="AB364" s="4">
        <v>4</v>
      </c>
      <c r="AC364" s="4">
        <v>51440</v>
      </c>
      <c r="AD364" s="4">
        <v>51.44</v>
      </c>
      <c r="AE364" s="4">
        <v>976000</v>
      </c>
    </row>
    <row r="365" spans="1:31" ht="22" hidden="1" customHeight="1" x14ac:dyDescent="0.3">
      <c r="A365" s="5">
        <v>43869</v>
      </c>
      <c r="B365" s="6" t="s">
        <v>26</v>
      </c>
      <c r="C365" s="6" t="s">
        <v>614</v>
      </c>
      <c r="D365" s="6" t="s">
        <v>222</v>
      </c>
      <c r="E365" s="6" t="s">
        <v>34</v>
      </c>
      <c r="F365" s="7" t="s">
        <v>68</v>
      </c>
      <c r="G365" s="7" t="s">
        <v>68</v>
      </c>
      <c r="H365" s="7" t="s">
        <v>68</v>
      </c>
      <c r="I365" s="6" t="s">
        <v>615</v>
      </c>
      <c r="J365" s="6" t="s">
        <v>616</v>
      </c>
      <c r="K365" s="7" t="s">
        <v>68</v>
      </c>
      <c r="L365" s="7" t="s">
        <v>68</v>
      </c>
      <c r="M365" s="7" t="s">
        <v>68</v>
      </c>
      <c r="N365" s="7" t="s">
        <v>68</v>
      </c>
      <c r="O365" s="7" t="s">
        <v>68</v>
      </c>
      <c r="P365" s="6" t="s">
        <v>617</v>
      </c>
      <c r="Q365" s="6" t="s">
        <v>618</v>
      </c>
      <c r="R365" s="6" t="s">
        <v>210</v>
      </c>
      <c r="S365" s="6" t="s">
        <v>110</v>
      </c>
      <c r="T365" s="6" t="s">
        <v>211</v>
      </c>
      <c r="U365" s="6" t="s">
        <v>115</v>
      </c>
      <c r="V365" s="6" t="s">
        <v>45</v>
      </c>
      <c r="W365" s="6" t="s">
        <v>34</v>
      </c>
      <c r="X365" s="6" t="s">
        <v>46</v>
      </c>
      <c r="Y365" s="6" t="s">
        <v>47</v>
      </c>
      <c r="Z365" s="6" t="s">
        <v>116</v>
      </c>
      <c r="AA365" s="6" t="s">
        <v>619</v>
      </c>
      <c r="AB365" s="7">
        <v>8</v>
      </c>
      <c r="AC365" s="7">
        <v>102880</v>
      </c>
      <c r="AD365" s="7">
        <v>102.88</v>
      </c>
      <c r="AE365" s="7">
        <v>1952000</v>
      </c>
    </row>
    <row r="366" spans="1:31" ht="22" customHeight="1" x14ac:dyDescent="0.3">
      <c r="A366" s="2">
        <v>43869</v>
      </c>
      <c r="B366" s="3" t="s">
        <v>31</v>
      </c>
      <c r="C366" s="3" t="s">
        <v>32</v>
      </c>
      <c r="D366" s="3" t="s">
        <v>33</v>
      </c>
      <c r="E366" s="3" t="s">
        <v>34</v>
      </c>
      <c r="F366" s="4" t="s">
        <v>68</v>
      </c>
      <c r="G366" s="4" t="s">
        <v>68</v>
      </c>
      <c r="H366" s="4" t="s">
        <v>68</v>
      </c>
      <c r="I366" s="3" t="s">
        <v>35</v>
      </c>
      <c r="J366" s="3" t="s">
        <v>200</v>
      </c>
      <c r="K366" s="3" t="s">
        <v>109</v>
      </c>
      <c r="L366" s="3" t="s">
        <v>110</v>
      </c>
      <c r="M366" s="3" t="s">
        <v>201</v>
      </c>
      <c r="N366" s="4">
        <v>3134473.38</v>
      </c>
      <c r="O366" s="4">
        <v>65577014.060000002</v>
      </c>
      <c r="P366" s="3" t="s">
        <v>202</v>
      </c>
      <c r="Q366" s="3" t="s">
        <v>41</v>
      </c>
      <c r="R366" s="3" t="s">
        <v>113</v>
      </c>
      <c r="S366" s="3" t="s">
        <v>110</v>
      </c>
      <c r="T366" s="3" t="s">
        <v>114</v>
      </c>
      <c r="U366" s="3" t="s">
        <v>115</v>
      </c>
      <c r="V366" s="3" t="s">
        <v>45</v>
      </c>
      <c r="W366" s="3" t="s">
        <v>34</v>
      </c>
      <c r="X366" s="3" t="s">
        <v>46</v>
      </c>
      <c r="Y366" s="3" t="s">
        <v>47</v>
      </c>
      <c r="Z366" s="3" t="s">
        <v>95</v>
      </c>
      <c r="AA366" s="3" t="s">
        <v>620</v>
      </c>
      <c r="AB366" s="4">
        <v>4</v>
      </c>
      <c r="AC366" s="4">
        <v>38400</v>
      </c>
      <c r="AD366" s="4">
        <v>38.4</v>
      </c>
      <c r="AE366" s="4">
        <v>119000</v>
      </c>
    </row>
    <row r="367" spans="1:31" ht="22" customHeight="1" x14ac:dyDescent="0.3">
      <c r="A367" s="5">
        <v>43869</v>
      </c>
      <c r="B367" s="6" t="s">
        <v>107</v>
      </c>
      <c r="C367" s="6" t="s">
        <v>56</v>
      </c>
      <c r="D367" s="7" t="s">
        <v>68</v>
      </c>
      <c r="E367" s="7" t="s">
        <v>68</v>
      </c>
      <c r="F367" s="7" t="s">
        <v>68</v>
      </c>
      <c r="G367" s="7" t="s">
        <v>68</v>
      </c>
      <c r="H367" s="7" t="s">
        <v>68</v>
      </c>
      <c r="I367" s="6" t="s">
        <v>74</v>
      </c>
      <c r="J367" s="6" t="s">
        <v>108</v>
      </c>
      <c r="K367" s="6" t="s">
        <v>109</v>
      </c>
      <c r="L367" s="6" t="s">
        <v>110</v>
      </c>
      <c r="M367" s="7" t="s">
        <v>68</v>
      </c>
      <c r="N367" s="7" t="s">
        <v>68</v>
      </c>
      <c r="O367" s="7" t="s">
        <v>68</v>
      </c>
      <c r="P367" s="6" t="s">
        <v>111</v>
      </c>
      <c r="Q367" s="6" t="s">
        <v>41</v>
      </c>
      <c r="R367" s="6" t="s">
        <v>133</v>
      </c>
      <c r="S367" s="6" t="s">
        <v>110</v>
      </c>
      <c r="T367" s="6" t="s">
        <v>134</v>
      </c>
      <c r="U367" s="6" t="s">
        <v>115</v>
      </c>
      <c r="V367" s="6" t="s">
        <v>45</v>
      </c>
      <c r="W367" s="6" t="s">
        <v>34</v>
      </c>
      <c r="X367" s="6" t="s">
        <v>46</v>
      </c>
      <c r="Y367" s="6" t="s">
        <v>47</v>
      </c>
      <c r="Z367" s="6" t="s">
        <v>116</v>
      </c>
      <c r="AA367" s="6" t="s">
        <v>463</v>
      </c>
      <c r="AB367" s="7">
        <v>8</v>
      </c>
      <c r="AC367" s="7">
        <v>102880</v>
      </c>
      <c r="AD367" s="7">
        <v>102.88</v>
      </c>
      <c r="AE367" s="7">
        <v>1952000</v>
      </c>
    </row>
    <row r="368" spans="1:31" ht="22" customHeight="1" x14ac:dyDescent="0.3">
      <c r="A368" s="2">
        <v>43869</v>
      </c>
      <c r="B368" s="3" t="s">
        <v>31</v>
      </c>
      <c r="C368" s="3" t="s">
        <v>32</v>
      </c>
      <c r="D368" s="3" t="s">
        <v>33</v>
      </c>
      <c r="E368" s="3" t="s">
        <v>34</v>
      </c>
      <c r="F368" s="4" t="s">
        <v>68</v>
      </c>
      <c r="G368" s="4" t="s">
        <v>68</v>
      </c>
      <c r="H368" s="4" t="s">
        <v>68</v>
      </c>
      <c r="I368" s="3" t="s">
        <v>35</v>
      </c>
      <c r="J368" s="3" t="s">
        <v>200</v>
      </c>
      <c r="K368" s="3" t="s">
        <v>109</v>
      </c>
      <c r="L368" s="3" t="s">
        <v>110</v>
      </c>
      <c r="M368" s="3" t="s">
        <v>201</v>
      </c>
      <c r="N368" s="4">
        <v>3134473.38</v>
      </c>
      <c r="O368" s="4">
        <v>65577014.060000002</v>
      </c>
      <c r="P368" s="3" t="s">
        <v>202</v>
      </c>
      <c r="Q368" s="3" t="s">
        <v>41</v>
      </c>
      <c r="R368" s="3" t="s">
        <v>210</v>
      </c>
      <c r="S368" s="3" t="s">
        <v>110</v>
      </c>
      <c r="T368" s="3" t="s">
        <v>211</v>
      </c>
      <c r="U368" s="3" t="s">
        <v>115</v>
      </c>
      <c r="V368" s="3" t="s">
        <v>45</v>
      </c>
      <c r="W368" s="3" t="s">
        <v>34</v>
      </c>
      <c r="X368" s="3" t="s">
        <v>46</v>
      </c>
      <c r="Y368" s="3" t="s">
        <v>47</v>
      </c>
      <c r="Z368" s="3" t="s">
        <v>203</v>
      </c>
      <c r="AA368" s="3" t="s">
        <v>508</v>
      </c>
      <c r="AB368" s="4">
        <v>10</v>
      </c>
      <c r="AC368" s="4">
        <v>112250</v>
      </c>
      <c r="AD368" s="4">
        <v>112.25</v>
      </c>
      <c r="AE368" s="4">
        <v>1307000</v>
      </c>
    </row>
    <row r="369" spans="1:31" ht="22" customHeight="1" x14ac:dyDescent="0.3">
      <c r="A369" s="5">
        <v>43869</v>
      </c>
      <c r="B369" s="6" t="s">
        <v>31</v>
      </c>
      <c r="C369" s="6" t="s">
        <v>32</v>
      </c>
      <c r="D369" s="6" t="s">
        <v>33</v>
      </c>
      <c r="E369" s="6" t="s">
        <v>34</v>
      </c>
      <c r="F369" s="7" t="s">
        <v>68</v>
      </c>
      <c r="G369" s="7" t="s">
        <v>68</v>
      </c>
      <c r="H369" s="7" t="s">
        <v>68</v>
      </c>
      <c r="I369" s="6" t="s">
        <v>35</v>
      </c>
      <c r="J369" s="6" t="s">
        <v>224</v>
      </c>
      <c r="K369" s="6" t="s">
        <v>109</v>
      </c>
      <c r="L369" s="6" t="s">
        <v>110</v>
      </c>
      <c r="M369" s="7" t="s">
        <v>68</v>
      </c>
      <c r="N369" s="7" t="s">
        <v>68</v>
      </c>
      <c r="O369" s="7" t="s">
        <v>68</v>
      </c>
      <c r="P369" s="6" t="s">
        <v>225</v>
      </c>
      <c r="Q369" s="6" t="s">
        <v>226</v>
      </c>
      <c r="R369" s="6" t="s">
        <v>321</v>
      </c>
      <c r="S369" s="6" t="s">
        <v>110</v>
      </c>
      <c r="T369" s="6" t="s">
        <v>322</v>
      </c>
      <c r="U369" s="6" t="s">
        <v>115</v>
      </c>
      <c r="V369" s="6" t="s">
        <v>45</v>
      </c>
      <c r="W369" s="6" t="s">
        <v>34</v>
      </c>
      <c r="X369" s="6" t="s">
        <v>46</v>
      </c>
      <c r="Y369" s="6" t="s">
        <v>47</v>
      </c>
      <c r="Z369" s="6" t="s">
        <v>323</v>
      </c>
      <c r="AA369" s="6" t="s">
        <v>621</v>
      </c>
      <c r="AB369" s="7">
        <v>2</v>
      </c>
      <c r="AC369" s="7">
        <v>27547</v>
      </c>
      <c r="AD369" s="7">
        <v>27.55</v>
      </c>
      <c r="AE369" s="7">
        <v>523000</v>
      </c>
    </row>
    <row r="370" spans="1:31" ht="22" customHeight="1" x14ac:dyDescent="0.3">
      <c r="A370" s="2">
        <v>43869</v>
      </c>
      <c r="B370" s="3" t="s">
        <v>107</v>
      </c>
      <c r="C370" s="3" t="s">
        <v>32</v>
      </c>
      <c r="D370" s="3" t="s">
        <v>33</v>
      </c>
      <c r="E370" s="3" t="s">
        <v>34</v>
      </c>
      <c r="F370" s="4" t="s">
        <v>68</v>
      </c>
      <c r="G370" s="4" t="s">
        <v>68</v>
      </c>
      <c r="H370" s="4" t="s">
        <v>68</v>
      </c>
      <c r="I370" s="3" t="s">
        <v>35</v>
      </c>
      <c r="J370" s="3" t="s">
        <v>108</v>
      </c>
      <c r="K370" s="3" t="s">
        <v>109</v>
      </c>
      <c r="L370" s="3" t="s">
        <v>110</v>
      </c>
      <c r="M370" s="4" t="s">
        <v>68</v>
      </c>
      <c r="N370" s="4" t="s">
        <v>68</v>
      </c>
      <c r="O370" s="4" t="s">
        <v>68</v>
      </c>
      <c r="P370" s="3" t="s">
        <v>111</v>
      </c>
      <c r="Q370" s="3" t="s">
        <v>41</v>
      </c>
      <c r="R370" s="3" t="s">
        <v>210</v>
      </c>
      <c r="S370" s="3" t="s">
        <v>110</v>
      </c>
      <c r="T370" s="3" t="s">
        <v>211</v>
      </c>
      <c r="U370" s="3" t="s">
        <v>115</v>
      </c>
      <c r="V370" s="3" t="s">
        <v>45</v>
      </c>
      <c r="W370" s="3" t="s">
        <v>34</v>
      </c>
      <c r="X370" s="3" t="s">
        <v>46</v>
      </c>
      <c r="Y370" s="3" t="s">
        <v>47</v>
      </c>
      <c r="Z370" s="3" t="s">
        <v>187</v>
      </c>
      <c r="AA370" s="3" t="s">
        <v>622</v>
      </c>
      <c r="AB370" s="4">
        <v>2</v>
      </c>
      <c r="AC370" s="4">
        <v>21813</v>
      </c>
      <c r="AD370" s="4">
        <v>21.81</v>
      </c>
      <c r="AE370" s="4">
        <v>168000</v>
      </c>
    </row>
    <row r="371" spans="1:31" ht="22" customHeight="1" x14ac:dyDescent="0.3">
      <c r="A371" s="5">
        <v>43869</v>
      </c>
      <c r="B371" s="6" t="s">
        <v>31</v>
      </c>
      <c r="C371" s="6" t="s">
        <v>32</v>
      </c>
      <c r="D371" s="6" t="s">
        <v>33</v>
      </c>
      <c r="E371" s="6" t="s">
        <v>34</v>
      </c>
      <c r="F371" s="7" t="s">
        <v>68</v>
      </c>
      <c r="G371" s="7" t="s">
        <v>68</v>
      </c>
      <c r="H371" s="7" t="s">
        <v>68</v>
      </c>
      <c r="I371" s="6" t="s">
        <v>35</v>
      </c>
      <c r="J371" s="6" t="s">
        <v>200</v>
      </c>
      <c r="K371" s="6" t="s">
        <v>109</v>
      </c>
      <c r="L371" s="6" t="s">
        <v>110</v>
      </c>
      <c r="M371" s="6" t="s">
        <v>201</v>
      </c>
      <c r="N371" s="7">
        <v>3134473.38</v>
      </c>
      <c r="O371" s="7">
        <v>65577014.060000002</v>
      </c>
      <c r="P371" s="6" t="s">
        <v>202</v>
      </c>
      <c r="Q371" s="6" t="s">
        <v>41</v>
      </c>
      <c r="R371" s="6" t="s">
        <v>113</v>
      </c>
      <c r="S371" s="6" t="s">
        <v>110</v>
      </c>
      <c r="T371" s="6" t="s">
        <v>114</v>
      </c>
      <c r="U371" s="6" t="s">
        <v>115</v>
      </c>
      <c r="V371" s="6" t="s">
        <v>45</v>
      </c>
      <c r="W371" s="6" t="s">
        <v>34</v>
      </c>
      <c r="X371" s="6" t="s">
        <v>46</v>
      </c>
      <c r="Y371" s="6" t="s">
        <v>47</v>
      </c>
      <c r="Z371" s="6" t="s">
        <v>203</v>
      </c>
      <c r="AA371" s="6" t="s">
        <v>623</v>
      </c>
      <c r="AB371" s="7">
        <v>6</v>
      </c>
      <c r="AC371" s="7">
        <v>67350</v>
      </c>
      <c r="AD371" s="7">
        <v>67.349999999999994</v>
      </c>
      <c r="AE371" s="7">
        <v>784000</v>
      </c>
    </row>
    <row r="372" spans="1:31" ht="22" customHeight="1" x14ac:dyDescent="0.3">
      <c r="A372" s="2">
        <v>43869</v>
      </c>
      <c r="B372" s="3" t="s">
        <v>31</v>
      </c>
      <c r="C372" s="3" t="s">
        <v>32</v>
      </c>
      <c r="D372" s="3" t="s">
        <v>33</v>
      </c>
      <c r="E372" s="3" t="s">
        <v>34</v>
      </c>
      <c r="F372" s="4" t="s">
        <v>68</v>
      </c>
      <c r="G372" s="4" t="s">
        <v>68</v>
      </c>
      <c r="H372" s="4" t="s">
        <v>68</v>
      </c>
      <c r="I372" s="3" t="s">
        <v>35</v>
      </c>
      <c r="J372" s="3" t="s">
        <v>131</v>
      </c>
      <c r="K372" s="3" t="s">
        <v>109</v>
      </c>
      <c r="L372" s="3" t="s">
        <v>110</v>
      </c>
      <c r="M372" s="4" t="s">
        <v>68</v>
      </c>
      <c r="N372" s="4" t="s">
        <v>68</v>
      </c>
      <c r="O372" s="4" t="s">
        <v>68</v>
      </c>
      <c r="P372" s="3" t="s">
        <v>132</v>
      </c>
      <c r="Q372" s="3" t="s">
        <v>41</v>
      </c>
      <c r="R372" s="3" t="s">
        <v>113</v>
      </c>
      <c r="S372" s="3" t="s">
        <v>110</v>
      </c>
      <c r="T372" s="3" t="s">
        <v>114</v>
      </c>
      <c r="U372" s="3" t="s">
        <v>115</v>
      </c>
      <c r="V372" s="3" t="s">
        <v>45</v>
      </c>
      <c r="W372" s="3" t="s">
        <v>34</v>
      </c>
      <c r="X372" s="3" t="s">
        <v>46</v>
      </c>
      <c r="Y372" s="3" t="s">
        <v>47</v>
      </c>
      <c r="Z372" s="3" t="s">
        <v>145</v>
      </c>
      <c r="AA372" s="3" t="s">
        <v>624</v>
      </c>
      <c r="AB372" s="4">
        <v>1</v>
      </c>
      <c r="AC372" s="4">
        <v>8100</v>
      </c>
      <c r="AD372" s="4">
        <v>8.1</v>
      </c>
      <c r="AE372" s="4">
        <v>94300</v>
      </c>
    </row>
    <row r="373" spans="1:31" ht="22" customHeight="1" x14ac:dyDescent="0.3">
      <c r="A373" s="5">
        <v>43869</v>
      </c>
      <c r="B373" s="6" t="s">
        <v>31</v>
      </c>
      <c r="C373" s="6" t="s">
        <v>56</v>
      </c>
      <c r="D373" s="7" t="s">
        <v>68</v>
      </c>
      <c r="E373" s="7" t="s">
        <v>68</v>
      </c>
      <c r="F373" s="7" t="s">
        <v>68</v>
      </c>
      <c r="G373" s="7" t="s">
        <v>68</v>
      </c>
      <c r="H373" s="7" t="s">
        <v>68</v>
      </c>
      <c r="I373" s="6" t="s">
        <v>74</v>
      </c>
      <c r="J373" s="6" t="s">
        <v>625</v>
      </c>
      <c r="K373" s="6" t="s">
        <v>626</v>
      </c>
      <c r="L373" s="6" t="s">
        <v>627</v>
      </c>
      <c r="M373" s="7" t="s">
        <v>68</v>
      </c>
      <c r="N373" s="7" t="s">
        <v>68</v>
      </c>
      <c r="O373" s="7" t="s">
        <v>68</v>
      </c>
      <c r="P373" s="6" t="s">
        <v>628</v>
      </c>
      <c r="Q373" s="6" t="s">
        <v>101</v>
      </c>
      <c r="R373" s="6" t="s">
        <v>629</v>
      </c>
      <c r="S373" s="6" t="s">
        <v>627</v>
      </c>
      <c r="T373" s="6" t="s">
        <v>630</v>
      </c>
      <c r="U373" s="6" t="s">
        <v>104</v>
      </c>
      <c r="V373" s="6" t="s">
        <v>45</v>
      </c>
      <c r="W373" s="6" t="s">
        <v>34</v>
      </c>
      <c r="X373" s="6" t="s">
        <v>46</v>
      </c>
      <c r="Y373" s="6" t="s">
        <v>47</v>
      </c>
      <c r="Z373" s="6" t="s">
        <v>631</v>
      </c>
      <c r="AA373" s="6" t="s">
        <v>632</v>
      </c>
      <c r="AB373" s="7">
        <v>1</v>
      </c>
      <c r="AC373" s="7">
        <v>17200</v>
      </c>
      <c r="AD373" s="7">
        <v>17.2</v>
      </c>
      <c r="AE373" s="6" t="s">
        <v>68</v>
      </c>
    </row>
    <row r="374" spans="1:31" ht="22" customHeight="1" x14ac:dyDescent="0.3">
      <c r="A374" s="2">
        <v>43869</v>
      </c>
      <c r="B374" s="3" t="s">
        <v>31</v>
      </c>
      <c r="C374" s="3" t="s">
        <v>32</v>
      </c>
      <c r="D374" s="3" t="s">
        <v>33</v>
      </c>
      <c r="E374" s="3" t="s">
        <v>34</v>
      </c>
      <c r="F374" s="4" t="s">
        <v>68</v>
      </c>
      <c r="G374" s="4" t="s">
        <v>68</v>
      </c>
      <c r="H374" s="4" t="s">
        <v>68</v>
      </c>
      <c r="I374" s="3" t="s">
        <v>35</v>
      </c>
      <c r="J374" s="3" t="s">
        <v>200</v>
      </c>
      <c r="K374" s="3" t="s">
        <v>109</v>
      </c>
      <c r="L374" s="3" t="s">
        <v>110</v>
      </c>
      <c r="M374" s="3" t="s">
        <v>201</v>
      </c>
      <c r="N374" s="4">
        <v>3134473.38</v>
      </c>
      <c r="O374" s="4">
        <v>65577014.060000002</v>
      </c>
      <c r="P374" s="3" t="s">
        <v>202</v>
      </c>
      <c r="Q374" s="3" t="s">
        <v>41</v>
      </c>
      <c r="R374" s="3" t="s">
        <v>113</v>
      </c>
      <c r="S374" s="3" t="s">
        <v>110</v>
      </c>
      <c r="T374" s="3" t="s">
        <v>114</v>
      </c>
      <c r="U374" s="3" t="s">
        <v>115</v>
      </c>
      <c r="V374" s="3" t="s">
        <v>45</v>
      </c>
      <c r="W374" s="3" t="s">
        <v>34</v>
      </c>
      <c r="X374" s="3" t="s">
        <v>46</v>
      </c>
      <c r="Y374" s="3" t="s">
        <v>47</v>
      </c>
      <c r="Z374" s="3" t="s">
        <v>203</v>
      </c>
      <c r="AA374" s="3" t="s">
        <v>633</v>
      </c>
      <c r="AB374" s="4">
        <v>16</v>
      </c>
      <c r="AC374" s="4">
        <v>179600.01</v>
      </c>
      <c r="AD374" s="4">
        <v>179.6</v>
      </c>
      <c r="AE374" s="4">
        <v>2092000</v>
      </c>
    </row>
    <row r="375" spans="1:31" ht="22" customHeight="1" x14ac:dyDescent="0.3">
      <c r="A375" s="5">
        <v>43868</v>
      </c>
      <c r="B375" s="6" t="s">
        <v>31</v>
      </c>
      <c r="C375" s="6" t="s">
        <v>56</v>
      </c>
      <c r="D375" s="6" t="s">
        <v>222</v>
      </c>
      <c r="E375" s="6" t="s">
        <v>34</v>
      </c>
      <c r="F375" s="7" t="s">
        <v>68</v>
      </c>
      <c r="G375" s="7" t="s">
        <v>68</v>
      </c>
      <c r="H375" s="7" t="s">
        <v>68</v>
      </c>
      <c r="I375" s="6" t="s">
        <v>223</v>
      </c>
      <c r="J375" s="6" t="s">
        <v>634</v>
      </c>
      <c r="K375" s="7" t="s">
        <v>68</v>
      </c>
      <c r="L375" s="7" t="s">
        <v>68</v>
      </c>
      <c r="M375" s="7" t="s">
        <v>68</v>
      </c>
      <c r="N375" s="7" t="s">
        <v>68</v>
      </c>
      <c r="O375" s="7" t="s">
        <v>68</v>
      </c>
      <c r="P375" s="6" t="s">
        <v>495</v>
      </c>
      <c r="Q375" s="6" t="s">
        <v>41</v>
      </c>
      <c r="R375" s="6" t="s">
        <v>113</v>
      </c>
      <c r="S375" s="6" t="s">
        <v>110</v>
      </c>
      <c r="T375" s="6" t="s">
        <v>114</v>
      </c>
      <c r="U375" s="6" t="s">
        <v>115</v>
      </c>
      <c r="V375" s="6" t="s">
        <v>45</v>
      </c>
      <c r="W375" s="6" t="s">
        <v>34</v>
      </c>
      <c r="X375" s="6" t="s">
        <v>46</v>
      </c>
      <c r="Y375" s="6" t="s">
        <v>47</v>
      </c>
      <c r="Z375" s="6" t="s">
        <v>95</v>
      </c>
      <c r="AA375" s="6" t="s">
        <v>635</v>
      </c>
      <c r="AB375" s="7">
        <v>4</v>
      </c>
      <c r="AC375" s="7">
        <v>50960</v>
      </c>
      <c r="AD375" s="7">
        <v>50.96</v>
      </c>
      <c r="AE375" s="7">
        <v>158000</v>
      </c>
    </row>
    <row r="376" spans="1:31" ht="22" customHeight="1" x14ac:dyDescent="0.3">
      <c r="A376" s="2">
        <v>43868</v>
      </c>
      <c r="B376" s="3" t="s">
        <v>31</v>
      </c>
      <c r="C376" s="3" t="s">
        <v>32</v>
      </c>
      <c r="D376" s="3" t="s">
        <v>33</v>
      </c>
      <c r="E376" s="3" t="s">
        <v>34</v>
      </c>
      <c r="F376" s="4" t="s">
        <v>68</v>
      </c>
      <c r="G376" s="4" t="s">
        <v>68</v>
      </c>
      <c r="H376" s="4" t="s">
        <v>68</v>
      </c>
      <c r="I376" s="3" t="s">
        <v>35</v>
      </c>
      <c r="J376" s="3" t="s">
        <v>224</v>
      </c>
      <c r="K376" s="3" t="s">
        <v>109</v>
      </c>
      <c r="L376" s="3" t="s">
        <v>110</v>
      </c>
      <c r="M376" s="4" t="s">
        <v>68</v>
      </c>
      <c r="N376" s="4" t="s">
        <v>68</v>
      </c>
      <c r="O376" s="4" t="s">
        <v>68</v>
      </c>
      <c r="P376" s="3" t="s">
        <v>225</v>
      </c>
      <c r="Q376" s="3" t="s">
        <v>226</v>
      </c>
      <c r="R376" s="3" t="s">
        <v>321</v>
      </c>
      <c r="S376" s="3" t="s">
        <v>110</v>
      </c>
      <c r="T376" s="3" t="s">
        <v>322</v>
      </c>
      <c r="U376" s="3" t="s">
        <v>115</v>
      </c>
      <c r="V376" s="3" t="s">
        <v>45</v>
      </c>
      <c r="W376" s="3" t="s">
        <v>34</v>
      </c>
      <c r="X376" s="3" t="s">
        <v>46</v>
      </c>
      <c r="Y376" s="3" t="s">
        <v>47</v>
      </c>
      <c r="Z376" s="3" t="s">
        <v>364</v>
      </c>
      <c r="AA376" s="3" t="s">
        <v>636</v>
      </c>
      <c r="AB376" s="4">
        <v>4</v>
      </c>
      <c r="AC376" s="4">
        <v>33360</v>
      </c>
      <c r="AD376" s="4">
        <v>33.36</v>
      </c>
      <c r="AE376" s="4">
        <v>3400000</v>
      </c>
    </row>
    <row r="377" spans="1:31" ht="22" customHeight="1" x14ac:dyDescent="0.3">
      <c r="A377" s="5">
        <v>43868</v>
      </c>
      <c r="B377" s="6" t="s">
        <v>31</v>
      </c>
      <c r="C377" s="6" t="s">
        <v>56</v>
      </c>
      <c r="D377" s="6" t="s">
        <v>222</v>
      </c>
      <c r="E377" s="6" t="s">
        <v>34</v>
      </c>
      <c r="F377" s="7" t="s">
        <v>68</v>
      </c>
      <c r="G377" s="7" t="s">
        <v>68</v>
      </c>
      <c r="H377" s="7" t="s">
        <v>68</v>
      </c>
      <c r="I377" s="6" t="s">
        <v>223</v>
      </c>
      <c r="J377" s="6" t="s">
        <v>200</v>
      </c>
      <c r="K377" s="6" t="s">
        <v>109</v>
      </c>
      <c r="L377" s="6" t="s">
        <v>110</v>
      </c>
      <c r="M377" s="6" t="s">
        <v>201</v>
      </c>
      <c r="N377" s="7">
        <v>3134473.38</v>
      </c>
      <c r="O377" s="7">
        <v>65577014.060000002</v>
      </c>
      <c r="P377" s="6" t="s">
        <v>202</v>
      </c>
      <c r="Q377" s="6" t="s">
        <v>41</v>
      </c>
      <c r="R377" s="6" t="s">
        <v>113</v>
      </c>
      <c r="S377" s="6" t="s">
        <v>110</v>
      </c>
      <c r="T377" s="6" t="s">
        <v>114</v>
      </c>
      <c r="U377" s="6" t="s">
        <v>115</v>
      </c>
      <c r="V377" s="6" t="s">
        <v>45</v>
      </c>
      <c r="W377" s="6" t="s">
        <v>34</v>
      </c>
      <c r="X377" s="6" t="s">
        <v>46</v>
      </c>
      <c r="Y377" s="6" t="s">
        <v>47</v>
      </c>
      <c r="Z377" s="6" t="s">
        <v>95</v>
      </c>
      <c r="AA377" s="6" t="s">
        <v>637</v>
      </c>
      <c r="AB377" s="7">
        <v>2</v>
      </c>
      <c r="AC377" s="7">
        <v>21300</v>
      </c>
      <c r="AD377" s="7">
        <v>21.3</v>
      </c>
      <c r="AE377" s="7">
        <v>66100</v>
      </c>
    </row>
    <row r="378" spans="1:31" ht="22" customHeight="1" x14ac:dyDescent="0.3">
      <c r="A378" s="2">
        <v>43868</v>
      </c>
      <c r="B378" s="3" t="s">
        <v>31</v>
      </c>
      <c r="C378" s="3" t="s">
        <v>56</v>
      </c>
      <c r="D378" s="3" t="s">
        <v>222</v>
      </c>
      <c r="E378" s="3" t="s">
        <v>34</v>
      </c>
      <c r="F378" s="4" t="s">
        <v>68</v>
      </c>
      <c r="G378" s="4" t="s">
        <v>68</v>
      </c>
      <c r="H378" s="4" t="s">
        <v>68</v>
      </c>
      <c r="I378" s="3" t="s">
        <v>223</v>
      </c>
      <c r="J378" s="3" t="s">
        <v>634</v>
      </c>
      <c r="K378" s="4" t="s">
        <v>68</v>
      </c>
      <c r="L378" s="4" t="s">
        <v>68</v>
      </c>
      <c r="M378" s="4" t="s">
        <v>68</v>
      </c>
      <c r="N378" s="4" t="s">
        <v>68</v>
      </c>
      <c r="O378" s="4" t="s">
        <v>68</v>
      </c>
      <c r="P378" s="3" t="s">
        <v>495</v>
      </c>
      <c r="Q378" s="3" t="s">
        <v>41</v>
      </c>
      <c r="R378" s="3" t="s">
        <v>113</v>
      </c>
      <c r="S378" s="3" t="s">
        <v>110</v>
      </c>
      <c r="T378" s="3" t="s">
        <v>114</v>
      </c>
      <c r="U378" s="3" t="s">
        <v>115</v>
      </c>
      <c r="V378" s="3" t="s">
        <v>45</v>
      </c>
      <c r="W378" s="3" t="s">
        <v>34</v>
      </c>
      <c r="X378" s="3" t="s">
        <v>46</v>
      </c>
      <c r="Y378" s="3" t="s">
        <v>47</v>
      </c>
      <c r="Z378" s="3" t="s">
        <v>95</v>
      </c>
      <c r="AA378" s="3" t="s">
        <v>638</v>
      </c>
      <c r="AB378" s="4">
        <v>18</v>
      </c>
      <c r="AC378" s="4">
        <v>228399.99</v>
      </c>
      <c r="AD378" s="4">
        <v>228.4</v>
      </c>
      <c r="AE378" s="4">
        <v>709000</v>
      </c>
    </row>
    <row r="379" spans="1:31" ht="22" customHeight="1" x14ac:dyDescent="0.3">
      <c r="A379" s="5">
        <v>43866</v>
      </c>
      <c r="B379" s="6" t="s">
        <v>31</v>
      </c>
      <c r="C379" s="6" t="s">
        <v>32</v>
      </c>
      <c r="D379" s="6" t="s">
        <v>33</v>
      </c>
      <c r="E379" s="6" t="s">
        <v>34</v>
      </c>
      <c r="F379" s="7" t="s">
        <v>68</v>
      </c>
      <c r="G379" s="7" t="s">
        <v>68</v>
      </c>
      <c r="H379" s="7" t="s">
        <v>68</v>
      </c>
      <c r="I379" s="6" t="s">
        <v>50</v>
      </c>
      <c r="J379" s="6" t="s">
        <v>224</v>
      </c>
      <c r="K379" s="6" t="s">
        <v>109</v>
      </c>
      <c r="L379" s="6" t="s">
        <v>110</v>
      </c>
      <c r="M379" s="7" t="s">
        <v>68</v>
      </c>
      <c r="N379" s="7" t="s">
        <v>68</v>
      </c>
      <c r="O379" s="7" t="s">
        <v>68</v>
      </c>
      <c r="P379" s="6" t="s">
        <v>225</v>
      </c>
      <c r="Q379" s="6" t="s">
        <v>226</v>
      </c>
      <c r="R379" s="6" t="s">
        <v>321</v>
      </c>
      <c r="S379" s="6" t="s">
        <v>110</v>
      </c>
      <c r="T379" s="6" t="s">
        <v>322</v>
      </c>
      <c r="U379" s="6" t="s">
        <v>115</v>
      </c>
      <c r="V379" s="6" t="s">
        <v>45</v>
      </c>
      <c r="W379" s="6" t="s">
        <v>34</v>
      </c>
      <c r="X379" s="6" t="s">
        <v>46</v>
      </c>
      <c r="Y379" s="6" t="s">
        <v>47</v>
      </c>
      <c r="Z379" s="6" t="s">
        <v>323</v>
      </c>
      <c r="AA379" s="6" t="s">
        <v>639</v>
      </c>
      <c r="AB379" s="7">
        <v>2</v>
      </c>
      <c r="AC379" s="7">
        <v>27547</v>
      </c>
      <c r="AD379" s="7">
        <v>27.55</v>
      </c>
      <c r="AE379" s="7">
        <v>523000</v>
      </c>
    </row>
    <row r="380" spans="1:31" ht="22" customHeight="1" x14ac:dyDescent="0.3">
      <c r="A380" s="2">
        <v>43862</v>
      </c>
      <c r="B380" s="3" t="s">
        <v>31</v>
      </c>
      <c r="C380" s="3" t="s">
        <v>32</v>
      </c>
      <c r="D380" s="3" t="s">
        <v>33</v>
      </c>
      <c r="E380" s="3" t="s">
        <v>34</v>
      </c>
      <c r="F380" s="4" t="s">
        <v>68</v>
      </c>
      <c r="G380" s="4" t="s">
        <v>68</v>
      </c>
      <c r="H380" s="4" t="s">
        <v>68</v>
      </c>
      <c r="I380" s="3" t="s">
        <v>35</v>
      </c>
      <c r="J380" s="3" t="s">
        <v>200</v>
      </c>
      <c r="K380" s="3" t="s">
        <v>109</v>
      </c>
      <c r="L380" s="3" t="s">
        <v>110</v>
      </c>
      <c r="M380" s="3" t="s">
        <v>201</v>
      </c>
      <c r="N380" s="4">
        <v>3134473.38</v>
      </c>
      <c r="O380" s="4">
        <v>65577014.060000002</v>
      </c>
      <c r="P380" s="3" t="s">
        <v>202</v>
      </c>
      <c r="Q380" s="3" t="s">
        <v>41</v>
      </c>
      <c r="R380" s="3" t="s">
        <v>210</v>
      </c>
      <c r="S380" s="3" t="s">
        <v>110</v>
      </c>
      <c r="T380" s="3" t="s">
        <v>211</v>
      </c>
      <c r="U380" s="3" t="s">
        <v>115</v>
      </c>
      <c r="V380" s="3" t="s">
        <v>45</v>
      </c>
      <c r="W380" s="3" t="s">
        <v>34</v>
      </c>
      <c r="X380" s="3" t="s">
        <v>46</v>
      </c>
      <c r="Y380" s="3" t="s">
        <v>47</v>
      </c>
      <c r="Z380" s="3" t="s">
        <v>203</v>
      </c>
      <c r="AA380" s="3" t="s">
        <v>640</v>
      </c>
      <c r="AB380" s="4">
        <v>12</v>
      </c>
      <c r="AC380" s="4">
        <v>134700</v>
      </c>
      <c r="AD380" s="4">
        <v>134.69999999999999</v>
      </c>
      <c r="AE380" s="4">
        <v>1569000</v>
      </c>
    </row>
    <row r="381" spans="1:31" ht="22" customHeight="1" x14ac:dyDescent="0.3">
      <c r="A381" s="5">
        <v>43862</v>
      </c>
      <c r="B381" s="6" t="s">
        <v>107</v>
      </c>
      <c r="C381" s="6" t="s">
        <v>32</v>
      </c>
      <c r="D381" s="6" t="s">
        <v>33</v>
      </c>
      <c r="E381" s="6" t="s">
        <v>34</v>
      </c>
      <c r="F381" s="7" t="s">
        <v>68</v>
      </c>
      <c r="G381" s="7" t="s">
        <v>68</v>
      </c>
      <c r="H381" s="7" t="s">
        <v>68</v>
      </c>
      <c r="I381" s="6" t="s">
        <v>35</v>
      </c>
      <c r="J381" s="6" t="s">
        <v>108</v>
      </c>
      <c r="K381" s="6" t="s">
        <v>109</v>
      </c>
      <c r="L381" s="6" t="s">
        <v>110</v>
      </c>
      <c r="M381" s="7" t="s">
        <v>68</v>
      </c>
      <c r="N381" s="7" t="s">
        <v>68</v>
      </c>
      <c r="O381" s="7" t="s">
        <v>68</v>
      </c>
      <c r="P381" s="6" t="s">
        <v>111</v>
      </c>
      <c r="Q381" s="6" t="s">
        <v>41</v>
      </c>
      <c r="R381" s="6" t="s">
        <v>113</v>
      </c>
      <c r="S381" s="6" t="s">
        <v>110</v>
      </c>
      <c r="T381" s="6" t="s">
        <v>114</v>
      </c>
      <c r="U381" s="6" t="s">
        <v>115</v>
      </c>
      <c r="V381" s="6" t="s">
        <v>45</v>
      </c>
      <c r="W381" s="6" t="s">
        <v>34</v>
      </c>
      <c r="X381" s="6" t="s">
        <v>46</v>
      </c>
      <c r="Y381" s="6" t="s">
        <v>47</v>
      </c>
      <c r="Z381" s="6" t="s">
        <v>95</v>
      </c>
      <c r="AA381" s="6" t="s">
        <v>641</v>
      </c>
      <c r="AB381" s="7">
        <v>20</v>
      </c>
      <c r="AC381" s="7">
        <v>254440</v>
      </c>
      <c r="AD381" s="7">
        <v>254.44</v>
      </c>
      <c r="AE381" s="7">
        <v>789000</v>
      </c>
    </row>
    <row r="382" spans="1:31" ht="22" customHeight="1" x14ac:dyDescent="0.3">
      <c r="A382" s="2">
        <v>43862</v>
      </c>
      <c r="B382" s="3" t="s">
        <v>107</v>
      </c>
      <c r="C382" s="3" t="s">
        <v>32</v>
      </c>
      <c r="D382" s="3" t="s">
        <v>33</v>
      </c>
      <c r="E382" s="3" t="s">
        <v>34</v>
      </c>
      <c r="F382" s="4" t="s">
        <v>68</v>
      </c>
      <c r="G382" s="4" t="s">
        <v>68</v>
      </c>
      <c r="H382" s="4" t="s">
        <v>68</v>
      </c>
      <c r="I382" s="3" t="s">
        <v>35</v>
      </c>
      <c r="J382" s="3" t="s">
        <v>108</v>
      </c>
      <c r="K382" s="3" t="s">
        <v>109</v>
      </c>
      <c r="L382" s="3" t="s">
        <v>110</v>
      </c>
      <c r="M382" s="4" t="s">
        <v>68</v>
      </c>
      <c r="N382" s="4" t="s">
        <v>68</v>
      </c>
      <c r="O382" s="4" t="s">
        <v>68</v>
      </c>
      <c r="P382" s="3" t="s">
        <v>111</v>
      </c>
      <c r="Q382" s="3" t="s">
        <v>41</v>
      </c>
      <c r="R382" s="3" t="s">
        <v>113</v>
      </c>
      <c r="S382" s="3" t="s">
        <v>110</v>
      </c>
      <c r="T382" s="3" t="s">
        <v>114</v>
      </c>
      <c r="U382" s="3" t="s">
        <v>115</v>
      </c>
      <c r="V382" s="3" t="s">
        <v>45</v>
      </c>
      <c r="W382" s="3" t="s">
        <v>34</v>
      </c>
      <c r="X382" s="3" t="s">
        <v>46</v>
      </c>
      <c r="Y382" s="3" t="s">
        <v>47</v>
      </c>
      <c r="Z382" s="3" t="s">
        <v>95</v>
      </c>
      <c r="AA382" s="3" t="s">
        <v>642</v>
      </c>
      <c r="AB382" s="4">
        <v>2</v>
      </c>
      <c r="AC382" s="4">
        <v>25480</v>
      </c>
      <c r="AD382" s="4">
        <v>25.48</v>
      </c>
      <c r="AE382" s="4">
        <v>79000</v>
      </c>
    </row>
    <row r="383" spans="1:31" ht="22" customHeight="1" x14ac:dyDescent="0.3">
      <c r="A383" s="5">
        <v>43862</v>
      </c>
      <c r="B383" s="6" t="s">
        <v>107</v>
      </c>
      <c r="C383" s="6" t="s">
        <v>56</v>
      </c>
      <c r="D383" s="7" t="s">
        <v>68</v>
      </c>
      <c r="E383" s="7" t="s">
        <v>68</v>
      </c>
      <c r="F383" s="7" t="s">
        <v>68</v>
      </c>
      <c r="G383" s="7" t="s">
        <v>68</v>
      </c>
      <c r="H383" s="7" t="s">
        <v>68</v>
      </c>
      <c r="I383" s="6" t="s">
        <v>74</v>
      </c>
      <c r="J383" s="6" t="s">
        <v>108</v>
      </c>
      <c r="K383" s="6" t="s">
        <v>109</v>
      </c>
      <c r="L383" s="6" t="s">
        <v>110</v>
      </c>
      <c r="M383" s="7" t="s">
        <v>68</v>
      </c>
      <c r="N383" s="7" t="s">
        <v>68</v>
      </c>
      <c r="O383" s="7" t="s">
        <v>68</v>
      </c>
      <c r="P383" s="6" t="s">
        <v>111</v>
      </c>
      <c r="Q383" s="6" t="s">
        <v>41</v>
      </c>
      <c r="R383" s="6" t="s">
        <v>210</v>
      </c>
      <c r="S383" s="6" t="s">
        <v>110</v>
      </c>
      <c r="T383" s="6" t="s">
        <v>211</v>
      </c>
      <c r="U383" s="6" t="s">
        <v>115</v>
      </c>
      <c r="V383" s="6" t="s">
        <v>45</v>
      </c>
      <c r="W383" s="6" t="s">
        <v>34</v>
      </c>
      <c r="X383" s="6" t="s">
        <v>46</v>
      </c>
      <c r="Y383" s="6" t="s">
        <v>47</v>
      </c>
      <c r="Z383" s="6" t="s">
        <v>116</v>
      </c>
      <c r="AA383" s="6" t="s">
        <v>544</v>
      </c>
      <c r="AB383" s="7">
        <v>12</v>
      </c>
      <c r="AC383" s="7">
        <v>154320.01</v>
      </c>
      <c r="AD383" s="7">
        <v>154.32</v>
      </c>
      <c r="AE383" s="7">
        <v>2928000</v>
      </c>
    </row>
    <row r="384" spans="1:31" ht="22" hidden="1" customHeight="1" x14ac:dyDescent="0.3">
      <c r="A384" s="2">
        <v>43862</v>
      </c>
      <c r="B384" s="3" t="s">
        <v>26</v>
      </c>
      <c r="C384" s="3" t="s">
        <v>614</v>
      </c>
      <c r="D384" s="3" t="s">
        <v>222</v>
      </c>
      <c r="E384" s="3" t="s">
        <v>34</v>
      </c>
      <c r="F384" s="4" t="s">
        <v>68</v>
      </c>
      <c r="G384" s="4" t="s">
        <v>68</v>
      </c>
      <c r="H384" s="4" t="s">
        <v>68</v>
      </c>
      <c r="I384" s="3" t="s">
        <v>615</v>
      </c>
      <c r="J384" s="3" t="s">
        <v>616</v>
      </c>
      <c r="K384" s="4" t="s">
        <v>68</v>
      </c>
      <c r="L384" s="4" t="s">
        <v>68</v>
      </c>
      <c r="M384" s="4" t="s">
        <v>68</v>
      </c>
      <c r="N384" s="4" t="s">
        <v>68</v>
      </c>
      <c r="O384" s="4" t="s">
        <v>68</v>
      </c>
      <c r="P384" s="3" t="s">
        <v>617</v>
      </c>
      <c r="Q384" s="3" t="s">
        <v>618</v>
      </c>
      <c r="R384" s="3" t="s">
        <v>113</v>
      </c>
      <c r="S384" s="3" t="s">
        <v>110</v>
      </c>
      <c r="T384" s="3" t="s">
        <v>114</v>
      </c>
      <c r="U384" s="3" t="s">
        <v>115</v>
      </c>
      <c r="V384" s="3" t="s">
        <v>45</v>
      </c>
      <c r="W384" s="3" t="s">
        <v>34</v>
      </c>
      <c r="X384" s="3" t="s">
        <v>46</v>
      </c>
      <c r="Y384" s="3" t="s">
        <v>47</v>
      </c>
      <c r="Z384" s="3" t="s">
        <v>207</v>
      </c>
      <c r="AA384" s="3" t="s">
        <v>643</v>
      </c>
      <c r="AB384" s="4">
        <v>2</v>
      </c>
      <c r="AC384" s="4">
        <v>20880</v>
      </c>
      <c r="AD384" s="4">
        <v>20.88</v>
      </c>
      <c r="AE384" s="4">
        <v>421000</v>
      </c>
    </row>
    <row r="385" spans="1:31" ht="22" hidden="1" customHeight="1" x14ac:dyDescent="0.3">
      <c r="A385" s="5">
        <v>43862</v>
      </c>
      <c r="B385" s="6" t="s">
        <v>26</v>
      </c>
      <c r="C385" s="6" t="s">
        <v>614</v>
      </c>
      <c r="D385" s="6" t="s">
        <v>222</v>
      </c>
      <c r="E385" s="6" t="s">
        <v>34</v>
      </c>
      <c r="F385" s="7" t="s">
        <v>68</v>
      </c>
      <c r="G385" s="7" t="s">
        <v>68</v>
      </c>
      <c r="H385" s="7" t="s">
        <v>68</v>
      </c>
      <c r="I385" s="6" t="s">
        <v>615</v>
      </c>
      <c r="J385" s="6" t="s">
        <v>616</v>
      </c>
      <c r="K385" s="7" t="s">
        <v>68</v>
      </c>
      <c r="L385" s="7" t="s">
        <v>68</v>
      </c>
      <c r="M385" s="7" t="s">
        <v>68</v>
      </c>
      <c r="N385" s="7" t="s">
        <v>68</v>
      </c>
      <c r="O385" s="7" t="s">
        <v>68</v>
      </c>
      <c r="P385" s="6" t="s">
        <v>617</v>
      </c>
      <c r="Q385" s="6" t="s">
        <v>618</v>
      </c>
      <c r="R385" s="6" t="s">
        <v>113</v>
      </c>
      <c r="S385" s="6" t="s">
        <v>110</v>
      </c>
      <c r="T385" s="6" t="s">
        <v>114</v>
      </c>
      <c r="U385" s="6" t="s">
        <v>115</v>
      </c>
      <c r="V385" s="6" t="s">
        <v>45</v>
      </c>
      <c r="W385" s="6" t="s">
        <v>34</v>
      </c>
      <c r="X385" s="6" t="s">
        <v>46</v>
      </c>
      <c r="Y385" s="6" t="s">
        <v>47</v>
      </c>
      <c r="Z385" s="6" t="s">
        <v>207</v>
      </c>
      <c r="AA385" s="6" t="s">
        <v>644</v>
      </c>
      <c r="AB385" s="7">
        <v>2</v>
      </c>
      <c r="AC385" s="7">
        <v>20880</v>
      </c>
      <c r="AD385" s="7">
        <v>20.88</v>
      </c>
      <c r="AE385" s="7">
        <v>421000</v>
      </c>
    </row>
    <row r="386" spans="1:31" ht="22" customHeight="1" x14ac:dyDescent="0.3">
      <c r="A386" s="2">
        <v>43862</v>
      </c>
      <c r="B386" s="3" t="s">
        <v>107</v>
      </c>
      <c r="C386" s="3" t="s">
        <v>32</v>
      </c>
      <c r="D386" s="3" t="s">
        <v>33</v>
      </c>
      <c r="E386" s="3" t="s">
        <v>34</v>
      </c>
      <c r="F386" s="4" t="s">
        <v>68</v>
      </c>
      <c r="G386" s="4" t="s">
        <v>68</v>
      </c>
      <c r="H386" s="4" t="s">
        <v>68</v>
      </c>
      <c r="I386" s="3" t="s">
        <v>35</v>
      </c>
      <c r="J386" s="3" t="s">
        <v>108</v>
      </c>
      <c r="K386" s="3" t="s">
        <v>109</v>
      </c>
      <c r="L386" s="3" t="s">
        <v>110</v>
      </c>
      <c r="M386" s="4" t="s">
        <v>68</v>
      </c>
      <c r="N386" s="4" t="s">
        <v>68</v>
      </c>
      <c r="O386" s="4" t="s">
        <v>68</v>
      </c>
      <c r="P386" s="3" t="s">
        <v>111</v>
      </c>
      <c r="Q386" s="3" t="s">
        <v>41</v>
      </c>
      <c r="R386" s="3" t="s">
        <v>113</v>
      </c>
      <c r="S386" s="3" t="s">
        <v>110</v>
      </c>
      <c r="T386" s="3" t="s">
        <v>114</v>
      </c>
      <c r="U386" s="3" t="s">
        <v>115</v>
      </c>
      <c r="V386" s="3" t="s">
        <v>45</v>
      </c>
      <c r="W386" s="3" t="s">
        <v>34</v>
      </c>
      <c r="X386" s="3" t="s">
        <v>46</v>
      </c>
      <c r="Y386" s="3" t="s">
        <v>47</v>
      </c>
      <c r="Z386" s="3" t="s">
        <v>95</v>
      </c>
      <c r="AA386" s="3" t="s">
        <v>645</v>
      </c>
      <c r="AB386" s="4">
        <v>8</v>
      </c>
      <c r="AC386" s="4">
        <v>101520</v>
      </c>
      <c r="AD386" s="4">
        <v>101.52</v>
      </c>
      <c r="AE386" s="4">
        <v>315000</v>
      </c>
    </row>
    <row r="387" spans="1:31" ht="22" customHeight="1" x14ac:dyDescent="0.3">
      <c r="A387" s="5">
        <v>43862</v>
      </c>
      <c r="B387" s="6" t="s">
        <v>31</v>
      </c>
      <c r="C387" s="6" t="s">
        <v>32</v>
      </c>
      <c r="D387" s="6" t="s">
        <v>33</v>
      </c>
      <c r="E387" s="6" t="s">
        <v>34</v>
      </c>
      <c r="F387" s="7" t="s">
        <v>68</v>
      </c>
      <c r="G387" s="7" t="s">
        <v>68</v>
      </c>
      <c r="H387" s="7" t="s">
        <v>68</v>
      </c>
      <c r="I387" s="6" t="s">
        <v>35</v>
      </c>
      <c r="J387" s="6" t="s">
        <v>131</v>
      </c>
      <c r="K387" s="6" t="s">
        <v>109</v>
      </c>
      <c r="L387" s="6" t="s">
        <v>110</v>
      </c>
      <c r="M387" s="7" t="s">
        <v>68</v>
      </c>
      <c r="N387" s="7" t="s">
        <v>68</v>
      </c>
      <c r="O387" s="7" t="s">
        <v>68</v>
      </c>
      <c r="P387" s="6" t="s">
        <v>132</v>
      </c>
      <c r="Q387" s="6" t="s">
        <v>41</v>
      </c>
      <c r="R387" s="6" t="s">
        <v>113</v>
      </c>
      <c r="S387" s="6" t="s">
        <v>110</v>
      </c>
      <c r="T387" s="6" t="s">
        <v>114</v>
      </c>
      <c r="U387" s="6" t="s">
        <v>115</v>
      </c>
      <c r="V387" s="6" t="s">
        <v>45</v>
      </c>
      <c r="W387" s="6" t="s">
        <v>34</v>
      </c>
      <c r="X387" s="6" t="s">
        <v>46</v>
      </c>
      <c r="Y387" s="6" t="s">
        <v>47</v>
      </c>
      <c r="Z387" s="6" t="s">
        <v>145</v>
      </c>
      <c r="AA387" s="6" t="s">
        <v>560</v>
      </c>
      <c r="AB387" s="7">
        <v>2</v>
      </c>
      <c r="AC387" s="7">
        <v>17400</v>
      </c>
      <c r="AD387" s="7">
        <v>17.399999999999999</v>
      </c>
      <c r="AE387" s="7">
        <v>203000</v>
      </c>
    </row>
    <row r="388" spans="1:31" ht="22" customHeight="1" x14ac:dyDescent="0.3">
      <c r="A388" s="2">
        <v>43862</v>
      </c>
      <c r="B388" s="3" t="s">
        <v>107</v>
      </c>
      <c r="C388" s="3" t="s">
        <v>56</v>
      </c>
      <c r="D388" s="4" t="s">
        <v>68</v>
      </c>
      <c r="E388" s="4" t="s">
        <v>68</v>
      </c>
      <c r="F388" s="4" t="s">
        <v>68</v>
      </c>
      <c r="G388" s="4" t="s">
        <v>68</v>
      </c>
      <c r="H388" s="4" t="s">
        <v>68</v>
      </c>
      <c r="I388" s="3" t="s">
        <v>74</v>
      </c>
      <c r="J388" s="3" t="s">
        <v>108</v>
      </c>
      <c r="K388" s="3" t="s">
        <v>109</v>
      </c>
      <c r="L388" s="3" t="s">
        <v>110</v>
      </c>
      <c r="M388" s="4" t="s">
        <v>68</v>
      </c>
      <c r="N388" s="4" t="s">
        <v>68</v>
      </c>
      <c r="O388" s="4" t="s">
        <v>68</v>
      </c>
      <c r="P388" s="3" t="s">
        <v>111</v>
      </c>
      <c r="Q388" s="3" t="s">
        <v>41</v>
      </c>
      <c r="R388" s="3" t="s">
        <v>133</v>
      </c>
      <c r="S388" s="3" t="s">
        <v>110</v>
      </c>
      <c r="T388" s="3" t="s">
        <v>134</v>
      </c>
      <c r="U388" s="3" t="s">
        <v>115</v>
      </c>
      <c r="V388" s="3" t="s">
        <v>45</v>
      </c>
      <c r="W388" s="3" t="s">
        <v>34</v>
      </c>
      <c r="X388" s="3" t="s">
        <v>46</v>
      </c>
      <c r="Y388" s="3" t="s">
        <v>47</v>
      </c>
      <c r="Z388" s="3" t="s">
        <v>116</v>
      </c>
      <c r="AA388" s="3" t="s">
        <v>459</v>
      </c>
      <c r="AB388" s="4">
        <v>4</v>
      </c>
      <c r="AC388" s="4">
        <v>51440</v>
      </c>
      <c r="AD388" s="4">
        <v>51.44</v>
      </c>
      <c r="AE388" s="4">
        <v>976000</v>
      </c>
    </row>
    <row r="389" spans="1:31" ht="22" customHeight="1" x14ac:dyDescent="0.3">
      <c r="A389" s="5">
        <v>43862</v>
      </c>
      <c r="B389" s="6" t="s">
        <v>31</v>
      </c>
      <c r="C389" s="6" t="s">
        <v>32</v>
      </c>
      <c r="D389" s="6" t="s">
        <v>33</v>
      </c>
      <c r="E389" s="6" t="s">
        <v>34</v>
      </c>
      <c r="F389" s="7" t="s">
        <v>68</v>
      </c>
      <c r="G389" s="7" t="s">
        <v>68</v>
      </c>
      <c r="H389" s="7" t="s">
        <v>68</v>
      </c>
      <c r="I389" s="6" t="s">
        <v>35</v>
      </c>
      <c r="J389" s="6" t="s">
        <v>200</v>
      </c>
      <c r="K389" s="6" t="s">
        <v>109</v>
      </c>
      <c r="L389" s="6" t="s">
        <v>110</v>
      </c>
      <c r="M389" s="6" t="s">
        <v>201</v>
      </c>
      <c r="N389" s="7">
        <v>3134473.38</v>
      </c>
      <c r="O389" s="7">
        <v>65577014.060000002</v>
      </c>
      <c r="P389" s="6" t="s">
        <v>202</v>
      </c>
      <c r="Q389" s="6" t="s">
        <v>41</v>
      </c>
      <c r="R389" s="6" t="s">
        <v>113</v>
      </c>
      <c r="S389" s="6" t="s">
        <v>110</v>
      </c>
      <c r="T389" s="6" t="s">
        <v>114</v>
      </c>
      <c r="U389" s="6" t="s">
        <v>115</v>
      </c>
      <c r="V389" s="6" t="s">
        <v>45</v>
      </c>
      <c r="W389" s="6" t="s">
        <v>34</v>
      </c>
      <c r="X389" s="6" t="s">
        <v>46</v>
      </c>
      <c r="Y389" s="6" t="s">
        <v>47</v>
      </c>
      <c r="Z389" s="6" t="s">
        <v>203</v>
      </c>
      <c r="AA389" s="6" t="s">
        <v>646</v>
      </c>
      <c r="AB389" s="7">
        <v>14</v>
      </c>
      <c r="AC389" s="7">
        <v>157149.99</v>
      </c>
      <c r="AD389" s="7">
        <v>157.15</v>
      </c>
      <c r="AE389" s="7">
        <v>1830000</v>
      </c>
    </row>
    <row r="390" spans="1:31" ht="22" customHeight="1" x14ac:dyDescent="0.3">
      <c r="A390" s="2">
        <v>43862</v>
      </c>
      <c r="B390" s="3" t="s">
        <v>31</v>
      </c>
      <c r="C390" s="3" t="s">
        <v>32</v>
      </c>
      <c r="D390" s="3" t="s">
        <v>33</v>
      </c>
      <c r="E390" s="3" t="s">
        <v>34</v>
      </c>
      <c r="F390" s="4" t="s">
        <v>68</v>
      </c>
      <c r="G390" s="4" t="s">
        <v>68</v>
      </c>
      <c r="H390" s="4" t="s">
        <v>68</v>
      </c>
      <c r="I390" s="3" t="s">
        <v>35</v>
      </c>
      <c r="J390" s="3" t="s">
        <v>200</v>
      </c>
      <c r="K390" s="3" t="s">
        <v>109</v>
      </c>
      <c r="L390" s="3" t="s">
        <v>110</v>
      </c>
      <c r="M390" s="3" t="s">
        <v>201</v>
      </c>
      <c r="N390" s="4">
        <v>3134473.38</v>
      </c>
      <c r="O390" s="4">
        <v>65577014.060000002</v>
      </c>
      <c r="P390" s="3" t="s">
        <v>202</v>
      </c>
      <c r="Q390" s="3" t="s">
        <v>41</v>
      </c>
      <c r="R390" s="3" t="s">
        <v>113</v>
      </c>
      <c r="S390" s="3" t="s">
        <v>110</v>
      </c>
      <c r="T390" s="3" t="s">
        <v>114</v>
      </c>
      <c r="U390" s="3" t="s">
        <v>115</v>
      </c>
      <c r="V390" s="3" t="s">
        <v>45</v>
      </c>
      <c r="W390" s="3" t="s">
        <v>34</v>
      </c>
      <c r="X390" s="3" t="s">
        <v>46</v>
      </c>
      <c r="Y390" s="3" t="s">
        <v>47</v>
      </c>
      <c r="Z390" s="3" t="s">
        <v>203</v>
      </c>
      <c r="AA390" s="3" t="s">
        <v>647</v>
      </c>
      <c r="AB390" s="4">
        <v>2</v>
      </c>
      <c r="AC390" s="4">
        <v>22750</v>
      </c>
      <c r="AD390" s="4">
        <v>22.75</v>
      </c>
      <c r="AE390" s="4">
        <v>265000</v>
      </c>
    </row>
    <row r="391" spans="1:31" ht="22" customHeight="1" x14ac:dyDescent="0.3">
      <c r="A391" s="5">
        <v>43862</v>
      </c>
      <c r="B391" s="6" t="s">
        <v>107</v>
      </c>
      <c r="C391" s="6" t="s">
        <v>32</v>
      </c>
      <c r="D391" s="6" t="s">
        <v>33</v>
      </c>
      <c r="E391" s="6" t="s">
        <v>34</v>
      </c>
      <c r="F391" s="7" t="s">
        <v>68</v>
      </c>
      <c r="G391" s="7" t="s">
        <v>68</v>
      </c>
      <c r="H391" s="7" t="s">
        <v>68</v>
      </c>
      <c r="I391" s="6" t="s">
        <v>35</v>
      </c>
      <c r="J391" s="6" t="s">
        <v>108</v>
      </c>
      <c r="K391" s="6" t="s">
        <v>109</v>
      </c>
      <c r="L391" s="6" t="s">
        <v>110</v>
      </c>
      <c r="M391" s="7" t="s">
        <v>68</v>
      </c>
      <c r="N391" s="7" t="s">
        <v>68</v>
      </c>
      <c r="O391" s="7" t="s">
        <v>68</v>
      </c>
      <c r="P391" s="6" t="s">
        <v>111</v>
      </c>
      <c r="Q391" s="6" t="s">
        <v>41</v>
      </c>
      <c r="R391" s="6" t="s">
        <v>113</v>
      </c>
      <c r="S391" s="6" t="s">
        <v>110</v>
      </c>
      <c r="T391" s="6" t="s">
        <v>114</v>
      </c>
      <c r="U391" s="6" t="s">
        <v>115</v>
      </c>
      <c r="V391" s="6" t="s">
        <v>45</v>
      </c>
      <c r="W391" s="6" t="s">
        <v>34</v>
      </c>
      <c r="X391" s="6" t="s">
        <v>46</v>
      </c>
      <c r="Y391" s="6" t="s">
        <v>47</v>
      </c>
      <c r="Z391" s="6" t="s">
        <v>95</v>
      </c>
      <c r="AA391" s="6" t="s">
        <v>648</v>
      </c>
      <c r="AB391" s="7">
        <v>12</v>
      </c>
      <c r="AC391" s="7">
        <v>152160</v>
      </c>
      <c r="AD391" s="7">
        <v>152.16</v>
      </c>
      <c r="AE391" s="7">
        <v>472000</v>
      </c>
    </row>
    <row r="392" spans="1:31" ht="22" customHeight="1" x14ac:dyDescent="0.3">
      <c r="A392" s="2">
        <v>43862</v>
      </c>
      <c r="B392" s="3" t="s">
        <v>31</v>
      </c>
      <c r="C392" s="3" t="s">
        <v>32</v>
      </c>
      <c r="D392" s="3" t="s">
        <v>33</v>
      </c>
      <c r="E392" s="3" t="s">
        <v>34</v>
      </c>
      <c r="F392" s="4" t="s">
        <v>68</v>
      </c>
      <c r="G392" s="4" t="s">
        <v>68</v>
      </c>
      <c r="H392" s="4" t="s">
        <v>68</v>
      </c>
      <c r="I392" s="3" t="s">
        <v>35</v>
      </c>
      <c r="J392" s="3" t="s">
        <v>200</v>
      </c>
      <c r="K392" s="3" t="s">
        <v>109</v>
      </c>
      <c r="L392" s="3" t="s">
        <v>110</v>
      </c>
      <c r="M392" s="3" t="s">
        <v>201</v>
      </c>
      <c r="N392" s="4">
        <v>3134473.38</v>
      </c>
      <c r="O392" s="4">
        <v>65577014.060000002</v>
      </c>
      <c r="P392" s="3" t="s">
        <v>202</v>
      </c>
      <c r="Q392" s="3" t="s">
        <v>41</v>
      </c>
      <c r="R392" s="3" t="s">
        <v>113</v>
      </c>
      <c r="S392" s="3" t="s">
        <v>110</v>
      </c>
      <c r="T392" s="3" t="s">
        <v>114</v>
      </c>
      <c r="U392" s="3" t="s">
        <v>115</v>
      </c>
      <c r="V392" s="3" t="s">
        <v>45</v>
      </c>
      <c r="W392" s="3" t="s">
        <v>34</v>
      </c>
      <c r="X392" s="3" t="s">
        <v>46</v>
      </c>
      <c r="Y392" s="3" t="s">
        <v>47</v>
      </c>
      <c r="Z392" s="3" t="s">
        <v>95</v>
      </c>
      <c r="AA392" s="3" t="s">
        <v>649</v>
      </c>
      <c r="AB392" s="4">
        <v>2</v>
      </c>
      <c r="AC392" s="4">
        <v>24282</v>
      </c>
      <c r="AD392" s="4">
        <v>24.28</v>
      </c>
      <c r="AE392" s="4">
        <v>75300</v>
      </c>
    </row>
    <row r="393" spans="1:31" ht="22" customHeight="1" x14ac:dyDescent="0.3">
      <c r="A393" s="5">
        <v>43862</v>
      </c>
      <c r="B393" s="6" t="s">
        <v>107</v>
      </c>
      <c r="C393" s="6" t="s">
        <v>32</v>
      </c>
      <c r="D393" s="6" t="s">
        <v>33</v>
      </c>
      <c r="E393" s="6" t="s">
        <v>34</v>
      </c>
      <c r="F393" s="7" t="s">
        <v>68</v>
      </c>
      <c r="G393" s="7" t="s">
        <v>68</v>
      </c>
      <c r="H393" s="7" t="s">
        <v>68</v>
      </c>
      <c r="I393" s="6" t="s">
        <v>35</v>
      </c>
      <c r="J393" s="6" t="s">
        <v>108</v>
      </c>
      <c r="K393" s="6" t="s">
        <v>109</v>
      </c>
      <c r="L393" s="6" t="s">
        <v>110</v>
      </c>
      <c r="M393" s="7" t="s">
        <v>68</v>
      </c>
      <c r="N393" s="7" t="s">
        <v>68</v>
      </c>
      <c r="O393" s="7" t="s">
        <v>68</v>
      </c>
      <c r="P393" s="6" t="s">
        <v>111</v>
      </c>
      <c r="Q393" s="6" t="s">
        <v>41</v>
      </c>
      <c r="R393" s="6" t="s">
        <v>210</v>
      </c>
      <c r="S393" s="6" t="s">
        <v>110</v>
      </c>
      <c r="T393" s="6" t="s">
        <v>211</v>
      </c>
      <c r="U393" s="6" t="s">
        <v>115</v>
      </c>
      <c r="V393" s="6" t="s">
        <v>45</v>
      </c>
      <c r="W393" s="6" t="s">
        <v>34</v>
      </c>
      <c r="X393" s="6" t="s">
        <v>46</v>
      </c>
      <c r="Y393" s="6" t="s">
        <v>47</v>
      </c>
      <c r="Z393" s="6" t="s">
        <v>187</v>
      </c>
      <c r="AA393" s="6" t="s">
        <v>622</v>
      </c>
      <c r="AB393" s="7">
        <v>2</v>
      </c>
      <c r="AC393" s="7">
        <v>21813</v>
      </c>
      <c r="AD393" s="7">
        <v>21.81</v>
      </c>
      <c r="AE393" s="7">
        <v>168000</v>
      </c>
    </row>
    <row r="394" spans="1:31" ht="22" customHeight="1" x14ac:dyDescent="0.3">
      <c r="A394" s="2">
        <v>43861</v>
      </c>
      <c r="B394" s="3" t="s">
        <v>31</v>
      </c>
      <c r="C394" s="3" t="s">
        <v>56</v>
      </c>
      <c r="D394" s="4" t="s">
        <v>68</v>
      </c>
      <c r="E394" s="4" t="s">
        <v>68</v>
      </c>
      <c r="F394" s="4" t="s">
        <v>68</v>
      </c>
      <c r="G394" s="4" t="s">
        <v>68</v>
      </c>
      <c r="H394" s="4" t="s">
        <v>68</v>
      </c>
      <c r="I394" s="3" t="s">
        <v>74</v>
      </c>
      <c r="J394" s="3" t="s">
        <v>77</v>
      </c>
      <c r="K394" s="3" t="s">
        <v>78</v>
      </c>
      <c r="L394" s="3" t="s">
        <v>79</v>
      </c>
      <c r="M394" s="4" t="s">
        <v>68</v>
      </c>
      <c r="N394" s="4" t="s">
        <v>68</v>
      </c>
      <c r="O394" s="4" t="s">
        <v>68</v>
      </c>
      <c r="P394" s="3" t="s">
        <v>80</v>
      </c>
      <c r="Q394" s="3" t="s">
        <v>81</v>
      </c>
      <c r="R394" s="3" t="s">
        <v>82</v>
      </c>
      <c r="S394" s="3" t="s">
        <v>79</v>
      </c>
      <c r="T394" s="3" t="s">
        <v>83</v>
      </c>
      <c r="U394" s="3" t="s">
        <v>65</v>
      </c>
      <c r="V394" s="3" t="s">
        <v>45</v>
      </c>
      <c r="W394" s="3" t="s">
        <v>34</v>
      </c>
      <c r="X394" s="3" t="s">
        <v>46</v>
      </c>
      <c r="Y394" s="3" t="s">
        <v>47</v>
      </c>
      <c r="Z394" s="3" t="s">
        <v>84</v>
      </c>
      <c r="AA394" s="3" t="s">
        <v>598</v>
      </c>
      <c r="AB394" s="4">
        <v>6</v>
      </c>
      <c r="AC394" s="4">
        <v>88541</v>
      </c>
      <c r="AD394" s="4">
        <v>88.54</v>
      </c>
      <c r="AE394" s="4">
        <v>350000</v>
      </c>
    </row>
    <row r="395" spans="1:31" ht="22" customHeight="1" x14ac:dyDescent="0.3">
      <c r="A395" s="5">
        <v>43861</v>
      </c>
      <c r="B395" s="6" t="s">
        <v>31</v>
      </c>
      <c r="C395" s="6" t="s">
        <v>56</v>
      </c>
      <c r="D395" s="7" t="s">
        <v>68</v>
      </c>
      <c r="E395" s="7" t="s">
        <v>68</v>
      </c>
      <c r="F395" s="7" t="s">
        <v>68</v>
      </c>
      <c r="G395" s="7" t="s">
        <v>68</v>
      </c>
      <c r="H395" s="7" t="s">
        <v>68</v>
      </c>
      <c r="I395" s="6" t="s">
        <v>74</v>
      </c>
      <c r="J395" s="6" t="s">
        <v>77</v>
      </c>
      <c r="K395" s="6" t="s">
        <v>78</v>
      </c>
      <c r="L395" s="6" t="s">
        <v>79</v>
      </c>
      <c r="M395" s="7" t="s">
        <v>68</v>
      </c>
      <c r="N395" s="7" t="s">
        <v>68</v>
      </c>
      <c r="O395" s="7" t="s">
        <v>68</v>
      </c>
      <c r="P395" s="6" t="s">
        <v>80</v>
      </c>
      <c r="Q395" s="6" t="s">
        <v>81</v>
      </c>
      <c r="R395" s="6" t="s">
        <v>82</v>
      </c>
      <c r="S395" s="6" t="s">
        <v>79</v>
      </c>
      <c r="T395" s="6" t="s">
        <v>83</v>
      </c>
      <c r="U395" s="6" t="s">
        <v>65</v>
      </c>
      <c r="V395" s="6" t="s">
        <v>45</v>
      </c>
      <c r="W395" s="6" t="s">
        <v>34</v>
      </c>
      <c r="X395" s="6" t="s">
        <v>46</v>
      </c>
      <c r="Y395" s="6" t="s">
        <v>47</v>
      </c>
      <c r="Z395" s="6" t="s">
        <v>84</v>
      </c>
      <c r="AA395" s="6" t="s">
        <v>650</v>
      </c>
      <c r="AB395" s="7">
        <v>5</v>
      </c>
      <c r="AC395" s="7">
        <v>74606</v>
      </c>
      <c r="AD395" s="7">
        <v>74.61</v>
      </c>
      <c r="AE395" s="7">
        <v>295000</v>
      </c>
    </row>
    <row r="396" spans="1:31" ht="22" customHeight="1" x14ac:dyDescent="0.3">
      <c r="A396" s="2">
        <v>43860</v>
      </c>
      <c r="B396" s="3" t="s">
        <v>31</v>
      </c>
      <c r="C396" s="3" t="s">
        <v>32</v>
      </c>
      <c r="D396" s="3" t="s">
        <v>33</v>
      </c>
      <c r="E396" s="3" t="s">
        <v>34</v>
      </c>
      <c r="F396" s="4" t="s">
        <v>68</v>
      </c>
      <c r="G396" s="4" t="s">
        <v>68</v>
      </c>
      <c r="H396" s="4" t="s">
        <v>68</v>
      </c>
      <c r="I396" s="3" t="s">
        <v>50</v>
      </c>
      <c r="J396" s="3" t="s">
        <v>529</v>
      </c>
      <c r="K396" s="4" t="s">
        <v>68</v>
      </c>
      <c r="L396" s="4" t="s">
        <v>68</v>
      </c>
      <c r="M396" s="4" t="s">
        <v>68</v>
      </c>
      <c r="N396" s="4" t="s">
        <v>68</v>
      </c>
      <c r="O396" s="4" t="s">
        <v>68</v>
      </c>
      <c r="P396" s="3" t="s">
        <v>530</v>
      </c>
      <c r="Q396" s="3" t="s">
        <v>611</v>
      </c>
      <c r="R396" s="3" t="s">
        <v>122</v>
      </c>
      <c r="S396" s="3" t="s">
        <v>120</v>
      </c>
      <c r="T396" s="3" t="s">
        <v>123</v>
      </c>
      <c r="U396" s="3" t="s">
        <v>124</v>
      </c>
      <c r="V396" s="3" t="s">
        <v>45</v>
      </c>
      <c r="W396" s="3" t="s">
        <v>34</v>
      </c>
      <c r="X396" s="3" t="s">
        <v>46</v>
      </c>
      <c r="Y396" s="3" t="s">
        <v>47</v>
      </c>
      <c r="Z396" s="3" t="s">
        <v>116</v>
      </c>
      <c r="AA396" s="3" t="s">
        <v>651</v>
      </c>
      <c r="AB396" s="4">
        <v>8</v>
      </c>
      <c r="AC396" s="4">
        <v>102080</v>
      </c>
      <c r="AD396" s="4">
        <v>102.08</v>
      </c>
      <c r="AE396" s="4">
        <v>872000</v>
      </c>
    </row>
    <row r="397" spans="1:31" ht="22" customHeight="1" x14ac:dyDescent="0.3">
      <c r="A397" s="5">
        <v>43856</v>
      </c>
      <c r="B397" s="6" t="s">
        <v>31</v>
      </c>
      <c r="C397" s="6" t="s">
        <v>56</v>
      </c>
      <c r="D397" s="7" t="s">
        <v>68</v>
      </c>
      <c r="E397" s="7" t="s">
        <v>68</v>
      </c>
      <c r="F397" s="7" t="s">
        <v>68</v>
      </c>
      <c r="G397" s="7" t="s">
        <v>68</v>
      </c>
      <c r="H397" s="7" t="s">
        <v>68</v>
      </c>
      <c r="I397" s="6" t="s">
        <v>74</v>
      </c>
      <c r="J397" s="6" t="s">
        <v>652</v>
      </c>
      <c r="K397" s="7" t="s">
        <v>68</v>
      </c>
      <c r="L397" s="6" t="s">
        <v>120</v>
      </c>
      <c r="M397" s="6" t="s">
        <v>201</v>
      </c>
      <c r="N397" s="7" t="s">
        <v>68</v>
      </c>
      <c r="O397" s="7" t="s">
        <v>68</v>
      </c>
      <c r="P397" s="6" t="s">
        <v>653</v>
      </c>
      <c r="Q397" s="6" t="s">
        <v>41</v>
      </c>
      <c r="R397" s="6" t="s">
        <v>122</v>
      </c>
      <c r="S397" s="6" t="s">
        <v>120</v>
      </c>
      <c r="T397" s="6" t="s">
        <v>123</v>
      </c>
      <c r="U397" s="6" t="s">
        <v>124</v>
      </c>
      <c r="V397" s="6" t="s">
        <v>45</v>
      </c>
      <c r="W397" s="6" t="s">
        <v>34</v>
      </c>
      <c r="X397" s="6" t="s">
        <v>46</v>
      </c>
      <c r="Y397" s="6" t="s">
        <v>47</v>
      </c>
      <c r="Z397" s="6" t="s">
        <v>318</v>
      </c>
      <c r="AA397" s="6" t="s">
        <v>654</v>
      </c>
      <c r="AB397" s="7">
        <v>4</v>
      </c>
      <c r="AC397" s="7">
        <v>48240</v>
      </c>
      <c r="AD397" s="7">
        <v>48.24</v>
      </c>
      <c r="AE397" s="7">
        <v>160000</v>
      </c>
    </row>
    <row r="398" spans="1:31" ht="22" customHeight="1" x14ac:dyDescent="0.3">
      <c r="A398" s="2">
        <v>43856</v>
      </c>
      <c r="B398" s="3" t="s">
        <v>31</v>
      </c>
      <c r="C398" s="3" t="s">
        <v>56</v>
      </c>
      <c r="D398" s="4" t="s">
        <v>68</v>
      </c>
      <c r="E398" s="4" t="s">
        <v>68</v>
      </c>
      <c r="F398" s="4" t="s">
        <v>68</v>
      </c>
      <c r="G398" s="4" t="s">
        <v>68</v>
      </c>
      <c r="H398" s="4" t="s">
        <v>68</v>
      </c>
      <c r="I398" s="3" t="s">
        <v>74</v>
      </c>
      <c r="J398" s="3" t="s">
        <v>127</v>
      </c>
      <c r="K398" s="4" t="s">
        <v>68</v>
      </c>
      <c r="L398" s="3" t="s">
        <v>120</v>
      </c>
      <c r="M398" s="4" t="s">
        <v>68</v>
      </c>
      <c r="N398" s="4" t="s">
        <v>68</v>
      </c>
      <c r="O398" s="4" t="s">
        <v>68</v>
      </c>
      <c r="P398" s="3" t="s">
        <v>128</v>
      </c>
      <c r="Q398" s="3" t="s">
        <v>41</v>
      </c>
      <c r="R398" s="3" t="s">
        <v>122</v>
      </c>
      <c r="S398" s="3" t="s">
        <v>120</v>
      </c>
      <c r="T398" s="3" t="s">
        <v>123</v>
      </c>
      <c r="U398" s="3" t="s">
        <v>124</v>
      </c>
      <c r="V398" s="3" t="s">
        <v>45</v>
      </c>
      <c r="W398" s="3" t="s">
        <v>34</v>
      </c>
      <c r="X398" s="3" t="s">
        <v>46</v>
      </c>
      <c r="Y398" s="3" t="s">
        <v>47</v>
      </c>
      <c r="Z398" s="3" t="s">
        <v>143</v>
      </c>
      <c r="AA398" s="3" t="s">
        <v>576</v>
      </c>
      <c r="AB398" s="4">
        <v>2</v>
      </c>
      <c r="AC398" s="4">
        <v>21200</v>
      </c>
      <c r="AD398" s="4">
        <v>21.2</v>
      </c>
      <c r="AE398" s="4">
        <v>181000</v>
      </c>
    </row>
    <row r="399" spans="1:31" ht="22" customHeight="1" x14ac:dyDescent="0.3">
      <c r="A399" s="5">
        <v>43855</v>
      </c>
      <c r="B399" s="6" t="s">
        <v>31</v>
      </c>
      <c r="C399" s="6" t="s">
        <v>32</v>
      </c>
      <c r="D399" s="6" t="s">
        <v>33</v>
      </c>
      <c r="E399" s="6" t="s">
        <v>34</v>
      </c>
      <c r="F399" s="7" t="s">
        <v>68</v>
      </c>
      <c r="G399" s="7" t="s">
        <v>68</v>
      </c>
      <c r="H399" s="7" t="s">
        <v>68</v>
      </c>
      <c r="I399" s="6" t="s">
        <v>35</v>
      </c>
      <c r="J399" s="6" t="s">
        <v>131</v>
      </c>
      <c r="K399" s="6" t="s">
        <v>109</v>
      </c>
      <c r="L399" s="6" t="s">
        <v>110</v>
      </c>
      <c r="M399" s="7" t="s">
        <v>68</v>
      </c>
      <c r="N399" s="7" t="s">
        <v>68</v>
      </c>
      <c r="O399" s="7" t="s">
        <v>68</v>
      </c>
      <c r="P399" s="6" t="s">
        <v>132</v>
      </c>
      <c r="Q399" s="6" t="s">
        <v>101</v>
      </c>
      <c r="R399" s="6" t="s">
        <v>113</v>
      </c>
      <c r="S399" s="6" t="s">
        <v>110</v>
      </c>
      <c r="T399" s="6" t="s">
        <v>114</v>
      </c>
      <c r="U399" s="6" t="s">
        <v>115</v>
      </c>
      <c r="V399" s="6" t="s">
        <v>45</v>
      </c>
      <c r="W399" s="6" t="s">
        <v>34</v>
      </c>
      <c r="X399" s="6" t="s">
        <v>46</v>
      </c>
      <c r="Y399" s="6" t="s">
        <v>47</v>
      </c>
      <c r="Z399" s="6" t="s">
        <v>145</v>
      </c>
      <c r="AA399" s="6" t="s">
        <v>655</v>
      </c>
      <c r="AB399" s="7">
        <v>1</v>
      </c>
      <c r="AC399" s="7">
        <v>8100</v>
      </c>
      <c r="AD399" s="7">
        <v>8.1</v>
      </c>
      <c r="AE399" s="7">
        <v>103000</v>
      </c>
    </row>
    <row r="400" spans="1:31" ht="22" customHeight="1" x14ac:dyDescent="0.3">
      <c r="A400" s="2">
        <v>43855</v>
      </c>
      <c r="B400" s="3" t="s">
        <v>31</v>
      </c>
      <c r="C400" s="3" t="s">
        <v>56</v>
      </c>
      <c r="D400" s="4" t="s">
        <v>68</v>
      </c>
      <c r="E400" s="4" t="s">
        <v>68</v>
      </c>
      <c r="F400" s="4" t="s">
        <v>68</v>
      </c>
      <c r="G400" s="4" t="s">
        <v>68</v>
      </c>
      <c r="H400" s="4" t="s">
        <v>68</v>
      </c>
      <c r="I400" s="3" t="s">
        <v>74</v>
      </c>
      <c r="J400" s="3" t="s">
        <v>656</v>
      </c>
      <c r="K400" s="4" t="s">
        <v>68</v>
      </c>
      <c r="L400" s="4" t="s">
        <v>68</v>
      </c>
      <c r="M400" s="4" t="s">
        <v>68</v>
      </c>
      <c r="N400" s="4" t="s">
        <v>68</v>
      </c>
      <c r="O400" s="4" t="s">
        <v>68</v>
      </c>
      <c r="P400" s="3" t="s">
        <v>657</v>
      </c>
      <c r="Q400" s="3" t="s">
        <v>101</v>
      </c>
      <c r="R400" s="3" t="s">
        <v>133</v>
      </c>
      <c r="S400" s="3" t="s">
        <v>110</v>
      </c>
      <c r="T400" s="3" t="s">
        <v>134</v>
      </c>
      <c r="U400" s="3" t="s">
        <v>115</v>
      </c>
      <c r="V400" s="3" t="s">
        <v>45</v>
      </c>
      <c r="W400" s="3" t="s">
        <v>34</v>
      </c>
      <c r="X400" s="3" t="s">
        <v>46</v>
      </c>
      <c r="Y400" s="3" t="s">
        <v>47</v>
      </c>
      <c r="Z400" s="3" t="s">
        <v>163</v>
      </c>
      <c r="AA400" s="3" t="s">
        <v>658</v>
      </c>
      <c r="AB400" s="4">
        <v>6</v>
      </c>
      <c r="AC400" s="4">
        <v>109080</v>
      </c>
      <c r="AD400" s="4">
        <v>109.08</v>
      </c>
      <c r="AE400" s="4">
        <v>3091000</v>
      </c>
    </row>
    <row r="401" spans="1:31" ht="22" customHeight="1" x14ac:dyDescent="0.3">
      <c r="A401" s="5">
        <v>43855</v>
      </c>
      <c r="B401" s="6" t="s">
        <v>31</v>
      </c>
      <c r="C401" s="6" t="s">
        <v>56</v>
      </c>
      <c r="D401" s="7" t="s">
        <v>68</v>
      </c>
      <c r="E401" s="7" t="s">
        <v>68</v>
      </c>
      <c r="F401" s="7" t="s">
        <v>68</v>
      </c>
      <c r="G401" s="7" t="s">
        <v>68</v>
      </c>
      <c r="H401" s="7" t="s">
        <v>68</v>
      </c>
      <c r="I401" s="6" t="s">
        <v>74</v>
      </c>
      <c r="J401" s="6" t="s">
        <v>588</v>
      </c>
      <c r="K401" s="6" t="s">
        <v>589</v>
      </c>
      <c r="L401" s="6" t="s">
        <v>99</v>
      </c>
      <c r="M401" s="6" t="s">
        <v>61</v>
      </c>
      <c r="N401" s="7" t="s">
        <v>68</v>
      </c>
      <c r="O401" s="7" t="s">
        <v>68</v>
      </c>
      <c r="P401" s="6" t="s">
        <v>100</v>
      </c>
      <c r="Q401" s="6" t="s">
        <v>101</v>
      </c>
      <c r="R401" s="6" t="s">
        <v>659</v>
      </c>
      <c r="S401" s="6" t="s">
        <v>99</v>
      </c>
      <c r="T401" s="6" t="s">
        <v>660</v>
      </c>
      <c r="U401" s="6" t="s">
        <v>352</v>
      </c>
      <c r="V401" s="6" t="s">
        <v>45</v>
      </c>
      <c r="W401" s="6" t="s">
        <v>34</v>
      </c>
      <c r="X401" s="6" t="s">
        <v>46</v>
      </c>
      <c r="Y401" s="6" t="s">
        <v>47</v>
      </c>
      <c r="Z401" s="6" t="s">
        <v>135</v>
      </c>
      <c r="AA401" s="6" t="s">
        <v>661</v>
      </c>
      <c r="AB401" s="7">
        <v>2</v>
      </c>
      <c r="AC401" s="7">
        <v>40284</v>
      </c>
      <c r="AD401" s="7">
        <v>40.28</v>
      </c>
      <c r="AE401" s="7">
        <v>913000</v>
      </c>
    </row>
    <row r="402" spans="1:31" ht="22" customHeight="1" x14ac:dyDescent="0.3">
      <c r="A402" s="2">
        <v>43855</v>
      </c>
      <c r="B402" s="3" t="s">
        <v>31</v>
      </c>
      <c r="C402" s="3" t="s">
        <v>32</v>
      </c>
      <c r="D402" s="3" t="s">
        <v>33</v>
      </c>
      <c r="E402" s="3" t="s">
        <v>34</v>
      </c>
      <c r="F402" s="4" t="s">
        <v>68</v>
      </c>
      <c r="G402" s="4" t="s">
        <v>68</v>
      </c>
      <c r="H402" s="4" t="s">
        <v>68</v>
      </c>
      <c r="I402" s="3" t="s">
        <v>35</v>
      </c>
      <c r="J402" s="3" t="s">
        <v>200</v>
      </c>
      <c r="K402" s="3" t="s">
        <v>109</v>
      </c>
      <c r="L402" s="3" t="s">
        <v>110</v>
      </c>
      <c r="M402" s="3" t="s">
        <v>201</v>
      </c>
      <c r="N402" s="4">
        <v>3134473.38</v>
      </c>
      <c r="O402" s="4">
        <v>65577014.060000002</v>
      </c>
      <c r="P402" s="3" t="s">
        <v>202</v>
      </c>
      <c r="Q402" s="3" t="s">
        <v>41</v>
      </c>
      <c r="R402" s="3" t="s">
        <v>113</v>
      </c>
      <c r="S402" s="3" t="s">
        <v>110</v>
      </c>
      <c r="T402" s="3" t="s">
        <v>114</v>
      </c>
      <c r="U402" s="3" t="s">
        <v>115</v>
      </c>
      <c r="V402" s="3" t="s">
        <v>45</v>
      </c>
      <c r="W402" s="3" t="s">
        <v>34</v>
      </c>
      <c r="X402" s="3" t="s">
        <v>46</v>
      </c>
      <c r="Y402" s="3" t="s">
        <v>47</v>
      </c>
      <c r="Z402" s="3" t="s">
        <v>145</v>
      </c>
      <c r="AA402" s="3" t="s">
        <v>662</v>
      </c>
      <c r="AB402" s="4">
        <v>2</v>
      </c>
      <c r="AC402" s="4">
        <v>19400</v>
      </c>
      <c r="AD402" s="4">
        <v>19.399999999999999</v>
      </c>
      <c r="AE402" s="4">
        <v>248000</v>
      </c>
    </row>
    <row r="403" spans="1:31" ht="22" customHeight="1" x14ac:dyDescent="0.3">
      <c r="A403" s="5">
        <v>43855</v>
      </c>
      <c r="B403" s="6" t="s">
        <v>31</v>
      </c>
      <c r="C403" s="6" t="s">
        <v>56</v>
      </c>
      <c r="D403" s="7" t="s">
        <v>68</v>
      </c>
      <c r="E403" s="7" t="s">
        <v>68</v>
      </c>
      <c r="F403" s="7" t="s">
        <v>68</v>
      </c>
      <c r="G403" s="7" t="s">
        <v>68</v>
      </c>
      <c r="H403" s="7" t="s">
        <v>68</v>
      </c>
      <c r="I403" s="6" t="s">
        <v>74</v>
      </c>
      <c r="J403" s="6" t="s">
        <v>464</v>
      </c>
      <c r="K403" s="6" t="s">
        <v>139</v>
      </c>
      <c r="L403" s="6" t="s">
        <v>110</v>
      </c>
      <c r="M403" s="7" t="s">
        <v>68</v>
      </c>
      <c r="N403" s="7" t="s">
        <v>68</v>
      </c>
      <c r="O403" s="7" t="s">
        <v>68</v>
      </c>
      <c r="P403" s="6" t="s">
        <v>465</v>
      </c>
      <c r="Q403" s="6" t="s">
        <v>41</v>
      </c>
      <c r="R403" s="6" t="s">
        <v>133</v>
      </c>
      <c r="S403" s="6" t="s">
        <v>110</v>
      </c>
      <c r="T403" s="6" t="s">
        <v>134</v>
      </c>
      <c r="U403" s="6" t="s">
        <v>115</v>
      </c>
      <c r="V403" s="6" t="s">
        <v>45</v>
      </c>
      <c r="W403" s="6" t="s">
        <v>34</v>
      </c>
      <c r="X403" s="6" t="s">
        <v>46</v>
      </c>
      <c r="Y403" s="6" t="s">
        <v>47</v>
      </c>
      <c r="Z403" s="6" t="s">
        <v>466</v>
      </c>
      <c r="AA403" s="6" t="s">
        <v>663</v>
      </c>
      <c r="AB403" s="7">
        <v>1</v>
      </c>
      <c r="AC403" s="7">
        <v>3430</v>
      </c>
      <c r="AD403" s="7">
        <v>3.43</v>
      </c>
      <c r="AE403" s="7">
        <v>44500</v>
      </c>
    </row>
    <row r="404" spans="1:31" ht="22" customHeight="1" x14ac:dyDescent="0.3">
      <c r="A404" s="2">
        <v>43855</v>
      </c>
      <c r="B404" s="3" t="s">
        <v>107</v>
      </c>
      <c r="C404" s="3" t="s">
        <v>56</v>
      </c>
      <c r="D404" s="4" t="s">
        <v>68</v>
      </c>
      <c r="E404" s="4" t="s">
        <v>68</v>
      </c>
      <c r="F404" s="4" t="s">
        <v>68</v>
      </c>
      <c r="G404" s="4" t="s">
        <v>68</v>
      </c>
      <c r="H404" s="4" t="s">
        <v>68</v>
      </c>
      <c r="I404" s="3" t="s">
        <v>74</v>
      </c>
      <c r="J404" s="3" t="s">
        <v>108</v>
      </c>
      <c r="K404" s="3" t="s">
        <v>109</v>
      </c>
      <c r="L404" s="3" t="s">
        <v>110</v>
      </c>
      <c r="M404" s="4" t="s">
        <v>68</v>
      </c>
      <c r="N404" s="4" t="s">
        <v>68</v>
      </c>
      <c r="O404" s="4" t="s">
        <v>68</v>
      </c>
      <c r="P404" s="3" t="s">
        <v>111</v>
      </c>
      <c r="Q404" s="3" t="s">
        <v>41</v>
      </c>
      <c r="R404" s="3" t="s">
        <v>133</v>
      </c>
      <c r="S404" s="3" t="s">
        <v>110</v>
      </c>
      <c r="T404" s="3" t="s">
        <v>134</v>
      </c>
      <c r="U404" s="3" t="s">
        <v>115</v>
      </c>
      <c r="V404" s="3" t="s">
        <v>45</v>
      </c>
      <c r="W404" s="3" t="s">
        <v>34</v>
      </c>
      <c r="X404" s="3" t="s">
        <v>46</v>
      </c>
      <c r="Y404" s="3" t="s">
        <v>47</v>
      </c>
      <c r="Z404" s="3" t="s">
        <v>116</v>
      </c>
      <c r="AA404" s="3" t="s">
        <v>664</v>
      </c>
      <c r="AB404" s="4">
        <v>6</v>
      </c>
      <c r="AC404" s="4">
        <v>77160</v>
      </c>
      <c r="AD404" s="4">
        <v>77.16</v>
      </c>
      <c r="AE404" s="4">
        <v>1298000</v>
      </c>
    </row>
    <row r="405" spans="1:31" ht="22" hidden="1" customHeight="1" x14ac:dyDescent="0.3">
      <c r="A405" s="5">
        <v>43855</v>
      </c>
      <c r="B405" s="6" t="s">
        <v>26</v>
      </c>
      <c r="C405" s="6" t="s">
        <v>614</v>
      </c>
      <c r="D405" s="6" t="s">
        <v>222</v>
      </c>
      <c r="E405" s="6" t="s">
        <v>34</v>
      </c>
      <c r="F405" s="7" t="s">
        <v>68</v>
      </c>
      <c r="G405" s="7" t="s">
        <v>68</v>
      </c>
      <c r="H405" s="7" t="s">
        <v>68</v>
      </c>
      <c r="I405" s="6" t="s">
        <v>615</v>
      </c>
      <c r="J405" s="6" t="s">
        <v>616</v>
      </c>
      <c r="K405" s="7" t="s">
        <v>68</v>
      </c>
      <c r="L405" s="7" t="s">
        <v>68</v>
      </c>
      <c r="M405" s="7" t="s">
        <v>68</v>
      </c>
      <c r="N405" s="7" t="s">
        <v>68</v>
      </c>
      <c r="O405" s="7" t="s">
        <v>68</v>
      </c>
      <c r="P405" s="6" t="s">
        <v>617</v>
      </c>
      <c r="Q405" s="6" t="s">
        <v>618</v>
      </c>
      <c r="R405" s="6" t="s">
        <v>210</v>
      </c>
      <c r="S405" s="6" t="s">
        <v>110</v>
      </c>
      <c r="T405" s="6" t="s">
        <v>211</v>
      </c>
      <c r="U405" s="6" t="s">
        <v>115</v>
      </c>
      <c r="V405" s="6" t="s">
        <v>45</v>
      </c>
      <c r="W405" s="6" t="s">
        <v>34</v>
      </c>
      <c r="X405" s="6" t="s">
        <v>46</v>
      </c>
      <c r="Y405" s="6" t="s">
        <v>47</v>
      </c>
      <c r="Z405" s="6" t="s">
        <v>116</v>
      </c>
      <c r="AA405" s="6" t="s">
        <v>665</v>
      </c>
      <c r="AB405" s="7">
        <v>12</v>
      </c>
      <c r="AC405" s="7">
        <v>154320.01</v>
      </c>
      <c r="AD405" s="7">
        <v>154.32</v>
      </c>
      <c r="AE405" s="7">
        <v>2595000</v>
      </c>
    </row>
    <row r="406" spans="1:31" ht="22" customHeight="1" x14ac:dyDescent="0.3">
      <c r="A406" s="2">
        <v>43855</v>
      </c>
      <c r="B406" s="3" t="s">
        <v>31</v>
      </c>
      <c r="C406" s="3" t="s">
        <v>32</v>
      </c>
      <c r="D406" s="3" t="s">
        <v>33</v>
      </c>
      <c r="E406" s="3" t="s">
        <v>34</v>
      </c>
      <c r="F406" s="4" t="s">
        <v>68</v>
      </c>
      <c r="G406" s="4" t="s">
        <v>68</v>
      </c>
      <c r="H406" s="4" t="s">
        <v>68</v>
      </c>
      <c r="I406" s="3" t="s">
        <v>35</v>
      </c>
      <c r="J406" s="3" t="s">
        <v>200</v>
      </c>
      <c r="K406" s="3" t="s">
        <v>109</v>
      </c>
      <c r="L406" s="3" t="s">
        <v>110</v>
      </c>
      <c r="M406" s="3" t="s">
        <v>201</v>
      </c>
      <c r="N406" s="4">
        <v>3134473.38</v>
      </c>
      <c r="O406" s="4">
        <v>65577014.060000002</v>
      </c>
      <c r="P406" s="3" t="s">
        <v>202</v>
      </c>
      <c r="Q406" s="3" t="s">
        <v>41</v>
      </c>
      <c r="R406" s="3" t="s">
        <v>113</v>
      </c>
      <c r="S406" s="3" t="s">
        <v>110</v>
      </c>
      <c r="T406" s="3" t="s">
        <v>114</v>
      </c>
      <c r="U406" s="3" t="s">
        <v>115</v>
      </c>
      <c r="V406" s="3" t="s">
        <v>45</v>
      </c>
      <c r="W406" s="3" t="s">
        <v>34</v>
      </c>
      <c r="X406" s="3" t="s">
        <v>46</v>
      </c>
      <c r="Y406" s="3" t="s">
        <v>47</v>
      </c>
      <c r="Z406" s="3" t="s">
        <v>145</v>
      </c>
      <c r="AA406" s="3" t="s">
        <v>666</v>
      </c>
      <c r="AB406" s="4">
        <v>16</v>
      </c>
      <c r="AC406" s="4">
        <v>184000</v>
      </c>
      <c r="AD406" s="4">
        <v>184</v>
      </c>
      <c r="AE406" s="4">
        <v>2351000</v>
      </c>
    </row>
    <row r="407" spans="1:31" ht="22" customHeight="1" x14ac:dyDescent="0.3">
      <c r="A407" s="5">
        <v>43855</v>
      </c>
      <c r="B407" s="6" t="s">
        <v>31</v>
      </c>
      <c r="C407" s="6" t="s">
        <v>32</v>
      </c>
      <c r="D407" s="6" t="s">
        <v>33</v>
      </c>
      <c r="E407" s="6" t="s">
        <v>34</v>
      </c>
      <c r="F407" s="7" t="s">
        <v>68</v>
      </c>
      <c r="G407" s="7" t="s">
        <v>68</v>
      </c>
      <c r="H407" s="7" t="s">
        <v>68</v>
      </c>
      <c r="I407" s="6" t="s">
        <v>35</v>
      </c>
      <c r="J407" s="6" t="s">
        <v>588</v>
      </c>
      <c r="K407" s="6" t="s">
        <v>589</v>
      </c>
      <c r="L407" s="6" t="s">
        <v>99</v>
      </c>
      <c r="M407" s="6" t="s">
        <v>61</v>
      </c>
      <c r="N407" s="7" t="s">
        <v>68</v>
      </c>
      <c r="O407" s="7" t="s">
        <v>68</v>
      </c>
      <c r="P407" s="6" t="s">
        <v>100</v>
      </c>
      <c r="Q407" s="6" t="s">
        <v>101</v>
      </c>
      <c r="R407" s="6" t="s">
        <v>102</v>
      </c>
      <c r="S407" s="6" t="s">
        <v>99</v>
      </c>
      <c r="T407" s="6" t="s">
        <v>103</v>
      </c>
      <c r="U407" s="6" t="s">
        <v>104</v>
      </c>
      <c r="V407" s="6" t="s">
        <v>45</v>
      </c>
      <c r="W407" s="6" t="s">
        <v>34</v>
      </c>
      <c r="X407" s="6" t="s">
        <v>46</v>
      </c>
      <c r="Y407" s="6" t="s">
        <v>47</v>
      </c>
      <c r="Z407" s="6" t="s">
        <v>667</v>
      </c>
      <c r="AA407" s="6" t="s">
        <v>590</v>
      </c>
      <c r="AB407" s="7">
        <v>14</v>
      </c>
      <c r="AC407" s="7">
        <v>162694</v>
      </c>
      <c r="AD407" s="7">
        <v>162.69</v>
      </c>
      <c r="AE407" s="7">
        <v>2686000</v>
      </c>
    </row>
    <row r="408" spans="1:31" ht="22" customHeight="1" x14ac:dyDescent="0.3">
      <c r="A408" s="2">
        <v>43855</v>
      </c>
      <c r="B408" s="3" t="s">
        <v>107</v>
      </c>
      <c r="C408" s="3" t="s">
        <v>32</v>
      </c>
      <c r="D408" s="3" t="s">
        <v>33</v>
      </c>
      <c r="E408" s="3" t="s">
        <v>34</v>
      </c>
      <c r="F408" s="4" t="s">
        <v>68</v>
      </c>
      <c r="G408" s="4" t="s">
        <v>68</v>
      </c>
      <c r="H408" s="4" t="s">
        <v>68</v>
      </c>
      <c r="I408" s="3" t="s">
        <v>35</v>
      </c>
      <c r="J408" s="3" t="s">
        <v>108</v>
      </c>
      <c r="K408" s="3" t="s">
        <v>109</v>
      </c>
      <c r="L408" s="3" t="s">
        <v>110</v>
      </c>
      <c r="M408" s="4" t="s">
        <v>68</v>
      </c>
      <c r="N408" s="4" t="s">
        <v>68</v>
      </c>
      <c r="O408" s="4" t="s">
        <v>68</v>
      </c>
      <c r="P408" s="3" t="s">
        <v>111</v>
      </c>
      <c r="Q408" s="3" t="s">
        <v>41</v>
      </c>
      <c r="R408" s="3" t="s">
        <v>113</v>
      </c>
      <c r="S408" s="3" t="s">
        <v>110</v>
      </c>
      <c r="T408" s="3" t="s">
        <v>114</v>
      </c>
      <c r="U408" s="3" t="s">
        <v>115</v>
      </c>
      <c r="V408" s="3" t="s">
        <v>45</v>
      </c>
      <c r="W408" s="3" t="s">
        <v>34</v>
      </c>
      <c r="X408" s="3" t="s">
        <v>46</v>
      </c>
      <c r="Y408" s="3" t="s">
        <v>47</v>
      </c>
      <c r="Z408" s="3" t="s">
        <v>95</v>
      </c>
      <c r="AA408" s="3" t="s">
        <v>641</v>
      </c>
      <c r="AB408" s="4">
        <v>20</v>
      </c>
      <c r="AC408" s="4">
        <v>255120</v>
      </c>
      <c r="AD408" s="4">
        <v>255.12</v>
      </c>
      <c r="AE408" s="4">
        <v>815000</v>
      </c>
    </row>
    <row r="409" spans="1:31" ht="22" customHeight="1" x14ac:dyDescent="0.3">
      <c r="A409" s="5">
        <v>43854</v>
      </c>
      <c r="B409" s="6" t="s">
        <v>31</v>
      </c>
      <c r="C409" s="6" t="s">
        <v>32</v>
      </c>
      <c r="D409" s="6" t="s">
        <v>33</v>
      </c>
      <c r="E409" s="6" t="s">
        <v>34</v>
      </c>
      <c r="F409" s="7" t="s">
        <v>68</v>
      </c>
      <c r="G409" s="7" t="s">
        <v>68</v>
      </c>
      <c r="H409" s="7" t="s">
        <v>68</v>
      </c>
      <c r="I409" s="6" t="s">
        <v>35</v>
      </c>
      <c r="J409" s="6" t="s">
        <v>224</v>
      </c>
      <c r="K409" s="6" t="s">
        <v>109</v>
      </c>
      <c r="L409" s="6" t="s">
        <v>110</v>
      </c>
      <c r="M409" s="7" t="s">
        <v>68</v>
      </c>
      <c r="N409" s="7" t="s">
        <v>68</v>
      </c>
      <c r="O409" s="7" t="s">
        <v>68</v>
      </c>
      <c r="P409" s="6" t="s">
        <v>225</v>
      </c>
      <c r="Q409" s="6" t="s">
        <v>226</v>
      </c>
      <c r="R409" s="6" t="s">
        <v>321</v>
      </c>
      <c r="S409" s="6" t="s">
        <v>110</v>
      </c>
      <c r="T409" s="6" t="s">
        <v>322</v>
      </c>
      <c r="U409" s="6" t="s">
        <v>115</v>
      </c>
      <c r="V409" s="6" t="s">
        <v>45</v>
      </c>
      <c r="W409" s="6" t="s">
        <v>34</v>
      </c>
      <c r="X409" s="6" t="s">
        <v>46</v>
      </c>
      <c r="Y409" s="6" t="s">
        <v>47</v>
      </c>
      <c r="Z409" s="6" t="s">
        <v>364</v>
      </c>
      <c r="AA409" s="6" t="s">
        <v>668</v>
      </c>
      <c r="AB409" s="7">
        <v>4</v>
      </c>
      <c r="AC409" s="7">
        <v>33360</v>
      </c>
      <c r="AD409" s="7">
        <v>33.36</v>
      </c>
      <c r="AE409" s="7">
        <v>3759000</v>
      </c>
    </row>
    <row r="410" spans="1:31" ht="22" customHeight="1" x14ac:dyDescent="0.3">
      <c r="A410" s="2">
        <v>43854</v>
      </c>
      <c r="B410" s="3" t="s">
        <v>31</v>
      </c>
      <c r="C410" s="3" t="s">
        <v>32</v>
      </c>
      <c r="D410" s="3" t="s">
        <v>33</v>
      </c>
      <c r="E410" s="3" t="s">
        <v>34</v>
      </c>
      <c r="F410" s="4" t="s">
        <v>68</v>
      </c>
      <c r="G410" s="4" t="s">
        <v>68</v>
      </c>
      <c r="H410" s="4" t="s">
        <v>68</v>
      </c>
      <c r="I410" s="3" t="s">
        <v>35</v>
      </c>
      <c r="J410" s="3" t="s">
        <v>131</v>
      </c>
      <c r="K410" s="3" t="s">
        <v>109</v>
      </c>
      <c r="L410" s="3" t="s">
        <v>110</v>
      </c>
      <c r="M410" s="4" t="s">
        <v>68</v>
      </c>
      <c r="N410" s="4" t="s">
        <v>68</v>
      </c>
      <c r="O410" s="4" t="s">
        <v>68</v>
      </c>
      <c r="P410" s="3" t="s">
        <v>132</v>
      </c>
      <c r="Q410" s="3" t="s">
        <v>101</v>
      </c>
      <c r="R410" s="3" t="s">
        <v>113</v>
      </c>
      <c r="S410" s="3" t="s">
        <v>110</v>
      </c>
      <c r="T410" s="3" t="s">
        <v>114</v>
      </c>
      <c r="U410" s="3" t="s">
        <v>115</v>
      </c>
      <c r="V410" s="3" t="s">
        <v>45</v>
      </c>
      <c r="W410" s="3" t="s">
        <v>34</v>
      </c>
      <c r="X410" s="3" t="s">
        <v>46</v>
      </c>
      <c r="Y410" s="3" t="s">
        <v>47</v>
      </c>
      <c r="Z410" s="3" t="s">
        <v>145</v>
      </c>
      <c r="AA410" s="3" t="s">
        <v>560</v>
      </c>
      <c r="AB410" s="4">
        <v>2</v>
      </c>
      <c r="AC410" s="4">
        <v>17400</v>
      </c>
      <c r="AD410" s="4">
        <v>17.399999999999999</v>
      </c>
      <c r="AE410" s="4">
        <v>222000</v>
      </c>
    </row>
    <row r="411" spans="1:31" ht="22" customHeight="1" x14ac:dyDescent="0.3">
      <c r="A411" s="5">
        <v>43854</v>
      </c>
      <c r="B411" s="6" t="s">
        <v>31</v>
      </c>
      <c r="C411" s="6" t="s">
        <v>32</v>
      </c>
      <c r="D411" s="6" t="s">
        <v>33</v>
      </c>
      <c r="E411" s="6" t="s">
        <v>34</v>
      </c>
      <c r="F411" s="7" t="s">
        <v>68</v>
      </c>
      <c r="G411" s="7" t="s">
        <v>68</v>
      </c>
      <c r="H411" s="7" t="s">
        <v>68</v>
      </c>
      <c r="I411" s="6" t="s">
        <v>35</v>
      </c>
      <c r="J411" s="6" t="s">
        <v>224</v>
      </c>
      <c r="K411" s="6" t="s">
        <v>109</v>
      </c>
      <c r="L411" s="6" t="s">
        <v>110</v>
      </c>
      <c r="M411" s="7" t="s">
        <v>68</v>
      </c>
      <c r="N411" s="7" t="s">
        <v>68</v>
      </c>
      <c r="O411" s="7" t="s">
        <v>68</v>
      </c>
      <c r="P411" s="6" t="s">
        <v>225</v>
      </c>
      <c r="Q411" s="6" t="s">
        <v>226</v>
      </c>
      <c r="R411" s="6" t="s">
        <v>321</v>
      </c>
      <c r="S411" s="6" t="s">
        <v>110</v>
      </c>
      <c r="T411" s="6" t="s">
        <v>322</v>
      </c>
      <c r="U411" s="6" t="s">
        <v>115</v>
      </c>
      <c r="V411" s="6" t="s">
        <v>45</v>
      </c>
      <c r="W411" s="6" t="s">
        <v>34</v>
      </c>
      <c r="X411" s="6" t="s">
        <v>46</v>
      </c>
      <c r="Y411" s="6" t="s">
        <v>47</v>
      </c>
      <c r="Z411" s="6" t="s">
        <v>364</v>
      </c>
      <c r="AA411" s="6" t="s">
        <v>668</v>
      </c>
      <c r="AB411" s="7">
        <v>4</v>
      </c>
      <c r="AC411" s="7">
        <v>33360</v>
      </c>
      <c r="AD411" s="7">
        <v>33.36</v>
      </c>
      <c r="AE411" s="7">
        <v>3759000</v>
      </c>
    </row>
    <row r="412" spans="1:31" ht="22" customHeight="1" x14ac:dyDescent="0.3">
      <c r="A412" s="2">
        <v>43854</v>
      </c>
      <c r="B412" s="3" t="s">
        <v>31</v>
      </c>
      <c r="C412" s="3" t="s">
        <v>32</v>
      </c>
      <c r="D412" s="3" t="s">
        <v>33</v>
      </c>
      <c r="E412" s="3" t="s">
        <v>34</v>
      </c>
      <c r="F412" s="4" t="s">
        <v>68</v>
      </c>
      <c r="G412" s="4" t="s">
        <v>68</v>
      </c>
      <c r="H412" s="4" t="s">
        <v>68</v>
      </c>
      <c r="I412" s="3" t="s">
        <v>35</v>
      </c>
      <c r="J412" s="3" t="s">
        <v>200</v>
      </c>
      <c r="K412" s="3" t="s">
        <v>109</v>
      </c>
      <c r="L412" s="3" t="s">
        <v>110</v>
      </c>
      <c r="M412" s="3" t="s">
        <v>201</v>
      </c>
      <c r="N412" s="4">
        <v>3134473.38</v>
      </c>
      <c r="O412" s="4">
        <v>65577014.060000002</v>
      </c>
      <c r="P412" s="3" t="s">
        <v>202</v>
      </c>
      <c r="Q412" s="3" t="s">
        <v>41</v>
      </c>
      <c r="R412" s="3" t="s">
        <v>113</v>
      </c>
      <c r="S412" s="3" t="s">
        <v>110</v>
      </c>
      <c r="T412" s="3" t="s">
        <v>114</v>
      </c>
      <c r="U412" s="3" t="s">
        <v>115</v>
      </c>
      <c r="V412" s="3" t="s">
        <v>45</v>
      </c>
      <c r="W412" s="3" t="s">
        <v>34</v>
      </c>
      <c r="X412" s="3" t="s">
        <v>46</v>
      </c>
      <c r="Y412" s="3" t="s">
        <v>47</v>
      </c>
      <c r="Z412" s="3" t="s">
        <v>145</v>
      </c>
      <c r="AA412" s="3" t="s">
        <v>669</v>
      </c>
      <c r="AB412" s="4">
        <v>4</v>
      </c>
      <c r="AC412" s="4">
        <v>46000</v>
      </c>
      <c r="AD412" s="4">
        <v>46</v>
      </c>
      <c r="AE412" s="4">
        <v>588000</v>
      </c>
    </row>
    <row r="413" spans="1:31" ht="22" customHeight="1" x14ac:dyDescent="0.3">
      <c r="A413" s="5">
        <v>43854</v>
      </c>
      <c r="B413" s="6" t="s">
        <v>31</v>
      </c>
      <c r="C413" s="6" t="s">
        <v>32</v>
      </c>
      <c r="D413" s="6" t="s">
        <v>33</v>
      </c>
      <c r="E413" s="6" t="s">
        <v>34</v>
      </c>
      <c r="F413" s="7" t="s">
        <v>68</v>
      </c>
      <c r="G413" s="7" t="s">
        <v>68</v>
      </c>
      <c r="H413" s="7" t="s">
        <v>68</v>
      </c>
      <c r="I413" s="6" t="s">
        <v>50</v>
      </c>
      <c r="J413" s="6" t="s">
        <v>218</v>
      </c>
      <c r="K413" s="6" t="s">
        <v>109</v>
      </c>
      <c r="L413" s="6" t="s">
        <v>110</v>
      </c>
      <c r="M413" s="6" t="s">
        <v>61</v>
      </c>
      <c r="N413" s="7">
        <v>303062172.73000002</v>
      </c>
      <c r="O413" s="7">
        <v>792773364.50999999</v>
      </c>
      <c r="P413" s="6" t="s">
        <v>219</v>
      </c>
      <c r="Q413" s="6" t="s">
        <v>611</v>
      </c>
      <c r="R413" s="6" t="s">
        <v>133</v>
      </c>
      <c r="S413" s="6" t="s">
        <v>110</v>
      </c>
      <c r="T413" s="6" t="s">
        <v>134</v>
      </c>
      <c r="U413" s="6" t="s">
        <v>115</v>
      </c>
      <c r="V413" s="6" t="s">
        <v>45</v>
      </c>
      <c r="W413" s="6" t="s">
        <v>34</v>
      </c>
      <c r="X413" s="6" t="s">
        <v>46</v>
      </c>
      <c r="Y413" s="6" t="s">
        <v>47</v>
      </c>
      <c r="Z413" s="6" t="s">
        <v>116</v>
      </c>
      <c r="AA413" s="6" t="s">
        <v>670</v>
      </c>
      <c r="AB413" s="7">
        <v>4</v>
      </c>
      <c r="AC413" s="7">
        <v>51280</v>
      </c>
      <c r="AD413" s="7">
        <v>51.28</v>
      </c>
      <c r="AE413" s="7">
        <v>862000</v>
      </c>
    </row>
    <row r="414" spans="1:31" ht="22" customHeight="1" x14ac:dyDescent="0.3">
      <c r="A414" s="2">
        <v>43851</v>
      </c>
      <c r="B414" s="3" t="s">
        <v>31</v>
      </c>
      <c r="C414" s="3" t="s">
        <v>32</v>
      </c>
      <c r="D414" s="3" t="s">
        <v>33</v>
      </c>
      <c r="E414" s="3" t="s">
        <v>34</v>
      </c>
      <c r="F414" s="4" t="s">
        <v>68</v>
      </c>
      <c r="G414" s="4" t="s">
        <v>68</v>
      </c>
      <c r="H414" s="4" t="s">
        <v>68</v>
      </c>
      <c r="I414" s="3" t="s">
        <v>35</v>
      </c>
      <c r="J414" s="3" t="s">
        <v>36</v>
      </c>
      <c r="K414" s="3" t="s">
        <v>37</v>
      </c>
      <c r="L414" s="3" t="s">
        <v>38</v>
      </c>
      <c r="M414" s="3" t="s">
        <v>39</v>
      </c>
      <c r="N414" s="4" t="s">
        <v>68</v>
      </c>
      <c r="O414" s="4" t="s">
        <v>68</v>
      </c>
      <c r="P414" s="3" t="s">
        <v>40</v>
      </c>
      <c r="Q414" s="3" t="s">
        <v>611</v>
      </c>
      <c r="R414" s="3" t="s">
        <v>42</v>
      </c>
      <c r="S414" s="3" t="s">
        <v>38</v>
      </c>
      <c r="T414" s="3" t="s">
        <v>43</v>
      </c>
      <c r="U414" s="3" t="s">
        <v>44</v>
      </c>
      <c r="V414" s="3" t="s">
        <v>45</v>
      </c>
      <c r="W414" s="3" t="s">
        <v>34</v>
      </c>
      <c r="X414" s="3" t="s">
        <v>46</v>
      </c>
      <c r="Y414" s="3" t="s">
        <v>47</v>
      </c>
      <c r="Z414" s="3" t="s">
        <v>48</v>
      </c>
      <c r="AA414" s="3" t="s">
        <v>671</v>
      </c>
      <c r="AB414" s="4">
        <v>10</v>
      </c>
      <c r="AC414" s="4">
        <v>192173</v>
      </c>
      <c r="AD414" s="4">
        <v>192.17</v>
      </c>
      <c r="AE414" s="4">
        <v>2642000</v>
      </c>
    </row>
    <row r="415" spans="1:31" ht="22" customHeight="1" x14ac:dyDescent="0.3">
      <c r="A415" s="5">
        <v>43851</v>
      </c>
      <c r="B415" s="6" t="s">
        <v>31</v>
      </c>
      <c r="C415" s="6" t="s">
        <v>32</v>
      </c>
      <c r="D415" s="6" t="s">
        <v>33</v>
      </c>
      <c r="E415" s="6" t="s">
        <v>34</v>
      </c>
      <c r="F415" s="7" t="s">
        <v>68</v>
      </c>
      <c r="G415" s="7" t="s">
        <v>68</v>
      </c>
      <c r="H415" s="7" t="s">
        <v>68</v>
      </c>
      <c r="I415" s="6" t="s">
        <v>35</v>
      </c>
      <c r="J415" s="6" t="s">
        <v>36</v>
      </c>
      <c r="K415" s="6" t="s">
        <v>37</v>
      </c>
      <c r="L415" s="6" t="s">
        <v>38</v>
      </c>
      <c r="M415" s="6" t="s">
        <v>39</v>
      </c>
      <c r="N415" s="7" t="s">
        <v>68</v>
      </c>
      <c r="O415" s="7" t="s">
        <v>68</v>
      </c>
      <c r="P415" s="6" t="s">
        <v>40</v>
      </c>
      <c r="Q415" s="6" t="s">
        <v>611</v>
      </c>
      <c r="R415" s="6" t="s">
        <v>42</v>
      </c>
      <c r="S415" s="6" t="s">
        <v>38</v>
      </c>
      <c r="T415" s="6" t="s">
        <v>43</v>
      </c>
      <c r="U415" s="6" t="s">
        <v>44</v>
      </c>
      <c r="V415" s="6" t="s">
        <v>45</v>
      </c>
      <c r="W415" s="6" t="s">
        <v>34</v>
      </c>
      <c r="X415" s="6" t="s">
        <v>46</v>
      </c>
      <c r="Y415" s="6" t="s">
        <v>47</v>
      </c>
      <c r="Z415" s="6" t="s">
        <v>48</v>
      </c>
      <c r="AA415" s="6" t="s">
        <v>672</v>
      </c>
      <c r="AB415" s="7">
        <v>8</v>
      </c>
      <c r="AC415" s="7">
        <v>153738.01</v>
      </c>
      <c r="AD415" s="7">
        <v>153.74</v>
      </c>
      <c r="AE415" s="7">
        <v>2113000</v>
      </c>
    </row>
    <row r="416" spans="1:31" ht="22" customHeight="1" x14ac:dyDescent="0.3">
      <c r="A416" s="2">
        <v>43851</v>
      </c>
      <c r="B416" s="3" t="s">
        <v>31</v>
      </c>
      <c r="C416" s="3" t="s">
        <v>32</v>
      </c>
      <c r="D416" s="3" t="s">
        <v>33</v>
      </c>
      <c r="E416" s="3" t="s">
        <v>34</v>
      </c>
      <c r="F416" s="4" t="s">
        <v>68</v>
      </c>
      <c r="G416" s="4" t="s">
        <v>68</v>
      </c>
      <c r="H416" s="4" t="s">
        <v>68</v>
      </c>
      <c r="I416" s="3" t="s">
        <v>35</v>
      </c>
      <c r="J416" s="3" t="s">
        <v>36</v>
      </c>
      <c r="K416" s="3" t="s">
        <v>37</v>
      </c>
      <c r="L416" s="3" t="s">
        <v>38</v>
      </c>
      <c r="M416" s="3" t="s">
        <v>39</v>
      </c>
      <c r="N416" s="4" t="s">
        <v>68</v>
      </c>
      <c r="O416" s="4" t="s">
        <v>68</v>
      </c>
      <c r="P416" s="3" t="s">
        <v>40</v>
      </c>
      <c r="Q416" s="3" t="s">
        <v>611</v>
      </c>
      <c r="R416" s="3" t="s">
        <v>42</v>
      </c>
      <c r="S416" s="3" t="s">
        <v>38</v>
      </c>
      <c r="T416" s="3" t="s">
        <v>43</v>
      </c>
      <c r="U416" s="3" t="s">
        <v>44</v>
      </c>
      <c r="V416" s="3" t="s">
        <v>45</v>
      </c>
      <c r="W416" s="3" t="s">
        <v>34</v>
      </c>
      <c r="X416" s="3" t="s">
        <v>46</v>
      </c>
      <c r="Y416" s="3" t="s">
        <v>47</v>
      </c>
      <c r="Z416" s="3" t="s">
        <v>48</v>
      </c>
      <c r="AA416" s="3" t="s">
        <v>671</v>
      </c>
      <c r="AB416" s="4">
        <v>10</v>
      </c>
      <c r="AC416" s="4">
        <v>192173</v>
      </c>
      <c r="AD416" s="4">
        <v>192.17</v>
      </c>
      <c r="AE416" s="4">
        <v>2642000</v>
      </c>
    </row>
    <row r="417" spans="1:31" ht="22" customHeight="1" x14ac:dyDescent="0.3">
      <c r="A417" s="5">
        <v>43851</v>
      </c>
      <c r="B417" s="6" t="s">
        <v>31</v>
      </c>
      <c r="C417" s="6" t="s">
        <v>32</v>
      </c>
      <c r="D417" s="6" t="s">
        <v>33</v>
      </c>
      <c r="E417" s="6" t="s">
        <v>34</v>
      </c>
      <c r="F417" s="7" t="s">
        <v>68</v>
      </c>
      <c r="G417" s="7" t="s">
        <v>68</v>
      </c>
      <c r="H417" s="7" t="s">
        <v>68</v>
      </c>
      <c r="I417" s="6" t="s">
        <v>35</v>
      </c>
      <c r="J417" s="6" t="s">
        <v>36</v>
      </c>
      <c r="K417" s="6" t="s">
        <v>37</v>
      </c>
      <c r="L417" s="6" t="s">
        <v>38</v>
      </c>
      <c r="M417" s="6" t="s">
        <v>39</v>
      </c>
      <c r="N417" s="7" t="s">
        <v>68</v>
      </c>
      <c r="O417" s="7" t="s">
        <v>68</v>
      </c>
      <c r="P417" s="6" t="s">
        <v>40</v>
      </c>
      <c r="Q417" s="6" t="s">
        <v>611</v>
      </c>
      <c r="R417" s="6" t="s">
        <v>42</v>
      </c>
      <c r="S417" s="6" t="s">
        <v>38</v>
      </c>
      <c r="T417" s="6" t="s">
        <v>43</v>
      </c>
      <c r="U417" s="6" t="s">
        <v>44</v>
      </c>
      <c r="V417" s="6" t="s">
        <v>45</v>
      </c>
      <c r="W417" s="6" t="s">
        <v>34</v>
      </c>
      <c r="X417" s="6" t="s">
        <v>46</v>
      </c>
      <c r="Y417" s="6" t="s">
        <v>47</v>
      </c>
      <c r="Z417" s="6" t="s">
        <v>48</v>
      </c>
      <c r="AA417" s="6" t="s">
        <v>672</v>
      </c>
      <c r="AB417" s="7">
        <v>8</v>
      </c>
      <c r="AC417" s="7">
        <v>153738.01</v>
      </c>
      <c r="AD417" s="7">
        <v>153.74</v>
      </c>
      <c r="AE417" s="7">
        <v>2113000</v>
      </c>
    </row>
    <row r="418" spans="1:31" ht="22" customHeight="1" x14ac:dyDescent="0.3">
      <c r="A418" s="2">
        <v>43851</v>
      </c>
      <c r="B418" s="3" t="s">
        <v>31</v>
      </c>
      <c r="C418" s="3" t="s">
        <v>32</v>
      </c>
      <c r="D418" s="3" t="s">
        <v>33</v>
      </c>
      <c r="E418" s="3" t="s">
        <v>34</v>
      </c>
      <c r="F418" s="4" t="s">
        <v>68</v>
      </c>
      <c r="G418" s="4" t="s">
        <v>68</v>
      </c>
      <c r="H418" s="4" t="s">
        <v>68</v>
      </c>
      <c r="I418" s="3" t="s">
        <v>35</v>
      </c>
      <c r="J418" s="3" t="s">
        <v>36</v>
      </c>
      <c r="K418" s="3" t="s">
        <v>37</v>
      </c>
      <c r="L418" s="3" t="s">
        <v>38</v>
      </c>
      <c r="M418" s="3" t="s">
        <v>39</v>
      </c>
      <c r="N418" s="4" t="s">
        <v>68</v>
      </c>
      <c r="O418" s="4" t="s">
        <v>68</v>
      </c>
      <c r="P418" s="3" t="s">
        <v>40</v>
      </c>
      <c r="Q418" s="3" t="s">
        <v>611</v>
      </c>
      <c r="R418" s="3" t="s">
        <v>42</v>
      </c>
      <c r="S418" s="3" t="s">
        <v>38</v>
      </c>
      <c r="T418" s="3" t="s">
        <v>43</v>
      </c>
      <c r="U418" s="3" t="s">
        <v>44</v>
      </c>
      <c r="V418" s="3" t="s">
        <v>45</v>
      </c>
      <c r="W418" s="3" t="s">
        <v>34</v>
      </c>
      <c r="X418" s="3" t="s">
        <v>46</v>
      </c>
      <c r="Y418" s="3" t="s">
        <v>47</v>
      </c>
      <c r="Z418" s="3" t="s">
        <v>48</v>
      </c>
      <c r="AA418" s="3" t="s">
        <v>673</v>
      </c>
      <c r="AB418" s="4">
        <v>7</v>
      </c>
      <c r="AC418" s="4">
        <v>134521</v>
      </c>
      <c r="AD418" s="4">
        <v>134.52000000000001</v>
      </c>
      <c r="AE418" s="4">
        <v>1849000</v>
      </c>
    </row>
    <row r="419" spans="1:31" ht="22" customHeight="1" x14ac:dyDescent="0.3">
      <c r="A419" s="5">
        <v>43850</v>
      </c>
      <c r="B419" s="6" t="s">
        <v>31</v>
      </c>
      <c r="C419" s="6" t="s">
        <v>56</v>
      </c>
      <c r="D419" s="7" t="s">
        <v>68</v>
      </c>
      <c r="E419" s="7" t="s">
        <v>68</v>
      </c>
      <c r="F419" s="7" t="s">
        <v>68</v>
      </c>
      <c r="G419" s="7" t="s">
        <v>68</v>
      </c>
      <c r="H419" s="7" t="s">
        <v>68</v>
      </c>
      <c r="I419" s="6" t="s">
        <v>74</v>
      </c>
      <c r="J419" s="6" t="s">
        <v>127</v>
      </c>
      <c r="K419" s="7" t="s">
        <v>68</v>
      </c>
      <c r="L419" s="6" t="s">
        <v>120</v>
      </c>
      <c r="M419" s="7" t="s">
        <v>68</v>
      </c>
      <c r="N419" s="7" t="s">
        <v>68</v>
      </c>
      <c r="O419" s="7" t="s">
        <v>68</v>
      </c>
      <c r="P419" s="6" t="s">
        <v>128</v>
      </c>
      <c r="Q419" s="6" t="s">
        <v>41</v>
      </c>
      <c r="R419" s="6" t="s">
        <v>122</v>
      </c>
      <c r="S419" s="6" t="s">
        <v>120</v>
      </c>
      <c r="T419" s="6" t="s">
        <v>123</v>
      </c>
      <c r="U419" s="6" t="s">
        <v>124</v>
      </c>
      <c r="V419" s="6" t="s">
        <v>45</v>
      </c>
      <c r="W419" s="6" t="s">
        <v>34</v>
      </c>
      <c r="X419" s="6" t="s">
        <v>46</v>
      </c>
      <c r="Y419" s="6" t="s">
        <v>47</v>
      </c>
      <c r="Z419" s="6" t="s">
        <v>143</v>
      </c>
      <c r="AA419" s="6" t="s">
        <v>576</v>
      </c>
      <c r="AB419" s="7">
        <v>2</v>
      </c>
      <c r="AC419" s="7">
        <v>21200</v>
      </c>
      <c r="AD419" s="7">
        <v>21.2</v>
      </c>
      <c r="AE419" s="7">
        <v>181000</v>
      </c>
    </row>
    <row r="420" spans="1:31" ht="22" customHeight="1" x14ac:dyDescent="0.3">
      <c r="A420" s="2">
        <v>43849</v>
      </c>
      <c r="B420" s="3" t="s">
        <v>31</v>
      </c>
      <c r="C420" s="3" t="s">
        <v>56</v>
      </c>
      <c r="D420" s="4" t="s">
        <v>68</v>
      </c>
      <c r="E420" s="4" t="s">
        <v>68</v>
      </c>
      <c r="F420" s="4" t="s">
        <v>68</v>
      </c>
      <c r="G420" s="4" t="s">
        <v>68</v>
      </c>
      <c r="H420" s="4" t="s">
        <v>68</v>
      </c>
      <c r="I420" s="3" t="s">
        <v>74</v>
      </c>
      <c r="J420" s="3" t="s">
        <v>127</v>
      </c>
      <c r="K420" s="4" t="s">
        <v>68</v>
      </c>
      <c r="L420" s="3" t="s">
        <v>120</v>
      </c>
      <c r="M420" s="4" t="s">
        <v>68</v>
      </c>
      <c r="N420" s="4" t="s">
        <v>68</v>
      </c>
      <c r="O420" s="4" t="s">
        <v>68</v>
      </c>
      <c r="P420" s="3" t="s">
        <v>128</v>
      </c>
      <c r="Q420" s="3" t="s">
        <v>41</v>
      </c>
      <c r="R420" s="3" t="s">
        <v>122</v>
      </c>
      <c r="S420" s="3" t="s">
        <v>120</v>
      </c>
      <c r="T420" s="3" t="s">
        <v>123</v>
      </c>
      <c r="U420" s="3" t="s">
        <v>124</v>
      </c>
      <c r="V420" s="3" t="s">
        <v>45</v>
      </c>
      <c r="W420" s="3" t="s">
        <v>34</v>
      </c>
      <c r="X420" s="3" t="s">
        <v>46</v>
      </c>
      <c r="Y420" s="3" t="s">
        <v>47</v>
      </c>
      <c r="Z420" s="3" t="s">
        <v>143</v>
      </c>
      <c r="AA420" s="3" t="s">
        <v>674</v>
      </c>
      <c r="AB420" s="4">
        <v>4</v>
      </c>
      <c r="AC420" s="4">
        <v>43200</v>
      </c>
      <c r="AD420" s="4">
        <v>43.2</v>
      </c>
      <c r="AE420" s="4">
        <v>369000</v>
      </c>
    </row>
    <row r="421" spans="1:31" ht="22" customHeight="1" x14ac:dyDescent="0.3">
      <c r="A421" s="5">
        <v>43849</v>
      </c>
      <c r="B421" s="6" t="s">
        <v>31</v>
      </c>
      <c r="C421" s="6" t="s">
        <v>32</v>
      </c>
      <c r="D421" s="6" t="s">
        <v>33</v>
      </c>
      <c r="E421" s="6" t="s">
        <v>34</v>
      </c>
      <c r="F421" s="7" t="s">
        <v>68</v>
      </c>
      <c r="G421" s="7" t="s">
        <v>68</v>
      </c>
      <c r="H421" s="7" t="s">
        <v>68</v>
      </c>
      <c r="I421" s="6" t="s">
        <v>35</v>
      </c>
      <c r="J421" s="6" t="s">
        <v>675</v>
      </c>
      <c r="K421" s="6" t="s">
        <v>181</v>
      </c>
      <c r="L421" s="6" t="s">
        <v>120</v>
      </c>
      <c r="M421" s="7" t="s">
        <v>68</v>
      </c>
      <c r="N421" s="7" t="s">
        <v>68</v>
      </c>
      <c r="O421" s="7" t="s">
        <v>68</v>
      </c>
      <c r="P421" s="6" t="s">
        <v>676</v>
      </c>
      <c r="Q421" s="6" t="s">
        <v>41</v>
      </c>
      <c r="R421" s="6" t="s">
        <v>122</v>
      </c>
      <c r="S421" s="6" t="s">
        <v>120</v>
      </c>
      <c r="T421" s="6" t="s">
        <v>123</v>
      </c>
      <c r="U421" s="6" t="s">
        <v>124</v>
      </c>
      <c r="V421" s="6" t="s">
        <v>45</v>
      </c>
      <c r="W421" s="6" t="s">
        <v>34</v>
      </c>
      <c r="X421" s="6" t="s">
        <v>46</v>
      </c>
      <c r="Y421" s="6" t="s">
        <v>47</v>
      </c>
      <c r="Z421" s="6" t="s">
        <v>145</v>
      </c>
      <c r="AA421" s="6" t="s">
        <v>543</v>
      </c>
      <c r="AB421" s="7">
        <v>1</v>
      </c>
      <c r="AC421" s="7">
        <v>11400</v>
      </c>
      <c r="AD421" s="7">
        <v>11.4</v>
      </c>
      <c r="AE421" s="7">
        <v>81800</v>
      </c>
    </row>
    <row r="422" spans="1:31" ht="22" customHeight="1" x14ac:dyDescent="0.3">
      <c r="A422" s="2">
        <v>43848</v>
      </c>
      <c r="B422" s="3" t="s">
        <v>31</v>
      </c>
      <c r="C422" s="3" t="s">
        <v>32</v>
      </c>
      <c r="D422" s="3" t="s">
        <v>33</v>
      </c>
      <c r="E422" s="3" t="s">
        <v>34</v>
      </c>
      <c r="F422" s="4" t="s">
        <v>68</v>
      </c>
      <c r="G422" s="4" t="s">
        <v>68</v>
      </c>
      <c r="H422" s="4" t="s">
        <v>68</v>
      </c>
      <c r="I422" s="3" t="s">
        <v>35</v>
      </c>
      <c r="J422" s="3" t="s">
        <v>588</v>
      </c>
      <c r="K422" s="3" t="s">
        <v>589</v>
      </c>
      <c r="L422" s="3" t="s">
        <v>99</v>
      </c>
      <c r="M422" s="3" t="s">
        <v>61</v>
      </c>
      <c r="N422" s="4" t="s">
        <v>68</v>
      </c>
      <c r="O422" s="4" t="s">
        <v>68</v>
      </c>
      <c r="P422" s="3" t="s">
        <v>100</v>
      </c>
      <c r="Q422" s="3" t="s">
        <v>101</v>
      </c>
      <c r="R422" s="3" t="s">
        <v>102</v>
      </c>
      <c r="S422" s="3" t="s">
        <v>99</v>
      </c>
      <c r="T422" s="3" t="s">
        <v>103</v>
      </c>
      <c r="U422" s="3" t="s">
        <v>104</v>
      </c>
      <c r="V422" s="3" t="s">
        <v>45</v>
      </c>
      <c r="W422" s="3" t="s">
        <v>34</v>
      </c>
      <c r="X422" s="3" t="s">
        <v>46</v>
      </c>
      <c r="Y422" s="3" t="s">
        <v>47</v>
      </c>
      <c r="Z422" s="3" t="s">
        <v>105</v>
      </c>
      <c r="AA422" s="3" t="s">
        <v>677</v>
      </c>
      <c r="AB422" s="4">
        <v>20</v>
      </c>
      <c r="AC422" s="4">
        <v>232420</v>
      </c>
      <c r="AD422" s="4">
        <v>232.42</v>
      </c>
      <c r="AE422" s="4">
        <v>596000</v>
      </c>
    </row>
    <row r="423" spans="1:31" ht="22" customHeight="1" x14ac:dyDescent="0.3">
      <c r="A423" s="5">
        <v>43847</v>
      </c>
      <c r="B423" s="6" t="s">
        <v>31</v>
      </c>
      <c r="C423" s="6" t="s">
        <v>32</v>
      </c>
      <c r="D423" s="6" t="s">
        <v>33</v>
      </c>
      <c r="E423" s="6" t="s">
        <v>34</v>
      </c>
      <c r="F423" s="7" t="s">
        <v>68</v>
      </c>
      <c r="G423" s="7" t="s">
        <v>68</v>
      </c>
      <c r="H423" s="7" t="s">
        <v>68</v>
      </c>
      <c r="I423" s="6" t="s">
        <v>35</v>
      </c>
      <c r="J423" s="6" t="s">
        <v>588</v>
      </c>
      <c r="K423" s="6" t="s">
        <v>589</v>
      </c>
      <c r="L423" s="6" t="s">
        <v>99</v>
      </c>
      <c r="M423" s="6" t="s">
        <v>61</v>
      </c>
      <c r="N423" s="7" t="s">
        <v>68</v>
      </c>
      <c r="O423" s="7" t="s">
        <v>68</v>
      </c>
      <c r="P423" s="6" t="s">
        <v>100</v>
      </c>
      <c r="Q423" s="6" t="s">
        <v>101</v>
      </c>
      <c r="R423" s="6" t="s">
        <v>102</v>
      </c>
      <c r="S423" s="6" t="s">
        <v>99</v>
      </c>
      <c r="T423" s="6" t="s">
        <v>103</v>
      </c>
      <c r="U423" s="6" t="s">
        <v>104</v>
      </c>
      <c r="V423" s="6" t="s">
        <v>45</v>
      </c>
      <c r="W423" s="6" t="s">
        <v>34</v>
      </c>
      <c r="X423" s="6" t="s">
        <v>46</v>
      </c>
      <c r="Y423" s="6" t="s">
        <v>47</v>
      </c>
      <c r="Z423" s="6" t="s">
        <v>105</v>
      </c>
      <c r="AA423" s="6" t="s">
        <v>677</v>
      </c>
      <c r="AB423" s="7">
        <v>20</v>
      </c>
      <c r="AC423" s="7">
        <v>232420</v>
      </c>
      <c r="AD423" s="7">
        <v>232.42</v>
      </c>
      <c r="AE423" s="7">
        <v>596000</v>
      </c>
    </row>
    <row r="424" spans="1:31" ht="22" customHeight="1" x14ac:dyDescent="0.3">
      <c r="A424" s="2">
        <v>43847</v>
      </c>
      <c r="B424" s="3" t="s">
        <v>31</v>
      </c>
      <c r="C424" s="3" t="s">
        <v>32</v>
      </c>
      <c r="D424" s="3" t="s">
        <v>33</v>
      </c>
      <c r="E424" s="3" t="s">
        <v>34</v>
      </c>
      <c r="F424" s="4" t="s">
        <v>68</v>
      </c>
      <c r="G424" s="4" t="s">
        <v>68</v>
      </c>
      <c r="H424" s="4" t="s">
        <v>68</v>
      </c>
      <c r="I424" s="3" t="s">
        <v>50</v>
      </c>
      <c r="J424" s="3" t="s">
        <v>218</v>
      </c>
      <c r="K424" s="3" t="s">
        <v>109</v>
      </c>
      <c r="L424" s="3" t="s">
        <v>110</v>
      </c>
      <c r="M424" s="3" t="s">
        <v>61</v>
      </c>
      <c r="N424" s="4">
        <v>303062172.73000002</v>
      </c>
      <c r="O424" s="4">
        <v>792773364.50999999</v>
      </c>
      <c r="P424" s="3" t="s">
        <v>219</v>
      </c>
      <c r="Q424" s="3" t="s">
        <v>611</v>
      </c>
      <c r="R424" s="3" t="s">
        <v>133</v>
      </c>
      <c r="S424" s="3" t="s">
        <v>110</v>
      </c>
      <c r="T424" s="3" t="s">
        <v>134</v>
      </c>
      <c r="U424" s="3" t="s">
        <v>115</v>
      </c>
      <c r="V424" s="3" t="s">
        <v>45</v>
      </c>
      <c r="W424" s="3" t="s">
        <v>34</v>
      </c>
      <c r="X424" s="3" t="s">
        <v>46</v>
      </c>
      <c r="Y424" s="3" t="s">
        <v>47</v>
      </c>
      <c r="Z424" s="3" t="s">
        <v>116</v>
      </c>
      <c r="AA424" s="3" t="s">
        <v>670</v>
      </c>
      <c r="AB424" s="4">
        <v>4</v>
      </c>
      <c r="AC424" s="4">
        <v>51280</v>
      </c>
      <c r="AD424" s="4">
        <v>51.28</v>
      </c>
      <c r="AE424" s="4">
        <v>862000</v>
      </c>
    </row>
    <row r="425" spans="1:31" ht="22" customHeight="1" x14ac:dyDescent="0.3">
      <c r="A425" s="5">
        <v>43847</v>
      </c>
      <c r="B425" s="6" t="s">
        <v>31</v>
      </c>
      <c r="C425" s="6" t="s">
        <v>32</v>
      </c>
      <c r="D425" s="6" t="s">
        <v>33</v>
      </c>
      <c r="E425" s="6" t="s">
        <v>34</v>
      </c>
      <c r="F425" s="7" t="s">
        <v>68</v>
      </c>
      <c r="G425" s="7" t="s">
        <v>68</v>
      </c>
      <c r="H425" s="7" t="s">
        <v>68</v>
      </c>
      <c r="I425" s="6" t="s">
        <v>35</v>
      </c>
      <c r="J425" s="6" t="s">
        <v>131</v>
      </c>
      <c r="K425" s="6" t="s">
        <v>109</v>
      </c>
      <c r="L425" s="6" t="s">
        <v>110</v>
      </c>
      <c r="M425" s="7" t="s">
        <v>68</v>
      </c>
      <c r="N425" s="7" t="s">
        <v>68</v>
      </c>
      <c r="O425" s="7" t="s">
        <v>68</v>
      </c>
      <c r="P425" s="6" t="s">
        <v>132</v>
      </c>
      <c r="Q425" s="6" t="s">
        <v>41</v>
      </c>
      <c r="R425" s="6" t="s">
        <v>113</v>
      </c>
      <c r="S425" s="6" t="s">
        <v>110</v>
      </c>
      <c r="T425" s="6" t="s">
        <v>114</v>
      </c>
      <c r="U425" s="6" t="s">
        <v>115</v>
      </c>
      <c r="V425" s="6" t="s">
        <v>45</v>
      </c>
      <c r="W425" s="6" t="s">
        <v>34</v>
      </c>
      <c r="X425" s="6" t="s">
        <v>46</v>
      </c>
      <c r="Y425" s="6" t="s">
        <v>47</v>
      </c>
      <c r="Z425" s="6" t="s">
        <v>145</v>
      </c>
      <c r="AA425" s="6" t="s">
        <v>678</v>
      </c>
      <c r="AB425" s="7">
        <v>4</v>
      </c>
      <c r="AC425" s="7">
        <v>34800</v>
      </c>
      <c r="AD425" s="7">
        <v>34.799999999999997</v>
      </c>
      <c r="AE425" s="7">
        <v>445000</v>
      </c>
    </row>
    <row r="426" spans="1:31" ht="22" customHeight="1" x14ac:dyDescent="0.3">
      <c r="A426" s="2">
        <v>43847</v>
      </c>
      <c r="B426" s="3" t="s">
        <v>31</v>
      </c>
      <c r="C426" s="3" t="s">
        <v>32</v>
      </c>
      <c r="D426" s="3" t="s">
        <v>33</v>
      </c>
      <c r="E426" s="3" t="s">
        <v>34</v>
      </c>
      <c r="F426" s="4" t="s">
        <v>68</v>
      </c>
      <c r="G426" s="4" t="s">
        <v>68</v>
      </c>
      <c r="H426" s="4" t="s">
        <v>68</v>
      </c>
      <c r="I426" s="3" t="s">
        <v>35</v>
      </c>
      <c r="J426" s="3" t="s">
        <v>588</v>
      </c>
      <c r="K426" s="3" t="s">
        <v>589</v>
      </c>
      <c r="L426" s="3" t="s">
        <v>99</v>
      </c>
      <c r="M426" s="3" t="s">
        <v>61</v>
      </c>
      <c r="N426" s="4" t="s">
        <v>68</v>
      </c>
      <c r="O426" s="4" t="s">
        <v>68</v>
      </c>
      <c r="P426" s="3" t="s">
        <v>100</v>
      </c>
      <c r="Q426" s="3" t="s">
        <v>101</v>
      </c>
      <c r="R426" s="3" t="s">
        <v>102</v>
      </c>
      <c r="S426" s="3" t="s">
        <v>99</v>
      </c>
      <c r="T426" s="3" t="s">
        <v>103</v>
      </c>
      <c r="U426" s="3" t="s">
        <v>104</v>
      </c>
      <c r="V426" s="3" t="s">
        <v>45</v>
      </c>
      <c r="W426" s="3" t="s">
        <v>34</v>
      </c>
      <c r="X426" s="3" t="s">
        <v>46</v>
      </c>
      <c r="Y426" s="3" t="s">
        <v>47</v>
      </c>
      <c r="Z426" s="3" t="s">
        <v>48</v>
      </c>
      <c r="AA426" s="3" t="s">
        <v>679</v>
      </c>
      <c r="AB426" s="4">
        <v>20</v>
      </c>
      <c r="AC426" s="4">
        <v>232420</v>
      </c>
      <c r="AD426" s="4">
        <v>232.42</v>
      </c>
      <c r="AE426" s="4">
        <v>3836000</v>
      </c>
    </row>
    <row r="427" spans="1:31" ht="22" customHeight="1" x14ac:dyDescent="0.3">
      <c r="A427" s="5">
        <v>43847</v>
      </c>
      <c r="B427" s="6" t="s">
        <v>31</v>
      </c>
      <c r="C427" s="6" t="s">
        <v>32</v>
      </c>
      <c r="D427" s="6" t="s">
        <v>33</v>
      </c>
      <c r="E427" s="6" t="s">
        <v>34</v>
      </c>
      <c r="F427" s="7" t="s">
        <v>68</v>
      </c>
      <c r="G427" s="7" t="s">
        <v>68</v>
      </c>
      <c r="H427" s="7" t="s">
        <v>68</v>
      </c>
      <c r="I427" s="6" t="s">
        <v>35</v>
      </c>
      <c r="J427" s="6" t="s">
        <v>588</v>
      </c>
      <c r="K427" s="6" t="s">
        <v>589</v>
      </c>
      <c r="L427" s="6" t="s">
        <v>99</v>
      </c>
      <c r="M427" s="6" t="s">
        <v>61</v>
      </c>
      <c r="N427" s="7" t="s">
        <v>68</v>
      </c>
      <c r="O427" s="7" t="s">
        <v>68</v>
      </c>
      <c r="P427" s="6" t="s">
        <v>100</v>
      </c>
      <c r="Q427" s="6" t="s">
        <v>101</v>
      </c>
      <c r="R427" s="6" t="s">
        <v>102</v>
      </c>
      <c r="S427" s="6" t="s">
        <v>99</v>
      </c>
      <c r="T427" s="6" t="s">
        <v>103</v>
      </c>
      <c r="U427" s="6" t="s">
        <v>104</v>
      </c>
      <c r="V427" s="6" t="s">
        <v>45</v>
      </c>
      <c r="W427" s="6" t="s">
        <v>34</v>
      </c>
      <c r="X427" s="6" t="s">
        <v>46</v>
      </c>
      <c r="Y427" s="6" t="s">
        <v>47</v>
      </c>
      <c r="Z427" s="6" t="s">
        <v>48</v>
      </c>
      <c r="AA427" s="6" t="s">
        <v>679</v>
      </c>
      <c r="AB427" s="7">
        <v>20</v>
      </c>
      <c r="AC427" s="7">
        <v>232420</v>
      </c>
      <c r="AD427" s="7">
        <v>232.42</v>
      </c>
      <c r="AE427" s="7">
        <v>3836000</v>
      </c>
    </row>
    <row r="428" spans="1:31" ht="22" customHeight="1" x14ac:dyDescent="0.3">
      <c r="A428" s="2">
        <v>43845</v>
      </c>
      <c r="B428" s="3" t="s">
        <v>126</v>
      </c>
      <c r="C428" s="3" t="s">
        <v>56</v>
      </c>
      <c r="D428" s="4" t="s">
        <v>68</v>
      </c>
      <c r="E428" s="4" t="s">
        <v>68</v>
      </c>
      <c r="F428" s="4" t="s">
        <v>68</v>
      </c>
      <c r="G428" s="4" t="s">
        <v>68</v>
      </c>
      <c r="H428" s="4" t="s">
        <v>68</v>
      </c>
      <c r="I428" s="3" t="s">
        <v>74</v>
      </c>
      <c r="J428" s="3" t="s">
        <v>401</v>
      </c>
      <c r="K428" s="3" t="s">
        <v>402</v>
      </c>
      <c r="L428" s="3" t="s">
        <v>120</v>
      </c>
      <c r="M428" s="4" t="s">
        <v>68</v>
      </c>
      <c r="N428" s="4" t="s">
        <v>68</v>
      </c>
      <c r="O428" s="4" t="s">
        <v>68</v>
      </c>
      <c r="P428" s="3" t="s">
        <v>403</v>
      </c>
      <c r="Q428" s="3" t="s">
        <v>41</v>
      </c>
      <c r="R428" s="3" t="s">
        <v>316</v>
      </c>
      <c r="S428" s="3" t="s">
        <v>120</v>
      </c>
      <c r="T428" s="3" t="s">
        <v>317</v>
      </c>
      <c r="U428" s="3" t="s">
        <v>124</v>
      </c>
      <c r="V428" s="3" t="s">
        <v>45</v>
      </c>
      <c r="W428" s="3" t="s">
        <v>34</v>
      </c>
      <c r="X428" s="3" t="s">
        <v>46</v>
      </c>
      <c r="Y428" s="3" t="s">
        <v>47</v>
      </c>
      <c r="Z428" s="3" t="s">
        <v>318</v>
      </c>
      <c r="AA428" s="3" t="s">
        <v>680</v>
      </c>
      <c r="AB428" s="4">
        <v>14</v>
      </c>
      <c r="AC428" s="4">
        <v>168840</v>
      </c>
      <c r="AD428" s="4">
        <v>168.84</v>
      </c>
      <c r="AE428" s="4">
        <v>560000</v>
      </c>
    </row>
    <row r="429" spans="1:31" ht="22" customHeight="1" x14ac:dyDescent="0.3">
      <c r="A429" s="5">
        <v>43844</v>
      </c>
      <c r="B429" s="6" t="s">
        <v>31</v>
      </c>
      <c r="C429" s="6" t="s">
        <v>32</v>
      </c>
      <c r="D429" s="6" t="s">
        <v>33</v>
      </c>
      <c r="E429" s="6" t="s">
        <v>34</v>
      </c>
      <c r="F429" s="7" t="s">
        <v>68</v>
      </c>
      <c r="G429" s="7" t="s">
        <v>68</v>
      </c>
      <c r="H429" s="7" t="s">
        <v>68</v>
      </c>
      <c r="I429" s="6" t="s">
        <v>35</v>
      </c>
      <c r="J429" s="6" t="s">
        <v>36</v>
      </c>
      <c r="K429" s="6" t="s">
        <v>37</v>
      </c>
      <c r="L429" s="6" t="s">
        <v>38</v>
      </c>
      <c r="M429" s="6" t="s">
        <v>39</v>
      </c>
      <c r="N429" s="7" t="s">
        <v>68</v>
      </c>
      <c r="O429" s="7" t="s">
        <v>68</v>
      </c>
      <c r="P429" s="6" t="s">
        <v>40</v>
      </c>
      <c r="Q429" s="6" t="s">
        <v>611</v>
      </c>
      <c r="R429" s="6" t="s">
        <v>42</v>
      </c>
      <c r="S429" s="6" t="s">
        <v>38</v>
      </c>
      <c r="T429" s="6" t="s">
        <v>43</v>
      </c>
      <c r="U429" s="6" t="s">
        <v>44</v>
      </c>
      <c r="V429" s="6" t="s">
        <v>45</v>
      </c>
      <c r="W429" s="6" t="s">
        <v>34</v>
      </c>
      <c r="X429" s="6" t="s">
        <v>46</v>
      </c>
      <c r="Y429" s="6" t="s">
        <v>47</v>
      </c>
      <c r="Z429" s="6" t="s">
        <v>48</v>
      </c>
      <c r="AA429" s="6" t="s">
        <v>681</v>
      </c>
      <c r="AB429" s="7">
        <v>2</v>
      </c>
      <c r="AC429" s="7">
        <v>37645</v>
      </c>
      <c r="AD429" s="7">
        <v>37.65</v>
      </c>
      <c r="AE429" s="7">
        <v>517000</v>
      </c>
    </row>
    <row r="430" spans="1:31" ht="22" customHeight="1" x14ac:dyDescent="0.3">
      <c r="A430" s="2">
        <v>43844</v>
      </c>
      <c r="B430" s="3" t="s">
        <v>31</v>
      </c>
      <c r="C430" s="3" t="s">
        <v>32</v>
      </c>
      <c r="D430" s="3" t="s">
        <v>33</v>
      </c>
      <c r="E430" s="3" t="s">
        <v>34</v>
      </c>
      <c r="F430" s="4" t="s">
        <v>68</v>
      </c>
      <c r="G430" s="4" t="s">
        <v>68</v>
      </c>
      <c r="H430" s="4" t="s">
        <v>68</v>
      </c>
      <c r="I430" s="3" t="s">
        <v>35</v>
      </c>
      <c r="J430" s="3" t="s">
        <v>36</v>
      </c>
      <c r="K430" s="3" t="s">
        <v>37</v>
      </c>
      <c r="L430" s="3" t="s">
        <v>38</v>
      </c>
      <c r="M430" s="3" t="s">
        <v>39</v>
      </c>
      <c r="N430" s="4" t="s">
        <v>68</v>
      </c>
      <c r="O430" s="4" t="s">
        <v>68</v>
      </c>
      <c r="P430" s="3" t="s">
        <v>40</v>
      </c>
      <c r="Q430" s="3" t="s">
        <v>611</v>
      </c>
      <c r="R430" s="3" t="s">
        <v>42</v>
      </c>
      <c r="S430" s="3" t="s">
        <v>38</v>
      </c>
      <c r="T430" s="3" t="s">
        <v>43</v>
      </c>
      <c r="U430" s="3" t="s">
        <v>44</v>
      </c>
      <c r="V430" s="3" t="s">
        <v>45</v>
      </c>
      <c r="W430" s="3" t="s">
        <v>34</v>
      </c>
      <c r="X430" s="3" t="s">
        <v>46</v>
      </c>
      <c r="Y430" s="3" t="s">
        <v>47</v>
      </c>
      <c r="Z430" s="3" t="s">
        <v>48</v>
      </c>
      <c r="AA430" s="3" t="s">
        <v>682</v>
      </c>
      <c r="AB430" s="4">
        <v>2</v>
      </c>
      <c r="AC430" s="4">
        <v>35711</v>
      </c>
      <c r="AD430" s="4">
        <v>35.71</v>
      </c>
      <c r="AE430" s="4">
        <v>491000</v>
      </c>
    </row>
    <row r="431" spans="1:31" ht="22" customHeight="1" x14ac:dyDescent="0.3">
      <c r="A431" s="5">
        <v>43843</v>
      </c>
      <c r="B431" s="6" t="s">
        <v>31</v>
      </c>
      <c r="C431" s="6" t="s">
        <v>32</v>
      </c>
      <c r="D431" s="6" t="s">
        <v>33</v>
      </c>
      <c r="E431" s="6" t="s">
        <v>34</v>
      </c>
      <c r="F431" s="7" t="s">
        <v>68</v>
      </c>
      <c r="G431" s="7" t="s">
        <v>68</v>
      </c>
      <c r="H431" s="7" t="s">
        <v>68</v>
      </c>
      <c r="I431" s="6" t="s">
        <v>35</v>
      </c>
      <c r="J431" s="6" t="s">
        <v>131</v>
      </c>
      <c r="K431" s="6" t="s">
        <v>109</v>
      </c>
      <c r="L431" s="6" t="s">
        <v>110</v>
      </c>
      <c r="M431" s="7" t="s">
        <v>68</v>
      </c>
      <c r="N431" s="7" t="s">
        <v>68</v>
      </c>
      <c r="O431" s="7" t="s">
        <v>68</v>
      </c>
      <c r="P431" s="6" t="s">
        <v>132</v>
      </c>
      <c r="Q431" s="6" t="s">
        <v>101</v>
      </c>
      <c r="R431" s="6" t="s">
        <v>113</v>
      </c>
      <c r="S431" s="6" t="s">
        <v>110</v>
      </c>
      <c r="T431" s="6" t="s">
        <v>114</v>
      </c>
      <c r="U431" s="6" t="s">
        <v>115</v>
      </c>
      <c r="V431" s="6" t="s">
        <v>45</v>
      </c>
      <c r="W431" s="6" t="s">
        <v>34</v>
      </c>
      <c r="X431" s="6" t="s">
        <v>46</v>
      </c>
      <c r="Y431" s="6" t="s">
        <v>47</v>
      </c>
      <c r="Z431" s="6" t="s">
        <v>145</v>
      </c>
      <c r="AA431" s="6" t="s">
        <v>683</v>
      </c>
      <c r="AB431" s="7">
        <v>1</v>
      </c>
      <c r="AC431" s="7">
        <v>8100</v>
      </c>
      <c r="AD431" s="7">
        <v>8.1</v>
      </c>
      <c r="AE431" s="7">
        <v>103000</v>
      </c>
    </row>
    <row r="432" spans="1:31" ht="22" customHeight="1" x14ac:dyDescent="0.3">
      <c r="A432" s="2">
        <v>43843</v>
      </c>
      <c r="B432" s="3" t="s">
        <v>206</v>
      </c>
      <c r="C432" s="3" t="s">
        <v>56</v>
      </c>
      <c r="D432" s="4" t="s">
        <v>68</v>
      </c>
      <c r="E432" s="4" t="s">
        <v>68</v>
      </c>
      <c r="F432" s="4" t="s">
        <v>68</v>
      </c>
      <c r="G432" s="4" t="s">
        <v>68</v>
      </c>
      <c r="H432" s="4" t="s">
        <v>68</v>
      </c>
      <c r="I432" s="3" t="s">
        <v>74</v>
      </c>
      <c r="J432" s="3" t="s">
        <v>108</v>
      </c>
      <c r="K432" s="3" t="s">
        <v>109</v>
      </c>
      <c r="L432" s="3" t="s">
        <v>110</v>
      </c>
      <c r="M432" s="4" t="s">
        <v>68</v>
      </c>
      <c r="N432" s="4" t="s">
        <v>68</v>
      </c>
      <c r="O432" s="4" t="s">
        <v>68</v>
      </c>
      <c r="P432" s="3" t="s">
        <v>111</v>
      </c>
      <c r="Q432" s="3" t="s">
        <v>41</v>
      </c>
      <c r="R432" s="3" t="s">
        <v>133</v>
      </c>
      <c r="S432" s="3" t="s">
        <v>110</v>
      </c>
      <c r="T432" s="3" t="s">
        <v>134</v>
      </c>
      <c r="U432" s="3" t="s">
        <v>115</v>
      </c>
      <c r="V432" s="3" t="s">
        <v>45</v>
      </c>
      <c r="W432" s="3" t="s">
        <v>34</v>
      </c>
      <c r="X432" s="3" t="s">
        <v>46</v>
      </c>
      <c r="Y432" s="3" t="s">
        <v>47</v>
      </c>
      <c r="Z432" s="3" t="s">
        <v>293</v>
      </c>
      <c r="AA432" s="3" t="s">
        <v>684</v>
      </c>
      <c r="AB432" s="4">
        <v>1</v>
      </c>
      <c r="AC432" s="4">
        <v>5757</v>
      </c>
      <c r="AD432" s="4">
        <v>5.76</v>
      </c>
      <c r="AE432" s="4">
        <v>294000</v>
      </c>
    </row>
    <row r="433" spans="1:31" ht="22" hidden="1" customHeight="1" x14ac:dyDescent="0.3">
      <c r="A433" s="5">
        <v>43843</v>
      </c>
      <c r="B433" s="6" t="s">
        <v>26</v>
      </c>
      <c r="C433" s="6" t="s">
        <v>614</v>
      </c>
      <c r="D433" s="6" t="s">
        <v>222</v>
      </c>
      <c r="E433" s="6" t="s">
        <v>34</v>
      </c>
      <c r="F433" s="7" t="s">
        <v>68</v>
      </c>
      <c r="G433" s="7" t="s">
        <v>68</v>
      </c>
      <c r="H433" s="7" t="s">
        <v>68</v>
      </c>
      <c r="I433" s="6" t="s">
        <v>615</v>
      </c>
      <c r="J433" s="6" t="s">
        <v>616</v>
      </c>
      <c r="K433" s="7" t="s">
        <v>68</v>
      </c>
      <c r="L433" s="7" t="s">
        <v>68</v>
      </c>
      <c r="M433" s="7" t="s">
        <v>68</v>
      </c>
      <c r="N433" s="7" t="s">
        <v>68</v>
      </c>
      <c r="O433" s="7" t="s">
        <v>68</v>
      </c>
      <c r="P433" s="6" t="s">
        <v>617</v>
      </c>
      <c r="Q433" s="6" t="s">
        <v>618</v>
      </c>
      <c r="R433" s="6" t="s">
        <v>113</v>
      </c>
      <c r="S433" s="6" t="s">
        <v>110</v>
      </c>
      <c r="T433" s="6" t="s">
        <v>114</v>
      </c>
      <c r="U433" s="6" t="s">
        <v>115</v>
      </c>
      <c r="V433" s="6" t="s">
        <v>45</v>
      </c>
      <c r="W433" s="6" t="s">
        <v>34</v>
      </c>
      <c r="X433" s="6" t="s">
        <v>46</v>
      </c>
      <c r="Y433" s="6" t="s">
        <v>47</v>
      </c>
      <c r="Z433" s="6" t="s">
        <v>207</v>
      </c>
      <c r="AA433" s="6" t="s">
        <v>685</v>
      </c>
      <c r="AB433" s="7">
        <v>2</v>
      </c>
      <c r="AC433" s="7">
        <v>20880</v>
      </c>
      <c r="AD433" s="7">
        <v>20.88</v>
      </c>
      <c r="AE433" s="7">
        <v>425000</v>
      </c>
    </row>
    <row r="434" spans="1:31" ht="22" customHeight="1" x14ac:dyDescent="0.3">
      <c r="A434" s="2">
        <v>43843</v>
      </c>
      <c r="B434" s="3" t="s">
        <v>31</v>
      </c>
      <c r="C434" s="3" t="s">
        <v>32</v>
      </c>
      <c r="D434" s="3" t="s">
        <v>33</v>
      </c>
      <c r="E434" s="3" t="s">
        <v>34</v>
      </c>
      <c r="F434" s="4" t="s">
        <v>68</v>
      </c>
      <c r="G434" s="4" t="s">
        <v>68</v>
      </c>
      <c r="H434" s="4" t="s">
        <v>68</v>
      </c>
      <c r="I434" s="3" t="s">
        <v>35</v>
      </c>
      <c r="J434" s="3" t="s">
        <v>200</v>
      </c>
      <c r="K434" s="3" t="s">
        <v>109</v>
      </c>
      <c r="L434" s="3" t="s">
        <v>110</v>
      </c>
      <c r="M434" s="3" t="s">
        <v>201</v>
      </c>
      <c r="N434" s="4">
        <v>3134473.38</v>
      </c>
      <c r="O434" s="4">
        <v>65577014.060000002</v>
      </c>
      <c r="P434" s="3" t="s">
        <v>202</v>
      </c>
      <c r="Q434" s="3" t="s">
        <v>41</v>
      </c>
      <c r="R434" s="3" t="s">
        <v>113</v>
      </c>
      <c r="S434" s="3" t="s">
        <v>110</v>
      </c>
      <c r="T434" s="3" t="s">
        <v>114</v>
      </c>
      <c r="U434" s="3" t="s">
        <v>115</v>
      </c>
      <c r="V434" s="3" t="s">
        <v>45</v>
      </c>
      <c r="W434" s="3" t="s">
        <v>34</v>
      </c>
      <c r="X434" s="3" t="s">
        <v>46</v>
      </c>
      <c r="Y434" s="3" t="s">
        <v>47</v>
      </c>
      <c r="Z434" s="3" t="s">
        <v>145</v>
      </c>
      <c r="AA434" s="3" t="s">
        <v>686</v>
      </c>
      <c r="AB434" s="4">
        <v>4</v>
      </c>
      <c r="AC434" s="4">
        <v>38800</v>
      </c>
      <c r="AD434" s="4">
        <v>38.799999999999997</v>
      </c>
      <c r="AE434" s="4">
        <v>496000</v>
      </c>
    </row>
    <row r="435" spans="1:31" ht="22" hidden="1" customHeight="1" x14ac:dyDescent="0.3">
      <c r="A435" s="5">
        <v>43843</v>
      </c>
      <c r="B435" s="6" t="s">
        <v>26</v>
      </c>
      <c r="C435" s="6" t="s">
        <v>614</v>
      </c>
      <c r="D435" s="6" t="s">
        <v>222</v>
      </c>
      <c r="E435" s="6" t="s">
        <v>34</v>
      </c>
      <c r="F435" s="7" t="s">
        <v>68</v>
      </c>
      <c r="G435" s="7" t="s">
        <v>68</v>
      </c>
      <c r="H435" s="7" t="s">
        <v>68</v>
      </c>
      <c r="I435" s="6" t="s">
        <v>615</v>
      </c>
      <c r="J435" s="6" t="s">
        <v>616</v>
      </c>
      <c r="K435" s="7" t="s">
        <v>68</v>
      </c>
      <c r="L435" s="7" t="s">
        <v>68</v>
      </c>
      <c r="M435" s="7" t="s">
        <v>68</v>
      </c>
      <c r="N435" s="7" t="s">
        <v>68</v>
      </c>
      <c r="O435" s="7" t="s">
        <v>68</v>
      </c>
      <c r="P435" s="6" t="s">
        <v>617</v>
      </c>
      <c r="Q435" s="6" t="s">
        <v>618</v>
      </c>
      <c r="R435" s="6" t="s">
        <v>113</v>
      </c>
      <c r="S435" s="6" t="s">
        <v>110</v>
      </c>
      <c r="T435" s="6" t="s">
        <v>114</v>
      </c>
      <c r="U435" s="6" t="s">
        <v>115</v>
      </c>
      <c r="V435" s="6" t="s">
        <v>45</v>
      </c>
      <c r="W435" s="6" t="s">
        <v>34</v>
      </c>
      <c r="X435" s="6" t="s">
        <v>46</v>
      </c>
      <c r="Y435" s="6" t="s">
        <v>47</v>
      </c>
      <c r="Z435" s="6" t="s">
        <v>207</v>
      </c>
      <c r="AA435" s="6" t="s">
        <v>687</v>
      </c>
      <c r="AB435" s="7">
        <v>2</v>
      </c>
      <c r="AC435" s="7">
        <v>20880</v>
      </c>
      <c r="AD435" s="7">
        <v>20.88</v>
      </c>
      <c r="AE435" s="7">
        <v>425000</v>
      </c>
    </row>
    <row r="436" spans="1:31" ht="22" customHeight="1" x14ac:dyDescent="0.3">
      <c r="A436" s="2">
        <v>43843</v>
      </c>
      <c r="B436" s="3" t="s">
        <v>31</v>
      </c>
      <c r="C436" s="3" t="s">
        <v>32</v>
      </c>
      <c r="D436" s="3" t="s">
        <v>33</v>
      </c>
      <c r="E436" s="3" t="s">
        <v>34</v>
      </c>
      <c r="F436" s="4" t="s">
        <v>68</v>
      </c>
      <c r="G436" s="4" t="s">
        <v>68</v>
      </c>
      <c r="H436" s="4" t="s">
        <v>68</v>
      </c>
      <c r="I436" s="3" t="s">
        <v>35</v>
      </c>
      <c r="J436" s="3" t="s">
        <v>200</v>
      </c>
      <c r="K436" s="3" t="s">
        <v>109</v>
      </c>
      <c r="L436" s="3" t="s">
        <v>110</v>
      </c>
      <c r="M436" s="3" t="s">
        <v>201</v>
      </c>
      <c r="N436" s="4">
        <v>3134473.38</v>
      </c>
      <c r="O436" s="4">
        <v>65577014.060000002</v>
      </c>
      <c r="P436" s="3" t="s">
        <v>202</v>
      </c>
      <c r="Q436" s="3" t="s">
        <v>41</v>
      </c>
      <c r="R436" s="3" t="s">
        <v>113</v>
      </c>
      <c r="S436" s="3" t="s">
        <v>110</v>
      </c>
      <c r="T436" s="3" t="s">
        <v>114</v>
      </c>
      <c r="U436" s="3" t="s">
        <v>115</v>
      </c>
      <c r="V436" s="3" t="s">
        <v>45</v>
      </c>
      <c r="W436" s="3" t="s">
        <v>34</v>
      </c>
      <c r="X436" s="3" t="s">
        <v>46</v>
      </c>
      <c r="Y436" s="3" t="s">
        <v>47</v>
      </c>
      <c r="Z436" s="3" t="s">
        <v>95</v>
      </c>
      <c r="AA436" s="3" t="s">
        <v>688</v>
      </c>
      <c r="AB436" s="4">
        <v>2</v>
      </c>
      <c r="AC436" s="4">
        <v>20728</v>
      </c>
      <c r="AD436" s="4">
        <v>20.73</v>
      </c>
      <c r="AE436" s="4">
        <v>66200</v>
      </c>
    </row>
    <row r="437" spans="1:31" ht="22" customHeight="1" x14ac:dyDescent="0.3">
      <c r="A437" s="5">
        <v>43843</v>
      </c>
      <c r="B437" s="6" t="s">
        <v>31</v>
      </c>
      <c r="C437" s="6" t="s">
        <v>32</v>
      </c>
      <c r="D437" s="6" t="s">
        <v>33</v>
      </c>
      <c r="E437" s="6" t="s">
        <v>34</v>
      </c>
      <c r="F437" s="7" t="s">
        <v>68</v>
      </c>
      <c r="G437" s="7" t="s">
        <v>68</v>
      </c>
      <c r="H437" s="7" t="s">
        <v>68</v>
      </c>
      <c r="I437" s="6" t="s">
        <v>35</v>
      </c>
      <c r="J437" s="6" t="s">
        <v>200</v>
      </c>
      <c r="K437" s="6" t="s">
        <v>109</v>
      </c>
      <c r="L437" s="6" t="s">
        <v>110</v>
      </c>
      <c r="M437" s="6" t="s">
        <v>201</v>
      </c>
      <c r="N437" s="7">
        <v>3134473.38</v>
      </c>
      <c r="O437" s="7">
        <v>65577014.060000002</v>
      </c>
      <c r="P437" s="6" t="s">
        <v>202</v>
      </c>
      <c r="Q437" s="6" t="s">
        <v>41</v>
      </c>
      <c r="R437" s="6" t="s">
        <v>113</v>
      </c>
      <c r="S437" s="6" t="s">
        <v>110</v>
      </c>
      <c r="T437" s="6" t="s">
        <v>114</v>
      </c>
      <c r="U437" s="6" t="s">
        <v>115</v>
      </c>
      <c r="V437" s="6" t="s">
        <v>45</v>
      </c>
      <c r="W437" s="6" t="s">
        <v>34</v>
      </c>
      <c r="X437" s="6" t="s">
        <v>46</v>
      </c>
      <c r="Y437" s="6" t="s">
        <v>47</v>
      </c>
      <c r="Z437" s="6" t="s">
        <v>145</v>
      </c>
      <c r="AA437" s="6" t="s">
        <v>689</v>
      </c>
      <c r="AB437" s="7">
        <v>4</v>
      </c>
      <c r="AC437" s="7">
        <v>46000</v>
      </c>
      <c r="AD437" s="7">
        <v>46</v>
      </c>
      <c r="AE437" s="7">
        <v>588000</v>
      </c>
    </row>
    <row r="438" spans="1:31" ht="22" customHeight="1" x14ac:dyDescent="0.3">
      <c r="A438" s="2">
        <v>43843</v>
      </c>
      <c r="B438" s="3" t="s">
        <v>31</v>
      </c>
      <c r="C438" s="3" t="s">
        <v>32</v>
      </c>
      <c r="D438" s="3" t="s">
        <v>33</v>
      </c>
      <c r="E438" s="3" t="s">
        <v>34</v>
      </c>
      <c r="F438" s="4" t="s">
        <v>68</v>
      </c>
      <c r="G438" s="4" t="s">
        <v>68</v>
      </c>
      <c r="H438" s="4" t="s">
        <v>68</v>
      </c>
      <c r="I438" s="3" t="s">
        <v>35</v>
      </c>
      <c r="J438" s="3" t="s">
        <v>224</v>
      </c>
      <c r="K438" s="3" t="s">
        <v>109</v>
      </c>
      <c r="L438" s="3" t="s">
        <v>110</v>
      </c>
      <c r="M438" s="4" t="s">
        <v>68</v>
      </c>
      <c r="N438" s="4" t="s">
        <v>68</v>
      </c>
      <c r="O438" s="4" t="s">
        <v>68</v>
      </c>
      <c r="P438" s="3" t="s">
        <v>225</v>
      </c>
      <c r="Q438" s="3" t="s">
        <v>226</v>
      </c>
      <c r="R438" s="3" t="s">
        <v>321</v>
      </c>
      <c r="S438" s="3" t="s">
        <v>110</v>
      </c>
      <c r="T438" s="3" t="s">
        <v>322</v>
      </c>
      <c r="U438" s="3" t="s">
        <v>115</v>
      </c>
      <c r="V438" s="3" t="s">
        <v>45</v>
      </c>
      <c r="W438" s="3" t="s">
        <v>34</v>
      </c>
      <c r="X438" s="3" t="s">
        <v>46</v>
      </c>
      <c r="Y438" s="3" t="s">
        <v>47</v>
      </c>
      <c r="Z438" s="3" t="s">
        <v>323</v>
      </c>
      <c r="AA438" s="3" t="s">
        <v>690</v>
      </c>
      <c r="AB438" s="4">
        <v>2</v>
      </c>
      <c r="AC438" s="4">
        <v>27547</v>
      </c>
      <c r="AD438" s="4">
        <v>27.55</v>
      </c>
      <c r="AE438" s="4">
        <v>463000</v>
      </c>
    </row>
    <row r="439" spans="1:31" ht="22" customHeight="1" x14ac:dyDescent="0.3">
      <c r="A439" s="5">
        <v>43843</v>
      </c>
      <c r="B439" s="6" t="s">
        <v>31</v>
      </c>
      <c r="C439" s="6" t="s">
        <v>32</v>
      </c>
      <c r="D439" s="6" t="s">
        <v>33</v>
      </c>
      <c r="E439" s="6" t="s">
        <v>34</v>
      </c>
      <c r="F439" s="7" t="s">
        <v>68</v>
      </c>
      <c r="G439" s="7" t="s">
        <v>68</v>
      </c>
      <c r="H439" s="7" t="s">
        <v>68</v>
      </c>
      <c r="I439" s="6" t="s">
        <v>35</v>
      </c>
      <c r="J439" s="6" t="s">
        <v>200</v>
      </c>
      <c r="K439" s="6" t="s">
        <v>109</v>
      </c>
      <c r="L439" s="6" t="s">
        <v>110</v>
      </c>
      <c r="M439" s="6" t="s">
        <v>201</v>
      </c>
      <c r="N439" s="7">
        <v>3134473.38</v>
      </c>
      <c r="O439" s="7">
        <v>65577014.060000002</v>
      </c>
      <c r="P439" s="6" t="s">
        <v>202</v>
      </c>
      <c r="Q439" s="6" t="s">
        <v>41</v>
      </c>
      <c r="R439" s="6" t="s">
        <v>113</v>
      </c>
      <c r="S439" s="6" t="s">
        <v>110</v>
      </c>
      <c r="T439" s="6" t="s">
        <v>114</v>
      </c>
      <c r="U439" s="6" t="s">
        <v>115</v>
      </c>
      <c r="V439" s="6" t="s">
        <v>45</v>
      </c>
      <c r="W439" s="6" t="s">
        <v>34</v>
      </c>
      <c r="X439" s="6" t="s">
        <v>46</v>
      </c>
      <c r="Y439" s="6" t="s">
        <v>47</v>
      </c>
      <c r="Z439" s="6" t="s">
        <v>145</v>
      </c>
      <c r="AA439" s="6" t="s">
        <v>691</v>
      </c>
      <c r="AB439" s="7">
        <v>4</v>
      </c>
      <c r="AC439" s="7">
        <v>46100</v>
      </c>
      <c r="AD439" s="7">
        <v>46.1</v>
      </c>
      <c r="AE439" s="7">
        <v>589000</v>
      </c>
    </row>
    <row r="440" spans="1:31" ht="22" customHeight="1" x14ac:dyDescent="0.3">
      <c r="A440" s="2">
        <v>43842</v>
      </c>
      <c r="B440" s="3" t="s">
        <v>31</v>
      </c>
      <c r="C440" s="3" t="s">
        <v>32</v>
      </c>
      <c r="D440" s="3" t="s">
        <v>33</v>
      </c>
      <c r="E440" s="3" t="s">
        <v>34</v>
      </c>
      <c r="F440" s="4" t="s">
        <v>68</v>
      </c>
      <c r="G440" s="4" t="s">
        <v>68</v>
      </c>
      <c r="H440" s="4" t="s">
        <v>68</v>
      </c>
      <c r="I440" s="3" t="s">
        <v>35</v>
      </c>
      <c r="J440" s="3" t="s">
        <v>131</v>
      </c>
      <c r="K440" s="3" t="s">
        <v>109</v>
      </c>
      <c r="L440" s="3" t="s">
        <v>110</v>
      </c>
      <c r="M440" s="4" t="s">
        <v>68</v>
      </c>
      <c r="N440" s="4" t="s">
        <v>68</v>
      </c>
      <c r="O440" s="4" t="s">
        <v>68</v>
      </c>
      <c r="P440" s="3" t="s">
        <v>132</v>
      </c>
      <c r="Q440" s="3" t="s">
        <v>41</v>
      </c>
      <c r="R440" s="3" t="s">
        <v>113</v>
      </c>
      <c r="S440" s="3" t="s">
        <v>110</v>
      </c>
      <c r="T440" s="3" t="s">
        <v>114</v>
      </c>
      <c r="U440" s="3" t="s">
        <v>115</v>
      </c>
      <c r="V440" s="3" t="s">
        <v>45</v>
      </c>
      <c r="W440" s="3" t="s">
        <v>34</v>
      </c>
      <c r="X440" s="3" t="s">
        <v>46</v>
      </c>
      <c r="Y440" s="3" t="s">
        <v>47</v>
      </c>
      <c r="Z440" s="3" t="s">
        <v>145</v>
      </c>
      <c r="AA440" s="3" t="s">
        <v>692</v>
      </c>
      <c r="AB440" s="4">
        <v>2</v>
      </c>
      <c r="AC440" s="4">
        <v>17400</v>
      </c>
      <c r="AD440" s="4">
        <v>17.399999999999999</v>
      </c>
      <c r="AE440" s="4">
        <v>222000</v>
      </c>
    </row>
    <row r="441" spans="1:31" ht="22" customHeight="1" x14ac:dyDescent="0.3">
      <c r="A441" s="5">
        <v>43842</v>
      </c>
      <c r="B441" s="6" t="s">
        <v>31</v>
      </c>
      <c r="C441" s="6" t="s">
        <v>32</v>
      </c>
      <c r="D441" s="6" t="s">
        <v>33</v>
      </c>
      <c r="E441" s="6" t="s">
        <v>34</v>
      </c>
      <c r="F441" s="7" t="s">
        <v>68</v>
      </c>
      <c r="G441" s="7" t="s">
        <v>68</v>
      </c>
      <c r="H441" s="7" t="s">
        <v>68</v>
      </c>
      <c r="I441" s="6" t="s">
        <v>35</v>
      </c>
      <c r="J441" s="6" t="s">
        <v>224</v>
      </c>
      <c r="K441" s="6" t="s">
        <v>109</v>
      </c>
      <c r="L441" s="6" t="s">
        <v>110</v>
      </c>
      <c r="M441" s="7" t="s">
        <v>68</v>
      </c>
      <c r="N441" s="7" t="s">
        <v>68</v>
      </c>
      <c r="O441" s="7" t="s">
        <v>68</v>
      </c>
      <c r="P441" s="6" t="s">
        <v>225</v>
      </c>
      <c r="Q441" s="6" t="s">
        <v>226</v>
      </c>
      <c r="R441" s="6" t="s">
        <v>321</v>
      </c>
      <c r="S441" s="6" t="s">
        <v>110</v>
      </c>
      <c r="T441" s="6" t="s">
        <v>322</v>
      </c>
      <c r="U441" s="6" t="s">
        <v>115</v>
      </c>
      <c r="V441" s="6" t="s">
        <v>45</v>
      </c>
      <c r="W441" s="6" t="s">
        <v>34</v>
      </c>
      <c r="X441" s="6" t="s">
        <v>46</v>
      </c>
      <c r="Y441" s="6" t="s">
        <v>47</v>
      </c>
      <c r="Z441" s="6" t="s">
        <v>364</v>
      </c>
      <c r="AA441" s="6" t="s">
        <v>693</v>
      </c>
      <c r="AB441" s="7">
        <v>4</v>
      </c>
      <c r="AC441" s="7">
        <v>33360</v>
      </c>
      <c r="AD441" s="7">
        <v>33.36</v>
      </c>
      <c r="AE441" s="7">
        <v>3759000</v>
      </c>
    </row>
    <row r="442" spans="1:31" ht="22" customHeight="1" x14ac:dyDescent="0.3">
      <c r="A442" s="2">
        <v>43842</v>
      </c>
      <c r="B442" s="3" t="s">
        <v>31</v>
      </c>
      <c r="C442" s="3" t="s">
        <v>32</v>
      </c>
      <c r="D442" s="3" t="s">
        <v>33</v>
      </c>
      <c r="E442" s="3" t="s">
        <v>34</v>
      </c>
      <c r="F442" s="4" t="s">
        <v>68</v>
      </c>
      <c r="G442" s="4" t="s">
        <v>68</v>
      </c>
      <c r="H442" s="4" t="s">
        <v>68</v>
      </c>
      <c r="I442" s="3" t="s">
        <v>35</v>
      </c>
      <c r="J442" s="3" t="s">
        <v>169</v>
      </c>
      <c r="K442" s="3" t="s">
        <v>170</v>
      </c>
      <c r="L442" s="3" t="s">
        <v>120</v>
      </c>
      <c r="M442" s="4" t="s">
        <v>68</v>
      </c>
      <c r="N442" s="4" t="s">
        <v>68</v>
      </c>
      <c r="O442" s="4" t="s">
        <v>68</v>
      </c>
      <c r="P442" s="3" t="s">
        <v>171</v>
      </c>
      <c r="Q442" s="3" t="s">
        <v>611</v>
      </c>
      <c r="R442" s="3" t="s">
        <v>122</v>
      </c>
      <c r="S442" s="3" t="s">
        <v>120</v>
      </c>
      <c r="T442" s="3" t="s">
        <v>123</v>
      </c>
      <c r="U442" s="3" t="s">
        <v>124</v>
      </c>
      <c r="V442" s="3" t="s">
        <v>45</v>
      </c>
      <c r="W442" s="3" t="s">
        <v>34</v>
      </c>
      <c r="X442" s="3" t="s">
        <v>46</v>
      </c>
      <c r="Y442" s="3" t="s">
        <v>47</v>
      </c>
      <c r="Z442" s="3" t="s">
        <v>172</v>
      </c>
      <c r="AA442" s="3" t="s">
        <v>694</v>
      </c>
      <c r="AB442" s="4">
        <v>2</v>
      </c>
      <c r="AC442" s="4">
        <v>19800</v>
      </c>
      <c r="AD442" s="4">
        <v>19.8</v>
      </c>
      <c r="AE442" s="4">
        <v>308000</v>
      </c>
    </row>
    <row r="443" spans="1:31" ht="22" customHeight="1" x14ac:dyDescent="0.3">
      <c r="A443" s="5">
        <v>43839</v>
      </c>
      <c r="B443" s="6" t="s">
        <v>31</v>
      </c>
      <c r="C443" s="6" t="s">
        <v>32</v>
      </c>
      <c r="D443" s="6" t="s">
        <v>33</v>
      </c>
      <c r="E443" s="6" t="s">
        <v>34</v>
      </c>
      <c r="F443" s="7" t="s">
        <v>68</v>
      </c>
      <c r="G443" s="7" t="s">
        <v>68</v>
      </c>
      <c r="H443" s="7" t="s">
        <v>68</v>
      </c>
      <c r="I443" s="6" t="s">
        <v>35</v>
      </c>
      <c r="J443" s="6" t="s">
        <v>244</v>
      </c>
      <c r="K443" s="7" t="s">
        <v>68</v>
      </c>
      <c r="L443" s="6" t="s">
        <v>245</v>
      </c>
      <c r="M443" s="6" t="s">
        <v>61</v>
      </c>
      <c r="N443" s="7" t="s">
        <v>68</v>
      </c>
      <c r="O443" s="7" t="s">
        <v>68</v>
      </c>
      <c r="P443" s="6" t="s">
        <v>246</v>
      </c>
      <c r="Q443" s="6" t="s">
        <v>41</v>
      </c>
      <c r="R443" s="6" t="s">
        <v>474</v>
      </c>
      <c r="S443" s="6" t="s">
        <v>245</v>
      </c>
      <c r="T443" s="6" t="s">
        <v>475</v>
      </c>
      <c r="U443" s="6" t="s">
        <v>124</v>
      </c>
      <c r="V443" s="6" t="s">
        <v>45</v>
      </c>
      <c r="W443" s="6" t="s">
        <v>34</v>
      </c>
      <c r="X443" s="6" t="s">
        <v>46</v>
      </c>
      <c r="Y443" s="6" t="s">
        <v>47</v>
      </c>
      <c r="Z443" s="6" t="s">
        <v>187</v>
      </c>
      <c r="AA443" s="6" t="s">
        <v>695</v>
      </c>
      <c r="AB443" s="7">
        <v>3</v>
      </c>
      <c r="AC443" s="7">
        <v>73200</v>
      </c>
      <c r="AD443" s="7">
        <v>73.2</v>
      </c>
      <c r="AE443" s="7">
        <v>664000</v>
      </c>
    </row>
    <row r="444" spans="1:31" ht="22" customHeight="1" x14ac:dyDescent="0.3">
      <c r="A444" s="2">
        <v>43836</v>
      </c>
      <c r="B444" s="3" t="s">
        <v>31</v>
      </c>
      <c r="C444" s="3" t="s">
        <v>32</v>
      </c>
      <c r="D444" s="3" t="s">
        <v>33</v>
      </c>
      <c r="E444" s="3" t="s">
        <v>34</v>
      </c>
      <c r="F444" s="4" t="s">
        <v>68</v>
      </c>
      <c r="G444" s="4" t="s">
        <v>68</v>
      </c>
      <c r="H444" s="4" t="s">
        <v>68</v>
      </c>
      <c r="I444" s="3" t="s">
        <v>35</v>
      </c>
      <c r="J444" s="3" t="s">
        <v>224</v>
      </c>
      <c r="K444" s="3" t="s">
        <v>109</v>
      </c>
      <c r="L444" s="3" t="s">
        <v>110</v>
      </c>
      <c r="M444" s="4" t="s">
        <v>68</v>
      </c>
      <c r="N444" s="4" t="s">
        <v>68</v>
      </c>
      <c r="O444" s="4" t="s">
        <v>68</v>
      </c>
      <c r="P444" s="3" t="s">
        <v>225</v>
      </c>
      <c r="Q444" s="3" t="s">
        <v>226</v>
      </c>
      <c r="R444" s="3" t="s">
        <v>321</v>
      </c>
      <c r="S444" s="3" t="s">
        <v>110</v>
      </c>
      <c r="T444" s="3" t="s">
        <v>322</v>
      </c>
      <c r="U444" s="3" t="s">
        <v>115</v>
      </c>
      <c r="V444" s="3" t="s">
        <v>45</v>
      </c>
      <c r="W444" s="3" t="s">
        <v>34</v>
      </c>
      <c r="X444" s="3" t="s">
        <v>46</v>
      </c>
      <c r="Y444" s="3" t="s">
        <v>47</v>
      </c>
      <c r="Z444" s="3" t="s">
        <v>323</v>
      </c>
      <c r="AA444" s="3" t="s">
        <v>696</v>
      </c>
      <c r="AB444" s="4">
        <v>2</v>
      </c>
      <c r="AC444" s="4">
        <v>27547</v>
      </c>
      <c r="AD444" s="4">
        <v>27.55</v>
      </c>
      <c r="AE444" s="4">
        <v>463000</v>
      </c>
    </row>
    <row r="445" spans="1:31" ht="22" customHeight="1" x14ac:dyDescent="0.3">
      <c r="A445" s="5">
        <v>43836</v>
      </c>
      <c r="B445" s="6" t="s">
        <v>31</v>
      </c>
      <c r="C445" s="6" t="s">
        <v>32</v>
      </c>
      <c r="D445" s="6" t="s">
        <v>33</v>
      </c>
      <c r="E445" s="6" t="s">
        <v>34</v>
      </c>
      <c r="F445" s="7" t="s">
        <v>68</v>
      </c>
      <c r="G445" s="7" t="s">
        <v>68</v>
      </c>
      <c r="H445" s="7" t="s">
        <v>68</v>
      </c>
      <c r="I445" s="6" t="s">
        <v>35</v>
      </c>
      <c r="J445" s="6" t="s">
        <v>200</v>
      </c>
      <c r="K445" s="6" t="s">
        <v>109</v>
      </c>
      <c r="L445" s="6" t="s">
        <v>110</v>
      </c>
      <c r="M445" s="6" t="s">
        <v>201</v>
      </c>
      <c r="N445" s="7">
        <v>3134473.38</v>
      </c>
      <c r="O445" s="7">
        <v>65577014.060000002</v>
      </c>
      <c r="P445" s="6" t="s">
        <v>202</v>
      </c>
      <c r="Q445" s="6" t="s">
        <v>41</v>
      </c>
      <c r="R445" s="6" t="s">
        <v>210</v>
      </c>
      <c r="S445" s="6" t="s">
        <v>110</v>
      </c>
      <c r="T445" s="6" t="s">
        <v>211</v>
      </c>
      <c r="U445" s="6" t="s">
        <v>115</v>
      </c>
      <c r="V445" s="6" t="s">
        <v>45</v>
      </c>
      <c r="W445" s="6" t="s">
        <v>34</v>
      </c>
      <c r="X445" s="6" t="s">
        <v>46</v>
      </c>
      <c r="Y445" s="6" t="s">
        <v>47</v>
      </c>
      <c r="Z445" s="6" t="s">
        <v>145</v>
      </c>
      <c r="AA445" s="6" t="s">
        <v>697</v>
      </c>
      <c r="AB445" s="7">
        <v>2</v>
      </c>
      <c r="AC445" s="7">
        <v>23000</v>
      </c>
      <c r="AD445" s="7">
        <v>23</v>
      </c>
      <c r="AE445" s="7">
        <v>294000</v>
      </c>
    </row>
    <row r="446" spans="1:31" ht="22" customHeight="1" x14ac:dyDescent="0.3">
      <c r="A446" s="2">
        <v>43836</v>
      </c>
      <c r="B446" s="3" t="s">
        <v>31</v>
      </c>
      <c r="C446" s="3" t="s">
        <v>32</v>
      </c>
      <c r="D446" s="3" t="s">
        <v>33</v>
      </c>
      <c r="E446" s="3" t="s">
        <v>34</v>
      </c>
      <c r="F446" s="4" t="s">
        <v>68</v>
      </c>
      <c r="G446" s="4" t="s">
        <v>68</v>
      </c>
      <c r="H446" s="4" t="s">
        <v>68</v>
      </c>
      <c r="I446" s="3" t="s">
        <v>50</v>
      </c>
      <c r="J446" s="3" t="s">
        <v>218</v>
      </c>
      <c r="K446" s="3" t="s">
        <v>109</v>
      </c>
      <c r="L446" s="3" t="s">
        <v>110</v>
      </c>
      <c r="M446" s="3" t="s">
        <v>61</v>
      </c>
      <c r="N446" s="4">
        <v>303062172.73000002</v>
      </c>
      <c r="O446" s="4">
        <v>792773364.50999999</v>
      </c>
      <c r="P446" s="3" t="s">
        <v>219</v>
      </c>
      <c r="Q446" s="3" t="s">
        <v>611</v>
      </c>
      <c r="R446" s="3" t="s">
        <v>133</v>
      </c>
      <c r="S446" s="3" t="s">
        <v>110</v>
      </c>
      <c r="T446" s="3" t="s">
        <v>134</v>
      </c>
      <c r="U446" s="3" t="s">
        <v>115</v>
      </c>
      <c r="V446" s="3" t="s">
        <v>45</v>
      </c>
      <c r="W446" s="3" t="s">
        <v>34</v>
      </c>
      <c r="X446" s="3" t="s">
        <v>46</v>
      </c>
      <c r="Y446" s="3" t="s">
        <v>47</v>
      </c>
      <c r="Z446" s="3" t="s">
        <v>116</v>
      </c>
      <c r="AA446" s="3" t="s">
        <v>670</v>
      </c>
      <c r="AB446" s="4">
        <v>4</v>
      </c>
      <c r="AC446" s="4">
        <v>51280</v>
      </c>
      <c r="AD446" s="4">
        <v>51.28</v>
      </c>
      <c r="AE446" s="4">
        <v>862000</v>
      </c>
    </row>
    <row r="447" spans="1:31" ht="22" customHeight="1" x14ac:dyDescent="0.3">
      <c r="A447" s="5">
        <v>43836</v>
      </c>
      <c r="B447" s="6" t="s">
        <v>31</v>
      </c>
      <c r="C447" s="6" t="s">
        <v>32</v>
      </c>
      <c r="D447" s="6" t="s">
        <v>33</v>
      </c>
      <c r="E447" s="6" t="s">
        <v>34</v>
      </c>
      <c r="F447" s="7" t="s">
        <v>68</v>
      </c>
      <c r="G447" s="7" t="s">
        <v>68</v>
      </c>
      <c r="H447" s="7" t="s">
        <v>68</v>
      </c>
      <c r="I447" s="6" t="s">
        <v>35</v>
      </c>
      <c r="J447" s="6" t="s">
        <v>224</v>
      </c>
      <c r="K447" s="6" t="s">
        <v>109</v>
      </c>
      <c r="L447" s="6" t="s">
        <v>110</v>
      </c>
      <c r="M447" s="7" t="s">
        <v>68</v>
      </c>
      <c r="N447" s="7" t="s">
        <v>68</v>
      </c>
      <c r="O447" s="7" t="s">
        <v>68</v>
      </c>
      <c r="P447" s="6" t="s">
        <v>225</v>
      </c>
      <c r="Q447" s="6" t="s">
        <v>226</v>
      </c>
      <c r="R447" s="6" t="s">
        <v>321</v>
      </c>
      <c r="S447" s="6" t="s">
        <v>110</v>
      </c>
      <c r="T447" s="6" t="s">
        <v>322</v>
      </c>
      <c r="U447" s="6" t="s">
        <v>115</v>
      </c>
      <c r="V447" s="6" t="s">
        <v>45</v>
      </c>
      <c r="W447" s="6" t="s">
        <v>34</v>
      </c>
      <c r="X447" s="6" t="s">
        <v>46</v>
      </c>
      <c r="Y447" s="6" t="s">
        <v>47</v>
      </c>
      <c r="Z447" s="6" t="s">
        <v>323</v>
      </c>
      <c r="AA447" s="6" t="s">
        <v>698</v>
      </c>
      <c r="AB447" s="7">
        <v>2</v>
      </c>
      <c r="AC447" s="7">
        <v>27547</v>
      </c>
      <c r="AD447" s="7">
        <v>27.55</v>
      </c>
      <c r="AE447" s="7">
        <v>463000</v>
      </c>
    </row>
    <row r="448" spans="1:31" ht="22" customHeight="1" x14ac:dyDescent="0.3">
      <c r="A448" s="2">
        <v>43836</v>
      </c>
      <c r="B448" s="3" t="s">
        <v>31</v>
      </c>
      <c r="C448" s="3" t="s">
        <v>32</v>
      </c>
      <c r="D448" s="3" t="s">
        <v>33</v>
      </c>
      <c r="E448" s="3" t="s">
        <v>34</v>
      </c>
      <c r="F448" s="4" t="s">
        <v>68</v>
      </c>
      <c r="G448" s="4" t="s">
        <v>68</v>
      </c>
      <c r="H448" s="4" t="s">
        <v>68</v>
      </c>
      <c r="I448" s="3" t="s">
        <v>35</v>
      </c>
      <c r="J448" s="3" t="s">
        <v>200</v>
      </c>
      <c r="K448" s="3" t="s">
        <v>109</v>
      </c>
      <c r="L448" s="3" t="s">
        <v>110</v>
      </c>
      <c r="M448" s="3" t="s">
        <v>201</v>
      </c>
      <c r="N448" s="4">
        <v>3134473.38</v>
      </c>
      <c r="O448" s="4">
        <v>65577014.060000002</v>
      </c>
      <c r="P448" s="3" t="s">
        <v>202</v>
      </c>
      <c r="Q448" s="3" t="s">
        <v>41</v>
      </c>
      <c r="R448" s="3" t="s">
        <v>113</v>
      </c>
      <c r="S448" s="3" t="s">
        <v>110</v>
      </c>
      <c r="T448" s="3" t="s">
        <v>114</v>
      </c>
      <c r="U448" s="3" t="s">
        <v>115</v>
      </c>
      <c r="V448" s="3" t="s">
        <v>45</v>
      </c>
      <c r="W448" s="3" t="s">
        <v>34</v>
      </c>
      <c r="X448" s="3" t="s">
        <v>46</v>
      </c>
      <c r="Y448" s="3" t="s">
        <v>47</v>
      </c>
      <c r="Z448" s="3" t="s">
        <v>145</v>
      </c>
      <c r="AA448" s="3" t="s">
        <v>699</v>
      </c>
      <c r="AB448" s="4">
        <v>4</v>
      </c>
      <c r="AC448" s="4">
        <v>46000</v>
      </c>
      <c r="AD448" s="4">
        <v>46</v>
      </c>
      <c r="AE448" s="4">
        <v>588000</v>
      </c>
    </row>
    <row r="449" spans="1:31" ht="22" customHeight="1" x14ac:dyDescent="0.3">
      <c r="A449" s="5">
        <v>43836</v>
      </c>
      <c r="B449" s="6" t="s">
        <v>31</v>
      </c>
      <c r="C449" s="6" t="s">
        <v>56</v>
      </c>
      <c r="D449" s="7" t="s">
        <v>68</v>
      </c>
      <c r="E449" s="7" t="s">
        <v>68</v>
      </c>
      <c r="F449" s="7" t="s">
        <v>68</v>
      </c>
      <c r="G449" s="7" t="s">
        <v>68</v>
      </c>
      <c r="H449" s="7" t="s">
        <v>68</v>
      </c>
      <c r="I449" s="6" t="s">
        <v>74</v>
      </c>
      <c r="J449" s="6" t="s">
        <v>77</v>
      </c>
      <c r="K449" s="6" t="s">
        <v>78</v>
      </c>
      <c r="L449" s="6" t="s">
        <v>79</v>
      </c>
      <c r="M449" s="7" t="s">
        <v>68</v>
      </c>
      <c r="N449" s="7" t="s">
        <v>68</v>
      </c>
      <c r="O449" s="7" t="s">
        <v>68</v>
      </c>
      <c r="P449" s="6" t="s">
        <v>80</v>
      </c>
      <c r="Q449" s="6" t="s">
        <v>81</v>
      </c>
      <c r="R449" s="6" t="s">
        <v>82</v>
      </c>
      <c r="S449" s="6" t="s">
        <v>79</v>
      </c>
      <c r="T449" s="6" t="s">
        <v>83</v>
      </c>
      <c r="U449" s="6" t="s">
        <v>65</v>
      </c>
      <c r="V449" s="6" t="s">
        <v>45</v>
      </c>
      <c r="W449" s="6" t="s">
        <v>34</v>
      </c>
      <c r="X449" s="6" t="s">
        <v>46</v>
      </c>
      <c r="Y449" s="6" t="s">
        <v>47</v>
      </c>
      <c r="Z449" s="6" t="s">
        <v>84</v>
      </c>
      <c r="AA449" s="6" t="s">
        <v>238</v>
      </c>
      <c r="AB449" s="7">
        <v>8</v>
      </c>
      <c r="AC449" s="7">
        <v>115838</v>
      </c>
      <c r="AD449" s="7">
        <v>115.84</v>
      </c>
      <c r="AE449" s="7">
        <v>457000</v>
      </c>
    </row>
    <row r="450" spans="1:31" ht="22" customHeight="1" x14ac:dyDescent="0.3">
      <c r="A450" s="2">
        <v>43836</v>
      </c>
      <c r="B450" s="3" t="s">
        <v>31</v>
      </c>
      <c r="C450" s="3" t="s">
        <v>32</v>
      </c>
      <c r="D450" s="3" t="s">
        <v>33</v>
      </c>
      <c r="E450" s="3" t="s">
        <v>34</v>
      </c>
      <c r="F450" s="4" t="s">
        <v>68</v>
      </c>
      <c r="G450" s="4" t="s">
        <v>68</v>
      </c>
      <c r="H450" s="4" t="s">
        <v>68</v>
      </c>
      <c r="I450" s="3" t="s">
        <v>35</v>
      </c>
      <c r="J450" s="3" t="s">
        <v>131</v>
      </c>
      <c r="K450" s="3" t="s">
        <v>109</v>
      </c>
      <c r="L450" s="3" t="s">
        <v>110</v>
      </c>
      <c r="M450" s="4" t="s">
        <v>68</v>
      </c>
      <c r="N450" s="4" t="s">
        <v>68</v>
      </c>
      <c r="O450" s="4" t="s">
        <v>68</v>
      </c>
      <c r="P450" s="3" t="s">
        <v>132</v>
      </c>
      <c r="Q450" s="3" t="s">
        <v>41</v>
      </c>
      <c r="R450" s="3" t="s">
        <v>113</v>
      </c>
      <c r="S450" s="3" t="s">
        <v>110</v>
      </c>
      <c r="T450" s="3" t="s">
        <v>114</v>
      </c>
      <c r="U450" s="3" t="s">
        <v>115</v>
      </c>
      <c r="V450" s="3" t="s">
        <v>45</v>
      </c>
      <c r="W450" s="3" t="s">
        <v>34</v>
      </c>
      <c r="X450" s="3" t="s">
        <v>46</v>
      </c>
      <c r="Y450" s="3" t="s">
        <v>47</v>
      </c>
      <c r="Z450" s="3" t="s">
        <v>135</v>
      </c>
      <c r="AA450" s="3" t="s">
        <v>700</v>
      </c>
      <c r="AB450" s="4">
        <v>1</v>
      </c>
      <c r="AC450" s="4">
        <v>21375</v>
      </c>
      <c r="AD450" s="4">
        <v>21.38</v>
      </c>
      <c r="AE450" s="4">
        <v>484000</v>
      </c>
    </row>
    <row r="451" spans="1:31" ht="22" customHeight="1" x14ac:dyDescent="0.3">
      <c r="A451" s="5">
        <v>43836</v>
      </c>
      <c r="B451" s="6" t="s">
        <v>107</v>
      </c>
      <c r="C451" s="6" t="s">
        <v>56</v>
      </c>
      <c r="D451" s="7" t="s">
        <v>68</v>
      </c>
      <c r="E451" s="7" t="s">
        <v>68</v>
      </c>
      <c r="F451" s="7" t="s">
        <v>68</v>
      </c>
      <c r="G451" s="7" t="s">
        <v>68</v>
      </c>
      <c r="H451" s="7" t="s">
        <v>68</v>
      </c>
      <c r="I451" s="6" t="s">
        <v>74</v>
      </c>
      <c r="J451" s="6" t="s">
        <v>108</v>
      </c>
      <c r="K451" s="6" t="s">
        <v>109</v>
      </c>
      <c r="L451" s="6" t="s">
        <v>110</v>
      </c>
      <c r="M451" s="7" t="s">
        <v>68</v>
      </c>
      <c r="N451" s="7" t="s">
        <v>68</v>
      </c>
      <c r="O451" s="7" t="s">
        <v>68</v>
      </c>
      <c r="P451" s="6" t="s">
        <v>111</v>
      </c>
      <c r="Q451" s="6" t="s">
        <v>41</v>
      </c>
      <c r="R451" s="6" t="s">
        <v>133</v>
      </c>
      <c r="S451" s="6" t="s">
        <v>110</v>
      </c>
      <c r="T451" s="6" t="s">
        <v>134</v>
      </c>
      <c r="U451" s="6" t="s">
        <v>115</v>
      </c>
      <c r="V451" s="6" t="s">
        <v>45</v>
      </c>
      <c r="W451" s="6" t="s">
        <v>34</v>
      </c>
      <c r="X451" s="6" t="s">
        <v>46</v>
      </c>
      <c r="Y451" s="6" t="s">
        <v>47</v>
      </c>
      <c r="Z451" s="6" t="s">
        <v>345</v>
      </c>
      <c r="AA451" s="6" t="s">
        <v>701</v>
      </c>
      <c r="AB451" s="7">
        <v>4</v>
      </c>
      <c r="AC451" s="7">
        <v>50480</v>
      </c>
      <c r="AD451" s="7">
        <v>50.48</v>
      </c>
      <c r="AE451" s="7">
        <v>645000</v>
      </c>
    </row>
    <row r="452" spans="1:31" ht="22" customHeight="1" x14ac:dyDescent="0.3">
      <c r="A452" s="2">
        <v>43836</v>
      </c>
      <c r="B452" s="3" t="s">
        <v>31</v>
      </c>
      <c r="C452" s="3" t="s">
        <v>32</v>
      </c>
      <c r="D452" s="3" t="s">
        <v>33</v>
      </c>
      <c r="E452" s="3" t="s">
        <v>34</v>
      </c>
      <c r="F452" s="4" t="s">
        <v>68</v>
      </c>
      <c r="G452" s="4" t="s">
        <v>68</v>
      </c>
      <c r="H452" s="4" t="s">
        <v>68</v>
      </c>
      <c r="I452" s="3" t="s">
        <v>35</v>
      </c>
      <c r="J452" s="3" t="s">
        <v>131</v>
      </c>
      <c r="K452" s="3" t="s">
        <v>109</v>
      </c>
      <c r="L452" s="3" t="s">
        <v>110</v>
      </c>
      <c r="M452" s="4" t="s">
        <v>68</v>
      </c>
      <c r="N452" s="4" t="s">
        <v>68</v>
      </c>
      <c r="O452" s="4" t="s">
        <v>68</v>
      </c>
      <c r="P452" s="3" t="s">
        <v>132</v>
      </c>
      <c r="Q452" s="3" t="s">
        <v>41</v>
      </c>
      <c r="R452" s="3" t="s">
        <v>113</v>
      </c>
      <c r="S452" s="3" t="s">
        <v>110</v>
      </c>
      <c r="T452" s="3" t="s">
        <v>114</v>
      </c>
      <c r="U452" s="3" t="s">
        <v>115</v>
      </c>
      <c r="V452" s="3" t="s">
        <v>45</v>
      </c>
      <c r="W452" s="3" t="s">
        <v>34</v>
      </c>
      <c r="X452" s="3" t="s">
        <v>46</v>
      </c>
      <c r="Y452" s="3" t="s">
        <v>47</v>
      </c>
      <c r="Z452" s="3" t="s">
        <v>145</v>
      </c>
      <c r="AA452" s="3" t="s">
        <v>702</v>
      </c>
      <c r="AB452" s="4">
        <v>1</v>
      </c>
      <c r="AC452" s="4">
        <v>8100</v>
      </c>
      <c r="AD452" s="4">
        <v>8.1</v>
      </c>
      <c r="AE452" s="4">
        <v>103000</v>
      </c>
    </row>
    <row r="453" spans="1:31" ht="22" customHeight="1" x14ac:dyDescent="0.3">
      <c r="A453" s="5">
        <v>43836</v>
      </c>
      <c r="B453" s="6" t="s">
        <v>31</v>
      </c>
      <c r="C453" s="6" t="s">
        <v>32</v>
      </c>
      <c r="D453" s="6" t="s">
        <v>33</v>
      </c>
      <c r="E453" s="6" t="s">
        <v>34</v>
      </c>
      <c r="F453" s="7" t="s">
        <v>68</v>
      </c>
      <c r="G453" s="7" t="s">
        <v>68</v>
      </c>
      <c r="H453" s="7" t="s">
        <v>68</v>
      </c>
      <c r="I453" s="6" t="s">
        <v>35</v>
      </c>
      <c r="J453" s="6" t="s">
        <v>200</v>
      </c>
      <c r="K453" s="6" t="s">
        <v>109</v>
      </c>
      <c r="L453" s="6" t="s">
        <v>110</v>
      </c>
      <c r="M453" s="6" t="s">
        <v>201</v>
      </c>
      <c r="N453" s="7">
        <v>3134473.38</v>
      </c>
      <c r="O453" s="7">
        <v>65577014.060000002</v>
      </c>
      <c r="P453" s="6" t="s">
        <v>202</v>
      </c>
      <c r="Q453" s="6" t="s">
        <v>41</v>
      </c>
      <c r="R453" s="6" t="s">
        <v>113</v>
      </c>
      <c r="S453" s="6" t="s">
        <v>110</v>
      </c>
      <c r="T453" s="6" t="s">
        <v>114</v>
      </c>
      <c r="U453" s="6" t="s">
        <v>115</v>
      </c>
      <c r="V453" s="6" t="s">
        <v>45</v>
      </c>
      <c r="W453" s="6" t="s">
        <v>34</v>
      </c>
      <c r="X453" s="6" t="s">
        <v>46</v>
      </c>
      <c r="Y453" s="6" t="s">
        <v>47</v>
      </c>
      <c r="Z453" s="6" t="s">
        <v>145</v>
      </c>
      <c r="AA453" s="6" t="s">
        <v>703</v>
      </c>
      <c r="AB453" s="7">
        <v>8</v>
      </c>
      <c r="AC453" s="7">
        <v>78000</v>
      </c>
      <c r="AD453" s="7">
        <v>78</v>
      </c>
      <c r="AE453" s="7">
        <v>997000</v>
      </c>
    </row>
    <row r="454" spans="1:31" ht="22" customHeight="1" x14ac:dyDescent="0.3">
      <c r="A454" s="2">
        <v>43835</v>
      </c>
      <c r="B454" s="3" t="s">
        <v>31</v>
      </c>
      <c r="C454" s="3" t="s">
        <v>56</v>
      </c>
      <c r="D454" s="4" t="s">
        <v>68</v>
      </c>
      <c r="E454" s="4" t="s">
        <v>68</v>
      </c>
      <c r="F454" s="4" t="s">
        <v>68</v>
      </c>
      <c r="G454" s="4" t="s">
        <v>68</v>
      </c>
      <c r="H454" s="4" t="s">
        <v>68</v>
      </c>
      <c r="I454" s="3" t="s">
        <v>74</v>
      </c>
      <c r="J454" s="3" t="s">
        <v>675</v>
      </c>
      <c r="K454" s="3" t="s">
        <v>181</v>
      </c>
      <c r="L454" s="3" t="s">
        <v>120</v>
      </c>
      <c r="M454" s="4" t="s">
        <v>68</v>
      </c>
      <c r="N454" s="4" t="s">
        <v>68</v>
      </c>
      <c r="O454" s="4" t="s">
        <v>68</v>
      </c>
      <c r="P454" s="3" t="s">
        <v>676</v>
      </c>
      <c r="Q454" s="3" t="s">
        <v>41</v>
      </c>
      <c r="R454" s="3" t="s">
        <v>122</v>
      </c>
      <c r="S454" s="3" t="s">
        <v>120</v>
      </c>
      <c r="T454" s="3" t="s">
        <v>123</v>
      </c>
      <c r="U454" s="3" t="s">
        <v>124</v>
      </c>
      <c r="V454" s="3" t="s">
        <v>45</v>
      </c>
      <c r="W454" s="3" t="s">
        <v>34</v>
      </c>
      <c r="X454" s="3" t="s">
        <v>46</v>
      </c>
      <c r="Y454" s="3" t="s">
        <v>47</v>
      </c>
      <c r="Z454" s="3" t="s">
        <v>145</v>
      </c>
      <c r="AA454" s="3" t="s">
        <v>543</v>
      </c>
      <c r="AB454" s="4">
        <v>1</v>
      </c>
      <c r="AC454" s="4">
        <v>11400</v>
      </c>
      <c r="AD454" s="4">
        <v>11.4</v>
      </c>
      <c r="AE454" s="4">
        <v>81800</v>
      </c>
    </row>
    <row r="455" spans="1:31" ht="22" customHeight="1" x14ac:dyDescent="0.3">
      <c r="A455" s="5">
        <v>43835</v>
      </c>
      <c r="B455" s="6" t="s">
        <v>126</v>
      </c>
      <c r="C455" s="6" t="s">
        <v>56</v>
      </c>
      <c r="D455" s="7" t="s">
        <v>68</v>
      </c>
      <c r="E455" s="7" t="s">
        <v>68</v>
      </c>
      <c r="F455" s="7" t="s">
        <v>68</v>
      </c>
      <c r="G455" s="7" t="s">
        <v>68</v>
      </c>
      <c r="H455" s="7" t="s">
        <v>68</v>
      </c>
      <c r="I455" s="6" t="s">
        <v>74</v>
      </c>
      <c r="J455" s="6" t="s">
        <v>127</v>
      </c>
      <c r="K455" s="7" t="s">
        <v>68</v>
      </c>
      <c r="L455" s="6" t="s">
        <v>120</v>
      </c>
      <c r="M455" s="7" t="s">
        <v>68</v>
      </c>
      <c r="N455" s="7" t="s">
        <v>68</v>
      </c>
      <c r="O455" s="7" t="s">
        <v>68</v>
      </c>
      <c r="P455" s="6" t="s">
        <v>128</v>
      </c>
      <c r="Q455" s="6" t="s">
        <v>41</v>
      </c>
      <c r="R455" s="6" t="s">
        <v>122</v>
      </c>
      <c r="S455" s="6" t="s">
        <v>120</v>
      </c>
      <c r="T455" s="6" t="s">
        <v>123</v>
      </c>
      <c r="U455" s="6" t="s">
        <v>124</v>
      </c>
      <c r="V455" s="6" t="s">
        <v>45</v>
      </c>
      <c r="W455" s="6" t="s">
        <v>34</v>
      </c>
      <c r="X455" s="6" t="s">
        <v>46</v>
      </c>
      <c r="Y455" s="6" t="s">
        <v>47</v>
      </c>
      <c r="Z455" s="6" t="s">
        <v>704</v>
      </c>
      <c r="AA455" s="6" t="s">
        <v>705</v>
      </c>
      <c r="AB455" s="7">
        <v>2</v>
      </c>
      <c r="AC455" s="7">
        <v>20160</v>
      </c>
      <c r="AD455" s="7">
        <v>20.16</v>
      </c>
      <c r="AE455" s="7">
        <v>699000</v>
      </c>
    </row>
    <row r="456" spans="1:31" ht="22" customHeight="1" x14ac:dyDescent="0.3">
      <c r="A456" s="2">
        <v>43833</v>
      </c>
      <c r="B456" s="3" t="s">
        <v>126</v>
      </c>
      <c r="C456" s="3" t="s">
        <v>56</v>
      </c>
      <c r="D456" s="4" t="s">
        <v>68</v>
      </c>
      <c r="E456" s="4" t="s">
        <v>68</v>
      </c>
      <c r="F456" s="4" t="s">
        <v>68</v>
      </c>
      <c r="G456" s="4" t="s">
        <v>68</v>
      </c>
      <c r="H456" s="4" t="s">
        <v>68</v>
      </c>
      <c r="I456" s="3" t="s">
        <v>74</v>
      </c>
      <c r="J456" s="3" t="s">
        <v>401</v>
      </c>
      <c r="K456" s="3" t="s">
        <v>402</v>
      </c>
      <c r="L456" s="3" t="s">
        <v>120</v>
      </c>
      <c r="M456" s="4" t="s">
        <v>68</v>
      </c>
      <c r="N456" s="4" t="s">
        <v>68</v>
      </c>
      <c r="O456" s="4" t="s">
        <v>68</v>
      </c>
      <c r="P456" s="3" t="s">
        <v>403</v>
      </c>
      <c r="Q456" s="3" t="s">
        <v>41</v>
      </c>
      <c r="R456" s="3" t="s">
        <v>316</v>
      </c>
      <c r="S456" s="3" t="s">
        <v>120</v>
      </c>
      <c r="T456" s="3" t="s">
        <v>317</v>
      </c>
      <c r="U456" s="3" t="s">
        <v>124</v>
      </c>
      <c r="V456" s="3" t="s">
        <v>45</v>
      </c>
      <c r="W456" s="3" t="s">
        <v>34</v>
      </c>
      <c r="X456" s="3" t="s">
        <v>46</v>
      </c>
      <c r="Y456" s="3" t="s">
        <v>47</v>
      </c>
      <c r="Z456" s="3" t="s">
        <v>318</v>
      </c>
      <c r="AA456" s="3" t="s">
        <v>706</v>
      </c>
      <c r="AB456" s="4">
        <v>20</v>
      </c>
      <c r="AC456" s="4">
        <v>241200</v>
      </c>
      <c r="AD456" s="4">
        <v>241.2</v>
      </c>
      <c r="AE456" s="4">
        <v>801000</v>
      </c>
    </row>
    <row r="457" spans="1:31" ht="22" customHeight="1" x14ac:dyDescent="0.3">
      <c r="A457" s="5">
        <v>43833</v>
      </c>
      <c r="B457" s="6" t="s">
        <v>31</v>
      </c>
      <c r="C457" s="6" t="s">
        <v>32</v>
      </c>
      <c r="D457" s="6" t="s">
        <v>33</v>
      </c>
      <c r="E457" s="6" t="s">
        <v>34</v>
      </c>
      <c r="F457" s="7" t="s">
        <v>68</v>
      </c>
      <c r="G457" s="7" t="s">
        <v>68</v>
      </c>
      <c r="H457" s="7" t="s">
        <v>68</v>
      </c>
      <c r="I457" s="6" t="s">
        <v>35</v>
      </c>
      <c r="J457" s="6" t="s">
        <v>244</v>
      </c>
      <c r="K457" s="7" t="s">
        <v>68</v>
      </c>
      <c r="L457" s="6" t="s">
        <v>245</v>
      </c>
      <c r="M457" s="6" t="s">
        <v>61</v>
      </c>
      <c r="N457" s="7" t="s">
        <v>68</v>
      </c>
      <c r="O457" s="7" t="s">
        <v>68</v>
      </c>
      <c r="P457" s="6" t="s">
        <v>246</v>
      </c>
      <c r="Q457" s="6" t="s">
        <v>41</v>
      </c>
      <c r="R457" s="6" t="s">
        <v>474</v>
      </c>
      <c r="S457" s="6" t="s">
        <v>245</v>
      </c>
      <c r="T457" s="6" t="s">
        <v>475</v>
      </c>
      <c r="U457" s="6" t="s">
        <v>124</v>
      </c>
      <c r="V457" s="6" t="s">
        <v>45</v>
      </c>
      <c r="W457" s="6" t="s">
        <v>34</v>
      </c>
      <c r="X457" s="6" t="s">
        <v>46</v>
      </c>
      <c r="Y457" s="6" t="s">
        <v>47</v>
      </c>
      <c r="Z457" s="6" t="s">
        <v>187</v>
      </c>
      <c r="AA457" s="6" t="s">
        <v>695</v>
      </c>
      <c r="AB457" s="7">
        <v>3</v>
      </c>
      <c r="AC457" s="7">
        <v>73200</v>
      </c>
      <c r="AD457" s="7">
        <v>73.2</v>
      </c>
      <c r="AE457" s="7">
        <v>664000</v>
      </c>
    </row>
    <row r="458" spans="1:31" ht="22" customHeight="1" x14ac:dyDescent="0.3">
      <c r="A458" s="2">
        <v>43833</v>
      </c>
      <c r="B458" s="3" t="s">
        <v>31</v>
      </c>
      <c r="C458" s="3" t="s">
        <v>32</v>
      </c>
      <c r="D458" s="3" t="s">
        <v>33</v>
      </c>
      <c r="E458" s="3" t="s">
        <v>34</v>
      </c>
      <c r="F458" s="4" t="s">
        <v>68</v>
      </c>
      <c r="G458" s="4" t="s">
        <v>68</v>
      </c>
      <c r="H458" s="4" t="s">
        <v>68</v>
      </c>
      <c r="I458" s="3" t="s">
        <v>35</v>
      </c>
      <c r="J458" s="3" t="s">
        <v>131</v>
      </c>
      <c r="K458" s="3" t="s">
        <v>109</v>
      </c>
      <c r="L458" s="3" t="s">
        <v>110</v>
      </c>
      <c r="M458" s="4" t="s">
        <v>68</v>
      </c>
      <c r="N458" s="4" t="s">
        <v>68</v>
      </c>
      <c r="O458" s="4" t="s">
        <v>68</v>
      </c>
      <c r="P458" s="3" t="s">
        <v>132</v>
      </c>
      <c r="Q458" s="3" t="s">
        <v>101</v>
      </c>
      <c r="R458" s="3" t="s">
        <v>113</v>
      </c>
      <c r="S458" s="3" t="s">
        <v>110</v>
      </c>
      <c r="T458" s="3" t="s">
        <v>114</v>
      </c>
      <c r="U458" s="3" t="s">
        <v>115</v>
      </c>
      <c r="V458" s="3" t="s">
        <v>45</v>
      </c>
      <c r="W458" s="3" t="s">
        <v>34</v>
      </c>
      <c r="X458" s="3" t="s">
        <v>46</v>
      </c>
      <c r="Y458" s="3" t="s">
        <v>47</v>
      </c>
      <c r="Z458" s="3" t="s">
        <v>145</v>
      </c>
      <c r="AA458" s="3" t="s">
        <v>560</v>
      </c>
      <c r="AB458" s="4">
        <v>2</v>
      </c>
      <c r="AC458" s="4">
        <v>17400</v>
      </c>
      <c r="AD458" s="4">
        <v>17.399999999999999</v>
      </c>
      <c r="AE458" s="4">
        <v>222000</v>
      </c>
    </row>
    <row r="459" spans="1:31" ht="22" customHeight="1" x14ac:dyDescent="0.3">
      <c r="A459" s="5">
        <v>43833</v>
      </c>
      <c r="B459" s="6" t="s">
        <v>31</v>
      </c>
      <c r="C459" s="6" t="s">
        <v>32</v>
      </c>
      <c r="D459" s="6" t="s">
        <v>33</v>
      </c>
      <c r="E459" s="6" t="s">
        <v>34</v>
      </c>
      <c r="F459" s="7" t="s">
        <v>68</v>
      </c>
      <c r="G459" s="7" t="s">
        <v>68</v>
      </c>
      <c r="H459" s="7" t="s">
        <v>68</v>
      </c>
      <c r="I459" s="6" t="s">
        <v>35</v>
      </c>
      <c r="J459" s="6" t="s">
        <v>218</v>
      </c>
      <c r="K459" s="6" t="s">
        <v>109</v>
      </c>
      <c r="L459" s="6" t="s">
        <v>110</v>
      </c>
      <c r="M459" s="6" t="s">
        <v>61</v>
      </c>
      <c r="N459" s="7">
        <v>303062172.73000002</v>
      </c>
      <c r="O459" s="7">
        <v>792773364.50999999</v>
      </c>
      <c r="P459" s="6" t="s">
        <v>219</v>
      </c>
      <c r="Q459" s="6" t="s">
        <v>611</v>
      </c>
      <c r="R459" s="6" t="s">
        <v>133</v>
      </c>
      <c r="S459" s="6" t="s">
        <v>110</v>
      </c>
      <c r="T459" s="6" t="s">
        <v>134</v>
      </c>
      <c r="U459" s="6" t="s">
        <v>115</v>
      </c>
      <c r="V459" s="6" t="s">
        <v>45</v>
      </c>
      <c r="W459" s="6" t="s">
        <v>34</v>
      </c>
      <c r="X459" s="6" t="s">
        <v>46</v>
      </c>
      <c r="Y459" s="6" t="s">
        <v>47</v>
      </c>
      <c r="Z459" s="6" t="s">
        <v>426</v>
      </c>
      <c r="AA459" s="6" t="s">
        <v>707</v>
      </c>
      <c r="AB459" s="7">
        <v>2</v>
      </c>
      <c r="AC459" s="7">
        <v>25640</v>
      </c>
      <c r="AD459" s="7">
        <v>25.64</v>
      </c>
      <c r="AE459" s="7">
        <v>431000</v>
      </c>
    </row>
    <row r="460" spans="1:31" ht="22" customHeight="1" x14ac:dyDescent="0.3">
      <c r="A460" s="2">
        <v>43831</v>
      </c>
      <c r="B460" s="3" t="s">
        <v>31</v>
      </c>
      <c r="C460" s="3" t="s">
        <v>32</v>
      </c>
      <c r="D460" s="3" t="s">
        <v>33</v>
      </c>
      <c r="E460" s="3" t="s">
        <v>34</v>
      </c>
      <c r="F460" s="4" t="s">
        <v>68</v>
      </c>
      <c r="G460" s="4" t="s">
        <v>68</v>
      </c>
      <c r="H460" s="4" t="s">
        <v>68</v>
      </c>
      <c r="I460" s="3" t="s">
        <v>35</v>
      </c>
      <c r="J460" s="3" t="s">
        <v>200</v>
      </c>
      <c r="K460" s="3" t="s">
        <v>109</v>
      </c>
      <c r="L460" s="3" t="s">
        <v>110</v>
      </c>
      <c r="M460" s="3" t="s">
        <v>201</v>
      </c>
      <c r="N460" s="4">
        <v>3134473.38</v>
      </c>
      <c r="O460" s="4">
        <v>65577014.060000002</v>
      </c>
      <c r="P460" s="3" t="s">
        <v>202</v>
      </c>
      <c r="Q460" s="3" t="s">
        <v>41</v>
      </c>
      <c r="R460" s="3" t="s">
        <v>113</v>
      </c>
      <c r="S460" s="3" t="s">
        <v>110</v>
      </c>
      <c r="T460" s="3" t="s">
        <v>114</v>
      </c>
      <c r="U460" s="3" t="s">
        <v>115</v>
      </c>
      <c r="V460" s="3" t="s">
        <v>45</v>
      </c>
      <c r="W460" s="3" t="s">
        <v>34</v>
      </c>
      <c r="X460" s="3" t="s">
        <v>46</v>
      </c>
      <c r="Y460" s="3" t="s">
        <v>47</v>
      </c>
      <c r="Z460" s="3" t="s">
        <v>145</v>
      </c>
      <c r="AA460" s="3" t="s">
        <v>708</v>
      </c>
      <c r="AB460" s="4">
        <v>4</v>
      </c>
      <c r="AC460" s="4">
        <v>46200</v>
      </c>
      <c r="AD460" s="4">
        <v>46.2</v>
      </c>
      <c r="AE460" s="4">
        <v>590000</v>
      </c>
    </row>
    <row r="461" spans="1:31" ht="22" customHeight="1" x14ac:dyDescent="0.3">
      <c r="A461" s="5">
        <v>43831</v>
      </c>
      <c r="B461" s="6" t="s">
        <v>31</v>
      </c>
      <c r="C461" s="6" t="s">
        <v>32</v>
      </c>
      <c r="D461" s="6" t="s">
        <v>33</v>
      </c>
      <c r="E461" s="6" t="s">
        <v>34</v>
      </c>
      <c r="F461" s="7" t="s">
        <v>68</v>
      </c>
      <c r="G461" s="7" t="s">
        <v>68</v>
      </c>
      <c r="H461" s="7" t="s">
        <v>68</v>
      </c>
      <c r="I461" s="6" t="s">
        <v>35</v>
      </c>
      <c r="J461" s="6" t="s">
        <v>200</v>
      </c>
      <c r="K461" s="6" t="s">
        <v>109</v>
      </c>
      <c r="L461" s="6" t="s">
        <v>110</v>
      </c>
      <c r="M461" s="6" t="s">
        <v>201</v>
      </c>
      <c r="N461" s="7">
        <v>3134473.38</v>
      </c>
      <c r="O461" s="7">
        <v>65577014.060000002</v>
      </c>
      <c r="P461" s="6" t="s">
        <v>202</v>
      </c>
      <c r="Q461" s="6" t="s">
        <v>41</v>
      </c>
      <c r="R461" s="6" t="s">
        <v>113</v>
      </c>
      <c r="S461" s="6" t="s">
        <v>110</v>
      </c>
      <c r="T461" s="6" t="s">
        <v>114</v>
      </c>
      <c r="U461" s="6" t="s">
        <v>115</v>
      </c>
      <c r="V461" s="6" t="s">
        <v>45</v>
      </c>
      <c r="W461" s="6" t="s">
        <v>34</v>
      </c>
      <c r="X461" s="6" t="s">
        <v>46</v>
      </c>
      <c r="Y461" s="6" t="s">
        <v>47</v>
      </c>
      <c r="Z461" s="6" t="s">
        <v>145</v>
      </c>
      <c r="AA461" s="6" t="s">
        <v>709</v>
      </c>
      <c r="AB461" s="7">
        <v>4</v>
      </c>
      <c r="AC461" s="7">
        <v>39000</v>
      </c>
      <c r="AD461" s="7">
        <v>39</v>
      </c>
      <c r="AE461" s="7">
        <v>498000</v>
      </c>
    </row>
    <row r="462" spans="1:31" ht="22" customHeight="1" x14ac:dyDescent="0.3">
      <c r="A462" s="2">
        <v>43831</v>
      </c>
      <c r="B462" s="3" t="s">
        <v>31</v>
      </c>
      <c r="C462" s="3" t="s">
        <v>32</v>
      </c>
      <c r="D462" s="3" t="s">
        <v>33</v>
      </c>
      <c r="E462" s="3" t="s">
        <v>34</v>
      </c>
      <c r="F462" s="4" t="s">
        <v>68</v>
      </c>
      <c r="G462" s="4" t="s">
        <v>68</v>
      </c>
      <c r="H462" s="4" t="s">
        <v>68</v>
      </c>
      <c r="I462" s="3" t="s">
        <v>35</v>
      </c>
      <c r="J462" s="3" t="s">
        <v>131</v>
      </c>
      <c r="K462" s="3" t="s">
        <v>109</v>
      </c>
      <c r="L462" s="3" t="s">
        <v>110</v>
      </c>
      <c r="M462" s="4" t="s">
        <v>68</v>
      </c>
      <c r="N462" s="4" t="s">
        <v>68</v>
      </c>
      <c r="O462" s="4" t="s">
        <v>68</v>
      </c>
      <c r="P462" s="3" t="s">
        <v>132</v>
      </c>
      <c r="Q462" s="3" t="s">
        <v>101</v>
      </c>
      <c r="R462" s="3" t="s">
        <v>113</v>
      </c>
      <c r="S462" s="3" t="s">
        <v>110</v>
      </c>
      <c r="T462" s="3" t="s">
        <v>114</v>
      </c>
      <c r="U462" s="3" t="s">
        <v>115</v>
      </c>
      <c r="V462" s="3" t="s">
        <v>45</v>
      </c>
      <c r="W462" s="3" t="s">
        <v>34</v>
      </c>
      <c r="X462" s="3" t="s">
        <v>46</v>
      </c>
      <c r="Y462" s="3" t="s">
        <v>47</v>
      </c>
      <c r="Z462" s="3" t="s">
        <v>145</v>
      </c>
      <c r="AA462" s="3" t="s">
        <v>710</v>
      </c>
      <c r="AB462" s="4">
        <v>2</v>
      </c>
      <c r="AC462" s="4">
        <v>17400</v>
      </c>
      <c r="AD462" s="4">
        <v>17.399999999999999</v>
      </c>
      <c r="AE462" s="4">
        <v>222000</v>
      </c>
    </row>
    <row r="463" spans="1:31" ht="22" customHeight="1" x14ac:dyDescent="0.3">
      <c r="A463" s="5">
        <v>43831</v>
      </c>
      <c r="B463" s="6" t="s">
        <v>31</v>
      </c>
      <c r="C463" s="6" t="s">
        <v>32</v>
      </c>
      <c r="D463" s="6" t="s">
        <v>33</v>
      </c>
      <c r="E463" s="6" t="s">
        <v>34</v>
      </c>
      <c r="F463" s="7" t="s">
        <v>68</v>
      </c>
      <c r="G463" s="7" t="s">
        <v>68</v>
      </c>
      <c r="H463" s="7" t="s">
        <v>68</v>
      </c>
      <c r="I463" s="6" t="s">
        <v>35</v>
      </c>
      <c r="J463" s="6" t="s">
        <v>224</v>
      </c>
      <c r="K463" s="6" t="s">
        <v>109</v>
      </c>
      <c r="L463" s="6" t="s">
        <v>110</v>
      </c>
      <c r="M463" s="7" t="s">
        <v>68</v>
      </c>
      <c r="N463" s="7" t="s">
        <v>68</v>
      </c>
      <c r="O463" s="7" t="s">
        <v>68</v>
      </c>
      <c r="P463" s="6" t="s">
        <v>225</v>
      </c>
      <c r="Q463" s="6" t="s">
        <v>226</v>
      </c>
      <c r="R463" s="6" t="s">
        <v>321</v>
      </c>
      <c r="S463" s="6" t="s">
        <v>110</v>
      </c>
      <c r="T463" s="6" t="s">
        <v>322</v>
      </c>
      <c r="U463" s="6" t="s">
        <v>115</v>
      </c>
      <c r="V463" s="6" t="s">
        <v>45</v>
      </c>
      <c r="W463" s="6" t="s">
        <v>34</v>
      </c>
      <c r="X463" s="6" t="s">
        <v>46</v>
      </c>
      <c r="Y463" s="6" t="s">
        <v>47</v>
      </c>
      <c r="Z463" s="6" t="s">
        <v>364</v>
      </c>
      <c r="AA463" s="6" t="s">
        <v>711</v>
      </c>
      <c r="AB463" s="7">
        <v>4</v>
      </c>
      <c r="AC463" s="7">
        <v>33360</v>
      </c>
      <c r="AD463" s="7">
        <v>33.36</v>
      </c>
      <c r="AE463" s="7">
        <v>3759000</v>
      </c>
    </row>
    <row r="464" spans="1:31" ht="22" customHeight="1" x14ac:dyDescent="0.3">
      <c r="A464" s="2">
        <v>43831</v>
      </c>
      <c r="B464" s="3" t="s">
        <v>31</v>
      </c>
      <c r="C464" s="3" t="s">
        <v>32</v>
      </c>
      <c r="D464" s="3" t="s">
        <v>33</v>
      </c>
      <c r="E464" s="3" t="s">
        <v>34</v>
      </c>
      <c r="F464" s="4" t="s">
        <v>68</v>
      </c>
      <c r="G464" s="4" t="s">
        <v>68</v>
      </c>
      <c r="H464" s="4" t="s">
        <v>68</v>
      </c>
      <c r="I464" s="3" t="s">
        <v>35</v>
      </c>
      <c r="J464" s="3" t="s">
        <v>131</v>
      </c>
      <c r="K464" s="3" t="s">
        <v>109</v>
      </c>
      <c r="L464" s="3" t="s">
        <v>110</v>
      </c>
      <c r="M464" s="4" t="s">
        <v>68</v>
      </c>
      <c r="N464" s="4" t="s">
        <v>68</v>
      </c>
      <c r="O464" s="4" t="s">
        <v>68</v>
      </c>
      <c r="P464" s="3" t="s">
        <v>132</v>
      </c>
      <c r="Q464" s="3" t="s">
        <v>101</v>
      </c>
      <c r="R464" s="3" t="s">
        <v>113</v>
      </c>
      <c r="S464" s="3" t="s">
        <v>110</v>
      </c>
      <c r="T464" s="3" t="s">
        <v>114</v>
      </c>
      <c r="U464" s="3" t="s">
        <v>115</v>
      </c>
      <c r="V464" s="3" t="s">
        <v>45</v>
      </c>
      <c r="W464" s="3" t="s">
        <v>34</v>
      </c>
      <c r="X464" s="3" t="s">
        <v>46</v>
      </c>
      <c r="Y464" s="3" t="s">
        <v>47</v>
      </c>
      <c r="Z464" s="3" t="s">
        <v>135</v>
      </c>
      <c r="AA464" s="3" t="s">
        <v>137</v>
      </c>
      <c r="AB464" s="4">
        <v>1</v>
      </c>
      <c r="AC464" s="4">
        <v>21375</v>
      </c>
      <c r="AD464" s="4">
        <v>21.38</v>
      </c>
      <c r="AE464" s="4">
        <v>484000</v>
      </c>
    </row>
    <row r="465" spans="1:31" ht="22" customHeight="1" x14ac:dyDescent="0.3">
      <c r="A465" s="5">
        <v>43831</v>
      </c>
      <c r="B465" s="6" t="s">
        <v>31</v>
      </c>
      <c r="C465" s="6" t="s">
        <v>32</v>
      </c>
      <c r="D465" s="6" t="s">
        <v>33</v>
      </c>
      <c r="E465" s="6" t="s">
        <v>34</v>
      </c>
      <c r="F465" s="7" t="s">
        <v>68</v>
      </c>
      <c r="G465" s="7" t="s">
        <v>68</v>
      </c>
      <c r="H465" s="7" t="s">
        <v>68</v>
      </c>
      <c r="I465" s="6" t="s">
        <v>35</v>
      </c>
      <c r="J465" s="6" t="s">
        <v>588</v>
      </c>
      <c r="K465" s="6" t="s">
        <v>589</v>
      </c>
      <c r="L465" s="6" t="s">
        <v>99</v>
      </c>
      <c r="M465" s="6" t="s">
        <v>61</v>
      </c>
      <c r="N465" s="7" t="s">
        <v>68</v>
      </c>
      <c r="O465" s="7" t="s">
        <v>68</v>
      </c>
      <c r="P465" s="6" t="s">
        <v>100</v>
      </c>
      <c r="Q465" s="6" t="s">
        <v>41</v>
      </c>
      <c r="R465" s="6" t="s">
        <v>659</v>
      </c>
      <c r="S465" s="6" t="s">
        <v>99</v>
      </c>
      <c r="T465" s="6" t="s">
        <v>660</v>
      </c>
      <c r="U465" s="6" t="s">
        <v>352</v>
      </c>
      <c r="V465" s="6" t="s">
        <v>45</v>
      </c>
      <c r="W465" s="6" t="s">
        <v>34</v>
      </c>
      <c r="X465" s="6" t="s">
        <v>46</v>
      </c>
      <c r="Y465" s="6" t="s">
        <v>47</v>
      </c>
      <c r="Z465" s="6" t="s">
        <v>135</v>
      </c>
      <c r="AA465" s="6" t="s">
        <v>712</v>
      </c>
      <c r="AB465" s="7">
        <v>5</v>
      </c>
      <c r="AC465" s="7">
        <v>100710</v>
      </c>
      <c r="AD465" s="7">
        <v>100.71</v>
      </c>
      <c r="AE465" s="7">
        <v>2282000</v>
      </c>
    </row>
    <row r="466" spans="1:31" ht="22" customHeight="1" x14ac:dyDescent="0.3">
      <c r="A466" s="2">
        <v>43831</v>
      </c>
      <c r="B466" s="3" t="s">
        <v>31</v>
      </c>
      <c r="C466" s="3" t="s">
        <v>32</v>
      </c>
      <c r="D466" s="3" t="s">
        <v>33</v>
      </c>
      <c r="E466" s="3" t="s">
        <v>34</v>
      </c>
      <c r="F466" s="4" t="s">
        <v>68</v>
      </c>
      <c r="G466" s="4" t="s">
        <v>68</v>
      </c>
      <c r="H466" s="4" t="s">
        <v>68</v>
      </c>
      <c r="I466" s="3" t="s">
        <v>35</v>
      </c>
      <c r="J466" s="3" t="s">
        <v>588</v>
      </c>
      <c r="K466" s="3" t="s">
        <v>589</v>
      </c>
      <c r="L466" s="3" t="s">
        <v>99</v>
      </c>
      <c r="M466" s="3" t="s">
        <v>61</v>
      </c>
      <c r="N466" s="4" t="s">
        <v>68</v>
      </c>
      <c r="O466" s="4" t="s">
        <v>68</v>
      </c>
      <c r="P466" s="3" t="s">
        <v>100</v>
      </c>
      <c r="Q466" s="3" t="s">
        <v>41</v>
      </c>
      <c r="R466" s="3" t="s">
        <v>659</v>
      </c>
      <c r="S466" s="3" t="s">
        <v>99</v>
      </c>
      <c r="T466" s="3" t="s">
        <v>660</v>
      </c>
      <c r="U466" s="3" t="s">
        <v>352</v>
      </c>
      <c r="V466" s="3" t="s">
        <v>45</v>
      </c>
      <c r="W466" s="3" t="s">
        <v>34</v>
      </c>
      <c r="X466" s="3" t="s">
        <v>46</v>
      </c>
      <c r="Y466" s="3" t="s">
        <v>47</v>
      </c>
      <c r="Z466" s="3" t="s">
        <v>48</v>
      </c>
      <c r="AA466" s="3" t="s">
        <v>713</v>
      </c>
      <c r="AB466" s="4">
        <v>3</v>
      </c>
      <c r="AC466" s="4">
        <v>60426</v>
      </c>
      <c r="AD466" s="4">
        <v>60.43</v>
      </c>
      <c r="AE466" s="4">
        <v>997000</v>
      </c>
    </row>
    <row r="467" spans="1:31" ht="22" customHeight="1" x14ac:dyDescent="0.3">
      <c r="A467" s="5">
        <v>43830</v>
      </c>
      <c r="B467" s="6" t="s">
        <v>31</v>
      </c>
      <c r="C467" s="6" t="s">
        <v>32</v>
      </c>
      <c r="D467" s="6" t="s">
        <v>33</v>
      </c>
      <c r="E467" s="6" t="s">
        <v>34</v>
      </c>
      <c r="F467" s="7" t="s">
        <v>68</v>
      </c>
      <c r="G467" s="7" t="s">
        <v>68</v>
      </c>
      <c r="H467" s="7" t="s">
        <v>68</v>
      </c>
      <c r="I467" s="6" t="s">
        <v>35</v>
      </c>
      <c r="J467" s="6" t="s">
        <v>36</v>
      </c>
      <c r="K467" s="6" t="s">
        <v>37</v>
      </c>
      <c r="L467" s="6" t="s">
        <v>38</v>
      </c>
      <c r="M467" s="6" t="s">
        <v>39</v>
      </c>
      <c r="N467" s="7" t="s">
        <v>68</v>
      </c>
      <c r="O467" s="7" t="s">
        <v>68</v>
      </c>
      <c r="P467" s="6" t="s">
        <v>40</v>
      </c>
      <c r="Q467" s="6" t="s">
        <v>611</v>
      </c>
      <c r="R467" s="6" t="s">
        <v>42</v>
      </c>
      <c r="S467" s="6" t="s">
        <v>38</v>
      </c>
      <c r="T467" s="6" t="s">
        <v>43</v>
      </c>
      <c r="U467" s="6" t="s">
        <v>44</v>
      </c>
      <c r="V467" s="6" t="s">
        <v>45</v>
      </c>
      <c r="W467" s="6" t="s">
        <v>34</v>
      </c>
      <c r="X467" s="6" t="s">
        <v>46</v>
      </c>
      <c r="Y467" s="6" t="s">
        <v>47</v>
      </c>
      <c r="Z467" s="6" t="s">
        <v>48</v>
      </c>
      <c r="AA467" s="6" t="s">
        <v>714</v>
      </c>
      <c r="AB467" s="7">
        <v>3</v>
      </c>
      <c r="AC467" s="7">
        <v>47426</v>
      </c>
      <c r="AD467" s="7">
        <v>47.43</v>
      </c>
      <c r="AE467" s="7">
        <v>541000</v>
      </c>
    </row>
    <row r="468" spans="1:31" ht="22" customHeight="1" x14ac:dyDescent="0.3">
      <c r="A468" s="2">
        <v>43830</v>
      </c>
      <c r="B468" s="3" t="s">
        <v>31</v>
      </c>
      <c r="C468" s="3" t="s">
        <v>32</v>
      </c>
      <c r="D468" s="3" t="s">
        <v>33</v>
      </c>
      <c r="E468" s="3" t="s">
        <v>34</v>
      </c>
      <c r="F468" s="4" t="s">
        <v>68</v>
      </c>
      <c r="G468" s="4" t="s">
        <v>68</v>
      </c>
      <c r="H468" s="4" t="s">
        <v>68</v>
      </c>
      <c r="I468" s="3" t="s">
        <v>35</v>
      </c>
      <c r="J468" s="3" t="s">
        <v>36</v>
      </c>
      <c r="K468" s="3" t="s">
        <v>37</v>
      </c>
      <c r="L468" s="3" t="s">
        <v>38</v>
      </c>
      <c r="M468" s="3" t="s">
        <v>39</v>
      </c>
      <c r="N468" s="4" t="s">
        <v>68</v>
      </c>
      <c r="O468" s="4" t="s">
        <v>68</v>
      </c>
      <c r="P468" s="3" t="s">
        <v>40</v>
      </c>
      <c r="Q468" s="3" t="s">
        <v>611</v>
      </c>
      <c r="R468" s="3" t="s">
        <v>42</v>
      </c>
      <c r="S468" s="3" t="s">
        <v>38</v>
      </c>
      <c r="T468" s="3" t="s">
        <v>43</v>
      </c>
      <c r="U468" s="3" t="s">
        <v>44</v>
      </c>
      <c r="V468" s="3" t="s">
        <v>45</v>
      </c>
      <c r="W468" s="3" t="s">
        <v>34</v>
      </c>
      <c r="X468" s="3" t="s">
        <v>46</v>
      </c>
      <c r="Y468" s="3" t="s">
        <v>47</v>
      </c>
      <c r="Z468" s="3" t="s">
        <v>48</v>
      </c>
      <c r="AA468" s="3" t="s">
        <v>715</v>
      </c>
      <c r="AB468" s="4">
        <v>8</v>
      </c>
      <c r="AC468" s="4">
        <v>50800</v>
      </c>
      <c r="AD468" s="4">
        <v>50.8</v>
      </c>
      <c r="AE468" s="4">
        <v>579000</v>
      </c>
    </row>
    <row r="469" spans="1:31" ht="22" hidden="1" customHeight="1" x14ac:dyDescent="0.3">
      <c r="A469" s="5">
        <v>43829</v>
      </c>
      <c r="B469" s="6" t="s">
        <v>26</v>
      </c>
      <c r="C469" s="6" t="s">
        <v>86</v>
      </c>
      <c r="D469" s="6" t="s">
        <v>87</v>
      </c>
      <c r="E469" s="6" t="s">
        <v>34</v>
      </c>
      <c r="F469" s="7" t="s">
        <v>68</v>
      </c>
      <c r="G469" s="7" t="s">
        <v>68</v>
      </c>
      <c r="H469" s="7" t="s">
        <v>68</v>
      </c>
      <c r="I469" s="6" t="s">
        <v>88</v>
      </c>
      <c r="J469" s="6" t="s">
        <v>89</v>
      </c>
      <c r="K469" s="6" t="s">
        <v>716</v>
      </c>
      <c r="L469" s="6" t="s">
        <v>717</v>
      </c>
      <c r="M469" s="7" t="s">
        <v>68</v>
      </c>
      <c r="N469" s="7" t="s">
        <v>68</v>
      </c>
      <c r="O469" s="7" t="s">
        <v>68</v>
      </c>
      <c r="P469" s="6" t="s">
        <v>90</v>
      </c>
      <c r="Q469" s="6" t="s">
        <v>41</v>
      </c>
      <c r="R469" s="6" t="s">
        <v>91</v>
      </c>
      <c r="S469" s="6" t="s">
        <v>92</v>
      </c>
      <c r="T469" s="6" t="s">
        <v>93</v>
      </c>
      <c r="U469" s="6" t="s">
        <v>94</v>
      </c>
      <c r="V469" s="6" t="s">
        <v>45</v>
      </c>
      <c r="W469" s="6" t="s">
        <v>34</v>
      </c>
      <c r="X469" s="6" t="s">
        <v>46</v>
      </c>
      <c r="Y469" s="6" t="s">
        <v>47</v>
      </c>
      <c r="Z469" s="6" t="s">
        <v>95</v>
      </c>
      <c r="AA469" s="6" t="s">
        <v>718</v>
      </c>
      <c r="AB469" s="7">
        <v>24</v>
      </c>
      <c r="AC469" s="7">
        <v>314399.99</v>
      </c>
      <c r="AD469" s="7">
        <v>314.39999999999998</v>
      </c>
      <c r="AE469" s="7">
        <v>1758000</v>
      </c>
    </row>
    <row r="470" spans="1:31" ht="22" customHeight="1" x14ac:dyDescent="0.3">
      <c r="A470" s="2">
        <v>43828</v>
      </c>
      <c r="B470" s="3" t="s">
        <v>31</v>
      </c>
      <c r="C470" s="3" t="s">
        <v>32</v>
      </c>
      <c r="D470" s="3" t="s">
        <v>33</v>
      </c>
      <c r="E470" s="3" t="s">
        <v>34</v>
      </c>
      <c r="F470" s="4" t="s">
        <v>68</v>
      </c>
      <c r="G470" s="4" t="s">
        <v>68</v>
      </c>
      <c r="H470" s="4" t="s">
        <v>68</v>
      </c>
      <c r="I470" s="3" t="s">
        <v>35</v>
      </c>
      <c r="J470" s="3" t="s">
        <v>719</v>
      </c>
      <c r="K470" s="4" t="s">
        <v>68</v>
      </c>
      <c r="L470" s="3" t="s">
        <v>720</v>
      </c>
      <c r="M470" s="4" t="s">
        <v>68</v>
      </c>
      <c r="N470" s="4" t="s">
        <v>68</v>
      </c>
      <c r="O470" s="4" t="s">
        <v>68</v>
      </c>
      <c r="P470" s="3" t="s">
        <v>721</v>
      </c>
      <c r="Q470" s="3" t="s">
        <v>722</v>
      </c>
      <c r="R470" s="3" t="s">
        <v>723</v>
      </c>
      <c r="S470" s="3" t="s">
        <v>276</v>
      </c>
      <c r="T470" s="3" t="s">
        <v>724</v>
      </c>
      <c r="U470" s="3" t="s">
        <v>124</v>
      </c>
      <c r="V470" s="3" t="s">
        <v>45</v>
      </c>
      <c r="W470" s="3" t="s">
        <v>34</v>
      </c>
      <c r="X470" s="3" t="s">
        <v>46</v>
      </c>
      <c r="Y470" s="3" t="s">
        <v>47</v>
      </c>
      <c r="Z470" s="3" t="s">
        <v>725</v>
      </c>
      <c r="AA470" s="3" t="s">
        <v>726</v>
      </c>
      <c r="AB470" s="4">
        <v>2</v>
      </c>
      <c r="AC470" s="4">
        <v>11496</v>
      </c>
      <c r="AD470" s="4">
        <v>11.5</v>
      </c>
      <c r="AE470" s="4">
        <v>240000</v>
      </c>
    </row>
    <row r="471" spans="1:31" ht="22" customHeight="1" x14ac:dyDescent="0.3">
      <c r="A471" s="5">
        <v>43828</v>
      </c>
      <c r="B471" s="6" t="s">
        <v>31</v>
      </c>
      <c r="C471" s="6" t="s">
        <v>32</v>
      </c>
      <c r="D471" s="6" t="s">
        <v>33</v>
      </c>
      <c r="E471" s="6" t="s">
        <v>34</v>
      </c>
      <c r="F471" s="7" t="s">
        <v>68</v>
      </c>
      <c r="G471" s="7" t="s">
        <v>68</v>
      </c>
      <c r="H471" s="7" t="s">
        <v>68</v>
      </c>
      <c r="I471" s="6" t="s">
        <v>35</v>
      </c>
      <c r="J471" s="6" t="s">
        <v>727</v>
      </c>
      <c r="K471" s="6" t="s">
        <v>580</v>
      </c>
      <c r="L471" s="6" t="s">
        <v>110</v>
      </c>
      <c r="M471" s="7" t="s">
        <v>68</v>
      </c>
      <c r="N471" s="7" t="s">
        <v>68</v>
      </c>
      <c r="O471" s="7" t="s">
        <v>68</v>
      </c>
      <c r="P471" s="6" t="s">
        <v>225</v>
      </c>
      <c r="Q471" s="6" t="s">
        <v>728</v>
      </c>
      <c r="R471" s="6" t="s">
        <v>321</v>
      </c>
      <c r="S471" s="6" t="s">
        <v>110</v>
      </c>
      <c r="T471" s="6" t="s">
        <v>322</v>
      </c>
      <c r="U471" s="6" t="s">
        <v>115</v>
      </c>
      <c r="V471" s="6" t="s">
        <v>45</v>
      </c>
      <c r="W471" s="6" t="s">
        <v>34</v>
      </c>
      <c r="X471" s="6" t="s">
        <v>46</v>
      </c>
      <c r="Y471" s="6" t="s">
        <v>47</v>
      </c>
      <c r="Z471" s="6" t="s">
        <v>323</v>
      </c>
      <c r="AA471" s="6" t="s">
        <v>729</v>
      </c>
      <c r="AB471" s="7">
        <v>2</v>
      </c>
      <c r="AC471" s="7">
        <v>27547</v>
      </c>
      <c r="AD471" s="7">
        <v>27.55</v>
      </c>
      <c r="AE471" s="7">
        <v>483000</v>
      </c>
    </row>
    <row r="472" spans="1:31" ht="22" customHeight="1" x14ac:dyDescent="0.3">
      <c r="A472" s="2">
        <v>43828</v>
      </c>
      <c r="B472" s="3" t="s">
        <v>31</v>
      </c>
      <c r="C472" s="3" t="s">
        <v>56</v>
      </c>
      <c r="D472" s="4" t="s">
        <v>68</v>
      </c>
      <c r="E472" s="4" t="s">
        <v>68</v>
      </c>
      <c r="F472" s="4" t="s">
        <v>68</v>
      </c>
      <c r="G472" s="4" t="s">
        <v>68</v>
      </c>
      <c r="H472" s="4" t="s">
        <v>68</v>
      </c>
      <c r="I472" s="3" t="s">
        <v>57</v>
      </c>
      <c r="J472" s="3" t="s">
        <v>730</v>
      </c>
      <c r="K472" s="3" t="s">
        <v>337</v>
      </c>
      <c r="L472" s="3" t="s">
        <v>120</v>
      </c>
      <c r="M472" s="3" t="s">
        <v>61</v>
      </c>
      <c r="N472" s="8">
        <v>263672638</v>
      </c>
      <c r="O472" s="4" t="s">
        <v>68</v>
      </c>
      <c r="P472" s="3" t="s">
        <v>731</v>
      </c>
      <c r="Q472" s="3" t="s">
        <v>41</v>
      </c>
      <c r="R472" s="3" t="s">
        <v>122</v>
      </c>
      <c r="S472" s="3" t="s">
        <v>120</v>
      </c>
      <c r="T472" s="3" t="s">
        <v>123</v>
      </c>
      <c r="U472" s="3" t="s">
        <v>124</v>
      </c>
      <c r="V472" s="3" t="s">
        <v>45</v>
      </c>
      <c r="W472" s="3" t="s">
        <v>34</v>
      </c>
      <c r="X472" s="3" t="s">
        <v>46</v>
      </c>
      <c r="Y472" s="3" t="s">
        <v>47</v>
      </c>
      <c r="Z472" s="3" t="s">
        <v>145</v>
      </c>
      <c r="AA472" s="3" t="s">
        <v>732</v>
      </c>
      <c r="AB472" s="4">
        <v>2</v>
      </c>
      <c r="AC472" s="4">
        <v>16704</v>
      </c>
      <c r="AD472" s="4">
        <v>16.7</v>
      </c>
      <c r="AE472" s="4">
        <v>130000</v>
      </c>
    </row>
    <row r="473" spans="1:31" ht="22" customHeight="1" x14ac:dyDescent="0.3">
      <c r="A473" s="5">
        <v>43828</v>
      </c>
      <c r="B473" s="6" t="s">
        <v>31</v>
      </c>
      <c r="C473" s="6" t="s">
        <v>32</v>
      </c>
      <c r="D473" s="6" t="s">
        <v>33</v>
      </c>
      <c r="E473" s="6" t="s">
        <v>34</v>
      </c>
      <c r="F473" s="7" t="s">
        <v>68</v>
      </c>
      <c r="G473" s="7" t="s">
        <v>68</v>
      </c>
      <c r="H473" s="7" t="s">
        <v>68</v>
      </c>
      <c r="I473" s="6" t="s">
        <v>35</v>
      </c>
      <c r="J473" s="6" t="s">
        <v>218</v>
      </c>
      <c r="K473" s="7" t="s">
        <v>68</v>
      </c>
      <c r="L473" s="6" t="s">
        <v>120</v>
      </c>
      <c r="M473" s="7" t="s">
        <v>68</v>
      </c>
      <c r="N473" s="7" t="s">
        <v>68</v>
      </c>
      <c r="O473" s="7" t="s">
        <v>68</v>
      </c>
      <c r="P473" s="6" t="s">
        <v>219</v>
      </c>
      <c r="Q473" s="6" t="s">
        <v>611</v>
      </c>
      <c r="R473" s="6" t="s">
        <v>133</v>
      </c>
      <c r="S473" s="6" t="s">
        <v>110</v>
      </c>
      <c r="T473" s="6" t="s">
        <v>134</v>
      </c>
      <c r="U473" s="6" t="s">
        <v>115</v>
      </c>
      <c r="V473" s="6" t="s">
        <v>45</v>
      </c>
      <c r="W473" s="6" t="s">
        <v>34</v>
      </c>
      <c r="X473" s="6" t="s">
        <v>46</v>
      </c>
      <c r="Y473" s="6" t="s">
        <v>47</v>
      </c>
      <c r="Z473" s="6" t="s">
        <v>116</v>
      </c>
      <c r="AA473" s="6" t="s">
        <v>733</v>
      </c>
      <c r="AB473" s="7">
        <v>8</v>
      </c>
      <c r="AC473" s="7">
        <v>102560</v>
      </c>
      <c r="AD473" s="7">
        <v>102.56</v>
      </c>
      <c r="AE473" s="7">
        <v>1797000</v>
      </c>
    </row>
    <row r="474" spans="1:31" ht="22" customHeight="1" x14ac:dyDescent="0.3">
      <c r="A474" s="2">
        <v>43828</v>
      </c>
      <c r="B474" s="3" t="s">
        <v>31</v>
      </c>
      <c r="C474" s="3" t="s">
        <v>32</v>
      </c>
      <c r="D474" s="3" t="s">
        <v>33</v>
      </c>
      <c r="E474" s="3" t="s">
        <v>34</v>
      </c>
      <c r="F474" s="4" t="s">
        <v>68</v>
      </c>
      <c r="G474" s="4" t="s">
        <v>68</v>
      </c>
      <c r="H474" s="4" t="s">
        <v>68</v>
      </c>
      <c r="I474" s="3" t="s">
        <v>35</v>
      </c>
      <c r="J474" s="3" t="s">
        <v>727</v>
      </c>
      <c r="K474" s="3" t="s">
        <v>580</v>
      </c>
      <c r="L474" s="3" t="s">
        <v>110</v>
      </c>
      <c r="M474" s="4" t="s">
        <v>68</v>
      </c>
      <c r="N474" s="4" t="s">
        <v>68</v>
      </c>
      <c r="O474" s="4" t="s">
        <v>68</v>
      </c>
      <c r="P474" s="3" t="s">
        <v>225</v>
      </c>
      <c r="Q474" s="3" t="s">
        <v>728</v>
      </c>
      <c r="R474" s="3" t="s">
        <v>321</v>
      </c>
      <c r="S474" s="3" t="s">
        <v>110</v>
      </c>
      <c r="T474" s="3" t="s">
        <v>322</v>
      </c>
      <c r="U474" s="3" t="s">
        <v>115</v>
      </c>
      <c r="V474" s="3" t="s">
        <v>45</v>
      </c>
      <c r="W474" s="3" t="s">
        <v>34</v>
      </c>
      <c r="X474" s="3" t="s">
        <v>46</v>
      </c>
      <c r="Y474" s="3" t="s">
        <v>47</v>
      </c>
      <c r="Z474" s="3" t="s">
        <v>323</v>
      </c>
      <c r="AA474" s="3" t="s">
        <v>734</v>
      </c>
      <c r="AB474" s="4">
        <v>2</v>
      </c>
      <c r="AC474" s="4">
        <v>27547</v>
      </c>
      <c r="AD474" s="4">
        <v>27.55</v>
      </c>
      <c r="AE474" s="4">
        <v>483000</v>
      </c>
    </row>
    <row r="475" spans="1:31" ht="22" customHeight="1" x14ac:dyDescent="0.3">
      <c r="A475" s="5">
        <v>43828</v>
      </c>
      <c r="B475" s="6" t="s">
        <v>31</v>
      </c>
      <c r="C475" s="6" t="s">
        <v>32</v>
      </c>
      <c r="D475" s="6" t="s">
        <v>33</v>
      </c>
      <c r="E475" s="6" t="s">
        <v>34</v>
      </c>
      <c r="F475" s="7" t="s">
        <v>68</v>
      </c>
      <c r="G475" s="7" t="s">
        <v>68</v>
      </c>
      <c r="H475" s="7" t="s">
        <v>68</v>
      </c>
      <c r="I475" s="6" t="s">
        <v>35</v>
      </c>
      <c r="J475" s="6" t="s">
        <v>185</v>
      </c>
      <c r="K475" s="7" t="s">
        <v>68</v>
      </c>
      <c r="L475" s="6" t="s">
        <v>120</v>
      </c>
      <c r="M475" s="7" t="s">
        <v>68</v>
      </c>
      <c r="N475" s="7" t="s">
        <v>68</v>
      </c>
      <c r="O475" s="7" t="s">
        <v>68</v>
      </c>
      <c r="P475" s="6" t="s">
        <v>186</v>
      </c>
      <c r="Q475" s="6" t="s">
        <v>41</v>
      </c>
      <c r="R475" s="6" t="s">
        <v>122</v>
      </c>
      <c r="S475" s="6" t="s">
        <v>120</v>
      </c>
      <c r="T475" s="6" t="s">
        <v>123</v>
      </c>
      <c r="U475" s="6" t="s">
        <v>124</v>
      </c>
      <c r="V475" s="6" t="s">
        <v>45</v>
      </c>
      <c r="W475" s="6" t="s">
        <v>34</v>
      </c>
      <c r="X475" s="6" t="s">
        <v>46</v>
      </c>
      <c r="Y475" s="6" t="s">
        <v>47</v>
      </c>
      <c r="Z475" s="6" t="s">
        <v>187</v>
      </c>
      <c r="AA475" s="6" t="s">
        <v>735</v>
      </c>
      <c r="AB475" s="7">
        <v>2</v>
      </c>
      <c r="AC475" s="7">
        <v>6480</v>
      </c>
      <c r="AD475" s="7">
        <v>6.48</v>
      </c>
      <c r="AE475" s="7">
        <v>33900</v>
      </c>
    </row>
    <row r="476" spans="1:31" ht="22" customHeight="1" x14ac:dyDescent="0.3">
      <c r="A476" s="2">
        <v>43828</v>
      </c>
      <c r="B476" s="3" t="s">
        <v>31</v>
      </c>
      <c r="C476" s="3" t="s">
        <v>56</v>
      </c>
      <c r="D476" s="4" t="s">
        <v>68</v>
      </c>
      <c r="E476" s="4" t="s">
        <v>68</v>
      </c>
      <c r="F476" s="4" t="s">
        <v>68</v>
      </c>
      <c r="G476" s="4" t="s">
        <v>68</v>
      </c>
      <c r="H476" s="4" t="s">
        <v>68</v>
      </c>
      <c r="I476" s="3" t="s">
        <v>74</v>
      </c>
      <c r="J476" s="3" t="s">
        <v>175</v>
      </c>
      <c r="K476" s="3" t="s">
        <v>170</v>
      </c>
      <c r="L476" s="3" t="s">
        <v>120</v>
      </c>
      <c r="M476" s="4" t="s">
        <v>68</v>
      </c>
      <c r="N476" s="4" t="s">
        <v>68</v>
      </c>
      <c r="O476" s="4" t="s">
        <v>68</v>
      </c>
      <c r="P476" s="3" t="s">
        <v>176</v>
      </c>
      <c r="Q476" s="3" t="s">
        <v>41</v>
      </c>
      <c r="R476" s="3" t="s">
        <v>122</v>
      </c>
      <c r="S476" s="3" t="s">
        <v>120</v>
      </c>
      <c r="T476" s="3" t="s">
        <v>123</v>
      </c>
      <c r="U476" s="3" t="s">
        <v>124</v>
      </c>
      <c r="V476" s="3" t="s">
        <v>45</v>
      </c>
      <c r="W476" s="3" t="s">
        <v>34</v>
      </c>
      <c r="X476" s="3" t="s">
        <v>46</v>
      </c>
      <c r="Y476" s="3" t="s">
        <v>47</v>
      </c>
      <c r="Z476" s="3" t="s">
        <v>143</v>
      </c>
      <c r="AA476" s="3" t="s">
        <v>576</v>
      </c>
      <c r="AB476" s="4">
        <v>2</v>
      </c>
      <c r="AC476" s="4">
        <v>21400</v>
      </c>
      <c r="AD476" s="4">
        <v>21.4</v>
      </c>
      <c r="AE476" s="4">
        <v>162000</v>
      </c>
    </row>
    <row r="477" spans="1:31" ht="22" customHeight="1" x14ac:dyDescent="0.3">
      <c r="A477" s="5">
        <v>43823</v>
      </c>
      <c r="B477" s="6" t="s">
        <v>31</v>
      </c>
      <c r="C477" s="6" t="s">
        <v>32</v>
      </c>
      <c r="D477" s="6" t="s">
        <v>33</v>
      </c>
      <c r="E477" s="6" t="s">
        <v>34</v>
      </c>
      <c r="F477" s="7" t="s">
        <v>68</v>
      </c>
      <c r="G477" s="7" t="s">
        <v>68</v>
      </c>
      <c r="H477" s="7" t="s">
        <v>68</v>
      </c>
      <c r="I477" s="6" t="s">
        <v>35</v>
      </c>
      <c r="J477" s="6" t="s">
        <v>36</v>
      </c>
      <c r="K477" s="6" t="s">
        <v>37</v>
      </c>
      <c r="L477" s="6" t="s">
        <v>38</v>
      </c>
      <c r="M477" s="6" t="s">
        <v>39</v>
      </c>
      <c r="N477" s="7" t="s">
        <v>68</v>
      </c>
      <c r="O477" s="7" t="s">
        <v>68</v>
      </c>
      <c r="P477" s="6" t="s">
        <v>40</v>
      </c>
      <c r="Q477" s="6" t="s">
        <v>611</v>
      </c>
      <c r="R477" s="6" t="s">
        <v>42</v>
      </c>
      <c r="S477" s="6" t="s">
        <v>38</v>
      </c>
      <c r="T477" s="6" t="s">
        <v>43</v>
      </c>
      <c r="U477" s="6" t="s">
        <v>44</v>
      </c>
      <c r="V477" s="6" t="s">
        <v>45</v>
      </c>
      <c r="W477" s="6" t="s">
        <v>34</v>
      </c>
      <c r="X477" s="6" t="s">
        <v>46</v>
      </c>
      <c r="Y477" s="6" t="s">
        <v>47</v>
      </c>
      <c r="Z477" s="6" t="s">
        <v>48</v>
      </c>
      <c r="AA477" s="6" t="s">
        <v>736</v>
      </c>
      <c r="AB477" s="7">
        <v>16</v>
      </c>
      <c r="AC477" s="7">
        <v>99513</v>
      </c>
      <c r="AD477" s="7">
        <v>99.51</v>
      </c>
      <c r="AE477" s="7">
        <v>1135000</v>
      </c>
    </row>
    <row r="478" spans="1:31" ht="22" hidden="1" customHeight="1" x14ac:dyDescent="0.3">
      <c r="A478" s="2">
        <v>43822</v>
      </c>
      <c r="B478" s="3" t="s">
        <v>26</v>
      </c>
      <c r="C478" s="3" t="s">
        <v>86</v>
      </c>
      <c r="D478" s="3" t="s">
        <v>87</v>
      </c>
      <c r="E478" s="3" t="s">
        <v>34</v>
      </c>
      <c r="F478" s="4" t="s">
        <v>68</v>
      </c>
      <c r="G478" s="4" t="s">
        <v>68</v>
      </c>
      <c r="H478" s="4" t="s">
        <v>68</v>
      </c>
      <c r="I478" s="3" t="s">
        <v>88</v>
      </c>
      <c r="J478" s="3" t="s">
        <v>89</v>
      </c>
      <c r="K478" s="3" t="s">
        <v>716</v>
      </c>
      <c r="L478" s="3" t="s">
        <v>717</v>
      </c>
      <c r="M478" s="4" t="s">
        <v>68</v>
      </c>
      <c r="N478" s="4" t="s">
        <v>68</v>
      </c>
      <c r="O478" s="4" t="s">
        <v>68</v>
      </c>
      <c r="P478" s="3" t="s">
        <v>90</v>
      </c>
      <c r="Q478" s="3" t="s">
        <v>41</v>
      </c>
      <c r="R478" s="3" t="s">
        <v>91</v>
      </c>
      <c r="S478" s="3" t="s">
        <v>92</v>
      </c>
      <c r="T478" s="3" t="s">
        <v>93</v>
      </c>
      <c r="U478" s="3" t="s">
        <v>94</v>
      </c>
      <c r="V478" s="3" t="s">
        <v>45</v>
      </c>
      <c r="W478" s="3" t="s">
        <v>34</v>
      </c>
      <c r="X478" s="3" t="s">
        <v>46</v>
      </c>
      <c r="Y478" s="3" t="s">
        <v>47</v>
      </c>
      <c r="Z478" s="3" t="s">
        <v>95</v>
      </c>
      <c r="AA478" s="3" t="s">
        <v>737</v>
      </c>
      <c r="AB478" s="4">
        <v>22</v>
      </c>
      <c r="AC478" s="4">
        <v>269000</v>
      </c>
      <c r="AD478" s="4">
        <v>269</v>
      </c>
      <c r="AE478" s="4">
        <v>1504000</v>
      </c>
    </row>
    <row r="479" spans="1:31" ht="22" customHeight="1" x14ac:dyDescent="0.3">
      <c r="A479" s="5">
        <v>43821</v>
      </c>
      <c r="B479" s="6" t="s">
        <v>126</v>
      </c>
      <c r="C479" s="6" t="s">
        <v>56</v>
      </c>
      <c r="D479" s="7" t="s">
        <v>68</v>
      </c>
      <c r="E479" s="7" t="s">
        <v>68</v>
      </c>
      <c r="F479" s="7" t="s">
        <v>68</v>
      </c>
      <c r="G479" s="7" t="s">
        <v>68</v>
      </c>
      <c r="H479" s="7" t="s">
        <v>68</v>
      </c>
      <c r="I479" s="6" t="s">
        <v>74</v>
      </c>
      <c r="J479" s="6" t="s">
        <v>738</v>
      </c>
      <c r="K479" s="7" t="s">
        <v>68</v>
      </c>
      <c r="L479" s="7" t="s">
        <v>68</v>
      </c>
      <c r="M479" s="6" t="s">
        <v>61</v>
      </c>
      <c r="N479" s="7" t="s">
        <v>68</v>
      </c>
      <c r="O479" s="7" t="s">
        <v>68</v>
      </c>
      <c r="P479" s="6" t="s">
        <v>314</v>
      </c>
      <c r="Q479" s="6" t="s">
        <v>41</v>
      </c>
      <c r="R479" s="6" t="s">
        <v>122</v>
      </c>
      <c r="S479" s="6" t="s">
        <v>120</v>
      </c>
      <c r="T479" s="6" t="s">
        <v>123</v>
      </c>
      <c r="U479" s="6" t="s">
        <v>124</v>
      </c>
      <c r="V479" s="6" t="s">
        <v>45</v>
      </c>
      <c r="W479" s="6" t="s">
        <v>34</v>
      </c>
      <c r="X479" s="6" t="s">
        <v>46</v>
      </c>
      <c r="Y479" s="6" t="s">
        <v>47</v>
      </c>
      <c r="Z479" s="6" t="s">
        <v>141</v>
      </c>
      <c r="AA479" s="6" t="s">
        <v>739</v>
      </c>
      <c r="AB479" s="7">
        <v>8</v>
      </c>
      <c r="AC479" s="7">
        <v>160735.99</v>
      </c>
      <c r="AD479" s="7">
        <v>160.74</v>
      </c>
      <c r="AE479" s="7">
        <v>1622000</v>
      </c>
    </row>
    <row r="480" spans="1:31" ht="22" customHeight="1" x14ac:dyDescent="0.3">
      <c r="A480" s="2">
        <v>43821</v>
      </c>
      <c r="B480" s="3" t="s">
        <v>31</v>
      </c>
      <c r="C480" s="3" t="s">
        <v>56</v>
      </c>
      <c r="D480" s="4" t="s">
        <v>68</v>
      </c>
      <c r="E480" s="4" t="s">
        <v>68</v>
      </c>
      <c r="F480" s="4" t="s">
        <v>68</v>
      </c>
      <c r="G480" s="4" t="s">
        <v>68</v>
      </c>
      <c r="H480" s="4" t="s">
        <v>68</v>
      </c>
      <c r="I480" s="3" t="s">
        <v>74</v>
      </c>
      <c r="J480" s="3" t="s">
        <v>175</v>
      </c>
      <c r="K480" s="3" t="s">
        <v>170</v>
      </c>
      <c r="L480" s="3" t="s">
        <v>120</v>
      </c>
      <c r="M480" s="4" t="s">
        <v>68</v>
      </c>
      <c r="N480" s="4" t="s">
        <v>68</v>
      </c>
      <c r="O480" s="4" t="s">
        <v>68</v>
      </c>
      <c r="P480" s="3" t="s">
        <v>176</v>
      </c>
      <c r="Q480" s="3" t="s">
        <v>41</v>
      </c>
      <c r="R480" s="3" t="s">
        <v>122</v>
      </c>
      <c r="S480" s="3" t="s">
        <v>120</v>
      </c>
      <c r="T480" s="3" t="s">
        <v>123</v>
      </c>
      <c r="U480" s="3" t="s">
        <v>124</v>
      </c>
      <c r="V480" s="3" t="s">
        <v>45</v>
      </c>
      <c r="W480" s="3" t="s">
        <v>34</v>
      </c>
      <c r="X480" s="3" t="s">
        <v>46</v>
      </c>
      <c r="Y480" s="3" t="s">
        <v>47</v>
      </c>
      <c r="Z480" s="3" t="s">
        <v>143</v>
      </c>
      <c r="AA480" s="3" t="s">
        <v>576</v>
      </c>
      <c r="AB480" s="4">
        <v>2</v>
      </c>
      <c r="AC480" s="4">
        <v>21400</v>
      </c>
      <c r="AD480" s="4">
        <v>21.4</v>
      </c>
      <c r="AE480" s="4">
        <v>162000</v>
      </c>
    </row>
    <row r="481" spans="1:31" ht="22" customHeight="1" x14ac:dyDescent="0.3">
      <c r="A481" s="5">
        <v>43821</v>
      </c>
      <c r="B481" s="6" t="s">
        <v>31</v>
      </c>
      <c r="C481" s="6" t="s">
        <v>56</v>
      </c>
      <c r="D481" s="7" t="s">
        <v>68</v>
      </c>
      <c r="E481" s="7" t="s">
        <v>68</v>
      </c>
      <c r="F481" s="7" t="s">
        <v>68</v>
      </c>
      <c r="G481" s="7" t="s">
        <v>68</v>
      </c>
      <c r="H481" s="7" t="s">
        <v>68</v>
      </c>
      <c r="I481" s="6" t="s">
        <v>74</v>
      </c>
      <c r="J481" s="6" t="s">
        <v>127</v>
      </c>
      <c r="K481" s="7" t="s">
        <v>68</v>
      </c>
      <c r="L481" s="6" t="s">
        <v>120</v>
      </c>
      <c r="M481" s="7" t="s">
        <v>68</v>
      </c>
      <c r="N481" s="7" t="s">
        <v>68</v>
      </c>
      <c r="O481" s="7" t="s">
        <v>68</v>
      </c>
      <c r="P481" s="6" t="s">
        <v>128</v>
      </c>
      <c r="Q481" s="6" t="s">
        <v>41</v>
      </c>
      <c r="R481" s="6" t="s">
        <v>122</v>
      </c>
      <c r="S481" s="6" t="s">
        <v>120</v>
      </c>
      <c r="T481" s="6" t="s">
        <v>123</v>
      </c>
      <c r="U481" s="6" t="s">
        <v>124</v>
      </c>
      <c r="V481" s="6" t="s">
        <v>45</v>
      </c>
      <c r="W481" s="6" t="s">
        <v>34</v>
      </c>
      <c r="X481" s="6" t="s">
        <v>46</v>
      </c>
      <c r="Y481" s="6" t="s">
        <v>47</v>
      </c>
      <c r="Z481" s="6" t="s">
        <v>143</v>
      </c>
      <c r="AA481" s="6" t="s">
        <v>576</v>
      </c>
      <c r="AB481" s="7">
        <v>2</v>
      </c>
      <c r="AC481" s="7">
        <v>21600</v>
      </c>
      <c r="AD481" s="7">
        <v>21.6</v>
      </c>
      <c r="AE481" s="7">
        <v>163000</v>
      </c>
    </row>
    <row r="482" spans="1:31" ht="22" customHeight="1" x14ac:dyDescent="0.3">
      <c r="A482" s="2">
        <v>43821</v>
      </c>
      <c r="B482" s="3" t="s">
        <v>31</v>
      </c>
      <c r="C482" s="3" t="s">
        <v>56</v>
      </c>
      <c r="D482" s="4" t="s">
        <v>68</v>
      </c>
      <c r="E482" s="4" t="s">
        <v>68</v>
      </c>
      <c r="F482" s="4" t="s">
        <v>68</v>
      </c>
      <c r="G482" s="4" t="s">
        <v>68</v>
      </c>
      <c r="H482" s="4" t="s">
        <v>68</v>
      </c>
      <c r="I482" s="3" t="s">
        <v>74</v>
      </c>
      <c r="J482" s="3" t="s">
        <v>127</v>
      </c>
      <c r="K482" s="4" t="s">
        <v>68</v>
      </c>
      <c r="L482" s="3" t="s">
        <v>120</v>
      </c>
      <c r="M482" s="4" t="s">
        <v>68</v>
      </c>
      <c r="N482" s="4" t="s">
        <v>68</v>
      </c>
      <c r="O482" s="4" t="s">
        <v>68</v>
      </c>
      <c r="P482" s="3" t="s">
        <v>128</v>
      </c>
      <c r="Q482" s="3" t="s">
        <v>41</v>
      </c>
      <c r="R482" s="3" t="s">
        <v>122</v>
      </c>
      <c r="S482" s="3" t="s">
        <v>120</v>
      </c>
      <c r="T482" s="3" t="s">
        <v>123</v>
      </c>
      <c r="U482" s="3" t="s">
        <v>124</v>
      </c>
      <c r="V482" s="3" t="s">
        <v>45</v>
      </c>
      <c r="W482" s="3" t="s">
        <v>34</v>
      </c>
      <c r="X482" s="3" t="s">
        <v>46</v>
      </c>
      <c r="Y482" s="3" t="s">
        <v>47</v>
      </c>
      <c r="Z482" s="3" t="s">
        <v>143</v>
      </c>
      <c r="AA482" s="3" t="s">
        <v>576</v>
      </c>
      <c r="AB482" s="4">
        <v>2</v>
      </c>
      <c r="AC482" s="4">
        <v>21600</v>
      </c>
      <c r="AD482" s="4">
        <v>21.6</v>
      </c>
      <c r="AE482" s="4">
        <v>163000</v>
      </c>
    </row>
    <row r="483" spans="1:31" ht="22" customHeight="1" x14ac:dyDescent="0.3">
      <c r="A483" s="5">
        <v>43821</v>
      </c>
      <c r="B483" s="6" t="s">
        <v>31</v>
      </c>
      <c r="C483" s="6" t="s">
        <v>32</v>
      </c>
      <c r="D483" s="6" t="s">
        <v>33</v>
      </c>
      <c r="E483" s="6" t="s">
        <v>34</v>
      </c>
      <c r="F483" s="7" t="s">
        <v>68</v>
      </c>
      <c r="G483" s="7" t="s">
        <v>68</v>
      </c>
      <c r="H483" s="7" t="s">
        <v>68</v>
      </c>
      <c r="I483" s="6" t="s">
        <v>35</v>
      </c>
      <c r="J483" s="6" t="s">
        <v>185</v>
      </c>
      <c r="K483" s="7" t="s">
        <v>68</v>
      </c>
      <c r="L483" s="6" t="s">
        <v>120</v>
      </c>
      <c r="M483" s="7" t="s">
        <v>68</v>
      </c>
      <c r="N483" s="7" t="s">
        <v>68</v>
      </c>
      <c r="O483" s="7" t="s">
        <v>68</v>
      </c>
      <c r="P483" s="6" t="s">
        <v>186</v>
      </c>
      <c r="Q483" s="6" t="s">
        <v>41</v>
      </c>
      <c r="R483" s="6" t="s">
        <v>122</v>
      </c>
      <c r="S483" s="6" t="s">
        <v>120</v>
      </c>
      <c r="T483" s="6" t="s">
        <v>123</v>
      </c>
      <c r="U483" s="6" t="s">
        <v>124</v>
      </c>
      <c r="V483" s="6" t="s">
        <v>45</v>
      </c>
      <c r="W483" s="6" t="s">
        <v>34</v>
      </c>
      <c r="X483" s="6" t="s">
        <v>46</v>
      </c>
      <c r="Y483" s="6" t="s">
        <v>47</v>
      </c>
      <c r="Z483" s="6" t="s">
        <v>187</v>
      </c>
      <c r="AA483" s="6" t="s">
        <v>740</v>
      </c>
      <c r="AB483" s="7">
        <v>6</v>
      </c>
      <c r="AC483" s="7">
        <v>19440</v>
      </c>
      <c r="AD483" s="7">
        <v>19.440000000000001</v>
      </c>
      <c r="AE483" s="7">
        <v>102000</v>
      </c>
    </row>
    <row r="484" spans="1:31" ht="22" customHeight="1" x14ac:dyDescent="0.3">
      <c r="A484" s="2">
        <v>43820</v>
      </c>
      <c r="B484" s="3" t="s">
        <v>31</v>
      </c>
      <c r="C484" s="3" t="s">
        <v>32</v>
      </c>
      <c r="D484" s="3" t="s">
        <v>33</v>
      </c>
      <c r="E484" s="3" t="s">
        <v>34</v>
      </c>
      <c r="F484" s="4" t="s">
        <v>68</v>
      </c>
      <c r="G484" s="4" t="s">
        <v>68</v>
      </c>
      <c r="H484" s="4" t="s">
        <v>68</v>
      </c>
      <c r="I484" s="3" t="s">
        <v>35</v>
      </c>
      <c r="J484" s="3" t="s">
        <v>131</v>
      </c>
      <c r="K484" s="3" t="s">
        <v>109</v>
      </c>
      <c r="L484" s="3" t="s">
        <v>110</v>
      </c>
      <c r="M484" s="4" t="s">
        <v>68</v>
      </c>
      <c r="N484" s="4" t="s">
        <v>68</v>
      </c>
      <c r="O484" s="4" t="s">
        <v>68</v>
      </c>
      <c r="P484" s="3" t="s">
        <v>132</v>
      </c>
      <c r="Q484" s="3" t="s">
        <v>101</v>
      </c>
      <c r="R484" s="3" t="s">
        <v>113</v>
      </c>
      <c r="S484" s="3" t="s">
        <v>110</v>
      </c>
      <c r="T484" s="3" t="s">
        <v>114</v>
      </c>
      <c r="U484" s="3" t="s">
        <v>115</v>
      </c>
      <c r="V484" s="3" t="s">
        <v>45</v>
      </c>
      <c r="W484" s="3" t="s">
        <v>34</v>
      </c>
      <c r="X484" s="3" t="s">
        <v>46</v>
      </c>
      <c r="Y484" s="3" t="s">
        <v>47</v>
      </c>
      <c r="Z484" s="3" t="s">
        <v>145</v>
      </c>
      <c r="AA484" s="3" t="s">
        <v>741</v>
      </c>
      <c r="AB484" s="4">
        <v>1</v>
      </c>
      <c r="AC484" s="4">
        <v>8100</v>
      </c>
      <c r="AD484" s="4">
        <v>8.1</v>
      </c>
      <c r="AE484" s="4">
        <v>114000</v>
      </c>
    </row>
    <row r="485" spans="1:31" ht="22" customHeight="1" x14ac:dyDescent="0.3">
      <c r="A485" s="5">
        <v>43820</v>
      </c>
      <c r="B485" s="6" t="s">
        <v>107</v>
      </c>
      <c r="C485" s="6" t="s">
        <v>32</v>
      </c>
      <c r="D485" s="6" t="s">
        <v>33</v>
      </c>
      <c r="E485" s="6" t="s">
        <v>34</v>
      </c>
      <c r="F485" s="7" t="s">
        <v>68</v>
      </c>
      <c r="G485" s="7" t="s">
        <v>68</v>
      </c>
      <c r="H485" s="7" t="s">
        <v>68</v>
      </c>
      <c r="I485" s="6" t="s">
        <v>35</v>
      </c>
      <c r="J485" s="6" t="s">
        <v>108</v>
      </c>
      <c r="K485" s="6" t="s">
        <v>109</v>
      </c>
      <c r="L485" s="6" t="s">
        <v>110</v>
      </c>
      <c r="M485" s="7" t="s">
        <v>68</v>
      </c>
      <c r="N485" s="7" t="s">
        <v>68</v>
      </c>
      <c r="O485" s="7" t="s">
        <v>68</v>
      </c>
      <c r="P485" s="6" t="s">
        <v>111</v>
      </c>
      <c r="Q485" s="6" t="s">
        <v>41</v>
      </c>
      <c r="R485" s="6" t="s">
        <v>210</v>
      </c>
      <c r="S485" s="6" t="s">
        <v>110</v>
      </c>
      <c r="T485" s="6" t="s">
        <v>211</v>
      </c>
      <c r="U485" s="6" t="s">
        <v>115</v>
      </c>
      <c r="V485" s="6" t="s">
        <v>45</v>
      </c>
      <c r="W485" s="6" t="s">
        <v>34</v>
      </c>
      <c r="X485" s="6" t="s">
        <v>46</v>
      </c>
      <c r="Y485" s="6" t="s">
        <v>47</v>
      </c>
      <c r="Z485" s="6" t="s">
        <v>187</v>
      </c>
      <c r="AA485" s="6" t="s">
        <v>742</v>
      </c>
      <c r="AB485" s="7">
        <v>4</v>
      </c>
      <c r="AC485" s="7">
        <v>46892</v>
      </c>
      <c r="AD485" s="7">
        <v>46.89</v>
      </c>
      <c r="AE485" s="7">
        <v>350000</v>
      </c>
    </row>
    <row r="486" spans="1:31" ht="22" customHeight="1" x14ac:dyDescent="0.3">
      <c r="A486" s="2">
        <v>43820</v>
      </c>
      <c r="B486" s="3" t="s">
        <v>31</v>
      </c>
      <c r="C486" s="3" t="s">
        <v>32</v>
      </c>
      <c r="D486" s="3" t="s">
        <v>33</v>
      </c>
      <c r="E486" s="3" t="s">
        <v>34</v>
      </c>
      <c r="F486" s="4" t="s">
        <v>68</v>
      </c>
      <c r="G486" s="4" t="s">
        <v>68</v>
      </c>
      <c r="H486" s="4" t="s">
        <v>68</v>
      </c>
      <c r="I486" s="3" t="s">
        <v>35</v>
      </c>
      <c r="J486" s="3" t="s">
        <v>200</v>
      </c>
      <c r="K486" s="4" t="s">
        <v>68</v>
      </c>
      <c r="L486" s="3" t="s">
        <v>99</v>
      </c>
      <c r="M486" s="4" t="s">
        <v>68</v>
      </c>
      <c r="N486" s="4" t="s">
        <v>68</v>
      </c>
      <c r="O486" s="4" t="s">
        <v>68</v>
      </c>
      <c r="P486" s="3" t="s">
        <v>202</v>
      </c>
      <c r="Q486" s="3" t="s">
        <v>41</v>
      </c>
      <c r="R486" s="3" t="s">
        <v>210</v>
      </c>
      <c r="S486" s="3" t="s">
        <v>110</v>
      </c>
      <c r="T486" s="3" t="s">
        <v>211</v>
      </c>
      <c r="U486" s="3" t="s">
        <v>115</v>
      </c>
      <c r="V486" s="3" t="s">
        <v>45</v>
      </c>
      <c r="W486" s="3" t="s">
        <v>34</v>
      </c>
      <c r="X486" s="3" t="s">
        <v>46</v>
      </c>
      <c r="Y486" s="3" t="s">
        <v>47</v>
      </c>
      <c r="Z486" s="3" t="s">
        <v>145</v>
      </c>
      <c r="AA486" s="3" t="s">
        <v>743</v>
      </c>
      <c r="AB486" s="4">
        <v>4</v>
      </c>
      <c r="AC486" s="4">
        <v>42600</v>
      </c>
      <c r="AD486" s="4">
        <v>42.6</v>
      </c>
      <c r="AE486" s="4">
        <v>598000</v>
      </c>
    </row>
    <row r="487" spans="1:31" ht="22" customHeight="1" x14ac:dyDescent="0.3">
      <c r="A487" s="5">
        <v>43820</v>
      </c>
      <c r="B487" s="6" t="s">
        <v>31</v>
      </c>
      <c r="C487" s="6" t="s">
        <v>32</v>
      </c>
      <c r="D487" s="6" t="s">
        <v>33</v>
      </c>
      <c r="E487" s="6" t="s">
        <v>34</v>
      </c>
      <c r="F487" s="7" t="s">
        <v>68</v>
      </c>
      <c r="G487" s="7" t="s">
        <v>68</v>
      </c>
      <c r="H487" s="7" t="s">
        <v>68</v>
      </c>
      <c r="I487" s="6" t="s">
        <v>35</v>
      </c>
      <c r="J487" s="6" t="s">
        <v>131</v>
      </c>
      <c r="K487" s="6" t="s">
        <v>109</v>
      </c>
      <c r="L487" s="6" t="s">
        <v>110</v>
      </c>
      <c r="M487" s="7" t="s">
        <v>68</v>
      </c>
      <c r="N487" s="7" t="s">
        <v>68</v>
      </c>
      <c r="O487" s="7" t="s">
        <v>68</v>
      </c>
      <c r="P487" s="6" t="s">
        <v>132</v>
      </c>
      <c r="Q487" s="6" t="s">
        <v>101</v>
      </c>
      <c r="R487" s="6" t="s">
        <v>113</v>
      </c>
      <c r="S487" s="6" t="s">
        <v>110</v>
      </c>
      <c r="T487" s="6" t="s">
        <v>114</v>
      </c>
      <c r="U487" s="6" t="s">
        <v>115</v>
      </c>
      <c r="V487" s="6" t="s">
        <v>45</v>
      </c>
      <c r="W487" s="6" t="s">
        <v>34</v>
      </c>
      <c r="X487" s="6" t="s">
        <v>46</v>
      </c>
      <c r="Y487" s="6" t="s">
        <v>47</v>
      </c>
      <c r="Z487" s="6" t="s">
        <v>135</v>
      </c>
      <c r="AA487" s="6" t="s">
        <v>744</v>
      </c>
      <c r="AB487" s="7">
        <v>1</v>
      </c>
      <c r="AC487" s="7">
        <v>21375</v>
      </c>
      <c r="AD487" s="7">
        <v>21.38</v>
      </c>
      <c r="AE487" s="7">
        <v>345000</v>
      </c>
    </row>
    <row r="488" spans="1:31" ht="22" customHeight="1" x14ac:dyDescent="0.3">
      <c r="A488" s="2">
        <v>43820</v>
      </c>
      <c r="B488" s="3" t="s">
        <v>31</v>
      </c>
      <c r="C488" s="3" t="s">
        <v>32</v>
      </c>
      <c r="D488" s="3" t="s">
        <v>33</v>
      </c>
      <c r="E488" s="3" t="s">
        <v>34</v>
      </c>
      <c r="F488" s="4" t="s">
        <v>68</v>
      </c>
      <c r="G488" s="4" t="s">
        <v>68</v>
      </c>
      <c r="H488" s="4" t="s">
        <v>68</v>
      </c>
      <c r="I488" s="3" t="s">
        <v>35</v>
      </c>
      <c r="J488" s="3" t="s">
        <v>588</v>
      </c>
      <c r="K488" s="3" t="s">
        <v>589</v>
      </c>
      <c r="L488" s="3" t="s">
        <v>99</v>
      </c>
      <c r="M488" s="3" t="s">
        <v>61</v>
      </c>
      <c r="N488" s="4" t="s">
        <v>68</v>
      </c>
      <c r="O488" s="4" t="s">
        <v>68</v>
      </c>
      <c r="P488" s="3" t="s">
        <v>100</v>
      </c>
      <c r="Q488" s="3" t="s">
        <v>101</v>
      </c>
      <c r="R488" s="3" t="s">
        <v>102</v>
      </c>
      <c r="S488" s="3" t="s">
        <v>99</v>
      </c>
      <c r="T488" s="3" t="s">
        <v>103</v>
      </c>
      <c r="U488" s="3" t="s">
        <v>104</v>
      </c>
      <c r="V488" s="3" t="s">
        <v>45</v>
      </c>
      <c r="W488" s="3" t="s">
        <v>34</v>
      </c>
      <c r="X488" s="3" t="s">
        <v>46</v>
      </c>
      <c r="Y488" s="3" t="s">
        <v>47</v>
      </c>
      <c r="Z488" s="3" t="s">
        <v>105</v>
      </c>
      <c r="AA488" s="3" t="s">
        <v>216</v>
      </c>
      <c r="AB488" s="4">
        <v>16</v>
      </c>
      <c r="AC488" s="4">
        <v>185936.01</v>
      </c>
      <c r="AD488" s="4">
        <v>185.94</v>
      </c>
      <c r="AE488" s="4">
        <v>360000</v>
      </c>
    </row>
    <row r="489" spans="1:31" ht="22" customHeight="1" x14ac:dyDescent="0.3">
      <c r="A489" s="5">
        <v>43820</v>
      </c>
      <c r="B489" s="6" t="s">
        <v>31</v>
      </c>
      <c r="C489" s="6" t="s">
        <v>32</v>
      </c>
      <c r="D489" s="6" t="s">
        <v>33</v>
      </c>
      <c r="E489" s="6" t="s">
        <v>34</v>
      </c>
      <c r="F489" s="7" t="s">
        <v>68</v>
      </c>
      <c r="G489" s="7" t="s">
        <v>68</v>
      </c>
      <c r="H489" s="7" t="s">
        <v>68</v>
      </c>
      <c r="I489" s="6" t="s">
        <v>35</v>
      </c>
      <c r="J489" s="6" t="s">
        <v>200</v>
      </c>
      <c r="K489" s="7" t="s">
        <v>68</v>
      </c>
      <c r="L489" s="6" t="s">
        <v>99</v>
      </c>
      <c r="M489" s="7" t="s">
        <v>68</v>
      </c>
      <c r="N489" s="7" t="s">
        <v>68</v>
      </c>
      <c r="O489" s="7" t="s">
        <v>68</v>
      </c>
      <c r="P489" s="6" t="s">
        <v>202</v>
      </c>
      <c r="Q489" s="6" t="s">
        <v>41</v>
      </c>
      <c r="R489" s="6" t="s">
        <v>113</v>
      </c>
      <c r="S489" s="6" t="s">
        <v>110</v>
      </c>
      <c r="T489" s="6" t="s">
        <v>114</v>
      </c>
      <c r="U489" s="6" t="s">
        <v>115</v>
      </c>
      <c r="V489" s="6" t="s">
        <v>45</v>
      </c>
      <c r="W489" s="6" t="s">
        <v>34</v>
      </c>
      <c r="X489" s="6" t="s">
        <v>46</v>
      </c>
      <c r="Y489" s="6" t="s">
        <v>47</v>
      </c>
      <c r="Z489" s="6" t="s">
        <v>145</v>
      </c>
      <c r="AA489" s="6" t="s">
        <v>745</v>
      </c>
      <c r="AB489" s="7">
        <v>4</v>
      </c>
      <c r="AC489" s="7">
        <v>46200</v>
      </c>
      <c r="AD489" s="7">
        <v>46.2</v>
      </c>
      <c r="AE489" s="7">
        <v>649000</v>
      </c>
    </row>
    <row r="490" spans="1:31" ht="22" customHeight="1" x14ac:dyDescent="0.3">
      <c r="A490" s="2">
        <v>43820</v>
      </c>
      <c r="B490" s="3" t="s">
        <v>31</v>
      </c>
      <c r="C490" s="3" t="s">
        <v>32</v>
      </c>
      <c r="D490" s="3" t="s">
        <v>33</v>
      </c>
      <c r="E490" s="3" t="s">
        <v>34</v>
      </c>
      <c r="F490" s="4" t="s">
        <v>68</v>
      </c>
      <c r="G490" s="4" t="s">
        <v>68</v>
      </c>
      <c r="H490" s="4" t="s">
        <v>68</v>
      </c>
      <c r="I490" s="3" t="s">
        <v>35</v>
      </c>
      <c r="J490" s="3" t="s">
        <v>200</v>
      </c>
      <c r="K490" s="4" t="s">
        <v>68</v>
      </c>
      <c r="L490" s="3" t="s">
        <v>99</v>
      </c>
      <c r="M490" s="4" t="s">
        <v>68</v>
      </c>
      <c r="N490" s="4" t="s">
        <v>68</v>
      </c>
      <c r="O490" s="4" t="s">
        <v>68</v>
      </c>
      <c r="P490" s="3" t="s">
        <v>202</v>
      </c>
      <c r="Q490" s="3" t="s">
        <v>41</v>
      </c>
      <c r="R490" s="3" t="s">
        <v>113</v>
      </c>
      <c r="S490" s="3" t="s">
        <v>110</v>
      </c>
      <c r="T490" s="3" t="s">
        <v>114</v>
      </c>
      <c r="U490" s="3" t="s">
        <v>115</v>
      </c>
      <c r="V490" s="3" t="s">
        <v>45</v>
      </c>
      <c r="W490" s="3" t="s">
        <v>34</v>
      </c>
      <c r="X490" s="3" t="s">
        <v>46</v>
      </c>
      <c r="Y490" s="3" t="s">
        <v>47</v>
      </c>
      <c r="Z490" s="3" t="s">
        <v>145</v>
      </c>
      <c r="AA490" s="3" t="s">
        <v>746</v>
      </c>
      <c r="AB490" s="4">
        <v>10</v>
      </c>
      <c r="AC490" s="4">
        <v>97500</v>
      </c>
      <c r="AD490" s="4">
        <v>97.5</v>
      </c>
      <c r="AE490" s="4">
        <v>1369000</v>
      </c>
    </row>
    <row r="491" spans="1:31" ht="22" customHeight="1" x14ac:dyDescent="0.3">
      <c r="A491" s="5">
        <v>43820</v>
      </c>
      <c r="B491" s="6" t="s">
        <v>107</v>
      </c>
      <c r="C491" s="6" t="s">
        <v>56</v>
      </c>
      <c r="D491" s="7" t="s">
        <v>68</v>
      </c>
      <c r="E491" s="7" t="s">
        <v>68</v>
      </c>
      <c r="F491" s="7" t="s">
        <v>68</v>
      </c>
      <c r="G491" s="7" t="s">
        <v>68</v>
      </c>
      <c r="H491" s="7" t="s">
        <v>68</v>
      </c>
      <c r="I491" s="6" t="s">
        <v>74</v>
      </c>
      <c r="J491" s="6" t="s">
        <v>108</v>
      </c>
      <c r="K491" s="6" t="s">
        <v>109</v>
      </c>
      <c r="L491" s="6" t="s">
        <v>110</v>
      </c>
      <c r="M491" s="7" t="s">
        <v>68</v>
      </c>
      <c r="N491" s="7" t="s">
        <v>68</v>
      </c>
      <c r="O491" s="7" t="s">
        <v>68</v>
      </c>
      <c r="P491" s="6" t="s">
        <v>111</v>
      </c>
      <c r="Q491" s="6" t="s">
        <v>41</v>
      </c>
      <c r="R491" s="6" t="s">
        <v>133</v>
      </c>
      <c r="S491" s="6" t="s">
        <v>110</v>
      </c>
      <c r="T491" s="6" t="s">
        <v>134</v>
      </c>
      <c r="U491" s="6" t="s">
        <v>115</v>
      </c>
      <c r="V491" s="6" t="s">
        <v>45</v>
      </c>
      <c r="W491" s="6" t="s">
        <v>34</v>
      </c>
      <c r="X491" s="6" t="s">
        <v>46</v>
      </c>
      <c r="Y491" s="6" t="s">
        <v>47</v>
      </c>
      <c r="Z491" s="6" t="s">
        <v>345</v>
      </c>
      <c r="AA491" s="6" t="s">
        <v>747</v>
      </c>
      <c r="AB491" s="7">
        <v>2</v>
      </c>
      <c r="AC491" s="7">
        <v>25240</v>
      </c>
      <c r="AD491" s="7">
        <v>25.24</v>
      </c>
      <c r="AE491" s="7">
        <v>354000</v>
      </c>
    </row>
    <row r="492" spans="1:31" ht="22" customHeight="1" x14ac:dyDescent="0.3">
      <c r="A492" s="2">
        <v>43818</v>
      </c>
      <c r="B492" s="3" t="s">
        <v>31</v>
      </c>
      <c r="C492" s="3" t="s">
        <v>32</v>
      </c>
      <c r="D492" s="3" t="s">
        <v>33</v>
      </c>
      <c r="E492" s="3" t="s">
        <v>34</v>
      </c>
      <c r="F492" s="4" t="s">
        <v>68</v>
      </c>
      <c r="G492" s="4" t="s">
        <v>68</v>
      </c>
      <c r="H492" s="4" t="s">
        <v>68</v>
      </c>
      <c r="I492" s="3" t="s">
        <v>35</v>
      </c>
      <c r="J492" s="3" t="s">
        <v>244</v>
      </c>
      <c r="K492" s="4" t="s">
        <v>68</v>
      </c>
      <c r="L492" s="3" t="s">
        <v>245</v>
      </c>
      <c r="M492" s="3" t="s">
        <v>61</v>
      </c>
      <c r="N492" s="4" t="s">
        <v>68</v>
      </c>
      <c r="O492" s="4" t="s">
        <v>68</v>
      </c>
      <c r="P492" s="3" t="s">
        <v>246</v>
      </c>
      <c r="Q492" s="3" t="s">
        <v>41</v>
      </c>
      <c r="R492" s="3" t="s">
        <v>474</v>
      </c>
      <c r="S492" s="3" t="s">
        <v>245</v>
      </c>
      <c r="T492" s="3" t="s">
        <v>475</v>
      </c>
      <c r="U492" s="3" t="s">
        <v>124</v>
      </c>
      <c r="V492" s="3" t="s">
        <v>45</v>
      </c>
      <c r="W492" s="3" t="s">
        <v>34</v>
      </c>
      <c r="X492" s="3" t="s">
        <v>46</v>
      </c>
      <c r="Y492" s="3" t="s">
        <v>47</v>
      </c>
      <c r="Z492" s="3" t="s">
        <v>187</v>
      </c>
      <c r="AA492" s="3" t="s">
        <v>748</v>
      </c>
      <c r="AB492" s="4">
        <v>3</v>
      </c>
      <c r="AC492" s="4">
        <v>73200</v>
      </c>
      <c r="AD492" s="4">
        <v>73.2</v>
      </c>
      <c r="AE492" s="4">
        <v>710000</v>
      </c>
    </row>
    <row r="493" spans="1:31" ht="22" customHeight="1" x14ac:dyDescent="0.3">
      <c r="A493" s="5">
        <v>43818</v>
      </c>
      <c r="B493" s="6" t="s">
        <v>31</v>
      </c>
      <c r="C493" s="6" t="s">
        <v>32</v>
      </c>
      <c r="D493" s="6" t="s">
        <v>33</v>
      </c>
      <c r="E493" s="6" t="s">
        <v>34</v>
      </c>
      <c r="F493" s="7" t="s">
        <v>68</v>
      </c>
      <c r="G493" s="7" t="s">
        <v>68</v>
      </c>
      <c r="H493" s="7" t="s">
        <v>68</v>
      </c>
      <c r="I493" s="6" t="s">
        <v>35</v>
      </c>
      <c r="J493" s="6" t="s">
        <v>244</v>
      </c>
      <c r="K493" s="7" t="s">
        <v>68</v>
      </c>
      <c r="L493" s="6" t="s">
        <v>245</v>
      </c>
      <c r="M493" s="6" t="s">
        <v>61</v>
      </c>
      <c r="N493" s="7" t="s">
        <v>68</v>
      </c>
      <c r="O493" s="7" t="s">
        <v>68</v>
      </c>
      <c r="P493" s="6" t="s">
        <v>246</v>
      </c>
      <c r="Q493" s="6" t="s">
        <v>41</v>
      </c>
      <c r="R493" s="6" t="s">
        <v>474</v>
      </c>
      <c r="S493" s="6" t="s">
        <v>245</v>
      </c>
      <c r="T493" s="6" t="s">
        <v>475</v>
      </c>
      <c r="U493" s="6" t="s">
        <v>124</v>
      </c>
      <c r="V493" s="6" t="s">
        <v>45</v>
      </c>
      <c r="W493" s="6" t="s">
        <v>34</v>
      </c>
      <c r="X493" s="6" t="s">
        <v>46</v>
      </c>
      <c r="Y493" s="6" t="s">
        <v>47</v>
      </c>
      <c r="Z493" s="6" t="s">
        <v>187</v>
      </c>
      <c r="AA493" s="6" t="s">
        <v>749</v>
      </c>
      <c r="AB493" s="7">
        <v>2</v>
      </c>
      <c r="AC493" s="7">
        <v>48800</v>
      </c>
      <c r="AD493" s="7">
        <v>48.8</v>
      </c>
      <c r="AE493" s="7">
        <v>473000</v>
      </c>
    </row>
    <row r="494" spans="1:31" ht="22" customHeight="1" x14ac:dyDescent="0.3">
      <c r="A494" s="2">
        <v>43818</v>
      </c>
      <c r="B494" s="3" t="s">
        <v>31</v>
      </c>
      <c r="C494" s="3" t="s">
        <v>32</v>
      </c>
      <c r="D494" s="3" t="s">
        <v>33</v>
      </c>
      <c r="E494" s="3" t="s">
        <v>34</v>
      </c>
      <c r="F494" s="4" t="s">
        <v>68</v>
      </c>
      <c r="G494" s="4" t="s">
        <v>68</v>
      </c>
      <c r="H494" s="4" t="s">
        <v>68</v>
      </c>
      <c r="I494" s="3" t="s">
        <v>35</v>
      </c>
      <c r="J494" s="3" t="s">
        <v>244</v>
      </c>
      <c r="K494" s="4" t="s">
        <v>68</v>
      </c>
      <c r="L494" s="3" t="s">
        <v>245</v>
      </c>
      <c r="M494" s="3" t="s">
        <v>61</v>
      </c>
      <c r="N494" s="4" t="s">
        <v>68</v>
      </c>
      <c r="O494" s="4" t="s">
        <v>68</v>
      </c>
      <c r="P494" s="3" t="s">
        <v>246</v>
      </c>
      <c r="Q494" s="3" t="s">
        <v>41</v>
      </c>
      <c r="R494" s="3" t="s">
        <v>474</v>
      </c>
      <c r="S494" s="3" t="s">
        <v>245</v>
      </c>
      <c r="T494" s="3" t="s">
        <v>475</v>
      </c>
      <c r="U494" s="3" t="s">
        <v>124</v>
      </c>
      <c r="V494" s="3" t="s">
        <v>45</v>
      </c>
      <c r="W494" s="3" t="s">
        <v>34</v>
      </c>
      <c r="X494" s="3" t="s">
        <v>46</v>
      </c>
      <c r="Y494" s="3" t="s">
        <v>47</v>
      </c>
      <c r="Z494" s="3" t="s">
        <v>187</v>
      </c>
      <c r="AA494" s="3" t="s">
        <v>748</v>
      </c>
      <c r="AB494" s="4">
        <v>3</v>
      </c>
      <c r="AC494" s="4">
        <v>73200</v>
      </c>
      <c r="AD494" s="4">
        <v>73.2</v>
      </c>
      <c r="AE494" s="4">
        <v>710000</v>
      </c>
    </row>
    <row r="495" spans="1:31" ht="22" customHeight="1" x14ac:dyDescent="0.3">
      <c r="A495" s="5">
        <v>43817</v>
      </c>
      <c r="B495" s="6" t="s">
        <v>31</v>
      </c>
      <c r="C495" s="6" t="s">
        <v>32</v>
      </c>
      <c r="D495" s="6" t="s">
        <v>33</v>
      </c>
      <c r="E495" s="6" t="s">
        <v>34</v>
      </c>
      <c r="F495" s="7" t="s">
        <v>68</v>
      </c>
      <c r="G495" s="7" t="s">
        <v>68</v>
      </c>
      <c r="H495" s="7" t="s">
        <v>68</v>
      </c>
      <c r="I495" s="6" t="s">
        <v>35</v>
      </c>
      <c r="J495" s="6" t="s">
        <v>36</v>
      </c>
      <c r="K495" s="6" t="s">
        <v>37</v>
      </c>
      <c r="L495" s="6" t="s">
        <v>38</v>
      </c>
      <c r="M495" s="6" t="s">
        <v>39</v>
      </c>
      <c r="N495" s="7" t="s">
        <v>68</v>
      </c>
      <c r="O495" s="7" t="s">
        <v>68</v>
      </c>
      <c r="P495" s="6" t="s">
        <v>40</v>
      </c>
      <c r="Q495" s="6" t="s">
        <v>611</v>
      </c>
      <c r="R495" s="6" t="s">
        <v>42</v>
      </c>
      <c r="S495" s="6" t="s">
        <v>38</v>
      </c>
      <c r="T495" s="6" t="s">
        <v>43</v>
      </c>
      <c r="U495" s="6" t="s">
        <v>44</v>
      </c>
      <c r="V495" s="6" t="s">
        <v>45</v>
      </c>
      <c r="W495" s="6" t="s">
        <v>34</v>
      </c>
      <c r="X495" s="6" t="s">
        <v>46</v>
      </c>
      <c r="Y495" s="6" t="s">
        <v>47</v>
      </c>
      <c r="Z495" s="6" t="s">
        <v>48</v>
      </c>
      <c r="AA495" s="6" t="s">
        <v>750</v>
      </c>
      <c r="AB495" s="7">
        <v>3</v>
      </c>
      <c r="AC495" s="7">
        <v>47360</v>
      </c>
      <c r="AD495" s="7">
        <v>47.36</v>
      </c>
      <c r="AE495" s="7">
        <v>540000</v>
      </c>
    </row>
    <row r="496" spans="1:31" ht="22" customHeight="1" x14ac:dyDescent="0.3">
      <c r="A496" s="2">
        <v>43817</v>
      </c>
      <c r="B496" s="3" t="s">
        <v>31</v>
      </c>
      <c r="C496" s="3" t="s">
        <v>32</v>
      </c>
      <c r="D496" s="3" t="s">
        <v>33</v>
      </c>
      <c r="E496" s="3" t="s">
        <v>34</v>
      </c>
      <c r="F496" s="4" t="s">
        <v>68</v>
      </c>
      <c r="G496" s="4" t="s">
        <v>68</v>
      </c>
      <c r="H496" s="4" t="s">
        <v>68</v>
      </c>
      <c r="I496" s="3" t="s">
        <v>35</v>
      </c>
      <c r="J496" s="3" t="s">
        <v>36</v>
      </c>
      <c r="K496" s="3" t="s">
        <v>37</v>
      </c>
      <c r="L496" s="3" t="s">
        <v>38</v>
      </c>
      <c r="M496" s="3" t="s">
        <v>39</v>
      </c>
      <c r="N496" s="4" t="s">
        <v>68</v>
      </c>
      <c r="O496" s="4" t="s">
        <v>68</v>
      </c>
      <c r="P496" s="3" t="s">
        <v>40</v>
      </c>
      <c r="Q496" s="3" t="s">
        <v>611</v>
      </c>
      <c r="R496" s="3" t="s">
        <v>42</v>
      </c>
      <c r="S496" s="3" t="s">
        <v>38</v>
      </c>
      <c r="T496" s="3" t="s">
        <v>43</v>
      </c>
      <c r="U496" s="3" t="s">
        <v>44</v>
      </c>
      <c r="V496" s="3" t="s">
        <v>45</v>
      </c>
      <c r="W496" s="3" t="s">
        <v>34</v>
      </c>
      <c r="X496" s="3" t="s">
        <v>46</v>
      </c>
      <c r="Y496" s="3" t="s">
        <v>47</v>
      </c>
      <c r="Z496" s="3" t="s">
        <v>48</v>
      </c>
      <c r="AA496" s="3" t="s">
        <v>751</v>
      </c>
      <c r="AB496" s="4">
        <v>6</v>
      </c>
      <c r="AC496" s="4">
        <v>38100</v>
      </c>
      <c r="AD496" s="4">
        <v>38.1</v>
      </c>
      <c r="AE496" s="4">
        <v>435000</v>
      </c>
    </row>
    <row r="497" spans="1:31" ht="22" customHeight="1" x14ac:dyDescent="0.3">
      <c r="A497" s="5">
        <v>43814</v>
      </c>
      <c r="B497" s="6" t="s">
        <v>31</v>
      </c>
      <c r="C497" s="6" t="s">
        <v>56</v>
      </c>
      <c r="D497" s="7" t="s">
        <v>68</v>
      </c>
      <c r="E497" s="7" t="s">
        <v>68</v>
      </c>
      <c r="F497" s="7" t="s">
        <v>68</v>
      </c>
      <c r="G497" s="7" t="s">
        <v>68</v>
      </c>
      <c r="H497" s="7" t="s">
        <v>68</v>
      </c>
      <c r="I497" s="6" t="s">
        <v>74</v>
      </c>
      <c r="J497" s="6" t="s">
        <v>175</v>
      </c>
      <c r="K497" s="6" t="s">
        <v>170</v>
      </c>
      <c r="L497" s="6" t="s">
        <v>120</v>
      </c>
      <c r="M497" s="7" t="s">
        <v>68</v>
      </c>
      <c r="N497" s="7" t="s">
        <v>68</v>
      </c>
      <c r="O497" s="7" t="s">
        <v>68</v>
      </c>
      <c r="P497" s="6" t="s">
        <v>176</v>
      </c>
      <c r="Q497" s="6" t="s">
        <v>41</v>
      </c>
      <c r="R497" s="6" t="s">
        <v>122</v>
      </c>
      <c r="S497" s="6" t="s">
        <v>120</v>
      </c>
      <c r="T497" s="6" t="s">
        <v>123</v>
      </c>
      <c r="U497" s="6" t="s">
        <v>124</v>
      </c>
      <c r="V497" s="6" t="s">
        <v>45</v>
      </c>
      <c r="W497" s="6" t="s">
        <v>34</v>
      </c>
      <c r="X497" s="6" t="s">
        <v>46</v>
      </c>
      <c r="Y497" s="6" t="s">
        <v>47</v>
      </c>
      <c r="Z497" s="6" t="s">
        <v>143</v>
      </c>
      <c r="AA497" s="6" t="s">
        <v>576</v>
      </c>
      <c r="AB497" s="7">
        <v>2</v>
      </c>
      <c r="AC497" s="7">
        <v>21400</v>
      </c>
      <c r="AD497" s="7">
        <v>21.4</v>
      </c>
      <c r="AE497" s="7">
        <v>162000</v>
      </c>
    </row>
    <row r="498" spans="1:31" ht="22" customHeight="1" x14ac:dyDescent="0.3">
      <c r="A498" s="2">
        <v>43814</v>
      </c>
      <c r="B498" s="3" t="s">
        <v>31</v>
      </c>
      <c r="C498" s="3" t="s">
        <v>56</v>
      </c>
      <c r="D498" s="4" t="s">
        <v>68</v>
      </c>
      <c r="E498" s="4" t="s">
        <v>68</v>
      </c>
      <c r="F498" s="4" t="s">
        <v>68</v>
      </c>
      <c r="G498" s="4" t="s">
        <v>68</v>
      </c>
      <c r="H498" s="4" t="s">
        <v>68</v>
      </c>
      <c r="I498" s="3" t="s">
        <v>74</v>
      </c>
      <c r="J498" s="3" t="s">
        <v>738</v>
      </c>
      <c r="K498" s="4" t="s">
        <v>68</v>
      </c>
      <c r="L498" s="4" t="s">
        <v>68</v>
      </c>
      <c r="M498" s="3" t="s">
        <v>61</v>
      </c>
      <c r="N498" s="4" t="s">
        <v>68</v>
      </c>
      <c r="O498" s="4" t="s">
        <v>68</v>
      </c>
      <c r="P498" s="3" t="s">
        <v>314</v>
      </c>
      <c r="Q498" s="3" t="s">
        <v>41</v>
      </c>
      <c r="R498" s="3" t="s">
        <v>122</v>
      </c>
      <c r="S498" s="3" t="s">
        <v>120</v>
      </c>
      <c r="T498" s="3" t="s">
        <v>123</v>
      </c>
      <c r="U498" s="3" t="s">
        <v>124</v>
      </c>
      <c r="V498" s="3" t="s">
        <v>45</v>
      </c>
      <c r="W498" s="3" t="s">
        <v>34</v>
      </c>
      <c r="X498" s="3" t="s">
        <v>46</v>
      </c>
      <c r="Y498" s="3" t="s">
        <v>47</v>
      </c>
      <c r="Z498" s="3" t="s">
        <v>141</v>
      </c>
      <c r="AA498" s="3" t="s">
        <v>752</v>
      </c>
      <c r="AB498" s="4">
        <v>5</v>
      </c>
      <c r="AC498" s="4">
        <v>100460</v>
      </c>
      <c r="AD498" s="4">
        <v>100.46</v>
      </c>
      <c r="AE498" s="4">
        <v>1013000</v>
      </c>
    </row>
    <row r="499" spans="1:31" ht="22" customHeight="1" x14ac:dyDescent="0.3">
      <c r="A499" s="5">
        <v>43813</v>
      </c>
      <c r="B499" s="6" t="s">
        <v>31</v>
      </c>
      <c r="C499" s="6" t="s">
        <v>56</v>
      </c>
      <c r="D499" s="7" t="s">
        <v>68</v>
      </c>
      <c r="E499" s="7" t="s">
        <v>68</v>
      </c>
      <c r="F499" s="7" t="s">
        <v>68</v>
      </c>
      <c r="G499" s="7" t="s">
        <v>68</v>
      </c>
      <c r="H499" s="7" t="s">
        <v>68</v>
      </c>
      <c r="I499" s="6" t="s">
        <v>74</v>
      </c>
      <c r="J499" s="6" t="s">
        <v>656</v>
      </c>
      <c r="K499" s="7" t="s">
        <v>68</v>
      </c>
      <c r="L499" s="7" t="s">
        <v>68</v>
      </c>
      <c r="M499" s="7" t="s">
        <v>68</v>
      </c>
      <c r="N499" s="7" t="s">
        <v>68</v>
      </c>
      <c r="O499" s="7" t="s">
        <v>68</v>
      </c>
      <c r="P499" s="6" t="s">
        <v>657</v>
      </c>
      <c r="Q499" s="6" t="s">
        <v>101</v>
      </c>
      <c r="R499" s="6" t="s">
        <v>133</v>
      </c>
      <c r="S499" s="6" t="s">
        <v>110</v>
      </c>
      <c r="T499" s="6" t="s">
        <v>134</v>
      </c>
      <c r="U499" s="6" t="s">
        <v>115</v>
      </c>
      <c r="V499" s="6" t="s">
        <v>45</v>
      </c>
      <c r="W499" s="6" t="s">
        <v>34</v>
      </c>
      <c r="X499" s="6" t="s">
        <v>46</v>
      </c>
      <c r="Y499" s="6" t="s">
        <v>47</v>
      </c>
      <c r="Z499" s="6" t="s">
        <v>163</v>
      </c>
      <c r="AA499" s="6" t="s">
        <v>753</v>
      </c>
      <c r="AB499" s="7">
        <v>3</v>
      </c>
      <c r="AC499" s="7">
        <v>54660</v>
      </c>
      <c r="AD499" s="7">
        <v>54.66</v>
      </c>
      <c r="AE499" s="7">
        <v>1877000</v>
      </c>
    </row>
    <row r="500" spans="1:31" ht="22" customHeight="1" x14ac:dyDescent="0.3">
      <c r="A500" s="2">
        <v>43813</v>
      </c>
      <c r="B500" s="3" t="s">
        <v>31</v>
      </c>
      <c r="C500" s="3" t="s">
        <v>32</v>
      </c>
      <c r="D500" s="3" t="s">
        <v>33</v>
      </c>
      <c r="E500" s="3" t="s">
        <v>34</v>
      </c>
      <c r="F500" s="4" t="s">
        <v>68</v>
      </c>
      <c r="G500" s="4" t="s">
        <v>68</v>
      </c>
      <c r="H500" s="4" t="s">
        <v>68</v>
      </c>
      <c r="I500" s="3" t="s">
        <v>35</v>
      </c>
      <c r="J500" s="3" t="s">
        <v>131</v>
      </c>
      <c r="K500" s="3" t="s">
        <v>109</v>
      </c>
      <c r="L500" s="3" t="s">
        <v>110</v>
      </c>
      <c r="M500" s="4" t="s">
        <v>68</v>
      </c>
      <c r="N500" s="4" t="s">
        <v>68</v>
      </c>
      <c r="O500" s="4" t="s">
        <v>68</v>
      </c>
      <c r="P500" s="3" t="s">
        <v>132</v>
      </c>
      <c r="Q500" s="3" t="s">
        <v>41</v>
      </c>
      <c r="R500" s="3" t="s">
        <v>113</v>
      </c>
      <c r="S500" s="3" t="s">
        <v>110</v>
      </c>
      <c r="T500" s="3" t="s">
        <v>114</v>
      </c>
      <c r="U500" s="3" t="s">
        <v>115</v>
      </c>
      <c r="V500" s="3" t="s">
        <v>45</v>
      </c>
      <c r="W500" s="3" t="s">
        <v>34</v>
      </c>
      <c r="X500" s="3" t="s">
        <v>46</v>
      </c>
      <c r="Y500" s="3" t="s">
        <v>47</v>
      </c>
      <c r="Z500" s="3" t="s">
        <v>145</v>
      </c>
      <c r="AA500" s="3" t="s">
        <v>560</v>
      </c>
      <c r="AB500" s="4">
        <v>2</v>
      </c>
      <c r="AC500" s="4">
        <v>17400</v>
      </c>
      <c r="AD500" s="4">
        <v>17.399999999999999</v>
      </c>
      <c r="AE500" s="4">
        <v>244000</v>
      </c>
    </row>
    <row r="501" spans="1:31" ht="22" customHeight="1" x14ac:dyDescent="0.3">
      <c r="A501" s="5">
        <v>43812</v>
      </c>
      <c r="B501" s="6" t="s">
        <v>31</v>
      </c>
      <c r="C501" s="6" t="s">
        <v>32</v>
      </c>
      <c r="D501" s="6" t="s">
        <v>33</v>
      </c>
      <c r="E501" s="6" t="s">
        <v>34</v>
      </c>
      <c r="F501" s="7" t="s">
        <v>68</v>
      </c>
      <c r="G501" s="7" t="s">
        <v>68</v>
      </c>
      <c r="H501" s="7" t="s">
        <v>68</v>
      </c>
      <c r="I501" s="6" t="s">
        <v>35</v>
      </c>
      <c r="J501" s="6" t="s">
        <v>131</v>
      </c>
      <c r="K501" s="6" t="s">
        <v>109</v>
      </c>
      <c r="L501" s="6" t="s">
        <v>110</v>
      </c>
      <c r="M501" s="7" t="s">
        <v>68</v>
      </c>
      <c r="N501" s="7" t="s">
        <v>68</v>
      </c>
      <c r="O501" s="7" t="s">
        <v>68</v>
      </c>
      <c r="P501" s="6" t="s">
        <v>132</v>
      </c>
      <c r="Q501" s="6" t="s">
        <v>101</v>
      </c>
      <c r="R501" s="6" t="s">
        <v>113</v>
      </c>
      <c r="S501" s="6" t="s">
        <v>110</v>
      </c>
      <c r="T501" s="6" t="s">
        <v>114</v>
      </c>
      <c r="U501" s="6" t="s">
        <v>115</v>
      </c>
      <c r="V501" s="6" t="s">
        <v>45</v>
      </c>
      <c r="W501" s="6" t="s">
        <v>34</v>
      </c>
      <c r="X501" s="6" t="s">
        <v>46</v>
      </c>
      <c r="Y501" s="6" t="s">
        <v>47</v>
      </c>
      <c r="Z501" s="6" t="s">
        <v>145</v>
      </c>
      <c r="AA501" s="6" t="s">
        <v>754</v>
      </c>
      <c r="AB501" s="7">
        <v>1</v>
      </c>
      <c r="AC501" s="7">
        <v>8100</v>
      </c>
      <c r="AD501" s="7">
        <v>8.1</v>
      </c>
      <c r="AE501" s="7">
        <v>114000</v>
      </c>
    </row>
    <row r="502" spans="1:31" ht="22" hidden="1" customHeight="1" x14ac:dyDescent="0.3">
      <c r="A502" s="2">
        <v>43812</v>
      </c>
      <c r="B502" s="3" t="s">
        <v>26</v>
      </c>
      <c r="C502" s="3" t="s">
        <v>614</v>
      </c>
      <c r="D502" s="3" t="s">
        <v>222</v>
      </c>
      <c r="E502" s="3" t="s">
        <v>34</v>
      </c>
      <c r="F502" s="4" t="s">
        <v>68</v>
      </c>
      <c r="G502" s="4" t="s">
        <v>68</v>
      </c>
      <c r="H502" s="4" t="s">
        <v>68</v>
      </c>
      <c r="I502" s="3" t="s">
        <v>615</v>
      </c>
      <c r="J502" s="3" t="s">
        <v>755</v>
      </c>
      <c r="K502" s="4" t="s">
        <v>68</v>
      </c>
      <c r="L502" s="4" t="s">
        <v>68</v>
      </c>
      <c r="M502" s="4" t="s">
        <v>68</v>
      </c>
      <c r="N502" s="4" t="s">
        <v>68</v>
      </c>
      <c r="O502" s="4" t="s">
        <v>68</v>
      </c>
      <c r="P502" s="3" t="s">
        <v>617</v>
      </c>
      <c r="Q502" s="3" t="s">
        <v>618</v>
      </c>
      <c r="R502" s="3" t="s">
        <v>113</v>
      </c>
      <c r="S502" s="3" t="s">
        <v>110</v>
      </c>
      <c r="T502" s="3" t="s">
        <v>114</v>
      </c>
      <c r="U502" s="3" t="s">
        <v>115</v>
      </c>
      <c r="V502" s="3" t="s">
        <v>45</v>
      </c>
      <c r="W502" s="3" t="s">
        <v>34</v>
      </c>
      <c r="X502" s="3" t="s">
        <v>46</v>
      </c>
      <c r="Y502" s="3" t="s">
        <v>47</v>
      </c>
      <c r="Z502" s="3" t="s">
        <v>207</v>
      </c>
      <c r="AA502" s="3" t="s">
        <v>756</v>
      </c>
      <c r="AB502" s="4">
        <v>4</v>
      </c>
      <c r="AC502" s="4">
        <v>41980</v>
      </c>
      <c r="AD502" s="4">
        <v>41.98</v>
      </c>
      <c r="AE502" s="4">
        <v>839000</v>
      </c>
    </row>
    <row r="503" spans="1:31" ht="22" customHeight="1" x14ac:dyDescent="0.3">
      <c r="A503" s="5">
        <v>43812</v>
      </c>
      <c r="B503" s="6" t="s">
        <v>31</v>
      </c>
      <c r="C503" s="6" t="s">
        <v>32</v>
      </c>
      <c r="D503" s="6" t="s">
        <v>33</v>
      </c>
      <c r="E503" s="6" t="s">
        <v>34</v>
      </c>
      <c r="F503" s="7" t="s">
        <v>68</v>
      </c>
      <c r="G503" s="7" t="s">
        <v>68</v>
      </c>
      <c r="H503" s="7" t="s">
        <v>68</v>
      </c>
      <c r="I503" s="6" t="s">
        <v>35</v>
      </c>
      <c r="J503" s="6" t="s">
        <v>588</v>
      </c>
      <c r="K503" s="6" t="s">
        <v>589</v>
      </c>
      <c r="L503" s="6" t="s">
        <v>99</v>
      </c>
      <c r="M503" s="6" t="s">
        <v>61</v>
      </c>
      <c r="N503" s="7" t="s">
        <v>68</v>
      </c>
      <c r="O503" s="7" t="s">
        <v>68</v>
      </c>
      <c r="P503" s="6" t="s">
        <v>100</v>
      </c>
      <c r="Q503" s="6" t="s">
        <v>101</v>
      </c>
      <c r="R503" s="6" t="s">
        <v>102</v>
      </c>
      <c r="S503" s="6" t="s">
        <v>99</v>
      </c>
      <c r="T503" s="6" t="s">
        <v>103</v>
      </c>
      <c r="U503" s="6" t="s">
        <v>104</v>
      </c>
      <c r="V503" s="6" t="s">
        <v>45</v>
      </c>
      <c r="W503" s="6" t="s">
        <v>34</v>
      </c>
      <c r="X503" s="6" t="s">
        <v>46</v>
      </c>
      <c r="Y503" s="6" t="s">
        <v>47</v>
      </c>
      <c r="Z503" s="6" t="s">
        <v>105</v>
      </c>
      <c r="AA503" s="6" t="s">
        <v>215</v>
      </c>
      <c r="AB503" s="7">
        <v>14</v>
      </c>
      <c r="AC503" s="7">
        <v>162694</v>
      </c>
      <c r="AD503" s="7">
        <v>162.69</v>
      </c>
      <c r="AE503" s="7">
        <v>315000</v>
      </c>
    </row>
    <row r="504" spans="1:31" ht="22" customHeight="1" x14ac:dyDescent="0.3">
      <c r="A504" s="2">
        <v>43812</v>
      </c>
      <c r="B504" s="3" t="s">
        <v>31</v>
      </c>
      <c r="C504" s="3" t="s">
        <v>32</v>
      </c>
      <c r="D504" s="3" t="s">
        <v>33</v>
      </c>
      <c r="E504" s="3" t="s">
        <v>34</v>
      </c>
      <c r="F504" s="4" t="s">
        <v>68</v>
      </c>
      <c r="G504" s="4" t="s">
        <v>68</v>
      </c>
      <c r="H504" s="4" t="s">
        <v>68</v>
      </c>
      <c r="I504" s="3" t="s">
        <v>35</v>
      </c>
      <c r="J504" s="3" t="s">
        <v>588</v>
      </c>
      <c r="K504" s="3" t="s">
        <v>589</v>
      </c>
      <c r="L504" s="3" t="s">
        <v>99</v>
      </c>
      <c r="M504" s="3" t="s">
        <v>61</v>
      </c>
      <c r="N504" s="4" t="s">
        <v>68</v>
      </c>
      <c r="O504" s="4" t="s">
        <v>68</v>
      </c>
      <c r="P504" s="3" t="s">
        <v>100</v>
      </c>
      <c r="Q504" s="3" t="s">
        <v>101</v>
      </c>
      <c r="R504" s="3" t="s">
        <v>102</v>
      </c>
      <c r="S504" s="3" t="s">
        <v>99</v>
      </c>
      <c r="T504" s="3" t="s">
        <v>103</v>
      </c>
      <c r="U504" s="3" t="s">
        <v>104</v>
      </c>
      <c r="V504" s="3" t="s">
        <v>45</v>
      </c>
      <c r="W504" s="3" t="s">
        <v>34</v>
      </c>
      <c r="X504" s="3" t="s">
        <v>46</v>
      </c>
      <c r="Y504" s="3" t="s">
        <v>47</v>
      </c>
      <c r="Z504" s="3" t="s">
        <v>105</v>
      </c>
      <c r="AA504" s="3" t="s">
        <v>215</v>
      </c>
      <c r="AB504" s="4">
        <v>14</v>
      </c>
      <c r="AC504" s="4">
        <v>162694</v>
      </c>
      <c r="AD504" s="4">
        <v>162.69</v>
      </c>
      <c r="AE504" s="4">
        <v>315000</v>
      </c>
    </row>
    <row r="505" spans="1:31" ht="22" customHeight="1" x14ac:dyDescent="0.3">
      <c r="A505" s="5">
        <v>43812</v>
      </c>
      <c r="B505" s="6" t="s">
        <v>31</v>
      </c>
      <c r="C505" s="6" t="s">
        <v>32</v>
      </c>
      <c r="D505" s="6" t="s">
        <v>33</v>
      </c>
      <c r="E505" s="6" t="s">
        <v>34</v>
      </c>
      <c r="F505" s="7" t="s">
        <v>68</v>
      </c>
      <c r="G505" s="7" t="s">
        <v>68</v>
      </c>
      <c r="H505" s="7" t="s">
        <v>68</v>
      </c>
      <c r="I505" s="6" t="s">
        <v>35</v>
      </c>
      <c r="J505" s="6" t="s">
        <v>200</v>
      </c>
      <c r="K505" s="7" t="s">
        <v>68</v>
      </c>
      <c r="L505" s="6" t="s">
        <v>99</v>
      </c>
      <c r="M505" s="7" t="s">
        <v>68</v>
      </c>
      <c r="N505" s="7" t="s">
        <v>68</v>
      </c>
      <c r="O505" s="7" t="s">
        <v>68</v>
      </c>
      <c r="P505" s="6" t="s">
        <v>202</v>
      </c>
      <c r="Q505" s="6" t="s">
        <v>41</v>
      </c>
      <c r="R505" s="6" t="s">
        <v>113</v>
      </c>
      <c r="S505" s="6" t="s">
        <v>110</v>
      </c>
      <c r="T505" s="6" t="s">
        <v>114</v>
      </c>
      <c r="U505" s="6" t="s">
        <v>115</v>
      </c>
      <c r="V505" s="6" t="s">
        <v>45</v>
      </c>
      <c r="W505" s="6" t="s">
        <v>34</v>
      </c>
      <c r="X505" s="6" t="s">
        <v>46</v>
      </c>
      <c r="Y505" s="6" t="s">
        <v>47</v>
      </c>
      <c r="Z505" s="6" t="s">
        <v>145</v>
      </c>
      <c r="AA505" s="6" t="s">
        <v>757</v>
      </c>
      <c r="AB505" s="7">
        <v>4</v>
      </c>
      <c r="AC505" s="7">
        <v>39000</v>
      </c>
      <c r="AD505" s="7">
        <v>39</v>
      </c>
      <c r="AE505" s="7">
        <v>547000</v>
      </c>
    </row>
    <row r="506" spans="1:31" ht="22" customHeight="1" x14ac:dyDescent="0.3">
      <c r="A506" s="2">
        <v>43812</v>
      </c>
      <c r="B506" s="3" t="s">
        <v>206</v>
      </c>
      <c r="C506" s="3" t="s">
        <v>56</v>
      </c>
      <c r="D506" s="4" t="s">
        <v>68</v>
      </c>
      <c r="E506" s="4" t="s">
        <v>68</v>
      </c>
      <c r="F506" s="4" t="s">
        <v>68</v>
      </c>
      <c r="G506" s="4" t="s">
        <v>68</v>
      </c>
      <c r="H506" s="4" t="s">
        <v>68</v>
      </c>
      <c r="I506" s="3" t="s">
        <v>74</v>
      </c>
      <c r="J506" s="3" t="s">
        <v>108</v>
      </c>
      <c r="K506" s="3" t="s">
        <v>109</v>
      </c>
      <c r="L506" s="3" t="s">
        <v>110</v>
      </c>
      <c r="M506" s="4" t="s">
        <v>68</v>
      </c>
      <c r="N506" s="4" t="s">
        <v>68</v>
      </c>
      <c r="O506" s="4" t="s">
        <v>68</v>
      </c>
      <c r="P506" s="3" t="s">
        <v>111</v>
      </c>
      <c r="Q506" s="3" t="s">
        <v>41</v>
      </c>
      <c r="R506" s="3" t="s">
        <v>133</v>
      </c>
      <c r="S506" s="3" t="s">
        <v>110</v>
      </c>
      <c r="T506" s="3" t="s">
        <v>134</v>
      </c>
      <c r="U506" s="3" t="s">
        <v>115</v>
      </c>
      <c r="V506" s="3" t="s">
        <v>45</v>
      </c>
      <c r="W506" s="3" t="s">
        <v>34</v>
      </c>
      <c r="X506" s="3" t="s">
        <v>46</v>
      </c>
      <c r="Y506" s="3" t="s">
        <v>47</v>
      </c>
      <c r="Z506" s="3" t="s">
        <v>293</v>
      </c>
      <c r="AA506" s="3" t="s">
        <v>758</v>
      </c>
      <c r="AB506" s="4">
        <v>2</v>
      </c>
      <c r="AC506" s="4">
        <v>17244</v>
      </c>
      <c r="AD506" s="4">
        <v>17.239999999999998</v>
      </c>
      <c r="AE506" s="4">
        <v>865000</v>
      </c>
    </row>
    <row r="507" spans="1:31" ht="22" customHeight="1" x14ac:dyDescent="0.3">
      <c r="A507" s="5">
        <v>43811</v>
      </c>
      <c r="B507" s="6" t="s">
        <v>31</v>
      </c>
      <c r="C507" s="6" t="s">
        <v>32</v>
      </c>
      <c r="D507" s="6" t="s">
        <v>33</v>
      </c>
      <c r="E507" s="6" t="s">
        <v>34</v>
      </c>
      <c r="F507" s="7" t="s">
        <v>68</v>
      </c>
      <c r="G507" s="7" t="s">
        <v>68</v>
      </c>
      <c r="H507" s="7" t="s">
        <v>68</v>
      </c>
      <c r="I507" s="6" t="s">
        <v>35</v>
      </c>
      <c r="J507" s="6" t="s">
        <v>244</v>
      </c>
      <c r="K507" s="7" t="s">
        <v>68</v>
      </c>
      <c r="L507" s="6" t="s">
        <v>245</v>
      </c>
      <c r="M507" s="6" t="s">
        <v>61</v>
      </c>
      <c r="N507" s="7" t="s">
        <v>68</v>
      </c>
      <c r="O507" s="7" t="s">
        <v>68</v>
      </c>
      <c r="P507" s="6" t="s">
        <v>246</v>
      </c>
      <c r="Q507" s="6" t="s">
        <v>41</v>
      </c>
      <c r="R507" s="6" t="s">
        <v>474</v>
      </c>
      <c r="S507" s="6" t="s">
        <v>245</v>
      </c>
      <c r="T507" s="6" t="s">
        <v>475</v>
      </c>
      <c r="U507" s="6" t="s">
        <v>124</v>
      </c>
      <c r="V507" s="6" t="s">
        <v>45</v>
      </c>
      <c r="W507" s="6" t="s">
        <v>34</v>
      </c>
      <c r="X507" s="6" t="s">
        <v>46</v>
      </c>
      <c r="Y507" s="6" t="s">
        <v>47</v>
      </c>
      <c r="Z507" s="6" t="s">
        <v>187</v>
      </c>
      <c r="AA507" s="6" t="s">
        <v>759</v>
      </c>
      <c r="AB507" s="7">
        <v>2</v>
      </c>
      <c r="AC507" s="7">
        <v>48800</v>
      </c>
      <c r="AD507" s="7">
        <v>48.8</v>
      </c>
      <c r="AE507" s="7">
        <v>473000</v>
      </c>
    </row>
    <row r="508" spans="1:31" ht="22" customHeight="1" x14ac:dyDescent="0.3">
      <c r="A508" s="2">
        <v>43811</v>
      </c>
      <c r="B508" s="3" t="s">
        <v>31</v>
      </c>
      <c r="C508" s="3" t="s">
        <v>32</v>
      </c>
      <c r="D508" s="3" t="s">
        <v>33</v>
      </c>
      <c r="E508" s="3" t="s">
        <v>34</v>
      </c>
      <c r="F508" s="4" t="s">
        <v>68</v>
      </c>
      <c r="G508" s="4" t="s">
        <v>68</v>
      </c>
      <c r="H508" s="4" t="s">
        <v>68</v>
      </c>
      <c r="I508" s="3" t="s">
        <v>35</v>
      </c>
      <c r="J508" s="3" t="s">
        <v>244</v>
      </c>
      <c r="K508" s="4" t="s">
        <v>68</v>
      </c>
      <c r="L508" s="3" t="s">
        <v>245</v>
      </c>
      <c r="M508" s="3" t="s">
        <v>61</v>
      </c>
      <c r="N508" s="4" t="s">
        <v>68</v>
      </c>
      <c r="O508" s="4" t="s">
        <v>68</v>
      </c>
      <c r="P508" s="3" t="s">
        <v>246</v>
      </c>
      <c r="Q508" s="3" t="s">
        <v>41</v>
      </c>
      <c r="R508" s="3" t="s">
        <v>474</v>
      </c>
      <c r="S508" s="3" t="s">
        <v>245</v>
      </c>
      <c r="T508" s="3" t="s">
        <v>475</v>
      </c>
      <c r="U508" s="3" t="s">
        <v>124</v>
      </c>
      <c r="V508" s="3" t="s">
        <v>45</v>
      </c>
      <c r="W508" s="3" t="s">
        <v>34</v>
      </c>
      <c r="X508" s="3" t="s">
        <v>46</v>
      </c>
      <c r="Y508" s="3" t="s">
        <v>47</v>
      </c>
      <c r="Z508" s="3" t="s">
        <v>187</v>
      </c>
      <c r="AA508" s="3" t="s">
        <v>759</v>
      </c>
      <c r="AB508" s="4">
        <v>2</v>
      </c>
      <c r="AC508" s="4">
        <v>48800</v>
      </c>
      <c r="AD508" s="4">
        <v>48.8</v>
      </c>
      <c r="AE508" s="4">
        <v>473000</v>
      </c>
    </row>
    <row r="509" spans="1:31" ht="22" customHeight="1" x14ac:dyDescent="0.3">
      <c r="A509" s="5">
        <v>43809</v>
      </c>
      <c r="B509" s="6" t="s">
        <v>31</v>
      </c>
      <c r="C509" s="6" t="s">
        <v>32</v>
      </c>
      <c r="D509" s="6" t="s">
        <v>33</v>
      </c>
      <c r="E509" s="6" t="s">
        <v>34</v>
      </c>
      <c r="F509" s="7" t="s">
        <v>68</v>
      </c>
      <c r="G509" s="7" t="s">
        <v>68</v>
      </c>
      <c r="H509" s="7" t="s">
        <v>68</v>
      </c>
      <c r="I509" s="6" t="s">
        <v>35</v>
      </c>
      <c r="J509" s="6" t="s">
        <v>36</v>
      </c>
      <c r="K509" s="6" t="s">
        <v>37</v>
      </c>
      <c r="L509" s="6" t="s">
        <v>38</v>
      </c>
      <c r="M509" s="6" t="s">
        <v>39</v>
      </c>
      <c r="N509" s="7" t="s">
        <v>68</v>
      </c>
      <c r="O509" s="7" t="s">
        <v>68</v>
      </c>
      <c r="P509" s="6" t="s">
        <v>40</v>
      </c>
      <c r="Q509" s="6" t="s">
        <v>611</v>
      </c>
      <c r="R509" s="6" t="s">
        <v>42</v>
      </c>
      <c r="S509" s="6" t="s">
        <v>38</v>
      </c>
      <c r="T509" s="6" t="s">
        <v>43</v>
      </c>
      <c r="U509" s="6" t="s">
        <v>44</v>
      </c>
      <c r="V509" s="6" t="s">
        <v>45</v>
      </c>
      <c r="W509" s="6" t="s">
        <v>34</v>
      </c>
      <c r="X509" s="6" t="s">
        <v>46</v>
      </c>
      <c r="Y509" s="6" t="s">
        <v>47</v>
      </c>
      <c r="Z509" s="6" t="s">
        <v>48</v>
      </c>
      <c r="AA509" s="6" t="s">
        <v>760</v>
      </c>
      <c r="AB509" s="7">
        <v>3</v>
      </c>
      <c r="AC509" s="7">
        <v>48071</v>
      </c>
      <c r="AD509" s="7">
        <v>48.07</v>
      </c>
      <c r="AE509" s="7">
        <v>548000</v>
      </c>
    </row>
    <row r="510" spans="1:31" ht="22" customHeight="1" x14ac:dyDescent="0.3">
      <c r="A510" s="2">
        <v>43808</v>
      </c>
      <c r="B510" s="3" t="s">
        <v>31</v>
      </c>
      <c r="C510" s="3" t="s">
        <v>32</v>
      </c>
      <c r="D510" s="3" t="s">
        <v>33</v>
      </c>
      <c r="E510" s="3" t="s">
        <v>34</v>
      </c>
      <c r="F510" s="4" t="s">
        <v>68</v>
      </c>
      <c r="G510" s="4" t="s">
        <v>68</v>
      </c>
      <c r="H510" s="4" t="s">
        <v>68</v>
      </c>
      <c r="I510" s="3" t="s">
        <v>35</v>
      </c>
      <c r="J510" s="3" t="s">
        <v>727</v>
      </c>
      <c r="K510" s="3" t="s">
        <v>580</v>
      </c>
      <c r="L510" s="3" t="s">
        <v>110</v>
      </c>
      <c r="M510" s="4" t="s">
        <v>68</v>
      </c>
      <c r="N510" s="4" t="s">
        <v>68</v>
      </c>
      <c r="O510" s="4" t="s">
        <v>68</v>
      </c>
      <c r="P510" s="3" t="s">
        <v>225</v>
      </c>
      <c r="Q510" s="3" t="s">
        <v>728</v>
      </c>
      <c r="R510" s="3" t="s">
        <v>321</v>
      </c>
      <c r="S510" s="3" t="s">
        <v>110</v>
      </c>
      <c r="T510" s="3" t="s">
        <v>322</v>
      </c>
      <c r="U510" s="3" t="s">
        <v>115</v>
      </c>
      <c r="V510" s="3" t="s">
        <v>45</v>
      </c>
      <c r="W510" s="3" t="s">
        <v>34</v>
      </c>
      <c r="X510" s="3" t="s">
        <v>46</v>
      </c>
      <c r="Y510" s="3" t="s">
        <v>47</v>
      </c>
      <c r="Z510" s="3" t="s">
        <v>323</v>
      </c>
      <c r="AA510" s="3" t="s">
        <v>761</v>
      </c>
      <c r="AB510" s="4">
        <v>2</v>
      </c>
      <c r="AC510" s="4">
        <v>27547</v>
      </c>
      <c r="AD510" s="4">
        <v>27.55</v>
      </c>
      <c r="AE510" s="4">
        <v>483000</v>
      </c>
    </row>
    <row r="511" spans="1:31" ht="22" customHeight="1" x14ac:dyDescent="0.3">
      <c r="A511" s="5">
        <v>43807</v>
      </c>
      <c r="B511" s="6" t="s">
        <v>31</v>
      </c>
      <c r="C511" s="6" t="s">
        <v>56</v>
      </c>
      <c r="D511" s="7" t="s">
        <v>68</v>
      </c>
      <c r="E511" s="7" t="s">
        <v>68</v>
      </c>
      <c r="F511" s="7" t="s">
        <v>68</v>
      </c>
      <c r="G511" s="7" t="s">
        <v>68</v>
      </c>
      <c r="H511" s="7" t="s">
        <v>68</v>
      </c>
      <c r="I511" s="6" t="s">
        <v>74</v>
      </c>
      <c r="J511" s="6" t="s">
        <v>175</v>
      </c>
      <c r="K511" s="6" t="s">
        <v>170</v>
      </c>
      <c r="L511" s="6" t="s">
        <v>120</v>
      </c>
      <c r="M511" s="7" t="s">
        <v>68</v>
      </c>
      <c r="N511" s="7" t="s">
        <v>68</v>
      </c>
      <c r="O511" s="7" t="s">
        <v>68</v>
      </c>
      <c r="P511" s="6" t="s">
        <v>176</v>
      </c>
      <c r="Q511" s="6" t="s">
        <v>41</v>
      </c>
      <c r="R511" s="6" t="s">
        <v>122</v>
      </c>
      <c r="S511" s="6" t="s">
        <v>120</v>
      </c>
      <c r="T511" s="6" t="s">
        <v>123</v>
      </c>
      <c r="U511" s="6" t="s">
        <v>124</v>
      </c>
      <c r="V511" s="6" t="s">
        <v>45</v>
      </c>
      <c r="W511" s="6" t="s">
        <v>34</v>
      </c>
      <c r="X511" s="6" t="s">
        <v>46</v>
      </c>
      <c r="Y511" s="6" t="s">
        <v>47</v>
      </c>
      <c r="Z511" s="6" t="s">
        <v>143</v>
      </c>
      <c r="AA511" s="6" t="s">
        <v>576</v>
      </c>
      <c r="AB511" s="7">
        <v>2</v>
      </c>
      <c r="AC511" s="7">
        <v>21400</v>
      </c>
      <c r="AD511" s="7">
        <v>21.4</v>
      </c>
      <c r="AE511" s="7">
        <v>162000</v>
      </c>
    </row>
    <row r="512" spans="1:31" ht="22" customHeight="1" x14ac:dyDescent="0.3">
      <c r="A512" s="2">
        <v>43807</v>
      </c>
      <c r="B512" s="3" t="s">
        <v>31</v>
      </c>
      <c r="C512" s="3" t="s">
        <v>56</v>
      </c>
      <c r="D512" s="4" t="s">
        <v>68</v>
      </c>
      <c r="E512" s="4" t="s">
        <v>68</v>
      </c>
      <c r="F512" s="4" t="s">
        <v>68</v>
      </c>
      <c r="G512" s="4" t="s">
        <v>68</v>
      </c>
      <c r="H512" s="4" t="s">
        <v>68</v>
      </c>
      <c r="I512" s="3" t="s">
        <v>74</v>
      </c>
      <c r="J512" s="3" t="s">
        <v>175</v>
      </c>
      <c r="K512" s="3" t="s">
        <v>170</v>
      </c>
      <c r="L512" s="3" t="s">
        <v>120</v>
      </c>
      <c r="M512" s="4" t="s">
        <v>68</v>
      </c>
      <c r="N512" s="4" t="s">
        <v>68</v>
      </c>
      <c r="O512" s="4" t="s">
        <v>68</v>
      </c>
      <c r="P512" s="3" t="s">
        <v>176</v>
      </c>
      <c r="Q512" s="3" t="s">
        <v>41</v>
      </c>
      <c r="R512" s="3" t="s">
        <v>122</v>
      </c>
      <c r="S512" s="3" t="s">
        <v>120</v>
      </c>
      <c r="T512" s="3" t="s">
        <v>123</v>
      </c>
      <c r="U512" s="3" t="s">
        <v>124</v>
      </c>
      <c r="V512" s="3" t="s">
        <v>45</v>
      </c>
      <c r="W512" s="3" t="s">
        <v>34</v>
      </c>
      <c r="X512" s="3" t="s">
        <v>46</v>
      </c>
      <c r="Y512" s="3" t="s">
        <v>47</v>
      </c>
      <c r="Z512" s="3" t="s">
        <v>143</v>
      </c>
      <c r="AA512" s="3" t="s">
        <v>576</v>
      </c>
      <c r="AB512" s="4">
        <v>2</v>
      </c>
      <c r="AC512" s="4">
        <v>21400</v>
      </c>
      <c r="AD512" s="4">
        <v>21.4</v>
      </c>
      <c r="AE512" s="4">
        <v>162000</v>
      </c>
    </row>
    <row r="513" spans="1:31" ht="22" customHeight="1" x14ac:dyDescent="0.3">
      <c r="A513" s="5">
        <v>43806</v>
      </c>
      <c r="B513" s="6" t="s">
        <v>31</v>
      </c>
      <c r="C513" s="6" t="s">
        <v>32</v>
      </c>
      <c r="D513" s="6" t="s">
        <v>33</v>
      </c>
      <c r="E513" s="6" t="s">
        <v>34</v>
      </c>
      <c r="F513" s="7" t="s">
        <v>68</v>
      </c>
      <c r="G513" s="7" t="s">
        <v>68</v>
      </c>
      <c r="H513" s="7" t="s">
        <v>68</v>
      </c>
      <c r="I513" s="6" t="s">
        <v>35</v>
      </c>
      <c r="J513" s="6" t="s">
        <v>200</v>
      </c>
      <c r="K513" s="7" t="s">
        <v>68</v>
      </c>
      <c r="L513" s="6" t="s">
        <v>99</v>
      </c>
      <c r="M513" s="7" t="s">
        <v>68</v>
      </c>
      <c r="N513" s="7" t="s">
        <v>68</v>
      </c>
      <c r="O513" s="7" t="s">
        <v>68</v>
      </c>
      <c r="P513" s="6" t="s">
        <v>202</v>
      </c>
      <c r="Q513" s="6" t="s">
        <v>41</v>
      </c>
      <c r="R513" s="6" t="s">
        <v>113</v>
      </c>
      <c r="S513" s="6" t="s">
        <v>110</v>
      </c>
      <c r="T513" s="6" t="s">
        <v>114</v>
      </c>
      <c r="U513" s="6" t="s">
        <v>115</v>
      </c>
      <c r="V513" s="6" t="s">
        <v>45</v>
      </c>
      <c r="W513" s="6" t="s">
        <v>34</v>
      </c>
      <c r="X513" s="6" t="s">
        <v>46</v>
      </c>
      <c r="Y513" s="6" t="s">
        <v>47</v>
      </c>
      <c r="Z513" s="6" t="s">
        <v>145</v>
      </c>
      <c r="AA513" s="6" t="s">
        <v>762</v>
      </c>
      <c r="AB513" s="7">
        <v>2</v>
      </c>
      <c r="AC513" s="7">
        <v>23100</v>
      </c>
      <c r="AD513" s="7">
        <v>23.1</v>
      </c>
      <c r="AE513" s="7">
        <v>324000</v>
      </c>
    </row>
    <row r="514" spans="1:31" ht="22" customHeight="1" x14ac:dyDescent="0.3">
      <c r="A514" s="2">
        <v>43806</v>
      </c>
      <c r="B514" s="3" t="s">
        <v>31</v>
      </c>
      <c r="C514" s="3" t="s">
        <v>32</v>
      </c>
      <c r="D514" s="3" t="s">
        <v>33</v>
      </c>
      <c r="E514" s="3" t="s">
        <v>34</v>
      </c>
      <c r="F514" s="4" t="s">
        <v>68</v>
      </c>
      <c r="G514" s="4" t="s">
        <v>68</v>
      </c>
      <c r="H514" s="4" t="s">
        <v>68</v>
      </c>
      <c r="I514" s="3" t="s">
        <v>35</v>
      </c>
      <c r="J514" s="3" t="s">
        <v>200</v>
      </c>
      <c r="K514" s="4" t="s">
        <v>68</v>
      </c>
      <c r="L514" s="3" t="s">
        <v>99</v>
      </c>
      <c r="M514" s="4" t="s">
        <v>68</v>
      </c>
      <c r="N514" s="4" t="s">
        <v>68</v>
      </c>
      <c r="O514" s="4" t="s">
        <v>68</v>
      </c>
      <c r="P514" s="3" t="s">
        <v>202</v>
      </c>
      <c r="Q514" s="3" t="s">
        <v>41</v>
      </c>
      <c r="R514" s="3" t="s">
        <v>113</v>
      </c>
      <c r="S514" s="3" t="s">
        <v>110</v>
      </c>
      <c r="T514" s="3" t="s">
        <v>114</v>
      </c>
      <c r="U514" s="3" t="s">
        <v>115</v>
      </c>
      <c r="V514" s="3" t="s">
        <v>45</v>
      </c>
      <c r="W514" s="3" t="s">
        <v>34</v>
      </c>
      <c r="X514" s="3" t="s">
        <v>46</v>
      </c>
      <c r="Y514" s="3" t="s">
        <v>47</v>
      </c>
      <c r="Z514" s="3" t="s">
        <v>145</v>
      </c>
      <c r="AA514" s="3" t="s">
        <v>763</v>
      </c>
      <c r="AB514" s="4">
        <v>10</v>
      </c>
      <c r="AC514" s="4">
        <v>97500</v>
      </c>
      <c r="AD514" s="4">
        <v>97.5</v>
      </c>
      <c r="AE514" s="4">
        <v>1369000</v>
      </c>
    </row>
    <row r="515" spans="1:31" ht="22" customHeight="1" x14ac:dyDescent="0.3">
      <c r="A515" s="5">
        <v>43806</v>
      </c>
      <c r="B515" s="6" t="s">
        <v>31</v>
      </c>
      <c r="C515" s="6" t="s">
        <v>32</v>
      </c>
      <c r="D515" s="6" t="s">
        <v>33</v>
      </c>
      <c r="E515" s="6" t="s">
        <v>34</v>
      </c>
      <c r="F515" s="7" t="s">
        <v>68</v>
      </c>
      <c r="G515" s="7" t="s">
        <v>68</v>
      </c>
      <c r="H515" s="7" t="s">
        <v>68</v>
      </c>
      <c r="I515" s="6" t="s">
        <v>35</v>
      </c>
      <c r="J515" s="6" t="s">
        <v>131</v>
      </c>
      <c r="K515" s="6" t="s">
        <v>109</v>
      </c>
      <c r="L515" s="6" t="s">
        <v>110</v>
      </c>
      <c r="M515" s="7" t="s">
        <v>68</v>
      </c>
      <c r="N515" s="7" t="s">
        <v>68</v>
      </c>
      <c r="O515" s="7" t="s">
        <v>68</v>
      </c>
      <c r="P515" s="6" t="s">
        <v>132</v>
      </c>
      <c r="Q515" s="6" t="s">
        <v>101</v>
      </c>
      <c r="R515" s="6" t="s">
        <v>113</v>
      </c>
      <c r="S515" s="6" t="s">
        <v>110</v>
      </c>
      <c r="T515" s="6" t="s">
        <v>114</v>
      </c>
      <c r="U515" s="6" t="s">
        <v>115</v>
      </c>
      <c r="V515" s="6" t="s">
        <v>45</v>
      </c>
      <c r="W515" s="6" t="s">
        <v>34</v>
      </c>
      <c r="X515" s="6" t="s">
        <v>46</v>
      </c>
      <c r="Y515" s="6" t="s">
        <v>47</v>
      </c>
      <c r="Z515" s="6" t="s">
        <v>135</v>
      </c>
      <c r="AA515" s="6" t="s">
        <v>764</v>
      </c>
      <c r="AB515" s="7">
        <v>2</v>
      </c>
      <c r="AC515" s="7">
        <v>42750</v>
      </c>
      <c r="AD515" s="7">
        <v>42.75</v>
      </c>
      <c r="AE515" s="7">
        <v>689000</v>
      </c>
    </row>
    <row r="516" spans="1:31" ht="22" customHeight="1" x14ac:dyDescent="0.3">
      <c r="A516" s="2">
        <v>43806</v>
      </c>
      <c r="B516" s="3" t="s">
        <v>107</v>
      </c>
      <c r="C516" s="3" t="s">
        <v>32</v>
      </c>
      <c r="D516" s="3" t="s">
        <v>33</v>
      </c>
      <c r="E516" s="3" t="s">
        <v>34</v>
      </c>
      <c r="F516" s="4" t="s">
        <v>68</v>
      </c>
      <c r="G516" s="4" t="s">
        <v>68</v>
      </c>
      <c r="H516" s="4" t="s">
        <v>68</v>
      </c>
      <c r="I516" s="3" t="s">
        <v>35</v>
      </c>
      <c r="J516" s="3" t="s">
        <v>108</v>
      </c>
      <c r="K516" s="3" t="s">
        <v>109</v>
      </c>
      <c r="L516" s="3" t="s">
        <v>110</v>
      </c>
      <c r="M516" s="4" t="s">
        <v>68</v>
      </c>
      <c r="N516" s="4" t="s">
        <v>68</v>
      </c>
      <c r="O516" s="4" t="s">
        <v>68</v>
      </c>
      <c r="P516" s="3" t="s">
        <v>111</v>
      </c>
      <c r="Q516" s="3" t="s">
        <v>41</v>
      </c>
      <c r="R516" s="3" t="s">
        <v>210</v>
      </c>
      <c r="S516" s="3" t="s">
        <v>110</v>
      </c>
      <c r="T516" s="3" t="s">
        <v>211</v>
      </c>
      <c r="U516" s="3" t="s">
        <v>115</v>
      </c>
      <c r="V516" s="3" t="s">
        <v>45</v>
      </c>
      <c r="W516" s="3" t="s">
        <v>34</v>
      </c>
      <c r="X516" s="3" t="s">
        <v>46</v>
      </c>
      <c r="Y516" s="3" t="s">
        <v>47</v>
      </c>
      <c r="Z516" s="3" t="s">
        <v>187</v>
      </c>
      <c r="AA516" s="3" t="s">
        <v>742</v>
      </c>
      <c r="AB516" s="4">
        <v>4</v>
      </c>
      <c r="AC516" s="4">
        <v>46892</v>
      </c>
      <c r="AD516" s="4">
        <v>46.89</v>
      </c>
      <c r="AE516" s="4">
        <v>350000</v>
      </c>
    </row>
    <row r="517" spans="1:31" ht="22" customHeight="1" x14ac:dyDescent="0.3">
      <c r="A517" s="5">
        <v>43806</v>
      </c>
      <c r="B517" s="6" t="s">
        <v>107</v>
      </c>
      <c r="C517" s="6" t="s">
        <v>32</v>
      </c>
      <c r="D517" s="6" t="s">
        <v>33</v>
      </c>
      <c r="E517" s="6" t="s">
        <v>34</v>
      </c>
      <c r="F517" s="7" t="s">
        <v>68</v>
      </c>
      <c r="G517" s="7" t="s">
        <v>68</v>
      </c>
      <c r="H517" s="7" t="s">
        <v>68</v>
      </c>
      <c r="I517" s="6" t="s">
        <v>35</v>
      </c>
      <c r="J517" s="6" t="s">
        <v>108</v>
      </c>
      <c r="K517" s="6" t="s">
        <v>109</v>
      </c>
      <c r="L517" s="6" t="s">
        <v>110</v>
      </c>
      <c r="M517" s="7" t="s">
        <v>68</v>
      </c>
      <c r="N517" s="7" t="s">
        <v>68</v>
      </c>
      <c r="O517" s="7" t="s">
        <v>68</v>
      </c>
      <c r="P517" s="6" t="s">
        <v>111</v>
      </c>
      <c r="Q517" s="6" t="s">
        <v>41</v>
      </c>
      <c r="R517" s="6" t="s">
        <v>210</v>
      </c>
      <c r="S517" s="6" t="s">
        <v>110</v>
      </c>
      <c r="T517" s="6" t="s">
        <v>211</v>
      </c>
      <c r="U517" s="6" t="s">
        <v>115</v>
      </c>
      <c r="V517" s="6" t="s">
        <v>45</v>
      </c>
      <c r="W517" s="6" t="s">
        <v>34</v>
      </c>
      <c r="X517" s="6" t="s">
        <v>46</v>
      </c>
      <c r="Y517" s="6" t="s">
        <v>47</v>
      </c>
      <c r="Z517" s="6" t="s">
        <v>187</v>
      </c>
      <c r="AA517" s="6" t="s">
        <v>765</v>
      </c>
      <c r="AB517" s="7">
        <v>4</v>
      </c>
      <c r="AC517" s="7">
        <v>46892</v>
      </c>
      <c r="AD517" s="7">
        <v>46.89</v>
      </c>
      <c r="AE517" s="7">
        <v>350000</v>
      </c>
    </row>
    <row r="518" spans="1:31" ht="22" customHeight="1" x14ac:dyDescent="0.3">
      <c r="A518" s="2">
        <v>43806</v>
      </c>
      <c r="B518" s="3" t="s">
        <v>31</v>
      </c>
      <c r="C518" s="3" t="s">
        <v>32</v>
      </c>
      <c r="D518" s="3" t="s">
        <v>33</v>
      </c>
      <c r="E518" s="3" t="s">
        <v>34</v>
      </c>
      <c r="F518" s="4" t="s">
        <v>68</v>
      </c>
      <c r="G518" s="4" t="s">
        <v>68</v>
      </c>
      <c r="H518" s="4" t="s">
        <v>68</v>
      </c>
      <c r="I518" s="3" t="s">
        <v>50</v>
      </c>
      <c r="J518" s="3" t="s">
        <v>551</v>
      </c>
      <c r="K518" s="4" t="s">
        <v>68</v>
      </c>
      <c r="L518" s="3" t="s">
        <v>99</v>
      </c>
      <c r="M518" s="4" t="s">
        <v>68</v>
      </c>
      <c r="N518" s="4" t="s">
        <v>68</v>
      </c>
      <c r="O518" s="4" t="s">
        <v>68</v>
      </c>
      <c r="P518" s="3" t="s">
        <v>552</v>
      </c>
      <c r="Q518" s="3" t="s">
        <v>611</v>
      </c>
      <c r="R518" s="3" t="s">
        <v>450</v>
      </c>
      <c r="S518" s="3" t="s">
        <v>99</v>
      </c>
      <c r="T518" s="3" t="s">
        <v>451</v>
      </c>
      <c r="U518" s="3" t="s">
        <v>352</v>
      </c>
      <c r="V518" s="3" t="s">
        <v>45</v>
      </c>
      <c r="W518" s="3" t="s">
        <v>34</v>
      </c>
      <c r="X518" s="3" t="s">
        <v>46</v>
      </c>
      <c r="Y518" s="3" t="s">
        <v>47</v>
      </c>
      <c r="Z518" s="3" t="s">
        <v>361</v>
      </c>
      <c r="AA518" s="3" t="s">
        <v>766</v>
      </c>
      <c r="AB518" s="4">
        <v>2</v>
      </c>
      <c r="AC518" s="4">
        <v>20000</v>
      </c>
      <c r="AD518" s="4">
        <v>20</v>
      </c>
      <c r="AE518" s="4">
        <v>339000</v>
      </c>
    </row>
    <row r="519" spans="1:31" ht="22" customHeight="1" x14ac:dyDescent="0.3">
      <c r="A519" s="5">
        <v>43805</v>
      </c>
      <c r="B519" s="6" t="s">
        <v>107</v>
      </c>
      <c r="C519" s="6" t="s">
        <v>32</v>
      </c>
      <c r="D519" s="6" t="s">
        <v>33</v>
      </c>
      <c r="E519" s="6" t="s">
        <v>34</v>
      </c>
      <c r="F519" s="7" t="s">
        <v>68</v>
      </c>
      <c r="G519" s="7" t="s">
        <v>68</v>
      </c>
      <c r="H519" s="7" t="s">
        <v>68</v>
      </c>
      <c r="I519" s="6" t="s">
        <v>35</v>
      </c>
      <c r="J519" s="6" t="s">
        <v>108</v>
      </c>
      <c r="K519" s="6" t="s">
        <v>109</v>
      </c>
      <c r="L519" s="6" t="s">
        <v>110</v>
      </c>
      <c r="M519" s="7" t="s">
        <v>68</v>
      </c>
      <c r="N519" s="7" t="s">
        <v>68</v>
      </c>
      <c r="O519" s="7" t="s">
        <v>68</v>
      </c>
      <c r="P519" s="6" t="s">
        <v>111</v>
      </c>
      <c r="Q519" s="6" t="s">
        <v>41</v>
      </c>
      <c r="R519" s="6" t="s">
        <v>210</v>
      </c>
      <c r="S519" s="6" t="s">
        <v>110</v>
      </c>
      <c r="T519" s="6" t="s">
        <v>211</v>
      </c>
      <c r="U519" s="6" t="s">
        <v>115</v>
      </c>
      <c r="V519" s="6" t="s">
        <v>45</v>
      </c>
      <c r="W519" s="6" t="s">
        <v>34</v>
      </c>
      <c r="X519" s="6" t="s">
        <v>46</v>
      </c>
      <c r="Y519" s="6" t="s">
        <v>47</v>
      </c>
      <c r="Z519" s="6" t="s">
        <v>187</v>
      </c>
      <c r="AA519" s="6" t="s">
        <v>528</v>
      </c>
      <c r="AB519" s="7">
        <v>6</v>
      </c>
      <c r="AC519" s="7">
        <v>70338</v>
      </c>
      <c r="AD519" s="7">
        <v>70.34</v>
      </c>
      <c r="AE519" s="7">
        <v>525000</v>
      </c>
    </row>
    <row r="520" spans="1:31" ht="22" customHeight="1" x14ac:dyDescent="0.3">
      <c r="A520" s="2">
        <v>43804</v>
      </c>
      <c r="B520" s="3" t="s">
        <v>31</v>
      </c>
      <c r="C520" s="3" t="s">
        <v>56</v>
      </c>
      <c r="D520" s="4" t="s">
        <v>68</v>
      </c>
      <c r="E520" s="4" t="s">
        <v>68</v>
      </c>
      <c r="F520" s="4" t="s">
        <v>68</v>
      </c>
      <c r="G520" s="4" t="s">
        <v>68</v>
      </c>
      <c r="H520" s="4" t="s">
        <v>68</v>
      </c>
      <c r="I520" s="3" t="s">
        <v>74</v>
      </c>
      <c r="J520" s="3" t="s">
        <v>230</v>
      </c>
      <c r="K520" s="3" t="s">
        <v>580</v>
      </c>
      <c r="L520" s="3" t="s">
        <v>110</v>
      </c>
      <c r="M520" s="4" t="s">
        <v>68</v>
      </c>
      <c r="N520" s="4" t="s">
        <v>68</v>
      </c>
      <c r="O520" s="4" t="s">
        <v>68</v>
      </c>
      <c r="P520" s="3" t="s">
        <v>231</v>
      </c>
      <c r="Q520" s="3" t="s">
        <v>101</v>
      </c>
      <c r="R520" s="3" t="s">
        <v>113</v>
      </c>
      <c r="S520" s="3" t="s">
        <v>110</v>
      </c>
      <c r="T520" s="3" t="s">
        <v>114</v>
      </c>
      <c r="U520" s="3" t="s">
        <v>115</v>
      </c>
      <c r="V520" s="3" t="s">
        <v>45</v>
      </c>
      <c r="W520" s="3" t="s">
        <v>34</v>
      </c>
      <c r="X520" s="3" t="s">
        <v>46</v>
      </c>
      <c r="Y520" s="3" t="s">
        <v>47</v>
      </c>
      <c r="Z520" s="3" t="s">
        <v>232</v>
      </c>
      <c r="AA520" s="3" t="s">
        <v>767</v>
      </c>
      <c r="AB520" s="4">
        <v>6</v>
      </c>
      <c r="AC520" s="4">
        <v>96240</v>
      </c>
      <c r="AD520" s="4">
        <v>96.24</v>
      </c>
      <c r="AE520" s="4">
        <v>162000</v>
      </c>
    </row>
    <row r="521" spans="1:31" ht="22" customHeight="1" x14ac:dyDescent="0.3">
      <c r="A521" s="5">
        <v>43804</v>
      </c>
      <c r="B521" s="6" t="s">
        <v>31</v>
      </c>
      <c r="C521" s="6" t="s">
        <v>56</v>
      </c>
      <c r="D521" s="7" t="s">
        <v>68</v>
      </c>
      <c r="E521" s="7" t="s">
        <v>68</v>
      </c>
      <c r="F521" s="7" t="s">
        <v>68</v>
      </c>
      <c r="G521" s="7" t="s">
        <v>68</v>
      </c>
      <c r="H521" s="7" t="s">
        <v>68</v>
      </c>
      <c r="I521" s="6" t="s">
        <v>74</v>
      </c>
      <c r="J521" s="6" t="s">
        <v>230</v>
      </c>
      <c r="K521" s="6" t="s">
        <v>580</v>
      </c>
      <c r="L521" s="6" t="s">
        <v>110</v>
      </c>
      <c r="M521" s="7" t="s">
        <v>68</v>
      </c>
      <c r="N521" s="7" t="s">
        <v>68</v>
      </c>
      <c r="O521" s="7" t="s">
        <v>68</v>
      </c>
      <c r="P521" s="6" t="s">
        <v>231</v>
      </c>
      <c r="Q521" s="6" t="s">
        <v>101</v>
      </c>
      <c r="R521" s="6" t="s">
        <v>113</v>
      </c>
      <c r="S521" s="6" t="s">
        <v>110</v>
      </c>
      <c r="T521" s="6" t="s">
        <v>114</v>
      </c>
      <c r="U521" s="6" t="s">
        <v>115</v>
      </c>
      <c r="V521" s="6" t="s">
        <v>45</v>
      </c>
      <c r="W521" s="6" t="s">
        <v>34</v>
      </c>
      <c r="X521" s="6" t="s">
        <v>46</v>
      </c>
      <c r="Y521" s="6" t="s">
        <v>47</v>
      </c>
      <c r="Z521" s="6" t="s">
        <v>234</v>
      </c>
      <c r="AA521" s="6" t="s">
        <v>768</v>
      </c>
      <c r="AB521" s="7">
        <v>1</v>
      </c>
      <c r="AC521" s="7">
        <v>17016</v>
      </c>
      <c r="AD521" s="7">
        <v>17.02</v>
      </c>
      <c r="AE521" s="7">
        <v>28800</v>
      </c>
    </row>
    <row r="522" spans="1:31" ht="22" customHeight="1" x14ac:dyDescent="0.3">
      <c r="A522" s="2">
        <v>43801</v>
      </c>
      <c r="B522" s="3" t="s">
        <v>31</v>
      </c>
      <c r="C522" s="3" t="s">
        <v>56</v>
      </c>
      <c r="D522" s="4" t="s">
        <v>68</v>
      </c>
      <c r="E522" s="4" t="s">
        <v>68</v>
      </c>
      <c r="F522" s="4" t="s">
        <v>68</v>
      </c>
      <c r="G522" s="4" t="s">
        <v>68</v>
      </c>
      <c r="H522" s="4" t="s">
        <v>68</v>
      </c>
      <c r="I522" s="3" t="s">
        <v>74</v>
      </c>
      <c r="J522" s="3" t="s">
        <v>127</v>
      </c>
      <c r="K522" s="4" t="s">
        <v>68</v>
      </c>
      <c r="L522" s="3" t="s">
        <v>120</v>
      </c>
      <c r="M522" s="4" t="s">
        <v>68</v>
      </c>
      <c r="N522" s="4" t="s">
        <v>68</v>
      </c>
      <c r="O522" s="4" t="s">
        <v>68</v>
      </c>
      <c r="P522" s="3" t="s">
        <v>128</v>
      </c>
      <c r="Q522" s="3" t="s">
        <v>41</v>
      </c>
      <c r="R522" s="3" t="s">
        <v>122</v>
      </c>
      <c r="S522" s="3" t="s">
        <v>120</v>
      </c>
      <c r="T522" s="3" t="s">
        <v>123</v>
      </c>
      <c r="U522" s="3" t="s">
        <v>124</v>
      </c>
      <c r="V522" s="3" t="s">
        <v>45</v>
      </c>
      <c r="W522" s="3" t="s">
        <v>34</v>
      </c>
      <c r="X522" s="3" t="s">
        <v>46</v>
      </c>
      <c r="Y522" s="3" t="s">
        <v>47</v>
      </c>
      <c r="Z522" s="3" t="s">
        <v>143</v>
      </c>
      <c r="AA522" s="3" t="s">
        <v>576</v>
      </c>
      <c r="AB522" s="4">
        <v>2</v>
      </c>
      <c r="AC522" s="4">
        <v>21600</v>
      </c>
      <c r="AD522" s="4">
        <v>21.6</v>
      </c>
      <c r="AE522" s="4">
        <v>163000</v>
      </c>
    </row>
    <row r="523" spans="1:31" ht="22" customHeight="1" x14ac:dyDescent="0.3">
      <c r="A523" s="5">
        <v>43801</v>
      </c>
      <c r="B523" s="6" t="s">
        <v>31</v>
      </c>
      <c r="C523" s="6" t="s">
        <v>56</v>
      </c>
      <c r="D523" s="7" t="s">
        <v>68</v>
      </c>
      <c r="E523" s="7" t="s">
        <v>68</v>
      </c>
      <c r="F523" s="7" t="s">
        <v>68</v>
      </c>
      <c r="G523" s="7" t="s">
        <v>68</v>
      </c>
      <c r="H523" s="7" t="s">
        <v>68</v>
      </c>
      <c r="I523" s="6" t="s">
        <v>74</v>
      </c>
      <c r="J523" s="6" t="s">
        <v>127</v>
      </c>
      <c r="K523" s="7" t="s">
        <v>68</v>
      </c>
      <c r="L523" s="6" t="s">
        <v>120</v>
      </c>
      <c r="M523" s="7" t="s">
        <v>68</v>
      </c>
      <c r="N523" s="7" t="s">
        <v>68</v>
      </c>
      <c r="O523" s="7" t="s">
        <v>68</v>
      </c>
      <c r="P523" s="6" t="s">
        <v>128</v>
      </c>
      <c r="Q523" s="6" t="s">
        <v>41</v>
      </c>
      <c r="R523" s="6" t="s">
        <v>122</v>
      </c>
      <c r="S523" s="6" t="s">
        <v>120</v>
      </c>
      <c r="T523" s="6" t="s">
        <v>123</v>
      </c>
      <c r="U523" s="6" t="s">
        <v>124</v>
      </c>
      <c r="V523" s="6" t="s">
        <v>45</v>
      </c>
      <c r="W523" s="6" t="s">
        <v>34</v>
      </c>
      <c r="X523" s="6" t="s">
        <v>46</v>
      </c>
      <c r="Y523" s="6" t="s">
        <v>47</v>
      </c>
      <c r="Z523" s="6" t="s">
        <v>143</v>
      </c>
      <c r="AA523" s="6" t="s">
        <v>576</v>
      </c>
      <c r="AB523" s="7">
        <v>2</v>
      </c>
      <c r="AC523" s="7">
        <v>21600</v>
      </c>
      <c r="AD523" s="7">
        <v>21.6</v>
      </c>
      <c r="AE523" s="7">
        <v>163000</v>
      </c>
    </row>
    <row r="524" spans="1:31" ht="22" customHeight="1" x14ac:dyDescent="0.3">
      <c r="A524" s="2">
        <v>43801</v>
      </c>
      <c r="B524" s="3" t="s">
        <v>31</v>
      </c>
      <c r="C524" s="3" t="s">
        <v>32</v>
      </c>
      <c r="D524" s="3" t="s">
        <v>33</v>
      </c>
      <c r="E524" s="3" t="s">
        <v>34</v>
      </c>
      <c r="F524" s="4" t="s">
        <v>68</v>
      </c>
      <c r="G524" s="4" t="s">
        <v>68</v>
      </c>
      <c r="H524" s="4" t="s">
        <v>68</v>
      </c>
      <c r="I524" s="3" t="s">
        <v>35</v>
      </c>
      <c r="J524" s="3" t="s">
        <v>727</v>
      </c>
      <c r="K524" s="3" t="s">
        <v>580</v>
      </c>
      <c r="L524" s="3" t="s">
        <v>110</v>
      </c>
      <c r="M524" s="4" t="s">
        <v>68</v>
      </c>
      <c r="N524" s="4" t="s">
        <v>68</v>
      </c>
      <c r="O524" s="4" t="s">
        <v>68</v>
      </c>
      <c r="P524" s="3" t="s">
        <v>225</v>
      </c>
      <c r="Q524" s="3" t="s">
        <v>728</v>
      </c>
      <c r="R524" s="3" t="s">
        <v>321</v>
      </c>
      <c r="S524" s="3" t="s">
        <v>110</v>
      </c>
      <c r="T524" s="3" t="s">
        <v>322</v>
      </c>
      <c r="U524" s="3" t="s">
        <v>115</v>
      </c>
      <c r="V524" s="3" t="s">
        <v>45</v>
      </c>
      <c r="W524" s="3" t="s">
        <v>34</v>
      </c>
      <c r="X524" s="3" t="s">
        <v>46</v>
      </c>
      <c r="Y524" s="3" t="s">
        <v>47</v>
      </c>
      <c r="Z524" s="3" t="s">
        <v>323</v>
      </c>
      <c r="AA524" s="3" t="s">
        <v>734</v>
      </c>
      <c r="AB524" s="4">
        <v>2</v>
      </c>
      <c r="AC524" s="4">
        <v>27547</v>
      </c>
      <c r="AD524" s="4">
        <v>27.55</v>
      </c>
      <c r="AE524" s="4">
        <v>483000</v>
      </c>
    </row>
    <row r="525" spans="1:31" ht="22" customHeight="1" x14ac:dyDescent="0.3">
      <c r="A525" s="5">
        <v>43800</v>
      </c>
      <c r="B525" s="6" t="s">
        <v>31</v>
      </c>
      <c r="C525" s="6" t="s">
        <v>56</v>
      </c>
      <c r="D525" s="7" t="s">
        <v>68</v>
      </c>
      <c r="E525" s="7" t="s">
        <v>68</v>
      </c>
      <c r="F525" s="7" t="s">
        <v>68</v>
      </c>
      <c r="G525" s="7" t="s">
        <v>68</v>
      </c>
      <c r="H525" s="7" t="s">
        <v>68</v>
      </c>
      <c r="I525" s="6" t="s">
        <v>74</v>
      </c>
      <c r="J525" s="6" t="s">
        <v>769</v>
      </c>
      <c r="K525" s="7" t="s">
        <v>68</v>
      </c>
      <c r="L525" s="7" t="s">
        <v>68</v>
      </c>
      <c r="M525" s="7" t="s">
        <v>68</v>
      </c>
      <c r="N525" s="7" t="s">
        <v>68</v>
      </c>
      <c r="O525" s="7" t="s">
        <v>68</v>
      </c>
      <c r="P525" s="6" t="s">
        <v>770</v>
      </c>
      <c r="Q525" s="6" t="s">
        <v>41</v>
      </c>
      <c r="R525" s="6" t="s">
        <v>122</v>
      </c>
      <c r="S525" s="6" t="s">
        <v>120</v>
      </c>
      <c r="T525" s="6" t="s">
        <v>123</v>
      </c>
      <c r="U525" s="6" t="s">
        <v>124</v>
      </c>
      <c r="V525" s="6" t="s">
        <v>45</v>
      </c>
      <c r="W525" s="6" t="s">
        <v>34</v>
      </c>
      <c r="X525" s="6" t="s">
        <v>46</v>
      </c>
      <c r="Y525" s="6" t="s">
        <v>47</v>
      </c>
      <c r="Z525" s="6" t="s">
        <v>771</v>
      </c>
      <c r="AA525" s="6" t="s">
        <v>772</v>
      </c>
      <c r="AB525" s="7">
        <v>8</v>
      </c>
      <c r="AC525" s="7">
        <v>77700</v>
      </c>
      <c r="AD525" s="7">
        <v>77.7</v>
      </c>
      <c r="AE525" s="7">
        <v>1999000</v>
      </c>
    </row>
    <row r="526" spans="1:31" ht="22" customHeight="1" x14ac:dyDescent="0.3">
      <c r="A526" s="2">
        <v>43800</v>
      </c>
      <c r="B526" s="3" t="s">
        <v>31</v>
      </c>
      <c r="C526" s="3" t="s">
        <v>32</v>
      </c>
      <c r="D526" s="3" t="s">
        <v>33</v>
      </c>
      <c r="E526" s="3" t="s">
        <v>34</v>
      </c>
      <c r="F526" s="4" t="s">
        <v>68</v>
      </c>
      <c r="G526" s="4" t="s">
        <v>68</v>
      </c>
      <c r="H526" s="4" t="s">
        <v>68</v>
      </c>
      <c r="I526" s="3" t="s">
        <v>35</v>
      </c>
      <c r="J526" s="3" t="s">
        <v>36</v>
      </c>
      <c r="K526" s="3" t="s">
        <v>37</v>
      </c>
      <c r="L526" s="3" t="s">
        <v>38</v>
      </c>
      <c r="M526" s="3" t="s">
        <v>39</v>
      </c>
      <c r="N526" s="4" t="s">
        <v>68</v>
      </c>
      <c r="O526" s="4" t="s">
        <v>68</v>
      </c>
      <c r="P526" s="3" t="s">
        <v>40</v>
      </c>
      <c r="Q526" s="3" t="s">
        <v>611</v>
      </c>
      <c r="R526" s="3" t="s">
        <v>42</v>
      </c>
      <c r="S526" s="3" t="s">
        <v>38</v>
      </c>
      <c r="T526" s="3" t="s">
        <v>43</v>
      </c>
      <c r="U526" s="3" t="s">
        <v>44</v>
      </c>
      <c r="V526" s="3" t="s">
        <v>45</v>
      </c>
      <c r="W526" s="3" t="s">
        <v>34</v>
      </c>
      <c r="X526" s="3" t="s">
        <v>46</v>
      </c>
      <c r="Y526" s="3" t="s">
        <v>47</v>
      </c>
      <c r="Z526" s="3" t="s">
        <v>48</v>
      </c>
      <c r="AA526" s="3" t="s">
        <v>773</v>
      </c>
      <c r="AB526" s="4">
        <v>4</v>
      </c>
      <c r="AC526" s="4">
        <v>75291</v>
      </c>
      <c r="AD526" s="4">
        <v>75.290000000000006</v>
      </c>
      <c r="AE526" s="4">
        <v>859000</v>
      </c>
    </row>
    <row r="527" spans="1:31" ht="22" customHeight="1" x14ac:dyDescent="0.3">
      <c r="A527" s="5">
        <v>43800</v>
      </c>
      <c r="B527" s="6" t="s">
        <v>31</v>
      </c>
      <c r="C527" s="6" t="s">
        <v>32</v>
      </c>
      <c r="D527" s="6" t="s">
        <v>33</v>
      </c>
      <c r="E527" s="6" t="s">
        <v>34</v>
      </c>
      <c r="F527" s="7" t="s">
        <v>68</v>
      </c>
      <c r="G527" s="7" t="s">
        <v>68</v>
      </c>
      <c r="H527" s="7" t="s">
        <v>68</v>
      </c>
      <c r="I527" s="6" t="s">
        <v>35</v>
      </c>
      <c r="J527" s="6" t="s">
        <v>325</v>
      </c>
      <c r="K527" s="7" t="s">
        <v>68</v>
      </c>
      <c r="L527" s="7" t="s">
        <v>68</v>
      </c>
      <c r="M527" s="6" t="s">
        <v>326</v>
      </c>
      <c r="N527" s="7" t="s">
        <v>68</v>
      </c>
      <c r="O527" s="7" t="s">
        <v>68</v>
      </c>
      <c r="P527" s="6" t="s">
        <v>327</v>
      </c>
      <c r="Q527" s="6" t="s">
        <v>41</v>
      </c>
      <c r="R527" s="6" t="s">
        <v>122</v>
      </c>
      <c r="S527" s="6" t="s">
        <v>120</v>
      </c>
      <c r="T527" s="6" t="s">
        <v>123</v>
      </c>
      <c r="U527" s="6" t="s">
        <v>124</v>
      </c>
      <c r="V527" s="6" t="s">
        <v>45</v>
      </c>
      <c r="W527" s="6" t="s">
        <v>34</v>
      </c>
      <c r="X527" s="6" t="s">
        <v>46</v>
      </c>
      <c r="Y527" s="6" t="s">
        <v>47</v>
      </c>
      <c r="Z527" s="6" t="s">
        <v>187</v>
      </c>
      <c r="AA527" s="6" t="s">
        <v>328</v>
      </c>
      <c r="AB527" s="7">
        <v>2</v>
      </c>
      <c r="AC527" s="7">
        <v>29400</v>
      </c>
      <c r="AD527" s="7">
        <v>29.4</v>
      </c>
      <c r="AE527" s="7">
        <v>154000</v>
      </c>
    </row>
    <row r="528" spans="1:31" ht="22" customHeight="1" x14ac:dyDescent="0.3">
      <c r="A528" s="2">
        <v>43800</v>
      </c>
      <c r="B528" s="3" t="s">
        <v>31</v>
      </c>
      <c r="C528" s="3" t="s">
        <v>32</v>
      </c>
      <c r="D528" s="3" t="s">
        <v>33</v>
      </c>
      <c r="E528" s="3" t="s">
        <v>34</v>
      </c>
      <c r="F528" s="4" t="s">
        <v>68</v>
      </c>
      <c r="G528" s="4" t="s">
        <v>68</v>
      </c>
      <c r="H528" s="4" t="s">
        <v>68</v>
      </c>
      <c r="I528" s="3" t="s">
        <v>35</v>
      </c>
      <c r="J528" s="3" t="s">
        <v>36</v>
      </c>
      <c r="K528" s="3" t="s">
        <v>37</v>
      </c>
      <c r="L528" s="3" t="s">
        <v>38</v>
      </c>
      <c r="M528" s="3" t="s">
        <v>39</v>
      </c>
      <c r="N528" s="4" t="s">
        <v>68</v>
      </c>
      <c r="O528" s="4" t="s">
        <v>68</v>
      </c>
      <c r="P528" s="3" t="s">
        <v>40</v>
      </c>
      <c r="Q528" s="3" t="s">
        <v>611</v>
      </c>
      <c r="R528" s="3" t="s">
        <v>42</v>
      </c>
      <c r="S528" s="3" t="s">
        <v>38</v>
      </c>
      <c r="T528" s="3" t="s">
        <v>43</v>
      </c>
      <c r="U528" s="3" t="s">
        <v>44</v>
      </c>
      <c r="V528" s="3" t="s">
        <v>45</v>
      </c>
      <c r="W528" s="3" t="s">
        <v>34</v>
      </c>
      <c r="X528" s="3" t="s">
        <v>46</v>
      </c>
      <c r="Y528" s="3" t="s">
        <v>47</v>
      </c>
      <c r="Z528" s="3" t="s">
        <v>48</v>
      </c>
      <c r="AA528" s="3" t="s">
        <v>774</v>
      </c>
      <c r="AB528" s="4">
        <v>4</v>
      </c>
      <c r="AC528" s="4">
        <v>76869</v>
      </c>
      <c r="AD528" s="4">
        <v>76.87</v>
      </c>
      <c r="AE528" s="4">
        <v>877000</v>
      </c>
    </row>
    <row r="529" spans="1:31" ht="22" customHeight="1" x14ac:dyDescent="0.3">
      <c r="A529" s="5">
        <v>43799</v>
      </c>
      <c r="B529" s="6" t="s">
        <v>31</v>
      </c>
      <c r="C529" s="6" t="s">
        <v>32</v>
      </c>
      <c r="D529" s="6" t="s">
        <v>33</v>
      </c>
      <c r="E529" s="6" t="s">
        <v>34</v>
      </c>
      <c r="F529" s="7" t="s">
        <v>68</v>
      </c>
      <c r="G529" s="7" t="s">
        <v>68</v>
      </c>
      <c r="H529" s="7" t="s">
        <v>68</v>
      </c>
      <c r="I529" s="6" t="s">
        <v>35</v>
      </c>
      <c r="J529" s="6" t="s">
        <v>200</v>
      </c>
      <c r="K529" s="7" t="s">
        <v>68</v>
      </c>
      <c r="L529" s="6" t="s">
        <v>99</v>
      </c>
      <c r="M529" s="7" t="s">
        <v>68</v>
      </c>
      <c r="N529" s="7" t="s">
        <v>68</v>
      </c>
      <c r="O529" s="7" t="s">
        <v>68</v>
      </c>
      <c r="P529" s="6" t="s">
        <v>202</v>
      </c>
      <c r="Q529" s="6" t="s">
        <v>41</v>
      </c>
      <c r="R529" s="6" t="s">
        <v>113</v>
      </c>
      <c r="S529" s="6" t="s">
        <v>110</v>
      </c>
      <c r="T529" s="6" t="s">
        <v>114</v>
      </c>
      <c r="U529" s="6" t="s">
        <v>115</v>
      </c>
      <c r="V529" s="6" t="s">
        <v>45</v>
      </c>
      <c r="W529" s="6" t="s">
        <v>34</v>
      </c>
      <c r="X529" s="6" t="s">
        <v>46</v>
      </c>
      <c r="Y529" s="6" t="s">
        <v>47</v>
      </c>
      <c r="Z529" s="6" t="s">
        <v>145</v>
      </c>
      <c r="AA529" s="6" t="s">
        <v>775</v>
      </c>
      <c r="AB529" s="7">
        <v>2</v>
      </c>
      <c r="AC529" s="7">
        <v>19500</v>
      </c>
      <c r="AD529" s="7">
        <v>19.5</v>
      </c>
      <c r="AE529" s="7">
        <v>330000</v>
      </c>
    </row>
    <row r="530" spans="1:31" ht="22" customHeight="1" x14ac:dyDescent="0.3">
      <c r="A530" s="2">
        <v>43799</v>
      </c>
      <c r="B530" s="3" t="s">
        <v>31</v>
      </c>
      <c r="C530" s="3" t="s">
        <v>32</v>
      </c>
      <c r="D530" s="3" t="s">
        <v>33</v>
      </c>
      <c r="E530" s="3" t="s">
        <v>34</v>
      </c>
      <c r="F530" s="4" t="s">
        <v>68</v>
      </c>
      <c r="G530" s="4" t="s">
        <v>68</v>
      </c>
      <c r="H530" s="4" t="s">
        <v>68</v>
      </c>
      <c r="I530" s="3" t="s">
        <v>35</v>
      </c>
      <c r="J530" s="3" t="s">
        <v>200</v>
      </c>
      <c r="K530" s="4" t="s">
        <v>68</v>
      </c>
      <c r="L530" s="3" t="s">
        <v>99</v>
      </c>
      <c r="M530" s="4" t="s">
        <v>68</v>
      </c>
      <c r="N530" s="4" t="s">
        <v>68</v>
      </c>
      <c r="O530" s="4" t="s">
        <v>68</v>
      </c>
      <c r="P530" s="3" t="s">
        <v>202</v>
      </c>
      <c r="Q530" s="3" t="s">
        <v>41</v>
      </c>
      <c r="R530" s="3" t="s">
        <v>113</v>
      </c>
      <c r="S530" s="3" t="s">
        <v>110</v>
      </c>
      <c r="T530" s="3" t="s">
        <v>114</v>
      </c>
      <c r="U530" s="3" t="s">
        <v>115</v>
      </c>
      <c r="V530" s="3" t="s">
        <v>45</v>
      </c>
      <c r="W530" s="3" t="s">
        <v>34</v>
      </c>
      <c r="X530" s="3" t="s">
        <v>46</v>
      </c>
      <c r="Y530" s="3" t="s">
        <v>47</v>
      </c>
      <c r="Z530" s="3" t="s">
        <v>145</v>
      </c>
      <c r="AA530" s="3" t="s">
        <v>775</v>
      </c>
      <c r="AB530" s="4">
        <v>2</v>
      </c>
      <c r="AC530" s="4">
        <v>19500</v>
      </c>
      <c r="AD530" s="4">
        <v>19.5</v>
      </c>
      <c r="AE530" s="4">
        <v>330000</v>
      </c>
    </row>
    <row r="531" spans="1:31" ht="22" customHeight="1" x14ac:dyDescent="0.3">
      <c r="A531" s="5">
        <v>43799</v>
      </c>
      <c r="B531" s="6" t="s">
        <v>31</v>
      </c>
      <c r="C531" s="6" t="s">
        <v>32</v>
      </c>
      <c r="D531" s="6" t="s">
        <v>33</v>
      </c>
      <c r="E531" s="6" t="s">
        <v>34</v>
      </c>
      <c r="F531" s="7" t="s">
        <v>68</v>
      </c>
      <c r="G531" s="7" t="s">
        <v>68</v>
      </c>
      <c r="H531" s="7" t="s">
        <v>68</v>
      </c>
      <c r="I531" s="6" t="s">
        <v>35</v>
      </c>
      <c r="J531" s="6" t="s">
        <v>131</v>
      </c>
      <c r="K531" s="6" t="s">
        <v>109</v>
      </c>
      <c r="L531" s="6" t="s">
        <v>110</v>
      </c>
      <c r="M531" s="7" t="s">
        <v>68</v>
      </c>
      <c r="N531" s="7" t="s">
        <v>68</v>
      </c>
      <c r="O531" s="7" t="s">
        <v>68</v>
      </c>
      <c r="P531" s="6" t="s">
        <v>132</v>
      </c>
      <c r="Q531" s="6" t="s">
        <v>101</v>
      </c>
      <c r="R531" s="6" t="s">
        <v>113</v>
      </c>
      <c r="S531" s="6" t="s">
        <v>110</v>
      </c>
      <c r="T531" s="6" t="s">
        <v>114</v>
      </c>
      <c r="U531" s="6" t="s">
        <v>115</v>
      </c>
      <c r="V531" s="6" t="s">
        <v>45</v>
      </c>
      <c r="W531" s="6" t="s">
        <v>34</v>
      </c>
      <c r="X531" s="6" t="s">
        <v>46</v>
      </c>
      <c r="Y531" s="6" t="s">
        <v>47</v>
      </c>
      <c r="Z531" s="6" t="s">
        <v>145</v>
      </c>
      <c r="AA531" s="6" t="s">
        <v>702</v>
      </c>
      <c r="AB531" s="7">
        <v>1</v>
      </c>
      <c r="AC531" s="7">
        <v>8100</v>
      </c>
      <c r="AD531" s="7">
        <v>8.1</v>
      </c>
      <c r="AE531" s="7">
        <v>137000</v>
      </c>
    </row>
    <row r="532" spans="1:31" ht="22" customHeight="1" x14ac:dyDescent="0.3">
      <c r="A532" s="2">
        <v>43799</v>
      </c>
      <c r="B532" s="3" t="s">
        <v>31</v>
      </c>
      <c r="C532" s="3" t="s">
        <v>32</v>
      </c>
      <c r="D532" s="3" t="s">
        <v>33</v>
      </c>
      <c r="E532" s="3" t="s">
        <v>34</v>
      </c>
      <c r="F532" s="4" t="s">
        <v>68</v>
      </c>
      <c r="G532" s="4" t="s">
        <v>68</v>
      </c>
      <c r="H532" s="4" t="s">
        <v>68</v>
      </c>
      <c r="I532" s="3" t="s">
        <v>35</v>
      </c>
      <c r="J532" s="3" t="s">
        <v>200</v>
      </c>
      <c r="K532" s="4" t="s">
        <v>68</v>
      </c>
      <c r="L532" s="3" t="s">
        <v>99</v>
      </c>
      <c r="M532" s="4" t="s">
        <v>68</v>
      </c>
      <c r="N532" s="4" t="s">
        <v>68</v>
      </c>
      <c r="O532" s="4" t="s">
        <v>68</v>
      </c>
      <c r="P532" s="3" t="s">
        <v>202</v>
      </c>
      <c r="Q532" s="3" t="s">
        <v>41</v>
      </c>
      <c r="R532" s="3" t="s">
        <v>113</v>
      </c>
      <c r="S532" s="3" t="s">
        <v>110</v>
      </c>
      <c r="T532" s="3" t="s">
        <v>114</v>
      </c>
      <c r="U532" s="3" t="s">
        <v>115</v>
      </c>
      <c r="V532" s="3" t="s">
        <v>45</v>
      </c>
      <c r="W532" s="3" t="s">
        <v>34</v>
      </c>
      <c r="X532" s="3" t="s">
        <v>46</v>
      </c>
      <c r="Y532" s="3" t="s">
        <v>47</v>
      </c>
      <c r="Z532" s="3" t="s">
        <v>145</v>
      </c>
      <c r="AA532" s="3" t="s">
        <v>776</v>
      </c>
      <c r="AB532" s="4">
        <v>6</v>
      </c>
      <c r="AC532" s="4">
        <v>69300</v>
      </c>
      <c r="AD532" s="4">
        <v>69.3</v>
      </c>
      <c r="AE532" s="4">
        <v>1174000</v>
      </c>
    </row>
    <row r="533" spans="1:31" ht="22" customHeight="1" x14ac:dyDescent="0.3">
      <c r="A533" s="5">
        <v>43799</v>
      </c>
      <c r="B533" s="6" t="s">
        <v>31</v>
      </c>
      <c r="C533" s="6" t="s">
        <v>32</v>
      </c>
      <c r="D533" s="6" t="s">
        <v>33</v>
      </c>
      <c r="E533" s="6" t="s">
        <v>34</v>
      </c>
      <c r="F533" s="7" t="s">
        <v>68</v>
      </c>
      <c r="G533" s="7" t="s">
        <v>68</v>
      </c>
      <c r="H533" s="7" t="s">
        <v>68</v>
      </c>
      <c r="I533" s="6" t="s">
        <v>35</v>
      </c>
      <c r="J533" s="6" t="s">
        <v>131</v>
      </c>
      <c r="K533" s="6" t="s">
        <v>109</v>
      </c>
      <c r="L533" s="6" t="s">
        <v>110</v>
      </c>
      <c r="M533" s="7" t="s">
        <v>68</v>
      </c>
      <c r="N533" s="7" t="s">
        <v>68</v>
      </c>
      <c r="O533" s="7" t="s">
        <v>68</v>
      </c>
      <c r="P533" s="6" t="s">
        <v>132</v>
      </c>
      <c r="Q533" s="6" t="s">
        <v>41</v>
      </c>
      <c r="R533" s="6" t="s">
        <v>113</v>
      </c>
      <c r="S533" s="6" t="s">
        <v>110</v>
      </c>
      <c r="T533" s="6" t="s">
        <v>114</v>
      </c>
      <c r="U533" s="6" t="s">
        <v>115</v>
      </c>
      <c r="V533" s="6" t="s">
        <v>45</v>
      </c>
      <c r="W533" s="6" t="s">
        <v>34</v>
      </c>
      <c r="X533" s="6" t="s">
        <v>46</v>
      </c>
      <c r="Y533" s="6" t="s">
        <v>47</v>
      </c>
      <c r="Z533" s="6" t="s">
        <v>135</v>
      </c>
      <c r="AA533" s="6" t="s">
        <v>777</v>
      </c>
      <c r="AB533" s="7">
        <v>1</v>
      </c>
      <c r="AC533" s="7">
        <v>21375</v>
      </c>
      <c r="AD533" s="7">
        <v>21.38</v>
      </c>
      <c r="AE533" s="7">
        <v>373000</v>
      </c>
    </row>
    <row r="534" spans="1:31" ht="22" customHeight="1" x14ac:dyDescent="0.3">
      <c r="A534" s="2">
        <v>43799</v>
      </c>
      <c r="B534" s="3" t="s">
        <v>31</v>
      </c>
      <c r="C534" s="3" t="s">
        <v>32</v>
      </c>
      <c r="D534" s="3" t="s">
        <v>33</v>
      </c>
      <c r="E534" s="3" t="s">
        <v>34</v>
      </c>
      <c r="F534" s="4" t="s">
        <v>68</v>
      </c>
      <c r="G534" s="4" t="s">
        <v>68</v>
      </c>
      <c r="H534" s="4" t="s">
        <v>68</v>
      </c>
      <c r="I534" s="3" t="s">
        <v>35</v>
      </c>
      <c r="J534" s="3" t="s">
        <v>755</v>
      </c>
      <c r="K534" s="4" t="s">
        <v>68</v>
      </c>
      <c r="L534" s="4" t="s">
        <v>68</v>
      </c>
      <c r="M534" s="4" t="s">
        <v>68</v>
      </c>
      <c r="N534" s="4" t="s">
        <v>68</v>
      </c>
      <c r="O534" s="4" t="s">
        <v>68</v>
      </c>
      <c r="P534" s="3" t="s">
        <v>617</v>
      </c>
      <c r="Q534" s="3" t="s">
        <v>618</v>
      </c>
      <c r="R534" s="3" t="s">
        <v>133</v>
      </c>
      <c r="S534" s="3" t="s">
        <v>110</v>
      </c>
      <c r="T534" s="3" t="s">
        <v>134</v>
      </c>
      <c r="U534" s="3" t="s">
        <v>115</v>
      </c>
      <c r="V534" s="3" t="s">
        <v>45</v>
      </c>
      <c r="W534" s="3" t="s">
        <v>34</v>
      </c>
      <c r="X534" s="3" t="s">
        <v>46</v>
      </c>
      <c r="Y534" s="3" t="s">
        <v>47</v>
      </c>
      <c r="Z534" s="3" t="s">
        <v>145</v>
      </c>
      <c r="AA534" s="3" t="s">
        <v>778</v>
      </c>
      <c r="AB534" s="4">
        <v>3</v>
      </c>
      <c r="AC534" s="4">
        <v>53100</v>
      </c>
      <c r="AD534" s="4">
        <v>53.1</v>
      </c>
      <c r="AE534" s="4">
        <v>899000</v>
      </c>
    </row>
    <row r="535" spans="1:31" ht="22" customHeight="1" x14ac:dyDescent="0.3">
      <c r="A535" s="5">
        <v>43798</v>
      </c>
      <c r="B535" s="6" t="s">
        <v>126</v>
      </c>
      <c r="C535" s="6" t="s">
        <v>56</v>
      </c>
      <c r="D535" s="7" t="s">
        <v>68</v>
      </c>
      <c r="E535" s="7" t="s">
        <v>68</v>
      </c>
      <c r="F535" s="7" t="s">
        <v>68</v>
      </c>
      <c r="G535" s="7" t="s">
        <v>68</v>
      </c>
      <c r="H535" s="7" t="s">
        <v>68</v>
      </c>
      <c r="I535" s="6" t="s">
        <v>74</v>
      </c>
      <c r="J535" s="6" t="s">
        <v>401</v>
      </c>
      <c r="K535" s="6" t="s">
        <v>402</v>
      </c>
      <c r="L535" s="6" t="s">
        <v>120</v>
      </c>
      <c r="M535" s="7" t="s">
        <v>68</v>
      </c>
      <c r="N535" s="7" t="s">
        <v>68</v>
      </c>
      <c r="O535" s="7" t="s">
        <v>68</v>
      </c>
      <c r="P535" s="6" t="s">
        <v>403</v>
      </c>
      <c r="Q535" s="6" t="s">
        <v>41</v>
      </c>
      <c r="R535" s="6" t="s">
        <v>316</v>
      </c>
      <c r="S535" s="6" t="s">
        <v>120</v>
      </c>
      <c r="T535" s="6" t="s">
        <v>317</v>
      </c>
      <c r="U535" s="6" t="s">
        <v>124</v>
      </c>
      <c r="V535" s="6" t="s">
        <v>45</v>
      </c>
      <c r="W535" s="6" t="s">
        <v>34</v>
      </c>
      <c r="X535" s="6" t="s">
        <v>46</v>
      </c>
      <c r="Y535" s="6" t="s">
        <v>47</v>
      </c>
      <c r="Z535" s="6" t="s">
        <v>318</v>
      </c>
      <c r="AA535" s="6" t="s">
        <v>331</v>
      </c>
      <c r="AB535" s="7">
        <v>20</v>
      </c>
      <c r="AC535" s="7">
        <v>241200</v>
      </c>
      <c r="AD535" s="7">
        <v>241.2</v>
      </c>
      <c r="AE535" s="7">
        <v>842000</v>
      </c>
    </row>
    <row r="536" spans="1:31" ht="22" customHeight="1" x14ac:dyDescent="0.3">
      <c r="A536" s="2">
        <v>43798</v>
      </c>
      <c r="B536" s="3" t="s">
        <v>126</v>
      </c>
      <c r="C536" s="3" t="s">
        <v>56</v>
      </c>
      <c r="D536" s="4" t="s">
        <v>68</v>
      </c>
      <c r="E536" s="4" t="s">
        <v>68</v>
      </c>
      <c r="F536" s="4" t="s">
        <v>68</v>
      </c>
      <c r="G536" s="4" t="s">
        <v>68</v>
      </c>
      <c r="H536" s="4" t="s">
        <v>68</v>
      </c>
      <c r="I536" s="3" t="s">
        <v>74</v>
      </c>
      <c r="J536" s="3" t="s">
        <v>401</v>
      </c>
      <c r="K536" s="3" t="s">
        <v>402</v>
      </c>
      <c r="L536" s="3" t="s">
        <v>120</v>
      </c>
      <c r="M536" s="4" t="s">
        <v>68</v>
      </c>
      <c r="N536" s="4" t="s">
        <v>68</v>
      </c>
      <c r="O536" s="4" t="s">
        <v>68</v>
      </c>
      <c r="P536" s="3" t="s">
        <v>403</v>
      </c>
      <c r="Q536" s="3" t="s">
        <v>41</v>
      </c>
      <c r="R536" s="3" t="s">
        <v>316</v>
      </c>
      <c r="S536" s="3" t="s">
        <v>120</v>
      </c>
      <c r="T536" s="3" t="s">
        <v>317</v>
      </c>
      <c r="U536" s="3" t="s">
        <v>124</v>
      </c>
      <c r="V536" s="3" t="s">
        <v>45</v>
      </c>
      <c r="W536" s="3" t="s">
        <v>34</v>
      </c>
      <c r="X536" s="3" t="s">
        <v>46</v>
      </c>
      <c r="Y536" s="3" t="s">
        <v>47</v>
      </c>
      <c r="Z536" s="3" t="s">
        <v>318</v>
      </c>
      <c r="AA536" s="3" t="s">
        <v>331</v>
      </c>
      <c r="AB536" s="4">
        <v>20</v>
      </c>
      <c r="AC536" s="4">
        <v>241200</v>
      </c>
      <c r="AD536" s="4">
        <v>241.2</v>
      </c>
      <c r="AE536" s="4">
        <v>842000</v>
      </c>
    </row>
    <row r="537" spans="1:31" ht="22" customHeight="1" x14ac:dyDescent="0.3">
      <c r="A537" s="5">
        <v>43797</v>
      </c>
      <c r="B537" s="6" t="s">
        <v>126</v>
      </c>
      <c r="C537" s="6" t="s">
        <v>56</v>
      </c>
      <c r="D537" s="7" t="s">
        <v>68</v>
      </c>
      <c r="E537" s="7" t="s">
        <v>68</v>
      </c>
      <c r="F537" s="7" t="s">
        <v>68</v>
      </c>
      <c r="G537" s="7" t="s">
        <v>68</v>
      </c>
      <c r="H537" s="7" t="s">
        <v>68</v>
      </c>
      <c r="I537" s="6" t="s">
        <v>74</v>
      </c>
      <c r="J537" s="6" t="s">
        <v>401</v>
      </c>
      <c r="K537" s="6" t="s">
        <v>402</v>
      </c>
      <c r="L537" s="6" t="s">
        <v>120</v>
      </c>
      <c r="M537" s="7" t="s">
        <v>68</v>
      </c>
      <c r="N537" s="7" t="s">
        <v>68</v>
      </c>
      <c r="O537" s="7" t="s">
        <v>68</v>
      </c>
      <c r="P537" s="6" t="s">
        <v>403</v>
      </c>
      <c r="Q537" s="6" t="s">
        <v>41</v>
      </c>
      <c r="R537" s="6" t="s">
        <v>316</v>
      </c>
      <c r="S537" s="6" t="s">
        <v>120</v>
      </c>
      <c r="T537" s="6" t="s">
        <v>317</v>
      </c>
      <c r="U537" s="6" t="s">
        <v>124</v>
      </c>
      <c r="V537" s="6" t="s">
        <v>45</v>
      </c>
      <c r="W537" s="6" t="s">
        <v>34</v>
      </c>
      <c r="X537" s="6" t="s">
        <v>46</v>
      </c>
      <c r="Y537" s="6" t="s">
        <v>47</v>
      </c>
      <c r="Z537" s="6" t="s">
        <v>318</v>
      </c>
      <c r="AA537" s="6" t="s">
        <v>331</v>
      </c>
      <c r="AB537" s="7">
        <v>20</v>
      </c>
      <c r="AC537" s="7">
        <v>241200</v>
      </c>
      <c r="AD537" s="7">
        <v>241.2</v>
      </c>
      <c r="AE537" s="7">
        <v>842000</v>
      </c>
    </row>
    <row r="538" spans="1:31" ht="22" customHeight="1" x14ac:dyDescent="0.3">
      <c r="A538" s="2">
        <v>43797</v>
      </c>
      <c r="B538" s="3" t="s">
        <v>31</v>
      </c>
      <c r="C538" s="3" t="s">
        <v>32</v>
      </c>
      <c r="D538" s="3" t="s">
        <v>33</v>
      </c>
      <c r="E538" s="3" t="s">
        <v>34</v>
      </c>
      <c r="F538" s="4" t="s">
        <v>68</v>
      </c>
      <c r="G538" s="4" t="s">
        <v>68</v>
      </c>
      <c r="H538" s="4" t="s">
        <v>68</v>
      </c>
      <c r="I538" s="3" t="s">
        <v>35</v>
      </c>
      <c r="J538" s="3" t="s">
        <v>244</v>
      </c>
      <c r="K538" s="4" t="s">
        <v>68</v>
      </c>
      <c r="L538" s="3" t="s">
        <v>245</v>
      </c>
      <c r="M538" s="3" t="s">
        <v>61</v>
      </c>
      <c r="N538" s="4" t="s">
        <v>68</v>
      </c>
      <c r="O538" s="4" t="s">
        <v>68</v>
      </c>
      <c r="P538" s="3" t="s">
        <v>246</v>
      </c>
      <c r="Q538" s="3" t="s">
        <v>41</v>
      </c>
      <c r="R538" s="3" t="s">
        <v>474</v>
      </c>
      <c r="S538" s="3" t="s">
        <v>245</v>
      </c>
      <c r="T538" s="3" t="s">
        <v>475</v>
      </c>
      <c r="U538" s="3" t="s">
        <v>124</v>
      </c>
      <c r="V538" s="3" t="s">
        <v>45</v>
      </c>
      <c r="W538" s="3" t="s">
        <v>34</v>
      </c>
      <c r="X538" s="3" t="s">
        <v>46</v>
      </c>
      <c r="Y538" s="3" t="s">
        <v>47</v>
      </c>
      <c r="Z538" s="3" t="s">
        <v>187</v>
      </c>
      <c r="AA538" s="3" t="s">
        <v>759</v>
      </c>
      <c r="AB538" s="4">
        <v>2</v>
      </c>
      <c r="AC538" s="4">
        <v>48800</v>
      </c>
      <c r="AD538" s="4">
        <v>48.8</v>
      </c>
      <c r="AE538" s="4">
        <v>485000</v>
      </c>
    </row>
    <row r="539" spans="1:31" ht="22" customHeight="1" x14ac:dyDescent="0.3">
      <c r="A539" s="5">
        <v>43797</v>
      </c>
      <c r="B539" s="6" t="s">
        <v>126</v>
      </c>
      <c r="C539" s="6" t="s">
        <v>56</v>
      </c>
      <c r="D539" s="7" t="s">
        <v>68</v>
      </c>
      <c r="E539" s="7" t="s">
        <v>68</v>
      </c>
      <c r="F539" s="7" t="s">
        <v>68</v>
      </c>
      <c r="G539" s="7" t="s">
        <v>68</v>
      </c>
      <c r="H539" s="7" t="s">
        <v>68</v>
      </c>
      <c r="I539" s="6" t="s">
        <v>74</v>
      </c>
      <c r="J539" s="6" t="s">
        <v>401</v>
      </c>
      <c r="K539" s="6" t="s">
        <v>402</v>
      </c>
      <c r="L539" s="6" t="s">
        <v>120</v>
      </c>
      <c r="M539" s="7" t="s">
        <v>68</v>
      </c>
      <c r="N539" s="7" t="s">
        <v>68</v>
      </c>
      <c r="O539" s="7" t="s">
        <v>68</v>
      </c>
      <c r="P539" s="6" t="s">
        <v>403</v>
      </c>
      <c r="Q539" s="6" t="s">
        <v>41</v>
      </c>
      <c r="R539" s="6" t="s">
        <v>316</v>
      </c>
      <c r="S539" s="6" t="s">
        <v>120</v>
      </c>
      <c r="T539" s="6" t="s">
        <v>317</v>
      </c>
      <c r="U539" s="6" t="s">
        <v>124</v>
      </c>
      <c r="V539" s="6" t="s">
        <v>45</v>
      </c>
      <c r="W539" s="6" t="s">
        <v>34</v>
      </c>
      <c r="X539" s="6" t="s">
        <v>46</v>
      </c>
      <c r="Y539" s="6" t="s">
        <v>47</v>
      </c>
      <c r="Z539" s="6" t="s">
        <v>318</v>
      </c>
      <c r="AA539" s="6" t="s">
        <v>331</v>
      </c>
      <c r="AB539" s="7">
        <v>20</v>
      </c>
      <c r="AC539" s="7">
        <v>241200</v>
      </c>
      <c r="AD539" s="7">
        <v>241.2</v>
      </c>
      <c r="AE539" s="7">
        <v>842000</v>
      </c>
    </row>
    <row r="540" spans="1:31" ht="22" customHeight="1" x14ac:dyDescent="0.3">
      <c r="A540" s="2">
        <v>43793</v>
      </c>
      <c r="B540" s="3" t="s">
        <v>126</v>
      </c>
      <c r="C540" s="3" t="s">
        <v>56</v>
      </c>
      <c r="D540" s="4" t="s">
        <v>68</v>
      </c>
      <c r="E540" s="4" t="s">
        <v>68</v>
      </c>
      <c r="F540" s="4" t="s">
        <v>68</v>
      </c>
      <c r="G540" s="4" t="s">
        <v>68</v>
      </c>
      <c r="H540" s="4" t="s">
        <v>68</v>
      </c>
      <c r="I540" s="3" t="s">
        <v>74</v>
      </c>
      <c r="J540" s="3" t="s">
        <v>127</v>
      </c>
      <c r="K540" s="4" t="s">
        <v>68</v>
      </c>
      <c r="L540" s="3" t="s">
        <v>120</v>
      </c>
      <c r="M540" s="4" t="s">
        <v>68</v>
      </c>
      <c r="N540" s="4" t="s">
        <v>68</v>
      </c>
      <c r="O540" s="4" t="s">
        <v>68</v>
      </c>
      <c r="P540" s="3" t="s">
        <v>128</v>
      </c>
      <c r="Q540" s="3" t="s">
        <v>41</v>
      </c>
      <c r="R540" s="3" t="s">
        <v>122</v>
      </c>
      <c r="S540" s="3" t="s">
        <v>120</v>
      </c>
      <c r="T540" s="3" t="s">
        <v>123</v>
      </c>
      <c r="U540" s="3" t="s">
        <v>124</v>
      </c>
      <c r="V540" s="3" t="s">
        <v>45</v>
      </c>
      <c r="W540" s="3" t="s">
        <v>34</v>
      </c>
      <c r="X540" s="3" t="s">
        <v>46</v>
      </c>
      <c r="Y540" s="3" t="s">
        <v>47</v>
      </c>
      <c r="Z540" s="3" t="s">
        <v>704</v>
      </c>
      <c r="AA540" s="3" t="s">
        <v>779</v>
      </c>
      <c r="AB540" s="4">
        <v>3</v>
      </c>
      <c r="AC540" s="4">
        <v>30240</v>
      </c>
      <c r="AD540" s="4">
        <v>30.24</v>
      </c>
      <c r="AE540" s="4">
        <v>1101000</v>
      </c>
    </row>
    <row r="541" spans="1:31" ht="22" customHeight="1" x14ac:dyDescent="0.3">
      <c r="A541" s="5">
        <v>43793</v>
      </c>
      <c r="B541" s="6" t="s">
        <v>31</v>
      </c>
      <c r="C541" s="6" t="s">
        <v>56</v>
      </c>
      <c r="D541" s="7" t="s">
        <v>68</v>
      </c>
      <c r="E541" s="7" t="s">
        <v>68</v>
      </c>
      <c r="F541" s="7" t="s">
        <v>68</v>
      </c>
      <c r="G541" s="7" t="s">
        <v>68</v>
      </c>
      <c r="H541" s="7" t="s">
        <v>68</v>
      </c>
      <c r="I541" s="6" t="s">
        <v>74</v>
      </c>
      <c r="J541" s="6" t="s">
        <v>730</v>
      </c>
      <c r="K541" s="6" t="s">
        <v>337</v>
      </c>
      <c r="L541" s="6" t="s">
        <v>120</v>
      </c>
      <c r="M541" s="6" t="s">
        <v>61</v>
      </c>
      <c r="N541" s="9">
        <v>263672638</v>
      </c>
      <c r="O541" s="7" t="s">
        <v>68</v>
      </c>
      <c r="P541" s="6" t="s">
        <v>731</v>
      </c>
      <c r="Q541" s="6" t="s">
        <v>41</v>
      </c>
      <c r="R541" s="6" t="s">
        <v>122</v>
      </c>
      <c r="S541" s="6" t="s">
        <v>120</v>
      </c>
      <c r="T541" s="6" t="s">
        <v>123</v>
      </c>
      <c r="U541" s="6" t="s">
        <v>124</v>
      </c>
      <c r="V541" s="6" t="s">
        <v>45</v>
      </c>
      <c r="W541" s="6" t="s">
        <v>34</v>
      </c>
      <c r="X541" s="6" t="s">
        <v>46</v>
      </c>
      <c r="Y541" s="6" t="s">
        <v>47</v>
      </c>
      <c r="Z541" s="6" t="s">
        <v>145</v>
      </c>
      <c r="AA541" s="6" t="s">
        <v>732</v>
      </c>
      <c r="AB541" s="7">
        <v>2</v>
      </c>
      <c r="AC541" s="7">
        <v>16704</v>
      </c>
      <c r="AD541" s="7">
        <v>16.7</v>
      </c>
      <c r="AE541" s="7">
        <v>150000</v>
      </c>
    </row>
    <row r="542" spans="1:31" ht="22" customHeight="1" x14ac:dyDescent="0.3">
      <c r="A542" s="2">
        <v>43793</v>
      </c>
      <c r="B542" s="3" t="s">
        <v>31</v>
      </c>
      <c r="C542" s="3" t="s">
        <v>56</v>
      </c>
      <c r="D542" s="4" t="s">
        <v>68</v>
      </c>
      <c r="E542" s="4" t="s">
        <v>68</v>
      </c>
      <c r="F542" s="4" t="s">
        <v>68</v>
      </c>
      <c r="G542" s="4" t="s">
        <v>68</v>
      </c>
      <c r="H542" s="4" t="s">
        <v>68</v>
      </c>
      <c r="I542" s="3" t="s">
        <v>74</v>
      </c>
      <c r="J542" s="3" t="s">
        <v>127</v>
      </c>
      <c r="K542" s="4" t="s">
        <v>68</v>
      </c>
      <c r="L542" s="3" t="s">
        <v>120</v>
      </c>
      <c r="M542" s="4" t="s">
        <v>68</v>
      </c>
      <c r="N542" s="4" t="s">
        <v>68</v>
      </c>
      <c r="O542" s="4" t="s">
        <v>68</v>
      </c>
      <c r="P542" s="3" t="s">
        <v>128</v>
      </c>
      <c r="Q542" s="3" t="s">
        <v>41</v>
      </c>
      <c r="R542" s="3" t="s">
        <v>122</v>
      </c>
      <c r="S542" s="3" t="s">
        <v>120</v>
      </c>
      <c r="T542" s="3" t="s">
        <v>123</v>
      </c>
      <c r="U542" s="3" t="s">
        <v>124</v>
      </c>
      <c r="V542" s="3" t="s">
        <v>45</v>
      </c>
      <c r="W542" s="3" t="s">
        <v>34</v>
      </c>
      <c r="X542" s="3" t="s">
        <v>46</v>
      </c>
      <c r="Y542" s="3" t="s">
        <v>47</v>
      </c>
      <c r="Z542" s="3" t="s">
        <v>129</v>
      </c>
      <c r="AA542" s="3" t="s">
        <v>601</v>
      </c>
      <c r="AB542" s="4">
        <v>1</v>
      </c>
      <c r="AC542" s="4">
        <v>21720</v>
      </c>
      <c r="AD542" s="4">
        <v>21.72</v>
      </c>
      <c r="AE542" s="4">
        <v>881000</v>
      </c>
    </row>
    <row r="543" spans="1:31" ht="22" customHeight="1" x14ac:dyDescent="0.3">
      <c r="A543" s="5">
        <v>43793</v>
      </c>
      <c r="B543" s="6" t="s">
        <v>31</v>
      </c>
      <c r="C543" s="6" t="s">
        <v>56</v>
      </c>
      <c r="D543" s="7" t="s">
        <v>68</v>
      </c>
      <c r="E543" s="7" t="s">
        <v>68</v>
      </c>
      <c r="F543" s="7" t="s">
        <v>68</v>
      </c>
      <c r="G543" s="7" t="s">
        <v>68</v>
      </c>
      <c r="H543" s="7" t="s">
        <v>68</v>
      </c>
      <c r="I543" s="6" t="s">
        <v>74</v>
      </c>
      <c r="J543" s="6" t="s">
        <v>175</v>
      </c>
      <c r="K543" s="6" t="s">
        <v>170</v>
      </c>
      <c r="L543" s="6" t="s">
        <v>120</v>
      </c>
      <c r="M543" s="7" t="s">
        <v>68</v>
      </c>
      <c r="N543" s="7" t="s">
        <v>68</v>
      </c>
      <c r="O543" s="7" t="s">
        <v>68</v>
      </c>
      <c r="P543" s="6" t="s">
        <v>176</v>
      </c>
      <c r="Q543" s="6" t="s">
        <v>41</v>
      </c>
      <c r="R543" s="6" t="s">
        <v>122</v>
      </c>
      <c r="S543" s="6" t="s">
        <v>120</v>
      </c>
      <c r="T543" s="6" t="s">
        <v>123</v>
      </c>
      <c r="U543" s="6" t="s">
        <v>124</v>
      </c>
      <c r="V543" s="6" t="s">
        <v>45</v>
      </c>
      <c r="W543" s="6" t="s">
        <v>34</v>
      </c>
      <c r="X543" s="6" t="s">
        <v>46</v>
      </c>
      <c r="Y543" s="6" t="s">
        <v>47</v>
      </c>
      <c r="Z543" s="6" t="s">
        <v>143</v>
      </c>
      <c r="AA543" s="6" t="s">
        <v>576</v>
      </c>
      <c r="AB543" s="7">
        <v>2</v>
      </c>
      <c r="AC543" s="7">
        <v>21400</v>
      </c>
      <c r="AD543" s="7">
        <v>21.4</v>
      </c>
      <c r="AE543" s="7">
        <v>165000</v>
      </c>
    </row>
    <row r="544" spans="1:31" ht="22" customHeight="1" x14ac:dyDescent="0.3">
      <c r="A544" s="2">
        <v>43793</v>
      </c>
      <c r="B544" s="3" t="s">
        <v>31</v>
      </c>
      <c r="C544" s="3" t="s">
        <v>32</v>
      </c>
      <c r="D544" s="3" t="s">
        <v>33</v>
      </c>
      <c r="E544" s="3" t="s">
        <v>34</v>
      </c>
      <c r="F544" s="4" t="s">
        <v>68</v>
      </c>
      <c r="G544" s="4" t="s">
        <v>68</v>
      </c>
      <c r="H544" s="4" t="s">
        <v>68</v>
      </c>
      <c r="I544" s="3" t="s">
        <v>35</v>
      </c>
      <c r="J544" s="3" t="s">
        <v>185</v>
      </c>
      <c r="K544" s="4" t="s">
        <v>68</v>
      </c>
      <c r="L544" s="3" t="s">
        <v>120</v>
      </c>
      <c r="M544" s="4" t="s">
        <v>68</v>
      </c>
      <c r="N544" s="4" t="s">
        <v>68</v>
      </c>
      <c r="O544" s="4" t="s">
        <v>68</v>
      </c>
      <c r="P544" s="3" t="s">
        <v>186</v>
      </c>
      <c r="Q544" s="3" t="s">
        <v>41</v>
      </c>
      <c r="R544" s="3" t="s">
        <v>122</v>
      </c>
      <c r="S544" s="3" t="s">
        <v>120</v>
      </c>
      <c r="T544" s="3" t="s">
        <v>123</v>
      </c>
      <c r="U544" s="3" t="s">
        <v>124</v>
      </c>
      <c r="V544" s="3" t="s">
        <v>45</v>
      </c>
      <c r="W544" s="3" t="s">
        <v>34</v>
      </c>
      <c r="X544" s="3" t="s">
        <v>46</v>
      </c>
      <c r="Y544" s="3" t="s">
        <v>47</v>
      </c>
      <c r="Z544" s="3" t="s">
        <v>187</v>
      </c>
      <c r="AA544" s="3" t="s">
        <v>780</v>
      </c>
      <c r="AB544" s="4">
        <v>4</v>
      </c>
      <c r="AC544" s="4">
        <v>12960</v>
      </c>
      <c r="AD544" s="4">
        <v>12.96</v>
      </c>
      <c r="AE544" s="4">
        <v>73800</v>
      </c>
    </row>
    <row r="545" spans="1:31" ht="22" customHeight="1" x14ac:dyDescent="0.3">
      <c r="A545" s="5">
        <v>43792</v>
      </c>
      <c r="B545" s="6" t="s">
        <v>31</v>
      </c>
      <c r="C545" s="6" t="s">
        <v>32</v>
      </c>
      <c r="D545" s="6" t="s">
        <v>33</v>
      </c>
      <c r="E545" s="6" t="s">
        <v>34</v>
      </c>
      <c r="F545" s="7" t="s">
        <v>68</v>
      </c>
      <c r="G545" s="7" t="s">
        <v>68</v>
      </c>
      <c r="H545" s="7" t="s">
        <v>68</v>
      </c>
      <c r="I545" s="6" t="s">
        <v>35</v>
      </c>
      <c r="J545" s="6" t="s">
        <v>588</v>
      </c>
      <c r="K545" s="6" t="s">
        <v>589</v>
      </c>
      <c r="L545" s="6" t="s">
        <v>99</v>
      </c>
      <c r="M545" s="6" t="s">
        <v>61</v>
      </c>
      <c r="N545" s="7" t="s">
        <v>68</v>
      </c>
      <c r="O545" s="7" t="s">
        <v>68</v>
      </c>
      <c r="P545" s="6" t="s">
        <v>100</v>
      </c>
      <c r="Q545" s="6" t="s">
        <v>101</v>
      </c>
      <c r="R545" s="6" t="s">
        <v>102</v>
      </c>
      <c r="S545" s="6" t="s">
        <v>99</v>
      </c>
      <c r="T545" s="6" t="s">
        <v>103</v>
      </c>
      <c r="U545" s="6" t="s">
        <v>104</v>
      </c>
      <c r="V545" s="6" t="s">
        <v>45</v>
      </c>
      <c r="W545" s="6" t="s">
        <v>34</v>
      </c>
      <c r="X545" s="6" t="s">
        <v>46</v>
      </c>
      <c r="Y545" s="6" t="s">
        <v>47</v>
      </c>
      <c r="Z545" s="6" t="s">
        <v>105</v>
      </c>
      <c r="AA545" s="6" t="s">
        <v>781</v>
      </c>
      <c r="AB545" s="7">
        <v>10</v>
      </c>
      <c r="AC545" s="7">
        <v>116210</v>
      </c>
      <c r="AD545" s="7">
        <v>116.21</v>
      </c>
      <c r="AE545" s="7">
        <v>1001000</v>
      </c>
    </row>
    <row r="546" spans="1:31" ht="22" customHeight="1" x14ac:dyDescent="0.3">
      <c r="A546" s="2">
        <v>43792</v>
      </c>
      <c r="B546" s="3" t="s">
        <v>31</v>
      </c>
      <c r="C546" s="3" t="s">
        <v>32</v>
      </c>
      <c r="D546" s="3" t="s">
        <v>33</v>
      </c>
      <c r="E546" s="3" t="s">
        <v>34</v>
      </c>
      <c r="F546" s="4" t="s">
        <v>68</v>
      </c>
      <c r="G546" s="4" t="s">
        <v>68</v>
      </c>
      <c r="H546" s="4" t="s">
        <v>68</v>
      </c>
      <c r="I546" s="3" t="s">
        <v>35</v>
      </c>
      <c r="J546" s="3" t="s">
        <v>727</v>
      </c>
      <c r="K546" s="3" t="s">
        <v>580</v>
      </c>
      <c r="L546" s="3" t="s">
        <v>110</v>
      </c>
      <c r="M546" s="4" t="s">
        <v>68</v>
      </c>
      <c r="N546" s="4" t="s">
        <v>68</v>
      </c>
      <c r="O546" s="4" t="s">
        <v>68</v>
      </c>
      <c r="P546" s="3" t="s">
        <v>225</v>
      </c>
      <c r="Q546" s="3" t="s">
        <v>728</v>
      </c>
      <c r="R546" s="3" t="s">
        <v>321</v>
      </c>
      <c r="S546" s="3" t="s">
        <v>110</v>
      </c>
      <c r="T546" s="3" t="s">
        <v>322</v>
      </c>
      <c r="U546" s="3" t="s">
        <v>115</v>
      </c>
      <c r="V546" s="3" t="s">
        <v>45</v>
      </c>
      <c r="W546" s="3" t="s">
        <v>34</v>
      </c>
      <c r="X546" s="3" t="s">
        <v>46</v>
      </c>
      <c r="Y546" s="3" t="s">
        <v>47</v>
      </c>
      <c r="Z546" s="3" t="s">
        <v>364</v>
      </c>
      <c r="AA546" s="3" t="s">
        <v>782</v>
      </c>
      <c r="AB546" s="4">
        <v>2</v>
      </c>
      <c r="AC546" s="4">
        <v>16680</v>
      </c>
      <c r="AD546" s="4">
        <v>16.68</v>
      </c>
      <c r="AE546" s="4">
        <v>2310000</v>
      </c>
    </row>
    <row r="547" spans="1:31" ht="22" customHeight="1" x14ac:dyDescent="0.3">
      <c r="A547" s="5">
        <v>43792</v>
      </c>
      <c r="B547" s="6" t="s">
        <v>31</v>
      </c>
      <c r="C547" s="6" t="s">
        <v>32</v>
      </c>
      <c r="D547" s="6" t="s">
        <v>33</v>
      </c>
      <c r="E547" s="6" t="s">
        <v>34</v>
      </c>
      <c r="F547" s="7" t="s">
        <v>68</v>
      </c>
      <c r="G547" s="7" t="s">
        <v>68</v>
      </c>
      <c r="H547" s="7" t="s">
        <v>68</v>
      </c>
      <c r="I547" s="6" t="s">
        <v>35</v>
      </c>
      <c r="J547" s="6" t="s">
        <v>727</v>
      </c>
      <c r="K547" s="6" t="s">
        <v>580</v>
      </c>
      <c r="L547" s="6" t="s">
        <v>110</v>
      </c>
      <c r="M547" s="7" t="s">
        <v>68</v>
      </c>
      <c r="N547" s="7" t="s">
        <v>68</v>
      </c>
      <c r="O547" s="7" t="s">
        <v>68</v>
      </c>
      <c r="P547" s="6" t="s">
        <v>225</v>
      </c>
      <c r="Q547" s="6" t="s">
        <v>728</v>
      </c>
      <c r="R547" s="6" t="s">
        <v>321</v>
      </c>
      <c r="S547" s="6" t="s">
        <v>110</v>
      </c>
      <c r="T547" s="6" t="s">
        <v>322</v>
      </c>
      <c r="U547" s="6" t="s">
        <v>115</v>
      </c>
      <c r="V547" s="6" t="s">
        <v>45</v>
      </c>
      <c r="W547" s="6" t="s">
        <v>34</v>
      </c>
      <c r="X547" s="6" t="s">
        <v>46</v>
      </c>
      <c r="Y547" s="6" t="s">
        <v>47</v>
      </c>
      <c r="Z547" s="6" t="s">
        <v>364</v>
      </c>
      <c r="AA547" s="6" t="s">
        <v>783</v>
      </c>
      <c r="AB547" s="7">
        <v>2</v>
      </c>
      <c r="AC547" s="7">
        <v>16680</v>
      </c>
      <c r="AD547" s="7">
        <v>16.68</v>
      </c>
      <c r="AE547" s="7">
        <v>2310000</v>
      </c>
    </row>
    <row r="548" spans="1:31" ht="22" customHeight="1" x14ac:dyDescent="0.3">
      <c r="A548" s="2">
        <v>43792</v>
      </c>
      <c r="B548" s="3" t="s">
        <v>31</v>
      </c>
      <c r="C548" s="3" t="s">
        <v>32</v>
      </c>
      <c r="D548" s="3" t="s">
        <v>33</v>
      </c>
      <c r="E548" s="3" t="s">
        <v>34</v>
      </c>
      <c r="F548" s="4" t="s">
        <v>68</v>
      </c>
      <c r="G548" s="4" t="s">
        <v>68</v>
      </c>
      <c r="H548" s="4" t="s">
        <v>68</v>
      </c>
      <c r="I548" s="3" t="s">
        <v>35</v>
      </c>
      <c r="J548" s="3" t="s">
        <v>727</v>
      </c>
      <c r="K548" s="3" t="s">
        <v>580</v>
      </c>
      <c r="L548" s="3" t="s">
        <v>110</v>
      </c>
      <c r="M548" s="4" t="s">
        <v>68</v>
      </c>
      <c r="N548" s="4" t="s">
        <v>68</v>
      </c>
      <c r="O548" s="4" t="s">
        <v>68</v>
      </c>
      <c r="P548" s="3" t="s">
        <v>225</v>
      </c>
      <c r="Q548" s="3" t="s">
        <v>728</v>
      </c>
      <c r="R548" s="3" t="s">
        <v>321</v>
      </c>
      <c r="S548" s="3" t="s">
        <v>110</v>
      </c>
      <c r="T548" s="3" t="s">
        <v>322</v>
      </c>
      <c r="U548" s="3" t="s">
        <v>115</v>
      </c>
      <c r="V548" s="3" t="s">
        <v>45</v>
      </c>
      <c r="W548" s="3" t="s">
        <v>34</v>
      </c>
      <c r="X548" s="3" t="s">
        <v>46</v>
      </c>
      <c r="Y548" s="3" t="s">
        <v>47</v>
      </c>
      <c r="Z548" s="3" t="s">
        <v>364</v>
      </c>
      <c r="AA548" s="3" t="s">
        <v>784</v>
      </c>
      <c r="AB548" s="4">
        <v>2</v>
      </c>
      <c r="AC548" s="4">
        <v>16680</v>
      </c>
      <c r="AD548" s="4">
        <v>16.68</v>
      </c>
      <c r="AE548" s="4">
        <v>2310000</v>
      </c>
    </row>
    <row r="549" spans="1:31" ht="22" customHeight="1" x14ac:dyDescent="0.3">
      <c r="A549" s="5">
        <v>43792</v>
      </c>
      <c r="B549" s="6" t="s">
        <v>31</v>
      </c>
      <c r="C549" s="6" t="s">
        <v>32</v>
      </c>
      <c r="D549" s="6" t="s">
        <v>33</v>
      </c>
      <c r="E549" s="6" t="s">
        <v>34</v>
      </c>
      <c r="F549" s="7" t="s">
        <v>68</v>
      </c>
      <c r="G549" s="7" t="s">
        <v>68</v>
      </c>
      <c r="H549" s="7" t="s">
        <v>68</v>
      </c>
      <c r="I549" s="6" t="s">
        <v>35</v>
      </c>
      <c r="J549" s="6" t="s">
        <v>200</v>
      </c>
      <c r="K549" s="7" t="s">
        <v>68</v>
      </c>
      <c r="L549" s="6" t="s">
        <v>99</v>
      </c>
      <c r="M549" s="7" t="s">
        <v>68</v>
      </c>
      <c r="N549" s="7" t="s">
        <v>68</v>
      </c>
      <c r="O549" s="7" t="s">
        <v>68</v>
      </c>
      <c r="P549" s="6" t="s">
        <v>202</v>
      </c>
      <c r="Q549" s="6" t="s">
        <v>41</v>
      </c>
      <c r="R549" s="6" t="s">
        <v>210</v>
      </c>
      <c r="S549" s="6" t="s">
        <v>110</v>
      </c>
      <c r="T549" s="6" t="s">
        <v>211</v>
      </c>
      <c r="U549" s="6" t="s">
        <v>115</v>
      </c>
      <c r="V549" s="6" t="s">
        <v>45</v>
      </c>
      <c r="W549" s="6" t="s">
        <v>34</v>
      </c>
      <c r="X549" s="6" t="s">
        <v>46</v>
      </c>
      <c r="Y549" s="6" t="s">
        <v>47</v>
      </c>
      <c r="Z549" s="6" t="s">
        <v>187</v>
      </c>
      <c r="AA549" s="6" t="s">
        <v>548</v>
      </c>
      <c r="AB549" s="7">
        <v>2</v>
      </c>
      <c r="AC549" s="7">
        <v>23446</v>
      </c>
      <c r="AD549" s="7">
        <v>23.45</v>
      </c>
      <c r="AE549" s="7">
        <v>156000</v>
      </c>
    </row>
    <row r="550" spans="1:31" ht="22" customHeight="1" x14ac:dyDescent="0.3">
      <c r="A550" s="2">
        <v>43792</v>
      </c>
      <c r="B550" s="3" t="s">
        <v>31</v>
      </c>
      <c r="C550" s="3" t="s">
        <v>32</v>
      </c>
      <c r="D550" s="3" t="s">
        <v>33</v>
      </c>
      <c r="E550" s="3" t="s">
        <v>34</v>
      </c>
      <c r="F550" s="4" t="s">
        <v>68</v>
      </c>
      <c r="G550" s="4" t="s">
        <v>68</v>
      </c>
      <c r="H550" s="4" t="s">
        <v>68</v>
      </c>
      <c r="I550" s="3" t="s">
        <v>35</v>
      </c>
      <c r="J550" s="3" t="s">
        <v>200</v>
      </c>
      <c r="K550" s="4" t="s">
        <v>68</v>
      </c>
      <c r="L550" s="3" t="s">
        <v>99</v>
      </c>
      <c r="M550" s="4" t="s">
        <v>68</v>
      </c>
      <c r="N550" s="4" t="s">
        <v>68</v>
      </c>
      <c r="O550" s="4" t="s">
        <v>68</v>
      </c>
      <c r="P550" s="3" t="s">
        <v>202</v>
      </c>
      <c r="Q550" s="3" t="s">
        <v>41</v>
      </c>
      <c r="R550" s="3" t="s">
        <v>113</v>
      </c>
      <c r="S550" s="3" t="s">
        <v>110</v>
      </c>
      <c r="T550" s="3" t="s">
        <v>114</v>
      </c>
      <c r="U550" s="3" t="s">
        <v>115</v>
      </c>
      <c r="V550" s="3" t="s">
        <v>45</v>
      </c>
      <c r="W550" s="3" t="s">
        <v>34</v>
      </c>
      <c r="X550" s="3" t="s">
        <v>46</v>
      </c>
      <c r="Y550" s="3" t="s">
        <v>47</v>
      </c>
      <c r="Z550" s="3" t="s">
        <v>95</v>
      </c>
      <c r="AA550" s="3" t="s">
        <v>785</v>
      </c>
      <c r="AB550" s="4">
        <v>6</v>
      </c>
      <c r="AC550" s="4">
        <v>76560</v>
      </c>
      <c r="AD550" s="4">
        <v>76.56</v>
      </c>
      <c r="AE550" s="4">
        <v>272000</v>
      </c>
    </row>
    <row r="551" spans="1:31" ht="22" customHeight="1" x14ac:dyDescent="0.3">
      <c r="A551" s="5">
        <v>43792</v>
      </c>
      <c r="B551" s="6" t="s">
        <v>31</v>
      </c>
      <c r="C551" s="6" t="s">
        <v>56</v>
      </c>
      <c r="D551" s="7" t="s">
        <v>68</v>
      </c>
      <c r="E551" s="7" t="s">
        <v>68</v>
      </c>
      <c r="F551" s="7" t="s">
        <v>68</v>
      </c>
      <c r="G551" s="7" t="s">
        <v>68</v>
      </c>
      <c r="H551" s="7" t="s">
        <v>68</v>
      </c>
      <c r="I551" s="6" t="s">
        <v>57</v>
      </c>
      <c r="J551" s="6" t="s">
        <v>786</v>
      </c>
      <c r="K551" s="6" t="s">
        <v>787</v>
      </c>
      <c r="L551" s="6" t="s">
        <v>788</v>
      </c>
      <c r="M551" s="7" t="s">
        <v>68</v>
      </c>
      <c r="N551" s="7" t="s">
        <v>68</v>
      </c>
      <c r="O551" s="7" t="s">
        <v>68</v>
      </c>
      <c r="P551" s="6" t="s">
        <v>789</v>
      </c>
      <c r="Q551" s="6" t="s">
        <v>101</v>
      </c>
      <c r="R551" s="6" t="s">
        <v>790</v>
      </c>
      <c r="S551" s="6" t="s">
        <v>788</v>
      </c>
      <c r="T551" s="6" t="s">
        <v>791</v>
      </c>
      <c r="U551" s="6" t="s">
        <v>352</v>
      </c>
      <c r="V551" s="6" t="s">
        <v>45</v>
      </c>
      <c r="W551" s="6" t="s">
        <v>34</v>
      </c>
      <c r="X551" s="6" t="s">
        <v>46</v>
      </c>
      <c r="Y551" s="6" t="s">
        <v>47</v>
      </c>
      <c r="Z551" s="6" t="s">
        <v>792</v>
      </c>
      <c r="AA551" s="6" t="s">
        <v>793</v>
      </c>
      <c r="AB551" s="7">
        <v>1</v>
      </c>
      <c r="AC551" s="7">
        <v>9264</v>
      </c>
      <c r="AD551" s="7">
        <v>9.26</v>
      </c>
      <c r="AE551" s="6" t="s">
        <v>68</v>
      </c>
    </row>
    <row r="552" spans="1:31" ht="22" customHeight="1" x14ac:dyDescent="0.3">
      <c r="A552" s="2">
        <v>43792</v>
      </c>
      <c r="B552" s="3" t="s">
        <v>31</v>
      </c>
      <c r="C552" s="3" t="s">
        <v>32</v>
      </c>
      <c r="D552" s="3" t="s">
        <v>33</v>
      </c>
      <c r="E552" s="3" t="s">
        <v>34</v>
      </c>
      <c r="F552" s="4" t="s">
        <v>68</v>
      </c>
      <c r="G552" s="4" t="s">
        <v>68</v>
      </c>
      <c r="H552" s="4" t="s">
        <v>68</v>
      </c>
      <c r="I552" s="3" t="s">
        <v>35</v>
      </c>
      <c r="J552" s="3" t="s">
        <v>200</v>
      </c>
      <c r="K552" s="4" t="s">
        <v>68</v>
      </c>
      <c r="L552" s="3" t="s">
        <v>99</v>
      </c>
      <c r="M552" s="4" t="s">
        <v>68</v>
      </c>
      <c r="N552" s="4" t="s">
        <v>68</v>
      </c>
      <c r="O552" s="4" t="s">
        <v>68</v>
      </c>
      <c r="P552" s="3" t="s">
        <v>202</v>
      </c>
      <c r="Q552" s="3" t="s">
        <v>41</v>
      </c>
      <c r="R552" s="3" t="s">
        <v>113</v>
      </c>
      <c r="S552" s="3" t="s">
        <v>110</v>
      </c>
      <c r="T552" s="3" t="s">
        <v>114</v>
      </c>
      <c r="U552" s="3" t="s">
        <v>115</v>
      </c>
      <c r="V552" s="3" t="s">
        <v>45</v>
      </c>
      <c r="W552" s="3" t="s">
        <v>34</v>
      </c>
      <c r="X552" s="3" t="s">
        <v>46</v>
      </c>
      <c r="Y552" s="3" t="s">
        <v>47</v>
      </c>
      <c r="Z552" s="3" t="s">
        <v>145</v>
      </c>
      <c r="AA552" s="3" t="s">
        <v>794</v>
      </c>
      <c r="AB552" s="4">
        <v>8</v>
      </c>
      <c r="AC552" s="4">
        <v>92400</v>
      </c>
      <c r="AD552" s="4">
        <v>92.4</v>
      </c>
      <c r="AE552" s="4">
        <v>1565000</v>
      </c>
    </row>
    <row r="553" spans="1:31" ht="22" customHeight="1" x14ac:dyDescent="0.3">
      <c r="A553" s="5">
        <v>43792</v>
      </c>
      <c r="B553" s="6" t="s">
        <v>31</v>
      </c>
      <c r="C553" s="6" t="s">
        <v>56</v>
      </c>
      <c r="D553" s="7" t="s">
        <v>68</v>
      </c>
      <c r="E553" s="7" t="s">
        <v>68</v>
      </c>
      <c r="F553" s="7" t="s">
        <v>68</v>
      </c>
      <c r="G553" s="7" t="s">
        <v>68</v>
      </c>
      <c r="H553" s="7" t="s">
        <v>68</v>
      </c>
      <c r="I553" s="6" t="s">
        <v>74</v>
      </c>
      <c r="J553" s="6" t="s">
        <v>200</v>
      </c>
      <c r="K553" s="7" t="s">
        <v>68</v>
      </c>
      <c r="L553" s="6" t="s">
        <v>99</v>
      </c>
      <c r="M553" s="7" t="s">
        <v>68</v>
      </c>
      <c r="N553" s="7" t="s">
        <v>68</v>
      </c>
      <c r="O553" s="7" t="s">
        <v>68</v>
      </c>
      <c r="P553" s="6" t="s">
        <v>202</v>
      </c>
      <c r="Q553" s="6" t="s">
        <v>41</v>
      </c>
      <c r="R553" s="6" t="s">
        <v>113</v>
      </c>
      <c r="S553" s="6" t="s">
        <v>110</v>
      </c>
      <c r="T553" s="6" t="s">
        <v>114</v>
      </c>
      <c r="U553" s="6" t="s">
        <v>115</v>
      </c>
      <c r="V553" s="6" t="s">
        <v>45</v>
      </c>
      <c r="W553" s="6" t="s">
        <v>34</v>
      </c>
      <c r="X553" s="6" t="s">
        <v>46</v>
      </c>
      <c r="Y553" s="6" t="s">
        <v>47</v>
      </c>
      <c r="Z553" s="6" t="s">
        <v>135</v>
      </c>
      <c r="AA553" s="6" t="s">
        <v>795</v>
      </c>
      <c r="AB553" s="7">
        <v>2</v>
      </c>
      <c r="AC553" s="7">
        <v>22630</v>
      </c>
      <c r="AD553" s="7">
        <v>22.63</v>
      </c>
      <c r="AE553" s="7">
        <v>395000</v>
      </c>
    </row>
    <row r="554" spans="1:31" ht="22" customHeight="1" x14ac:dyDescent="0.3">
      <c r="A554" s="2">
        <v>43792</v>
      </c>
      <c r="B554" s="3" t="s">
        <v>31</v>
      </c>
      <c r="C554" s="3" t="s">
        <v>32</v>
      </c>
      <c r="D554" s="3" t="s">
        <v>33</v>
      </c>
      <c r="E554" s="3" t="s">
        <v>34</v>
      </c>
      <c r="F554" s="4" t="s">
        <v>68</v>
      </c>
      <c r="G554" s="4" t="s">
        <v>68</v>
      </c>
      <c r="H554" s="4" t="s">
        <v>68</v>
      </c>
      <c r="I554" s="3" t="s">
        <v>35</v>
      </c>
      <c r="J554" s="3" t="s">
        <v>588</v>
      </c>
      <c r="K554" s="3" t="s">
        <v>589</v>
      </c>
      <c r="L554" s="3" t="s">
        <v>99</v>
      </c>
      <c r="M554" s="3" t="s">
        <v>61</v>
      </c>
      <c r="N554" s="4" t="s">
        <v>68</v>
      </c>
      <c r="O554" s="4" t="s">
        <v>68</v>
      </c>
      <c r="P554" s="3" t="s">
        <v>100</v>
      </c>
      <c r="Q554" s="3" t="s">
        <v>101</v>
      </c>
      <c r="R554" s="3" t="s">
        <v>102</v>
      </c>
      <c r="S554" s="3" t="s">
        <v>99</v>
      </c>
      <c r="T554" s="3" t="s">
        <v>103</v>
      </c>
      <c r="U554" s="3" t="s">
        <v>104</v>
      </c>
      <c r="V554" s="3" t="s">
        <v>45</v>
      </c>
      <c r="W554" s="3" t="s">
        <v>34</v>
      </c>
      <c r="X554" s="3" t="s">
        <v>46</v>
      </c>
      <c r="Y554" s="3" t="s">
        <v>47</v>
      </c>
      <c r="Z554" s="3" t="s">
        <v>105</v>
      </c>
      <c r="AA554" s="3" t="s">
        <v>796</v>
      </c>
      <c r="AB554" s="4">
        <v>14</v>
      </c>
      <c r="AC554" s="4">
        <v>159207.99</v>
      </c>
      <c r="AD554" s="4">
        <v>159.21</v>
      </c>
      <c r="AE554" s="4">
        <v>1371000</v>
      </c>
    </row>
    <row r="555" spans="1:31" ht="22" customHeight="1" x14ac:dyDescent="0.3">
      <c r="A555" s="5">
        <v>43792</v>
      </c>
      <c r="B555" s="6" t="s">
        <v>107</v>
      </c>
      <c r="C555" s="6" t="s">
        <v>56</v>
      </c>
      <c r="D555" s="7" t="s">
        <v>68</v>
      </c>
      <c r="E555" s="7" t="s">
        <v>68</v>
      </c>
      <c r="F555" s="7" t="s">
        <v>68</v>
      </c>
      <c r="G555" s="7" t="s">
        <v>68</v>
      </c>
      <c r="H555" s="7" t="s">
        <v>68</v>
      </c>
      <c r="I555" s="6" t="s">
        <v>74</v>
      </c>
      <c r="J555" s="6" t="s">
        <v>108</v>
      </c>
      <c r="K555" s="6" t="s">
        <v>109</v>
      </c>
      <c r="L555" s="6" t="s">
        <v>110</v>
      </c>
      <c r="M555" s="7" t="s">
        <v>68</v>
      </c>
      <c r="N555" s="7" t="s">
        <v>68</v>
      </c>
      <c r="O555" s="7" t="s">
        <v>68</v>
      </c>
      <c r="P555" s="6" t="s">
        <v>111</v>
      </c>
      <c r="Q555" s="6" t="s">
        <v>41</v>
      </c>
      <c r="R555" s="6" t="s">
        <v>113</v>
      </c>
      <c r="S555" s="6" t="s">
        <v>110</v>
      </c>
      <c r="T555" s="6" t="s">
        <v>114</v>
      </c>
      <c r="U555" s="6" t="s">
        <v>115</v>
      </c>
      <c r="V555" s="6" t="s">
        <v>45</v>
      </c>
      <c r="W555" s="6" t="s">
        <v>34</v>
      </c>
      <c r="X555" s="6" t="s">
        <v>46</v>
      </c>
      <c r="Y555" s="6" t="s">
        <v>47</v>
      </c>
      <c r="Z555" s="6" t="s">
        <v>135</v>
      </c>
      <c r="AA555" s="6" t="s">
        <v>795</v>
      </c>
      <c r="AB555" s="7">
        <v>2</v>
      </c>
      <c r="AC555" s="7">
        <v>22630</v>
      </c>
      <c r="AD555" s="7">
        <v>22.63</v>
      </c>
      <c r="AE555" s="7">
        <v>395000</v>
      </c>
    </row>
    <row r="556" spans="1:31" ht="22" customHeight="1" x14ac:dyDescent="0.3">
      <c r="A556" s="2">
        <v>43791</v>
      </c>
      <c r="B556" s="3" t="s">
        <v>126</v>
      </c>
      <c r="C556" s="3" t="s">
        <v>56</v>
      </c>
      <c r="D556" s="4" t="s">
        <v>68</v>
      </c>
      <c r="E556" s="4" t="s">
        <v>68</v>
      </c>
      <c r="F556" s="4" t="s">
        <v>68</v>
      </c>
      <c r="G556" s="4" t="s">
        <v>68</v>
      </c>
      <c r="H556" s="4" t="s">
        <v>68</v>
      </c>
      <c r="I556" s="3" t="s">
        <v>74</v>
      </c>
      <c r="J556" s="3" t="s">
        <v>401</v>
      </c>
      <c r="K556" s="3" t="s">
        <v>402</v>
      </c>
      <c r="L556" s="3" t="s">
        <v>120</v>
      </c>
      <c r="M556" s="4" t="s">
        <v>68</v>
      </c>
      <c r="N556" s="4" t="s">
        <v>68</v>
      </c>
      <c r="O556" s="4" t="s">
        <v>68</v>
      </c>
      <c r="P556" s="3" t="s">
        <v>403</v>
      </c>
      <c r="Q556" s="3" t="s">
        <v>41</v>
      </c>
      <c r="R556" s="3" t="s">
        <v>316</v>
      </c>
      <c r="S556" s="3" t="s">
        <v>120</v>
      </c>
      <c r="T556" s="3" t="s">
        <v>317</v>
      </c>
      <c r="U556" s="3" t="s">
        <v>124</v>
      </c>
      <c r="V556" s="3" t="s">
        <v>45</v>
      </c>
      <c r="W556" s="3" t="s">
        <v>34</v>
      </c>
      <c r="X556" s="3" t="s">
        <v>46</v>
      </c>
      <c r="Y556" s="3" t="s">
        <v>47</v>
      </c>
      <c r="Z556" s="3" t="s">
        <v>318</v>
      </c>
      <c r="AA556" s="3" t="s">
        <v>331</v>
      </c>
      <c r="AB556" s="4">
        <v>20</v>
      </c>
      <c r="AC556" s="4">
        <v>241200</v>
      </c>
      <c r="AD556" s="4">
        <v>241.2</v>
      </c>
      <c r="AE556" s="4">
        <v>842000</v>
      </c>
    </row>
    <row r="557" spans="1:31" ht="22" customHeight="1" x14ac:dyDescent="0.3">
      <c r="A557" s="5">
        <v>43790</v>
      </c>
      <c r="B557" s="6" t="s">
        <v>31</v>
      </c>
      <c r="C557" s="6" t="s">
        <v>32</v>
      </c>
      <c r="D557" s="6" t="s">
        <v>33</v>
      </c>
      <c r="E557" s="6" t="s">
        <v>34</v>
      </c>
      <c r="F557" s="7" t="s">
        <v>68</v>
      </c>
      <c r="G557" s="7" t="s">
        <v>68</v>
      </c>
      <c r="H557" s="7" t="s">
        <v>68</v>
      </c>
      <c r="I557" s="6" t="s">
        <v>35</v>
      </c>
      <c r="J557" s="6" t="s">
        <v>244</v>
      </c>
      <c r="K557" s="7" t="s">
        <v>68</v>
      </c>
      <c r="L557" s="6" t="s">
        <v>245</v>
      </c>
      <c r="M557" s="6" t="s">
        <v>61</v>
      </c>
      <c r="N557" s="7" t="s">
        <v>68</v>
      </c>
      <c r="O557" s="7" t="s">
        <v>68</v>
      </c>
      <c r="P557" s="6" t="s">
        <v>246</v>
      </c>
      <c r="Q557" s="6" t="s">
        <v>41</v>
      </c>
      <c r="R557" s="6" t="s">
        <v>474</v>
      </c>
      <c r="S557" s="6" t="s">
        <v>245</v>
      </c>
      <c r="T557" s="6" t="s">
        <v>475</v>
      </c>
      <c r="U557" s="6" t="s">
        <v>124</v>
      </c>
      <c r="V557" s="6" t="s">
        <v>45</v>
      </c>
      <c r="W557" s="6" t="s">
        <v>34</v>
      </c>
      <c r="X557" s="6" t="s">
        <v>46</v>
      </c>
      <c r="Y557" s="6" t="s">
        <v>47</v>
      </c>
      <c r="Z557" s="6" t="s">
        <v>187</v>
      </c>
      <c r="AA557" s="6" t="s">
        <v>797</v>
      </c>
      <c r="AB557" s="7">
        <v>6</v>
      </c>
      <c r="AC557" s="7">
        <v>146399.99</v>
      </c>
      <c r="AD557" s="7">
        <v>146.4</v>
      </c>
      <c r="AE557" s="7">
        <v>1456000</v>
      </c>
    </row>
    <row r="558" spans="1:31" ht="22" customHeight="1" x14ac:dyDescent="0.3">
      <c r="A558" s="2">
        <v>43789</v>
      </c>
      <c r="B558" s="3" t="s">
        <v>31</v>
      </c>
      <c r="C558" s="3" t="s">
        <v>32</v>
      </c>
      <c r="D558" s="3" t="s">
        <v>33</v>
      </c>
      <c r="E558" s="3" t="s">
        <v>34</v>
      </c>
      <c r="F558" s="4" t="s">
        <v>68</v>
      </c>
      <c r="G558" s="4" t="s">
        <v>68</v>
      </c>
      <c r="H558" s="4" t="s">
        <v>68</v>
      </c>
      <c r="I558" s="3" t="s">
        <v>35</v>
      </c>
      <c r="J558" s="3" t="s">
        <v>244</v>
      </c>
      <c r="K558" s="4" t="s">
        <v>68</v>
      </c>
      <c r="L558" s="3" t="s">
        <v>245</v>
      </c>
      <c r="M558" s="3" t="s">
        <v>61</v>
      </c>
      <c r="N558" s="4" t="s">
        <v>68</v>
      </c>
      <c r="O558" s="4" t="s">
        <v>68</v>
      </c>
      <c r="P558" s="3" t="s">
        <v>246</v>
      </c>
      <c r="Q558" s="3" t="s">
        <v>41</v>
      </c>
      <c r="R558" s="3" t="s">
        <v>474</v>
      </c>
      <c r="S558" s="3" t="s">
        <v>245</v>
      </c>
      <c r="T558" s="3" t="s">
        <v>475</v>
      </c>
      <c r="U558" s="3" t="s">
        <v>124</v>
      </c>
      <c r="V558" s="3" t="s">
        <v>45</v>
      </c>
      <c r="W558" s="3" t="s">
        <v>34</v>
      </c>
      <c r="X558" s="3" t="s">
        <v>46</v>
      </c>
      <c r="Y558" s="3" t="s">
        <v>47</v>
      </c>
      <c r="Z558" s="3" t="s">
        <v>187</v>
      </c>
      <c r="AA558" s="3" t="s">
        <v>798</v>
      </c>
      <c r="AB558" s="4">
        <v>6</v>
      </c>
      <c r="AC558" s="4">
        <v>146399.99</v>
      </c>
      <c r="AD558" s="4">
        <v>146.4</v>
      </c>
      <c r="AE558" s="4">
        <v>1456000</v>
      </c>
    </row>
    <row r="559" spans="1:31" ht="22" customHeight="1" x14ac:dyDescent="0.3">
      <c r="A559" s="5">
        <v>43788</v>
      </c>
      <c r="B559" s="6" t="s">
        <v>31</v>
      </c>
      <c r="C559" s="6" t="s">
        <v>32</v>
      </c>
      <c r="D559" s="6" t="s">
        <v>33</v>
      </c>
      <c r="E559" s="6" t="s">
        <v>34</v>
      </c>
      <c r="F559" s="7" t="s">
        <v>68</v>
      </c>
      <c r="G559" s="7" t="s">
        <v>68</v>
      </c>
      <c r="H559" s="7" t="s">
        <v>68</v>
      </c>
      <c r="I559" s="6" t="s">
        <v>35</v>
      </c>
      <c r="J559" s="6" t="s">
        <v>36</v>
      </c>
      <c r="K559" s="6" t="s">
        <v>37</v>
      </c>
      <c r="L559" s="6" t="s">
        <v>38</v>
      </c>
      <c r="M559" s="6" t="s">
        <v>39</v>
      </c>
      <c r="N559" s="7" t="s">
        <v>68</v>
      </c>
      <c r="O559" s="7" t="s">
        <v>68</v>
      </c>
      <c r="P559" s="6" t="s">
        <v>40</v>
      </c>
      <c r="Q559" s="6" t="s">
        <v>611</v>
      </c>
      <c r="R559" s="6" t="s">
        <v>42</v>
      </c>
      <c r="S559" s="6" t="s">
        <v>38</v>
      </c>
      <c r="T559" s="6" t="s">
        <v>43</v>
      </c>
      <c r="U559" s="6" t="s">
        <v>44</v>
      </c>
      <c r="V559" s="6" t="s">
        <v>45</v>
      </c>
      <c r="W559" s="6" t="s">
        <v>34</v>
      </c>
      <c r="X559" s="6" t="s">
        <v>46</v>
      </c>
      <c r="Y559" s="6" t="s">
        <v>47</v>
      </c>
      <c r="Z559" s="6" t="s">
        <v>48</v>
      </c>
      <c r="AA559" s="6" t="s">
        <v>799</v>
      </c>
      <c r="AB559" s="7">
        <v>2</v>
      </c>
      <c r="AC559" s="7">
        <v>38434</v>
      </c>
      <c r="AD559" s="7">
        <v>38.43</v>
      </c>
      <c r="AE559" s="7">
        <v>790000</v>
      </c>
    </row>
    <row r="560" spans="1:31" ht="22" customHeight="1" x14ac:dyDescent="0.3">
      <c r="A560" s="2">
        <v>43787</v>
      </c>
      <c r="B560" s="3" t="s">
        <v>31</v>
      </c>
      <c r="C560" s="3" t="s">
        <v>56</v>
      </c>
      <c r="D560" s="4" t="s">
        <v>68</v>
      </c>
      <c r="E560" s="4" t="s">
        <v>68</v>
      </c>
      <c r="F560" s="4" t="s">
        <v>68</v>
      </c>
      <c r="G560" s="4" t="s">
        <v>68</v>
      </c>
      <c r="H560" s="4" t="s">
        <v>68</v>
      </c>
      <c r="I560" s="3" t="s">
        <v>74</v>
      </c>
      <c r="J560" s="3" t="s">
        <v>800</v>
      </c>
      <c r="K560" s="4" t="s">
        <v>68</v>
      </c>
      <c r="L560" s="3" t="s">
        <v>120</v>
      </c>
      <c r="M560" s="3" t="s">
        <v>61</v>
      </c>
      <c r="N560" s="4" t="s">
        <v>68</v>
      </c>
      <c r="O560" s="4" t="s">
        <v>68</v>
      </c>
      <c r="P560" s="3" t="s">
        <v>151</v>
      </c>
      <c r="Q560" s="3" t="s">
        <v>41</v>
      </c>
      <c r="R560" s="3" t="s">
        <v>152</v>
      </c>
      <c r="S560" s="3" t="s">
        <v>120</v>
      </c>
      <c r="T560" s="3" t="s">
        <v>153</v>
      </c>
      <c r="U560" s="3" t="s">
        <v>124</v>
      </c>
      <c r="V560" s="3" t="s">
        <v>45</v>
      </c>
      <c r="W560" s="3" t="s">
        <v>34</v>
      </c>
      <c r="X560" s="3" t="s">
        <v>46</v>
      </c>
      <c r="Y560" s="3" t="s">
        <v>47</v>
      </c>
      <c r="Z560" s="3" t="s">
        <v>154</v>
      </c>
      <c r="AA560" s="3" t="s">
        <v>430</v>
      </c>
      <c r="AB560" s="4">
        <v>1</v>
      </c>
      <c r="AC560" s="4">
        <v>13660</v>
      </c>
      <c r="AD560" s="4">
        <v>13.66</v>
      </c>
      <c r="AE560" s="4">
        <v>497000</v>
      </c>
    </row>
    <row r="561" spans="1:31" ht="22" customHeight="1" x14ac:dyDescent="0.3">
      <c r="A561" s="5">
        <v>43787</v>
      </c>
      <c r="B561" s="6" t="s">
        <v>31</v>
      </c>
      <c r="C561" s="6" t="s">
        <v>32</v>
      </c>
      <c r="D561" s="6" t="s">
        <v>33</v>
      </c>
      <c r="E561" s="6" t="s">
        <v>34</v>
      </c>
      <c r="F561" s="7" t="s">
        <v>68</v>
      </c>
      <c r="G561" s="7" t="s">
        <v>68</v>
      </c>
      <c r="H561" s="7" t="s">
        <v>68</v>
      </c>
      <c r="I561" s="6" t="s">
        <v>35</v>
      </c>
      <c r="J561" s="6" t="s">
        <v>727</v>
      </c>
      <c r="K561" s="6" t="s">
        <v>580</v>
      </c>
      <c r="L561" s="6" t="s">
        <v>110</v>
      </c>
      <c r="M561" s="7" t="s">
        <v>68</v>
      </c>
      <c r="N561" s="7" t="s">
        <v>68</v>
      </c>
      <c r="O561" s="7" t="s">
        <v>68</v>
      </c>
      <c r="P561" s="6" t="s">
        <v>225</v>
      </c>
      <c r="Q561" s="6" t="s">
        <v>728</v>
      </c>
      <c r="R561" s="6" t="s">
        <v>321</v>
      </c>
      <c r="S561" s="6" t="s">
        <v>110</v>
      </c>
      <c r="T561" s="6" t="s">
        <v>322</v>
      </c>
      <c r="U561" s="6" t="s">
        <v>115</v>
      </c>
      <c r="V561" s="6" t="s">
        <v>45</v>
      </c>
      <c r="W561" s="6" t="s">
        <v>34</v>
      </c>
      <c r="X561" s="6" t="s">
        <v>46</v>
      </c>
      <c r="Y561" s="6" t="s">
        <v>47</v>
      </c>
      <c r="Z561" s="6" t="s">
        <v>323</v>
      </c>
      <c r="AA561" s="6" t="s">
        <v>801</v>
      </c>
      <c r="AB561" s="7">
        <v>2</v>
      </c>
      <c r="AC561" s="7">
        <v>27547</v>
      </c>
      <c r="AD561" s="7">
        <v>27.55</v>
      </c>
      <c r="AE561" s="7">
        <v>526000</v>
      </c>
    </row>
    <row r="562" spans="1:31" ht="22" customHeight="1" x14ac:dyDescent="0.3">
      <c r="A562" s="2">
        <v>43785</v>
      </c>
      <c r="B562" s="3" t="s">
        <v>31</v>
      </c>
      <c r="C562" s="3" t="s">
        <v>32</v>
      </c>
      <c r="D562" s="3" t="s">
        <v>33</v>
      </c>
      <c r="E562" s="3" t="s">
        <v>34</v>
      </c>
      <c r="F562" s="4" t="s">
        <v>68</v>
      </c>
      <c r="G562" s="4" t="s">
        <v>68</v>
      </c>
      <c r="H562" s="4" t="s">
        <v>68</v>
      </c>
      <c r="I562" s="3" t="s">
        <v>35</v>
      </c>
      <c r="J562" s="3" t="s">
        <v>200</v>
      </c>
      <c r="K562" s="4" t="s">
        <v>68</v>
      </c>
      <c r="L562" s="3" t="s">
        <v>99</v>
      </c>
      <c r="M562" s="4" t="s">
        <v>68</v>
      </c>
      <c r="N562" s="4" t="s">
        <v>68</v>
      </c>
      <c r="O562" s="4" t="s">
        <v>68</v>
      </c>
      <c r="P562" s="3" t="s">
        <v>202</v>
      </c>
      <c r="Q562" s="3" t="s">
        <v>112</v>
      </c>
      <c r="R562" s="3" t="s">
        <v>113</v>
      </c>
      <c r="S562" s="3" t="s">
        <v>110</v>
      </c>
      <c r="T562" s="3" t="s">
        <v>114</v>
      </c>
      <c r="U562" s="3" t="s">
        <v>115</v>
      </c>
      <c r="V562" s="3" t="s">
        <v>45</v>
      </c>
      <c r="W562" s="3" t="s">
        <v>34</v>
      </c>
      <c r="X562" s="3" t="s">
        <v>46</v>
      </c>
      <c r="Y562" s="3" t="s">
        <v>47</v>
      </c>
      <c r="Z562" s="3" t="s">
        <v>145</v>
      </c>
      <c r="AA562" s="3" t="s">
        <v>802</v>
      </c>
      <c r="AB562" s="4">
        <v>4</v>
      </c>
      <c r="AC562" s="4">
        <v>36176</v>
      </c>
      <c r="AD562" s="4">
        <v>36.18</v>
      </c>
      <c r="AE562" s="4">
        <v>613000</v>
      </c>
    </row>
    <row r="563" spans="1:31" ht="22" customHeight="1" x14ac:dyDescent="0.3">
      <c r="A563" s="5">
        <v>43785</v>
      </c>
      <c r="B563" s="6" t="s">
        <v>31</v>
      </c>
      <c r="C563" s="6" t="s">
        <v>32</v>
      </c>
      <c r="D563" s="6" t="s">
        <v>33</v>
      </c>
      <c r="E563" s="6" t="s">
        <v>34</v>
      </c>
      <c r="F563" s="7" t="s">
        <v>68</v>
      </c>
      <c r="G563" s="7" t="s">
        <v>68</v>
      </c>
      <c r="H563" s="7" t="s">
        <v>68</v>
      </c>
      <c r="I563" s="6" t="s">
        <v>35</v>
      </c>
      <c r="J563" s="6" t="s">
        <v>200</v>
      </c>
      <c r="K563" s="7" t="s">
        <v>68</v>
      </c>
      <c r="L563" s="6" t="s">
        <v>99</v>
      </c>
      <c r="M563" s="7" t="s">
        <v>68</v>
      </c>
      <c r="N563" s="7" t="s">
        <v>68</v>
      </c>
      <c r="O563" s="7" t="s">
        <v>68</v>
      </c>
      <c r="P563" s="6" t="s">
        <v>202</v>
      </c>
      <c r="Q563" s="6" t="s">
        <v>41</v>
      </c>
      <c r="R563" s="6" t="s">
        <v>133</v>
      </c>
      <c r="S563" s="6" t="s">
        <v>110</v>
      </c>
      <c r="T563" s="6" t="s">
        <v>134</v>
      </c>
      <c r="U563" s="6" t="s">
        <v>115</v>
      </c>
      <c r="V563" s="6" t="s">
        <v>45</v>
      </c>
      <c r="W563" s="6" t="s">
        <v>34</v>
      </c>
      <c r="X563" s="6" t="s">
        <v>46</v>
      </c>
      <c r="Y563" s="6" t="s">
        <v>47</v>
      </c>
      <c r="Z563" s="6" t="s">
        <v>145</v>
      </c>
      <c r="AA563" s="6" t="s">
        <v>221</v>
      </c>
      <c r="AB563" s="7">
        <v>2</v>
      </c>
      <c r="AC563" s="7">
        <v>23100</v>
      </c>
      <c r="AD563" s="7">
        <v>23.1</v>
      </c>
      <c r="AE563" s="7">
        <v>391000</v>
      </c>
    </row>
    <row r="564" spans="1:31" ht="22" customHeight="1" x14ac:dyDescent="0.3">
      <c r="A564" s="2">
        <v>43785</v>
      </c>
      <c r="B564" s="3" t="s">
        <v>107</v>
      </c>
      <c r="C564" s="3" t="s">
        <v>56</v>
      </c>
      <c r="D564" s="4" t="s">
        <v>68</v>
      </c>
      <c r="E564" s="4" t="s">
        <v>68</v>
      </c>
      <c r="F564" s="4" t="s">
        <v>68</v>
      </c>
      <c r="G564" s="4" t="s">
        <v>68</v>
      </c>
      <c r="H564" s="4" t="s">
        <v>68</v>
      </c>
      <c r="I564" s="3" t="s">
        <v>74</v>
      </c>
      <c r="J564" s="3" t="s">
        <v>108</v>
      </c>
      <c r="K564" s="3" t="s">
        <v>109</v>
      </c>
      <c r="L564" s="3" t="s">
        <v>110</v>
      </c>
      <c r="M564" s="4" t="s">
        <v>68</v>
      </c>
      <c r="N564" s="4" t="s">
        <v>68</v>
      </c>
      <c r="O564" s="4" t="s">
        <v>68</v>
      </c>
      <c r="P564" s="3" t="s">
        <v>111</v>
      </c>
      <c r="Q564" s="3" t="s">
        <v>41</v>
      </c>
      <c r="R564" s="3" t="s">
        <v>113</v>
      </c>
      <c r="S564" s="3" t="s">
        <v>110</v>
      </c>
      <c r="T564" s="3" t="s">
        <v>114</v>
      </c>
      <c r="U564" s="3" t="s">
        <v>115</v>
      </c>
      <c r="V564" s="3" t="s">
        <v>45</v>
      </c>
      <c r="W564" s="3" t="s">
        <v>34</v>
      </c>
      <c r="X564" s="3" t="s">
        <v>46</v>
      </c>
      <c r="Y564" s="3" t="s">
        <v>47</v>
      </c>
      <c r="Z564" s="3" t="s">
        <v>135</v>
      </c>
      <c r="AA564" s="3" t="s">
        <v>803</v>
      </c>
      <c r="AB564" s="4">
        <v>2</v>
      </c>
      <c r="AC564" s="4">
        <v>22630</v>
      </c>
      <c r="AD564" s="4">
        <v>22.63</v>
      </c>
      <c r="AE564" s="4">
        <v>395000</v>
      </c>
    </row>
    <row r="565" spans="1:31" ht="22" customHeight="1" x14ac:dyDescent="0.3">
      <c r="A565" s="5">
        <v>43785</v>
      </c>
      <c r="B565" s="6" t="s">
        <v>107</v>
      </c>
      <c r="C565" s="6" t="s">
        <v>32</v>
      </c>
      <c r="D565" s="6" t="s">
        <v>33</v>
      </c>
      <c r="E565" s="6" t="s">
        <v>34</v>
      </c>
      <c r="F565" s="7" t="s">
        <v>68</v>
      </c>
      <c r="G565" s="7" t="s">
        <v>68</v>
      </c>
      <c r="H565" s="7" t="s">
        <v>68</v>
      </c>
      <c r="I565" s="6" t="s">
        <v>35</v>
      </c>
      <c r="J565" s="6" t="s">
        <v>108</v>
      </c>
      <c r="K565" s="6" t="s">
        <v>109</v>
      </c>
      <c r="L565" s="6" t="s">
        <v>110</v>
      </c>
      <c r="M565" s="7" t="s">
        <v>68</v>
      </c>
      <c r="N565" s="7" t="s">
        <v>68</v>
      </c>
      <c r="O565" s="7" t="s">
        <v>68</v>
      </c>
      <c r="P565" s="6" t="s">
        <v>111</v>
      </c>
      <c r="Q565" s="6" t="s">
        <v>41</v>
      </c>
      <c r="R565" s="6" t="s">
        <v>210</v>
      </c>
      <c r="S565" s="6" t="s">
        <v>110</v>
      </c>
      <c r="T565" s="6" t="s">
        <v>211</v>
      </c>
      <c r="U565" s="6" t="s">
        <v>115</v>
      </c>
      <c r="V565" s="6" t="s">
        <v>45</v>
      </c>
      <c r="W565" s="6" t="s">
        <v>34</v>
      </c>
      <c r="X565" s="6" t="s">
        <v>46</v>
      </c>
      <c r="Y565" s="6" t="s">
        <v>47</v>
      </c>
      <c r="Z565" s="6" t="s">
        <v>187</v>
      </c>
      <c r="AA565" s="6" t="s">
        <v>804</v>
      </c>
      <c r="AB565" s="7">
        <v>4</v>
      </c>
      <c r="AC565" s="7">
        <v>46892</v>
      </c>
      <c r="AD565" s="7">
        <v>46.89</v>
      </c>
      <c r="AE565" s="7">
        <v>312000</v>
      </c>
    </row>
    <row r="566" spans="1:31" ht="22" customHeight="1" x14ac:dyDescent="0.3">
      <c r="A566" s="2">
        <v>43785</v>
      </c>
      <c r="B566" s="3" t="s">
        <v>31</v>
      </c>
      <c r="C566" s="3" t="s">
        <v>32</v>
      </c>
      <c r="D566" s="3" t="s">
        <v>33</v>
      </c>
      <c r="E566" s="3" t="s">
        <v>34</v>
      </c>
      <c r="F566" s="4" t="s">
        <v>68</v>
      </c>
      <c r="G566" s="4" t="s">
        <v>68</v>
      </c>
      <c r="H566" s="4" t="s">
        <v>68</v>
      </c>
      <c r="I566" s="3" t="s">
        <v>35</v>
      </c>
      <c r="J566" s="3" t="s">
        <v>755</v>
      </c>
      <c r="K566" s="4" t="s">
        <v>68</v>
      </c>
      <c r="L566" s="4" t="s">
        <v>68</v>
      </c>
      <c r="M566" s="4" t="s">
        <v>68</v>
      </c>
      <c r="N566" s="4" t="s">
        <v>68</v>
      </c>
      <c r="O566" s="4" t="s">
        <v>68</v>
      </c>
      <c r="P566" s="3" t="s">
        <v>617</v>
      </c>
      <c r="Q566" s="3" t="s">
        <v>618</v>
      </c>
      <c r="R566" s="3" t="s">
        <v>133</v>
      </c>
      <c r="S566" s="3" t="s">
        <v>110</v>
      </c>
      <c r="T566" s="3" t="s">
        <v>134</v>
      </c>
      <c r="U566" s="3" t="s">
        <v>115</v>
      </c>
      <c r="V566" s="3" t="s">
        <v>45</v>
      </c>
      <c r="W566" s="3" t="s">
        <v>34</v>
      </c>
      <c r="X566" s="3" t="s">
        <v>46</v>
      </c>
      <c r="Y566" s="3" t="s">
        <v>47</v>
      </c>
      <c r="Z566" s="3" t="s">
        <v>145</v>
      </c>
      <c r="AA566" s="3" t="s">
        <v>805</v>
      </c>
      <c r="AB566" s="4">
        <v>2</v>
      </c>
      <c r="AC566" s="4">
        <v>35400</v>
      </c>
      <c r="AD566" s="4">
        <v>35.4</v>
      </c>
      <c r="AE566" s="4">
        <v>599000</v>
      </c>
    </row>
    <row r="567" spans="1:31" ht="22" customHeight="1" x14ac:dyDescent="0.3">
      <c r="A567" s="5">
        <v>43785</v>
      </c>
      <c r="B567" s="6" t="s">
        <v>31</v>
      </c>
      <c r="C567" s="6" t="s">
        <v>32</v>
      </c>
      <c r="D567" s="6" t="s">
        <v>33</v>
      </c>
      <c r="E567" s="6" t="s">
        <v>34</v>
      </c>
      <c r="F567" s="7" t="s">
        <v>68</v>
      </c>
      <c r="G567" s="7" t="s">
        <v>68</v>
      </c>
      <c r="H567" s="7" t="s">
        <v>68</v>
      </c>
      <c r="I567" s="6" t="s">
        <v>35</v>
      </c>
      <c r="J567" s="6" t="s">
        <v>200</v>
      </c>
      <c r="K567" s="7" t="s">
        <v>68</v>
      </c>
      <c r="L567" s="6" t="s">
        <v>99</v>
      </c>
      <c r="M567" s="7" t="s">
        <v>68</v>
      </c>
      <c r="N567" s="7" t="s">
        <v>68</v>
      </c>
      <c r="O567" s="7" t="s">
        <v>68</v>
      </c>
      <c r="P567" s="6" t="s">
        <v>202</v>
      </c>
      <c r="Q567" s="6" t="s">
        <v>41</v>
      </c>
      <c r="R567" s="6" t="s">
        <v>113</v>
      </c>
      <c r="S567" s="6" t="s">
        <v>110</v>
      </c>
      <c r="T567" s="6" t="s">
        <v>114</v>
      </c>
      <c r="U567" s="6" t="s">
        <v>115</v>
      </c>
      <c r="V567" s="6" t="s">
        <v>45</v>
      </c>
      <c r="W567" s="6" t="s">
        <v>34</v>
      </c>
      <c r="X567" s="6" t="s">
        <v>46</v>
      </c>
      <c r="Y567" s="6" t="s">
        <v>47</v>
      </c>
      <c r="Z567" s="6" t="s">
        <v>145</v>
      </c>
      <c r="AA567" s="6" t="s">
        <v>806</v>
      </c>
      <c r="AB567" s="7">
        <v>8</v>
      </c>
      <c r="AC567" s="7">
        <v>77020</v>
      </c>
      <c r="AD567" s="7">
        <v>77.02</v>
      </c>
      <c r="AE567" s="7">
        <v>1304000</v>
      </c>
    </row>
    <row r="568" spans="1:31" ht="22" customHeight="1" x14ac:dyDescent="0.3">
      <c r="A568" s="2">
        <v>43785</v>
      </c>
      <c r="B568" s="3" t="s">
        <v>107</v>
      </c>
      <c r="C568" s="3" t="s">
        <v>32</v>
      </c>
      <c r="D568" s="3" t="s">
        <v>33</v>
      </c>
      <c r="E568" s="3" t="s">
        <v>34</v>
      </c>
      <c r="F568" s="4" t="s">
        <v>68</v>
      </c>
      <c r="G568" s="4" t="s">
        <v>68</v>
      </c>
      <c r="H568" s="4" t="s">
        <v>68</v>
      </c>
      <c r="I568" s="3" t="s">
        <v>35</v>
      </c>
      <c r="J568" s="3" t="s">
        <v>108</v>
      </c>
      <c r="K568" s="3" t="s">
        <v>109</v>
      </c>
      <c r="L568" s="3" t="s">
        <v>110</v>
      </c>
      <c r="M568" s="4" t="s">
        <v>68</v>
      </c>
      <c r="N568" s="4" t="s">
        <v>68</v>
      </c>
      <c r="O568" s="4" t="s">
        <v>68</v>
      </c>
      <c r="P568" s="3" t="s">
        <v>111</v>
      </c>
      <c r="Q568" s="3" t="s">
        <v>41</v>
      </c>
      <c r="R568" s="3" t="s">
        <v>210</v>
      </c>
      <c r="S568" s="3" t="s">
        <v>110</v>
      </c>
      <c r="T568" s="3" t="s">
        <v>211</v>
      </c>
      <c r="U568" s="3" t="s">
        <v>115</v>
      </c>
      <c r="V568" s="3" t="s">
        <v>45</v>
      </c>
      <c r="W568" s="3" t="s">
        <v>34</v>
      </c>
      <c r="X568" s="3" t="s">
        <v>46</v>
      </c>
      <c r="Y568" s="3" t="s">
        <v>47</v>
      </c>
      <c r="Z568" s="3" t="s">
        <v>187</v>
      </c>
      <c r="AA568" s="3" t="s">
        <v>807</v>
      </c>
      <c r="AB568" s="4">
        <v>2</v>
      </c>
      <c r="AC568" s="4">
        <v>23446</v>
      </c>
      <c r="AD568" s="4">
        <v>23.45</v>
      </c>
      <c r="AE568" s="4">
        <v>156000</v>
      </c>
    </row>
    <row r="569" spans="1:31" ht="22" customHeight="1" x14ac:dyDescent="0.3">
      <c r="A569" s="5">
        <v>43785</v>
      </c>
      <c r="B569" s="6" t="s">
        <v>31</v>
      </c>
      <c r="C569" s="6" t="s">
        <v>32</v>
      </c>
      <c r="D569" s="6" t="s">
        <v>33</v>
      </c>
      <c r="E569" s="6" t="s">
        <v>34</v>
      </c>
      <c r="F569" s="7" t="s">
        <v>68</v>
      </c>
      <c r="G569" s="7" t="s">
        <v>68</v>
      </c>
      <c r="H569" s="7" t="s">
        <v>68</v>
      </c>
      <c r="I569" s="6" t="s">
        <v>35</v>
      </c>
      <c r="J569" s="6" t="s">
        <v>755</v>
      </c>
      <c r="K569" s="7" t="s">
        <v>68</v>
      </c>
      <c r="L569" s="7" t="s">
        <v>68</v>
      </c>
      <c r="M569" s="7" t="s">
        <v>68</v>
      </c>
      <c r="N569" s="7" t="s">
        <v>68</v>
      </c>
      <c r="O569" s="7" t="s">
        <v>68</v>
      </c>
      <c r="P569" s="6" t="s">
        <v>617</v>
      </c>
      <c r="Q569" s="6" t="s">
        <v>618</v>
      </c>
      <c r="R569" s="6" t="s">
        <v>133</v>
      </c>
      <c r="S569" s="6" t="s">
        <v>110</v>
      </c>
      <c r="T569" s="6" t="s">
        <v>134</v>
      </c>
      <c r="U569" s="6" t="s">
        <v>115</v>
      </c>
      <c r="V569" s="6" t="s">
        <v>45</v>
      </c>
      <c r="W569" s="6" t="s">
        <v>34</v>
      </c>
      <c r="X569" s="6" t="s">
        <v>46</v>
      </c>
      <c r="Y569" s="6" t="s">
        <v>47</v>
      </c>
      <c r="Z569" s="6" t="s">
        <v>145</v>
      </c>
      <c r="AA569" s="6" t="s">
        <v>808</v>
      </c>
      <c r="AB569" s="7">
        <v>1</v>
      </c>
      <c r="AC569" s="7">
        <v>17700</v>
      </c>
      <c r="AD569" s="7">
        <v>17.7</v>
      </c>
      <c r="AE569" s="7">
        <v>300000</v>
      </c>
    </row>
    <row r="570" spans="1:31" ht="22" customHeight="1" x14ac:dyDescent="0.3">
      <c r="A570" s="2">
        <v>43784</v>
      </c>
      <c r="B570" s="3" t="s">
        <v>31</v>
      </c>
      <c r="C570" s="3" t="s">
        <v>56</v>
      </c>
      <c r="D570" s="4" t="s">
        <v>68</v>
      </c>
      <c r="E570" s="4" t="s">
        <v>68</v>
      </c>
      <c r="F570" s="4" t="s">
        <v>68</v>
      </c>
      <c r="G570" s="4" t="s">
        <v>68</v>
      </c>
      <c r="H570" s="4" t="s">
        <v>68</v>
      </c>
      <c r="I570" s="3" t="s">
        <v>74</v>
      </c>
      <c r="J570" s="3" t="s">
        <v>218</v>
      </c>
      <c r="K570" s="4" t="s">
        <v>68</v>
      </c>
      <c r="L570" s="3" t="s">
        <v>120</v>
      </c>
      <c r="M570" s="4" t="s">
        <v>68</v>
      </c>
      <c r="N570" s="4" t="s">
        <v>68</v>
      </c>
      <c r="O570" s="4" t="s">
        <v>68</v>
      </c>
      <c r="P570" s="3" t="s">
        <v>219</v>
      </c>
      <c r="Q570" s="3" t="s">
        <v>611</v>
      </c>
      <c r="R570" s="3" t="s">
        <v>133</v>
      </c>
      <c r="S570" s="3" t="s">
        <v>110</v>
      </c>
      <c r="T570" s="3" t="s">
        <v>134</v>
      </c>
      <c r="U570" s="3" t="s">
        <v>115</v>
      </c>
      <c r="V570" s="3" t="s">
        <v>45</v>
      </c>
      <c r="W570" s="3" t="s">
        <v>34</v>
      </c>
      <c r="X570" s="3" t="s">
        <v>46</v>
      </c>
      <c r="Y570" s="3" t="s">
        <v>47</v>
      </c>
      <c r="Z570" s="3" t="s">
        <v>116</v>
      </c>
      <c r="AA570" s="3" t="s">
        <v>670</v>
      </c>
      <c r="AB570" s="4">
        <v>4</v>
      </c>
      <c r="AC570" s="4">
        <v>51280</v>
      </c>
      <c r="AD570" s="4">
        <v>51.28</v>
      </c>
      <c r="AE570" s="4">
        <v>980000</v>
      </c>
    </row>
    <row r="571" spans="1:31" ht="22" customHeight="1" x14ac:dyDescent="0.3">
      <c r="A571" s="5">
        <v>43782</v>
      </c>
      <c r="B571" s="6" t="s">
        <v>31</v>
      </c>
      <c r="C571" s="6" t="s">
        <v>32</v>
      </c>
      <c r="D571" s="6" t="s">
        <v>33</v>
      </c>
      <c r="E571" s="6" t="s">
        <v>34</v>
      </c>
      <c r="F571" s="7" t="s">
        <v>68</v>
      </c>
      <c r="G571" s="7" t="s">
        <v>68</v>
      </c>
      <c r="H571" s="7" t="s">
        <v>68</v>
      </c>
      <c r="I571" s="6" t="s">
        <v>35</v>
      </c>
      <c r="J571" s="6" t="s">
        <v>36</v>
      </c>
      <c r="K571" s="6" t="s">
        <v>37</v>
      </c>
      <c r="L571" s="6" t="s">
        <v>38</v>
      </c>
      <c r="M571" s="6" t="s">
        <v>39</v>
      </c>
      <c r="N571" s="7" t="s">
        <v>68</v>
      </c>
      <c r="O571" s="7" t="s">
        <v>68</v>
      </c>
      <c r="P571" s="6" t="s">
        <v>40</v>
      </c>
      <c r="Q571" s="6" t="s">
        <v>611</v>
      </c>
      <c r="R571" s="6" t="s">
        <v>42</v>
      </c>
      <c r="S571" s="6" t="s">
        <v>38</v>
      </c>
      <c r="T571" s="6" t="s">
        <v>43</v>
      </c>
      <c r="U571" s="6" t="s">
        <v>44</v>
      </c>
      <c r="V571" s="6" t="s">
        <v>45</v>
      </c>
      <c r="W571" s="6" t="s">
        <v>34</v>
      </c>
      <c r="X571" s="6" t="s">
        <v>46</v>
      </c>
      <c r="Y571" s="6" t="s">
        <v>47</v>
      </c>
      <c r="Z571" s="6" t="s">
        <v>48</v>
      </c>
      <c r="AA571" s="6" t="s">
        <v>809</v>
      </c>
      <c r="AB571" s="7">
        <v>6</v>
      </c>
      <c r="AC571" s="7">
        <v>115303</v>
      </c>
      <c r="AD571" s="7">
        <v>115.3</v>
      </c>
      <c r="AE571" s="7">
        <v>2371000</v>
      </c>
    </row>
    <row r="572" spans="1:31" ht="22" customHeight="1" x14ac:dyDescent="0.3">
      <c r="A572" s="2">
        <v>43782</v>
      </c>
      <c r="B572" s="3" t="s">
        <v>31</v>
      </c>
      <c r="C572" s="3" t="s">
        <v>32</v>
      </c>
      <c r="D572" s="3" t="s">
        <v>33</v>
      </c>
      <c r="E572" s="3" t="s">
        <v>34</v>
      </c>
      <c r="F572" s="4" t="s">
        <v>68</v>
      </c>
      <c r="G572" s="4" t="s">
        <v>68</v>
      </c>
      <c r="H572" s="4" t="s">
        <v>68</v>
      </c>
      <c r="I572" s="3" t="s">
        <v>35</v>
      </c>
      <c r="J572" s="3" t="s">
        <v>810</v>
      </c>
      <c r="K572" s="3" t="s">
        <v>811</v>
      </c>
      <c r="L572" s="3" t="s">
        <v>302</v>
      </c>
      <c r="M572" s="3" t="s">
        <v>61</v>
      </c>
      <c r="N572" s="4">
        <v>120605720.69</v>
      </c>
      <c r="O572" s="4">
        <v>44378517.32</v>
      </c>
      <c r="P572" s="3" t="s">
        <v>812</v>
      </c>
      <c r="Q572" s="3" t="s">
        <v>101</v>
      </c>
      <c r="R572" s="3" t="s">
        <v>301</v>
      </c>
      <c r="S572" s="3" t="s">
        <v>302</v>
      </c>
      <c r="T572" s="3" t="s">
        <v>303</v>
      </c>
      <c r="U572" s="3" t="s">
        <v>104</v>
      </c>
      <c r="V572" s="3" t="s">
        <v>45</v>
      </c>
      <c r="W572" s="3" t="s">
        <v>34</v>
      </c>
      <c r="X572" s="3" t="s">
        <v>46</v>
      </c>
      <c r="Y572" s="3" t="s">
        <v>47</v>
      </c>
      <c r="Z572" s="3" t="s">
        <v>361</v>
      </c>
      <c r="AA572" s="3" t="s">
        <v>813</v>
      </c>
      <c r="AB572" s="4">
        <v>2</v>
      </c>
      <c r="AC572" s="4">
        <v>20120</v>
      </c>
      <c r="AD572" s="4">
        <v>20.12</v>
      </c>
      <c r="AE572" s="4">
        <v>249000</v>
      </c>
    </row>
    <row r="573" spans="1:31" ht="22" customHeight="1" x14ac:dyDescent="0.3">
      <c r="A573" s="5">
        <v>43782</v>
      </c>
      <c r="B573" s="6" t="s">
        <v>31</v>
      </c>
      <c r="C573" s="6" t="s">
        <v>32</v>
      </c>
      <c r="D573" s="6" t="s">
        <v>33</v>
      </c>
      <c r="E573" s="6" t="s">
        <v>34</v>
      </c>
      <c r="F573" s="7" t="s">
        <v>68</v>
      </c>
      <c r="G573" s="7" t="s">
        <v>68</v>
      </c>
      <c r="H573" s="7" t="s">
        <v>68</v>
      </c>
      <c r="I573" s="6" t="s">
        <v>35</v>
      </c>
      <c r="J573" s="6" t="s">
        <v>36</v>
      </c>
      <c r="K573" s="6" t="s">
        <v>37</v>
      </c>
      <c r="L573" s="6" t="s">
        <v>38</v>
      </c>
      <c r="M573" s="6" t="s">
        <v>39</v>
      </c>
      <c r="N573" s="7" t="s">
        <v>68</v>
      </c>
      <c r="O573" s="7" t="s">
        <v>68</v>
      </c>
      <c r="P573" s="6" t="s">
        <v>40</v>
      </c>
      <c r="Q573" s="6" t="s">
        <v>611</v>
      </c>
      <c r="R573" s="6" t="s">
        <v>42</v>
      </c>
      <c r="S573" s="6" t="s">
        <v>38</v>
      </c>
      <c r="T573" s="6" t="s">
        <v>43</v>
      </c>
      <c r="U573" s="6" t="s">
        <v>44</v>
      </c>
      <c r="V573" s="6" t="s">
        <v>45</v>
      </c>
      <c r="W573" s="6" t="s">
        <v>34</v>
      </c>
      <c r="X573" s="6" t="s">
        <v>46</v>
      </c>
      <c r="Y573" s="6" t="s">
        <v>47</v>
      </c>
      <c r="Z573" s="6" t="s">
        <v>48</v>
      </c>
      <c r="AA573" s="6" t="s">
        <v>814</v>
      </c>
      <c r="AB573" s="7">
        <v>16</v>
      </c>
      <c r="AC573" s="7">
        <v>101600</v>
      </c>
      <c r="AD573" s="7">
        <v>101.6</v>
      </c>
      <c r="AE573" s="7">
        <v>2089000</v>
      </c>
    </row>
    <row r="574" spans="1:31" ht="22" customHeight="1" x14ac:dyDescent="0.3">
      <c r="A574" s="2">
        <v>43782</v>
      </c>
      <c r="B574" s="3" t="s">
        <v>31</v>
      </c>
      <c r="C574" s="3" t="s">
        <v>32</v>
      </c>
      <c r="D574" s="3" t="s">
        <v>33</v>
      </c>
      <c r="E574" s="3" t="s">
        <v>34</v>
      </c>
      <c r="F574" s="4" t="s">
        <v>68</v>
      </c>
      <c r="G574" s="4" t="s">
        <v>68</v>
      </c>
      <c r="H574" s="4" t="s">
        <v>68</v>
      </c>
      <c r="I574" s="3" t="s">
        <v>35</v>
      </c>
      <c r="J574" s="3" t="s">
        <v>36</v>
      </c>
      <c r="K574" s="3" t="s">
        <v>37</v>
      </c>
      <c r="L574" s="3" t="s">
        <v>38</v>
      </c>
      <c r="M574" s="3" t="s">
        <v>39</v>
      </c>
      <c r="N574" s="4" t="s">
        <v>68</v>
      </c>
      <c r="O574" s="4" t="s">
        <v>68</v>
      </c>
      <c r="P574" s="3" t="s">
        <v>40</v>
      </c>
      <c r="Q574" s="3" t="s">
        <v>611</v>
      </c>
      <c r="R574" s="3" t="s">
        <v>42</v>
      </c>
      <c r="S574" s="3" t="s">
        <v>38</v>
      </c>
      <c r="T574" s="3" t="s">
        <v>43</v>
      </c>
      <c r="U574" s="3" t="s">
        <v>44</v>
      </c>
      <c r="V574" s="3" t="s">
        <v>45</v>
      </c>
      <c r="W574" s="3" t="s">
        <v>34</v>
      </c>
      <c r="X574" s="3" t="s">
        <v>46</v>
      </c>
      <c r="Y574" s="3" t="s">
        <v>47</v>
      </c>
      <c r="Z574" s="3" t="s">
        <v>48</v>
      </c>
      <c r="AA574" s="3" t="s">
        <v>815</v>
      </c>
      <c r="AB574" s="4">
        <v>7</v>
      </c>
      <c r="AC574" s="4">
        <v>134521</v>
      </c>
      <c r="AD574" s="4">
        <v>134.52000000000001</v>
      </c>
      <c r="AE574" s="4">
        <v>2766000</v>
      </c>
    </row>
    <row r="575" spans="1:31" ht="22" customHeight="1" x14ac:dyDescent="0.3">
      <c r="A575" s="5">
        <v>43782</v>
      </c>
      <c r="B575" s="6" t="s">
        <v>31</v>
      </c>
      <c r="C575" s="6" t="s">
        <v>32</v>
      </c>
      <c r="D575" s="6" t="s">
        <v>33</v>
      </c>
      <c r="E575" s="6" t="s">
        <v>34</v>
      </c>
      <c r="F575" s="7" t="s">
        <v>68</v>
      </c>
      <c r="G575" s="7" t="s">
        <v>68</v>
      </c>
      <c r="H575" s="7" t="s">
        <v>68</v>
      </c>
      <c r="I575" s="6" t="s">
        <v>35</v>
      </c>
      <c r="J575" s="6" t="s">
        <v>810</v>
      </c>
      <c r="K575" s="6" t="s">
        <v>811</v>
      </c>
      <c r="L575" s="6" t="s">
        <v>302</v>
      </c>
      <c r="M575" s="6" t="s">
        <v>61</v>
      </c>
      <c r="N575" s="7">
        <v>120605720.69</v>
      </c>
      <c r="O575" s="7">
        <v>44378517.32</v>
      </c>
      <c r="P575" s="6" t="s">
        <v>812</v>
      </c>
      <c r="Q575" s="6" t="s">
        <v>101</v>
      </c>
      <c r="R575" s="6" t="s">
        <v>301</v>
      </c>
      <c r="S575" s="6" t="s">
        <v>302</v>
      </c>
      <c r="T575" s="6" t="s">
        <v>303</v>
      </c>
      <c r="U575" s="6" t="s">
        <v>104</v>
      </c>
      <c r="V575" s="6" t="s">
        <v>45</v>
      </c>
      <c r="W575" s="6" t="s">
        <v>34</v>
      </c>
      <c r="X575" s="6" t="s">
        <v>46</v>
      </c>
      <c r="Y575" s="6" t="s">
        <v>47</v>
      </c>
      <c r="Z575" s="6" t="s">
        <v>361</v>
      </c>
      <c r="AA575" s="6" t="s">
        <v>813</v>
      </c>
      <c r="AB575" s="7">
        <v>2</v>
      </c>
      <c r="AC575" s="7">
        <v>20120</v>
      </c>
      <c r="AD575" s="7">
        <v>20.12</v>
      </c>
      <c r="AE575" s="7">
        <v>249000</v>
      </c>
    </row>
    <row r="576" spans="1:31" ht="22" customHeight="1" x14ac:dyDescent="0.3">
      <c r="A576" s="2">
        <v>43779</v>
      </c>
      <c r="B576" s="3" t="s">
        <v>31</v>
      </c>
      <c r="C576" s="3" t="s">
        <v>56</v>
      </c>
      <c r="D576" s="4" t="s">
        <v>68</v>
      </c>
      <c r="E576" s="4" t="s">
        <v>68</v>
      </c>
      <c r="F576" s="4" t="s">
        <v>68</v>
      </c>
      <c r="G576" s="4" t="s">
        <v>68</v>
      </c>
      <c r="H576" s="4" t="s">
        <v>68</v>
      </c>
      <c r="I576" s="3" t="s">
        <v>74</v>
      </c>
      <c r="J576" s="3" t="s">
        <v>180</v>
      </c>
      <c r="K576" s="3" t="s">
        <v>181</v>
      </c>
      <c r="L576" s="3" t="s">
        <v>120</v>
      </c>
      <c r="M576" s="4" t="s">
        <v>68</v>
      </c>
      <c r="N576" s="4" t="s">
        <v>68</v>
      </c>
      <c r="O576" s="4" t="s">
        <v>68</v>
      </c>
      <c r="P576" s="3" t="s">
        <v>182</v>
      </c>
      <c r="Q576" s="3" t="s">
        <v>41</v>
      </c>
      <c r="R576" s="3" t="s">
        <v>122</v>
      </c>
      <c r="S576" s="3" t="s">
        <v>120</v>
      </c>
      <c r="T576" s="3" t="s">
        <v>123</v>
      </c>
      <c r="U576" s="3" t="s">
        <v>124</v>
      </c>
      <c r="V576" s="3" t="s">
        <v>45</v>
      </c>
      <c r="W576" s="3" t="s">
        <v>34</v>
      </c>
      <c r="X576" s="3" t="s">
        <v>46</v>
      </c>
      <c r="Y576" s="3" t="s">
        <v>47</v>
      </c>
      <c r="Z576" s="3" t="s">
        <v>145</v>
      </c>
      <c r="AA576" s="3" t="s">
        <v>816</v>
      </c>
      <c r="AB576" s="4">
        <v>2</v>
      </c>
      <c r="AC576" s="4">
        <v>19992</v>
      </c>
      <c r="AD576" s="4">
        <v>19.989999999999998</v>
      </c>
      <c r="AE576" s="4">
        <v>179000</v>
      </c>
    </row>
    <row r="577" spans="1:31" ht="22" customHeight="1" x14ac:dyDescent="0.3">
      <c r="A577" s="5">
        <v>43779</v>
      </c>
      <c r="B577" s="6" t="s">
        <v>31</v>
      </c>
      <c r="C577" s="6" t="s">
        <v>56</v>
      </c>
      <c r="D577" s="7" t="s">
        <v>68</v>
      </c>
      <c r="E577" s="7" t="s">
        <v>68</v>
      </c>
      <c r="F577" s="7" t="s">
        <v>68</v>
      </c>
      <c r="G577" s="7" t="s">
        <v>68</v>
      </c>
      <c r="H577" s="7" t="s">
        <v>68</v>
      </c>
      <c r="I577" s="6" t="s">
        <v>74</v>
      </c>
      <c r="J577" s="6" t="s">
        <v>180</v>
      </c>
      <c r="K577" s="6" t="s">
        <v>181</v>
      </c>
      <c r="L577" s="6" t="s">
        <v>120</v>
      </c>
      <c r="M577" s="7" t="s">
        <v>68</v>
      </c>
      <c r="N577" s="7" t="s">
        <v>68</v>
      </c>
      <c r="O577" s="7" t="s">
        <v>68</v>
      </c>
      <c r="P577" s="6" t="s">
        <v>182</v>
      </c>
      <c r="Q577" s="6" t="s">
        <v>41</v>
      </c>
      <c r="R577" s="6" t="s">
        <v>122</v>
      </c>
      <c r="S577" s="6" t="s">
        <v>120</v>
      </c>
      <c r="T577" s="6" t="s">
        <v>123</v>
      </c>
      <c r="U577" s="6" t="s">
        <v>124</v>
      </c>
      <c r="V577" s="6" t="s">
        <v>45</v>
      </c>
      <c r="W577" s="6" t="s">
        <v>34</v>
      </c>
      <c r="X577" s="6" t="s">
        <v>46</v>
      </c>
      <c r="Y577" s="6" t="s">
        <v>47</v>
      </c>
      <c r="Z577" s="6" t="s">
        <v>145</v>
      </c>
      <c r="AA577" s="6" t="s">
        <v>817</v>
      </c>
      <c r="AB577" s="7">
        <v>1</v>
      </c>
      <c r="AC577" s="7">
        <v>17607</v>
      </c>
      <c r="AD577" s="7">
        <v>17.61</v>
      </c>
      <c r="AE577" s="7">
        <v>158000</v>
      </c>
    </row>
    <row r="578" spans="1:31" ht="22" customHeight="1" x14ac:dyDescent="0.3">
      <c r="A578" s="2">
        <v>43779</v>
      </c>
      <c r="B578" s="3" t="s">
        <v>31</v>
      </c>
      <c r="C578" s="3" t="s">
        <v>56</v>
      </c>
      <c r="D578" s="4" t="s">
        <v>68</v>
      </c>
      <c r="E578" s="4" t="s">
        <v>68</v>
      </c>
      <c r="F578" s="4" t="s">
        <v>68</v>
      </c>
      <c r="G578" s="4" t="s">
        <v>68</v>
      </c>
      <c r="H578" s="4" t="s">
        <v>68</v>
      </c>
      <c r="I578" s="3" t="s">
        <v>74</v>
      </c>
      <c r="J578" s="3" t="s">
        <v>127</v>
      </c>
      <c r="K578" s="4" t="s">
        <v>68</v>
      </c>
      <c r="L578" s="3" t="s">
        <v>120</v>
      </c>
      <c r="M578" s="4" t="s">
        <v>68</v>
      </c>
      <c r="N578" s="4" t="s">
        <v>68</v>
      </c>
      <c r="O578" s="4" t="s">
        <v>68</v>
      </c>
      <c r="P578" s="3" t="s">
        <v>128</v>
      </c>
      <c r="Q578" s="3" t="s">
        <v>41</v>
      </c>
      <c r="R578" s="3" t="s">
        <v>122</v>
      </c>
      <c r="S578" s="3" t="s">
        <v>120</v>
      </c>
      <c r="T578" s="3" t="s">
        <v>123</v>
      </c>
      <c r="U578" s="3" t="s">
        <v>124</v>
      </c>
      <c r="V578" s="3" t="s">
        <v>45</v>
      </c>
      <c r="W578" s="3" t="s">
        <v>34</v>
      </c>
      <c r="X578" s="3" t="s">
        <v>46</v>
      </c>
      <c r="Y578" s="3" t="s">
        <v>47</v>
      </c>
      <c r="Z578" s="3" t="s">
        <v>293</v>
      </c>
      <c r="AA578" s="3" t="s">
        <v>818</v>
      </c>
      <c r="AB578" s="4">
        <v>1</v>
      </c>
      <c r="AC578" s="4">
        <v>6384</v>
      </c>
      <c r="AD578" s="4">
        <v>6.38</v>
      </c>
      <c r="AE578" s="4">
        <v>51800</v>
      </c>
    </row>
    <row r="579" spans="1:31" ht="22" customHeight="1" x14ac:dyDescent="0.3">
      <c r="A579" s="5">
        <v>43779</v>
      </c>
      <c r="B579" s="6" t="s">
        <v>31</v>
      </c>
      <c r="C579" s="6" t="s">
        <v>32</v>
      </c>
      <c r="D579" s="6" t="s">
        <v>33</v>
      </c>
      <c r="E579" s="6" t="s">
        <v>34</v>
      </c>
      <c r="F579" s="7" t="s">
        <v>68</v>
      </c>
      <c r="G579" s="7" t="s">
        <v>68</v>
      </c>
      <c r="H579" s="7" t="s">
        <v>68</v>
      </c>
      <c r="I579" s="6" t="s">
        <v>35</v>
      </c>
      <c r="J579" s="6" t="s">
        <v>169</v>
      </c>
      <c r="K579" s="6" t="s">
        <v>170</v>
      </c>
      <c r="L579" s="6" t="s">
        <v>120</v>
      </c>
      <c r="M579" s="7" t="s">
        <v>68</v>
      </c>
      <c r="N579" s="7" t="s">
        <v>68</v>
      </c>
      <c r="O579" s="7" t="s">
        <v>68</v>
      </c>
      <c r="P579" s="6" t="s">
        <v>171</v>
      </c>
      <c r="Q579" s="6" t="s">
        <v>611</v>
      </c>
      <c r="R579" s="6" t="s">
        <v>122</v>
      </c>
      <c r="S579" s="6" t="s">
        <v>120</v>
      </c>
      <c r="T579" s="6" t="s">
        <v>123</v>
      </c>
      <c r="U579" s="6" t="s">
        <v>124</v>
      </c>
      <c r="V579" s="6" t="s">
        <v>45</v>
      </c>
      <c r="W579" s="6" t="s">
        <v>34</v>
      </c>
      <c r="X579" s="6" t="s">
        <v>46</v>
      </c>
      <c r="Y579" s="6" t="s">
        <v>47</v>
      </c>
      <c r="Z579" s="6" t="s">
        <v>172</v>
      </c>
      <c r="AA579" s="6" t="s">
        <v>819</v>
      </c>
      <c r="AB579" s="7">
        <v>2</v>
      </c>
      <c r="AC579" s="7">
        <v>19800</v>
      </c>
      <c r="AD579" s="7">
        <v>19.8</v>
      </c>
      <c r="AE579" s="7">
        <v>305000</v>
      </c>
    </row>
    <row r="580" spans="1:31" ht="22" customHeight="1" x14ac:dyDescent="0.3">
      <c r="A580" s="2">
        <v>43778</v>
      </c>
      <c r="B580" s="3" t="s">
        <v>31</v>
      </c>
      <c r="C580" s="3" t="s">
        <v>32</v>
      </c>
      <c r="D580" s="3" t="s">
        <v>33</v>
      </c>
      <c r="E580" s="3" t="s">
        <v>34</v>
      </c>
      <c r="F580" s="4" t="s">
        <v>68</v>
      </c>
      <c r="G580" s="4" t="s">
        <v>68</v>
      </c>
      <c r="H580" s="4" t="s">
        <v>68</v>
      </c>
      <c r="I580" s="3" t="s">
        <v>35</v>
      </c>
      <c r="J580" s="3" t="s">
        <v>588</v>
      </c>
      <c r="K580" s="3" t="s">
        <v>589</v>
      </c>
      <c r="L580" s="3" t="s">
        <v>99</v>
      </c>
      <c r="M580" s="3" t="s">
        <v>61</v>
      </c>
      <c r="N580" s="4" t="s">
        <v>68</v>
      </c>
      <c r="O580" s="4" t="s">
        <v>68</v>
      </c>
      <c r="P580" s="3" t="s">
        <v>100</v>
      </c>
      <c r="Q580" s="3" t="s">
        <v>101</v>
      </c>
      <c r="R580" s="3" t="s">
        <v>102</v>
      </c>
      <c r="S580" s="3" t="s">
        <v>99</v>
      </c>
      <c r="T580" s="3" t="s">
        <v>103</v>
      </c>
      <c r="U580" s="3" t="s">
        <v>104</v>
      </c>
      <c r="V580" s="3" t="s">
        <v>45</v>
      </c>
      <c r="W580" s="3" t="s">
        <v>34</v>
      </c>
      <c r="X580" s="3" t="s">
        <v>46</v>
      </c>
      <c r="Y580" s="3" t="s">
        <v>47</v>
      </c>
      <c r="Z580" s="3" t="s">
        <v>105</v>
      </c>
      <c r="AA580" s="3" t="s">
        <v>677</v>
      </c>
      <c r="AB580" s="4">
        <v>20</v>
      </c>
      <c r="AC580" s="4">
        <v>232420</v>
      </c>
      <c r="AD580" s="4">
        <v>232.42</v>
      </c>
      <c r="AE580" s="4">
        <v>2002000</v>
      </c>
    </row>
    <row r="581" spans="1:31" ht="22" customHeight="1" x14ac:dyDescent="0.3">
      <c r="A581" s="5">
        <v>43778</v>
      </c>
      <c r="B581" s="6" t="s">
        <v>31</v>
      </c>
      <c r="C581" s="6" t="s">
        <v>32</v>
      </c>
      <c r="D581" s="6" t="s">
        <v>33</v>
      </c>
      <c r="E581" s="6" t="s">
        <v>34</v>
      </c>
      <c r="F581" s="7" t="s">
        <v>68</v>
      </c>
      <c r="G581" s="7" t="s">
        <v>68</v>
      </c>
      <c r="H581" s="7" t="s">
        <v>68</v>
      </c>
      <c r="I581" s="6" t="s">
        <v>35</v>
      </c>
      <c r="J581" s="6" t="s">
        <v>200</v>
      </c>
      <c r="K581" s="7" t="s">
        <v>68</v>
      </c>
      <c r="L581" s="6" t="s">
        <v>99</v>
      </c>
      <c r="M581" s="7" t="s">
        <v>68</v>
      </c>
      <c r="N581" s="7" t="s">
        <v>68</v>
      </c>
      <c r="O581" s="7" t="s">
        <v>68</v>
      </c>
      <c r="P581" s="6" t="s">
        <v>202</v>
      </c>
      <c r="Q581" s="6" t="s">
        <v>41</v>
      </c>
      <c r="R581" s="6" t="s">
        <v>113</v>
      </c>
      <c r="S581" s="6" t="s">
        <v>110</v>
      </c>
      <c r="T581" s="6" t="s">
        <v>114</v>
      </c>
      <c r="U581" s="6" t="s">
        <v>115</v>
      </c>
      <c r="V581" s="6" t="s">
        <v>45</v>
      </c>
      <c r="W581" s="6" t="s">
        <v>34</v>
      </c>
      <c r="X581" s="6" t="s">
        <v>46</v>
      </c>
      <c r="Y581" s="6" t="s">
        <v>47</v>
      </c>
      <c r="Z581" s="6" t="s">
        <v>145</v>
      </c>
      <c r="AA581" s="6" t="s">
        <v>820</v>
      </c>
      <c r="AB581" s="7">
        <v>8</v>
      </c>
      <c r="AC581" s="7">
        <v>92400</v>
      </c>
      <c r="AD581" s="7">
        <v>92.4</v>
      </c>
      <c r="AE581" s="7">
        <v>1565000</v>
      </c>
    </row>
    <row r="582" spans="1:31" ht="22" customHeight="1" x14ac:dyDescent="0.3">
      <c r="A582" s="2">
        <v>43778</v>
      </c>
      <c r="B582" s="3" t="s">
        <v>107</v>
      </c>
      <c r="C582" s="3" t="s">
        <v>56</v>
      </c>
      <c r="D582" s="4" t="s">
        <v>68</v>
      </c>
      <c r="E582" s="4" t="s">
        <v>68</v>
      </c>
      <c r="F582" s="4" t="s">
        <v>68</v>
      </c>
      <c r="G582" s="4" t="s">
        <v>68</v>
      </c>
      <c r="H582" s="4" t="s">
        <v>68</v>
      </c>
      <c r="I582" s="3" t="s">
        <v>74</v>
      </c>
      <c r="J582" s="3" t="s">
        <v>108</v>
      </c>
      <c r="K582" s="3" t="s">
        <v>109</v>
      </c>
      <c r="L582" s="3" t="s">
        <v>110</v>
      </c>
      <c r="M582" s="4" t="s">
        <v>68</v>
      </c>
      <c r="N582" s="4" t="s">
        <v>68</v>
      </c>
      <c r="O582" s="4" t="s">
        <v>68</v>
      </c>
      <c r="P582" s="3" t="s">
        <v>111</v>
      </c>
      <c r="Q582" s="3" t="s">
        <v>41</v>
      </c>
      <c r="R582" s="3" t="s">
        <v>113</v>
      </c>
      <c r="S582" s="3" t="s">
        <v>110</v>
      </c>
      <c r="T582" s="3" t="s">
        <v>114</v>
      </c>
      <c r="U582" s="3" t="s">
        <v>115</v>
      </c>
      <c r="V582" s="3" t="s">
        <v>45</v>
      </c>
      <c r="W582" s="3" t="s">
        <v>34</v>
      </c>
      <c r="X582" s="3" t="s">
        <v>46</v>
      </c>
      <c r="Y582" s="3" t="s">
        <v>47</v>
      </c>
      <c r="Z582" s="3" t="s">
        <v>135</v>
      </c>
      <c r="AA582" s="3" t="s">
        <v>821</v>
      </c>
      <c r="AB582" s="4">
        <v>2</v>
      </c>
      <c r="AC582" s="4">
        <v>22630</v>
      </c>
      <c r="AD582" s="4">
        <v>22.63</v>
      </c>
      <c r="AE582" s="4">
        <v>395000</v>
      </c>
    </row>
    <row r="583" spans="1:31" ht="22" customHeight="1" x14ac:dyDescent="0.3">
      <c r="A583" s="5">
        <v>43778</v>
      </c>
      <c r="B583" s="6" t="s">
        <v>107</v>
      </c>
      <c r="C583" s="6" t="s">
        <v>32</v>
      </c>
      <c r="D583" s="6" t="s">
        <v>33</v>
      </c>
      <c r="E583" s="6" t="s">
        <v>34</v>
      </c>
      <c r="F583" s="7" t="s">
        <v>68</v>
      </c>
      <c r="G583" s="7" t="s">
        <v>68</v>
      </c>
      <c r="H583" s="7" t="s">
        <v>68</v>
      </c>
      <c r="I583" s="6" t="s">
        <v>35</v>
      </c>
      <c r="J583" s="6" t="s">
        <v>108</v>
      </c>
      <c r="K583" s="6" t="s">
        <v>109</v>
      </c>
      <c r="L583" s="6" t="s">
        <v>110</v>
      </c>
      <c r="M583" s="7" t="s">
        <v>68</v>
      </c>
      <c r="N583" s="7" t="s">
        <v>68</v>
      </c>
      <c r="O583" s="7" t="s">
        <v>68</v>
      </c>
      <c r="P583" s="6" t="s">
        <v>111</v>
      </c>
      <c r="Q583" s="6" t="s">
        <v>41</v>
      </c>
      <c r="R583" s="6" t="s">
        <v>210</v>
      </c>
      <c r="S583" s="6" t="s">
        <v>110</v>
      </c>
      <c r="T583" s="6" t="s">
        <v>211</v>
      </c>
      <c r="U583" s="6" t="s">
        <v>115</v>
      </c>
      <c r="V583" s="6" t="s">
        <v>45</v>
      </c>
      <c r="W583" s="6" t="s">
        <v>34</v>
      </c>
      <c r="X583" s="6" t="s">
        <v>46</v>
      </c>
      <c r="Y583" s="6" t="s">
        <v>47</v>
      </c>
      <c r="Z583" s="6" t="s">
        <v>187</v>
      </c>
      <c r="AA583" s="6" t="s">
        <v>822</v>
      </c>
      <c r="AB583" s="7">
        <v>6</v>
      </c>
      <c r="AC583" s="7">
        <v>70338</v>
      </c>
      <c r="AD583" s="7">
        <v>70.34</v>
      </c>
      <c r="AE583" s="7">
        <v>467000</v>
      </c>
    </row>
    <row r="584" spans="1:31" ht="22" customHeight="1" x14ac:dyDescent="0.3">
      <c r="A584" s="2">
        <v>43778</v>
      </c>
      <c r="B584" s="3" t="s">
        <v>31</v>
      </c>
      <c r="C584" s="3" t="s">
        <v>32</v>
      </c>
      <c r="D584" s="3" t="s">
        <v>33</v>
      </c>
      <c r="E584" s="3" t="s">
        <v>34</v>
      </c>
      <c r="F584" s="4" t="s">
        <v>68</v>
      </c>
      <c r="G584" s="4" t="s">
        <v>68</v>
      </c>
      <c r="H584" s="4" t="s">
        <v>68</v>
      </c>
      <c r="I584" s="3" t="s">
        <v>35</v>
      </c>
      <c r="J584" s="3" t="s">
        <v>200</v>
      </c>
      <c r="K584" s="4" t="s">
        <v>68</v>
      </c>
      <c r="L584" s="3" t="s">
        <v>99</v>
      </c>
      <c r="M584" s="4" t="s">
        <v>68</v>
      </c>
      <c r="N584" s="4" t="s">
        <v>68</v>
      </c>
      <c r="O584" s="4" t="s">
        <v>68</v>
      </c>
      <c r="P584" s="3" t="s">
        <v>202</v>
      </c>
      <c r="Q584" s="3" t="s">
        <v>41</v>
      </c>
      <c r="R584" s="3" t="s">
        <v>113</v>
      </c>
      <c r="S584" s="3" t="s">
        <v>110</v>
      </c>
      <c r="T584" s="3" t="s">
        <v>114</v>
      </c>
      <c r="U584" s="3" t="s">
        <v>115</v>
      </c>
      <c r="V584" s="3" t="s">
        <v>45</v>
      </c>
      <c r="W584" s="3" t="s">
        <v>34</v>
      </c>
      <c r="X584" s="3" t="s">
        <v>46</v>
      </c>
      <c r="Y584" s="3" t="s">
        <v>47</v>
      </c>
      <c r="Z584" s="3" t="s">
        <v>145</v>
      </c>
      <c r="AA584" s="3" t="s">
        <v>823</v>
      </c>
      <c r="AB584" s="4">
        <v>10</v>
      </c>
      <c r="AC584" s="4">
        <v>97500</v>
      </c>
      <c r="AD584" s="4">
        <v>97.5</v>
      </c>
      <c r="AE584" s="4">
        <v>1651000</v>
      </c>
    </row>
    <row r="585" spans="1:31" ht="22" customHeight="1" x14ac:dyDescent="0.3">
      <c r="A585" s="5">
        <v>43778</v>
      </c>
      <c r="B585" s="6" t="s">
        <v>31</v>
      </c>
      <c r="C585" s="6" t="s">
        <v>32</v>
      </c>
      <c r="D585" s="6" t="s">
        <v>33</v>
      </c>
      <c r="E585" s="6" t="s">
        <v>34</v>
      </c>
      <c r="F585" s="7" t="s">
        <v>68</v>
      </c>
      <c r="G585" s="7" t="s">
        <v>68</v>
      </c>
      <c r="H585" s="7" t="s">
        <v>68</v>
      </c>
      <c r="I585" s="6" t="s">
        <v>35</v>
      </c>
      <c r="J585" s="6" t="s">
        <v>727</v>
      </c>
      <c r="K585" s="6" t="s">
        <v>580</v>
      </c>
      <c r="L585" s="6" t="s">
        <v>110</v>
      </c>
      <c r="M585" s="7" t="s">
        <v>68</v>
      </c>
      <c r="N585" s="7" t="s">
        <v>68</v>
      </c>
      <c r="O585" s="7" t="s">
        <v>68</v>
      </c>
      <c r="P585" s="6" t="s">
        <v>225</v>
      </c>
      <c r="Q585" s="6" t="s">
        <v>728</v>
      </c>
      <c r="R585" s="6" t="s">
        <v>321</v>
      </c>
      <c r="S585" s="6" t="s">
        <v>110</v>
      </c>
      <c r="T585" s="6" t="s">
        <v>322</v>
      </c>
      <c r="U585" s="6" t="s">
        <v>115</v>
      </c>
      <c r="V585" s="6" t="s">
        <v>45</v>
      </c>
      <c r="W585" s="6" t="s">
        <v>34</v>
      </c>
      <c r="X585" s="6" t="s">
        <v>46</v>
      </c>
      <c r="Y585" s="6" t="s">
        <v>47</v>
      </c>
      <c r="Z585" s="6" t="s">
        <v>364</v>
      </c>
      <c r="AA585" s="6" t="s">
        <v>824</v>
      </c>
      <c r="AB585" s="7">
        <v>2</v>
      </c>
      <c r="AC585" s="7">
        <v>16680</v>
      </c>
      <c r="AD585" s="7">
        <v>16.68</v>
      </c>
      <c r="AE585" s="7">
        <v>2310000</v>
      </c>
    </row>
    <row r="586" spans="1:31" ht="22" customHeight="1" x14ac:dyDescent="0.3">
      <c r="A586" s="2">
        <v>43778</v>
      </c>
      <c r="B586" s="3" t="s">
        <v>31</v>
      </c>
      <c r="C586" s="3" t="s">
        <v>32</v>
      </c>
      <c r="D586" s="3" t="s">
        <v>33</v>
      </c>
      <c r="E586" s="3" t="s">
        <v>34</v>
      </c>
      <c r="F586" s="4" t="s">
        <v>68</v>
      </c>
      <c r="G586" s="4" t="s">
        <v>68</v>
      </c>
      <c r="H586" s="4" t="s">
        <v>68</v>
      </c>
      <c r="I586" s="3" t="s">
        <v>35</v>
      </c>
      <c r="J586" s="3" t="s">
        <v>588</v>
      </c>
      <c r="K586" s="3" t="s">
        <v>589</v>
      </c>
      <c r="L586" s="3" t="s">
        <v>99</v>
      </c>
      <c r="M586" s="3" t="s">
        <v>61</v>
      </c>
      <c r="N586" s="4" t="s">
        <v>68</v>
      </c>
      <c r="O586" s="4" t="s">
        <v>68</v>
      </c>
      <c r="P586" s="3" t="s">
        <v>100</v>
      </c>
      <c r="Q586" s="3" t="s">
        <v>101</v>
      </c>
      <c r="R586" s="3" t="s">
        <v>102</v>
      </c>
      <c r="S586" s="3" t="s">
        <v>99</v>
      </c>
      <c r="T586" s="3" t="s">
        <v>103</v>
      </c>
      <c r="U586" s="3" t="s">
        <v>104</v>
      </c>
      <c r="V586" s="3" t="s">
        <v>45</v>
      </c>
      <c r="W586" s="3" t="s">
        <v>34</v>
      </c>
      <c r="X586" s="3" t="s">
        <v>46</v>
      </c>
      <c r="Y586" s="3" t="s">
        <v>47</v>
      </c>
      <c r="Z586" s="3" t="s">
        <v>105</v>
      </c>
      <c r="AA586" s="3" t="s">
        <v>825</v>
      </c>
      <c r="AB586" s="4">
        <v>4</v>
      </c>
      <c r="AC586" s="4">
        <v>46484</v>
      </c>
      <c r="AD586" s="4">
        <v>46.48</v>
      </c>
      <c r="AE586" s="4">
        <v>400000</v>
      </c>
    </row>
    <row r="587" spans="1:31" ht="22" customHeight="1" x14ac:dyDescent="0.3">
      <c r="A587" s="5">
        <v>43778</v>
      </c>
      <c r="B587" s="6" t="s">
        <v>107</v>
      </c>
      <c r="C587" s="6" t="s">
        <v>56</v>
      </c>
      <c r="D587" s="7" t="s">
        <v>68</v>
      </c>
      <c r="E587" s="7" t="s">
        <v>68</v>
      </c>
      <c r="F587" s="7" t="s">
        <v>68</v>
      </c>
      <c r="G587" s="7" t="s">
        <v>68</v>
      </c>
      <c r="H587" s="7" t="s">
        <v>68</v>
      </c>
      <c r="I587" s="6" t="s">
        <v>74</v>
      </c>
      <c r="J587" s="6" t="s">
        <v>108</v>
      </c>
      <c r="K587" s="6" t="s">
        <v>109</v>
      </c>
      <c r="L587" s="6" t="s">
        <v>110</v>
      </c>
      <c r="M587" s="7" t="s">
        <v>68</v>
      </c>
      <c r="N587" s="7" t="s">
        <v>68</v>
      </c>
      <c r="O587" s="7" t="s">
        <v>68</v>
      </c>
      <c r="P587" s="6" t="s">
        <v>111</v>
      </c>
      <c r="Q587" s="6" t="s">
        <v>41</v>
      </c>
      <c r="R587" s="6" t="s">
        <v>113</v>
      </c>
      <c r="S587" s="6" t="s">
        <v>110</v>
      </c>
      <c r="T587" s="6" t="s">
        <v>114</v>
      </c>
      <c r="U587" s="6" t="s">
        <v>115</v>
      </c>
      <c r="V587" s="6" t="s">
        <v>45</v>
      </c>
      <c r="W587" s="6" t="s">
        <v>34</v>
      </c>
      <c r="X587" s="6" t="s">
        <v>46</v>
      </c>
      <c r="Y587" s="6" t="s">
        <v>47</v>
      </c>
      <c r="Z587" s="6" t="s">
        <v>135</v>
      </c>
      <c r="AA587" s="6" t="s">
        <v>821</v>
      </c>
      <c r="AB587" s="7">
        <v>2</v>
      </c>
      <c r="AC587" s="7">
        <v>22630</v>
      </c>
      <c r="AD587" s="7">
        <v>22.63</v>
      </c>
      <c r="AE587" s="7">
        <v>395000</v>
      </c>
    </row>
    <row r="588" spans="1:31" ht="22" customHeight="1" x14ac:dyDescent="0.3">
      <c r="A588" s="2">
        <v>43778</v>
      </c>
      <c r="B588" s="3" t="s">
        <v>31</v>
      </c>
      <c r="C588" s="3" t="s">
        <v>32</v>
      </c>
      <c r="D588" s="3" t="s">
        <v>33</v>
      </c>
      <c r="E588" s="3" t="s">
        <v>34</v>
      </c>
      <c r="F588" s="4" t="s">
        <v>68</v>
      </c>
      <c r="G588" s="4" t="s">
        <v>68</v>
      </c>
      <c r="H588" s="4" t="s">
        <v>68</v>
      </c>
      <c r="I588" s="3" t="s">
        <v>35</v>
      </c>
      <c r="J588" s="3" t="s">
        <v>200</v>
      </c>
      <c r="K588" s="4" t="s">
        <v>68</v>
      </c>
      <c r="L588" s="3" t="s">
        <v>99</v>
      </c>
      <c r="M588" s="4" t="s">
        <v>68</v>
      </c>
      <c r="N588" s="4" t="s">
        <v>68</v>
      </c>
      <c r="O588" s="4" t="s">
        <v>68</v>
      </c>
      <c r="P588" s="3" t="s">
        <v>202</v>
      </c>
      <c r="Q588" s="3" t="s">
        <v>41</v>
      </c>
      <c r="R588" s="3" t="s">
        <v>133</v>
      </c>
      <c r="S588" s="3" t="s">
        <v>110</v>
      </c>
      <c r="T588" s="3" t="s">
        <v>134</v>
      </c>
      <c r="U588" s="3" t="s">
        <v>115</v>
      </c>
      <c r="V588" s="3" t="s">
        <v>45</v>
      </c>
      <c r="W588" s="3" t="s">
        <v>34</v>
      </c>
      <c r="X588" s="3" t="s">
        <v>46</v>
      </c>
      <c r="Y588" s="3" t="s">
        <v>47</v>
      </c>
      <c r="Z588" s="3" t="s">
        <v>145</v>
      </c>
      <c r="AA588" s="3" t="s">
        <v>826</v>
      </c>
      <c r="AB588" s="4">
        <v>6</v>
      </c>
      <c r="AC588" s="4">
        <v>58800</v>
      </c>
      <c r="AD588" s="4">
        <v>58.8</v>
      </c>
      <c r="AE588" s="4">
        <v>996000</v>
      </c>
    </row>
    <row r="589" spans="1:31" ht="22" customHeight="1" x14ac:dyDescent="0.3">
      <c r="A589" s="5">
        <v>43778</v>
      </c>
      <c r="B589" s="6" t="s">
        <v>31</v>
      </c>
      <c r="C589" s="6" t="s">
        <v>32</v>
      </c>
      <c r="D589" s="6" t="s">
        <v>33</v>
      </c>
      <c r="E589" s="6" t="s">
        <v>34</v>
      </c>
      <c r="F589" s="7" t="s">
        <v>68</v>
      </c>
      <c r="G589" s="7" t="s">
        <v>68</v>
      </c>
      <c r="H589" s="7" t="s">
        <v>68</v>
      </c>
      <c r="I589" s="6" t="s">
        <v>35</v>
      </c>
      <c r="J589" s="6" t="s">
        <v>131</v>
      </c>
      <c r="K589" s="6" t="s">
        <v>109</v>
      </c>
      <c r="L589" s="6" t="s">
        <v>110</v>
      </c>
      <c r="M589" s="7" t="s">
        <v>68</v>
      </c>
      <c r="N589" s="7" t="s">
        <v>68</v>
      </c>
      <c r="O589" s="7" t="s">
        <v>68</v>
      </c>
      <c r="P589" s="6" t="s">
        <v>132</v>
      </c>
      <c r="Q589" s="6" t="s">
        <v>101</v>
      </c>
      <c r="R589" s="6" t="s">
        <v>113</v>
      </c>
      <c r="S589" s="6" t="s">
        <v>110</v>
      </c>
      <c r="T589" s="6" t="s">
        <v>114</v>
      </c>
      <c r="U589" s="6" t="s">
        <v>115</v>
      </c>
      <c r="V589" s="6" t="s">
        <v>45</v>
      </c>
      <c r="W589" s="6" t="s">
        <v>34</v>
      </c>
      <c r="X589" s="6" t="s">
        <v>46</v>
      </c>
      <c r="Y589" s="6" t="s">
        <v>47</v>
      </c>
      <c r="Z589" s="6" t="s">
        <v>135</v>
      </c>
      <c r="AA589" s="6" t="s">
        <v>827</v>
      </c>
      <c r="AB589" s="7">
        <v>1</v>
      </c>
      <c r="AC589" s="7">
        <v>21375</v>
      </c>
      <c r="AD589" s="7">
        <v>21.38</v>
      </c>
      <c r="AE589" s="7">
        <v>373000</v>
      </c>
    </row>
    <row r="590" spans="1:31" ht="22" customHeight="1" x14ac:dyDescent="0.3">
      <c r="A590" s="2">
        <v>43778</v>
      </c>
      <c r="B590" s="3" t="s">
        <v>31</v>
      </c>
      <c r="C590" s="3" t="s">
        <v>32</v>
      </c>
      <c r="D590" s="3" t="s">
        <v>33</v>
      </c>
      <c r="E590" s="3" t="s">
        <v>34</v>
      </c>
      <c r="F590" s="4" t="s">
        <v>68</v>
      </c>
      <c r="G590" s="4" t="s">
        <v>68</v>
      </c>
      <c r="H590" s="4" t="s">
        <v>68</v>
      </c>
      <c r="I590" s="3" t="s">
        <v>35</v>
      </c>
      <c r="J590" s="3" t="s">
        <v>200</v>
      </c>
      <c r="K590" s="4" t="s">
        <v>68</v>
      </c>
      <c r="L590" s="3" t="s">
        <v>99</v>
      </c>
      <c r="M590" s="4" t="s">
        <v>68</v>
      </c>
      <c r="N590" s="4" t="s">
        <v>68</v>
      </c>
      <c r="O590" s="4" t="s">
        <v>68</v>
      </c>
      <c r="P590" s="3" t="s">
        <v>202</v>
      </c>
      <c r="Q590" s="3" t="s">
        <v>41</v>
      </c>
      <c r="R590" s="3" t="s">
        <v>113</v>
      </c>
      <c r="S590" s="3" t="s">
        <v>110</v>
      </c>
      <c r="T590" s="3" t="s">
        <v>114</v>
      </c>
      <c r="U590" s="3" t="s">
        <v>115</v>
      </c>
      <c r="V590" s="3" t="s">
        <v>45</v>
      </c>
      <c r="W590" s="3" t="s">
        <v>34</v>
      </c>
      <c r="X590" s="3" t="s">
        <v>46</v>
      </c>
      <c r="Y590" s="3" t="s">
        <v>47</v>
      </c>
      <c r="Z590" s="3" t="s">
        <v>145</v>
      </c>
      <c r="AA590" s="3" t="s">
        <v>828</v>
      </c>
      <c r="AB590" s="4">
        <v>4</v>
      </c>
      <c r="AC590" s="4">
        <v>39200</v>
      </c>
      <c r="AD590" s="4">
        <v>39.200000000000003</v>
      </c>
      <c r="AE590" s="4">
        <v>664000</v>
      </c>
    </row>
    <row r="591" spans="1:31" ht="22" customHeight="1" x14ac:dyDescent="0.3">
      <c r="A591" s="5">
        <v>43778</v>
      </c>
      <c r="B591" s="6" t="s">
        <v>31</v>
      </c>
      <c r="C591" s="6" t="s">
        <v>32</v>
      </c>
      <c r="D591" s="6" t="s">
        <v>33</v>
      </c>
      <c r="E591" s="6" t="s">
        <v>34</v>
      </c>
      <c r="F591" s="7" t="s">
        <v>68</v>
      </c>
      <c r="G591" s="7" t="s">
        <v>68</v>
      </c>
      <c r="H591" s="7" t="s">
        <v>68</v>
      </c>
      <c r="I591" s="6" t="s">
        <v>35</v>
      </c>
      <c r="J591" s="6" t="s">
        <v>200</v>
      </c>
      <c r="K591" s="7" t="s">
        <v>68</v>
      </c>
      <c r="L591" s="6" t="s">
        <v>99</v>
      </c>
      <c r="M591" s="7" t="s">
        <v>68</v>
      </c>
      <c r="N591" s="7" t="s">
        <v>68</v>
      </c>
      <c r="O591" s="7" t="s">
        <v>68</v>
      </c>
      <c r="P591" s="6" t="s">
        <v>202</v>
      </c>
      <c r="Q591" s="6" t="s">
        <v>41</v>
      </c>
      <c r="R591" s="6" t="s">
        <v>113</v>
      </c>
      <c r="S591" s="6" t="s">
        <v>110</v>
      </c>
      <c r="T591" s="6" t="s">
        <v>114</v>
      </c>
      <c r="U591" s="6" t="s">
        <v>115</v>
      </c>
      <c r="V591" s="6" t="s">
        <v>45</v>
      </c>
      <c r="W591" s="6" t="s">
        <v>34</v>
      </c>
      <c r="X591" s="6" t="s">
        <v>46</v>
      </c>
      <c r="Y591" s="6" t="s">
        <v>47</v>
      </c>
      <c r="Z591" s="6" t="s">
        <v>145</v>
      </c>
      <c r="AA591" s="6" t="s">
        <v>829</v>
      </c>
      <c r="AB591" s="7">
        <v>4</v>
      </c>
      <c r="AC591" s="7">
        <v>36362</v>
      </c>
      <c r="AD591" s="7">
        <v>36.36</v>
      </c>
      <c r="AE591" s="7">
        <v>616000</v>
      </c>
    </row>
    <row r="592" spans="1:31" ht="22" customHeight="1" x14ac:dyDescent="0.3">
      <c r="A592" s="2">
        <v>43778</v>
      </c>
      <c r="B592" s="3" t="s">
        <v>107</v>
      </c>
      <c r="C592" s="3" t="s">
        <v>56</v>
      </c>
      <c r="D592" s="4" t="s">
        <v>68</v>
      </c>
      <c r="E592" s="4" t="s">
        <v>68</v>
      </c>
      <c r="F592" s="4" t="s">
        <v>68</v>
      </c>
      <c r="G592" s="4" t="s">
        <v>68</v>
      </c>
      <c r="H592" s="4" t="s">
        <v>68</v>
      </c>
      <c r="I592" s="3" t="s">
        <v>74</v>
      </c>
      <c r="J592" s="3" t="s">
        <v>108</v>
      </c>
      <c r="K592" s="3" t="s">
        <v>109</v>
      </c>
      <c r="L592" s="3" t="s">
        <v>110</v>
      </c>
      <c r="M592" s="4" t="s">
        <v>68</v>
      </c>
      <c r="N592" s="4" t="s">
        <v>68</v>
      </c>
      <c r="O592" s="4" t="s">
        <v>68</v>
      </c>
      <c r="P592" s="3" t="s">
        <v>111</v>
      </c>
      <c r="Q592" s="3" t="s">
        <v>41</v>
      </c>
      <c r="R592" s="3" t="s">
        <v>113</v>
      </c>
      <c r="S592" s="3" t="s">
        <v>110</v>
      </c>
      <c r="T592" s="3" t="s">
        <v>114</v>
      </c>
      <c r="U592" s="3" t="s">
        <v>115</v>
      </c>
      <c r="V592" s="3" t="s">
        <v>45</v>
      </c>
      <c r="W592" s="3" t="s">
        <v>34</v>
      </c>
      <c r="X592" s="3" t="s">
        <v>46</v>
      </c>
      <c r="Y592" s="3" t="s">
        <v>47</v>
      </c>
      <c r="Z592" s="3" t="s">
        <v>135</v>
      </c>
      <c r="AA592" s="3" t="s">
        <v>821</v>
      </c>
      <c r="AB592" s="4">
        <v>2</v>
      </c>
      <c r="AC592" s="4">
        <v>22630</v>
      </c>
      <c r="AD592" s="4">
        <v>22.63</v>
      </c>
      <c r="AE592" s="4">
        <v>395000</v>
      </c>
    </row>
    <row r="593" spans="1:31" ht="22" customHeight="1" x14ac:dyDescent="0.3">
      <c r="A593" s="5">
        <v>43778</v>
      </c>
      <c r="B593" s="6" t="s">
        <v>107</v>
      </c>
      <c r="C593" s="6" t="s">
        <v>56</v>
      </c>
      <c r="D593" s="7" t="s">
        <v>68</v>
      </c>
      <c r="E593" s="7" t="s">
        <v>68</v>
      </c>
      <c r="F593" s="7" t="s">
        <v>68</v>
      </c>
      <c r="G593" s="7" t="s">
        <v>68</v>
      </c>
      <c r="H593" s="7" t="s">
        <v>68</v>
      </c>
      <c r="I593" s="6" t="s">
        <v>74</v>
      </c>
      <c r="J593" s="6" t="s">
        <v>108</v>
      </c>
      <c r="K593" s="6" t="s">
        <v>109</v>
      </c>
      <c r="L593" s="6" t="s">
        <v>110</v>
      </c>
      <c r="M593" s="7" t="s">
        <v>68</v>
      </c>
      <c r="N593" s="7" t="s">
        <v>68</v>
      </c>
      <c r="O593" s="7" t="s">
        <v>68</v>
      </c>
      <c r="P593" s="6" t="s">
        <v>111</v>
      </c>
      <c r="Q593" s="6" t="s">
        <v>41</v>
      </c>
      <c r="R593" s="6" t="s">
        <v>133</v>
      </c>
      <c r="S593" s="6" t="s">
        <v>110</v>
      </c>
      <c r="T593" s="6" t="s">
        <v>134</v>
      </c>
      <c r="U593" s="6" t="s">
        <v>115</v>
      </c>
      <c r="V593" s="6" t="s">
        <v>45</v>
      </c>
      <c r="W593" s="6" t="s">
        <v>34</v>
      </c>
      <c r="X593" s="6" t="s">
        <v>46</v>
      </c>
      <c r="Y593" s="6" t="s">
        <v>47</v>
      </c>
      <c r="Z593" s="6" t="s">
        <v>345</v>
      </c>
      <c r="AA593" s="6" t="s">
        <v>830</v>
      </c>
      <c r="AB593" s="7">
        <v>1</v>
      </c>
      <c r="AC593" s="7">
        <v>12620</v>
      </c>
      <c r="AD593" s="7">
        <v>12.62</v>
      </c>
      <c r="AE593" s="7">
        <v>214000</v>
      </c>
    </row>
    <row r="594" spans="1:31" ht="22" customHeight="1" x14ac:dyDescent="0.3">
      <c r="A594" s="2">
        <v>43778</v>
      </c>
      <c r="B594" s="3" t="s">
        <v>31</v>
      </c>
      <c r="C594" s="3" t="s">
        <v>32</v>
      </c>
      <c r="D594" s="3" t="s">
        <v>33</v>
      </c>
      <c r="E594" s="3" t="s">
        <v>34</v>
      </c>
      <c r="F594" s="4" t="s">
        <v>68</v>
      </c>
      <c r="G594" s="4" t="s">
        <v>68</v>
      </c>
      <c r="H594" s="4" t="s">
        <v>68</v>
      </c>
      <c r="I594" s="3" t="s">
        <v>35</v>
      </c>
      <c r="J594" s="3" t="s">
        <v>131</v>
      </c>
      <c r="K594" s="3" t="s">
        <v>109</v>
      </c>
      <c r="L594" s="3" t="s">
        <v>110</v>
      </c>
      <c r="M594" s="4" t="s">
        <v>68</v>
      </c>
      <c r="N594" s="4" t="s">
        <v>68</v>
      </c>
      <c r="O594" s="4" t="s">
        <v>68</v>
      </c>
      <c r="P594" s="3" t="s">
        <v>132</v>
      </c>
      <c r="Q594" s="3" t="s">
        <v>41</v>
      </c>
      <c r="R594" s="3" t="s">
        <v>113</v>
      </c>
      <c r="S594" s="3" t="s">
        <v>110</v>
      </c>
      <c r="T594" s="3" t="s">
        <v>114</v>
      </c>
      <c r="U594" s="3" t="s">
        <v>115</v>
      </c>
      <c r="V594" s="3" t="s">
        <v>45</v>
      </c>
      <c r="W594" s="3" t="s">
        <v>34</v>
      </c>
      <c r="X594" s="3" t="s">
        <v>46</v>
      </c>
      <c r="Y594" s="3" t="s">
        <v>47</v>
      </c>
      <c r="Z594" s="3" t="s">
        <v>145</v>
      </c>
      <c r="AA594" s="3" t="s">
        <v>831</v>
      </c>
      <c r="AB594" s="4">
        <v>1</v>
      </c>
      <c r="AC594" s="4">
        <v>8100</v>
      </c>
      <c r="AD594" s="4">
        <v>8.1</v>
      </c>
      <c r="AE594" s="4">
        <v>137000</v>
      </c>
    </row>
    <row r="595" spans="1:31" ht="22" customHeight="1" x14ac:dyDescent="0.3">
      <c r="A595" s="5">
        <v>43777</v>
      </c>
      <c r="B595" s="6" t="s">
        <v>31</v>
      </c>
      <c r="C595" s="6" t="s">
        <v>32</v>
      </c>
      <c r="D595" s="6" t="s">
        <v>33</v>
      </c>
      <c r="E595" s="6" t="s">
        <v>34</v>
      </c>
      <c r="F595" s="7" t="s">
        <v>68</v>
      </c>
      <c r="G595" s="7" t="s">
        <v>68</v>
      </c>
      <c r="H595" s="7" t="s">
        <v>68</v>
      </c>
      <c r="I595" s="6" t="s">
        <v>35</v>
      </c>
      <c r="J595" s="6" t="s">
        <v>727</v>
      </c>
      <c r="K595" s="6" t="s">
        <v>580</v>
      </c>
      <c r="L595" s="6" t="s">
        <v>110</v>
      </c>
      <c r="M595" s="7" t="s">
        <v>68</v>
      </c>
      <c r="N595" s="7" t="s">
        <v>68</v>
      </c>
      <c r="O595" s="7" t="s">
        <v>68</v>
      </c>
      <c r="P595" s="6" t="s">
        <v>225</v>
      </c>
      <c r="Q595" s="6" t="s">
        <v>728</v>
      </c>
      <c r="R595" s="6" t="s">
        <v>321</v>
      </c>
      <c r="S595" s="6" t="s">
        <v>110</v>
      </c>
      <c r="T595" s="6" t="s">
        <v>322</v>
      </c>
      <c r="U595" s="6" t="s">
        <v>115</v>
      </c>
      <c r="V595" s="6" t="s">
        <v>45</v>
      </c>
      <c r="W595" s="6" t="s">
        <v>34</v>
      </c>
      <c r="X595" s="6" t="s">
        <v>46</v>
      </c>
      <c r="Y595" s="6" t="s">
        <v>47</v>
      </c>
      <c r="Z595" s="6" t="s">
        <v>364</v>
      </c>
      <c r="AA595" s="6" t="s">
        <v>832</v>
      </c>
      <c r="AB595" s="7">
        <v>2</v>
      </c>
      <c r="AC595" s="7">
        <v>16680</v>
      </c>
      <c r="AD595" s="7">
        <v>16.68</v>
      </c>
      <c r="AE595" s="7">
        <v>2310000</v>
      </c>
    </row>
    <row r="596" spans="1:31" ht="22" customHeight="1" x14ac:dyDescent="0.3">
      <c r="A596" s="2">
        <v>43777</v>
      </c>
      <c r="B596" s="3" t="s">
        <v>31</v>
      </c>
      <c r="C596" s="3" t="s">
        <v>32</v>
      </c>
      <c r="D596" s="3" t="s">
        <v>33</v>
      </c>
      <c r="E596" s="3" t="s">
        <v>34</v>
      </c>
      <c r="F596" s="4" t="s">
        <v>68</v>
      </c>
      <c r="G596" s="4" t="s">
        <v>68</v>
      </c>
      <c r="H596" s="4" t="s">
        <v>68</v>
      </c>
      <c r="I596" s="3" t="s">
        <v>35</v>
      </c>
      <c r="J596" s="3" t="s">
        <v>727</v>
      </c>
      <c r="K596" s="3" t="s">
        <v>580</v>
      </c>
      <c r="L596" s="3" t="s">
        <v>110</v>
      </c>
      <c r="M596" s="4" t="s">
        <v>68</v>
      </c>
      <c r="N596" s="4" t="s">
        <v>68</v>
      </c>
      <c r="O596" s="4" t="s">
        <v>68</v>
      </c>
      <c r="P596" s="3" t="s">
        <v>225</v>
      </c>
      <c r="Q596" s="3" t="s">
        <v>728</v>
      </c>
      <c r="R596" s="3" t="s">
        <v>321</v>
      </c>
      <c r="S596" s="3" t="s">
        <v>110</v>
      </c>
      <c r="T596" s="3" t="s">
        <v>322</v>
      </c>
      <c r="U596" s="3" t="s">
        <v>115</v>
      </c>
      <c r="V596" s="3" t="s">
        <v>45</v>
      </c>
      <c r="W596" s="3" t="s">
        <v>34</v>
      </c>
      <c r="X596" s="3" t="s">
        <v>46</v>
      </c>
      <c r="Y596" s="3" t="s">
        <v>47</v>
      </c>
      <c r="Z596" s="3" t="s">
        <v>364</v>
      </c>
      <c r="AA596" s="3" t="s">
        <v>824</v>
      </c>
      <c r="AB596" s="4">
        <v>2</v>
      </c>
      <c r="AC596" s="4">
        <v>16680</v>
      </c>
      <c r="AD596" s="4">
        <v>16.68</v>
      </c>
      <c r="AE596" s="4">
        <v>2310000</v>
      </c>
    </row>
    <row r="597" spans="1:31" ht="22" customHeight="1" x14ac:dyDescent="0.3">
      <c r="A597" s="5">
        <v>43777</v>
      </c>
      <c r="B597" s="6" t="s">
        <v>31</v>
      </c>
      <c r="C597" s="6" t="s">
        <v>56</v>
      </c>
      <c r="D597" s="7" t="s">
        <v>68</v>
      </c>
      <c r="E597" s="7" t="s">
        <v>68</v>
      </c>
      <c r="F597" s="7" t="s">
        <v>68</v>
      </c>
      <c r="G597" s="7" t="s">
        <v>68</v>
      </c>
      <c r="H597" s="7" t="s">
        <v>68</v>
      </c>
      <c r="I597" s="6" t="s">
        <v>74</v>
      </c>
      <c r="J597" s="6" t="s">
        <v>625</v>
      </c>
      <c r="K597" s="6" t="s">
        <v>626</v>
      </c>
      <c r="L597" s="6" t="s">
        <v>627</v>
      </c>
      <c r="M597" s="7" t="s">
        <v>68</v>
      </c>
      <c r="N597" s="7" t="s">
        <v>68</v>
      </c>
      <c r="O597" s="7" t="s">
        <v>68</v>
      </c>
      <c r="P597" s="6" t="s">
        <v>628</v>
      </c>
      <c r="Q597" s="6" t="s">
        <v>101</v>
      </c>
      <c r="R597" s="6" t="s">
        <v>629</v>
      </c>
      <c r="S597" s="6" t="s">
        <v>627</v>
      </c>
      <c r="T597" s="6" t="s">
        <v>630</v>
      </c>
      <c r="U597" s="6" t="s">
        <v>104</v>
      </c>
      <c r="V597" s="6" t="s">
        <v>45</v>
      </c>
      <c r="W597" s="6" t="s">
        <v>34</v>
      </c>
      <c r="X597" s="6" t="s">
        <v>46</v>
      </c>
      <c r="Y597" s="6" t="s">
        <v>47</v>
      </c>
      <c r="Z597" s="6" t="s">
        <v>833</v>
      </c>
      <c r="AA597" s="6" t="s">
        <v>834</v>
      </c>
      <c r="AB597" s="7">
        <v>1</v>
      </c>
      <c r="AC597" s="7">
        <v>17200</v>
      </c>
      <c r="AD597" s="7">
        <v>17.2</v>
      </c>
      <c r="AE597" s="6" t="s">
        <v>68</v>
      </c>
    </row>
    <row r="598" spans="1:31" ht="22" customHeight="1" x14ac:dyDescent="0.3">
      <c r="A598" s="2">
        <v>43777</v>
      </c>
      <c r="B598" s="3" t="s">
        <v>31</v>
      </c>
      <c r="C598" s="3" t="s">
        <v>32</v>
      </c>
      <c r="D598" s="3" t="s">
        <v>33</v>
      </c>
      <c r="E598" s="3" t="s">
        <v>34</v>
      </c>
      <c r="F598" s="4" t="s">
        <v>68</v>
      </c>
      <c r="G598" s="4" t="s">
        <v>68</v>
      </c>
      <c r="H598" s="4" t="s">
        <v>68</v>
      </c>
      <c r="I598" s="3" t="s">
        <v>35</v>
      </c>
      <c r="J598" s="3" t="s">
        <v>218</v>
      </c>
      <c r="K598" s="4" t="s">
        <v>68</v>
      </c>
      <c r="L598" s="3" t="s">
        <v>120</v>
      </c>
      <c r="M598" s="4" t="s">
        <v>68</v>
      </c>
      <c r="N598" s="4" t="s">
        <v>68</v>
      </c>
      <c r="O598" s="4" t="s">
        <v>68</v>
      </c>
      <c r="P598" s="3" t="s">
        <v>219</v>
      </c>
      <c r="Q598" s="3" t="s">
        <v>611</v>
      </c>
      <c r="R598" s="3" t="s">
        <v>133</v>
      </c>
      <c r="S598" s="3" t="s">
        <v>110</v>
      </c>
      <c r="T598" s="3" t="s">
        <v>134</v>
      </c>
      <c r="U598" s="3" t="s">
        <v>115</v>
      </c>
      <c r="V598" s="3" t="s">
        <v>45</v>
      </c>
      <c r="W598" s="3" t="s">
        <v>34</v>
      </c>
      <c r="X598" s="3" t="s">
        <v>46</v>
      </c>
      <c r="Y598" s="3" t="s">
        <v>47</v>
      </c>
      <c r="Z598" s="3" t="s">
        <v>116</v>
      </c>
      <c r="AA598" s="3" t="s">
        <v>835</v>
      </c>
      <c r="AB598" s="4">
        <v>6</v>
      </c>
      <c r="AC598" s="4">
        <v>76920</v>
      </c>
      <c r="AD598" s="4">
        <v>76.92</v>
      </c>
      <c r="AE598" s="4">
        <v>1470000</v>
      </c>
    </row>
    <row r="599" spans="1:31" ht="22" customHeight="1" x14ac:dyDescent="0.3">
      <c r="A599" s="5">
        <v>43777</v>
      </c>
      <c r="B599" s="6" t="s">
        <v>31</v>
      </c>
      <c r="C599" s="6" t="s">
        <v>32</v>
      </c>
      <c r="D599" s="6" t="s">
        <v>33</v>
      </c>
      <c r="E599" s="6" t="s">
        <v>34</v>
      </c>
      <c r="F599" s="7" t="s">
        <v>68</v>
      </c>
      <c r="G599" s="7" t="s">
        <v>68</v>
      </c>
      <c r="H599" s="7" t="s">
        <v>68</v>
      </c>
      <c r="I599" s="6" t="s">
        <v>35</v>
      </c>
      <c r="J599" s="6" t="s">
        <v>755</v>
      </c>
      <c r="K599" s="7" t="s">
        <v>68</v>
      </c>
      <c r="L599" s="7" t="s">
        <v>68</v>
      </c>
      <c r="M599" s="7" t="s">
        <v>68</v>
      </c>
      <c r="N599" s="7" t="s">
        <v>68</v>
      </c>
      <c r="O599" s="7" t="s">
        <v>68</v>
      </c>
      <c r="P599" s="6" t="s">
        <v>617</v>
      </c>
      <c r="Q599" s="6" t="s">
        <v>618</v>
      </c>
      <c r="R599" s="6" t="s">
        <v>133</v>
      </c>
      <c r="S599" s="6" t="s">
        <v>110</v>
      </c>
      <c r="T599" s="6" t="s">
        <v>134</v>
      </c>
      <c r="U599" s="6" t="s">
        <v>115</v>
      </c>
      <c r="V599" s="6" t="s">
        <v>45</v>
      </c>
      <c r="W599" s="6" t="s">
        <v>34</v>
      </c>
      <c r="X599" s="6" t="s">
        <v>46</v>
      </c>
      <c r="Y599" s="6" t="s">
        <v>47</v>
      </c>
      <c r="Z599" s="6" t="s">
        <v>145</v>
      </c>
      <c r="AA599" s="6" t="s">
        <v>836</v>
      </c>
      <c r="AB599" s="7">
        <v>5</v>
      </c>
      <c r="AC599" s="7">
        <v>88500</v>
      </c>
      <c r="AD599" s="7">
        <v>88.5</v>
      </c>
      <c r="AE599" s="7">
        <v>1499000</v>
      </c>
    </row>
    <row r="600" spans="1:31" ht="22" customHeight="1" x14ac:dyDescent="0.3">
      <c r="A600" s="2">
        <v>43776</v>
      </c>
      <c r="B600" s="3" t="s">
        <v>126</v>
      </c>
      <c r="C600" s="3" t="s">
        <v>56</v>
      </c>
      <c r="D600" s="4" t="s">
        <v>68</v>
      </c>
      <c r="E600" s="4" t="s">
        <v>68</v>
      </c>
      <c r="F600" s="4" t="s">
        <v>68</v>
      </c>
      <c r="G600" s="4" t="s">
        <v>68</v>
      </c>
      <c r="H600" s="4" t="s">
        <v>68</v>
      </c>
      <c r="I600" s="3" t="s">
        <v>74</v>
      </c>
      <c r="J600" s="3" t="s">
        <v>401</v>
      </c>
      <c r="K600" s="3" t="s">
        <v>402</v>
      </c>
      <c r="L600" s="3" t="s">
        <v>120</v>
      </c>
      <c r="M600" s="4" t="s">
        <v>68</v>
      </c>
      <c r="N600" s="4" t="s">
        <v>68</v>
      </c>
      <c r="O600" s="4" t="s">
        <v>68</v>
      </c>
      <c r="P600" s="3" t="s">
        <v>403</v>
      </c>
      <c r="Q600" s="3" t="s">
        <v>41</v>
      </c>
      <c r="R600" s="3" t="s">
        <v>316</v>
      </c>
      <c r="S600" s="3" t="s">
        <v>120</v>
      </c>
      <c r="T600" s="3" t="s">
        <v>317</v>
      </c>
      <c r="U600" s="3" t="s">
        <v>124</v>
      </c>
      <c r="V600" s="3" t="s">
        <v>45</v>
      </c>
      <c r="W600" s="3" t="s">
        <v>34</v>
      </c>
      <c r="X600" s="3" t="s">
        <v>46</v>
      </c>
      <c r="Y600" s="3" t="s">
        <v>47</v>
      </c>
      <c r="Z600" s="3" t="s">
        <v>318</v>
      </c>
      <c r="AA600" s="3" t="s">
        <v>837</v>
      </c>
      <c r="AB600" s="4">
        <v>22</v>
      </c>
      <c r="AC600" s="4">
        <v>265320.01</v>
      </c>
      <c r="AD600" s="4">
        <v>265.32</v>
      </c>
      <c r="AE600" s="4">
        <v>926000</v>
      </c>
    </row>
    <row r="601" spans="1:31" ht="22" customHeight="1" x14ac:dyDescent="0.3">
      <c r="A601" s="5">
        <v>43776</v>
      </c>
      <c r="B601" s="6" t="s">
        <v>126</v>
      </c>
      <c r="C601" s="6" t="s">
        <v>56</v>
      </c>
      <c r="D601" s="7" t="s">
        <v>68</v>
      </c>
      <c r="E601" s="7" t="s">
        <v>68</v>
      </c>
      <c r="F601" s="7" t="s">
        <v>68</v>
      </c>
      <c r="G601" s="7" t="s">
        <v>68</v>
      </c>
      <c r="H601" s="7" t="s">
        <v>68</v>
      </c>
      <c r="I601" s="6" t="s">
        <v>74</v>
      </c>
      <c r="J601" s="6" t="s">
        <v>401</v>
      </c>
      <c r="K601" s="6" t="s">
        <v>402</v>
      </c>
      <c r="L601" s="6" t="s">
        <v>120</v>
      </c>
      <c r="M601" s="7" t="s">
        <v>68</v>
      </c>
      <c r="N601" s="7" t="s">
        <v>68</v>
      </c>
      <c r="O601" s="7" t="s">
        <v>68</v>
      </c>
      <c r="P601" s="6" t="s">
        <v>403</v>
      </c>
      <c r="Q601" s="6" t="s">
        <v>41</v>
      </c>
      <c r="R601" s="6" t="s">
        <v>316</v>
      </c>
      <c r="S601" s="6" t="s">
        <v>120</v>
      </c>
      <c r="T601" s="6" t="s">
        <v>317</v>
      </c>
      <c r="U601" s="6" t="s">
        <v>124</v>
      </c>
      <c r="V601" s="6" t="s">
        <v>45</v>
      </c>
      <c r="W601" s="6" t="s">
        <v>34</v>
      </c>
      <c r="X601" s="6" t="s">
        <v>46</v>
      </c>
      <c r="Y601" s="6" t="s">
        <v>47</v>
      </c>
      <c r="Z601" s="6" t="s">
        <v>318</v>
      </c>
      <c r="AA601" s="6" t="s">
        <v>331</v>
      </c>
      <c r="AB601" s="7">
        <v>20</v>
      </c>
      <c r="AC601" s="7">
        <v>241200</v>
      </c>
      <c r="AD601" s="7">
        <v>241.2</v>
      </c>
      <c r="AE601" s="7">
        <v>842000</v>
      </c>
    </row>
    <row r="602" spans="1:31" ht="22" customHeight="1" x14ac:dyDescent="0.3">
      <c r="A602" s="2">
        <v>43776</v>
      </c>
      <c r="B602" s="3" t="s">
        <v>31</v>
      </c>
      <c r="C602" s="3" t="s">
        <v>32</v>
      </c>
      <c r="D602" s="3" t="s">
        <v>33</v>
      </c>
      <c r="E602" s="3" t="s">
        <v>34</v>
      </c>
      <c r="F602" s="4" t="s">
        <v>68</v>
      </c>
      <c r="G602" s="4" t="s">
        <v>68</v>
      </c>
      <c r="H602" s="4" t="s">
        <v>68</v>
      </c>
      <c r="I602" s="3" t="s">
        <v>35</v>
      </c>
      <c r="J602" s="3" t="s">
        <v>244</v>
      </c>
      <c r="K602" s="4" t="s">
        <v>68</v>
      </c>
      <c r="L602" s="3" t="s">
        <v>245</v>
      </c>
      <c r="M602" s="3" t="s">
        <v>61</v>
      </c>
      <c r="N602" s="4" t="s">
        <v>68</v>
      </c>
      <c r="O602" s="4" t="s">
        <v>68</v>
      </c>
      <c r="P602" s="3" t="s">
        <v>246</v>
      </c>
      <c r="Q602" s="3" t="s">
        <v>41</v>
      </c>
      <c r="R602" s="3" t="s">
        <v>474</v>
      </c>
      <c r="S602" s="3" t="s">
        <v>245</v>
      </c>
      <c r="T602" s="3" t="s">
        <v>475</v>
      </c>
      <c r="U602" s="3" t="s">
        <v>124</v>
      </c>
      <c r="V602" s="3" t="s">
        <v>45</v>
      </c>
      <c r="W602" s="3" t="s">
        <v>34</v>
      </c>
      <c r="X602" s="3" t="s">
        <v>46</v>
      </c>
      <c r="Y602" s="3" t="s">
        <v>47</v>
      </c>
      <c r="Z602" s="3" t="s">
        <v>187</v>
      </c>
      <c r="AA602" s="3" t="s">
        <v>759</v>
      </c>
      <c r="AB602" s="4">
        <v>2</v>
      </c>
      <c r="AC602" s="4">
        <v>48800</v>
      </c>
      <c r="AD602" s="4">
        <v>48.8</v>
      </c>
      <c r="AE602" s="4">
        <v>485000</v>
      </c>
    </row>
    <row r="603" spans="1:31" ht="22" customHeight="1" x14ac:dyDescent="0.3">
      <c r="A603" s="5">
        <v>43775</v>
      </c>
      <c r="B603" s="6" t="s">
        <v>31</v>
      </c>
      <c r="C603" s="6" t="s">
        <v>32</v>
      </c>
      <c r="D603" s="6" t="s">
        <v>33</v>
      </c>
      <c r="E603" s="6" t="s">
        <v>34</v>
      </c>
      <c r="F603" s="7" t="s">
        <v>68</v>
      </c>
      <c r="G603" s="7" t="s">
        <v>68</v>
      </c>
      <c r="H603" s="7" t="s">
        <v>68</v>
      </c>
      <c r="I603" s="6" t="s">
        <v>35</v>
      </c>
      <c r="J603" s="6" t="s">
        <v>36</v>
      </c>
      <c r="K603" s="6" t="s">
        <v>37</v>
      </c>
      <c r="L603" s="6" t="s">
        <v>38</v>
      </c>
      <c r="M603" s="6" t="s">
        <v>39</v>
      </c>
      <c r="N603" s="7" t="s">
        <v>68</v>
      </c>
      <c r="O603" s="7" t="s">
        <v>68</v>
      </c>
      <c r="P603" s="6" t="s">
        <v>40</v>
      </c>
      <c r="Q603" s="6" t="s">
        <v>611</v>
      </c>
      <c r="R603" s="6" t="s">
        <v>42</v>
      </c>
      <c r="S603" s="6" t="s">
        <v>38</v>
      </c>
      <c r="T603" s="6" t="s">
        <v>43</v>
      </c>
      <c r="U603" s="6" t="s">
        <v>44</v>
      </c>
      <c r="V603" s="6" t="s">
        <v>45</v>
      </c>
      <c r="W603" s="6" t="s">
        <v>34</v>
      </c>
      <c r="X603" s="6" t="s">
        <v>46</v>
      </c>
      <c r="Y603" s="6" t="s">
        <v>47</v>
      </c>
      <c r="Z603" s="6" t="s">
        <v>48</v>
      </c>
      <c r="AA603" s="6" t="s">
        <v>838</v>
      </c>
      <c r="AB603" s="7">
        <v>4</v>
      </c>
      <c r="AC603" s="7">
        <v>46506</v>
      </c>
      <c r="AD603" s="7">
        <v>46.51</v>
      </c>
      <c r="AE603" s="7">
        <v>956000</v>
      </c>
    </row>
    <row r="604" spans="1:31" ht="22" customHeight="1" x14ac:dyDescent="0.3">
      <c r="A604" s="2">
        <v>43775</v>
      </c>
      <c r="B604" s="3" t="s">
        <v>31</v>
      </c>
      <c r="C604" s="3" t="s">
        <v>32</v>
      </c>
      <c r="D604" s="3" t="s">
        <v>33</v>
      </c>
      <c r="E604" s="3" t="s">
        <v>34</v>
      </c>
      <c r="F604" s="4" t="s">
        <v>68</v>
      </c>
      <c r="G604" s="4" t="s">
        <v>68</v>
      </c>
      <c r="H604" s="4" t="s">
        <v>68</v>
      </c>
      <c r="I604" s="3" t="s">
        <v>35</v>
      </c>
      <c r="J604" s="3" t="s">
        <v>36</v>
      </c>
      <c r="K604" s="3" t="s">
        <v>37</v>
      </c>
      <c r="L604" s="3" t="s">
        <v>38</v>
      </c>
      <c r="M604" s="3" t="s">
        <v>39</v>
      </c>
      <c r="N604" s="4" t="s">
        <v>68</v>
      </c>
      <c r="O604" s="4" t="s">
        <v>68</v>
      </c>
      <c r="P604" s="3" t="s">
        <v>40</v>
      </c>
      <c r="Q604" s="3" t="s">
        <v>611</v>
      </c>
      <c r="R604" s="3" t="s">
        <v>42</v>
      </c>
      <c r="S604" s="3" t="s">
        <v>38</v>
      </c>
      <c r="T604" s="3" t="s">
        <v>43</v>
      </c>
      <c r="U604" s="3" t="s">
        <v>44</v>
      </c>
      <c r="V604" s="3" t="s">
        <v>45</v>
      </c>
      <c r="W604" s="3" t="s">
        <v>34</v>
      </c>
      <c r="X604" s="3" t="s">
        <v>46</v>
      </c>
      <c r="Y604" s="3" t="s">
        <v>47</v>
      </c>
      <c r="Z604" s="3" t="s">
        <v>48</v>
      </c>
      <c r="AA604" s="3" t="s">
        <v>839</v>
      </c>
      <c r="AB604" s="4">
        <v>5</v>
      </c>
      <c r="AC604" s="4">
        <v>96086</v>
      </c>
      <c r="AD604" s="4">
        <v>96.09</v>
      </c>
      <c r="AE604" s="4">
        <v>1976000</v>
      </c>
    </row>
    <row r="605" spans="1:31" ht="22" customHeight="1" x14ac:dyDescent="0.3">
      <c r="A605" s="5">
        <v>43775</v>
      </c>
      <c r="B605" s="6" t="s">
        <v>31</v>
      </c>
      <c r="C605" s="6" t="s">
        <v>32</v>
      </c>
      <c r="D605" s="6" t="s">
        <v>33</v>
      </c>
      <c r="E605" s="6" t="s">
        <v>34</v>
      </c>
      <c r="F605" s="7" t="s">
        <v>68</v>
      </c>
      <c r="G605" s="7" t="s">
        <v>68</v>
      </c>
      <c r="H605" s="7" t="s">
        <v>68</v>
      </c>
      <c r="I605" s="6" t="s">
        <v>35</v>
      </c>
      <c r="J605" s="6" t="s">
        <v>36</v>
      </c>
      <c r="K605" s="6" t="s">
        <v>37</v>
      </c>
      <c r="L605" s="6" t="s">
        <v>38</v>
      </c>
      <c r="M605" s="6" t="s">
        <v>39</v>
      </c>
      <c r="N605" s="7" t="s">
        <v>68</v>
      </c>
      <c r="O605" s="7" t="s">
        <v>68</v>
      </c>
      <c r="P605" s="6" t="s">
        <v>40</v>
      </c>
      <c r="Q605" s="6" t="s">
        <v>611</v>
      </c>
      <c r="R605" s="6" t="s">
        <v>42</v>
      </c>
      <c r="S605" s="6" t="s">
        <v>38</v>
      </c>
      <c r="T605" s="6" t="s">
        <v>43</v>
      </c>
      <c r="U605" s="6" t="s">
        <v>44</v>
      </c>
      <c r="V605" s="6" t="s">
        <v>45</v>
      </c>
      <c r="W605" s="6" t="s">
        <v>34</v>
      </c>
      <c r="X605" s="6" t="s">
        <v>46</v>
      </c>
      <c r="Y605" s="6" t="s">
        <v>47</v>
      </c>
      <c r="Z605" s="6" t="s">
        <v>48</v>
      </c>
      <c r="AA605" s="6" t="s">
        <v>840</v>
      </c>
      <c r="AB605" s="7">
        <v>9</v>
      </c>
      <c r="AC605" s="7">
        <v>172955</v>
      </c>
      <c r="AD605" s="7">
        <v>172.96</v>
      </c>
      <c r="AE605" s="7">
        <v>3556000</v>
      </c>
    </row>
    <row r="606" spans="1:31" ht="22" customHeight="1" x14ac:dyDescent="0.3">
      <c r="A606" s="2">
        <v>43775</v>
      </c>
      <c r="B606" s="3" t="s">
        <v>31</v>
      </c>
      <c r="C606" s="3" t="s">
        <v>32</v>
      </c>
      <c r="D606" s="3" t="s">
        <v>33</v>
      </c>
      <c r="E606" s="3" t="s">
        <v>34</v>
      </c>
      <c r="F606" s="4" t="s">
        <v>68</v>
      </c>
      <c r="G606" s="4" t="s">
        <v>68</v>
      </c>
      <c r="H606" s="4" t="s">
        <v>68</v>
      </c>
      <c r="I606" s="3" t="s">
        <v>35</v>
      </c>
      <c r="J606" s="3" t="s">
        <v>36</v>
      </c>
      <c r="K606" s="3" t="s">
        <v>37</v>
      </c>
      <c r="L606" s="3" t="s">
        <v>38</v>
      </c>
      <c r="M606" s="3" t="s">
        <v>39</v>
      </c>
      <c r="N606" s="4" t="s">
        <v>68</v>
      </c>
      <c r="O606" s="4" t="s">
        <v>68</v>
      </c>
      <c r="P606" s="3" t="s">
        <v>40</v>
      </c>
      <c r="Q606" s="3" t="s">
        <v>611</v>
      </c>
      <c r="R606" s="3" t="s">
        <v>42</v>
      </c>
      <c r="S606" s="3" t="s">
        <v>38</v>
      </c>
      <c r="T606" s="3" t="s">
        <v>43</v>
      </c>
      <c r="U606" s="3" t="s">
        <v>44</v>
      </c>
      <c r="V606" s="3" t="s">
        <v>45</v>
      </c>
      <c r="W606" s="3" t="s">
        <v>34</v>
      </c>
      <c r="X606" s="3" t="s">
        <v>46</v>
      </c>
      <c r="Y606" s="3" t="s">
        <v>47</v>
      </c>
      <c r="Z606" s="3" t="s">
        <v>48</v>
      </c>
      <c r="AA606" s="3" t="s">
        <v>841</v>
      </c>
      <c r="AB606" s="4">
        <v>6</v>
      </c>
      <c r="AC606" s="4">
        <v>112937</v>
      </c>
      <c r="AD606" s="4">
        <v>112.94</v>
      </c>
      <c r="AE606" s="4">
        <v>2322000</v>
      </c>
    </row>
    <row r="607" spans="1:31" ht="22" customHeight="1" x14ac:dyDescent="0.3">
      <c r="A607" s="5">
        <v>43774</v>
      </c>
      <c r="B607" s="6" t="s">
        <v>31</v>
      </c>
      <c r="C607" s="6" t="s">
        <v>32</v>
      </c>
      <c r="D607" s="6" t="s">
        <v>33</v>
      </c>
      <c r="E607" s="6" t="s">
        <v>34</v>
      </c>
      <c r="F607" s="7" t="s">
        <v>68</v>
      </c>
      <c r="G607" s="7" t="s">
        <v>68</v>
      </c>
      <c r="H607" s="7" t="s">
        <v>68</v>
      </c>
      <c r="I607" s="6" t="s">
        <v>35</v>
      </c>
      <c r="J607" s="6" t="s">
        <v>727</v>
      </c>
      <c r="K607" s="6" t="s">
        <v>580</v>
      </c>
      <c r="L607" s="6" t="s">
        <v>110</v>
      </c>
      <c r="M607" s="7" t="s">
        <v>68</v>
      </c>
      <c r="N607" s="7" t="s">
        <v>68</v>
      </c>
      <c r="O607" s="7" t="s">
        <v>68</v>
      </c>
      <c r="P607" s="6" t="s">
        <v>225</v>
      </c>
      <c r="Q607" s="6" t="s">
        <v>728</v>
      </c>
      <c r="R607" s="6" t="s">
        <v>321</v>
      </c>
      <c r="S607" s="6" t="s">
        <v>110</v>
      </c>
      <c r="T607" s="6" t="s">
        <v>322</v>
      </c>
      <c r="U607" s="6" t="s">
        <v>115</v>
      </c>
      <c r="V607" s="6" t="s">
        <v>45</v>
      </c>
      <c r="W607" s="6" t="s">
        <v>34</v>
      </c>
      <c r="X607" s="6" t="s">
        <v>46</v>
      </c>
      <c r="Y607" s="6" t="s">
        <v>47</v>
      </c>
      <c r="Z607" s="6" t="s">
        <v>323</v>
      </c>
      <c r="AA607" s="6" t="s">
        <v>842</v>
      </c>
      <c r="AB607" s="7">
        <v>2</v>
      </c>
      <c r="AC607" s="7">
        <v>27547</v>
      </c>
      <c r="AD607" s="7">
        <v>27.55</v>
      </c>
      <c r="AE607" s="7">
        <v>526000</v>
      </c>
    </row>
    <row r="608" spans="1:31" ht="22" customHeight="1" x14ac:dyDescent="0.3">
      <c r="A608" s="2">
        <v>43774</v>
      </c>
      <c r="B608" s="3" t="s">
        <v>126</v>
      </c>
      <c r="C608" s="3" t="s">
        <v>56</v>
      </c>
      <c r="D608" s="4" t="s">
        <v>68</v>
      </c>
      <c r="E608" s="4" t="s">
        <v>68</v>
      </c>
      <c r="F608" s="4" t="s">
        <v>68</v>
      </c>
      <c r="G608" s="4" t="s">
        <v>68</v>
      </c>
      <c r="H608" s="4" t="s">
        <v>68</v>
      </c>
      <c r="I608" s="3" t="s">
        <v>74</v>
      </c>
      <c r="J608" s="3" t="s">
        <v>160</v>
      </c>
      <c r="K608" s="4" t="s">
        <v>68</v>
      </c>
      <c r="L608" s="3" t="s">
        <v>120</v>
      </c>
      <c r="M608" s="3" t="s">
        <v>61</v>
      </c>
      <c r="N608" s="4" t="s">
        <v>68</v>
      </c>
      <c r="O608" s="4" t="s">
        <v>68</v>
      </c>
      <c r="P608" s="3" t="s">
        <v>162</v>
      </c>
      <c r="Q608" s="3" t="s">
        <v>101</v>
      </c>
      <c r="R608" s="3" t="s">
        <v>122</v>
      </c>
      <c r="S608" s="3" t="s">
        <v>120</v>
      </c>
      <c r="T608" s="3" t="s">
        <v>123</v>
      </c>
      <c r="U608" s="3" t="s">
        <v>124</v>
      </c>
      <c r="V608" s="3" t="s">
        <v>45</v>
      </c>
      <c r="W608" s="3" t="s">
        <v>34</v>
      </c>
      <c r="X608" s="3" t="s">
        <v>46</v>
      </c>
      <c r="Y608" s="3" t="s">
        <v>47</v>
      </c>
      <c r="Z608" s="3" t="s">
        <v>163</v>
      </c>
      <c r="AA608" s="3" t="s">
        <v>164</v>
      </c>
      <c r="AB608" s="4">
        <v>1</v>
      </c>
      <c r="AC608" s="4">
        <v>7462</v>
      </c>
      <c r="AD608" s="4">
        <v>7.46</v>
      </c>
      <c r="AE608" s="4">
        <v>172000</v>
      </c>
    </row>
    <row r="609" spans="1:31" ht="22" customHeight="1" x14ac:dyDescent="0.3">
      <c r="A609" s="5">
        <v>43774</v>
      </c>
      <c r="B609" s="6" t="s">
        <v>31</v>
      </c>
      <c r="C609" s="6" t="s">
        <v>56</v>
      </c>
      <c r="D609" s="7" t="s">
        <v>68</v>
      </c>
      <c r="E609" s="7" t="s">
        <v>68</v>
      </c>
      <c r="F609" s="7" t="s">
        <v>68</v>
      </c>
      <c r="G609" s="7" t="s">
        <v>68</v>
      </c>
      <c r="H609" s="7" t="s">
        <v>68</v>
      </c>
      <c r="I609" s="6" t="s">
        <v>74</v>
      </c>
      <c r="J609" s="6" t="s">
        <v>127</v>
      </c>
      <c r="K609" s="7" t="s">
        <v>68</v>
      </c>
      <c r="L609" s="6" t="s">
        <v>120</v>
      </c>
      <c r="M609" s="7" t="s">
        <v>68</v>
      </c>
      <c r="N609" s="7" t="s">
        <v>68</v>
      </c>
      <c r="O609" s="7" t="s">
        <v>68</v>
      </c>
      <c r="P609" s="6" t="s">
        <v>128</v>
      </c>
      <c r="Q609" s="6" t="s">
        <v>41</v>
      </c>
      <c r="R609" s="6" t="s">
        <v>122</v>
      </c>
      <c r="S609" s="6" t="s">
        <v>120</v>
      </c>
      <c r="T609" s="6" t="s">
        <v>123</v>
      </c>
      <c r="U609" s="6" t="s">
        <v>124</v>
      </c>
      <c r="V609" s="6" t="s">
        <v>45</v>
      </c>
      <c r="W609" s="6" t="s">
        <v>34</v>
      </c>
      <c r="X609" s="6" t="s">
        <v>46</v>
      </c>
      <c r="Y609" s="6" t="s">
        <v>47</v>
      </c>
      <c r="Z609" s="6" t="s">
        <v>143</v>
      </c>
      <c r="AA609" s="6" t="s">
        <v>576</v>
      </c>
      <c r="AB609" s="7">
        <v>2</v>
      </c>
      <c r="AC609" s="7">
        <v>21600</v>
      </c>
      <c r="AD609" s="7">
        <v>21.6</v>
      </c>
      <c r="AE609" s="7">
        <v>167000</v>
      </c>
    </row>
    <row r="610" spans="1:31" ht="22" customHeight="1" x14ac:dyDescent="0.3">
      <c r="A610" s="2">
        <v>43774</v>
      </c>
      <c r="B610" s="3" t="s">
        <v>31</v>
      </c>
      <c r="C610" s="3" t="s">
        <v>32</v>
      </c>
      <c r="D610" s="3" t="s">
        <v>33</v>
      </c>
      <c r="E610" s="3" t="s">
        <v>34</v>
      </c>
      <c r="F610" s="4" t="s">
        <v>68</v>
      </c>
      <c r="G610" s="4" t="s">
        <v>68</v>
      </c>
      <c r="H610" s="4" t="s">
        <v>68</v>
      </c>
      <c r="I610" s="3" t="s">
        <v>35</v>
      </c>
      <c r="J610" s="3" t="s">
        <v>727</v>
      </c>
      <c r="K610" s="3" t="s">
        <v>580</v>
      </c>
      <c r="L610" s="3" t="s">
        <v>110</v>
      </c>
      <c r="M610" s="4" t="s">
        <v>68</v>
      </c>
      <c r="N610" s="4" t="s">
        <v>68</v>
      </c>
      <c r="O610" s="4" t="s">
        <v>68</v>
      </c>
      <c r="P610" s="3" t="s">
        <v>225</v>
      </c>
      <c r="Q610" s="3" t="s">
        <v>728</v>
      </c>
      <c r="R610" s="3" t="s">
        <v>321</v>
      </c>
      <c r="S610" s="3" t="s">
        <v>110</v>
      </c>
      <c r="T610" s="3" t="s">
        <v>322</v>
      </c>
      <c r="U610" s="3" t="s">
        <v>115</v>
      </c>
      <c r="V610" s="3" t="s">
        <v>45</v>
      </c>
      <c r="W610" s="3" t="s">
        <v>34</v>
      </c>
      <c r="X610" s="3" t="s">
        <v>46</v>
      </c>
      <c r="Y610" s="3" t="s">
        <v>47</v>
      </c>
      <c r="Z610" s="3" t="s">
        <v>323</v>
      </c>
      <c r="AA610" s="3" t="s">
        <v>842</v>
      </c>
      <c r="AB610" s="4">
        <v>2</v>
      </c>
      <c r="AC610" s="4">
        <v>27547</v>
      </c>
      <c r="AD610" s="4">
        <v>27.55</v>
      </c>
      <c r="AE610" s="4">
        <v>526000</v>
      </c>
    </row>
    <row r="611" spans="1:31" ht="22" customHeight="1" x14ac:dyDescent="0.3">
      <c r="A611" s="5">
        <v>43774</v>
      </c>
      <c r="B611" s="6" t="s">
        <v>31</v>
      </c>
      <c r="C611" s="6" t="s">
        <v>56</v>
      </c>
      <c r="D611" s="7" t="s">
        <v>68</v>
      </c>
      <c r="E611" s="7" t="s">
        <v>68</v>
      </c>
      <c r="F611" s="7" t="s">
        <v>68</v>
      </c>
      <c r="G611" s="7" t="s">
        <v>68</v>
      </c>
      <c r="H611" s="7" t="s">
        <v>68</v>
      </c>
      <c r="I611" s="6" t="s">
        <v>74</v>
      </c>
      <c r="J611" s="6" t="s">
        <v>127</v>
      </c>
      <c r="K611" s="7" t="s">
        <v>68</v>
      </c>
      <c r="L611" s="6" t="s">
        <v>120</v>
      </c>
      <c r="M611" s="7" t="s">
        <v>68</v>
      </c>
      <c r="N611" s="7" t="s">
        <v>68</v>
      </c>
      <c r="O611" s="7" t="s">
        <v>68</v>
      </c>
      <c r="P611" s="6" t="s">
        <v>128</v>
      </c>
      <c r="Q611" s="6" t="s">
        <v>41</v>
      </c>
      <c r="R611" s="6" t="s">
        <v>122</v>
      </c>
      <c r="S611" s="6" t="s">
        <v>120</v>
      </c>
      <c r="T611" s="6" t="s">
        <v>123</v>
      </c>
      <c r="U611" s="6" t="s">
        <v>124</v>
      </c>
      <c r="V611" s="6" t="s">
        <v>45</v>
      </c>
      <c r="W611" s="6" t="s">
        <v>34</v>
      </c>
      <c r="X611" s="6" t="s">
        <v>46</v>
      </c>
      <c r="Y611" s="6" t="s">
        <v>47</v>
      </c>
      <c r="Z611" s="6" t="s">
        <v>143</v>
      </c>
      <c r="AA611" s="6" t="s">
        <v>576</v>
      </c>
      <c r="AB611" s="7">
        <v>2</v>
      </c>
      <c r="AC611" s="7">
        <v>21600</v>
      </c>
      <c r="AD611" s="7">
        <v>21.6</v>
      </c>
      <c r="AE611" s="7">
        <v>167000</v>
      </c>
    </row>
    <row r="612" spans="1:31" ht="22" customHeight="1" x14ac:dyDescent="0.3">
      <c r="A612" s="2">
        <v>43774</v>
      </c>
      <c r="B612" s="3" t="s">
        <v>31</v>
      </c>
      <c r="C612" s="3" t="s">
        <v>56</v>
      </c>
      <c r="D612" s="4" t="s">
        <v>68</v>
      </c>
      <c r="E612" s="4" t="s">
        <v>68</v>
      </c>
      <c r="F612" s="4" t="s">
        <v>68</v>
      </c>
      <c r="G612" s="4" t="s">
        <v>68</v>
      </c>
      <c r="H612" s="4" t="s">
        <v>68</v>
      </c>
      <c r="I612" s="3" t="s">
        <v>74</v>
      </c>
      <c r="J612" s="3" t="s">
        <v>127</v>
      </c>
      <c r="K612" s="4" t="s">
        <v>68</v>
      </c>
      <c r="L612" s="3" t="s">
        <v>120</v>
      </c>
      <c r="M612" s="4" t="s">
        <v>68</v>
      </c>
      <c r="N612" s="4" t="s">
        <v>68</v>
      </c>
      <c r="O612" s="4" t="s">
        <v>68</v>
      </c>
      <c r="P612" s="3" t="s">
        <v>128</v>
      </c>
      <c r="Q612" s="3" t="s">
        <v>41</v>
      </c>
      <c r="R612" s="3" t="s">
        <v>122</v>
      </c>
      <c r="S612" s="3" t="s">
        <v>120</v>
      </c>
      <c r="T612" s="3" t="s">
        <v>123</v>
      </c>
      <c r="U612" s="3" t="s">
        <v>124</v>
      </c>
      <c r="V612" s="3" t="s">
        <v>45</v>
      </c>
      <c r="W612" s="3" t="s">
        <v>34</v>
      </c>
      <c r="X612" s="3" t="s">
        <v>46</v>
      </c>
      <c r="Y612" s="3" t="s">
        <v>47</v>
      </c>
      <c r="Z612" s="3" t="s">
        <v>154</v>
      </c>
      <c r="AA612" s="3" t="s">
        <v>843</v>
      </c>
      <c r="AB612" s="4">
        <v>1</v>
      </c>
      <c r="AC612" s="4">
        <v>13890</v>
      </c>
      <c r="AD612" s="4">
        <v>13.89</v>
      </c>
      <c r="AE612" s="4">
        <v>506000</v>
      </c>
    </row>
    <row r="613" spans="1:31" ht="22" customHeight="1" x14ac:dyDescent="0.3">
      <c r="A613" s="5">
        <v>43773</v>
      </c>
      <c r="B613" s="6" t="s">
        <v>31</v>
      </c>
      <c r="C613" s="6" t="s">
        <v>32</v>
      </c>
      <c r="D613" s="6" t="s">
        <v>33</v>
      </c>
      <c r="E613" s="6" t="s">
        <v>34</v>
      </c>
      <c r="F613" s="7" t="s">
        <v>68</v>
      </c>
      <c r="G613" s="7" t="s">
        <v>68</v>
      </c>
      <c r="H613" s="7" t="s">
        <v>68</v>
      </c>
      <c r="I613" s="6" t="s">
        <v>35</v>
      </c>
      <c r="J613" s="6" t="s">
        <v>36</v>
      </c>
      <c r="K613" s="6" t="s">
        <v>37</v>
      </c>
      <c r="L613" s="6" t="s">
        <v>38</v>
      </c>
      <c r="M613" s="6" t="s">
        <v>39</v>
      </c>
      <c r="N613" s="7" t="s">
        <v>68</v>
      </c>
      <c r="O613" s="7" t="s">
        <v>68</v>
      </c>
      <c r="P613" s="6" t="s">
        <v>40</v>
      </c>
      <c r="Q613" s="6" t="s">
        <v>611</v>
      </c>
      <c r="R613" s="6" t="s">
        <v>42</v>
      </c>
      <c r="S613" s="6" t="s">
        <v>38</v>
      </c>
      <c r="T613" s="6" t="s">
        <v>43</v>
      </c>
      <c r="U613" s="6" t="s">
        <v>44</v>
      </c>
      <c r="V613" s="6" t="s">
        <v>45</v>
      </c>
      <c r="W613" s="6" t="s">
        <v>34</v>
      </c>
      <c r="X613" s="6" t="s">
        <v>46</v>
      </c>
      <c r="Y613" s="6" t="s">
        <v>47</v>
      </c>
      <c r="Z613" s="6" t="s">
        <v>48</v>
      </c>
      <c r="AA613" s="6" t="s">
        <v>844</v>
      </c>
      <c r="AB613" s="7">
        <v>1</v>
      </c>
      <c r="AC613" s="7">
        <v>11932</v>
      </c>
      <c r="AD613" s="7">
        <v>11.93</v>
      </c>
      <c r="AE613" s="7">
        <v>245000</v>
      </c>
    </row>
    <row r="614" spans="1:31" ht="22" customHeight="1" x14ac:dyDescent="0.3">
      <c r="A614" s="2">
        <v>43773</v>
      </c>
      <c r="B614" s="3" t="s">
        <v>31</v>
      </c>
      <c r="C614" s="3" t="s">
        <v>32</v>
      </c>
      <c r="D614" s="3" t="s">
        <v>33</v>
      </c>
      <c r="E614" s="3" t="s">
        <v>34</v>
      </c>
      <c r="F614" s="4" t="s">
        <v>68</v>
      </c>
      <c r="G614" s="4" t="s">
        <v>68</v>
      </c>
      <c r="H614" s="4" t="s">
        <v>68</v>
      </c>
      <c r="I614" s="3" t="s">
        <v>35</v>
      </c>
      <c r="J614" s="3" t="s">
        <v>36</v>
      </c>
      <c r="K614" s="3" t="s">
        <v>37</v>
      </c>
      <c r="L614" s="3" t="s">
        <v>38</v>
      </c>
      <c r="M614" s="3" t="s">
        <v>39</v>
      </c>
      <c r="N614" s="4" t="s">
        <v>68</v>
      </c>
      <c r="O614" s="4" t="s">
        <v>68</v>
      </c>
      <c r="P614" s="3" t="s">
        <v>40</v>
      </c>
      <c r="Q614" s="3" t="s">
        <v>611</v>
      </c>
      <c r="R614" s="3" t="s">
        <v>42</v>
      </c>
      <c r="S614" s="3" t="s">
        <v>38</v>
      </c>
      <c r="T614" s="3" t="s">
        <v>43</v>
      </c>
      <c r="U614" s="3" t="s">
        <v>44</v>
      </c>
      <c r="V614" s="3" t="s">
        <v>45</v>
      </c>
      <c r="W614" s="3" t="s">
        <v>34</v>
      </c>
      <c r="X614" s="3" t="s">
        <v>46</v>
      </c>
      <c r="Y614" s="3" t="s">
        <v>47</v>
      </c>
      <c r="Z614" s="3" t="s">
        <v>308</v>
      </c>
      <c r="AA614" s="3" t="s">
        <v>845</v>
      </c>
      <c r="AB614" s="4">
        <v>15</v>
      </c>
      <c r="AC614" s="4">
        <v>91060</v>
      </c>
      <c r="AD614" s="4">
        <v>91.06</v>
      </c>
      <c r="AE614" s="4">
        <v>660000</v>
      </c>
    </row>
    <row r="615" spans="1:31" ht="22" customHeight="1" x14ac:dyDescent="0.3">
      <c r="A615" s="5">
        <v>43773</v>
      </c>
      <c r="B615" s="6" t="s">
        <v>31</v>
      </c>
      <c r="C615" s="6" t="s">
        <v>56</v>
      </c>
      <c r="D615" s="7" t="s">
        <v>68</v>
      </c>
      <c r="E615" s="7" t="s">
        <v>68</v>
      </c>
      <c r="F615" s="7" t="s">
        <v>68</v>
      </c>
      <c r="G615" s="7" t="s">
        <v>68</v>
      </c>
      <c r="H615" s="7" t="s">
        <v>68</v>
      </c>
      <c r="I615" s="6" t="s">
        <v>74</v>
      </c>
      <c r="J615" s="6" t="s">
        <v>77</v>
      </c>
      <c r="K615" s="6" t="s">
        <v>78</v>
      </c>
      <c r="L615" s="6" t="s">
        <v>79</v>
      </c>
      <c r="M615" s="7" t="s">
        <v>68</v>
      </c>
      <c r="N615" s="7" t="s">
        <v>68</v>
      </c>
      <c r="O615" s="7" t="s">
        <v>68</v>
      </c>
      <c r="P615" s="6" t="s">
        <v>80</v>
      </c>
      <c r="Q615" s="6" t="s">
        <v>81</v>
      </c>
      <c r="R615" s="6" t="s">
        <v>82</v>
      </c>
      <c r="S615" s="6" t="s">
        <v>79</v>
      </c>
      <c r="T615" s="6" t="s">
        <v>83</v>
      </c>
      <c r="U615" s="6" t="s">
        <v>65</v>
      </c>
      <c r="V615" s="6" t="s">
        <v>45</v>
      </c>
      <c r="W615" s="6" t="s">
        <v>34</v>
      </c>
      <c r="X615" s="6" t="s">
        <v>46</v>
      </c>
      <c r="Y615" s="6" t="s">
        <v>47</v>
      </c>
      <c r="Z615" s="6" t="s">
        <v>84</v>
      </c>
      <c r="AA615" s="6" t="s">
        <v>846</v>
      </c>
      <c r="AB615" s="7">
        <v>7</v>
      </c>
      <c r="AC615" s="7">
        <v>127572</v>
      </c>
      <c r="AD615" s="7">
        <v>127.57</v>
      </c>
      <c r="AE615" s="7">
        <v>404000</v>
      </c>
    </row>
    <row r="616" spans="1:31" ht="22" customHeight="1" x14ac:dyDescent="0.3">
      <c r="A616" s="2">
        <v>43773</v>
      </c>
      <c r="B616" s="3" t="s">
        <v>31</v>
      </c>
      <c r="C616" s="3" t="s">
        <v>32</v>
      </c>
      <c r="D616" s="3" t="s">
        <v>33</v>
      </c>
      <c r="E616" s="3" t="s">
        <v>34</v>
      </c>
      <c r="F616" s="4" t="s">
        <v>68</v>
      </c>
      <c r="G616" s="4" t="s">
        <v>68</v>
      </c>
      <c r="H616" s="4" t="s">
        <v>68</v>
      </c>
      <c r="I616" s="3" t="s">
        <v>35</v>
      </c>
      <c r="J616" s="3" t="s">
        <v>36</v>
      </c>
      <c r="K616" s="3" t="s">
        <v>37</v>
      </c>
      <c r="L616" s="3" t="s">
        <v>38</v>
      </c>
      <c r="M616" s="3" t="s">
        <v>39</v>
      </c>
      <c r="N616" s="4" t="s">
        <v>68</v>
      </c>
      <c r="O616" s="4" t="s">
        <v>68</v>
      </c>
      <c r="P616" s="3" t="s">
        <v>40</v>
      </c>
      <c r="Q616" s="3" t="s">
        <v>611</v>
      </c>
      <c r="R616" s="3" t="s">
        <v>42</v>
      </c>
      <c r="S616" s="3" t="s">
        <v>38</v>
      </c>
      <c r="T616" s="3" t="s">
        <v>43</v>
      </c>
      <c r="U616" s="3" t="s">
        <v>44</v>
      </c>
      <c r="V616" s="3" t="s">
        <v>45</v>
      </c>
      <c r="W616" s="3" t="s">
        <v>34</v>
      </c>
      <c r="X616" s="3" t="s">
        <v>46</v>
      </c>
      <c r="Y616" s="3" t="s">
        <v>47</v>
      </c>
      <c r="Z616" s="3" t="s">
        <v>48</v>
      </c>
      <c r="AA616" s="3" t="s">
        <v>847</v>
      </c>
      <c r="AB616" s="4">
        <v>7</v>
      </c>
      <c r="AC616" s="4">
        <v>134521</v>
      </c>
      <c r="AD616" s="4">
        <v>134.52000000000001</v>
      </c>
      <c r="AE616" s="4">
        <v>2766000</v>
      </c>
    </row>
    <row r="617" spans="1:31" ht="22" customHeight="1" x14ac:dyDescent="0.3">
      <c r="A617" s="5">
        <v>43773</v>
      </c>
      <c r="B617" s="6" t="s">
        <v>31</v>
      </c>
      <c r="C617" s="6" t="s">
        <v>32</v>
      </c>
      <c r="D617" s="6" t="s">
        <v>33</v>
      </c>
      <c r="E617" s="6" t="s">
        <v>34</v>
      </c>
      <c r="F617" s="7" t="s">
        <v>68</v>
      </c>
      <c r="G617" s="7" t="s">
        <v>68</v>
      </c>
      <c r="H617" s="7" t="s">
        <v>68</v>
      </c>
      <c r="I617" s="6" t="s">
        <v>35</v>
      </c>
      <c r="J617" s="6" t="s">
        <v>36</v>
      </c>
      <c r="K617" s="6" t="s">
        <v>37</v>
      </c>
      <c r="L617" s="6" t="s">
        <v>38</v>
      </c>
      <c r="M617" s="6" t="s">
        <v>39</v>
      </c>
      <c r="N617" s="7" t="s">
        <v>68</v>
      </c>
      <c r="O617" s="7" t="s">
        <v>68</v>
      </c>
      <c r="P617" s="6" t="s">
        <v>40</v>
      </c>
      <c r="Q617" s="6" t="s">
        <v>611</v>
      </c>
      <c r="R617" s="6" t="s">
        <v>42</v>
      </c>
      <c r="S617" s="6" t="s">
        <v>38</v>
      </c>
      <c r="T617" s="6" t="s">
        <v>43</v>
      </c>
      <c r="U617" s="6" t="s">
        <v>44</v>
      </c>
      <c r="V617" s="6" t="s">
        <v>45</v>
      </c>
      <c r="W617" s="6" t="s">
        <v>34</v>
      </c>
      <c r="X617" s="6" t="s">
        <v>46</v>
      </c>
      <c r="Y617" s="6" t="s">
        <v>47</v>
      </c>
      <c r="Z617" s="6" t="s">
        <v>308</v>
      </c>
      <c r="AA617" s="6" t="s">
        <v>848</v>
      </c>
      <c r="AB617" s="7">
        <v>2</v>
      </c>
      <c r="AC617" s="7">
        <v>12700</v>
      </c>
      <c r="AD617" s="7">
        <v>12.7</v>
      </c>
      <c r="AE617" s="7">
        <v>92000</v>
      </c>
    </row>
    <row r="618" spans="1:31" ht="22" customHeight="1" x14ac:dyDescent="0.3">
      <c r="A618" s="2">
        <v>43773</v>
      </c>
      <c r="B618" s="3" t="s">
        <v>31</v>
      </c>
      <c r="C618" s="3" t="s">
        <v>56</v>
      </c>
      <c r="D618" s="4" t="s">
        <v>68</v>
      </c>
      <c r="E618" s="4" t="s">
        <v>68</v>
      </c>
      <c r="F618" s="4" t="s">
        <v>68</v>
      </c>
      <c r="G618" s="4" t="s">
        <v>68</v>
      </c>
      <c r="H618" s="4" t="s">
        <v>68</v>
      </c>
      <c r="I618" s="3" t="s">
        <v>74</v>
      </c>
      <c r="J618" s="3" t="s">
        <v>77</v>
      </c>
      <c r="K618" s="3" t="s">
        <v>78</v>
      </c>
      <c r="L618" s="3" t="s">
        <v>79</v>
      </c>
      <c r="M618" s="4" t="s">
        <v>68</v>
      </c>
      <c r="N618" s="4" t="s">
        <v>68</v>
      </c>
      <c r="O618" s="4" t="s">
        <v>68</v>
      </c>
      <c r="P618" s="3" t="s">
        <v>80</v>
      </c>
      <c r="Q618" s="3" t="s">
        <v>81</v>
      </c>
      <c r="R618" s="3" t="s">
        <v>82</v>
      </c>
      <c r="S618" s="3" t="s">
        <v>79</v>
      </c>
      <c r="T618" s="3" t="s">
        <v>83</v>
      </c>
      <c r="U618" s="3" t="s">
        <v>65</v>
      </c>
      <c r="V618" s="3" t="s">
        <v>45</v>
      </c>
      <c r="W618" s="3" t="s">
        <v>34</v>
      </c>
      <c r="X618" s="3" t="s">
        <v>46</v>
      </c>
      <c r="Y618" s="3" t="s">
        <v>47</v>
      </c>
      <c r="Z618" s="3" t="s">
        <v>84</v>
      </c>
      <c r="AA618" s="3" t="s">
        <v>849</v>
      </c>
      <c r="AB618" s="4">
        <v>8</v>
      </c>
      <c r="AC618" s="4">
        <v>117218</v>
      </c>
      <c r="AD618" s="4">
        <v>117.22</v>
      </c>
      <c r="AE618" s="4">
        <v>372000</v>
      </c>
    </row>
    <row r="619" spans="1:31" ht="22" customHeight="1" x14ac:dyDescent="0.3">
      <c r="A619" s="5">
        <v>43772</v>
      </c>
      <c r="B619" s="6" t="s">
        <v>31</v>
      </c>
      <c r="C619" s="6" t="s">
        <v>56</v>
      </c>
      <c r="D619" s="7" t="s">
        <v>68</v>
      </c>
      <c r="E619" s="7" t="s">
        <v>68</v>
      </c>
      <c r="F619" s="7" t="s">
        <v>68</v>
      </c>
      <c r="G619" s="7" t="s">
        <v>68</v>
      </c>
      <c r="H619" s="7" t="s">
        <v>68</v>
      </c>
      <c r="I619" s="6" t="s">
        <v>74</v>
      </c>
      <c r="J619" s="6" t="s">
        <v>175</v>
      </c>
      <c r="K619" s="6" t="s">
        <v>170</v>
      </c>
      <c r="L619" s="6" t="s">
        <v>120</v>
      </c>
      <c r="M619" s="7" t="s">
        <v>68</v>
      </c>
      <c r="N619" s="7" t="s">
        <v>68</v>
      </c>
      <c r="O619" s="7" t="s">
        <v>68</v>
      </c>
      <c r="P619" s="6" t="s">
        <v>176</v>
      </c>
      <c r="Q619" s="6" t="s">
        <v>41</v>
      </c>
      <c r="R619" s="6" t="s">
        <v>122</v>
      </c>
      <c r="S619" s="6" t="s">
        <v>120</v>
      </c>
      <c r="T619" s="6" t="s">
        <v>123</v>
      </c>
      <c r="U619" s="6" t="s">
        <v>124</v>
      </c>
      <c r="V619" s="6" t="s">
        <v>45</v>
      </c>
      <c r="W619" s="6" t="s">
        <v>34</v>
      </c>
      <c r="X619" s="6" t="s">
        <v>46</v>
      </c>
      <c r="Y619" s="6" t="s">
        <v>47</v>
      </c>
      <c r="Z619" s="6" t="s">
        <v>143</v>
      </c>
      <c r="AA619" s="6" t="s">
        <v>576</v>
      </c>
      <c r="AB619" s="7">
        <v>2</v>
      </c>
      <c r="AC619" s="7">
        <v>21400</v>
      </c>
      <c r="AD619" s="7">
        <v>21.4</v>
      </c>
      <c r="AE619" s="7">
        <v>165000</v>
      </c>
    </row>
    <row r="620" spans="1:31" ht="22" customHeight="1" x14ac:dyDescent="0.3">
      <c r="A620" s="2">
        <v>43772</v>
      </c>
      <c r="B620" s="3" t="s">
        <v>31</v>
      </c>
      <c r="C620" s="3" t="s">
        <v>56</v>
      </c>
      <c r="D620" s="4" t="s">
        <v>68</v>
      </c>
      <c r="E620" s="4" t="s">
        <v>68</v>
      </c>
      <c r="F620" s="4" t="s">
        <v>68</v>
      </c>
      <c r="G620" s="4" t="s">
        <v>68</v>
      </c>
      <c r="H620" s="4" t="s">
        <v>68</v>
      </c>
      <c r="I620" s="3" t="s">
        <v>74</v>
      </c>
      <c r="J620" s="3" t="s">
        <v>180</v>
      </c>
      <c r="K620" s="3" t="s">
        <v>181</v>
      </c>
      <c r="L620" s="3" t="s">
        <v>120</v>
      </c>
      <c r="M620" s="4" t="s">
        <v>68</v>
      </c>
      <c r="N620" s="4" t="s">
        <v>68</v>
      </c>
      <c r="O620" s="4" t="s">
        <v>68</v>
      </c>
      <c r="P620" s="3" t="s">
        <v>182</v>
      </c>
      <c r="Q620" s="3" t="s">
        <v>41</v>
      </c>
      <c r="R620" s="3" t="s">
        <v>122</v>
      </c>
      <c r="S620" s="3" t="s">
        <v>120</v>
      </c>
      <c r="T620" s="3" t="s">
        <v>123</v>
      </c>
      <c r="U620" s="3" t="s">
        <v>124</v>
      </c>
      <c r="V620" s="3" t="s">
        <v>45</v>
      </c>
      <c r="W620" s="3" t="s">
        <v>34</v>
      </c>
      <c r="X620" s="3" t="s">
        <v>46</v>
      </c>
      <c r="Y620" s="3" t="s">
        <v>47</v>
      </c>
      <c r="Z620" s="3" t="s">
        <v>145</v>
      </c>
      <c r="AA620" s="3" t="s">
        <v>543</v>
      </c>
      <c r="AB620" s="4">
        <v>1</v>
      </c>
      <c r="AC620" s="4">
        <v>11400</v>
      </c>
      <c r="AD620" s="4">
        <v>11.4</v>
      </c>
      <c r="AE620" s="4">
        <v>102000</v>
      </c>
    </row>
    <row r="621" spans="1:31" ht="22" customHeight="1" x14ac:dyDescent="0.3">
      <c r="A621" s="5">
        <v>43772</v>
      </c>
      <c r="B621" s="6" t="s">
        <v>31</v>
      </c>
      <c r="C621" s="6" t="s">
        <v>32</v>
      </c>
      <c r="D621" s="6" t="s">
        <v>33</v>
      </c>
      <c r="E621" s="6" t="s">
        <v>34</v>
      </c>
      <c r="F621" s="7" t="s">
        <v>68</v>
      </c>
      <c r="G621" s="7" t="s">
        <v>68</v>
      </c>
      <c r="H621" s="7" t="s">
        <v>68</v>
      </c>
      <c r="I621" s="6" t="s">
        <v>35</v>
      </c>
      <c r="J621" s="6" t="s">
        <v>169</v>
      </c>
      <c r="K621" s="6" t="s">
        <v>170</v>
      </c>
      <c r="L621" s="6" t="s">
        <v>120</v>
      </c>
      <c r="M621" s="7" t="s">
        <v>68</v>
      </c>
      <c r="N621" s="7" t="s">
        <v>68</v>
      </c>
      <c r="O621" s="7" t="s">
        <v>68</v>
      </c>
      <c r="P621" s="6" t="s">
        <v>171</v>
      </c>
      <c r="Q621" s="6" t="s">
        <v>611</v>
      </c>
      <c r="R621" s="6" t="s">
        <v>122</v>
      </c>
      <c r="S621" s="6" t="s">
        <v>120</v>
      </c>
      <c r="T621" s="6" t="s">
        <v>123</v>
      </c>
      <c r="U621" s="6" t="s">
        <v>124</v>
      </c>
      <c r="V621" s="6" t="s">
        <v>45</v>
      </c>
      <c r="W621" s="6" t="s">
        <v>34</v>
      </c>
      <c r="X621" s="6" t="s">
        <v>46</v>
      </c>
      <c r="Y621" s="6" t="s">
        <v>47</v>
      </c>
      <c r="Z621" s="6" t="s">
        <v>172</v>
      </c>
      <c r="AA621" s="6" t="s">
        <v>850</v>
      </c>
      <c r="AB621" s="7">
        <v>2</v>
      </c>
      <c r="AC621" s="7">
        <v>19800</v>
      </c>
      <c r="AD621" s="7">
        <v>19.8</v>
      </c>
      <c r="AE621" s="7">
        <v>305000</v>
      </c>
    </row>
    <row r="622" spans="1:31" ht="22" customHeight="1" x14ac:dyDescent="0.3">
      <c r="A622" s="2">
        <v>43771</v>
      </c>
      <c r="B622" s="3" t="s">
        <v>31</v>
      </c>
      <c r="C622" s="3" t="s">
        <v>32</v>
      </c>
      <c r="D622" s="3" t="s">
        <v>33</v>
      </c>
      <c r="E622" s="3" t="s">
        <v>34</v>
      </c>
      <c r="F622" s="4" t="s">
        <v>68</v>
      </c>
      <c r="G622" s="4" t="s">
        <v>68</v>
      </c>
      <c r="H622" s="4" t="s">
        <v>68</v>
      </c>
      <c r="I622" s="3" t="s">
        <v>35</v>
      </c>
      <c r="J622" s="3" t="s">
        <v>200</v>
      </c>
      <c r="K622" s="4" t="s">
        <v>68</v>
      </c>
      <c r="L622" s="3" t="s">
        <v>99</v>
      </c>
      <c r="M622" s="4" t="s">
        <v>68</v>
      </c>
      <c r="N622" s="4" t="s">
        <v>68</v>
      </c>
      <c r="O622" s="4" t="s">
        <v>68</v>
      </c>
      <c r="P622" s="3" t="s">
        <v>202</v>
      </c>
      <c r="Q622" s="3" t="s">
        <v>41</v>
      </c>
      <c r="R622" s="3" t="s">
        <v>113</v>
      </c>
      <c r="S622" s="3" t="s">
        <v>110</v>
      </c>
      <c r="T622" s="3" t="s">
        <v>114</v>
      </c>
      <c r="U622" s="3" t="s">
        <v>115</v>
      </c>
      <c r="V622" s="3" t="s">
        <v>45</v>
      </c>
      <c r="W622" s="3" t="s">
        <v>34</v>
      </c>
      <c r="X622" s="3" t="s">
        <v>46</v>
      </c>
      <c r="Y622" s="3" t="s">
        <v>47</v>
      </c>
      <c r="Z622" s="3" t="s">
        <v>145</v>
      </c>
      <c r="AA622" s="3" t="s">
        <v>851</v>
      </c>
      <c r="AB622" s="4">
        <v>4</v>
      </c>
      <c r="AC622" s="4">
        <v>46200</v>
      </c>
      <c r="AD622" s="4">
        <v>46.2</v>
      </c>
      <c r="AE622" s="4">
        <v>782000</v>
      </c>
    </row>
    <row r="623" spans="1:31" ht="22" customHeight="1" x14ac:dyDescent="0.3">
      <c r="A623" s="5">
        <v>43771</v>
      </c>
      <c r="B623" s="6" t="s">
        <v>107</v>
      </c>
      <c r="C623" s="6" t="s">
        <v>56</v>
      </c>
      <c r="D623" s="7" t="s">
        <v>68</v>
      </c>
      <c r="E623" s="7" t="s">
        <v>68</v>
      </c>
      <c r="F623" s="7" t="s">
        <v>68</v>
      </c>
      <c r="G623" s="7" t="s">
        <v>68</v>
      </c>
      <c r="H623" s="7" t="s">
        <v>68</v>
      </c>
      <c r="I623" s="6" t="s">
        <v>74</v>
      </c>
      <c r="J623" s="6" t="s">
        <v>108</v>
      </c>
      <c r="K623" s="6" t="s">
        <v>109</v>
      </c>
      <c r="L623" s="6" t="s">
        <v>110</v>
      </c>
      <c r="M623" s="7" t="s">
        <v>68</v>
      </c>
      <c r="N623" s="7" t="s">
        <v>68</v>
      </c>
      <c r="O623" s="7" t="s">
        <v>68</v>
      </c>
      <c r="P623" s="6" t="s">
        <v>111</v>
      </c>
      <c r="Q623" s="6" t="s">
        <v>41</v>
      </c>
      <c r="R623" s="6" t="s">
        <v>133</v>
      </c>
      <c r="S623" s="6" t="s">
        <v>110</v>
      </c>
      <c r="T623" s="6" t="s">
        <v>134</v>
      </c>
      <c r="U623" s="6" t="s">
        <v>115</v>
      </c>
      <c r="V623" s="6" t="s">
        <v>45</v>
      </c>
      <c r="W623" s="6" t="s">
        <v>34</v>
      </c>
      <c r="X623" s="6" t="s">
        <v>46</v>
      </c>
      <c r="Y623" s="6" t="s">
        <v>47</v>
      </c>
      <c r="Z623" s="6" t="s">
        <v>345</v>
      </c>
      <c r="AA623" s="6" t="s">
        <v>852</v>
      </c>
      <c r="AB623" s="7">
        <v>1</v>
      </c>
      <c r="AC623" s="7">
        <v>11556</v>
      </c>
      <c r="AD623" s="7">
        <v>11.56</v>
      </c>
      <c r="AE623" s="7">
        <v>196000</v>
      </c>
    </row>
    <row r="624" spans="1:31" ht="22" customHeight="1" x14ac:dyDescent="0.3">
      <c r="A624" s="2">
        <v>43771</v>
      </c>
      <c r="B624" s="3" t="s">
        <v>107</v>
      </c>
      <c r="C624" s="3" t="s">
        <v>32</v>
      </c>
      <c r="D624" s="3" t="s">
        <v>33</v>
      </c>
      <c r="E624" s="3" t="s">
        <v>34</v>
      </c>
      <c r="F624" s="4" t="s">
        <v>68</v>
      </c>
      <c r="G624" s="4" t="s">
        <v>68</v>
      </c>
      <c r="H624" s="4" t="s">
        <v>68</v>
      </c>
      <c r="I624" s="3" t="s">
        <v>35</v>
      </c>
      <c r="J624" s="3" t="s">
        <v>108</v>
      </c>
      <c r="K624" s="3" t="s">
        <v>109</v>
      </c>
      <c r="L624" s="3" t="s">
        <v>110</v>
      </c>
      <c r="M624" s="4" t="s">
        <v>68</v>
      </c>
      <c r="N624" s="4" t="s">
        <v>68</v>
      </c>
      <c r="O624" s="4" t="s">
        <v>68</v>
      </c>
      <c r="P624" s="3" t="s">
        <v>111</v>
      </c>
      <c r="Q624" s="3" t="s">
        <v>41</v>
      </c>
      <c r="R624" s="3" t="s">
        <v>113</v>
      </c>
      <c r="S624" s="3" t="s">
        <v>110</v>
      </c>
      <c r="T624" s="3" t="s">
        <v>114</v>
      </c>
      <c r="U624" s="3" t="s">
        <v>115</v>
      </c>
      <c r="V624" s="3" t="s">
        <v>45</v>
      </c>
      <c r="W624" s="3" t="s">
        <v>34</v>
      </c>
      <c r="X624" s="3" t="s">
        <v>46</v>
      </c>
      <c r="Y624" s="3" t="s">
        <v>47</v>
      </c>
      <c r="Z624" s="3" t="s">
        <v>187</v>
      </c>
      <c r="AA624" s="3" t="s">
        <v>853</v>
      </c>
      <c r="AB624" s="4">
        <v>8</v>
      </c>
      <c r="AC624" s="4">
        <v>93784</v>
      </c>
      <c r="AD624" s="4">
        <v>93.78</v>
      </c>
      <c r="AE624" s="4">
        <v>623000</v>
      </c>
    </row>
    <row r="625" spans="1:31" ht="22" customHeight="1" x14ac:dyDescent="0.3">
      <c r="A625" s="5">
        <v>43770</v>
      </c>
      <c r="B625" s="6" t="s">
        <v>31</v>
      </c>
      <c r="C625" s="6" t="s">
        <v>56</v>
      </c>
      <c r="D625" s="7" t="s">
        <v>68</v>
      </c>
      <c r="E625" s="7" t="s">
        <v>68</v>
      </c>
      <c r="F625" s="7" t="s">
        <v>68</v>
      </c>
      <c r="G625" s="7" t="s">
        <v>68</v>
      </c>
      <c r="H625" s="7" t="s">
        <v>68</v>
      </c>
      <c r="I625" s="6" t="s">
        <v>74</v>
      </c>
      <c r="J625" s="6" t="s">
        <v>656</v>
      </c>
      <c r="K625" s="7" t="s">
        <v>68</v>
      </c>
      <c r="L625" s="7" t="s">
        <v>68</v>
      </c>
      <c r="M625" s="7" t="s">
        <v>68</v>
      </c>
      <c r="N625" s="7" t="s">
        <v>68</v>
      </c>
      <c r="O625" s="7" t="s">
        <v>68</v>
      </c>
      <c r="P625" s="6" t="s">
        <v>657</v>
      </c>
      <c r="Q625" s="6" t="s">
        <v>101</v>
      </c>
      <c r="R625" s="6" t="s">
        <v>133</v>
      </c>
      <c r="S625" s="6" t="s">
        <v>110</v>
      </c>
      <c r="T625" s="6" t="s">
        <v>134</v>
      </c>
      <c r="U625" s="6" t="s">
        <v>115</v>
      </c>
      <c r="V625" s="6" t="s">
        <v>45</v>
      </c>
      <c r="W625" s="6" t="s">
        <v>34</v>
      </c>
      <c r="X625" s="6" t="s">
        <v>46</v>
      </c>
      <c r="Y625" s="6" t="s">
        <v>47</v>
      </c>
      <c r="Z625" s="6" t="s">
        <v>163</v>
      </c>
      <c r="AA625" s="6" t="s">
        <v>854</v>
      </c>
      <c r="AB625" s="7">
        <v>6</v>
      </c>
      <c r="AC625" s="7">
        <v>109080</v>
      </c>
      <c r="AD625" s="7">
        <v>109.08</v>
      </c>
      <c r="AE625" s="7">
        <v>3990000</v>
      </c>
    </row>
    <row r="626" spans="1:31" ht="22" customHeight="1" x14ac:dyDescent="0.3">
      <c r="A626" s="2">
        <v>43770</v>
      </c>
      <c r="B626" s="3" t="s">
        <v>31</v>
      </c>
      <c r="C626" s="3" t="s">
        <v>56</v>
      </c>
      <c r="D626" s="4" t="s">
        <v>68</v>
      </c>
      <c r="E626" s="4" t="s">
        <v>68</v>
      </c>
      <c r="F626" s="4" t="s">
        <v>68</v>
      </c>
      <c r="G626" s="4" t="s">
        <v>68</v>
      </c>
      <c r="H626" s="4" t="s">
        <v>68</v>
      </c>
      <c r="I626" s="3" t="s">
        <v>74</v>
      </c>
      <c r="J626" s="3" t="s">
        <v>218</v>
      </c>
      <c r="K626" s="4" t="s">
        <v>68</v>
      </c>
      <c r="L626" s="3" t="s">
        <v>120</v>
      </c>
      <c r="M626" s="4" t="s">
        <v>68</v>
      </c>
      <c r="N626" s="4" t="s">
        <v>68</v>
      </c>
      <c r="O626" s="4" t="s">
        <v>68</v>
      </c>
      <c r="P626" s="3" t="s">
        <v>219</v>
      </c>
      <c r="Q626" s="3" t="s">
        <v>611</v>
      </c>
      <c r="R626" s="3" t="s">
        <v>133</v>
      </c>
      <c r="S626" s="3" t="s">
        <v>110</v>
      </c>
      <c r="T626" s="3" t="s">
        <v>134</v>
      </c>
      <c r="U626" s="3" t="s">
        <v>115</v>
      </c>
      <c r="V626" s="3" t="s">
        <v>45</v>
      </c>
      <c r="W626" s="3" t="s">
        <v>34</v>
      </c>
      <c r="X626" s="3" t="s">
        <v>46</v>
      </c>
      <c r="Y626" s="3" t="s">
        <v>47</v>
      </c>
      <c r="Z626" s="3" t="s">
        <v>116</v>
      </c>
      <c r="AA626" s="3" t="s">
        <v>855</v>
      </c>
      <c r="AB626" s="4">
        <v>12</v>
      </c>
      <c r="AC626" s="4">
        <v>153840</v>
      </c>
      <c r="AD626" s="4">
        <v>153.84</v>
      </c>
      <c r="AE626" s="4">
        <v>2939000</v>
      </c>
    </row>
    <row r="627" spans="1:31" ht="22" customHeight="1" x14ac:dyDescent="0.3">
      <c r="A627" s="5">
        <v>43770</v>
      </c>
      <c r="B627" s="6" t="s">
        <v>31</v>
      </c>
      <c r="C627" s="6" t="s">
        <v>32</v>
      </c>
      <c r="D627" s="6" t="s">
        <v>33</v>
      </c>
      <c r="E627" s="6" t="s">
        <v>34</v>
      </c>
      <c r="F627" s="7" t="s">
        <v>68</v>
      </c>
      <c r="G627" s="7" t="s">
        <v>68</v>
      </c>
      <c r="H627" s="7" t="s">
        <v>68</v>
      </c>
      <c r="I627" s="6" t="s">
        <v>35</v>
      </c>
      <c r="J627" s="6" t="s">
        <v>727</v>
      </c>
      <c r="K627" s="6" t="s">
        <v>580</v>
      </c>
      <c r="L627" s="6" t="s">
        <v>110</v>
      </c>
      <c r="M627" s="7" t="s">
        <v>68</v>
      </c>
      <c r="N627" s="7" t="s">
        <v>68</v>
      </c>
      <c r="O627" s="7" t="s">
        <v>68</v>
      </c>
      <c r="P627" s="6" t="s">
        <v>225</v>
      </c>
      <c r="Q627" s="6" t="s">
        <v>728</v>
      </c>
      <c r="R627" s="6" t="s">
        <v>321</v>
      </c>
      <c r="S627" s="6" t="s">
        <v>110</v>
      </c>
      <c r="T627" s="6" t="s">
        <v>322</v>
      </c>
      <c r="U627" s="6" t="s">
        <v>115</v>
      </c>
      <c r="V627" s="6" t="s">
        <v>45</v>
      </c>
      <c r="W627" s="6" t="s">
        <v>34</v>
      </c>
      <c r="X627" s="6" t="s">
        <v>46</v>
      </c>
      <c r="Y627" s="6" t="s">
        <v>47</v>
      </c>
      <c r="Z627" s="6" t="s">
        <v>364</v>
      </c>
      <c r="AA627" s="6" t="s">
        <v>824</v>
      </c>
      <c r="AB627" s="7">
        <v>2</v>
      </c>
      <c r="AC627" s="7">
        <v>16680</v>
      </c>
      <c r="AD627" s="7">
        <v>16.68</v>
      </c>
      <c r="AE627" s="7">
        <v>2310000</v>
      </c>
    </row>
    <row r="628" spans="1:31" ht="22" customHeight="1" x14ac:dyDescent="0.3">
      <c r="A628" s="2">
        <v>43770</v>
      </c>
      <c r="B628" s="3" t="s">
        <v>31</v>
      </c>
      <c r="C628" s="3" t="s">
        <v>32</v>
      </c>
      <c r="D628" s="3" t="s">
        <v>33</v>
      </c>
      <c r="E628" s="3" t="s">
        <v>34</v>
      </c>
      <c r="F628" s="4" t="s">
        <v>68</v>
      </c>
      <c r="G628" s="4" t="s">
        <v>68</v>
      </c>
      <c r="H628" s="4" t="s">
        <v>68</v>
      </c>
      <c r="I628" s="3" t="s">
        <v>35</v>
      </c>
      <c r="J628" s="3" t="s">
        <v>727</v>
      </c>
      <c r="K628" s="3" t="s">
        <v>580</v>
      </c>
      <c r="L628" s="3" t="s">
        <v>110</v>
      </c>
      <c r="M628" s="4" t="s">
        <v>68</v>
      </c>
      <c r="N628" s="4" t="s">
        <v>68</v>
      </c>
      <c r="O628" s="4" t="s">
        <v>68</v>
      </c>
      <c r="P628" s="3" t="s">
        <v>225</v>
      </c>
      <c r="Q628" s="3" t="s">
        <v>728</v>
      </c>
      <c r="R628" s="3" t="s">
        <v>321</v>
      </c>
      <c r="S628" s="3" t="s">
        <v>110</v>
      </c>
      <c r="T628" s="3" t="s">
        <v>322</v>
      </c>
      <c r="U628" s="3" t="s">
        <v>115</v>
      </c>
      <c r="V628" s="3" t="s">
        <v>45</v>
      </c>
      <c r="W628" s="3" t="s">
        <v>34</v>
      </c>
      <c r="X628" s="3" t="s">
        <v>46</v>
      </c>
      <c r="Y628" s="3" t="s">
        <v>47</v>
      </c>
      <c r="Z628" s="3" t="s">
        <v>364</v>
      </c>
      <c r="AA628" s="3" t="s">
        <v>856</v>
      </c>
      <c r="AB628" s="4">
        <v>2</v>
      </c>
      <c r="AC628" s="4">
        <v>16680</v>
      </c>
      <c r="AD628" s="4">
        <v>16.68</v>
      </c>
      <c r="AE628" s="4">
        <v>2310000</v>
      </c>
    </row>
    <row r="629" spans="1:31" ht="22" customHeight="1" x14ac:dyDescent="0.3">
      <c r="A629" s="5">
        <v>43768</v>
      </c>
      <c r="B629" s="6" t="s">
        <v>31</v>
      </c>
      <c r="C629" s="6" t="s">
        <v>56</v>
      </c>
      <c r="D629" s="7" t="s">
        <v>68</v>
      </c>
      <c r="E629" s="7" t="s">
        <v>68</v>
      </c>
      <c r="F629" s="7" t="s">
        <v>68</v>
      </c>
      <c r="G629" s="7" t="s">
        <v>68</v>
      </c>
      <c r="H629" s="7" t="s">
        <v>68</v>
      </c>
      <c r="I629" s="6" t="s">
        <v>74</v>
      </c>
      <c r="J629" s="6" t="s">
        <v>230</v>
      </c>
      <c r="K629" s="6" t="s">
        <v>580</v>
      </c>
      <c r="L629" s="6" t="s">
        <v>110</v>
      </c>
      <c r="M629" s="7" t="s">
        <v>68</v>
      </c>
      <c r="N629" s="7" t="s">
        <v>68</v>
      </c>
      <c r="O629" s="7" t="s">
        <v>68</v>
      </c>
      <c r="P629" s="6" t="s">
        <v>231</v>
      </c>
      <c r="Q629" s="6" t="s">
        <v>101</v>
      </c>
      <c r="R629" s="6" t="s">
        <v>113</v>
      </c>
      <c r="S629" s="6" t="s">
        <v>110</v>
      </c>
      <c r="T629" s="6" t="s">
        <v>114</v>
      </c>
      <c r="U629" s="6" t="s">
        <v>115</v>
      </c>
      <c r="V629" s="6" t="s">
        <v>45</v>
      </c>
      <c r="W629" s="6" t="s">
        <v>34</v>
      </c>
      <c r="X629" s="6" t="s">
        <v>46</v>
      </c>
      <c r="Y629" s="6" t="s">
        <v>47</v>
      </c>
      <c r="Z629" s="6" t="s">
        <v>232</v>
      </c>
      <c r="AA629" s="6" t="s">
        <v>857</v>
      </c>
      <c r="AB629" s="7">
        <v>8</v>
      </c>
      <c r="AC629" s="7">
        <v>128320.01</v>
      </c>
      <c r="AD629" s="7">
        <v>128.32</v>
      </c>
      <c r="AE629" s="7">
        <v>200000</v>
      </c>
    </row>
    <row r="630" spans="1:31" ht="22" customHeight="1" x14ac:dyDescent="0.3">
      <c r="A630" s="2">
        <v>43766</v>
      </c>
      <c r="B630" s="3" t="s">
        <v>31</v>
      </c>
      <c r="C630" s="3" t="s">
        <v>32</v>
      </c>
      <c r="D630" s="3" t="s">
        <v>33</v>
      </c>
      <c r="E630" s="3" t="s">
        <v>34</v>
      </c>
      <c r="F630" s="4" t="s">
        <v>68</v>
      </c>
      <c r="G630" s="4" t="s">
        <v>68</v>
      </c>
      <c r="H630" s="4" t="s">
        <v>68</v>
      </c>
      <c r="I630" s="3" t="s">
        <v>35</v>
      </c>
      <c r="J630" s="3" t="s">
        <v>727</v>
      </c>
      <c r="K630" s="3" t="s">
        <v>580</v>
      </c>
      <c r="L630" s="3" t="s">
        <v>110</v>
      </c>
      <c r="M630" s="4" t="s">
        <v>68</v>
      </c>
      <c r="N630" s="4" t="s">
        <v>68</v>
      </c>
      <c r="O630" s="4" t="s">
        <v>68</v>
      </c>
      <c r="P630" s="3" t="s">
        <v>225</v>
      </c>
      <c r="Q630" s="3" t="s">
        <v>728</v>
      </c>
      <c r="R630" s="3" t="s">
        <v>321</v>
      </c>
      <c r="S630" s="3" t="s">
        <v>110</v>
      </c>
      <c r="T630" s="3" t="s">
        <v>322</v>
      </c>
      <c r="U630" s="3" t="s">
        <v>115</v>
      </c>
      <c r="V630" s="3" t="s">
        <v>45</v>
      </c>
      <c r="W630" s="3" t="s">
        <v>34</v>
      </c>
      <c r="X630" s="3" t="s">
        <v>46</v>
      </c>
      <c r="Y630" s="3" t="s">
        <v>47</v>
      </c>
      <c r="Z630" s="3" t="s">
        <v>323</v>
      </c>
      <c r="AA630" s="3" t="s">
        <v>734</v>
      </c>
      <c r="AB630" s="4">
        <v>2</v>
      </c>
      <c r="AC630" s="4">
        <v>27547</v>
      </c>
      <c r="AD630" s="4">
        <v>27.55</v>
      </c>
      <c r="AE630" s="4">
        <v>529000</v>
      </c>
    </row>
    <row r="631" spans="1:31" ht="22" hidden="1" customHeight="1" x14ac:dyDescent="0.3">
      <c r="A631" s="5">
        <v>43766</v>
      </c>
      <c r="B631" s="6" t="s">
        <v>341</v>
      </c>
      <c r="C631" s="6" t="s">
        <v>404</v>
      </c>
      <c r="D631" s="6" t="s">
        <v>405</v>
      </c>
      <c r="E631" s="6" t="s">
        <v>34</v>
      </c>
      <c r="F631" s="7" t="s">
        <v>68</v>
      </c>
      <c r="G631" s="7" t="s">
        <v>68</v>
      </c>
      <c r="H631" s="7" t="s">
        <v>68</v>
      </c>
      <c r="I631" s="6" t="s">
        <v>406</v>
      </c>
      <c r="J631" s="6" t="s">
        <v>108</v>
      </c>
      <c r="K631" s="6" t="s">
        <v>109</v>
      </c>
      <c r="L631" s="6" t="s">
        <v>110</v>
      </c>
      <c r="M631" s="7" t="s">
        <v>68</v>
      </c>
      <c r="N631" s="7" t="s">
        <v>68</v>
      </c>
      <c r="O631" s="7" t="s">
        <v>68</v>
      </c>
      <c r="P631" s="6" t="s">
        <v>111</v>
      </c>
      <c r="Q631" s="6" t="s">
        <v>407</v>
      </c>
      <c r="R631" s="6" t="s">
        <v>133</v>
      </c>
      <c r="S631" s="6" t="s">
        <v>110</v>
      </c>
      <c r="T631" s="6" t="s">
        <v>134</v>
      </c>
      <c r="U631" s="6" t="s">
        <v>115</v>
      </c>
      <c r="V631" s="6" t="s">
        <v>408</v>
      </c>
      <c r="W631" s="6" t="s">
        <v>34</v>
      </c>
      <c r="X631" s="6" t="s">
        <v>409</v>
      </c>
      <c r="Y631" s="6" t="s">
        <v>47</v>
      </c>
      <c r="Z631" s="6" t="s">
        <v>410</v>
      </c>
      <c r="AA631" s="6" t="s">
        <v>411</v>
      </c>
      <c r="AB631" s="7">
        <v>1</v>
      </c>
      <c r="AC631" s="7">
        <v>15880</v>
      </c>
      <c r="AD631" s="7">
        <v>15.88</v>
      </c>
      <c r="AE631" s="7">
        <v>69600</v>
      </c>
    </row>
    <row r="632" spans="1:31" ht="22" hidden="1" customHeight="1" x14ac:dyDescent="0.3">
      <c r="A632" s="2">
        <v>43766</v>
      </c>
      <c r="B632" s="3" t="s">
        <v>26</v>
      </c>
      <c r="C632" s="3" t="s">
        <v>86</v>
      </c>
      <c r="D632" s="3" t="s">
        <v>87</v>
      </c>
      <c r="E632" s="3" t="s">
        <v>34</v>
      </c>
      <c r="F632" s="4" t="s">
        <v>68</v>
      </c>
      <c r="G632" s="4" t="s">
        <v>68</v>
      </c>
      <c r="H632" s="4" t="s">
        <v>68</v>
      </c>
      <c r="I632" s="3" t="s">
        <v>88</v>
      </c>
      <c r="J632" s="3" t="s">
        <v>89</v>
      </c>
      <c r="K632" s="3" t="s">
        <v>716</v>
      </c>
      <c r="L632" s="3" t="s">
        <v>717</v>
      </c>
      <c r="M632" s="4" t="s">
        <v>68</v>
      </c>
      <c r="N632" s="4" t="s">
        <v>68</v>
      </c>
      <c r="O632" s="4" t="s">
        <v>68</v>
      </c>
      <c r="P632" s="3" t="s">
        <v>90</v>
      </c>
      <c r="Q632" s="3" t="s">
        <v>41</v>
      </c>
      <c r="R632" s="3" t="s">
        <v>91</v>
      </c>
      <c r="S632" s="3" t="s">
        <v>92</v>
      </c>
      <c r="T632" s="3" t="s">
        <v>93</v>
      </c>
      <c r="U632" s="3" t="s">
        <v>94</v>
      </c>
      <c r="V632" s="3" t="s">
        <v>45</v>
      </c>
      <c r="W632" s="3" t="s">
        <v>34</v>
      </c>
      <c r="X632" s="3" t="s">
        <v>46</v>
      </c>
      <c r="Y632" s="3" t="s">
        <v>47</v>
      </c>
      <c r="Z632" s="3" t="s">
        <v>95</v>
      </c>
      <c r="AA632" s="3" t="s">
        <v>858</v>
      </c>
      <c r="AB632" s="4">
        <v>4</v>
      </c>
      <c r="AC632" s="4">
        <v>50400</v>
      </c>
      <c r="AD632" s="4">
        <v>50.4</v>
      </c>
      <c r="AE632" s="4">
        <v>320000</v>
      </c>
    </row>
    <row r="633" spans="1:31" ht="22" customHeight="1" x14ac:dyDescent="0.3">
      <c r="A633" s="5">
        <v>43766</v>
      </c>
      <c r="B633" s="6" t="s">
        <v>31</v>
      </c>
      <c r="C633" s="6" t="s">
        <v>32</v>
      </c>
      <c r="D633" s="6" t="s">
        <v>33</v>
      </c>
      <c r="E633" s="6" t="s">
        <v>34</v>
      </c>
      <c r="F633" s="7" t="s">
        <v>68</v>
      </c>
      <c r="G633" s="7" t="s">
        <v>68</v>
      </c>
      <c r="H633" s="7" t="s">
        <v>68</v>
      </c>
      <c r="I633" s="6" t="s">
        <v>35</v>
      </c>
      <c r="J633" s="6" t="s">
        <v>727</v>
      </c>
      <c r="K633" s="6" t="s">
        <v>580</v>
      </c>
      <c r="L633" s="6" t="s">
        <v>110</v>
      </c>
      <c r="M633" s="7" t="s">
        <v>68</v>
      </c>
      <c r="N633" s="7" t="s">
        <v>68</v>
      </c>
      <c r="O633" s="7" t="s">
        <v>68</v>
      </c>
      <c r="P633" s="6" t="s">
        <v>225</v>
      </c>
      <c r="Q633" s="6" t="s">
        <v>728</v>
      </c>
      <c r="R633" s="6" t="s">
        <v>321</v>
      </c>
      <c r="S633" s="6" t="s">
        <v>110</v>
      </c>
      <c r="T633" s="6" t="s">
        <v>322</v>
      </c>
      <c r="U633" s="6" t="s">
        <v>115</v>
      </c>
      <c r="V633" s="6" t="s">
        <v>45</v>
      </c>
      <c r="W633" s="6" t="s">
        <v>34</v>
      </c>
      <c r="X633" s="6" t="s">
        <v>46</v>
      </c>
      <c r="Y633" s="6" t="s">
        <v>47</v>
      </c>
      <c r="Z633" s="6" t="s">
        <v>323</v>
      </c>
      <c r="AA633" s="6" t="s">
        <v>859</v>
      </c>
      <c r="AB633" s="7">
        <v>2</v>
      </c>
      <c r="AC633" s="7">
        <v>27547</v>
      </c>
      <c r="AD633" s="7">
        <v>27.55</v>
      </c>
      <c r="AE633" s="7">
        <v>529000</v>
      </c>
    </row>
    <row r="634" spans="1:31" ht="22" customHeight="1" x14ac:dyDescent="0.3">
      <c r="A634" s="2">
        <v>43766</v>
      </c>
      <c r="B634" s="3" t="s">
        <v>31</v>
      </c>
      <c r="C634" s="3" t="s">
        <v>56</v>
      </c>
      <c r="D634" s="4" t="s">
        <v>68</v>
      </c>
      <c r="E634" s="4" t="s">
        <v>68</v>
      </c>
      <c r="F634" s="4" t="s">
        <v>68</v>
      </c>
      <c r="G634" s="4" t="s">
        <v>68</v>
      </c>
      <c r="H634" s="4" t="s">
        <v>68</v>
      </c>
      <c r="I634" s="3" t="s">
        <v>74</v>
      </c>
      <c r="J634" s="3" t="s">
        <v>77</v>
      </c>
      <c r="K634" s="3" t="s">
        <v>78</v>
      </c>
      <c r="L634" s="3" t="s">
        <v>79</v>
      </c>
      <c r="M634" s="4" t="s">
        <v>68</v>
      </c>
      <c r="N634" s="4" t="s">
        <v>68</v>
      </c>
      <c r="O634" s="4" t="s">
        <v>68</v>
      </c>
      <c r="P634" s="3" t="s">
        <v>80</v>
      </c>
      <c r="Q634" s="3" t="s">
        <v>81</v>
      </c>
      <c r="R634" s="3" t="s">
        <v>82</v>
      </c>
      <c r="S634" s="3" t="s">
        <v>79</v>
      </c>
      <c r="T634" s="3" t="s">
        <v>83</v>
      </c>
      <c r="U634" s="3" t="s">
        <v>65</v>
      </c>
      <c r="V634" s="3" t="s">
        <v>45</v>
      </c>
      <c r="W634" s="3" t="s">
        <v>34</v>
      </c>
      <c r="X634" s="3" t="s">
        <v>46</v>
      </c>
      <c r="Y634" s="3" t="s">
        <v>47</v>
      </c>
      <c r="Z634" s="3" t="s">
        <v>84</v>
      </c>
      <c r="AA634" s="3" t="s">
        <v>860</v>
      </c>
      <c r="AB634" s="4">
        <v>8</v>
      </c>
      <c r="AC634" s="4">
        <v>116357</v>
      </c>
      <c r="AD634" s="4">
        <v>116.36</v>
      </c>
      <c r="AE634" s="4">
        <v>367000</v>
      </c>
    </row>
    <row r="635" spans="1:31" ht="22" customHeight="1" x14ac:dyDescent="0.3">
      <c r="A635" s="5">
        <v>43765</v>
      </c>
      <c r="B635" s="6" t="s">
        <v>126</v>
      </c>
      <c r="C635" s="6" t="s">
        <v>56</v>
      </c>
      <c r="D635" s="7" t="s">
        <v>68</v>
      </c>
      <c r="E635" s="7" t="s">
        <v>68</v>
      </c>
      <c r="F635" s="7" t="s">
        <v>68</v>
      </c>
      <c r="G635" s="7" t="s">
        <v>68</v>
      </c>
      <c r="H635" s="7" t="s">
        <v>68</v>
      </c>
      <c r="I635" s="6" t="s">
        <v>74</v>
      </c>
      <c r="J635" s="6" t="s">
        <v>401</v>
      </c>
      <c r="K635" s="6" t="s">
        <v>402</v>
      </c>
      <c r="L635" s="6" t="s">
        <v>120</v>
      </c>
      <c r="M635" s="7" t="s">
        <v>68</v>
      </c>
      <c r="N635" s="7" t="s">
        <v>68</v>
      </c>
      <c r="O635" s="7" t="s">
        <v>68</v>
      </c>
      <c r="P635" s="6" t="s">
        <v>403</v>
      </c>
      <c r="Q635" s="6" t="s">
        <v>41</v>
      </c>
      <c r="R635" s="6" t="s">
        <v>122</v>
      </c>
      <c r="S635" s="6" t="s">
        <v>120</v>
      </c>
      <c r="T635" s="6" t="s">
        <v>123</v>
      </c>
      <c r="U635" s="6" t="s">
        <v>124</v>
      </c>
      <c r="V635" s="6" t="s">
        <v>45</v>
      </c>
      <c r="W635" s="6" t="s">
        <v>34</v>
      </c>
      <c r="X635" s="6" t="s">
        <v>46</v>
      </c>
      <c r="Y635" s="6" t="s">
        <v>47</v>
      </c>
      <c r="Z635" s="6" t="s">
        <v>318</v>
      </c>
      <c r="AA635" s="6" t="s">
        <v>436</v>
      </c>
      <c r="AB635" s="7">
        <v>10</v>
      </c>
      <c r="AC635" s="7">
        <v>120600</v>
      </c>
      <c r="AD635" s="7">
        <v>120.6</v>
      </c>
      <c r="AE635" s="7">
        <v>462000</v>
      </c>
    </row>
    <row r="636" spans="1:31" ht="22" customHeight="1" x14ac:dyDescent="0.3">
      <c r="A636" s="2">
        <v>43764</v>
      </c>
      <c r="B636" s="3" t="s">
        <v>107</v>
      </c>
      <c r="C636" s="3" t="s">
        <v>32</v>
      </c>
      <c r="D636" s="3" t="s">
        <v>33</v>
      </c>
      <c r="E636" s="3" t="s">
        <v>34</v>
      </c>
      <c r="F636" s="4" t="s">
        <v>68</v>
      </c>
      <c r="G636" s="4" t="s">
        <v>68</v>
      </c>
      <c r="H636" s="4" t="s">
        <v>68</v>
      </c>
      <c r="I636" s="3" t="s">
        <v>35</v>
      </c>
      <c r="J636" s="3" t="s">
        <v>108</v>
      </c>
      <c r="K636" s="3" t="s">
        <v>109</v>
      </c>
      <c r="L636" s="3" t="s">
        <v>110</v>
      </c>
      <c r="M636" s="4" t="s">
        <v>68</v>
      </c>
      <c r="N636" s="4" t="s">
        <v>68</v>
      </c>
      <c r="O636" s="4" t="s">
        <v>68</v>
      </c>
      <c r="P636" s="3" t="s">
        <v>111</v>
      </c>
      <c r="Q636" s="3" t="s">
        <v>41</v>
      </c>
      <c r="R636" s="3" t="s">
        <v>133</v>
      </c>
      <c r="S636" s="3" t="s">
        <v>110</v>
      </c>
      <c r="T636" s="3" t="s">
        <v>134</v>
      </c>
      <c r="U636" s="3" t="s">
        <v>115</v>
      </c>
      <c r="V636" s="3" t="s">
        <v>45</v>
      </c>
      <c r="W636" s="3" t="s">
        <v>34</v>
      </c>
      <c r="X636" s="3" t="s">
        <v>46</v>
      </c>
      <c r="Y636" s="3" t="s">
        <v>47</v>
      </c>
      <c r="Z636" s="3" t="s">
        <v>145</v>
      </c>
      <c r="AA636" s="3" t="s">
        <v>861</v>
      </c>
      <c r="AB636" s="4">
        <v>2</v>
      </c>
      <c r="AC636" s="4">
        <v>11040</v>
      </c>
      <c r="AD636" s="4">
        <v>11.04</v>
      </c>
      <c r="AE636" s="4">
        <v>196000</v>
      </c>
    </row>
    <row r="637" spans="1:31" ht="22" customHeight="1" x14ac:dyDescent="0.3">
      <c r="A637" s="5">
        <v>43764</v>
      </c>
      <c r="B637" s="6" t="s">
        <v>31</v>
      </c>
      <c r="C637" s="6" t="s">
        <v>32</v>
      </c>
      <c r="D637" s="6" t="s">
        <v>33</v>
      </c>
      <c r="E637" s="6" t="s">
        <v>34</v>
      </c>
      <c r="F637" s="7" t="s">
        <v>68</v>
      </c>
      <c r="G637" s="7" t="s">
        <v>68</v>
      </c>
      <c r="H637" s="7" t="s">
        <v>68</v>
      </c>
      <c r="I637" s="6" t="s">
        <v>35</v>
      </c>
      <c r="J637" s="6" t="s">
        <v>727</v>
      </c>
      <c r="K637" s="6" t="s">
        <v>580</v>
      </c>
      <c r="L637" s="6" t="s">
        <v>110</v>
      </c>
      <c r="M637" s="7" t="s">
        <v>68</v>
      </c>
      <c r="N637" s="7" t="s">
        <v>68</v>
      </c>
      <c r="O637" s="7" t="s">
        <v>68</v>
      </c>
      <c r="P637" s="6" t="s">
        <v>225</v>
      </c>
      <c r="Q637" s="6" t="s">
        <v>728</v>
      </c>
      <c r="R637" s="6" t="s">
        <v>321</v>
      </c>
      <c r="S637" s="6" t="s">
        <v>110</v>
      </c>
      <c r="T637" s="6" t="s">
        <v>322</v>
      </c>
      <c r="U637" s="6" t="s">
        <v>115</v>
      </c>
      <c r="V637" s="6" t="s">
        <v>45</v>
      </c>
      <c r="W637" s="6" t="s">
        <v>34</v>
      </c>
      <c r="X637" s="6" t="s">
        <v>46</v>
      </c>
      <c r="Y637" s="6" t="s">
        <v>47</v>
      </c>
      <c r="Z637" s="6" t="s">
        <v>364</v>
      </c>
      <c r="AA637" s="6" t="s">
        <v>862</v>
      </c>
      <c r="AB637" s="7">
        <v>2</v>
      </c>
      <c r="AC637" s="7">
        <v>16680</v>
      </c>
      <c r="AD637" s="7">
        <v>16.68</v>
      </c>
      <c r="AE637" s="7">
        <v>2376000</v>
      </c>
    </row>
    <row r="638" spans="1:31" ht="22" customHeight="1" x14ac:dyDescent="0.3">
      <c r="A638" s="2">
        <v>43764</v>
      </c>
      <c r="B638" s="3" t="s">
        <v>107</v>
      </c>
      <c r="C638" s="3" t="s">
        <v>32</v>
      </c>
      <c r="D638" s="3" t="s">
        <v>33</v>
      </c>
      <c r="E638" s="3" t="s">
        <v>34</v>
      </c>
      <c r="F638" s="4" t="s">
        <v>68</v>
      </c>
      <c r="G638" s="4" t="s">
        <v>68</v>
      </c>
      <c r="H638" s="4" t="s">
        <v>68</v>
      </c>
      <c r="I638" s="3" t="s">
        <v>35</v>
      </c>
      <c r="J638" s="3" t="s">
        <v>108</v>
      </c>
      <c r="K638" s="3" t="s">
        <v>109</v>
      </c>
      <c r="L638" s="3" t="s">
        <v>110</v>
      </c>
      <c r="M638" s="4" t="s">
        <v>68</v>
      </c>
      <c r="N638" s="4" t="s">
        <v>68</v>
      </c>
      <c r="O638" s="4" t="s">
        <v>68</v>
      </c>
      <c r="P638" s="3" t="s">
        <v>111</v>
      </c>
      <c r="Q638" s="3" t="s">
        <v>41</v>
      </c>
      <c r="R638" s="3" t="s">
        <v>210</v>
      </c>
      <c r="S638" s="3" t="s">
        <v>110</v>
      </c>
      <c r="T638" s="3" t="s">
        <v>211</v>
      </c>
      <c r="U638" s="3" t="s">
        <v>115</v>
      </c>
      <c r="V638" s="3" t="s">
        <v>45</v>
      </c>
      <c r="W638" s="3" t="s">
        <v>34</v>
      </c>
      <c r="X638" s="3" t="s">
        <v>46</v>
      </c>
      <c r="Y638" s="3" t="s">
        <v>47</v>
      </c>
      <c r="Z638" s="3" t="s">
        <v>187</v>
      </c>
      <c r="AA638" s="3" t="s">
        <v>863</v>
      </c>
      <c r="AB638" s="4">
        <v>8</v>
      </c>
      <c r="AC638" s="4">
        <v>93778</v>
      </c>
      <c r="AD638" s="4">
        <v>93.78</v>
      </c>
      <c r="AE638" s="4">
        <v>576000</v>
      </c>
    </row>
    <row r="639" spans="1:31" ht="22" customHeight="1" x14ac:dyDescent="0.3">
      <c r="A639" s="5">
        <v>43764</v>
      </c>
      <c r="B639" s="6" t="s">
        <v>31</v>
      </c>
      <c r="C639" s="6" t="s">
        <v>32</v>
      </c>
      <c r="D639" s="6" t="s">
        <v>33</v>
      </c>
      <c r="E639" s="6" t="s">
        <v>34</v>
      </c>
      <c r="F639" s="7" t="s">
        <v>68</v>
      </c>
      <c r="G639" s="7" t="s">
        <v>68</v>
      </c>
      <c r="H639" s="7" t="s">
        <v>68</v>
      </c>
      <c r="I639" s="6" t="s">
        <v>35</v>
      </c>
      <c r="J639" s="6" t="s">
        <v>200</v>
      </c>
      <c r="K639" s="7" t="s">
        <v>68</v>
      </c>
      <c r="L639" s="6" t="s">
        <v>99</v>
      </c>
      <c r="M639" s="7" t="s">
        <v>68</v>
      </c>
      <c r="N639" s="7" t="s">
        <v>68</v>
      </c>
      <c r="O639" s="7" t="s">
        <v>68</v>
      </c>
      <c r="P639" s="6" t="s">
        <v>202</v>
      </c>
      <c r="Q639" s="6" t="s">
        <v>41</v>
      </c>
      <c r="R639" s="6" t="s">
        <v>113</v>
      </c>
      <c r="S639" s="6" t="s">
        <v>110</v>
      </c>
      <c r="T639" s="6" t="s">
        <v>114</v>
      </c>
      <c r="U639" s="6" t="s">
        <v>115</v>
      </c>
      <c r="V639" s="6" t="s">
        <v>45</v>
      </c>
      <c r="W639" s="6" t="s">
        <v>34</v>
      </c>
      <c r="X639" s="6" t="s">
        <v>46</v>
      </c>
      <c r="Y639" s="6" t="s">
        <v>47</v>
      </c>
      <c r="Z639" s="6" t="s">
        <v>145</v>
      </c>
      <c r="AA639" s="6" t="s">
        <v>864</v>
      </c>
      <c r="AB639" s="7">
        <v>14</v>
      </c>
      <c r="AC639" s="7">
        <v>161700</v>
      </c>
      <c r="AD639" s="7">
        <v>161.69999999999999</v>
      </c>
      <c r="AE639" s="7">
        <v>2874000</v>
      </c>
    </row>
    <row r="640" spans="1:31" ht="22" customHeight="1" x14ac:dyDescent="0.3">
      <c r="A640" s="2">
        <v>43764</v>
      </c>
      <c r="B640" s="3" t="s">
        <v>107</v>
      </c>
      <c r="C640" s="3" t="s">
        <v>56</v>
      </c>
      <c r="D640" s="4" t="s">
        <v>68</v>
      </c>
      <c r="E640" s="4" t="s">
        <v>68</v>
      </c>
      <c r="F640" s="4" t="s">
        <v>68</v>
      </c>
      <c r="G640" s="4" t="s">
        <v>68</v>
      </c>
      <c r="H640" s="4" t="s">
        <v>68</v>
      </c>
      <c r="I640" s="3" t="s">
        <v>74</v>
      </c>
      <c r="J640" s="3" t="s">
        <v>108</v>
      </c>
      <c r="K640" s="3" t="s">
        <v>109</v>
      </c>
      <c r="L640" s="3" t="s">
        <v>110</v>
      </c>
      <c r="M640" s="4" t="s">
        <v>68</v>
      </c>
      <c r="N640" s="4" t="s">
        <v>68</v>
      </c>
      <c r="O640" s="4" t="s">
        <v>68</v>
      </c>
      <c r="P640" s="3" t="s">
        <v>111</v>
      </c>
      <c r="Q640" s="3" t="s">
        <v>41</v>
      </c>
      <c r="R640" s="3" t="s">
        <v>113</v>
      </c>
      <c r="S640" s="3" t="s">
        <v>110</v>
      </c>
      <c r="T640" s="3" t="s">
        <v>114</v>
      </c>
      <c r="U640" s="3" t="s">
        <v>115</v>
      </c>
      <c r="V640" s="3" t="s">
        <v>45</v>
      </c>
      <c r="W640" s="3" t="s">
        <v>34</v>
      </c>
      <c r="X640" s="3" t="s">
        <v>46</v>
      </c>
      <c r="Y640" s="3" t="s">
        <v>47</v>
      </c>
      <c r="Z640" s="3" t="s">
        <v>135</v>
      </c>
      <c r="AA640" s="3" t="s">
        <v>795</v>
      </c>
      <c r="AB640" s="4">
        <v>2</v>
      </c>
      <c r="AC640" s="4">
        <v>22630</v>
      </c>
      <c r="AD640" s="4">
        <v>22.63</v>
      </c>
      <c r="AE640" s="4">
        <v>314000</v>
      </c>
    </row>
    <row r="641" spans="1:31" ht="22" customHeight="1" x14ac:dyDescent="0.3">
      <c r="A641" s="5">
        <v>43764</v>
      </c>
      <c r="B641" s="6" t="s">
        <v>31</v>
      </c>
      <c r="C641" s="6" t="s">
        <v>32</v>
      </c>
      <c r="D641" s="6" t="s">
        <v>33</v>
      </c>
      <c r="E641" s="6" t="s">
        <v>34</v>
      </c>
      <c r="F641" s="7" t="s">
        <v>68</v>
      </c>
      <c r="G641" s="7" t="s">
        <v>68</v>
      </c>
      <c r="H641" s="7" t="s">
        <v>68</v>
      </c>
      <c r="I641" s="6" t="s">
        <v>35</v>
      </c>
      <c r="J641" s="6" t="s">
        <v>218</v>
      </c>
      <c r="K641" s="7" t="s">
        <v>68</v>
      </c>
      <c r="L641" s="6" t="s">
        <v>120</v>
      </c>
      <c r="M641" s="7" t="s">
        <v>68</v>
      </c>
      <c r="N641" s="7" t="s">
        <v>68</v>
      </c>
      <c r="O641" s="7" t="s">
        <v>68</v>
      </c>
      <c r="P641" s="6" t="s">
        <v>219</v>
      </c>
      <c r="Q641" s="6" t="s">
        <v>611</v>
      </c>
      <c r="R641" s="6" t="s">
        <v>133</v>
      </c>
      <c r="S641" s="6" t="s">
        <v>110</v>
      </c>
      <c r="T641" s="6" t="s">
        <v>134</v>
      </c>
      <c r="U641" s="6" t="s">
        <v>115</v>
      </c>
      <c r="V641" s="6" t="s">
        <v>45</v>
      </c>
      <c r="W641" s="6" t="s">
        <v>34</v>
      </c>
      <c r="X641" s="6" t="s">
        <v>46</v>
      </c>
      <c r="Y641" s="6" t="s">
        <v>47</v>
      </c>
      <c r="Z641" s="6" t="s">
        <v>116</v>
      </c>
      <c r="AA641" s="6" t="s">
        <v>670</v>
      </c>
      <c r="AB641" s="7">
        <v>4</v>
      </c>
      <c r="AC641" s="7">
        <v>51280</v>
      </c>
      <c r="AD641" s="7">
        <v>51.28</v>
      </c>
      <c r="AE641" s="7">
        <v>984000</v>
      </c>
    </row>
    <row r="642" spans="1:31" ht="22" customHeight="1" x14ac:dyDescent="0.3">
      <c r="A642" s="2">
        <v>43764</v>
      </c>
      <c r="B642" s="3" t="s">
        <v>107</v>
      </c>
      <c r="C642" s="3" t="s">
        <v>32</v>
      </c>
      <c r="D642" s="3" t="s">
        <v>33</v>
      </c>
      <c r="E642" s="3" t="s">
        <v>34</v>
      </c>
      <c r="F642" s="4" t="s">
        <v>68</v>
      </c>
      <c r="G642" s="4" t="s">
        <v>68</v>
      </c>
      <c r="H642" s="4" t="s">
        <v>68</v>
      </c>
      <c r="I642" s="3" t="s">
        <v>35</v>
      </c>
      <c r="J642" s="3" t="s">
        <v>108</v>
      </c>
      <c r="K642" s="3" t="s">
        <v>109</v>
      </c>
      <c r="L642" s="3" t="s">
        <v>110</v>
      </c>
      <c r="M642" s="4" t="s">
        <v>68</v>
      </c>
      <c r="N642" s="4" t="s">
        <v>68</v>
      </c>
      <c r="O642" s="4" t="s">
        <v>68</v>
      </c>
      <c r="P642" s="3" t="s">
        <v>111</v>
      </c>
      <c r="Q642" s="3" t="s">
        <v>41</v>
      </c>
      <c r="R642" s="3" t="s">
        <v>113</v>
      </c>
      <c r="S642" s="3" t="s">
        <v>110</v>
      </c>
      <c r="T642" s="3" t="s">
        <v>114</v>
      </c>
      <c r="U642" s="3" t="s">
        <v>115</v>
      </c>
      <c r="V642" s="3" t="s">
        <v>45</v>
      </c>
      <c r="W642" s="3" t="s">
        <v>34</v>
      </c>
      <c r="X642" s="3" t="s">
        <v>46</v>
      </c>
      <c r="Y642" s="3" t="s">
        <v>47</v>
      </c>
      <c r="Z642" s="3" t="s">
        <v>187</v>
      </c>
      <c r="AA642" s="3" t="s">
        <v>742</v>
      </c>
      <c r="AB642" s="4">
        <v>4</v>
      </c>
      <c r="AC642" s="4">
        <v>46892</v>
      </c>
      <c r="AD642" s="4">
        <v>46.89</v>
      </c>
      <c r="AE642" s="4">
        <v>288000</v>
      </c>
    </row>
    <row r="643" spans="1:31" ht="22" customHeight="1" x14ac:dyDescent="0.3">
      <c r="A643" s="5">
        <v>43764</v>
      </c>
      <c r="B643" s="6" t="s">
        <v>107</v>
      </c>
      <c r="C643" s="6" t="s">
        <v>56</v>
      </c>
      <c r="D643" s="7" t="s">
        <v>68</v>
      </c>
      <c r="E643" s="7" t="s">
        <v>68</v>
      </c>
      <c r="F643" s="7" t="s">
        <v>68</v>
      </c>
      <c r="G643" s="7" t="s">
        <v>68</v>
      </c>
      <c r="H643" s="7" t="s">
        <v>68</v>
      </c>
      <c r="I643" s="6" t="s">
        <v>74</v>
      </c>
      <c r="J643" s="6" t="s">
        <v>108</v>
      </c>
      <c r="K643" s="6" t="s">
        <v>109</v>
      </c>
      <c r="L643" s="6" t="s">
        <v>110</v>
      </c>
      <c r="M643" s="7" t="s">
        <v>68</v>
      </c>
      <c r="N643" s="7" t="s">
        <v>68</v>
      </c>
      <c r="O643" s="7" t="s">
        <v>68</v>
      </c>
      <c r="P643" s="6" t="s">
        <v>111</v>
      </c>
      <c r="Q643" s="6" t="s">
        <v>41</v>
      </c>
      <c r="R643" s="6" t="s">
        <v>113</v>
      </c>
      <c r="S643" s="6" t="s">
        <v>110</v>
      </c>
      <c r="T643" s="6" t="s">
        <v>114</v>
      </c>
      <c r="U643" s="6" t="s">
        <v>115</v>
      </c>
      <c r="V643" s="6" t="s">
        <v>45</v>
      </c>
      <c r="W643" s="6" t="s">
        <v>34</v>
      </c>
      <c r="X643" s="6" t="s">
        <v>46</v>
      </c>
      <c r="Y643" s="6" t="s">
        <v>47</v>
      </c>
      <c r="Z643" s="6" t="s">
        <v>135</v>
      </c>
      <c r="AA643" s="6" t="s">
        <v>821</v>
      </c>
      <c r="AB643" s="7">
        <v>2</v>
      </c>
      <c r="AC643" s="7">
        <v>22630</v>
      </c>
      <c r="AD643" s="7">
        <v>22.63</v>
      </c>
      <c r="AE643" s="7">
        <v>314000</v>
      </c>
    </row>
    <row r="644" spans="1:31" ht="22" customHeight="1" x14ac:dyDescent="0.3">
      <c r="A644" s="2">
        <v>43764</v>
      </c>
      <c r="B644" s="3" t="s">
        <v>107</v>
      </c>
      <c r="C644" s="3" t="s">
        <v>56</v>
      </c>
      <c r="D644" s="4" t="s">
        <v>68</v>
      </c>
      <c r="E644" s="4" t="s">
        <v>68</v>
      </c>
      <c r="F644" s="4" t="s">
        <v>68</v>
      </c>
      <c r="G644" s="4" t="s">
        <v>68</v>
      </c>
      <c r="H644" s="4" t="s">
        <v>68</v>
      </c>
      <c r="I644" s="3" t="s">
        <v>74</v>
      </c>
      <c r="J644" s="3" t="s">
        <v>108</v>
      </c>
      <c r="K644" s="3" t="s">
        <v>109</v>
      </c>
      <c r="L644" s="3" t="s">
        <v>110</v>
      </c>
      <c r="M644" s="4" t="s">
        <v>68</v>
      </c>
      <c r="N644" s="4" t="s">
        <v>68</v>
      </c>
      <c r="O644" s="4" t="s">
        <v>68</v>
      </c>
      <c r="P644" s="3" t="s">
        <v>111</v>
      </c>
      <c r="Q644" s="3" t="s">
        <v>41</v>
      </c>
      <c r="R644" s="3" t="s">
        <v>113</v>
      </c>
      <c r="S644" s="3" t="s">
        <v>110</v>
      </c>
      <c r="T644" s="3" t="s">
        <v>114</v>
      </c>
      <c r="U644" s="3" t="s">
        <v>115</v>
      </c>
      <c r="V644" s="3" t="s">
        <v>45</v>
      </c>
      <c r="W644" s="3" t="s">
        <v>34</v>
      </c>
      <c r="X644" s="3" t="s">
        <v>46</v>
      </c>
      <c r="Y644" s="3" t="s">
        <v>47</v>
      </c>
      <c r="Z644" s="3" t="s">
        <v>135</v>
      </c>
      <c r="AA644" s="3" t="s">
        <v>865</v>
      </c>
      <c r="AB644" s="4">
        <v>2</v>
      </c>
      <c r="AC644" s="4">
        <v>22630</v>
      </c>
      <c r="AD644" s="4">
        <v>22.63</v>
      </c>
      <c r="AE644" s="4">
        <v>314000</v>
      </c>
    </row>
    <row r="645" spans="1:31" ht="22" customHeight="1" x14ac:dyDescent="0.3">
      <c r="A645" s="5">
        <v>43764</v>
      </c>
      <c r="B645" s="6" t="s">
        <v>107</v>
      </c>
      <c r="C645" s="6" t="s">
        <v>56</v>
      </c>
      <c r="D645" s="7" t="s">
        <v>68</v>
      </c>
      <c r="E645" s="7" t="s">
        <v>68</v>
      </c>
      <c r="F645" s="7" t="s">
        <v>68</v>
      </c>
      <c r="G645" s="7" t="s">
        <v>68</v>
      </c>
      <c r="H645" s="7" t="s">
        <v>68</v>
      </c>
      <c r="I645" s="6" t="s">
        <v>74</v>
      </c>
      <c r="J645" s="6" t="s">
        <v>108</v>
      </c>
      <c r="K645" s="6" t="s">
        <v>109</v>
      </c>
      <c r="L645" s="6" t="s">
        <v>110</v>
      </c>
      <c r="M645" s="7" t="s">
        <v>68</v>
      </c>
      <c r="N645" s="7" t="s">
        <v>68</v>
      </c>
      <c r="O645" s="7" t="s">
        <v>68</v>
      </c>
      <c r="P645" s="6" t="s">
        <v>111</v>
      </c>
      <c r="Q645" s="6" t="s">
        <v>41</v>
      </c>
      <c r="R645" s="6" t="s">
        <v>133</v>
      </c>
      <c r="S645" s="6" t="s">
        <v>110</v>
      </c>
      <c r="T645" s="6" t="s">
        <v>134</v>
      </c>
      <c r="U645" s="6" t="s">
        <v>115</v>
      </c>
      <c r="V645" s="6" t="s">
        <v>45</v>
      </c>
      <c r="W645" s="6" t="s">
        <v>34</v>
      </c>
      <c r="X645" s="6" t="s">
        <v>46</v>
      </c>
      <c r="Y645" s="6" t="s">
        <v>47</v>
      </c>
      <c r="Z645" s="6" t="s">
        <v>345</v>
      </c>
      <c r="AA645" s="6" t="s">
        <v>866</v>
      </c>
      <c r="AB645" s="7">
        <v>2</v>
      </c>
      <c r="AC645" s="7">
        <v>25240</v>
      </c>
      <c r="AD645" s="7">
        <v>25.24</v>
      </c>
      <c r="AE645" s="7">
        <v>449000</v>
      </c>
    </row>
    <row r="646" spans="1:31" ht="22" customHeight="1" x14ac:dyDescent="0.3">
      <c r="A646" s="2">
        <v>43762</v>
      </c>
      <c r="B646" s="3" t="s">
        <v>31</v>
      </c>
      <c r="C646" s="3" t="s">
        <v>32</v>
      </c>
      <c r="D646" s="3" t="s">
        <v>33</v>
      </c>
      <c r="E646" s="3" t="s">
        <v>34</v>
      </c>
      <c r="F646" s="4" t="s">
        <v>68</v>
      </c>
      <c r="G646" s="4" t="s">
        <v>68</v>
      </c>
      <c r="H646" s="4" t="s">
        <v>68</v>
      </c>
      <c r="I646" s="3" t="s">
        <v>35</v>
      </c>
      <c r="J646" s="3" t="s">
        <v>244</v>
      </c>
      <c r="K646" s="4" t="s">
        <v>68</v>
      </c>
      <c r="L646" s="3" t="s">
        <v>245</v>
      </c>
      <c r="M646" s="3" t="s">
        <v>61</v>
      </c>
      <c r="N646" s="4" t="s">
        <v>68</v>
      </c>
      <c r="O646" s="4" t="s">
        <v>68</v>
      </c>
      <c r="P646" s="3" t="s">
        <v>246</v>
      </c>
      <c r="Q646" s="3" t="s">
        <v>41</v>
      </c>
      <c r="R646" s="3" t="s">
        <v>474</v>
      </c>
      <c r="S646" s="3" t="s">
        <v>245</v>
      </c>
      <c r="T646" s="3" t="s">
        <v>475</v>
      </c>
      <c r="U646" s="3" t="s">
        <v>124</v>
      </c>
      <c r="V646" s="3" t="s">
        <v>45</v>
      </c>
      <c r="W646" s="3" t="s">
        <v>34</v>
      </c>
      <c r="X646" s="3" t="s">
        <v>46</v>
      </c>
      <c r="Y646" s="3" t="s">
        <v>47</v>
      </c>
      <c r="Z646" s="3" t="s">
        <v>187</v>
      </c>
      <c r="AA646" s="3" t="s">
        <v>867</v>
      </c>
      <c r="AB646" s="4">
        <v>4</v>
      </c>
      <c r="AC646" s="4">
        <v>97600</v>
      </c>
      <c r="AD646" s="4">
        <v>97.6</v>
      </c>
      <c r="AE646" s="4">
        <v>1044000</v>
      </c>
    </row>
    <row r="647" spans="1:31" ht="22" customHeight="1" x14ac:dyDescent="0.3">
      <c r="A647" s="5">
        <v>43759</v>
      </c>
      <c r="B647" s="6" t="s">
        <v>31</v>
      </c>
      <c r="C647" s="6" t="s">
        <v>56</v>
      </c>
      <c r="D647" s="7" t="s">
        <v>68</v>
      </c>
      <c r="E647" s="7" t="s">
        <v>68</v>
      </c>
      <c r="F647" s="7" t="s">
        <v>68</v>
      </c>
      <c r="G647" s="7" t="s">
        <v>68</v>
      </c>
      <c r="H647" s="7" t="s">
        <v>68</v>
      </c>
      <c r="I647" s="6" t="s">
        <v>74</v>
      </c>
      <c r="J647" s="6" t="s">
        <v>77</v>
      </c>
      <c r="K647" s="6" t="s">
        <v>78</v>
      </c>
      <c r="L647" s="6" t="s">
        <v>79</v>
      </c>
      <c r="M647" s="7" t="s">
        <v>68</v>
      </c>
      <c r="N647" s="7" t="s">
        <v>68</v>
      </c>
      <c r="O647" s="7" t="s">
        <v>68</v>
      </c>
      <c r="P647" s="6" t="s">
        <v>80</v>
      </c>
      <c r="Q647" s="6" t="s">
        <v>81</v>
      </c>
      <c r="R647" s="6" t="s">
        <v>82</v>
      </c>
      <c r="S647" s="6" t="s">
        <v>79</v>
      </c>
      <c r="T647" s="6" t="s">
        <v>83</v>
      </c>
      <c r="U647" s="6" t="s">
        <v>65</v>
      </c>
      <c r="V647" s="6" t="s">
        <v>45</v>
      </c>
      <c r="W647" s="6" t="s">
        <v>34</v>
      </c>
      <c r="X647" s="6" t="s">
        <v>46</v>
      </c>
      <c r="Y647" s="6" t="s">
        <v>47</v>
      </c>
      <c r="Z647" s="6" t="s">
        <v>84</v>
      </c>
      <c r="AA647" s="6" t="s">
        <v>238</v>
      </c>
      <c r="AB647" s="7">
        <v>8</v>
      </c>
      <c r="AC647" s="7">
        <v>117382</v>
      </c>
      <c r="AD647" s="7">
        <v>117.38</v>
      </c>
      <c r="AE647" s="7">
        <v>370000</v>
      </c>
    </row>
    <row r="648" spans="1:31" ht="22" hidden="1" customHeight="1" x14ac:dyDescent="0.3">
      <c r="A648" s="2">
        <v>43759</v>
      </c>
      <c r="B648" s="3" t="s">
        <v>341</v>
      </c>
      <c r="C648" s="3" t="s">
        <v>515</v>
      </c>
      <c r="D648" s="3" t="s">
        <v>405</v>
      </c>
      <c r="E648" s="3" t="s">
        <v>34</v>
      </c>
      <c r="F648" s="3" t="s">
        <v>516</v>
      </c>
      <c r="G648" s="8">
        <v>14150395</v>
      </c>
      <c r="H648" s="4" t="s">
        <v>68</v>
      </c>
      <c r="I648" s="3" t="s">
        <v>517</v>
      </c>
      <c r="J648" s="3" t="s">
        <v>108</v>
      </c>
      <c r="K648" s="3" t="s">
        <v>109</v>
      </c>
      <c r="L648" s="3" t="s">
        <v>110</v>
      </c>
      <c r="M648" s="4" t="s">
        <v>68</v>
      </c>
      <c r="N648" s="4" t="s">
        <v>68</v>
      </c>
      <c r="O648" s="4" t="s">
        <v>68</v>
      </c>
      <c r="P648" s="3" t="s">
        <v>111</v>
      </c>
      <c r="Q648" s="3" t="s">
        <v>518</v>
      </c>
      <c r="R648" s="3" t="s">
        <v>133</v>
      </c>
      <c r="S648" s="3" t="s">
        <v>110</v>
      </c>
      <c r="T648" s="3" t="s">
        <v>134</v>
      </c>
      <c r="U648" s="3" t="s">
        <v>115</v>
      </c>
      <c r="V648" s="3" t="s">
        <v>408</v>
      </c>
      <c r="W648" s="3" t="s">
        <v>34</v>
      </c>
      <c r="X648" s="3" t="s">
        <v>409</v>
      </c>
      <c r="Y648" s="3" t="s">
        <v>47</v>
      </c>
      <c r="Z648" s="3" t="s">
        <v>410</v>
      </c>
      <c r="AA648" s="3" t="s">
        <v>868</v>
      </c>
      <c r="AB648" s="4">
        <v>1</v>
      </c>
      <c r="AC648" s="4">
        <v>14797</v>
      </c>
      <c r="AD648" s="4">
        <v>14.8</v>
      </c>
      <c r="AE648" s="4">
        <v>64800</v>
      </c>
    </row>
    <row r="649" spans="1:31" ht="22" customHeight="1" x14ac:dyDescent="0.3">
      <c r="A649" s="5">
        <v>43758</v>
      </c>
      <c r="B649" s="6" t="s">
        <v>31</v>
      </c>
      <c r="C649" s="6" t="s">
        <v>56</v>
      </c>
      <c r="D649" s="7" t="s">
        <v>68</v>
      </c>
      <c r="E649" s="7" t="s">
        <v>68</v>
      </c>
      <c r="F649" s="7" t="s">
        <v>68</v>
      </c>
      <c r="G649" s="7" t="s">
        <v>68</v>
      </c>
      <c r="H649" s="7" t="s">
        <v>68</v>
      </c>
      <c r="I649" s="6" t="s">
        <v>74</v>
      </c>
      <c r="J649" s="6" t="s">
        <v>730</v>
      </c>
      <c r="K649" s="6" t="s">
        <v>337</v>
      </c>
      <c r="L649" s="6" t="s">
        <v>120</v>
      </c>
      <c r="M649" s="6" t="s">
        <v>61</v>
      </c>
      <c r="N649" s="9">
        <v>263672638</v>
      </c>
      <c r="O649" s="7" t="s">
        <v>68</v>
      </c>
      <c r="P649" s="6" t="s">
        <v>731</v>
      </c>
      <c r="Q649" s="6" t="s">
        <v>41</v>
      </c>
      <c r="R649" s="6" t="s">
        <v>122</v>
      </c>
      <c r="S649" s="6" t="s">
        <v>120</v>
      </c>
      <c r="T649" s="6" t="s">
        <v>123</v>
      </c>
      <c r="U649" s="6" t="s">
        <v>124</v>
      </c>
      <c r="V649" s="6" t="s">
        <v>45</v>
      </c>
      <c r="W649" s="6" t="s">
        <v>34</v>
      </c>
      <c r="X649" s="6" t="s">
        <v>46</v>
      </c>
      <c r="Y649" s="6" t="s">
        <v>47</v>
      </c>
      <c r="Z649" s="6" t="s">
        <v>145</v>
      </c>
      <c r="AA649" s="6" t="s">
        <v>732</v>
      </c>
      <c r="AB649" s="7">
        <v>2</v>
      </c>
      <c r="AC649" s="7">
        <v>16560</v>
      </c>
      <c r="AD649" s="7">
        <v>16.559999999999999</v>
      </c>
      <c r="AE649" s="7">
        <v>168000</v>
      </c>
    </row>
    <row r="650" spans="1:31" ht="22" customHeight="1" x14ac:dyDescent="0.3">
      <c r="A650" s="2">
        <v>43758</v>
      </c>
      <c r="B650" s="3" t="s">
        <v>31</v>
      </c>
      <c r="C650" s="3" t="s">
        <v>32</v>
      </c>
      <c r="D650" s="3" t="s">
        <v>33</v>
      </c>
      <c r="E650" s="3" t="s">
        <v>34</v>
      </c>
      <c r="F650" s="4" t="s">
        <v>68</v>
      </c>
      <c r="G650" s="4" t="s">
        <v>68</v>
      </c>
      <c r="H650" s="4" t="s">
        <v>68</v>
      </c>
      <c r="I650" s="3" t="s">
        <v>35</v>
      </c>
      <c r="J650" s="3" t="s">
        <v>185</v>
      </c>
      <c r="K650" s="4" t="s">
        <v>68</v>
      </c>
      <c r="L650" s="3" t="s">
        <v>120</v>
      </c>
      <c r="M650" s="4" t="s">
        <v>68</v>
      </c>
      <c r="N650" s="4" t="s">
        <v>68</v>
      </c>
      <c r="O650" s="4" t="s">
        <v>68</v>
      </c>
      <c r="P650" s="3" t="s">
        <v>186</v>
      </c>
      <c r="Q650" s="3" t="s">
        <v>41</v>
      </c>
      <c r="R650" s="3" t="s">
        <v>122</v>
      </c>
      <c r="S650" s="3" t="s">
        <v>120</v>
      </c>
      <c r="T650" s="3" t="s">
        <v>123</v>
      </c>
      <c r="U650" s="3" t="s">
        <v>124</v>
      </c>
      <c r="V650" s="3" t="s">
        <v>45</v>
      </c>
      <c r="W650" s="3" t="s">
        <v>34</v>
      </c>
      <c r="X650" s="3" t="s">
        <v>46</v>
      </c>
      <c r="Y650" s="3" t="s">
        <v>47</v>
      </c>
      <c r="Z650" s="3" t="s">
        <v>187</v>
      </c>
      <c r="AA650" s="3" t="s">
        <v>869</v>
      </c>
      <c r="AB650" s="4">
        <v>2</v>
      </c>
      <c r="AC650" s="4">
        <v>17010</v>
      </c>
      <c r="AD650" s="4">
        <v>17.010000000000002</v>
      </c>
      <c r="AE650" s="4">
        <v>93800</v>
      </c>
    </row>
    <row r="651" spans="1:31" ht="22" customHeight="1" x14ac:dyDescent="0.3">
      <c r="A651" s="5">
        <v>43758</v>
      </c>
      <c r="B651" s="6" t="s">
        <v>31</v>
      </c>
      <c r="C651" s="6" t="s">
        <v>56</v>
      </c>
      <c r="D651" s="7" t="s">
        <v>68</v>
      </c>
      <c r="E651" s="7" t="s">
        <v>68</v>
      </c>
      <c r="F651" s="7" t="s">
        <v>68</v>
      </c>
      <c r="G651" s="7" t="s">
        <v>68</v>
      </c>
      <c r="H651" s="7" t="s">
        <v>68</v>
      </c>
      <c r="I651" s="6" t="s">
        <v>74</v>
      </c>
      <c r="J651" s="6" t="s">
        <v>870</v>
      </c>
      <c r="K651" s="7" t="s">
        <v>68</v>
      </c>
      <c r="L651" s="6" t="s">
        <v>120</v>
      </c>
      <c r="M651" s="6" t="s">
        <v>61</v>
      </c>
      <c r="N651" s="7">
        <v>225347920.55000001</v>
      </c>
      <c r="O651" s="7">
        <v>1008273273.7</v>
      </c>
      <c r="P651" s="6" t="s">
        <v>871</v>
      </c>
      <c r="Q651" s="6" t="s">
        <v>41</v>
      </c>
      <c r="R651" s="6" t="s">
        <v>122</v>
      </c>
      <c r="S651" s="6" t="s">
        <v>120</v>
      </c>
      <c r="T651" s="6" t="s">
        <v>123</v>
      </c>
      <c r="U651" s="6" t="s">
        <v>124</v>
      </c>
      <c r="V651" s="6" t="s">
        <v>45</v>
      </c>
      <c r="W651" s="6" t="s">
        <v>34</v>
      </c>
      <c r="X651" s="6" t="s">
        <v>46</v>
      </c>
      <c r="Y651" s="6" t="s">
        <v>47</v>
      </c>
      <c r="Z651" s="6" t="s">
        <v>872</v>
      </c>
      <c r="AA651" s="6" t="s">
        <v>873</v>
      </c>
      <c r="AB651" s="7">
        <v>1</v>
      </c>
      <c r="AC651" s="7">
        <v>9900</v>
      </c>
      <c r="AD651" s="7">
        <v>9.9</v>
      </c>
      <c r="AE651" s="7">
        <v>74600</v>
      </c>
    </row>
    <row r="652" spans="1:31" ht="22" customHeight="1" x14ac:dyDescent="0.3">
      <c r="A652" s="2">
        <v>43758</v>
      </c>
      <c r="B652" s="3" t="s">
        <v>31</v>
      </c>
      <c r="C652" s="3" t="s">
        <v>56</v>
      </c>
      <c r="D652" s="4" t="s">
        <v>68</v>
      </c>
      <c r="E652" s="4" t="s">
        <v>68</v>
      </c>
      <c r="F652" s="4" t="s">
        <v>68</v>
      </c>
      <c r="G652" s="4" t="s">
        <v>68</v>
      </c>
      <c r="H652" s="4" t="s">
        <v>68</v>
      </c>
      <c r="I652" s="3" t="s">
        <v>74</v>
      </c>
      <c r="J652" s="3" t="s">
        <v>769</v>
      </c>
      <c r="K652" s="4" t="s">
        <v>68</v>
      </c>
      <c r="L652" s="4" t="s">
        <v>68</v>
      </c>
      <c r="M652" s="4" t="s">
        <v>68</v>
      </c>
      <c r="N652" s="4" t="s">
        <v>68</v>
      </c>
      <c r="O652" s="4" t="s">
        <v>68</v>
      </c>
      <c r="P652" s="3" t="s">
        <v>770</v>
      </c>
      <c r="Q652" s="3" t="s">
        <v>41</v>
      </c>
      <c r="R652" s="3" t="s">
        <v>122</v>
      </c>
      <c r="S652" s="3" t="s">
        <v>120</v>
      </c>
      <c r="T652" s="3" t="s">
        <v>123</v>
      </c>
      <c r="U652" s="3" t="s">
        <v>124</v>
      </c>
      <c r="V652" s="3" t="s">
        <v>45</v>
      </c>
      <c r="W652" s="3" t="s">
        <v>34</v>
      </c>
      <c r="X652" s="3" t="s">
        <v>46</v>
      </c>
      <c r="Y652" s="3" t="s">
        <v>47</v>
      </c>
      <c r="Z652" s="3" t="s">
        <v>771</v>
      </c>
      <c r="AA652" s="3" t="s">
        <v>874</v>
      </c>
      <c r="AB652" s="4">
        <v>12</v>
      </c>
      <c r="AC652" s="4">
        <v>123000</v>
      </c>
      <c r="AD652" s="4">
        <v>123</v>
      </c>
      <c r="AE652" s="4">
        <v>2819000</v>
      </c>
    </row>
    <row r="653" spans="1:31" ht="22" customHeight="1" x14ac:dyDescent="0.3">
      <c r="A653" s="5">
        <v>43758</v>
      </c>
      <c r="B653" s="6" t="s">
        <v>31</v>
      </c>
      <c r="C653" s="6" t="s">
        <v>32</v>
      </c>
      <c r="D653" s="6" t="s">
        <v>33</v>
      </c>
      <c r="E653" s="6" t="s">
        <v>34</v>
      </c>
      <c r="F653" s="7" t="s">
        <v>68</v>
      </c>
      <c r="G653" s="7" t="s">
        <v>68</v>
      </c>
      <c r="H653" s="7" t="s">
        <v>68</v>
      </c>
      <c r="I653" s="6" t="s">
        <v>35</v>
      </c>
      <c r="J653" s="6" t="s">
        <v>185</v>
      </c>
      <c r="K653" s="7" t="s">
        <v>68</v>
      </c>
      <c r="L653" s="6" t="s">
        <v>120</v>
      </c>
      <c r="M653" s="7" t="s">
        <v>68</v>
      </c>
      <c r="N653" s="7" t="s">
        <v>68</v>
      </c>
      <c r="O653" s="7" t="s">
        <v>68</v>
      </c>
      <c r="P653" s="6" t="s">
        <v>186</v>
      </c>
      <c r="Q653" s="6" t="s">
        <v>41</v>
      </c>
      <c r="R653" s="6" t="s">
        <v>122</v>
      </c>
      <c r="S653" s="6" t="s">
        <v>120</v>
      </c>
      <c r="T653" s="6" t="s">
        <v>123</v>
      </c>
      <c r="U653" s="6" t="s">
        <v>124</v>
      </c>
      <c r="V653" s="6" t="s">
        <v>45</v>
      </c>
      <c r="W653" s="6" t="s">
        <v>34</v>
      </c>
      <c r="X653" s="6" t="s">
        <v>46</v>
      </c>
      <c r="Y653" s="6" t="s">
        <v>47</v>
      </c>
      <c r="Z653" s="6" t="s">
        <v>187</v>
      </c>
      <c r="AA653" s="6" t="s">
        <v>875</v>
      </c>
      <c r="AB653" s="7">
        <v>1</v>
      </c>
      <c r="AC653" s="7">
        <v>11550</v>
      </c>
      <c r="AD653" s="7">
        <v>11.55</v>
      </c>
      <c r="AE653" s="7">
        <v>63700</v>
      </c>
    </row>
    <row r="654" spans="1:31" ht="22" customHeight="1" x14ac:dyDescent="0.3">
      <c r="A654" s="2">
        <v>43758</v>
      </c>
      <c r="B654" s="3" t="s">
        <v>31</v>
      </c>
      <c r="C654" s="3" t="s">
        <v>56</v>
      </c>
      <c r="D654" s="3" t="s">
        <v>222</v>
      </c>
      <c r="E654" s="3" t="s">
        <v>34</v>
      </c>
      <c r="F654" s="4" t="s">
        <v>68</v>
      </c>
      <c r="G654" s="4" t="s">
        <v>68</v>
      </c>
      <c r="H654" s="4" t="s">
        <v>68</v>
      </c>
      <c r="I654" s="3" t="s">
        <v>446</v>
      </c>
      <c r="J654" s="3" t="s">
        <v>127</v>
      </c>
      <c r="K654" s="4" t="s">
        <v>68</v>
      </c>
      <c r="L654" s="3" t="s">
        <v>120</v>
      </c>
      <c r="M654" s="4" t="s">
        <v>68</v>
      </c>
      <c r="N654" s="4" t="s">
        <v>68</v>
      </c>
      <c r="O654" s="4" t="s">
        <v>68</v>
      </c>
      <c r="P654" s="3" t="s">
        <v>128</v>
      </c>
      <c r="Q654" s="3" t="s">
        <v>41</v>
      </c>
      <c r="R654" s="3" t="s">
        <v>122</v>
      </c>
      <c r="S654" s="3" t="s">
        <v>120</v>
      </c>
      <c r="T654" s="3" t="s">
        <v>123</v>
      </c>
      <c r="U654" s="3" t="s">
        <v>124</v>
      </c>
      <c r="V654" s="3" t="s">
        <v>45</v>
      </c>
      <c r="W654" s="3" t="s">
        <v>34</v>
      </c>
      <c r="X654" s="3" t="s">
        <v>46</v>
      </c>
      <c r="Y654" s="3" t="s">
        <v>47</v>
      </c>
      <c r="Z654" s="3" t="s">
        <v>129</v>
      </c>
      <c r="AA654" s="3" t="s">
        <v>876</v>
      </c>
      <c r="AB654" s="4">
        <v>2</v>
      </c>
      <c r="AC654" s="4">
        <v>43440</v>
      </c>
      <c r="AD654" s="4">
        <v>43.44</v>
      </c>
      <c r="AE654" s="4">
        <v>1738000</v>
      </c>
    </row>
    <row r="655" spans="1:31" ht="22" customHeight="1" x14ac:dyDescent="0.3">
      <c r="A655" s="5">
        <v>43758</v>
      </c>
      <c r="B655" s="6" t="s">
        <v>31</v>
      </c>
      <c r="C655" s="6" t="s">
        <v>56</v>
      </c>
      <c r="D655" s="7" t="s">
        <v>68</v>
      </c>
      <c r="E655" s="7" t="s">
        <v>68</v>
      </c>
      <c r="F655" s="7" t="s">
        <v>68</v>
      </c>
      <c r="G655" s="7" t="s">
        <v>68</v>
      </c>
      <c r="H655" s="7" t="s">
        <v>68</v>
      </c>
      <c r="I655" s="6" t="s">
        <v>74</v>
      </c>
      <c r="J655" s="6" t="s">
        <v>175</v>
      </c>
      <c r="K655" s="6" t="s">
        <v>170</v>
      </c>
      <c r="L655" s="6" t="s">
        <v>120</v>
      </c>
      <c r="M655" s="7" t="s">
        <v>68</v>
      </c>
      <c r="N655" s="7" t="s">
        <v>68</v>
      </c>
      <c r="O655" s="7" t="s">
        <v>68</v>
      </c>
      <c r="P655" s="6" t="s">
        <v>176</v>
      </c>
      <c r="Q655" s="6" t="s">
        <v>41</v>
      </c>
      <c r="R655" s="6" t="s">
        <v>122</v>
      </c>
      <c r="S655" s="6" t="s">
        <v>120</v>
      </c>
      <c r="T655" s="6" t="s">
        <v>123</v>
      </c>
      <c r="U655" s="6" t="s">
        <v>124</v>
      </c>
      <c r="V655" s="6" t="s">
        <v>45</v>
      </c>
      <c r="W655" s="6" t="s">
        <v>34</v>
      </c>
      <c r="X655" s="6" t="s">
        <v>46</v>
      </c>
      <c r="Y655" s="6" t="s">
        <v>47</v>
      </c>
      <c r="Z655" s="6" t="s">
        <v>143</v>
      </c>
      <c r="AA655" s="6" t="s">
        <v>576</v>
      </c>
      <c r="AB655" s="7">
        <v>2</v>
      </c>
      <c r="AC655" s="7">
        <v>21400</v>
      </c>
      <c r="AD655" s="7">
        <v>21.4</v>
      </c>
      <c r="AE655" s="7">
        <v>162000</v>
      </c>
    </row>
    <row r="656" spans="1:31" ht="22" customHeight="1" x14ac:dyDescent="0.3">
      <c r="A656" s="2">
        <v>43758</v>
      </c>
      <c r="B656" s="3" t="s">
        <v>31</v>
      </c>
      <c r="C656" s="3" t="s">
        <v>32</v>
      </c>
      <c r="D656" s="3" t="s">
        <v>33</v>
      </c>
      <c r="E656" s="3" t="s">
        <v>34</v>
      </c>
      <c r="F656" s="4" t="s">
        <v>68</v>
      </c>
      <c r="G656" s="4" t="s">
        <v>68</v>
      </c>
      <c r="H656" s="4" t="s">
        <v>68</v>
      </c>
      <c r="I656" s="3" t="s">
        <v>35</v>
      </c>
      <c r="J656" s="3" t="s">
        <v>755</v>
      </c>
      <c r="K656" s="4" t="s">
        <v>68</v>
      </c>
      <c r="L656" s="4" t="s">
        <v>68</v>
      </c>
      <c r="M656" s="4" t="s">
        <v>68</v>
      </c>
      <c r="N656" s="4" t="s">
        <v>68</v>
      </c>
      <c r="O656" s="4" t="s">
        <v>68</v>
      </c>
      <c r="P656" s="3" t="s">
        <v>617</v>
      </c>
      <c r="Q656" s="3" t="s">
        <v>618</v>
      </c>
      <c r="R656" s="3" t="s">
        <v>133</v>
      </c>
      <c r="S656" s="3" t="s">
        <v>110</v>
      </c>
      <c r="T656" s="3" t="s">
        <v>134</v>
      </c>
      <c r="U656" s="3" t="s">
        <v>115</v>
      </c>
      <c r="V656" s="3" t="s">
        <v>45</v>
      </c>
      <c r="W656" s="3" t="s">
        <v>34</v>
      </c>
      <c r="X656" s="3" t="s">
        <v>46</v>
      </c>
      <c r="Y656" s="3" t="s">
        <v>47</v>
      </c>
      <c r="Z656" s="3" t="s">
        <v>145</v>
      </c>
      <c r="AA656" s="3" t="s">
        <v>877</v>
      </c>
      <c r="AB656" s="4">
        <v>4</v>
      </c>
      <c r="AC656" s="4">
        <v>70800</v>
      </c>
      <c r="AD656" s="4">
        <v>70.8</v>
      </c>
      <c r="AE656" s="4">
        <v>1258000</v>
      </c>
    </row>
    <row r="657" spans="1:31" ht="22" customHeight="1" x14ac:dyDescent="0.3">
      <c r="A657" s="5">
        <v>43757</v>
      </c>
      <c r="B657" s="6" t="s">
        <v>31</v>
      </c>
      <c r="C657" s="6" t="s">
        <v>32</v>
      </c>
      <c r="D657" s="6" t="s">
        <v>33</v>
      </c>
      <c r="E657" s="6" t="s">
        <v>34</v>
      </c>
      <c r="F657" s="7" t="s">
        <v>68</v>
      </c>
      <c r="G657" s="7" t="s">
        <v>68</v>
      </c>
      <c r="H657" s="7" t="s">
        <v>68</v>
      </c>
      <c r="I657" s="6" t="s">
        <v>35</v>
      </c>
      <c r="J657" s="6" t="s">
        <v>200</v>
      </c>
      <c r="K657" s="7" t="s">
        <v>68</v>
      </c>
      <c r="L657" s="6" t="s">
        <v>99</v>
      </c>
      <c r="M657" s="7" t="s">
        <v>68</v>
      </c>
      <c r="N657" s="7" t="s">
        <v>68</v>
      </c>
      <c r="O657" s="7" t="s">
        <v>68</v>
      </c>
      <c r="P657" s="6" t="s">
        <v>202</v>
      </c>
      <c r="Q657" s="6" t="s">
        <v>41</v>
      </c>
      <c r="R657" s="6" t="s">
        <v>133</v>
      </c>
      <c r="S657" s="6" t="s">
        <v>110</v>
      </c>
      <c r="T657" s="6" t="s">
        <v>134</v>
      </c>
      <c r="U657" s="6" t="s">
        <v>115</v>
      </c>
      <c r="V657" s="6" t="s">
        <v>45</v>
      </c>
      <c r="W657" s="6" t="s">
        <v>34</v>
      </c>
      <c r="X657" s="6" t="s">
        <v>46</v>
      </c>
      <c r="Y657" s="6" t="s">
        <v>47</v>
      </c>
      <c r="Z657" s="6" t="s">
        <v>145</v>
      </c>
      <c r="AA657" s="6" t="s">
        <v>878</v>
      </c>
      <c r="AB657" s="7">
        <v>6</v>
      </c>
      <c r="AC657" s="7">
        <v>69300</v>
      </c>
      <c r="AD657" s="7">
        <v>69.3</v>
      </c>
      <c r="AE657" s="7">
        <v>1232000</v>
      </c>
    </row>
    <row r="658" spans="1:31" ht="22" customHeight="1" x14ac:dyDescent="0.3">
      <c r="A658" s="2">
        <v>43757</v>
      </c>
      <c r="B658" s="3" t="s">
        <v>31</v>
      </c>
      <c r="C658" s="3" t="s">
        <v>32</v>
      </c>
      <c r="D658" s="3" t="s">
        <v>33</v>
      </c>
      <c r="E658" s="3" t="s">
        <v>34</v>
      </c>
      <c r="F658" s="4" t="s">
        <v>68</v>
      </c>
      <c r="G658" s="4" t="s">
        <v>68</v>
      </c>
      <c r="H658" s="4" t="s">
        <v>68</v>
      </c>
      <c r="I658" s="3" t="s">
        <v>35</v>
      </c>
      <c r="J658" s="3" t="s">
        <v>131</v>
      </c>
      <c r="K658" s="3" t="s">
        <v>109</v>
      </c>
      <c r="L658" s="3" t="s">
        <v>110</v>
      </c>
      <c r="M658" s="4" t="s">
        <v>68</v>
      </c>
      <c r="N658" s="4" t="s">
        <v>68</v>
      </c>
      <c r="O658" s="4" t="s">
        <v>68</v>
      </c>
      <c r="P658" s="3" t="s">
        <v>132</v>
      </c>
      <c r="Q658" s="3" t="s">
        <v>101</v>
      </c>
      <c r="R658" s="3" t="s">
        <v>113</v>
      </c>
      <c r="S658" s="3" t="s">
        <v>110</v>
      </c>
      <c r="T658" s="3" t="s">
        <v>114</v>
      </c>
      <c r="U658" s="3" t="s">
        <v>115</v>
      </c>
      <c r="V658" s="3" t="s">
        <v>45</v>
      </c>
      <c r="W658" s="3" t="s">
        <v>34</v>
      </c>
      <c r="X658" s="3" t="s">
        <v>46</v>
      </c>
      <c r="Y658" s="3" t="s">
        <v>47</v>
      </c>
      <c r="Z658" s="3" t="s">
        <v>145</v>
      </c>
      <c r="AA658" s="3" t="s">
        <v>560</v>
      </c>
      <c r="AB658" s="4">
        <v>2</v>
      </c>
      <c r="AC658" s="4">
        <v>17400</v>
      </c>
      <c r="AD658" s="4">
        <v>17.399999999999999</v>
      </c>
      <c r="AE658" s="4">
        <v>309000</v>
      </c>
    </row>
    <row r="659" spans="1:31" ht="22" customHeight="1" x14ac:dyDescent="0.3">
      <c r="A659" s="5">
        <v>43757</v>
      </c>
      <c r="B659" s="6" t="s">
        <v>206</v>
      </c>
      <c r="C659" s="6" t="s">
        <v>56</v>
      </c>
      <c r="D659" s="7" t="s">
        <v>68</v>
      </c>
      <c r="E659" s="7" t="s">
        <v>68</v>
      </c>
      <c r="F659" s="7" t="s">
        <v>68</v>
      </c>
      <c r="G659" s="7" t="s">
        <v>68</v>
      </c>
      <c r="H659" s="7" t="s">
        <v>68</v>
      </c>
      <c r="I659" s="6" t="s">
        <v>74</v>
      </c>
      <c r="J659" s="6" t="s">
        <v>108</v>
      </c>
      <c r="K659" s="6" t="s">
        <v>109</v>
      </c>
      <c r="L659" s="6" t="s">
        <v>110</v>
      </c>
      <c r="M659" s="7" t="s">
        <v>68</v>
      </c>
      <c r="N659" s="7" t="s">
        <v>68</v>
      </c>
      <c r="O659" s="7" t="s">
        <v>68</v>
      </c>
      <c r="P659" s="6" t="s">
        <v>111</v>
      </c>
      <c r="Q659" s="6" t="s">
        <v>41</v>
      </c>
      <c r="R659" s="6" t="s">
        <v>133</v>
      </c>
      <c r="S659" s="6" t="s">
        <v>110</v>
      </c>
      <c r="T659" s="6" t="s">
        <v>134</v>
      </c>
      <c r="U659" s="6" t="s">
        <v>115</v>
      </c>
      <c r="V659" s="6" t="s">
        <v>45</v>
      </c>
      <c r="W659" s="6" t="s">
        <v>34</v>
      </c>
      <c r="X659" s="6" t="s">
        <v>46</v>
      </c>
      <c r="Y659" s="6" t="s">
        <v>47</v>
      </c>
      <c r="Z659" s="6" t="s">
        <v>293</v>
      </c>
      <c r="AA659" s="6" t="s">
        <v>879</v>
      </c>
      <c r="AB659" s="7">
        <v>1</v>
      </c>
      <c r="AC659" s="7">
        <v>5326</v>
      </c>
      <c r="AD659" s="7">
        <v>5.33</v>
      </c>
      <c r="AE659" s="7">
        <v>222000</v>
      </c>
    </row>
    <row r="660" spans="1:31" ht="22" customHeight="1" x14ac:dyDescent="0.3">
      <c r="A660" s="2">
        <v>43757</v>
      </c>
      <c r="B660" s="3" t="s">
        <v>107</v>
      </c>
      <c r="C660" s="3" t="s">
        <v>56</v>
      </c>
      <c r="D660" s="4" t="s">
        <v>68</v>
      </c>
      <c r="E660" s="4" t="s">
        <v>68</v>
      </c>
      <c r="F660" s="4" t="s">
        <v>68</v>
      </c>
      <c r="G660" s="4" t="s">
        <v>68</v>
      </c>
      <c r="H660" s="4" t="s">
        <v>68</v>
      </c>
      <c r="I660" s="3" t="s">
        <v>74</v>
      </c>
      <c r="J660" s="3" t="s">
        <v>108</v>
      </c>
      <c r="K660" s="3" t="s">
        <v>109</v>
      </c>
      <c r="L660" s="3" t="s">
        <v>110</v>
      </c>
      <c r="M660" s="4" t="s">
        <v>68</v>
      </c>
      <c r="N660" s="4" t="s">
        <v>68</v>
      </c>
      <c r="O660" s="4" t="s">
        <v>68</v>
      </c>
      <c r="P660" s="3" t="s">
        <v>111</v>
      </c>
      <c r="Q660" s="3" t="s">
        <v>41</v>
      </c>
      <c r="R660" s="3" t="s">
        <v>113</v>
      </c>
      <c r="S660" s="3" t="s">
        <v>110</v>
      </c>
      <c r="T660" s="3" t="s">
        <v>114</v>
      </c>
      <c r="U660" s="3" t="s">
        <v>115</v>
      </c>
      <c r="V660" s="3" t="s">
        <v>45</v>
      </c>
      <c r="W660" s="3" t="s">
        <v>34</v>
      </c>
      <c r="X660" s="3" t="s">
        <v>46</v>
      </c>
      <c r="Y660" s="3" t="s">
        <v>47</v>
      </c>
      <c r="Z660" s="3" t="s">
        <v>135</v>
      </c>
      <c r="AA660" s="3" t="s">
        <v>880</v>
      </c>
      <c r="AB660" s="4">
        <v>2</v>
      </c>
      <c r="AC660" s="4">
        <v>22630</v>
      </c>
      <c r="AD660" s="4">
        <v>22.63</v>
      </c>
      <c r="AE660" s="4">
        <v>314000</v>
      </c>
    </row>
    <row r="661" spans="1:31" ht="22" customHeight="1" x14ac:dyDescent="0.3">
      <c r="A661" s="5">
        <v>43757</v>
      </c>
      <c r="B661" s="6" t="s">
        <v>31</v>
      </c>
      <c r="C661" s="6" t="s">
        <v>32</v>
      </c>
      <c r="D661" s="6" t="s">
        <v>33</v>
      </c>
      <c r="E661" s="6" t="s">
        <v>34</v>
      </c>
      <c r="F661" s="7" t="s">
        <v>68</v>
      </c>
      <c r="G661" s="7" t="s">
        <v>68</v>
      </c>
      <c r="H661" s="7" t="s">
        <v>68</v>
      </c>
      <c r="I661" s="6" t="s">
        <v>35</v>
      </c>
      <c r="J661" s="6" t="s">
        <v>200</v>
      </c>
      <c r="K661" s="7" t="s">
        <v>68</v>
      </c>
      <c r="L661" s="6" t="s">
        <v>99</v>
      </c>
      <c r="M661" s="7" t="s">
        <v>68</v>
      </c>
      <c r="N661" s="7" t="s">
        <v>68</v>
      </c>
      <c r="O661" s="7" t="s">
        <v>68</v>
      </c>
      <c r="P661" s="6" t="s">
        <v>202</v>
      </c>
      <c r="Q661" s="6" t="s">
        <v>41</v>
      </c>
      <c r="R661" s="6" t="s">
        <v>113</v>
      </c>
      <c r="S661" s="6" t="s">
        <v>110</v>
      </c>
      <c r="T661" s="6" t="s">
        <v>114</v>
      </c>
      <c r="U661" s="6" t="s">
        <v>115</v>
      </c>
      <c r="V661" s="6" t="s">
        <v>45</v>
      </c>
      <c r="W661" s="6" t="s">
        <v>34</v>
      </c>
      <c r="X661" s="6" t="s">
        <v>46</v>
      </c>
      <c r="Y661" s="6" t="s">
        <v>47</v>
      </c>
      <c r="Z661" s="6" t="s">
        <v>145</v>
      </c>
      <c r="AA661" s="6" t="s">
        <v>881</v>
      </c>
      <c r="AB661" s="7">
        <v>6</v>
      </c>
      <c r="AC661" s="7">
        <v>69300</v>
      </c>
      <c r="AD661" s="7">
        <v>69.3</v>
      </c>
      <c r="AE661" s="7">
        <v>1232000</v>
      </c>
    </row>
    <row r="662" spans="1:31" ht="22" customHeight="1" x14ac:dyDescent="0.3">
      <c r="A662" s="2">
        <v>43757</v>
      </c>
      <c r="B662" s="3" t="s">
        <v>31</v>
      </c>
      <c r="C662" s="3" t="s">
        <v>32</v>
      </c>
      <c r="D662" s="3" t="s">
        <v>33</v>
      </c>
      <c r="E662" s="3" t="s">
        <v>34</v>
      </c>
      <c r="F662" s="4" t="s">
        <v>68</v>
      </c>
      <c r="G662" s="4" t="s">
        <v>68</v>
      </c>
      <c r="H662" s="4" t="s">
        <v>68</v>
      </c>
      <c r="I662" s="3" t="s">
        <v>35</v>
      </c>
      <c r="J662" s="3" t="s">
        <v>588</v>
      </c>
      <c r="K662" s="3" t="s">
        <v>589</v>
      </c>
      <c r="L662" s="3" t="s">
        <v>99</v>
      </c>
      <c r="M662" s="3" t="s">
        <v>61</v>
      </c>
      <c r="N662" s="4" t="s">
        <v>68</v>
      </c>
      <c r="O662" s="4" t="s">
        <v>68</v>
      </c>
      <c r="P662" s="3" t="s">
        <v>100</v>
      </c>
      <c r="Q662" s="3" t="s">
        <v>41</v>
      </c>
      <c r="R662" s="3" t="s">
        <v>102</v>
      </c>
      <c r="S662" s="3" t="s">
        <v>99</v>
      </c>
      <c r="T662" s="3" t="s">
        <v>103</v>
      </c>
      <c r="U662" s="3" t="s">
        <v>104</v>
      </c>
      <c r="V662" s="3" t="s">
        <v>45</v>
      </c>
      <c r="W662" s="3" t="s">
        <v>34</v>
      </c>
      <c r="X662" s="3" t="s">
        <v>46</v>
      </c>
      <c r="Y662" s="3" t="s">
        <v>47</v>
      </c>
      <c r="Z662" s="3" t="s">
        <v>105</v>
      </c>
      <c r="AA662" s="3" t="s">
        <v>882</v>
      </c>
      <c r="AB662" s="4">
        <v>20</v>
      </c>
      <c r="AC662" s="4">
        <v>231520</v>
      </c>
      <c r="AD662" s="4">
        <v>231.52</v>
      </c>
      <c r="AE662" s="4">
        <v>2326000</v>
      </c>
    </row>
    <row r="663" spans="1:31" ht="22" customHeight="1" x14ac:dyDescent="0.3">
      <c r="A663" s="5">
        <v>43756</v>
      </c>
      <c r="B663" s="6" t="s">
        <v>107</v>
      </c>
      <c r="C663" s="6" t="s">
        <v>32</v>
      </c>
      <c r="D663" s="6" t="s">
        <v>33</v>
      </c>
      <c r="E663" s="6" t="s">
        <v>34</v>
      </c>
      <c r="F663" s="7" t="s">
        <v>68</v>
      </c>
      <c r="G663" s="7" t="s">
        <v>68</v>
      </c>
      <c r="H663" s="7" t="s">
        <v>68</v>
      </c>
      <c r="I663" s="6" t="s">
        <v>35</v>
      </c>
      <c r="J663" s="6" t="s">
        <v>108</v>
      </c>
      <c r="K663" s="6" t="s">
        <v>109</v>
      </c>
      <c r="L663" s="6" t="s">
        <v>110</v>
      </c>
      <c r="M663" s="7" t="s">
        <v>68</v>
      </c>
      <c r="N663" s="7" t="s">
        <v>68</v>
      </c>
      <c r="O663" s="7" t="s">
        <v>68</v>
      </c>
      <c r="P663" s="6" t="s">
        <v>111</v>
      </c>
      <c r="Q663" s="6" t="s">
        <v>41</v>
      </c>
      <c r="R663" s="6" t="s">
        <v>133</v>
      </c>
      <c r="S663" s="6" t="s">
        <v>110</v>
      </c>
      <c r="T663" s="6" t="s">
        <v>134</v>
      </c>
      <c r="U663" s="6" t="s">
        <v>115</v>
      </c>
      <c r="V663" s="6" t="s">
        <v>45</v>
      </c>
      <c r="W663" s="6" t="s">
        <v>34</v>
      </c>
      <c r="X663" s="6" t="s">
        <v>46</v>
      </c>
      <c r="Y663" s="6" t="s">
        <v>47</v>
      </c>
      <c r="Z663" s="6" t="s">
        <v>145</v>
      </c>
      <c r="AA663" s="6" t="s">
        <v>883</v>
      </c>
      <c r="AB663" s="7">
        <v>4</v>
      </c>
      <c r="AC663" s="7">
        <v>22080</v>
      </c>
      <c r="AD663" s="7">
        <v>22.08</v>
      </c>
      <c r="AE663" s="7">
        <v>392000</v>
      </c>
    </row>
    <row r="664" spans="1:31" ht="22" customHeight="1" x14ac:dyDescent="0.3">
      <c r="A664" s="2">
        <v>43756</v>
      </c>
      <c r="B664" s="3" t="s">
        <v>31</v>
      </c>
      <c r="C664" s="3" t="s">
        <v>56</v>
      </c>
      <c r="D664" s="3" t="s">
        <v>222</v>
      </c>
      <c r="E664" s="3" t="s">
        <v>34</v>
      </c>
      <c r="F664" s="4" t="s">
        <v>68</v>
      </c>
      <c r="G664" s="4" t="s">
        <v>68</v>
      </c>
      <c r="H664" s="4" t="s">
        <v>68</v>
      </c>
      <c r="I664" s="3" t="s">
        <v>223</v>
      </c>
      <c r="J664" s="3" t="s">
        <v>131</v>
      </c>
      <c r="K664" s="3" t="s">
        <v>109</v>
      </c>
      <c r="L664" s="3" t="s">
        <v>110</v>
      </c>
      <c r="M664" s="4" t="s">
        <v>68</v>
      </c>
      <c r="N664" s="4" t="s">
        <v>68</v>
      </c>
      <c r="O664" s="4" t="s">
        <v>68</v>
      </c>
      <c r="P664" s="3" t="s">
        <v>132</v>
      </c>
      <c r="Q664" s="3" t="s">
        <v>41</v>
      </c>
      <c r="R664" s="3" t="s">
        <v>113</v>
      </c>
      <c r="S664" s="3" t="s">
        <v>110</v>
      </c>
      <c r="T664" s="3" t="s">
        <v>114</v>
      </c>
      <c r="U664" s="3" t="s">
        <v>115</v>
      </c>
      <c r="V664" s="3" t="s">
        <v>45</v>
      </c>
      <c r="W664" s="3" t="s">
        <v>34</v>
      </c>
      <c r="X664" s="3" t="s">
        <v>46</v>
      </c>
      <c r="Y664" s="3" t="s">
        <v>47</v>
      </c>
      <c r="Z664" s="3" t="s">
        <v>135</v>
      </c>
      <c r="AA664" s="3" t="s">
        <v>827</v>
      </c>
      <c r="AB664" s="4">
        <v>1</v>
      </c>
      <c r="AC664" s="4">
        <v>21375</v>
      </c>
      <c r="AD664" s="4">
        <v>21.38</v>
      </c>
      <c r="AE664" s="4">
        <v>297000</v>
      </c>
    </row>
    <row r="665" spans="1:31" ht="22" customHeight="1" x14ac:dyDescent="0.3">
      <c r="A665" s="5">
        <v>43756</v>
      </c>
      <c r="B665" s="6" t="s">
        <v>31</v>
      </c>
      <c r="C665" s="6" t="s">
        <v>32</v>
      </c>
      <c r="D665" s="6" t="s">
        <v>33</v>
      </c>
      <c r="E665" s="6" t="s">
        <v>34</v>
      </c>
      <c r="F665" s="7" t="s">
        <v>68</v>
      </c>
      <c r="G665" s="7" t="s">
        <v>68</v>
      </c>
      <c r="H665" s="7" t="s">
        <v>68</v>
      </c>
      <c r="I665" s="6" t="s">
        <v>35</v>
      </c>
      <c r="J665" s="6" t="s">
        <v>244</v>
      </c>
      <c r="K665" s="7" t="s">
        <v>68</v>
      </c>
      <c r="L665" s="6" t="s">
        <v>245</v>
      </c>
      <c r="M665" s="6" t="s">
        <v>61</v>
      </c>
      <c r="N665" s="7" t="s">
        <v>68</v>
      </c>
      <c r="O665" s="7" t="s">
        <v>68</v>
      </c>
      <c r="P665" s="6" t="s">
        <v>246</v>
      </c>
      <c r="Q665" s="6" t="s">
        <v>41</v>
      </c>
      <c r="R665" s="6" t="s">
        <v>474</v>
      </c>
      <c r="S665" s="6" t="s">
        <v>245</v>
      </c>
      <c r="T665" s="6" t="s">
        <v>475</v>
      </c>
      <c r="U665" s="6" t="s">
        <v>124</v>
      </c>
      <c r="V665" s="6" t="s">
        <v>45</v>
      </c>
      <c r="W665" s="6" t="s">
        <v>34</v>
      </c>
      <c r="X665" s="6" t="s">
        <v>46</v>
      </c>
      <c r="Y665" s="6" t="s">
        <v>47</v>
      </c>
      <c r="Z665" s="6" t="s">
        <v>187</v>
      </c>
      <c r="AA665" s="6" t="s">
        <v>797</v>
      </c>
      <c r="AB665" s="7">
        <v>6</v>
      </c>
      <c r="AC665" s="7">
        <v>146399.99</v>
      </c>
      <c r="AD665" s="7">
        <v>146.4</v>
      </c>
      <c r="AE665" s="7">
        <v>1566000</v>
      </c>
    </row>
    <row r="666" spans="1:31" ht="22" customHeight="1" x14ac:dyDescent="0.3">
      <c r="A666" s="2">
        <v>43752</v>
      </c>
      <c r="B666" s="3" t="s">
        <v>31</v>
      </c>
      <c r="C666" s="3" t="s">
        <v>32</v>
      </c>
      <c r="D666" s="3" t="s">
        <v>33</v>
      </c>
      <c r="E666" s="3" t="s">
        <v>34</v>
      </c>
      <c r="F666" s="4" t="s">
        <v>68</v>
      </c>
      <c r="G666" s="4" t="s">
        <v>68</v>
      </c>
      <c r="H666" s="4" t="s">
        <v>68</v>
      </c>
      <c r="I666" s="3" t="s">
        <v>35</v>
      </c>
      <c r="J666" s="3" t="s">
        <v>727</v>
      </c>
      <c r="K666" s="3" t="s">
        <v>580</v>
      </c>
      <c r="L666" s="3" t="s">
        <v>110</v>
      </c>
      <c r="M666" s="4" t="s">
        <v>68</v>
      </c>
      <c r="N666" s="4" t="s">
        <v>68</v>
      </c>
      <c r="O666" s="4" t="s">
        <v>68</v>
      </c>
      <c r="P666" s="3" t="s">
        <v>225</v>
      </c>
      <c r="Q666" s="3" t="s">
        <v>728</v>
      </c>
      <c r="R666" s="3" t="s">
        <v>321</v>
      </c>
      <c r="S666" s="3" t="s">
        <v>110</v>
      </c>
      <c r="T666" s="3" t="s">
        <v>322</v>
      </c>
      <c r="U666" s="3" t="s">
        <v>115</v>
      </c>
      <c r="V666" s="3" t="s">
        <v>45</v>
      </c>
      <c r="W666" s="3" t="s">
        <v>34</v>
      </c>
      <c r="X666" s="3" t="s">
        <v>46</v>
      </c>
      <c r="Y666" s="3" t="s">
        <v>47</v>
      </c>
      <c r="Z666" s="3" t="s">
        <v>323</v>
      </c>
      <c r="AA666" s="3" t="s">
        <v>884</v>
      </c>
      <c r="AB666" s="4">
        <v>2</v>
      </c>
      <c r="AC666" s="4">
        <v>27547</v>
      </c>
      <c r="AD666" s="4">
        <v>27.55</v>
      </c>
      <c r="AE666" s="4">
        <v>529000</v>
      </c>
    </row>
    <row r="667" spans="1:31" ht="22" customHeight="1" x14ac:dyDescent="0.3">
      <c r="A667" s="5">
        <v>43752</v>
      </c>
      <c r="B667" s="6" t="s">
        <v>31</v>
      </c>
      <c r="C667" s="6" t="s">
        <v>32</v>
      </c>
      <c r="D667" s="6" t="s">
        <v>33</v>
      </c>
      <c r="E667" s="6" t="s">
        <v>34</v>
      </c>
      <c r="F667" s="7" t="s">
        <v>68</v>
      </c>
      <c r="G667" s="7" t="s">
        <v>68</v>
      </c>
      <c r="H667" s="7" t="s">
        <v>68</v>
      </c>
      <c r="I667" s="6" t="s">
        <v>35</v>
      </c>
      <c r="J667" s="6" t="s">
        <v>727</v>
      </c>
      <c r="K667" s="6" t="s">
        <v>580</v>
      </c>
      <c r="L667" s="6" t="s">
        <v>110</v>
      </c>
      <c r="M667" s="7" t="s">
        <v>68</v>
      </c>
      <c r="N667" s="7" t="s">
        <v>68</v>
      </c>
      <c r="O667" s="7" t="s">
        <v>68</v>
      </c>
      <c r="P667" s="6" t="s">
        <v>225</v>
      </c>
      <c r="Q667" s="6" t="s">
        <v>728</v>
      </c>
      <c r="R667" s="6" t="s">
        <v>321</v>
      </c>
      <c r="S667" s="6" t="s">
        <v>110</v>
      </c>
      <c r="T667" s="6" t="s">
        <v>322</v>
      </c>
      <c r="U667" s="6" t="s">
        <v>115</v>
      </c>
      <c r="V667" s="6" t="s">
        <v>45</v>
      </c>
      <c r="W667" s="6" t="s">
        <v>34</v>
      </c>
      <c r="X667" s="6" t="s">
        <v>46</v>
      </c>
      <c r="Y667" s="6" t="s">
        <v>47</v>
      </c>
      <c r="Z667" s="6" t="s">
        <v>323</v>
      </c>
      <c r="AA667" s="6" t="s">
        <v>885</v>
      </c>
      <c r="AB667" s="7">
        <v>2</v>
      </c>
      <c r="AC667" s="7">
        <v>27547</v>
      </c>
      <c r="AD667" s="7">
        <v>27.55</v>
      </c>
      <c r="AE667" s="7">
        <v>529000</v>
      </c>
    </row>
    <row r="668" spans="1:31" ht="22" customHeight="1" x14ac:dyDescent="0.3">
      <c r="A668" s="2">
        <v>43751</v>
      </c>
      <c r="B668" s="3" t="s">
        <v>31</v>
      </c>
      <c r="C668" s="3" t="s">
        <v>32</v>
      </c>
      <c r="D668" s="3" t="s">
        <v>33</v>
      </c>
      <c r="E668" s="3" t="s">
        <v>34</v>
      </c>
      <c r="F668" s="4" t="s">
        <v>68</v>
      </c>
      <c r="G668" s="4" t="s">
        <v>68</v>
      </c>
      <c r="H668" s="4" t="s">
        <v>68</v>
      </c>
      <c r="I668" s="3" t="s">
        <v>35</v>
      </c>
      <c r="J668" s="3" t="s">
        <v>185</v>
      </c>
      <c r="K668" s="4" t="s">
        <v>68</v>
      </c>
      <c r="L668" s="3" t="s">
        <v>120</v>
      </c>
      <c r="M668" s="4" t="s">
        <v>68</v>
      </c>
      <c r="N668" s="4" t="s">
        <v>68</v>
      </c>
      <c r="O668" s="4" t="s">
        <v>68</v>
      </c>
      <c r="P668" s="3" t="s">
        <v>186</v>
      </c>
      <c r="Q668" s="3" t="s">
        <v>41</v>
      </c>
      <c r="R668" s="3" t="s">
        <v>122</v>
      </c>
      <c r="S668" s="3" t="s">
        <v>120</v>
      </c>
      <c r="T668" s="3" t="s">
        <v>123</v>
      </c>
      <c r="U668" s="3" t="s">
        <v>124</v>
      </c>
      <c r="V668" s="3" t="s">
        <v>45</v>
      </c>
      <c r="W668" s="3" t="s">
        <v>34</v>
      </c>
      <c r="X668" s="3" t="s">
        <v>46</v>
      </c>
      <c r="Y668" s="3" t="s">
        <v>47</v>
      </c>
      <c r="Z668" s="3" t="s">
        <v>187</v>
      </c>
      <c r="AA668" s="3" t="s">
        <v>780</v>
      </c>
      <c r="AB668" s="4">
        <v>4</v>
      </c>
      <c r="AC668" s="4">
        <v>12960</v>
      </c>
      <c r="AD668" s="4">
        <v>12.96</v>
      </c>
      <c r="AE668" s="4">
        <v>71500</v>
      </c>
    </row>
    <row r="669" spans="1:31" ht="22" customHeight="1" x14ac:dyDescent="0.3">
      <c r="A669" s="5">
        <v>43750</v>
      </c>
      <c r="B669" s="6" t="s">
        <v>31</v>
      </c>
      <c r="C669" s="6" t="s">
        <v>56</v>
      </c>
      <c r="D669" s="7" t="s">
        <v>68</v>
      </c>
      <c r="E669" s="7" t="s">
        <v>68</v>
      </c>
      <c r="F669" s="7" t="s">
        <v>68</v>
      </c>
      <c r="G669" s="7" t="s">
        <v>68</v>
      </c>
      <c r="H669" s="7" t="s">
        <v>68</v>
      </c>
      <c r="I669" s="6" t="s">
        <v>74</v>
      </c>
      <c r="J669" s="6" t="s">
        <v>886</v>
      </c>
      <c r="K669" s="7" t="s">
        <v>68</v>
      </c>
      <c r="L669" s="7" t="s">
        <v>68</v>
      </c>
      <c r="M669" s="7" t="s">
        <v>68</v>
      </c>
      <c r="N669" s="7" t="s">
        <v>68</v>
      </c>
      <c r="O669" s="7" t="s">
        <v>68</v>
      </c>
      <c r="P669" s="6" t="s">
        <v>887</v>
      </c>
      <c r="Q669" s="6" t="s">
        <v>41</v>
      </c>
      <c r="R669" s="6" t="s">
        <v>122</v>
      </c>
      <c r="S669" s="6" t="s">
        <v>120</v>
      </c>
      <c r="T669" s="6" t="s">
        <v>123</v>
      </c>
      <c r="U669" s="6" t="s">
        <v>124</v>
      </c>
      <c r="V669" s="6" t="s">
        <v>45</v>
      </c>
      <c r="W669" s="6" t="s">
        <v>34</v>
      </c>
      <c r="X669" s="6" t="s">
        <v>46</v>
      </c>
      <c r="Y669" s="6" t="s">
        <v>47</v>
      </c>
      <c r="Z669" s="6" t="s">
        <v>704</v>
      </c>
      <c r="AA669" s="6" t="s">
        <v>888</v>
      </c>
      <c r="AB669" s="7">
        <v>6</v>
      </c>
      <c r="AC669" s="7">
        <v>59616</v>
      </c>
      <c r="AD669" s="7">
        <v>59.62</v>
      </c>
      <c r="AE669" s="7">
        <v>2092000</v>
      </c>
    </row>
    <row r="670" spans="1:31" ht="22" customHeight="1" x14ac:dyDescent="0.3">
      <c r="A670" s="2">
        <v>43750</v>
      </c>
      <c r="B670" s="3" t="s">
        <v>107</v>
      </c>
      <c r="C670" s="3" t="s">
        <v>32</v>
      </c>
      <c r="D670" s="3" t="s">
        <v>33</v>
      </c>
      <c r="E670" s="3" t="s">
        <v>34</v>
      </c>
      <c r="F670" s="4" t="s">
        <v>68</v>
      </c>
      <c r="G670" s="4" t="s">
        <v>68</v>
      </c>
      <c r="H670" s="4" t="s">
        <v>68</v>
      </c>
      <c r="I670" s="3" t="s">
        <v>35</v>
      </c>
      <c r="J670" s="3" t="s">
        <v>108</v>
      </c>
      <c r="K670" s="3" t="s">
        <v>109</v>
      </c>
      <c r="L670" s="3" t="s">
        <v>110</v>
      </c>
      <c r="M670" s="4" t="s">
        <v>68</v>
      </c>
      <c r="N670" s="4" t="s">
        <v>68</v>
      </c>
      <c r="O670" s="4" t="s">
        <v>68</v>
      </c>
      <c r="P670" s="3" t="s">
        <v>111</v>
      </c>
      <c r="Q670" s="3" t="s">
        <v>41</v>
      </c>
      <c r="R670" s="3" t="s">
        <v>113</v>
      </c>
      <c r="S670" s="3" t="s">
        <v>110</v>
      </c>
      <c r="T670" s="3" t="s">
        <v>114</v>
      </c>
      <c r="U670" s="3" t="s">
        <v>115</v>
      </c>
      <c r="V670" s="3" t="s">
        <v>45</v>
      </c>
      <c r="W670" s="3" t="s">
        <v>34</v>
      </c>
      <c r="X670" s="3" t="s">
        <v>46</v>
      </c>
      <c r="Y670" s="3" t="s">
        <v>47</v>
      </c>
      <c r="Z670" s="3" t="s">
        <v>187</v>
      </c>
      <c r="AA670" s="3" t="s">
        <v>889</v>
      </c>
      <c r="AB670" s="4">
        <v>2</v>
      </c>
      <c r="AC670" s="4">
        <v>23446</v>
      </c>
      <c r="AD670" s="4">
        <v>23.45</v>
      </c>
      <c r="AE670" s="4">
        <v>144000</v>
      </c>
    </row>
    <row r="671" spans="1:31" ht="22" customHeight="1" x14ac:dyDescent="0.3">
      <c r="A671" s="5">
        <v>43750</v>
      </c>
      <c r="B671" s="6" t="s">
        <v>31</v>
      </c>
      <c r="C671" s="6" t="s">
        <v>32</v>
      </c>
      <c r="D671" s="6" t="s">
        <v>33</v>
      </c>
      <c r="E671" s="6" t="s">
        <v>34</v>
      </c>
      <c r="F671" s="7" t="s">
        <v>68</v>
      </c>
      <c r="G671" s="7" t="s">
        <v>68</v>
      </c>
      <c r="H671" s="7" t="s">
        <v>68</v>
      </c>
      <c r="I671" s="6" t="s">
        <v>35</v>
      </c>
      <c r="J671" s="6" t="s">
        <v>200</v>
      </c>
      <c r="K671" s="7" t="s">
        <v>68</v>
      </c>
      <c r="L671" s="6" t="s">
        <v>99</v>
      </c>
      <c r="M671" s="7" t="s">
        <v>68</v>
      </c>
      <c r="N671" s="7" t="s">
        <v>68</v>
      </c>
      <c r="O671" s="7" t="s">
        <v>68</v>
      </c>
      <c r="P671" s="6" t="s">
        <v>202</v>
      </c>
      <c r="Q671" s="6" t="s">
        <v>41</v>
      </c>
      <c r="R671" s="6" t="s">
        <v>113</v>
      </c>
      <c r="S671" s="6" t="s">
        <v>110</v>
      </c>
      <c r="T671" s="6" t="s">
        <v>114</v>
      </c>
      <c r="U671" s="6" t="s">
        <v>115</v>
      </c>
      <c r="V671" s="6" t="s">
        <v>45</v>
      </c>
      <c r="W671" s="6" t="s">
        <v>34</v>
      </c>
      <c r="X671" s="6" t="s">
        <v>46</v>
      </c>
      <c r="Y671" s="6" t="s">
        <v>47</v>
      </c>
      <c r="Z671" s="6" t="s">
        <v>145</v>
      </c>
      <c r="AA671" s="6" t="s">
        <v>890</v>
      </c>
      <c r="AB671" s="7">
        <v>2</v>
      </c>
      <c r="AC671" s="7">
        <v>19600</v>
      </c>
      <c r="AD671" s="7">
        <v>19.600000000000001</v>
      </c>
      <c r="AE671" s="7">
        <v>348000</v>
      </c>
    </row>
    <row r="672" spans="1:31" ht="22" customHeight="1" x14ac:dyDescent="0.3">
      <c r="A672" s="2">
        <v>43750</v>
      </c>
      <c r="B672" s="3" t="s">
        <v>31</v>
      </c>
      <c r="C672" s="3" t="s">
        <v>32</v>
      </c>
      <c r="D672" s="3" t="s">
        <v>33</v>
      </c>
      <c r="E672" s="3" t="s">
        <v>34</v>
      </c>
      <c r="F672" s="4" t="s">
        <v>68</v>
      </c>
      <c r="G672" s="4" t="s">
        <v>68</v>
      </c>
      <c r="H672" s="4" t="s">
        <v>68</v>
      </c>
      <c r="I672" s="3" t="s">
        <v>35</v>
      </c>
      <c r="J672" s="3" t="s">
        <v>588</v>
      </c>
      <c r="K672" s="3" t="s">
        <v>589</v>
      </c>
      <c r="L672" s="3" t="s">
        <v>99</v>
      </c>
      <c r="M672" s="3" t="s">
        <v>61</v>
      </c>
      <c r="N672" s="4" t="s">
        <v>68</v>
      </c>
      <c r="O672" s="4" t="s">
        <v>68</v>
      </c>
      <c r="P672" s="3" t="s">
        <v>100</v>
      </c>
      <c r="Q672" s="3" t="s">
        <v>101</v>
      </c>
      <c r="R672" s="3" t="s">
        <v>102</v>
      </c>
      <c r="S672" s="3" t="s">
        <v>99</v>
      </c>
      <c r="T672" s="3" t="s">
        <v>103</v>
      </c>
      <c r="U672" s="3" t="s">
        <v>104</v>
      </c>
      <c r="V672" s="3" t="s">
        <v>45</v>
      </c>
      <c r="W672" s="3" t="s">
        <v>34</v>
      </c>
      <c r="X672" s="3" t="s">
        <v>46</v>
      </c>
      <c r="Y672" s="3" t="s">
        <v>47</v>
      </c>
      <c r="Z672" s="3" t="s">
        <v>105</v>
      </c>
      <c r="AA672" s="3" t="s">
        <v>891</v>
      </c>
      <c r="AB672" s="4">
        <v>8</v>
      </c>
      <c r="AC672" s="4">
        <v>92968</v>
      </c>
      <c r="AD672" s="4">
        <v>92.97</v>
      </c>
      <c r="AE672" s="4">
        <v>934000</v>
      </c>
    </row>
    <row r="673" spans="1:31" ht="22" customHeight="1" x14ac:dyDescent="0.3">
      <c r="A673" s="5">
        <v>43750</v>
      </c>
      <c r="B673" s="6" t="s">
        <v>31</v>
      </c>
      <c r="C673" s="6" t="s">
        <v>32</v>
      </c>
      <c r="D673" s="6" t="s">
        <v>33</v>
      </c>
      <c r="E673" s="6" t="s">
        <v>34</v>
      </c>
      <c r="F673" s="7" t="s">
        <v>68</v>
      </c>
      <c r="G673" s="7" t="s">
        <v>68</v>
      </c>
      <c r="H673" s="7" t="s">
        <v>68</v>
      </c>
      <c r="I673" s="6" t="s">
        <v>35</v>
      </c>
      <c r="J673" s="6" t="s">
        <v>588</v>
      </c>
      <c r="K673" s="6" t="s">
        <v>589</v>
      </c>
      <c r="L673" s="6" t="s">
        <v>99</v>
      </c>
      <c r="M673" s="6" t="s">
        <v>61</v>
      </c>
      <c r="N673" s="7" t="s">
        <v>68</v>
      </c>
      <c r="O673" s="7" t="s">
        <v>68</v>
      </c>
      <c r="P673" s="6" t="s">
        <v>100</v>
      </c>
      <c r="Q673" s="6" t="s">
        <v>101</v>
      </c>
      <c r="R673" s="6" t="s">
        <v>102</v>
      </c>
      <c r="S673" s="6" t="s">
        <v>99</v>
      </c>
      <c r="T673" s="6" t="s">
        <v>103</v>
      </c>
      <c r="U673" s="6" t="s">
        <v>104</v>
      </c>
      <c r="V673" s="6" t="s">
        <v>45</v>
      </c>
      <c r="W673" s="6" t="s">
        <v>34</v>
      </c>
      <c r="X673" s="6" t="s">
        <v>46</v>
      </c>
      <c r="Y673" s="6" t="s">
        <v>47</v>
      </c>
      <c r="Z673" s="6" t="s">
        <v>105</v>
      </c>
      <c r="AA673" s="6" t="s">
        <v>892</v>
      </c>
      <c r="AB673" s="7">
        <v>14</v>
      </c>
      <c r="AC673" s="7">
        <v>162694</v>
      </c>
      <c r="AD673" s="7">
        <v>162.69</v>
      </c>
      <c r="AE673" s="7">
        <v>1634000</v>
      </c>
    </row>
    <row r="674" spans="1:31" ht="22" hidden="1" customHeight="1" x14ac:dyDescent="0.3">
      <c r="A674" s="2">
        <v>43750</v>
      </c>
      <c r="B674" s="3" t="s">
        <v>26</v>
      </c>
      <c r="C674" s="3" t="s">
        <v>614</v>
      </c>
      <c r="D674" s="3" t="s">
        <v>222</v>
      </c>
      <c r="E674" s="3" t="s">
        <v>34</v>
      </c>
      <c r="F674" s="4" t="s">
        <v>68</v>
      </c>
      <c r="G674" s="4" t="s">
        <v>68</v>
      </c>
      <c r="H674" s="4" t="s">
        <v>68</v>
      </c>
      <c r="I674" s="3" t="s">
        <v>615</v>
      </c>
      <c r="J674" s="3" t="s">
        <v>755</v>
      </c>
      <c r="K674" s="4" t="s">
        <v>68</v>
      </c>
      <c r="L674" s="4" t="s">
        <v>68</v>
      </c>
      <c r="M674" s="4" t="s">
        <v>68</v>
      </c>
      <c r="N674" s="4" t="s">
        <v>68</v>
      </c>
      <c r="O674" s="4" t="s">
        <v>68</v>
      </c>
      <c r="P674" s="3" t="s">
        <v>617</v>
      </c>
      <c r="Q674" s="3" t="s">
        <v>618</v>
      </c>
      <c r="R674" s="3" t="s">
        <v>113</v>
      </c>
      <c r="S674" s="3" t="s">
        <v>110</v>
      </c>
      <c r="T674" s="3" t="s">
        <v>114</v>
      </c>
      <c r="U674" s="3" t="s">
        <v>115</v>
      </c>
      <c r="V674" s="3" t="s">
        <v>45</v>
      </c>
      <c r="W674" s="3" t="s">
        <v>34</v>
      </c>
      <c r="X674" s="3" t="s">
        <v>46</v>
      </c>
      <c r="Y674" s="3" t="s">
        <v>47</v>
      </c>
      <c r="Z674" s="3" t="s">
        <v>207</v>
      </c>
      <c r="AA674" s="3" t="s">
        <v>893</v>
      </c>
      <c r="AB674" s="4">
        <v>4</v>
      </c>
      <c r="AC674" s="4">
        <v>41860</v>
      </c>
      <c r="AD674" s="4">
        <v>41.86</v>
      </c>
      <c r="AE674" s="4">
        <v>785000</v>
      </c>
    </row>
    <row r="675" spans="1:31" ht="22" customHeight="1" x14ac:dyDescent="0.3">
      <c r="A675" s="5">
        <v>43749</v>
      </c>
      <c r="B675" s="6" t="s">
        <v>31</v>
      </c>
      <c r="C675" s="6" t="s">
        <v>32</v>
      </c>
      <c r="D675" s="6" t="s">
        <v>33</v>
      </c>
      <c r="E675" s="6" t="s">
        <v>34</v>
      </c>
      <c r="F675" s="7" t="s">
        <v>68</v>
      </c>
      <c r="G675" s="7" t="s">
        <v>68</v>
      </c>
      <c r="H675" s="7" t="s">
        <v>68</v>
      </c>
      <c r="I675" s="6" t="s">
        <v>35</v>
      </c>
      <c r="J675" s="6" t="s">
        <v>131</v>
      </c>
      <c r="K675" s="6" t="s">
        <v>109</v>
      </c>
      <c r="L675" s="6" t="s">
        <v>110</v>
      </c>
      <c r="M675" s="7" t="s">
        <v>68</v>
      </c>
      <c r="N675" s="7" t="s">
        <v>68</v>
      </c>
      <c r="O675" s="7" t="s">
        <v>68</v>
      </c>
      <c r="P675" s="6" t="s">
        <v>132</v>
      </c>
      <c r="Q675" s="6" t="s">
        <v>101</v>
      </c>
      <c r="R675" s="6" t="s">
        <v>113</v>
      </c>
      <c r="S675" s="6" t="s">
        <v>110</v>
      </c>
      <c r="T675" s="6" t="s">
        <v>114</v>
      </c>
      <c r="U675" s="6" t="s">
        <v>115</v>
      </c>
      <c r="V675" s="6" t="s">
        <v>45</v>
      </c>
      <c r="W675" s="6" t="s">
        <v>34</v>
      </c>
      <c r="X675" s="6" t="s">
        <v>46</v>
      </c>
      <c r="Y675" s="6" t="s">
        <v>47</v>
      </c>
      <c r="Z675" s="6" t="s">
        <v>135</v>
      </c>
      <c r="AA675" s="6" t="s">
        <v>894</v>
      </c>
      <c r="AB675" s="7">
        <v>2</v>
      </c>
      <c r="AC675" s="7">
        <v>42750</v>
      </c>
      <c r="AD675" s="7">
        <v>42.75</v>
      </c>
      <c r="AE675" s="7">
        <v>593000</v>
      </c>
    </row>
    <row r="676" spans="1:31" ht="22" customHeight="1" x14ac:dyDescent="0.3">
      <c r="A676" s="2">
        <v>43745</v>
      </c>
      <c r="B676" s="3" t="s">
        <v>31</v>
      </c>
      <c r="C676" s="3" t="s">
        <v>56</v>
      </c>
      <c r="D676" s="4" t="s">
        <v>68</v>
      </c>
      <c r="E676" s="4" t="s">
        <v>68</v>
      </c>
      <c r="F676" s="4" t="s">
        <v>68</v>
      </c>
      <c r="G676" s="4" t="s">
        <v>68</v>
      </c>
      <c r="H676" s="4" t="s">
        <v>68</v>
      </c>
      <c r="I676" s="3" t="s">
        <v>74</v>
      </c>
      <c r="J676" s="3" t="s">
        <v>77</v>
      </c>
      <c r="K676" s="3" t="s">
        <v>78</v>
      </c>
      <c r="L676" s="3" t="s">
        <v>79</v>
      </c>
      <c r="M676" s="4" t="s">
        <v>68</v>
      </c>
      <c r="N676" s="4" t="s">
        <v>68</v>
      </c>
      <c r="O676" s="4" t="s">
        <v>68</v>
      </c>
      <c r="P676" s="3" t="s">
        <v>80</v>
      </c>
      <c r="Q676" s="3" t="s">
        <v>81</v>
      </c>
      <c r="R676" s="3" t="s">
        <v>82</v>
      </c>
      <c r="S676" s="3" t="s">
        <v>79</v>
      </c>
      <c r="T676" s="3" t="s">
        <v>83</v>
      </c>
      <c r="U676" s="3" t="s">
        <v>65</v>
      </c>
      <c r="V676" s="3" t="s">
        <v>45</v>
      </c>
      <c r="W676" s="3" t="s">
        <v>34</v>
      </c>
      <c r="X676" s="3" t="s">
        <v>46</v>
      </c>
      <c r="Y676" s="3" t="s">
        <v>47</v>
      </c>
      <c r="Z676" s="3" t="s">
        <v>84</v>
      </c>
      <c r="AA676" s="3" t="s">
        <v>895</v>
      </c>
      <c r="AB676" s="4">
        <v>7</v>
      </c>
      <c r="AC676" s="4">
        <v>102005</v>
      </c>
      <c r="AD676" s="4">
        <v>102</v>
      </c>
      <c r="AE676" s="4">
        <v>321000</v>
      </c>
    </row>
    <row r="677" spans="1:31" ht="22" customHeight="1" x14ac:dyDescent="0.3">
      <c r="A677" s="5">
        <v>43745</v>
      </c>
      <c r="B677" s="6" t="s">
        <v>31</v>
      </c>
      <c r="C677" s="6" t="s">
        <v>56</v>
      </c>
      <c r="D677" s="7" t="s">
        <v>68</v>
      </c>
      <c r="E677" s="7" t="s">
        <v>68</v>
      </c>
      <c r="F677" s="7" t="s">
        <v>68</v>
      </c>
      <c r="G677" s="7" t="s">
        <v>68</v>
      </c>
      <c r="H677" s="7" t="s">
        <v>68</v>
      </c>
      <c r="I677" s="6" t="s">
        <v>74</v>
      </c>
      <c r="J677" s="6" t="s">
        <v>800</v>
      </c>
      <c r="K677" s="7" t="s">
        <v>68</v>
      </c>
      <c r="L677" s="6" t="s">
        <v>120</v>
      </c>
      <c r="M677" s="6" t="s">
        <v>61</v>
      </c>
      <c r="N677" s="7" t="s">
        <v>68</v>
      </c>
      <c r="O677" s="7" t="s">
        <v>68</v>
      </c>
      <c r="P677" s="6" t="s">
        <v>151</v>
      </c>
      <c r="Q677" s="6" t="s">
        <v>41</v>
      </c>
      <c r="R677" s="6" t="s">
        <v>152</v>
      </c>
      <c r="S677" s="6" t="s">
        <v>120</v>
      </c>
      <c r="T677" s="6" t="s">
        <v>153</v>
      </c>
      <c r="U677" s="6" t="s">
        <v>124</v>
      </c>
      <c r="V677" s="6" t="s">
        <v>45</v>
      </c>
      <c r="W677" s="6" t="s">
        <v>34</v>
      </c>
      <c r="X677" s="6" t="s">
        <v>46</v>
      </c>
      <c r="Y677" s="6" t="s">
        <v>47</v>
      </c>
      <c r="Z677" s="6" t="s">
        <v>154</v>
      </c>
      <c r="AA677" s="6" t="s">
        <v>430</v>
      </c>
      <c r="AB677" s="7">
        <v>1</v>
      </c>
      <c r="AC677" s="7">
        <v>13660</v>
      </c>
      <c r="AD677" s="7">
        <v>13.66</v>
      </c>
      <c r="AE677" s="7">
        <v>479000</v>
      </c>
    </row>
    <row r="678" spans="1:31" ht="22" customHeight="1" x14ac:dyDescent="0.3">
      <c r="A678" s="2">
        <v>43744</v>
      </c>
      <c r="B678" s="3" t="s">
        <v>31</v>
      </c>
      <c r="C678" s="3" t="s">
        <v>32</v>
      </c>
      <c r="D678" s="3" t="s">
        <v>33</v>
      </c>
      <c r="E678" s="3" t="s">
        <v>34</v>
      </c>
      <c r="F678" s="4" t="s">
        <v>68</v>
      </c>
      <c r="G678" s="4" t="s">
        <v>68</v>
      </c>
      <c r="H678" s="4" t="s">
        <v>68</v>
      </c>
      <c r="I678" s="3" t="s">
        <v>35</v>
      </c>
      <c r="J678" s="3" t="s">
        <v>185</v>
      </c>
      <c r="K678" s="4" t="s">
        <v>68</v>
      </c>
      <c r="L678" s="3" t="s">
        <v>120</v>
      </c>
      <c r="M678" s="4" t="s">
        <v>68</v>
      </c>
      <c r="N678" s="4" t="s">
        <v>68</v>
      </c>
      <c r="O678" s="4" t="s">
        <v>68</v>
      </c>
      <c r="P678" s="3" t="s">
        <v>186</v>
      </c>
      <c r="Q678" s="3" t="s">
        <v>41</v>
      </c>
      <c r="R678" s="3" t="s">
        <v>122</v>
      </c>
      <c r="S678" s="3" t="s">
        <v>120</v>
      </c>
      <c r="T678" s="3" t="s">
        <v>123</v>
      </c>
      <c r="U678" s="3" t="s">
        <v>124</v>
      </c>
      <c r="V678" s="3" t="s">
        <v>45</v>
      </c>
      <c r="W678" s="3" t="s">
        <v>34</v>
      </c>
      <c r="X678" s="3" t="s">
        <v>46</v>
      </c>
      <c r="Y678" s="3" t="s">
        <v>47</v>
      </c>
      <c r="Z678" s="3" t="s">
        <v>187</v>
      </c>
      <c r="AA678" s="3" t="s">
        <v>896</v>
      </c>
      <c r="AB678" s="4">
        <v>2</v>
      </c>
      <c r="AC678" s="4">
        <v>6480</v>
      </c>
      <c r="AD678" s="4">
        <v>6.48</v>
      </c>
      <c r="AE678" s="4">
        <v>35700</v>
      </c>
    </row>
    <row r="679" spans="1:31" ht="22" customHeight="1" x14ac:dyDescent="0.3">
      <c r="A679" s="5">
        <v>43744</v>
      </c>
      <c r="B679" s="6" t="s">
        <v>107</v>
      </c>
      <c r="C679" s="6" t="s">
        <v>32</v>
      </c>
      <c r="D679" s="6" t="s">
        <v>33</v>
      </c>
      <c r="E679" s="6" t="s">
        <v>34</v>
      </c>
      <c r="F679" s="7" t="s">
        <v>68</v>
      </c>
      <c r="G679" s="7" t="s">
        <v>68</v>
      </c>
      <c r="H679" s="7" t="s">
        <v>68</v>
      </c>
      <c r="I679" s="6" t="s">
        <v>35</v>
      </c>
      <c r="J679" s="6" t="s">
        <v>108</v>
      </c>
      <c r="K679" s="6" t="s">
        <v>109</v>
      </c>
      <c r="L679" s="6" t="s">
        <v>110</v>
      </c>
      <c r="M679" s="7" t="s">
        <v>68</v>
      </c>
      <c r="N679" s="7" t="s">
        <v>68</v>
      </c>
      <c r="O679" s="7" t="s">
        <v>68</v>
      </c>
      <c r="P679" s="6" t="s">
        <v>111</v>
      </c>
      <c r="Q679" s="6" t="s">
        <v>41</v>
      </c>
      <c r="R679" s="6" t="s">
        <v>133</v>
      </c>
      <c r="S679" s="6" t="s">
        <v>110</v>
      </c>
      <c r="T679" s="6" t="s">
        <v>134</v>
      </c>
      <c r="U679" s="6" t="s">
        <v>115</v>
      </c>
      <c r="V679" s="6" t="s">
        <v>45</v>
      </c>
      <c r="W679" s="6" t="s">
        <v>34</v>
      </c>
      <c r="X679" s="6" t="s">
        <v>46</v>
      </c>
      <c r="Y679" s="6" t="s">
        <v>47</v>
      </c>
      <c r="Z679" s="6" t="s">
        <v>187</v>
      </c>
      <c r="AA679" s="6" t="s">
        <v>897</v>
      </c>
      <c r="AB679" s="7">
        <v>4</v>
      </c>
      <c r="AC679" s="7">
        <v>46892</v>
      </c>
      <c r="AD679" s="7">
        <v>46.89</v>
      </c>
      <c r="AE679" s="7">
        <v>288000</v>
      </c>
    </row>
    <row r="680" spans="1:31" ht="22" customHeight="1" x14ac:dyDescent="0.3">
      <c r="A680" s="2">
        <v>43744</v>
      </c>
      <c r="B680" s="3" t="s">
        <v>31</v>
      </c>
      <c r="C680" s="3" t="s">
        <v>56</v>
      </c>
      <c r="D680" s="3" t="s">
        <v>222</v>
      </c>
      <c r="E680" s="3" t="s">
        <v>34</v>
      </c>
      <c r="F680" s="4" t="s">
        <v>68</v>
      </c>
      <c r="G680" s="4" t="s">
        <v>68</v>
      </c>
      <c r="H680" s="4" t="s">
        <v>68</v>
      </c>
      <c r="I680" s="3" t="s">
        <v>446</v>
      </c>
      <c r="J680" s="3" t="s">
        <v>175</v>
      </c>
      <c r="K680" s="3" t="s">
        <v>170</v>
      </c>
      <c r="L680" s="3" t="s">
        <v>120</v>
      </c>
      <c r="M680" s="4" t="s">
        <v>68</v>
      </c>
      <c r="N680" s="4" t="s">
        <v>68</v>
      </c>
      <c r="O680" s="4" t="s">
        <v>68</v>
      </c>
      <c r="P680" s="3" t="s">
        <v>176</v>
      </c>
      <c r="Q680" s="3" t="s">
        <v>41</v>
      </c>
      <c r="R680" s="3" t="s">
        <v>122</v>
      </c>
      <c r="S680" s="3" t="s">
        <v>120</v>
      </c>
      <c r="T680" s="3" t="s">
        <v>123</v>
      </c>
      <c r="U680" s="3" t="s">
        <v>124</v>
      </c>
      <c r="V680" s="3" t="s">
        <v>45</v>
      </c>
      <c r="W680" s="3" t="s">
        <v>34</v>
      </c>
      <c r="X680" s="3" t="s">
        <v>46</v>
      </c>
      <c r="Y680" s="3" t="s">
        <v>47</v>
      </c>
      <c r="Z680" s="3" t="s">
        <v>143</v>
      </c>
      <c r="AA680" s="3" t="s">
        <v>576</v>
      </c>
      <c r="AB680" s="4">
        <v>2</v>
      </c>
      <c r="AC680" s="4">
        <v>21400</v>
      </c>
      <c r="AD680" s="4">
        <v>21.4</v>
      </c>
      <c r="AE680" s="4">
        <v>162000</v>
      </c>
    </row>
    <row r="681" spans="1:31" ht="22" customHeight="1" x14ac:dyDescent="0.3">
      <c r="A681" s="5">
        <v>43744</v>
      </c>
      <c r="B681" s="6" t="s">
        <v>31</v>
      </c>
      <c r="C681" s="6" t="s">
        <v>32</v>
      </c>
      <c r="D681" s="6" t="s">
        <v>33</v>
      </c>
      <c r="E681" s="6" t="s">
        <v>34</v>
      </c>
      <c r="F681" s="7" t="s">
        <v>68</v>
      </c>
      <c r="G681" s="7" t="s">
        <v>68</v>
      </c>
      <c r="H681" s="7" t="s">
        <v>68</v>
      </c>
      <c r="I681" s="6" t="s">
        <v>35</v>
      </c>
      <c r="J681" s="6" t="s">
        <v>185</v>
      </c>
      <c r="K681" s="7" t="s">
        <v>68</v>
      </c>
      <c r="L681" s="6" t="s">
        <v>120</v>
      </c>
      <c r="M681" s="7" t="s">
        <v>68</v>
      </c>
      <c r="N681" s="7" t="s">
        <v>68</v>
      </c>
      <c r="O681" s="7" t="s">
        <v>68</v>
      </c>
      <c r="P681" s="6" t="s">
        <v>186</v>
      </c>
      <c r="Q681" s="6" t="s">
        <v>41</v>
      </c>
      <c r="R681" s="6" t="s">
        <v>122</v>
      </c>
      <c r="S681" s="6" t="s">
        <v>120</v>
      </c>
      <c r="T681" s="6" t="s">
        <v>123</v>
      </c>
      <c r="U681" s="6" t="s">
        <v>124</v>
      </c>
      <c r="V681" s="6" t="s">
        <v>45</v>
      </c>
      <c r="W681" s="6" t="s">
        <v>34</v>
      </c>
      <c r="X681" s="6" t="s">
        <v>46</v>
      </c>
      <c r="Y681" s="6" t="s">
        <v>47</v>
      </c>
      <c r="Z681" s="6" t="s">
        <v>187</v>
      </c>
      <c r="AA681" s="6" t="s">
        <v>898</v>
      </c>
      <c r="AB681" s="7">
        <v>2</v>
      </c>
      <c r="AC681" s="7">
        <v>23100</v>
      </c>
      <c r="AD681" s="7">
        <v>23.1</v>
      </c>
      <c r="AE681" s="7">
        <v>127000</v>
      </c>
    </row>
    <row r="682" spans="1:31" ht="22" customHeight="1" x14ac:dyDescent="0.3">
      <c r="A682" s="2">
        <v>43743</v>
      </c>
      <c r="B682" s="3" t="s">
        <v>107</v>
      </c>
      <c r="C682" s="3" t="s">
        <v>32</v>
      </c>
      <c r="D682" s="3" t="s">
        <v>33</v>
      </c>
      <c r="E682" s="3" t="s">
        <v>34</v>
      </c>
      <c r="F682" s="4" t="s">
        <v>68</v>
      </c>
      <c r="G682" s="4" t="s">
        <v>68</v>
      </c>
      <c r="H682" s="4" t="s">
        <v>68</v>
      </c>
      <c r="I682" s="3" t="s">
        <v>35</v>
      </c>
      <c r="J682" s="3" t="s">
        <v>108</v>
      </c>
      <c r="K682" s="3" t="s">
        <v>109</v>
      </c>
      <c r="L682" s="3" t="s">
        <v>110</v>
      </c>
      <c r="M682" s="4" t="s">
        <v>68</v>
      </c>
      <c r="N682" s="4" t="s">
        <v>68</v>
      </c>
      <c r="O682" s="4" t="s">
        <v>68</v>
      </c>
      <c r="P682" s="3" t="s">
        <v>111</v>
      </c>
      <c r="Q682" s="3" t="s">
        <v>41</v>
      </c>
      <c r="R682" s="3" t="s">
        <v>113</v>
      </c>
      <c r="S682" s="3" t="s">
        <v>110</v>
      </c>
      <c r="T682" s="3" t="s">
        <v>114</v>
      </c>
      <c r="U682" s="3" t="s">
        <v>115</v>
      </c>
      <c r="V682" s="3" t="s">
        <v>45</v>
      </c>
      <c r="W682" s="3" t="s">
        <v>34</v>
      </c>
      <c r="X682" s="3" t="s">
        <v>46</v>
      </c>
      <c r="Y682" s="3" t="s">
        <v>47</v>
      </c>
      <c r="Z682" s="3" t="s">
        <v>187</v>
      </c>
      <c r="AA682" s="3" t="s">
        <v>742</v>
      </c>
      <c r="AB682" s="4">
        <v>4</v>
      </c>
      <c r="AC682" s="4">
        <v>46892</v>
      </c>
      <c r="AD682" s="4">
        <v>46.89</v>
      </c>
      <c r="AE682" s="4">
        <v>288000</v>
      </c>
    </row>
    <row r="683" spans="1:31" ht="22" hidden="1" customHeight="1" x14ac:dyDescent="0.3">
      <c r="A683" s="5">
        <v>43743</v>
      </c>
      <c r="B683" s="6" t="s">
        <v>26</v>
      </c>
      <c r="C683" s="6" t="s">
        <v>614</v>
      </c>
      <c r="D683" s="6" t="s">
        <v>222</v>
      </c>
      <c r="E683" s="6" t="s">
        <v>34</v>
      </c>
      <c r="F683" s="7" t="s">
        <v>68</v>
      </c>
      <c r="G683" s="7" t="s">
        <v>68</v>
      </c>
      <c r="H683" s="7" t="s">
        <v>68</v>
      </c>
      <c r="I683" s="6" t="s">
        <v>615</v>
      </c>
      <c r="J683" s="6" t="s">
        <v>755</v>
      </c>
      <c r="K683" s="7" t="s">
        <v>68</v>
      </c>
      <c r="L683" s="7" t="s">
        <v>68</v>
      </c>
      <c r="M683" s="7" t="s">
        <v>68</v>
      </c>
      <c r="N683" s="7" t="s">
        <v>68</v>
      </c>
      <c r="O683" s="7" t="s">
        <v>68</v>
      </c>
      <c r="P683" s="6" t="s">
        <v>617</v>
      </c>
      <c r="Q683" s="6" t="s">
        <v>618</v>
      </c>
      <c r="R683" s="6" t="s">
        <v>113</v>
      </c>
      <c r="S683" s="6" t="s">
        <v>110</v>
      </c>
      <c r="T683" s="6" t="s">
        <v>114</v>
      </c>
      <c r="U683" s="6" t="s">
        <v>115</v>
      </c>
      <c r="V683" s="6" t="s">
        <v>45</v>
      </c>
      <c r="W683" s="6" t="s">
        <v>34</v>
      </c>
      <c r="X683" s="6" t="s">
        <v>46</v>
      </c>
      <c r="Y683" s="6" t="s">
        <v>47</v>
      </c>
      <c r="Z683" s="6" t="s">
        <v>364</v>
      </c>
      <c r="AA683" s="6" t="s">
        <v>899</v>
      </c>
      <c r="AB683" s="7">
        <v>1</v>
      </c>
      <c r="AC683" s="7">
        <v>3560</v>
      </c>
      <c r="AD683" s="7">
        <v>3.56</v>
      </c>
      <c r="AE683" s="7">
        <v>507000</v>
      </c>
    </row>
    <row r="684" spans="1:31" ht="22" customHeight="1" x14ac:dyDescent="0.3">
      <c r="A684" s="2">
        <v>43743</v>
      </c>
      <c r="B684" s="3" t="s">
        <v>31</v>
      </c>
      <c r="C684" s="3" t="s">
        <v>32</v>
      </c>
      <c r="D684" s="3" t="s">
        <v>33</v>
      </c>
      <c r="E684" s="3" t="s">
        <v>34</v>
      </c>
      <c r="F684" s="4" t="s">
        <v>68</v>
      </c>
      <c r="G684" s="4" t="s">
        <v>68</v>
      </c>
      <c r="H684" s="4" t="s">
        <v>68</v>
      </c>
      <c r="I684" s="3" t="s">
        <v>35</v>
      </c>
      <c r="J684" s="3" t="s">
        <v>200</v>
      </c>
      <c r="K684" s="4" t="s">
        <v>68</v>
      </c>
      <c r="L684" s="3" t="s">
        <v>99</v>
      </c>
      <c r="M684" s="4" t="s">
        <v>68</v>
      </c>
      <c r="N684" s="4" t="s">
        <v>68</v>
      </c>
      <c r="O684" s="4" t="s">
        <v>68</v>
      </c>
      <c r="P684" s="3" t="s">
        <v>202</v>
      </c>
      <c r="Q684" s="3" t="s">
        <v>41</v>
      </c>
      <c r="R684" s="3" t="s">
        <v>113</v>
      </c>
      <c r="S684" s="3" t="s">
        <v>110</v>
      </c>
      <c r="T684" s="3" t="s">
        <v>114</v>
      </c>
      <c r="U684" s="3" t="s">
        <v>115</v>
      </c>
      <c r="V684" s="3" t="s">
        <v>45</v>
      </c>
      <c r="W684" s="3" t="s">
        <v>34</v>
      </c>
      <c r="X684" s="3" t="s">
        <v>46</v>
      </c>
      <c r="Y684" s="3" t="s">
        <v>47</v>
      </c>
      <c r="Z684" s="3" t="s">
        <v>145</v>
      </c>
      <c r="AA684" s="3" t="s">
        <v>900</v>
      </c>
      <c r="AB684" s="4">
        <v>6</v>
      </c>
      <c r="AC684" s="4">
        <v>69300</v>
      </c>
      <c r="AD684" s="4">
        <v>69.3</v>
      </c>
      <c r="AE684" s="4">
        <v>1232000</v>
      </c>
    </row>
    <row r="685" spans="1:31" ht="22" customHeight="1" x14ac:dyDescent="0.3">
      <c r="A685" s="5">
        <v>43743</v>
      </c>
      <c r="B685" s="6" t="s">
        <v>31</v>
      </c>
      <c r="C685" s="6" t="s">
        <v>32</v>
      </c>
      <c r="D685" s="6" t="s">
        <v>33</v>
      </c>
      <c r="E685" s="6" t="s">
        <v>34</v>
      </c>
      <c r="F685" s="7" t="s">
        <v>68</v>
      </c>
      <c r="G685" s="7" t="s">
        <v>68</v>
      </c>
      <c r="H685" s="7" t="s">
        <v>68</v>
      </c>
      <c r="I685" s="6" t="s">
        <v>35</v>
      </c>
      <c r="J685" s="6" t="s">
        <v>200</v>
      </c>
      <c r="K685" s="7" t="s">
        <v>68</v>
      </c>
      <c r="L685" s="6" t="s">
        <v>99</v>
      </c>
      <c r="M685" s="7" t="s">
        <v>68</v>
      </c>
      <c r="N685" s="7" t="s">
        <v>68</v>
      </c>
      <c r="O685" s="7" t="s">
        <v>68</v>
      </c>
      <c r="P685" s="6" t="s">
        <v>202</v>
      </c>
      <c r="Q685" s="6" t="s">
        <v>41</v>
      </c>
      <c r="R685" s="6" t="s">
        <v>133</v>
      </c>
      <c r="S685" s="6" t="s">
        <v>110</v>
      </c>
      <c r="T685" s="6" t="s">
        <v>134</v>
      </c>
      <c r="U685" s="6" t="s">
        <v>115</v>
      </c>
      <c r="V685" s="6" t="s">
        <v>45</v>
      </c>
      <c r="W685" s="6" t="s">
        <v>34</v>
      </c>
      <c r="X685" s="6" t="s">
        <v>46</v>
      </c>
      <c r="Y685" s="6" t="s">
        <v>47</v>
      </c>
      <c r="Z685" s="6" t="s">
        <v>145</v>
      </c>
      <c r="AA685" s="6" t="s">
        <v>762</v>
      </c>
      <c r="AB685" s="7">
        <v>2</v>
      </c>
      <c r="AC685" s="7">
        <v>23100</v>
      </c>
      <c r="AD685" s="7">
        <v>23.1</v>
      </c>
      <c r="AE685" s="7">
        <v>411000</v>
      </c>
    </row>
    <row r="686" spans="1:31" ht="22" customHeight="1" x14ac:dyDescent="0.3">
      <c r="A686" s="2">
        <v>43743</v>
      </c>
      <c r="B686" s="3" t="s">
        <v>107</v>
      </c>
      <c r="C686" s="3" t="s">
        <v>56</v>
      </c>
      <c r="D686" s="4" t="s">
        <v>68</v>
      </c>
      <c r="E686" s="4" t="s">
        <v>68</v>
      </c>
      <c r="F686" s="4" t="s">
        <v>68</v>
      </c>
      <c r="G686" s="4" t="s">
        <v>68</v>
      </c>
      <c r="H686" s="4" t="s">
        <v>68</v>
      </c>
      <c r="I686" s="3" t="s">
        <v>74</v>
      </c>
      <c r="J686" s="3" t="s">
        <v>108</v>
      </c>
      <c r="K686" s="3" t="s">
        <v>109</v>
      </c>
      <c r="L686" s="3" t="s">
        <v>110</v>
      </c>
      <c r="M686" s="4" t="s">
        <v>68</v>
      </c>
      <c r="N686" s="4" t="s">
        <v>68</v>
      </c>
      <c r="O686" s="4" t="s">
        <v>68</v>
      </c>
      <c r="P686" s="3" t="s">
        <v>111</v>
      </c>
      <c r="Q686" s="3" t="s">
        <v>41</v>
      </c>
      <c r="R686" s="3" t="s">
        <v>113</v>
      </c>
      <c r="S686" s="3" t="s">
        <v>110</v>
      </c>
      <c r="T686" s="3" t="s">
        <v>114</v>
      </c>
      <c r="U686" s="3" t="s">
        <v>115</v>
      </c>
      <c r="V686" s="3" t="s">
        <v>45</v>
      </c>
      <c r="W686" s="3" t="s">
        <v>34</v>
      </c>
      <c r="X686" s="3" t="s">
        <v>46</v>
      </c>
      <c r="Y686" s="3" t="s">
        <v>47</v>
      </c>
      <c r="Z686" s="3" t="s">
        <v>135</v>
      </c>
      <c r="AA686" s="3" t="s">
        <v>901</v>
      </c>
      <c r="AB686" s="4">
        <v>2</v>
      </c>
      <c r="AC686" s="4">
        <v>22630</v>
      </c>
      <c r="AD686" s="4">
        <v>22.63</v>
      </c>
      <c r="AE686" s="4">
        <v>314000</v>
      </c>
    </row>
    <row r="687" spans="1:31" ht="22" customHeight="1" x14ac:dyDescent="0.3">
      <c r="A687" s="5">
        <v>43743</v>
      </c>
      <c r="B687" s="6" t="s">
        <v>31</v>
      </c>
      <c r="C687" s="6" t="s">
        <v>32</v>
      </c>
      <c r="D687" s="6" t="s">
        <v>33</v>
      </c>
      <c r="E687" s="6" t="s">
        <v>34</v>
      </c>
      <c r="F687" s="7" t="s">
        <v>68</v>
      </c>
      <c r="G687" s="7" t="s">
        <v>68</v>
      </c>
      <c r="H687" s="7" t="s">
        <v>68</v>
      </c>
      <c r="I687" s="6" t="s">
        <v>35</v>
      </c>
      <c r="J687" s="6" t="s">
        <v>200</v>
      </c>
      <c r="K687" s="7" t="s">
        <v>68</v>
      </c>
      <c r="L687" s="6" t="s">
        <v>99</v>
      </c>
      <c r="M687" s="7" t="s">
        <v>68</v>
      </c>
      <c r="N687" s="7" t="s">
        <v>68</v>
      </c>
      <c r="O687" s="7" t="s">
        <v>68</v>
      </c>
      <c r="P687" s="6" t="s">
        <v>202</v>
      </c>
      <c r="Q687" s="6" t="s">
        <v>41</v>
      </c>
      <c r="R687" s="6" t="s">
        <v>113</v>
      </c>
      <c r="S687" s="6" t="s">
        <v>110</v>
      </c>
      <c r="T687" s="6" t="s">
        <v>114</v>
      </c>
      <c r="U687" s="6" t="s">
        <v>115</v>
      </c>
      <c r="V687" s="6" t="s">
        <v>45</v>
      </c>
      <c r="W687" s="6" t="s">
        <v>34</v>
      </c>
      <c r="X687" s="6" t="s">
        <v>46</v>
      </c>
      <c r="Y687" s="6" t="s">
        <v>47</v>
      </c>
      <c r="Z687" s="6" t="s">
        <v>145</v>
      </c>
      <c r="AA687" s="6" t="s">
        <v>902</v>
      </c>
      <c r="AB687" s="7">
        <v>6</v>
      </c>
      <c r="AC687" s="7">
        <v>58800</v>
      </c>
      <c r="AD687" s="7">
        <v>58.8</v>
      </c>
      <c r="AE687" s="7">
        <v>1045000</v>
      </c>
    </row>
    <row r="688" spans="1:31" ht="22" hidden="1" customHeight="1" x14ac:dyDescent="0.3">
      <c r="A688" s="2">
        <v>43743</v>
      </c>
      <c r="B688" s="3" t="s">
        <v>26</v>
      </c>
      <c r="C688" s="3" t="s">
        <v>903</v>
      </c>
      <c r="D688" s="3" t="s">
        <v>222</v>
      </c>
      <c r="E688" s="3" t="s">
        <v>34</v>
      </c>
      <c r="F688" s="4" t="s">
        <v>68</v>
      </c>
      <c r="G688" s="4" t="s">
        <v>68</v>
      </c>
      <c r="H688" s="4" t="s">
        <v>68</v>
      </c>
      <c r="I688" s="3" t="s">
        <v>904</v>
      </c>
      <c r="J688" s="3" t="s">
        <v>755</v>
      </c>
      <c r="K688" s="4" t="s">
        <v>68</v>
      </c>
      <c r="L688" s="4" t="s">
        <v>68</v>
      </c>
      <c r="M688" s="4" t="s">
        <v>68</v>
      </c>
      <c r="N688" s="4" t="s">
        <v>68</v>
      </c>
      <c r="O688" s="4" t="s">
        <v>68</v>
      </c>
      <c r="P688" s="3" t="s">
        <v>617</v>
      </c>
      <c r="Q688" s="3" t="s">
        <v>905</v>
      </c>
      <c r="R688" s="3" t="s">
        <v>113</v>
      </c>
      <c r="S688" s="3" t="s">
        <v>110</v>
      </c>
      <c r="T688" s="3" t="s">
        <v>114</v>
      </c>
      <c r="U688" s="3" t="s">
        <v>115</v>
      </c>
      <c r="V688" s="3" t="s">
        <v>45</v>
      </c>
      <c r="W688" s="3" t="s">
        <v>34</v>
      </c>
      <c r="X688" s="3" t="s">
        <v>46</v>
      </c>
      <c r="Y688" s="3" t="s">
        <v>47</v>
      </c>
      <c r="Z688" s="3" t="s">
        <v>207</v>
      </c>
      <c r="AA688" s="3" t="s">
        <v>906</v>
      </c>
      <c r="AB688" s="4">
        <v>4</v>
      </c>
      <c r="AC688" s="4">
        <v>42020</v>
      </c>
      <c r="AD688" s="4">
        <v>42.02</v>
      </c>
      <c r="AE688" s="4">
        <v>788000</v>
      </c>
    </row>
    <row r="689" spans="1:31" ht="22" customHeight="1" x14ac:dyDescent="0.3">
      <c r="A689" s="5">
        <v>43742</v>
      </c>
      <c r="B689" s="6" t="s">
        <v>31</v>
      </c>
      <c r="C689" s="6" t="s">
        <v>56</v>
      </c>
      <c r="D689" s="7" t="s">
        <v>68</v>
      </c>
      <c r="E689" s="7" t="s">
        <v>68</v>
      </c>
      <c r="F689" s="7" t="s">
        <v>68</v>
      </c>
      <c r="G689" s="7" t="s">
        <v>68</v>
      </c>
      <c r="H689" s="7" t="s">
        <v>68</v>
      </c>
      <c r="I689" s="6" t="s">
        <v>74</v>
      </c>
      <c r="J689" s="6" t="s">
        <v>656</v>
      </c>
      <c r="K689" s="7" t="s">
        <v>68</v>
      </c>
      <c r="L689" s="7" t="s">
        <v>68</v>
      </c>
      <c r="M689" s="7" t="s">
        <v>68</v>
      </c>
      <c r="N689" s="7" t="s">
        <v>68</v>
      </c>
      <c r="O689" s="7" t="s">
        <v>68</v>
      </c>
      <c r="P689" s="6" t="s">
        <v>657</v>
      </c>
      <c r="Q689" s="6" t="s">
        <v>101</v>
      </c>
      <c r="R689" s="6" t="s">
        <v>133</v>
      </c>
      <c r="S689" s="6" t="s">
        <v>110</v>
      </c>
      <c r="T689" s="6" t="s">
        <v>134</v>
      </c>
      <c r="U689" s="6" t="s">
        <v>115</v>
      </c>
      <c r="V689" s="6" t="s">
        <v>45</v>
      </c>
      <c r="W689" s="6" t="s">
        <v>34</v>
      </c>
      <c r="X689" s="6" t="s">
        <v>46</v>
      </c>
      <c r="Y689" s="6" t="s">
        <v>47</v>
      </c>
      <c r="Z689" s="6" t="s">
        <v>163</v>
      </c>
      <c r="AA689" s="6" t="s">
        <v>907</v>
      </c>
      <c r="AB689" s="7">
        <v>6</v>
      </c>
      <c r="AC689" s="7">
        <v>109080</v>
      </c>
      <c r="AD689" s="7">
        <v>109.08</v>
      </c>
      <c r="AE689" s="7">
        <v>4008000</v>
      </c>
    </row>
    <row r="690" spans="1:31" ht="22" customHeight="1" x14ac:dyDescent="0.3">
      <c r="A690" s="2">
        <v>43742</v>
      </c>
      <c r="B690" s="3" t="s">
        <v>31</v>
      </c>
      <c r="C690" s="3" t="s">
        <v>32</v>
      </c>
      <c r="D690" s="3" t="s">
        <v>33</v>
      </c>
      <c r="E690" s="3" t="s">
        <v>34</v>
      </c>
      <c r="F690" s="4" t="s">
        <v>68</v>
      </c>
      <c r="G690" s="4" t="s">
        <v>68</v>
      </c>
      <c r="H690" s="4" t="s">
        <v>68</v>
      </c>
      <c r="I690" s="3" t="s">
        <v>35</v>
      </c>
      <c r="J690" s="3" t="s">
        <v>131</v>
      </c>
      <c r="K690" s="3" t="s">
        <v>109</v>
      </c>
      <c r="L690" s="3" t="s">
        <v>110</v>
      </c>
      <c r="M690" s="4" t="s">
        <v>68</v>
      </c>
      <c r="N690" s="4" t="s">
        <v>68</v>
      </c>
      <c r="O690" s="4" t="s">
        <v>68</v>
      </c>
      <c r="P690" s="3" t="s">
        <v>132</v>
      </c>
      <c r="Q690" s="3" t="s">
        <v>41</v>
      </c>
      <c r="R690" s="3" t="s">
        <v>113</v>
      </c>
      <c r="S690" s="3" t="s">
        <v>110</v>
      </c>
      <c r="T690" s="3" t="s">
        <v>114</v>
      </c>
      <c r="U690" s="3" t="s">
        <v>115</v>
      </c>
      <c r="V690" s="3" t="s">
        <v>45</v>
      </c>
      <c r="W690" s="3" t="s">
        <v>34</v>
      </c>
      <c r="X690" s="3" t="s">
        <v>46</v>
      </c>
      <c r="Y690" s="3" t="s">
        <v>47</v>
      </c>
      <c r="Z690" s="3" t="s">
        <v>145</v>
      </c>
      <c r="AA690" s="3" t="s">
        <v>560</v>
      </c>
      <c r="AB690" s="4">
        <v>2</v>
      </c>
      <c r="AC690" s="4">
        <v>17400</v>
      </c>
      <c r="AD690" s="4">
        <v>17.399999999999999</v>
      </c>
      <c r="AE690" s="4">
        <v>309000</v>
      </c>
    </row>
    <row r="691" spans="1:31" ht="22" customHeight="1" x14ac:dyDescent="0.3">
      <c r="A691" s="5">
        <v>43740</v>
      </c>
      <c r="B691" s="6" t="s">
        <v>31</v>
      </c>
      <c r="C691" s="6" t="s">
        <v>56</v>
      </c>
      <c r="D691" s="6" t="s">
        <v>222</v>
      </c>
      <c r="E691" s="6" t="s">
        <v>34</v>
      </c>
      <c r="F691" s="7" t="s">
        <v>68</v>
      </c>
      <c r="G691" s="7" t="s">
        <v>68</v>
      </c>
      <c r="H691" s="7" t="s">
        <v>68</v>
      </c>
      <c r="I691" s="6" t="s">
        <v>446</v>
      </c>
      <c r="J691" s="6" t="s">
        <v>230</v>
      </c>
      <c r="K691" s="6" t="s">
        <v>580</v>
      </c>
      <c r="L691" s="6" t="s">
        <v>110</v>
      </c>
      <c r="M691" s="7" t="s">
        <v>68</v>
      </c>
      <c r="N691" s="7" t="s">
        <v>68</v>
      </c>
      <c r="O691" s="7" t="s">
        <v>68</v>
      </c>
      <c r="P691" s="6" t="s">
        <v>231</v>
      </c>
      <c r="Q691" s="6" t="s">
        <v>908</v>
      </c>
      <c r="R691" s="6" t="s">
        <v>113</v>
      </c>
      <c r="S691" s="6" t="s">
        <v>110</v>
      </c>
      <c r="T691" s="6" t="s">
        <v>114</v>
      </c>
      <c r="U691" s="6" t="s">
        <v>115</v>
      </c>
      <c r="V691" s="6" t="s">
        <v>45</v>
      </c>
      <c r="W691" s="6" t="s">
        <v>34</v>
      </c>
      <c r="X691" s="6" t="s">
        <v>46</v>
      </c>
      <c r="Y691" s="6" t="s">
        <v>47</v>
      </c>
      <c r="Z691" s="6" t="s">
        <v>232</v>
      </c>
      <c r="AA691" s="6" t="s">
        <v>909</v>
      </c>
      <c r="AB691" s="7">
        <v>8</v>
      </c>
      <c r="AC691" s="7">
        <v>128320.01</v>
      </c>
      <c r="AD691" s="7">
        <v>128.32</v>
      </c>
      <c r="AE691" s="7">
        <v>200000</v>
      </c>
    </row>
    <row r="692" spans="1:31" ht="22" customHeight="1" x14ac:dyDescent="0.3">
      <c r="A692" s="2">
        <v>43738</v>
      </c>
      <c r="B692" s="3" t="s">
        <v>126</v>
      </c>
      <c r="C692" s="3" t="s">
        <v>56</v>
      </c>
      <c r="D692" s="4" t="s">
        <v>68</v>
      </c>
      <c r="E692" s="4" t="s">
        <v>68</v>
      </c>
      <c r="F692" s="4" t="s">
        <v>68</v>
      </c>
      <c r="G692" s="4" t="s">
        <v>68</v>
      </c>
      <c r="H692" s="4" t="s">
        <v>68</v>
      </c>
      <c r="I692" s="3" t="s">
        <v>74</v>
      </c>
      <c r="J692" s="3" t="s">
        <v>160</v>
      </c>
      <c r="K692" s="4" t="s">
        <v>68</v>
      </c>
      <c r="L692" s="3" t="s">
        <v>120</v>
      </c>
      <c r="M692" s="3" t="s">
        <v>61</v>
      </c>
      <c r="N692" s="4" t="s">
        <v>68</v>
      </c>
      <c r="O692" s="4" t="s">
        <v>68</v>
      </c>
      <c r="P692" s="3" t="s">
        <v>162</v>
      </c>
      <c r="Q692" s="3" t="s">
        <v>101</v>
      </c>
      <c r="R692" s="3" t="s">
        <v>122</v>
      </c>
      <c r="S692" s="3" t="s">
        <v>120</v>
      </c>
      <c r="T692" s="3" t="s">
        <v>123</v>
      </c>
      <c r="U692" s="3" t="s">
        <v>124</v>
      </c>
      <c r="V692" s="3" t="s">
        <v>45</v>
      </c>
      <c r="W692" s="3" t="s">
        <v>34</v>
      </c>
      <c r="X692" s="3" t="s">
        <v>46</v>
      </c>
      <c r="Y692" s="3" t="s">
        <v>47</v>
      </c>
      <c r="Z692" s="3" t="s">
        <v>163</v>
      </c>
      <c r="AA692" s="3" t="s">
        <v>164</v>
      </c>
      <c r="AB692" s="4">
        <v>1</v>
      </c>
      <c r="AC692" s="4">
        <v>7462</v>
      </c>
      <c r="AD692" s="4">
        <v>7.46</v>
      </c>
      <c r="AE692" s="4">
        <v>181000</v>
      </c>
    </row>
    <row r="693" spans="1:31" ht="22" customHeight="1" x14ac:dyDescent="0.3">
      <c r="A693" s="5">
        <v>43738</v>
      </c>
      <c r="B693" s="6" t="s">
        <v>31</v>
      </c>
      <c r="C693" s="6" t="s">
        <v>32</v>
      </c>
      <c r="D693" s="6" t="s">
        <v>33</v>
      </c>
      <c r="E693" s="6" t="s">
        <v>34</v>
      </c>
      <c r="F693" s="7" t="s">
        <v>68</v>
      </c>
      <c r="G693" s="7" t="s">
        <v>68</v>
      </c>
      <c r="H693" s="7" t="s">
        <v>68</v>
      </c>
      <c r="I693" s="6" t="s">
        <v>35</v>
      </c>
      <c r="J693" s="6" t="s">
        <v>200</v>
      </c>
      <c r="K693" s="7" t="s">
        <v>68</v>
      </c>
      <c r="L693" s="6" t="s">
        <v>99</v>
      </c>
      <c r="M693" s="7" t="s">
        <v>68</v>
      </c>
      <c r="N693" s="7" t="s">
        <v>68</v>
      </c>
      <c r="O693" s="7" t="s">
        <v>68</v>
      </c>
      <c r="P693" s="6" t="s">
        <v>202</v>
      </c>
      <c r="Q693" s="6" t="s">
        <v>41</v>
      </c>
      <c r="R693" s="6" t="s">
        <v>133</v>
      </c>
      <c r="S693" s="6" t="s">
        <v>110</v>
      </c>
      <c r="T693" s="6" t="s">
        <v>134</v>
      </c>
      <c r="U693" s="6" t="s">
        <v>115</v>
      </c>
      <c r="V693" s="6" t="s">
        <v>45</v>
      </c>
      <c r="W693" s="6" t="s">
        <v>34</v>
      </c>
      <c r="X693" s="6" t="s">
        <v>46</v>
      </c>
      <c r="Y693" s="6" t="s">
        <v>47</v>
      </c>
      <c r="Z693" s="6" t="s">
        <v>203</v>
      </c>
      <c r="AA693" s="6" t="s">
        <v>910</v>
      </c>
      <c r="AB693" s="7">
        <v>4</v>
      </c>
      <c r="AC693" s="7">
        <v>45100</v>
      </c>
      <c r="AD693" s="7">
        <v>45.1</v>
      </c>
      <c r="AE693" s="7">
        <v>818000</v>
      </c>
    </row>
    <row r="694" spans="1:31" ht="22" customHeight="1" x14ac:dyDescent="0.3">
      <c r="A694" s="2">
        <v>43738</v>
      </c>
      <c r="B694" s="3" t="s">
        <v>31</v>
      </c>
      <c r="C694" s="3" t="s">
        <v>56</v>
      </c>
      <c r="D694" s="4" t="s">
        <v>68</v>
      </c>
      <c r="E694" s="4" t="s">
        <v>68</v>
      </c>
      <c r="F694" s="4" t="s">
        <v>68</v>
      </c>
      <c r="G694" s="4" t="s">
        <v>68</v>
      </c>
      <c r="H694" s="4" t="s">
        <v>68</v>
      </c>
      <c r="I694" s="3" t="s">
        <v>74</v>
      </c>
      <c r="J694" s="3" t="s">
        <v>77</v>
      </c>
      <c r="K694" s="3" t="s">
        <v>78</v>
      </c>
      <c r="L694" s="3" t="s">
        <v>79</v>
      </c>
      <c r="M694" s="4" t="s">
        <v>68</v>
      </c>
      <c r="N694" s="4" t="s">
        <v>68</v>
      </c>
      <c r="O694" s="4" t="s">
        <v>68</v>
      </c>
      <c r="P694" s="3" t="s">
        <v>80</v>
      </c>
      <c r="Q694" s="3" t="s">
        <v>81</v>
      </c>
      <c r="R694" s="3" t="s">
        <v>82</v>
      </c>
      <c r="S694" s="3" t="s">
        <v>79</v>
      </c>
      <c r="T694" s="3" t="s">
        <v>83</v>
      </c>
      <c r="U694" s="3" t="s">
        <v>65</v>
      </c>
      <c r="V694" s="3" t="s">
        <v>45</v>
      </c>
      <c r="W694" s="3" t="s">
        <v>34</v>
      </c>
      <c r="X694" s="3" t="s">
        <v>46</v>
      </c>
      <c r="Y694" s="3" t="s">
        <v>47</v>
      </c>
      <c r="Z694" s="3" t="s">
        <v>84</v>
      </c>
      <c r="AA694" s="3" t="s">
        <v>911</v>
      </c>
      <c r="AB694" s="4">
        <v>8</v>
      </c>
      <c r="AC694" s="4">
        <v>117318</v>
      </c>
      <c r="AD694" s="4">
        <v>117.32</v>
      </c>
      <c r="AE694" s="4">
        <v>343000</v>
      </c>
    </row>
    <row r="695" spans="1:31" ht="22" customHeight="1" x14ac:dyDescent="0.3">
      <c r="A695" s="5">
        <v>43738</v>
      </c>
      <c r="B695" s="6" t="s">
        <v>126</v>
      </c>
      <c r="C695" s="6" t="s">
        <v>56</v>
      </c>
      <c r="D695" s="7" t="s">
        <v>68</v>
      </c>
      <c r="E695" s="7" t="s">
        <v>68</v>
      </c>
      <c r="F695" s="7" t="s">
        <v>68</v>
      </c>
      <c r="G695" s="7" t="s">
        <v>68</v>
      </c>
      <c r="H695" s="7" t="s">
        <v>68</v>
      </c>
      <c r="I695" s="6" t="s">
        <v>74</v>
      </c>
      <c r="J695" s="6" t="s">
        <v>127</v>
      </c>
      <c r="K695" s="7" t="s">
        <v>68</v>
      </c>
      <c r="L695" s="6" t="s">
        <v>120</v>
      </c>
      <c r="M695" s="7" t="s">
        <v>68</v>
      </c>
      <c r="N695" s="7" t="s">
        <v>68</v>
      </c>
      <c r="O695" s="7" t="s">
        <v>68</v>
      </c>
      <c r="P695" s="6" t="s">
        <v>128</v>
      </c>
      <c r="Q695" s="6" t="s">
        <v>41</v>
      </c>
      <c r="R695" s="6" t="s">
        <v>122</v>
      </c>
      <c r="S695" s="6" t="s">
        <v>120</v>
      </c>
      <c r="T695" s="6" t="s">
        <v>123</v>
      </c>
      <c r="U695" s="6" t="s">
        <v>124</v>
      </c>
      <c r="V695" s="6" t="s">
        <v>45</v>
      </c>
      <c r="W695" s="6" t="s">
        <v>34</v>
      </c>
      <c r="X695" s="6" t="s">
        <v>46</v>
      </c>
      <c r="Y695" s="6" t="s">
        <v>47</v>
      </c>
      <c r="Z695" s="6" t="s">
        <v>704</v>
      </c>
      <c r="AA695" s="6" t="s">
        <v>705</v>
      </c>
      <c r="AB695" s="7">
        <v>2</v>
      </c>
      <c r="AC695" s="7">
        <v>20160</v>
      </c>
      <c r="AD695" s="7">
        <v>20.16</v>
      </c>
      <c r="AE695" s="7">
        <v>655000</v>
      </c>
    </row>
    <row r="696" spans="1:31" ht="22" hidden="1" customHeight="1" x14ac:dyDescent="0.3">
      <c r="A696" s="2">
        <v>43737</v>
      </c>
      <c r="B696" s="3" t="s">
        <v>26</v>
      </c>
      <c r="C696" s="3" t="s">
        <v>912</v>
      </c>
      <c r="D696" s="4" t="s">
        <v>68</v>
      </c>
      <c r="E696" s="4" t="s">
        <v>68</v>
      </c>
      <c r="F696" s="4" t="s">
        <v>68</v>
      </c>
      <c r="G696" s="4" t="s">
        <v>68</v>
      </c>
      <c r="H696" s="4" t="s">
        <v>68</v>
      </c>
      <c r="I696" s="3" t="s">
        <v>913</v>
      </c>
      <c r="J696" s="3" t="s">
        <v>914</v>
      </c>
      <c r="K696" s="4" t="s">
        <v>68</v>
      </c>
      <c r="L696" s="3" t="s">
        <v>120</v>
      </c>
      <c r="M696" s="4" t="s">
        <v>68</v>
      </c>
      <c r="N696" s="4" t="s">
        <v>68</v>
      </c>
      <c r="O696" s="4" t="s">
        <v>68</v>
      </c>
      <c r="P696" s="3" t="s">
        <v>915</v>
      </c>
      <c r="Q696" s="3" t="s">
        <v>916</v>
      </c>
      <c r="R696" s="3" t="s">
        <v>122</v>
      </c>
      <c r="S696" s="3" t="s">
        <v>120</v>
      </c>
      <c r="T696" s="3" t="s">
        <v>123</v>
      </c>
      <c r="U696" s="3" t="s">
        <v>124</v>
      </c>
      <c r="V696" s="3" t="s">
        <v>45</v>
      </c>
      <c r="W696" s="3" t="s">
        <v>34</v>
      </c>
      <c r="X696" s="3" t="s">
        <v>46</v>
      </c>
      <c r="Y696" s="3" t="s">
        <v>47</v>
      </c>
      <c r="Z696" s="3" t="s">
        <v>318</v>
      </c>
      <c r="AA696" s="3" t="s">
        <v>331</v>
      </c>
      <c r="AB696" s="4">
        <v>20</v>
      </c>
      <c r="AC696" s="4">
        <v>241200</v>
      </c>
      <c r="AD696" s="4">
        <v>241.2</v>
      </c>
      <c r="AE696" s="4">
        <v>950000</v>
      </c>
    </row>
    <row r="697" spans="1:31" ht="22" customHeight="1" x14ac:dyDescent="0.3">
      <c r="A697" s="5">
        <v>43737</v>
      </c>
      <c r="B697" s="6" t="s">
        <v>31</v>
      </c>
      <c r="C697" s="6" t="s">
        <v>56</v>
      </c>
      <c r="D697" s="7" t="s">
        <v>68</v>
      </c>
      <c r="E697" s="7" t="s">
        <v>68</v>
      </c>
      <c r="F697" s="7" t="s">
        <v>68</v>
      </c>
      <c r="G697" s="7" t="s">
        <v>68</v>
      </c>
      <c r="H697" s="7" t="s">
        <v>68</v>
      </c>
      <c r="I697" s="6" t="s">
        <v>74</v>
      </c>
      <c r="J697" s="6" t="s">
        <v>127</v>
      </c>
      <c r="K697" s="7" t="s">
        <v>68</v>
      </c>
      <c r="L697" s="6" t="s">
        <v>120</v>
      </c>
      <c r="M697" s="7" t="s">
        <v>68</v>
      </c>
      <c r="N697" s="7" t="s">
        <v>68</v>
      </c>
      <c r="O697" s="7" t="s">
        <v>68</v>
      </c>
      <c r="P697" s="6" t="s">
        <v>128</v>
      </c>
      <c r="Q697" s="6" t="s">
        <v>41</v>
      </c>
      <c r="R697" s="6" t="s">
        <v>122</v>
      </c>
      <c r="S697" s="6" t="s">
        <v>120</v>
      </c>
      <c r="T697" s="6" t="s">
        <v>123</v>
      </c>
      <c r="U697" s="6" t="s">
        <v>124</v>
      </c>
      <c r="V697" s="6" t="s">
        <v>45</v>
      </c>
      <c r="W697" s="6" t="s">
        <v>34</v>
      </c>
      <c r="X697" s="6" t="s">
        <v>46</v>
      </c>
      <c r="Y697" s="6" t="s">
        <v>47</v>
      </c>
      <c r="Z697" s="6" t="s">
        <v>143</v>
      </c>
      <c r="AA697" s="6" t="s">
        <v>576</v>
      </c>
      <c r="AB697" s="7">
        <v>2</v>
      </c>
      <c r="AC697" s="7">
        <v>21600</v>
      </c>
      <c r="AD697" s="7">
        <v>21.6</v>
      </c>
      <c r="AE697" s="7">
        <v>142000</v>
      </c>
    </row>
    <row r="698" spans="1:31" ht="22" customHeight="1" x14ac:dyDescent="0.3">
      <c r="A698" s="2">
        <v>43737</v>
      </c>
      <c r="B698" s="3" t="s">
        <v>31</v>
      </c>
      <c r="C698" s="3" t="s">
        <v>32</v>
      </c>
      <c r="D698" s="3" t="s">
        <v>33</v>
      </c>
      <c r="E698" s="3" t="s">
        <v>34</v>
      </c>
      <c r="F698" s="4" t="s">
        <v>68</v>
      </c>
      <c r="G698" s="4" t="s">
        <v>68</v>
      </c>
      <c r="H698" s="4" t="s">
        <v>68</v>
      </c>
      <c r="I698" s="3" t="s">
        <v>35</v>
      </c>
      <c r="J698" s="3" t="s">
        <v>185</v>
      </c>
      <c r="K698" s="4" t="s">
        <v>68</v>
      </c>
      <c r="L698" s="3" t="s">
        <v>120</v>
      </c>
      <c r="M698" s="4" t="s">
        <v>68</v>
      </c>
      <c r="N698" s="4" t="s">
        <v>68</v>
      </c>
      <c r="O698" s="4" t="s">
        <v>68</v>
      </c>
      <c r="P698" s="3" t="s">
        <v>186</v>
      </c>
      <c r="Q698" s="3" t="s">
        <v>41</v>
      </c>
      <c r="R698" s="3" t="s">
        <v>122</v>
      </c>
      <c r="S698" s="3" t="s">
        <v>120</v>
      </c>
      <c r="T698" s="3" t="s">
        <v>123</v>
      </c>
      <c r="U698" s="3" t="s">
        <v>124</v>
      </c>
      <c r="V698" s="3" t="s">
        <v>45</v>
      </c>
      <c r="W698" s="3" t="s">
        <v>34</v>
      </c>
      <c r="X698" s="3" t="s">
        <v>46</v>
      </c>
      <c r="Y698" s="3" t="s">
        <v>47</v>
      </c>
      <c r="Z698" s="3" t="s">
        <v>187</v>
      </c>
      <c r="AA698" s="3" t="s">
        <v>917</v>
      </c>
      <c r="AB698" s="4">
        <v>2</v>
      </c>
      <c r="AC698" s="4">
        <v>23100</v>
      </c>
      <c r="AD698" s="4">
        <v>23.1</v>
      </c>
      <c r="AE698" s="4">
        <v>97100</v>
      </c>
    </row>
    <row r="699" spans="1:31" ht="22" customHeight="1" x14ac:dyDescent="0.3">
      <c r="A699" s="5">
        <v>43737</v>
      </c>
      <c r="B699" s="6" t="s">
        <v>31</v>
      </c>
      <c r="C699" s="6" t="s">
        <v>56</v>
      </c>
      <c r="D699" s="7" t="s">
        <v>68</v>
      </c>
      <c r="E699" s="7" t="s">
        <v>68</v>
      </c>
      <c r="F699" s="7" t="s">
        <v>68</v>
      </c>
      <c r="G699" s="7" t="s">
        <v>68</v>
      </c>
      <c r="H699" s="7" t="s">
        <v>68</v>
      </c>
      <c r="I699" s="6" t="s">
        <v>57</v>
      </c>
      <c r="J699" s="6" t="s">
        <v>127</v>
      </c>
      <c r="K699" s="7" t="s">
        <v>68</v>
      </c>
      <c r="L699" s="6" t="s">
        <v>120</v>
      </c>
      <c r="M699" s="7" t="s">
        <v>68</v>
      </c>
      <c r="N699" s="7" t="s">
        <v>68</v>
      </c>
      <c r="O699" s="7" t="s">
        <v>68</v>
      </c>
      <c r="P699" s="6" t="s">
        <v>128</v>
      </c>
      <c r="Q699" s="6" t="s">
        <v>41</v>
      </c>
      <c r="R699" s="6" t="s">
        <v>122</v>
      </c>
      <c r="S699" s="6" t="s">
        <v>120</v>
      </c>
      <c r="T699" s="6" t="s">
        <v>123</v>
      </c>
      <c r="U699" s="6" t="s">
        <v>124</v>
      </c>
      <c r="V699" s="6" t="s">
        <v>45</v>
      </c>
      <c r="W699" s="6" t="s">
        <v>34</v>
      </c>
      <c r="X699" s="6" t="s">
        <v>46</v>
      </c>
      <c r="Y699" s="6" t="s">
        <v>47</v>
      </c>
      <c r="Z699" s="6" t="s">
        <v>154</v>
      </c>
      <c r="AA699" s="6" t="s">
        <v>918</v>
      </c>
      <c r="AB699" s="7">
        <v>1</v>
      </c>
      <c r="AC699" s="7">
        <v>13890</v>
      </c>
      <c r="AD699" s="7">
        <v>13.89</v>
      </c>
      <c r="AE699" s="7">
        <v>451000</v>
      </c>
    </row>
    <row r="700" spans="1:31" ht="22" customHeight="1" x14ac:dyDescent="0.3">
      <c r="A700" s="2">
        <v>43737</v>
      </c>
      <c r="B700" s="3" t="s">
        <v>31</v>
      </c>
      <c r="C700" s="3" t="s">
        <v>32</v>
      </c>
      <c r="D700" s="3" t="s">
        <v>33</v>
      </c>
      <c r="E700" s="3" t="s">
        <v>34</v>
      </c>
      <c r="F700" s="4" t="s">
        <v>68</v>
      </c>
      <c r="G700" s="4" t="s">
        <v>68</v>
      </c>
      <c r="H700" s="4" t="s">
        <v>68</v>
      </c>
      <c r="I700" s="3" t="s">
        <v>35</v>
      </c>
      <c r="J700" s="3" t="s">
        <v>185</v>
      </c>
      <c r="K700" s="4" t="s">
        <v>68</v>
      </c>
      <c r="L700" s="3" t="s">
        <v>120</v>
      </c>
      <c r="M700" s="4" t="s">
        <v>68</v>
      </c>
      <c r="N700" s="4" t="s">
        <v>68</v>
      </c>
      <c r="O700" s="4" t="s">
        <v>68</v>
      </c>
      <c r="P700" s="3" t="s">
        <v>186</v>
      </c>
      <c r="Q700" s="3" t="s">
        <v>41</v>
      </c>
      <c r="R700" s="3" t="s">
        <v>122</v>
      </c>
      <c r="S700" s="3" t="s">
        <v>120</v>
      </c>
      <c r="T700" s="3" t="s">
        <v>123</v>
      </c>
      <c r="U700" s="3" t="s">
        <v>124</v>
      </c>
      <c r="V700" s="3" t="s">
        <v>45</v>
      </c>
      <c r="W700" s="3" t="s">
        <v>34</v>
      </c>
      <c r="X700" s="3" t="s">
        <v>46</v>
      </c>
      <c r="Y700" s="3" t="s">
        <v>47</v>
      </c>
      <c r="Z700" s="3" t="s">
        <v>187</v>
      </c>
      <c r="AA700" s="3" t="s">
        <v>896</v>
      </c>
      <c r="AB700" s="4">
        <v>2</v>
      </c>
      <c r="AC700" s="4">
        <v>6480</v>
      </c>
      <c r="AD700" s="4">
        <v>6.48</v>
      </c>
      <c r="AE700" s="4">
        <v>27200</v>
      </c>
    </row>
    <row r="701" spans="1:31" ht="22" customHeight="1" x14ac:dyDescent="0.3">
      <c r="A701" s="5">
        <v>43737</v>
      </c>
      <c r="B701" s="6" t="s">
        <v>126</v>
      </c>
      <c r="C701" s="6" t="s">
        <v>56</v>
      </c>
      <c r="D701" s="7" t="s">
        <v>68</v>
      </c>
      <c r="E701" s="7" t="s">
        <v>68</v>
      </c>
      <c r="F701" s="7" t="s">
        <v>68</v>
      </c>
      <c r="G701" s="7" t="s">
        <v>68</v>
      </c>
      <c r="H701" s="7" t="s">
        <v>68</v>
      </c>
      <c r="I701" s="6" t="s">
        <v>74</v>
      </c>
      <c r="J701" s="6" t="s">
        <v>160</v>
      </c>
      <c r="K701" s="7" t="s">
        <v>68</v>
      </c>
      <c r="L701" s="6" t="s">
        <v>120</v>
      </c>
      <c r="M701" s="6" t="s">
        <v>61</v>
      </c>
      <c r="N701" s="7" t="s">
        <v>68</v>
      </c>
      <c r="O701" s="7" t="s">
        <v>68</v>
      </c>
      <c r="P701" s="6" t="s">
        <v>162</v>
      </c>
      <c r="Q701" s="6" t="s">
        <v>101</v>
      </c>
      <c r="R701" s="6" t="s">
        <v>122</v>
      </c>
      <c r="S701" s="6" t="s">
        <v>120</v>
      </c>
      <c r="T701" s="6" t="s">
        <v>123</v>
      </c>
      <c r="U701" s="6" t="s">
        <v>124</v>
      </c>
      <c r="V701" s="6" t="s">
        <v>45</v>
      </c>
      <c r="W701" s="6" t="s">
        <v>34</v>
      </c>
      <c r="X701" s="6" t="s">
        <v>46</v>
      </c>
      <c r="Y701" s="6" t="s">
        <v>47</v>
      </c>
      <c r="Z701" s="6" t="s">
        <v>163</v>
      </c>
      <c r="AA701" s="6" t="s">
        <v>164</v>
      </c>
      <c r="AB701" s="7">
        <v>1</v>
      </c>
      <c r="AC701" s="7">
        <v>7462</v>
      </c>
      <c r="AD701" s="7">
        <v>7.46</v>
      </c>
      <c r="AE701" s="7">
        <v>181000</v>
      </c>
    </row>
    <row r="702" spans="1:31" ht="22" customHeight="1" x14ac:dyDescent="0.3">
      <c r="A702" s="2">
        <v>43737</v>
      </c>
      <c r="B702" s="3" t="s">
        <v>31</v>
      </c>
      <c r="C702" s="3" t="s">
        <v>56</v>
      </c>
      <c r="D702" s="4" t="s">
        <v>68</v>
      </c>
      <c r="E702" s="4" t="s">
        <v>68</v>
      </c>
      <c r="F702" s="4" t="s">
        <v>68</v>
      </c>
      <c r="G702" s="4" t="s">
        <v>68</v>
      </c>
      <c r="H702" s="4" t="s">
        <v>68</v>
      </c>
      <c r="I702" s="3" t="s">
        <v>74</v>
      </c>
      <c r="J702" s="3" t="s">
        <v>127</v>
      </c>
      <c r="K702" s="4" t="s">
        <v>68</v>
      </c>
      <c r="L702" s="3" t="s">
        <v>120</v>
      </c>
      <c r="M702" s="4" t="s">
        <v>68</v>
      </c>
      <c r="N702" s="4" t="s">
        <v>68</v>
      </c>
      <c r="O702" s="4" t="s">
        <v>68</v>
      </c>
      <c r="P702" s="3" t="s">
        <v>128</v>
      </c>
      <c r="Q702" s="3" t="s">
        <v>41</v>
      </c>
      <c r="R702" s="3" t="s">
        <v>122</v>
      </c>
      <c r="S702" s="3" t="s">
        <v>120</v>
      </c>
      <c r="T702" s="3" t="s">
        <v>123</v>
      </c>
      <c r="U702" s="3" t="s">
        <v>124</v>
      </c>
      <c r="V702" s="3" t="s">
        <v>45</v>
      </c>
      <c r="W702" s="3" t="s">
        <v>34</v>
      </c>
      <c r="X702" s="3" t="s">
        <v>46</v>
      </c>
      <c r="Y702" s="3" t="s">
        <v>47</v>
      </c>
      <c r="Z702" s="3" t="s">
        <v>143</v>
      </c>
      <c r="AA702" s="3" t="s">
        <v>576</v>
      </c>
      <c r="AB702" s="4">
        <v>2</v>
      </c>
      <c r="AC702" s="4">
        <v>21600</v>
      </c>
      <c r="AD702" s="4">
        <v>21.6</v>
      </c>
      <c r="AE702" s="4">
        <v>142000</v>
      </c>
    </row>
    <row r="703" spans="1:31" ht="22" customHeight="1" x14ac:dyDescent="0.3">
      <c r="A703" s="5">
        <v>43736</v>
      </c>
      <c r="B703" s="6" t="s">
        <v>107</v>
      </c>
      <c r="C703" s="6" t="s">
        <v>32</v>
      </c>
      <c r="D703" s="6" t="s">
        <v>33</v>
      </c>
      <c r="E703" s="6" t="s">
        <v>34</v>
      </c>
      <c r="F703" s="7" t="s">
        <v>68</v>
      </c>
      <c r="G703" s="7" t="s">
        <v>68</v>
      </c>
      <c r="H703" s="7" t="s">
        <v>68</v>
      </c>
      <c r="I703" s="6" t="s">
        <v>35</v>
      </c>
      <c r="J703" s="6" t="s">
        <v>108</v>
      </c>
      <c r="K703" s="6" t="s">
        <v>109</v>
      </c>
      <c r="L703" s="6" t="s">
        <v>110</v>
      </c>
      <c r="M703" s="7" t="s">
        <v>68</v>
      </c>
      <c r="N703" s="7" t="s">
        <v>68</v>
      </c>
      <c r="O703" s="7" t="s">
        <v>68</v>
      </c>
      <c r="P703" s="6" t="s">
        <v>111</v>
      </c>
      <c r="Q703" s="6" t="s">
        <v>41</v>
      </c>
      <c r="R703" s="6" t="s">
        <v>133</v>
      </c>
      <c r="S703" s="6" t="s">
        <v>110</v>
      </c>
      <c r="T703" s="6" t="s">
        <v>134</v>
      </c>
      <c r="U703" s="6" t="s">
        <v>115</v>
      </c>
      <c r="V703" s="6" t="s">
        <v>45</v>
      </c>
      <c r="W703" s="6" t="s">
        <v>34</v>
      </c>
      <c r="X703" s="6" t="s">
        <v>46</v>
      </c>
      <c r="Y703" s="6" t="s">
        <v>47</v>
      </c>
      <c r="Z703" s="6" t="s">
        <v>187</v>
      </c>
      <c r="AA703" s="6" t="s">
        <v>742</v>
      </c>
      <c r="AB703" s="7">
        <v>4</v>
      </c>
      <c r="AC703" s="7">
        <v>46842</v>
      </c>
      <c r="AD703" s="7">
        <v>46.84</v>
      </c>
      <c r="AE703" s="7">
        <v>292000</v>
      </c>
    </row>
    <row r="704" spans="1:31" ht="22" customHeight="1" x14ac:dyDescent="0.3">
      <c r="A704" s="2">
        <v>43736</v>
      </c>
      <c r="B704" s="3" t="s">
        <v>31</v>
      </c>
      <c r="C704" s="3" t="s">
        <v>32</v>
      </c>
      <c r="D704" s="3" t="s">
        <v>33</v>
      </c>
      <c r="E704" s="3" t="s">
        <v>34</v>
      </c>
      <c r="F704" s="4" t="s">
        <v>68</v>
      </c>
      <c r="G704" s="4" t="s">
        <v>68</v>
      </c>
      <c r="H704" s="4" t="s">
        <v>68</v>
      </c>
      <c r="I704" s="3" t="s">
        <v>35</v>
      </c>
      <c r="J704" s="3" t="s">
        <v>200</v>
      </c>
      <c r="K704" s="4" t="s">
        <v>68</v>
      </c>
      <c r="L704" s="3" t="s">
        <v>99</v>
      </c>
      <c r="M704" s="4" t="s">
        <v>68</v>
      </c>
      <c r="N704" s="4" t="s">
        <v>68</v>
      </c>
      <c r="O704" s="4" t="s">
        <v>68</v>
      </c>
      <c r="P704" s="3" t="s">
        <v>202</v>
      </c>
      <c r="Q704" s="3" t="s">
        <v>41</v>
      </c>
      <c r="R704" s="3" t="s">
        <v>113</v>
      </c>
      <c r="S704" s="3" t="s">
        <v>110</v>
      </c>
      <c r="T704" s="3" t="s">
        <v>114</v>
      </c>
      <c r="U704" s="3" t="s">
        <v>115</v>
      </c>
      <c r="V704" s="3" t="s">
        <v>45</v>
      </c>
      <c r="W704" s="3" t="s">
        <v>34</v>
      </c>
      <c r="X704" s="3" t="s">
        <v>46</v>
      </c>
      <c r="Y704" s="3" t="s">
        <v>47</v>
      </c>
      <c r="Z704" s="3" t="s">
        <v>145</v>
      </c>
      <c r="AA704" s="3" t="s">
        <v>919</v>
      </c>
      <c r="AB704" s="4">
        <v>8</v>
      </c>
      <c r="AC704" s="4">
        <v>92400</v>
      </c>
      <c r="AD704" s="4">
        <v>92.4</v>
      </c>
      <c r="AE704" s="4">
        <v>1675000</v>
      </c>
    </row>
    <row r="705" spans="1:31" ht="22" customHeight="1" x14ac:dyDescent="0.3">
      <c r="A705" s="5">
        <v>43736</v>
      </c>
      <c r="B705" s="6" t="s">
        <v>31</v>
      </c>
      <c r="C705" s="6" t="s">
        <v>32</v>
      </c>
      <c r="D705" s="6" t="s">
        <v>33</v>
      </c>
      <c r="E705" s="6" t="s">
        <v>34</v>
      </c>
      <c r="F705" s="7" t="s">
        <v>68</v>
      </c>
      <c r="G705" s="7" t="s">
        <v>68</v>
      </c>
      <c r="H705" s="7" t="s">
        <v>68</v>
      </c>
      <c r="I705" s="6" t="s">
        <v>35</v>
      </c>
      <c r="J705" s="6" t="s">
        <v>200</v>
      </c>
      <c r="K705" s="7" t="s">
        <v>68</v>
      </c>
      <c r="L705" s="6" t="s">
        <v>99</v>
      </c>
      <c r="M705" s="7" t="s">
        <v>68</v>
      </c>
      <c r="N705" s="7" t="s">
        <v>68</v>
      </c>
      <c r="O705" s="7" t="s">
        <v>68</v>
      </c>
      <c r="P705" s="6" t="s">
        <v>202</v>
      </c>
      <c r="Q705" s="6" t="s">
        <v>41</v>
      </c>
      <c r="R705" s="6" t="s">
        <v>113</v>
      </c>
      <c r="S705" s="6" t="s">
        <v>110</v>
      </c>
      <c r="T705" s="6" t="s">
        <v>114</v>
      </c>
      <c r="U705" s="6" t="s">
        <v>115</v>
      </c>
      <c r="V705" s="6" t="s">
        <v>45</v>
      </c>
      <c r="W705" s="6" t="s">
        <v>34</v>
      </c>
      <c r="X705" s="6" t="s">
        <v>46</v>
      </c>
      <c r="Y705" s="6" t="s">
        <v>47</v>
      </c>
      <c r="Z705" s="6" t="s">
        <v>145</v>
      </c>
      <c r="AA705" s="6" t="s">
        <v>920</v>
      </c>
      <c r="AB705" s="7">
        <v>2</v>
      </c>
      <c r="AC705" s="7">
        <v>19600</v>
      </c>
      <c r="AD705" s="7">
        <v>19.600000000000001</v>
      </c>
      <c r="AE705" s="7">
        <v>355000</v>
      </c>
    </row>
    <row r="706" spans="1:31" ht="22" customHeight="1" x14ac:dyDescent="0.3">
      <c r="A706" s="2">
        <v>43736</v>
      </c>
      <c r="B706" s="3" t="s">
        <v>107</v>
      </c>
      <c r="C706" s="3" t="s">
        <v>32</v>
      </c>
      <c r="D706" s="3" t="s">
        <v>33</v>
      </c>
      <c r="E706" s="3" t="s">
        <v>34</v>
      </c>
      <c r="F706" s="4" t="s">
        <v>68</v>
      </c>
      <c r="G706" s="4" t="s">
        <v>68</v>
      </c>
      <c r="H706" s="4" t="s">
        <v>68</v>
      </c>
      <c r="I706" s="3" t="s">
        <v>35</v>
      </c>
      <c r="J706" s="3" t="s">
        <v>108</v>
      </c>
      <c r="K706" s="3" t="s">
        <v>109</v>
      </c>
      <c r="L706" s="3" t="s">
        <v>110</v>
      </c>
      <c r="M706" s="4" t="s">
        <v>68</v>
      </c>
      <c r="N706" s="4" t="s">
        <v>68</v>
      </c>
      <c r="O706" s="4" t="s">
        <v>68</v>
      </c>
      <c r="P706" s="3" t="s">
        <v>111</v>
      </c>
      <c r="Q706" s="3" t="s">
        <v>41</v>
      </c>
      <c r="R706" s="3" t="s">
        <v>113</v>
      </c>
      <c r="S706" s="3" t="s">
        <v>110</v>
      </c>
      <c r="T706" s="3" t="s">
        <v>114</v>
      </c>
      <c r="U706" s="3" t="s">
        <v>115</v>
      </c>
      <c r="V706" s="3" t="s">
        <v>45</v>
      </c>
      <c r="W706" s="3" t="s">
        <v>34</v>
      </c>
      <c r="X706" s="3" t="s">
        <v>46</v>
      </c>
      <c r="Y706" s="3" t="s">
        <v>47</v>
      </c>
      <c r="Z706" s="3" t="s">
        <v>187</v>
      </c>
      <c r="AA706" s="3" t="s">
        <v>807</v>
      </c>
      <c r="AB706" s="4">
        <v>2</v>
      </c>
      <c r="AC706" s="4">
        <v>23446</v>
      </c>
      <c r="AD706" s="4">
        <v>23.45</v>
      </c>
      <c r="AE706" s="4">
        <v>146000</v>
      </c>
    </row>
    <row r="707" spans="1:31" ht="22" customHeight="1" x14ac:dyDescent="0.3">
      <c r="A707" s="5">
        <v>43736</v>
      </c>
      <c r="B707" s="6" t="s">
        <v>31</v>
      </c>
      <c r="C707" s="6" t="s">
        <v>32</v>
      </c>
      <c r="D707" s="6" t="s">
        <v>33</v>
      </c>
      <c r="E707" s="6" t="s">
        <v>34</v>
      </c>
      <c r="F707" s="7" t="s">
        <v>68</v>
      </c>
      <c r="G707" s="7" t="s">
        <v>68</v>
      </c>
      <c r="H707" s="7" t="s">
        <v>68</v>
      </c>
      <c r="I707" s="6" t="s">
        <v>35</v>
      </c>
      <c r="J707" s="6" t="s">
        <v>200</v>
      </c>
      <c r="K707" s="7" t="s">
        <v>68</v>
      </c>
      <c r="L707" s="6" t="s">
        <v>99</v>
      </c>
      <c r="M707" s="7" t="s">
        <v>68</v>
      </c>
      <c r="N707" s="7" t="s">
        <v>68</v>
      </c>
      <c r="O707" s="7" t="s">
        <v>68</v>
      </c>
      <c r="P707" s="6" t="s">
        <v>202</v>
      </c>
      <c r="Q707" s="6" t="s">
        <v>41</v>
      </c>
      <c r="R707" s="6" t="s">
        <v>113</v>
      </c>
      <c r="S707" s="6" t="s">
        <v>110</v>
      </c>
      <c r="T707" s="6" t="s">
        <v>114</v>
      </c>
      <c r="U707" s="6" t="s">
        <v>115</v>
      </c>
      <c r="V707" s="6" t="s">
        <v>45</v>
      </c>
      <c r="W707" s="6" t="s">
        <v>34</v>
      </c>
      <c r="X707" s="6" t="s">
        <v>46</v>
      </c>
      <c r="Y707" s="6" t="s">
        <v>47</v>
      </c>
      <c r="Z707" s="6" t="s">
        <v>145</v>
      </c>
      <c r="AA707" s="6" t="s">
        <v>921</v>
      </c>
      <c r="AB707" s="7">
        <v>12</v>
      </c>
      <c r="AC707" s="7">
        <v>117600</v>
      </c>
      <c r="AD707" s="7">
        <v>117.6</v>
      </c>
      <c r="AE707" s="7">
        <v>2132000</v>
      </c>
    </row>
    <row r="708" spans="1:31" ht="22" customHeight="1" x14ac:dyDescent="0.3">
      <c r="A708" s="2">
        <v>43736</v>
      </c>
      <c r="B708" s="3" t="s">
        <v>31</v>
      </c>
      <c r="C708" s="3" t="s">
        <v>32</v>
      </c>
      <c r="D708" s="3" t="s">
        <v>33</v>
      </c>
      <c r="E708" s="3" t="s">
        <v>34</v>
      </c>
      <c r="F708" s="4" t="s">
        <v>68</v>
      </c>
      <c r="G708" s="4" t="s">
        <v>68</v>
      </c>
      <c r="H708" s="4" t="s">
        <v>68</v>
      </c>
      <c r="I708" s="3" t="s">
        <v>35</v>
      </c>
      <c r="J708" s="3" t="s">
        <v>131</v>
      </c>
      <c r="K708" s="3" t="s">
        <v>109</v>
      </c>
      <c r="L708" s="3" t="s">
        <v>110</v>
      </c>
      <c r="M708" s="4" t="s">
        <v>68</v>
      </c>
      <c r="N708" s="4" t="s">
        <v>68</v>
      </c>
      <c r="O708" s="4" t="s">
        <v>68</v>
      </c>
      <c r="P708" s="3" t="s">
        <v>132</v>
      </c>
      <c r="Q708" s="3" t="s">
        <v>101</v>
      </c>
      <c r="R708" s="3" t="s">
        <v>113</v>
      </c>
      <c r="S708" s="3" t="s">
        <v>110</v>
      </c>
      <c r="T708" s="3" t="s">
        <v>114</v>
      </c>
      <c r="U708" s="3" t="s">
        <v>115</v>
      </c>
      <c r="V708" s="3" t="s">
        <v>45</v>
      </c>
      <c r="W708" s="3" t="s">
        <v>34</v>
      </c>
      <c r="X708" s="3" t="s">
        <v>46</v>
      </c>
      <c r="Y708" s="3" t="s">
        <v>47</v>
      </c>
      <c r="Z708" s="3" t="s">
        <v>145</v>
      </c>
      <c r="AA708" s="3" t="s">
        <v>560</v>
      </c>
      <c r="AB708" s="4">
        <v>2</v>
      </c>
      <c r="AC708" s="4">
        <v>17400</v>
      </c>
      <c r="AD708" s="4">
        <v>17.399999999999999</v>
      </c>
      <c r="AE708" s="4">
        <v>315000</v>
      </c>
    </row>
    <row r="709" spans="1:31" ht="22" customHeight="1" x14ac:dyDescent="0.3">
      <c r="A709" s="5">
        <v>43736</v>
      </c>
      <c r="B709" s="6" t="s">
        <v>107</v>
      </c>
      <c r="C709" s="6" t="s">
        <v>32</v>
      </c>
      <c r="D709" s="6" t="s">
        <v>33</v>
      </c>
      <c r="E709" s="6" t="s">
        <v>34</v>
      </c>
      <c r="F709" s="7" t="s">
        <v>68</v>
      </c>
      <c r="G709" s="7" t="s">
        <v>68</v>
      </c>
      <c r="H709" s="7" t="s">
        <v>68</v>
      </c>
      <c r="I709" s="6" t="s">
        <v>35</v>
      </c>
      <c r="J709" s="6" t="s">
        <v>108</v>
      </c>
      <c r="K709" s="6" t="s">
        <v>109</v>
      </c>
      <c r="L709" s="6" t="s">
        <v>110</v>
      </c>
      <c r="M709" s="7" t="s">
        <v>68</v>
      </c>
      <c r="N709" s="7" t="s">
        <v>68</v>
      </c>
      <c r="O709" s="7" t="s">
        <v>68</v>
      </c>
      <c r="P709" s="6" t="s">
        <v>111</v>
      </c>
      <c r="Q709" s="6" t="s">
        <v>41</v>
      </c>
      <c r="R709" s="6" t="s">
        <v>113</v>
      </c>
      <c r="S709" s="6" t="s">
        <v>110</v>
      </c>
      <c r="T709" s="6" t="s">
        <v>114</v>
      </c>
      <c r="U709" s="6" t="s">
        <v>115</v>
      </c>
      <c r="V709" s="6" t="s">
        <v>45</v>
      </c>
      <c r="W709" s="6" t="s">
        <v>34</v>
      </c>
      <c r="X709" s="6" t="s">
        <v>46</v>
      </c>
      <c r="Y709" s="6" t="s">
        <v>47</v>
      </c>
      <c r="Z709" s="6" t="s">
        <v>187</v>
      </c>
      <c r="AA709" s="6" t="s">
        <v>922</v>
      </c>
      <c r="AB709" s="7">
        <v>10</v>
      </c>
      <c r="AC709" s="7">
        <v>117110</v>
      </c>
      <c r="AD709" s="7">
        <v>117.11</v>
      </c>
      <c r="AE709" s="7">
        <v>730000</v>
      </c>
    </row>
    <row r="710" spans="1:31" ht="22" customHeight="1" x14ac:dyDescent="0.3">
      <c r="A710" s="2">
        <v>43736</v>
      </c>
      <c r="B710" s="3" t="s">
        <v>31</v>
      </c>
      <c r="C710" s="3" t="s">
        <v>32</v>
      </c>
      <c r="D710" s="3" t="s">
        <v>33</v>
      </c>
      <c r="E710" s="3" t="s">
        <v>34</v>
      </c>
      <c r="F710" s="4" t="s">
        <v>68</v>
      </c>
      <c r="G710" s="4" t="s">
        <v>68</v>
      </c>
      <c r="H710" s="4" t="s">
        <v>68</v>
      </c>
      <c r="I710" s="3" t="s">
        <v>35</v>
      </c>
      <c r="J710" s="3" t="s">
        <v>755</v>
      </c>
      <c r="K710" s="4" t="s">
        <v>68</v>
      </c>
      <c r="L710" s="4" t="s">
        <v>68</v>
      </c>
      <c r="M710" s="4" t="s">
        <v>68</v>
      </c>
      <c r="N710" s="4" t="s">
        <v>68</v>
      </c>
      <c r="O710" s="4" t="s">
        <v>68</v>
      </c>
      <c r="P710" s="3" t="s">
        <v>617</v>
      </c>
      <c r="Q710" s="3" t="s">
        <v>905</v>
      </c>
      <c r="R710" s="3" t="s">
        <v>133</v>
      </c>
      <c r="S710" s="3" t="s">
        <v>110</v>
      </c>
      <c r="T710" s="3" t="s">
        <v>134</v>
      </c>
      <c r="U710" s="3" t="s">
        <v>115</v>
      </c>
      <c r="V710" s="3" t="s">
        <v>45</v>
      </c>
      <c r="W710" s="3" t="s">
        <v>34</v>
      </c>
      <c r="X710" s="3" t="s">
        <v>46</v>
      </c>
      <c r="Y710" s="3" t="s">
        <v>47</v>
      </c>
      <c r="Z710" s="3" t="s">
        <v>145</v>
      </c>
      <c r="AA710" s="3" t="s">
        <v>923</v>
      </c>
      <c r="AB710" s="4">
        <v>1</v>
      </c>
      <c r="AC710" s="4">
        <v>17700</v>
      </c>
      <c r="AD710" s="4">
        <v>17.7</v>
      </c>
      <c r="AE710" s="4">
        <v>321000</v>
      </c>
    </row>
    <row r="711" spans="1:31" ht="22" customHeight="1" x14ac:dyDescent="0.3">
      <c r="A711" s="5">
        <v>43735</v>
      </c>
      <c r="B711" s="6" t="s">
        <v>31</v>
      </c>
      <c r="C711" s="6" t="s">
        <v>32</v>
      </c>
      <c r="D711" s="6" t="s">
        <v>33</v>
      </c>
      <c r="E711" s="6" t="s">
        <v>34</v>
      </c>
      <c r="F711" s="7" t="s">
        <v>68</v>
      </c>
      <c r="G711" s="7" t="s">
        <v>68</v>
      </c>
      <c r="H711" s="7" t="s">
        <v>68</v>
      </c>
      <c r="I711" s="6" t="s">
        <v>35</v>
      </c>
      <c r="J711" s="6" t="s">
        <v>131</v>
      </c>
      <c r="K711" s="6" t="s">
        <v>109</v>
      </c>
      <c r="L711" s="6" t="s">
        <v>110</v>
      </c>
      <c r="M711" s="7" t="s">
        <v>68</v>
      </c>
      <c r="N711" s="7" t="s">
        <v>68</v>
      </c>
      <c r="O711" s="7" t="s">
        <v>68</v>
      </c>
      <c r="P711" s="6" t="s">
        <v>132</v>
      </c>
      <c r="Q711" s="6" t="s">
        <v>101</v>
      </c>
      <c r="R711" s="6" t="s">
        <v>113</v>
      </c>
      <c r="S711" s="6" t="s">
        <v>110</v>
      </c>
      <c r="T711" s="6" t="s">
        <v>114</v>
      </c>
      <c r="U711" s="6" t="s">
        <v>115</v>
      </c>
      <c r="V711" s="6" t="s">
        <v>45</v>
      </c>
      <c r="W711" s="6" t="s">
        <v>34</v>
      </c>
      <c r="X711" s="6" t="s">
        <v>46</v>
      </c>
      <c r="Y711" s="6" t="s">
        <v>47</v>
      </c>
      <c r="Z711" s="6" t="s">
        <v>135</v>
      </c>
      <c r="AA711" s="6" t="s">
        <v>924</v>
      </c>
      <c r="AB711" s="7">
        <v>1</v>
      </c>
      <c r="AC711" s="7">
        <v>21375</v>
      </c>
      <c r="AD711" s="7">
        <v>21.38</v>
      </c>
      <c r="AE711" s="7">
        <v>3791000</v>
      </c>
    </row>
    <row r="712" spans="1:31" ht="22" customHeight="1" x14ac:dyDescent="0.3">
      <c r="A712" s="2">
        <v>43735</v>
      </c>
      <c r="B712" s="3" t="s">
        <v>31</v>
      </c>
      <c r="C712" s="3" t="s">
        <v>32</v>
      </c>
      <c r="D712" s="3" t="s">
        <v>33</v>
      </c>
      <c r="E712" s="3" t="s">
        <v>34</v>
      </c>
      <c r="F712" s="4" t="s">
        <v>68</v>
      </c>
      <c r="G712" s="4" t="s">
        <v>68</v>
      </c>
      <c r="H712" s="4" t="s">
        <v>68</v>
      </c>
      <c r="I712" s="3" t="s">
        <v>35</v>
      </c>
      <c r="J712" s="3" t="s">
        <v>131</v>
      </c>
      <c r="K712" s="3" t="s">
        <v>109</v>
      </c>
      <c r="L712" s="3" t="s">
        <v>110</v>
      </c>
      <c r="M712" s="4" t="s">
        <v>68</v>
      </c>
      <c r="N712" s="4" t="s">
        <v>68</v>
      </c>
      <c r="O712" s="4" t="s">
        <v>68</v>
      </c>
      <c r="P712" s="3" t="s">
        <v>132</v>
      </c>
      <c r="Q712" s="3" t="s">
        <v>101</v>
      </c>
      <c r="R712" s="3" t="s">
        <v>113</v>
      </c>
      <c r="S712" s="3" t="s">
        <v>110</v>
      </c>
      <c r="T712" s="3" t="s">
        <v>114</v>
      </c>
      <c r="U712" s="3" t="s">
        <v>115</v>
      </c>
      <c r="V712" s="3" t="s">
        <v>45</v>
      </c>
      <c r="W712" s="3" t="s">
        <v>34</v>
      </c>
      <c r="X712" s="3" t="s">
        <v>46</v>
      </c>
      <c r="Y712" s="3" t="s">
        <v>47</v>
      </c>
      <c r="Z712" s="3" t="s">
        <v>145</v>
      </c>
      <c r="AA712" s="3" t="s">
        <v>560</v>
      </c>
      <c r="AB712" s="4">
        <v>2</v>
      </c>
      <c r="AC712" s="4">
        <v>17400</v>
      </c>
      <c r="AD712" s="4">
        <v>17.399999999999999</v>
      </c>
      <c r="AE712" s="4">
        <v>315000</v>
      </c>
    </row>
    <row r="713" spans="1:31" ht="22" customHeight="1" x14ac:dyDescent="0.3">
      <c r="A713" s="5">
        <v>43735</v>
      </c>
      <c r="B713" s="6" t="s">
        <v>107</v>
      </c>
      <c r="C713" s="6" t="s">
        <v>32</v>
      </c>
      <c r="D713" s="6" t="s">
        <v>33</v>
      </c>
      <c r="E713" s="6" t="s">
        <v>34</v>
      </c>
      <c r="F713" s="7" t="s">
        <v>68</v>
      </c>
      <c r="G713" s="7" t="s">
        <v>68</v>
      </c>
      <c r="H713" s="7" t="s">
        <v>68</v>
      </c>
      <c r="I713" s="6" t="s">
        <v>35</v>
      </c>
      <c r="J713" s="6" t="s">
        <v>108</v>
      </c>
      <c r="K713" s="6" t="s">
        <v>109</v>
      </c>
      <c r="L713" s="6" t="s">
        <v>110</v>
      </c>
      <c r="M713" s="7" t="s">
        <v>68</v>
      </c>
      <c r="N713" s="7" t="s">
        <v>68</v>
      </c>
      <c r="O713" s="7" t="s">
        <v>68</v>
      </c>
      <c r="P713" s="6" t="s">
        <v>111</v>
      </c>
      <c r="Q713" s="6" t="s">
        <v>41</v>
      </c>
      <c r="R713" s="6" t="s">
        <v>133</v>
      </c>
      <c r="S713" s="6" t="s">
        <v>110</v>
      </c>
      <c r="T713" s="6" t="s">
        <v>134</v>
      </c>
      <c r="U713" s="6" t="s">
        <v>115</v>
      </c>
      <c r="V713" s="6" t="s">
        <v>45</v>
      </c>
      <c r="W713" s="6" t="s">
        <v>34</v>
      </c>
      <c r="X713" s="6" t="s">
        <v>46</v>
      </c>
      <c r="Y713" s="6" t="s">
        <v>47</v>
      </c>
      <c r="Z713" s="6" t="s">
        <v>145</v>
      </c>
      <c r="AA713" s="6" t="s">
        <v>925</v>
      </c>
      <c r="AB713" s="7">
        <v>4</v>
      </c>
      <c r="AC713" s="7">
        <v>22080</v>
      </c>
      <c r="AD713" s="7">
        <v>22.08</v>
      </c>
      <c r="AE713" s="7">
        <v>400000</v>
      </c>
    </row>
    <row r="714" spans="1:31" ht="22" customHeight="1" x14ac:dyDescent="0.3">
      <c r="A714" s="2">
        <v>43734</v>
      </c>
      <c r="B714" s="3" t="s">
        <v>31</v>
      </c>
      <c r="C714" s="3" t="s">
        <v>32</v>
      </c>
      <c r="D714" s="3" t="s">
        <v>33</v>
      </c>
      <c r="E714" s="3" t="s">
        <v>34</v>
      </c>
      <c r="F714" s="4" t="s">
        <v>68</v>
      </c>
      <c r="G714" s="4" t="s">
        <v>68</v>
      </c>
      <c r="H714" s="4" t="s">
        <v>68</v>
      </c>
      <c r="I714" s="3" t="s">
        <v>35</v>
      </c>
      <c r="J714" s="3" t="s">
        <v>325</v>
      </c>
      <c r="K714" s="4" t="s">
        <v>68</v>
      </c>
      <c r="L714" s="4" t="s">
        <v>68</v>
      </c>
      <c r="M714" s="3" t="s">
        <v>326</v>
      </c>
      <c r="N714" s="4" t="s">
        <v>68</v>
      </c>
      <c r="O714" s="4" t="s">
        <v>68</v>
      </c>
      <c r="P714" s="3" t="s">
        <v>327</v>
      </c>
      <c r="Q714" s="3" t="s">
        <v>41</v>
      </c>
      <c r="R714" s="3" t="s">
        <v>122</v>
      </c>
      <c r="S714" s="3" t="s">
        <v>120</v>
      </c>
      <c r="T714" s="3" t="s">
        <v>123</v>
      </c>
      <c r="U714" s="3" t="s">
        <v>124</v>
      </c>
      <c r="V714" s="3" t="s">
        <v>45</v>
      </c>
      <c r="W714" s="3" t="s">
        <v>34</v>
      </c>
      <c r="X714" s="3" t="s">
        <v>46</v>
      </c>
      <c r="Y714" s="3" t="s">
        <v>47</v>
      </c>
      <c r="Z714" s="3" t="s">
        <v>187</v>
      </c>
      <c r="AA714" s="3" t="s">
        <v>926</v>
      </c>
      <c r="AB714" s="4">
        <v>4</v>
      </c>
      <c r="AC714" s="4">
        <v>58800</v>
      </c>
      <c r="AD714" s="4">
        <v>58.8</v>
      </c>
      <c r="AE714" s="4">
        <v>247000</v>
      </c>
    </row>
    <row r="715" spans="1:31" ht="22" customHeight="1" x14ac:dyDescent="0.3">
      <c r="A715" s="5">
        <v>43733</v>
      </c>
      <c r="B715" s="6" t="s">
        <v>31</v>
      </c>
      <c r="C715" s="6" t="s">
        <v>56</v>
      </c>
      <c r="D715" s="6" t="s">
        <v>222</v>
      </c>
      <c r="E715" s="6" t="s">
        <v>34</v>
      </c>
      <c r="F715" s="7" t="s">
        <v>68</v>
      </c>
      <c r="G715" s="7" t="s">
        <v>68</v>
      </c>
      <c r="H715" s="7" t="s">
        <v>68</v>
      </c>
      <c r="I715" s="6" t="s">
        <v>446</v>
      </c>
      <c r="J715" s="6" t="s">
        <v>230</v>
      </c>
      <c r="K715" s="6" t="s">
        <v>580</v>
      </c>
      <c r="L715" s="6" t="s">
        <v>110</v>
      </c>
      <c r="M715" s="7" t="s">
        <v>68</v>
      </c>
      <c r="N715" s="7" t="s">
        <v>68</v>
      </c>
      <c r="O715" s="7" t="s">
        <v>68</v>
      </c>
      <c r="P715" s="6" t="s">
        <v>231</v>
      </c>
      <c r="Q715" s="6" t="s">
        <v>908</v>
      </c>
      <c r="R715" s="6" t="s">
        <v>113</v>
      </c>
      <c r="S715" s="6" t="s">
        <v>110</v>
      </c>
      <c r="T715" s="6" t="s">
        <v>114</v>
      </c>
      <c r="U715" s="6" t="s">
        <v>115</v>
      </c>
      <c r="V715" s="6" t="s">
        <v>45</v>
      </c>
      <c r="W715" s="6" t="s">
        <v>34</v>
      </c>
      <c r="X715" s="6" t="s">
        <v>46</v>
      </c>
      <c r="Y715" s="6" t="s">
        <v>47</v>
      </c>
      <c r="Z715" s="6" t="s">
        <v>234</v>
      </c>
      <c r="AA715" s="6" t="s">
        <v>927</v>
      </c>
      <c r="AB715" s="7">
        <v>2</v>
      </c>
      <c r="AC715" s="7">
        <v>34032</v>
      </c>
      <c r="AD715" s="7">
        <v>34.03</v>
      </c>
      <c r="AE715" s="7">
        <v>55300</v>
      </c>
    </row>
    <row r="716" spans="1:31" ht="22" customHeight="1" x14ac:dyDescent="0.3">
      <c r="A716" s="2">
        <v>43731</v>
      </c>
      <c r="B716" s="3" t="s">
        <v>31</v>
      </c>
      <c r="C716" s="3" t="s">
        <v>56</v>
      </c>
      <c r="D716" s="4" t="s">
        <v>68</v>
      </c>
      <c r="E716" s="4" t="s">
        <v>68</v>
      </c>
      <c r="F716" s="4" t="s">
        <v>68</v>
      </c>
      <c r="G716" s="4" t="s">
        <v>68</v>
      </c>
      <c r="H716" s="4" t="s">
        <v>68</v>
      </c>
      <c r="I716" s="3" t="s">
        <v>74</v>
      </c>
      <c r="J716" s="3" t="s">
        <v>77</v>
      </c>
      <c r="K716" s="3" t="s">
        <v>78</v>
      </c>
      <c r="L716" s="3" t="s">
        <v>79</v>
      </c>
      <c r="M716" s="4" t="s">
        <v>68</v>
      </c>
      <c r="N716" s="4" t="s">
        <v>68</v>
      </c>
      <c r="O716" s="4" t="s">
        <v>68</v>
      </c>
      <c r="P716" s="3" t="s">
        <v>80</v>
      </c>
      <c r="Q716" s="3" t="s">
        <v>81</v>
      </c>
      <c r="R716" s="3" t="s">
        <v>82</v>
      </c>
      <c r="S716" s="3" t="s">
        <v>79</v>
      </c>
      <c r="T716" s="3" t="s">
        <v>83</v>
      </c>
      <c r="U716" s="3" t="s">
        <v>65</v>
      </c>
      <c r="V716" s="3" t="s">
        <v>45</v>
      </c>
      <c r="W716" s="3" t="s">
        <v>34</v>
      </c>
      <c r="X716" s="3" t="s">
        <v>46</v>
      </c>
      <c r="Y716" s="3" t="s">
        <v>47</v>
      </c>
      <c r="Z716" s="3" t="s">
        <v>84</v>
      </c>
      <c r="AA716" s="3" t="s">
        <v>928</v>
      </c>
      <c r="AB716" s="4">
        <v>8</v>
      </c>
      <c r="AC716" s="4">
        <v>116256</v>
      </c>
      <c r="AD716" s="4">
        <v>116.26</v>
      </c>
      <c r="AE716" s="4">
        <v>340000</v>
      </c>
    </row>
    <row r="717" spans="1:31" ht="22" customHeight="1" x14ac:dyDescent="0.3">
      <c r="A717" s="5">
        <v>43730</v>
      </c>
      <c r="B717" s="6" t="s">
        <v>31</v>
      </c>
      <c r="C717" s="6" t="s">
        <v>56</v>
      </c>
      <c r="D717" s="7" t="s">
        <v>68</v>
      </c>
      <c r="E717" s="7" t="s">
        <v>68</v>
      </c>
      <c r="F717" s="7" t="s">
        <v>68</v>
      </c>
      <c r="G717" s="7" t="s">
        <v>68</v>
      </c>
      <c r="H717" s="7" t="s">
        <v>68</v>
      </c>
      <c r="I717" s="6" t="s">
        <v>74</v>
      </c>
      <c r="J717" s="6" t="s">
        <v>347</v>
      </c>
      <c r="K717" s="6" t="s">
        <v>929</v>
      </c>
      <c r="L717" s="6" t="s">
        <v>350</v>
      </c>
      <c r="M717" s="6" t="s">
        <v>61</v>
      </c>
      <c r="N717" s="7" t="s">
        <v>68</v>
      </c>
      <c r="O717" s="7" t="s">
        <v>68</v>
      </c>
      <c r="P717" s="6" t="s">
        <v>348</v>
      </c>
      <c r="Q717" s="6" t="s">
        <v>41</v>
      </c>
      <c r="R717" s="6" t="s">
        <v>371</v>
      </c>
      <c r="S717" s="6" t="s">
        <v>350</v>
      </c>
      <c r="T717" s="6" t="s">
        <v>372</v>
      </c>
      <c r="U717" s="6" t="s">
        <v>352</v>
      </c>
      <c r="V717" s="6" t="s">
        <v>45</v>
      </c>
      <c r="W717" s="6" t="s">
        <v>34</v>
      </c>
      <c r="X717" s="6" t="s">
        <v>46</v>
      </c>
      <c r="Y717" s="6" t="s">
        <v>47</v>
      </c>
      <c r="Z717" s="6" t="s">
        <v>373</v>
      </c>
      <c r="AA717" s="6" t="s">
        <v>930</v>
      </c>
      <c r="AB717" s="7">
        <v>5</v>
      </c>
      <c r="AC717" s="7">
        <v>91900</v>
      </c>
      <c r="AD717" s="7">
        <v>91.9</v>
      </c>
      <c r="AE717" s="7">
        <v>327000</v>
      </c>
    </row>
    <row r="718" spans="1:31" ht="22" customHeight="1" x14ac:dyDescent="0.3">
      <c r="A718" s="2">
        <v>43730</v>
      </c>
      <c r="B718" s="3" t="s">
        <v>31</v>
      </c>
      <c r="C718" s="3" t="s">
        <v>32</v>
      </c>
      <c r="D718" s="3" t="s">
        <v>33</v>
      </c>
      <c r="E718" s="3" t="s">
        <v>34</v>
      </c>
      <c r="F718" s="4" t="s">
        <v>68</v>
      </c>
      <c r="G718" s="4" t="s">
        <v>68</v>
      </c>
      <c r="H718" s="4" t="s">
        <v>68</v>
      </c>
      <c r="I718" s="3" t="s">
        <v>35</v>
      </c>
      <c r="J718" s="3" t="s">
        <v>755</v>
      </c>
      <c r="K718" s="4" t="s">
        <v>68</v>
      </c>
      <c r="L718" s="4" t="s">
        <v>68</v>
      </c>
      <c r="M718" s="4" t="s">
        <v>68</v>
      </c>
      <c r="N718" s="4" t="s">
        <v>68</v>
      </c>
      <c r="O718" s="4" t="s">
        <v>68</v>
      </c>
      <c r="P718" s="3" t="s">
        <v>617</v>
      </c>
      <c r="Q718" s="3" t="s">
        <v>905</v>
      </c>
      <c r="R718" s="3" t="s">
        <v>133</v>
      </c>
      <c r="S718" s="3" t="s">
        <v>110</v>
      </c>
      <c r="T718" s="3" t="s">
        <v>134</v>
      </c>
      <c r="U718" s="3" t="s">
        <v>115</v>
      </c>
      <c r="V718" s="3" t="s">
        <v>45</v>
      </c>
      <c r="W718" s="3" t="s">
        <v>34</v>
      </c>
      <c r="X718" s="3" t="s">
        <v>46</v>
      </c>
      <c r="Y718" s="3" t="s">
        <v>47</v>
      </c>
      <c r="Z718" s="3" t="s">
        <v>145</v>
      </c>
      <c r="AA718" s="3" t="s">
        <v>931</v>
      </c>
      <c r="AB718" s="4">
        <v>5</v>
      </c>
      <c r="AC718" s="4">
        <v>88500</v>
      </c>
      <c r="AD718" s="4">
        <v>88.5</v>
      </c>
      <c r="AE718" s="4">
        <v>1605000</v>
      </c>
    </row>
    <row r="719" spans="1:31" ht="22" hidden="1" customHeight="1" x14ac:dyDescent="0.3">
      <c r="A719" s="5">
        <v>43730</v>
      </c>
      <c r="B719" s="6" t="s">
        <v>26</v>
      </c>
      <c r="C719" s="6" t="s">
        <v>903</v>
      </c>
      <c r="D719" s="6" t="s">
        <v>222</v>
      </c>
      <c r="E719" s="6" t="s">
        <v>34</v>
      </c>
      <c r="F719" s="7" t="s">
        <v>68</v>
      </c>
      <c r="G719" s="7" t="s">
        <v>68</v>
      </c>
      <c r="H719" s="7" t="s">
        <v>68</v>
      </c>
      <c r="I719" s="6" t="s">
        <v>904</v>
      </c>
      <c r="J719" s="6" t="s">
        <v>755</v>
      </c>
      <c r="K719" s="7" t="s">
        <v>68</v>
      </c>
      <c r="L719" s="7" t="s">
        <v>68</v>
      </c>
      <c r="M719" s="7" t="s">
        <v>68</v>
      </c>
      <c r="N719" s="7" t="s">
        <v>68</v>
      </c>
      <c r="O719" s="7" t="s">
        <v>68</v>
      </c>
      <c r="P719" s="6" t="s">
        <v>617</v>
      </c>
      <c r="Q719" s="6" t="s">
        <v>905</v>
      </c>
      <c r="R719" s="6" t="s">
        <v>113</v>
      </c>
      <c r="S719" s="6" t="s">
        <v>110</v>
      </c>
      <c r="T719" s="6" t="s">
        <v>114</v>
      </c>
      <c r="U719" s="6" t="s">
        <v>115</v>
      </c>
      <c r="V719" s="6" t="s">
        <v>45</v>
      </c>
      <c r="W719" s="6" t="s">
        <v>34</v>
      </c>
      <c r="X719" s="6" t="s">
        <v>46</v>
      </c>
      <c r="Y719" s="6" t="s">
        <v>47</v>
      </c>
      <c r="Z719" s="6" t="s">
        <v>207</v>
      </c>
      <c r="AA719" s="6" t="s">
        <v>932</v>
      </c>
      <c r="AB719" s="7">
        <v>4</v>
      </c>
      <c r="AC719" s="7">
        <v>41960</v>
      </c>
      <c r="AD719" s="7">
        <v>41.96</v>
      </c>
      <c r="AE719" s="7">
        <v>719000</v>
      </c>
    </row>
    <row r="720" spans="1:31" ht="22" customHeight="1" x14ac:dyDescent="0.3">
      <c r="A720" s="2">
        <v>43730</v>
      </c>
      <c r="B720" s="3" t="s">
        <v>107</v>
      </c>
      <c r="C720" s="3" t="s">
        <v>56</v>
      </c>
      <c r="D720" s="4" t="s">
        <v>68</v>
      </c>
      <c r="E720" s="4" t="s">
        <v>68</v>
      </c>
      <c r="F720" s="4" t="s">
        <v>68</v>
      </c>
      <c r="G720" s="4" t="s">
        <v>68</v>
      </c>
      <c r="H720" s="4" t="s">
        <v>68</v>
      </c>
      <c r="I720" s="3" t="s">
        <v>74</v>
      </c>
      <c r="J720" s="3" t="s">
        <v>108</v>
      </c>
      <c r="K720" s="3" t="s">
        <v>109</v>
      </c>
      <c r="L720" s="3" t="s">
        <v>110</v>
      </c>
      <c r="M720" s="4" t="s">
        <v>68</v>
      </c>
      <c r="N720" s="4" t="s">
        <v>68</v>
      </c>
      <c r="O720" s="4" t="s">
        <v>68</v>
      </c>
      <c r="P720" s="3" t="s">
        <v>111</v>
      </c>
      <c r="Q720" s="3" t="s">
        <v>41</v>
      </c>
      <c r="R720" s="3" t="s">
        <v>133</v>
      </c>
      <c r="S720" s="3" t="s">
        <v>110</v>
      </c>
      <c r="T720" s="3" t="s">
        <v>134</v>
      </c>
      <c r="U720" s="3" t="s">
        <v>115</v>
      </c>
      <c r="V720" s="3" t="s">
        <v>45</v>
      </c>
      <c r="W720" s="3" t="s">
        <v>34</v>
      </c>
      <c r="X720" s="3" t="s">
        <v>46</v>
      </c>
      <c r="Y720" s="3" t="s">
        <v>47</v>
      </c>
      <c r="Z720" s="3" t="s">
        <v>345</v>
      </c>
      <c r="AA720" s="3" t="s">
        <v>933</v>
      </c>
      <c r="AB720" s="4">
        <v>1</v>
      </c>
      <c r="AC720" s="4">
        <v>12620</v>
      </c>
      <c r="AD720" s="4">
        <v>12.62</v>
      </c>
      <c r="AE720" s="4">
        <v>229000</v>
      </c>
    </row>
    <row r="721" spans="1:31" ht="22" customHeight="1" x14ac:dyDescent="0.3">
      <c r="A721" s="5">
        <v>43730</v>
      </c>
      <c r="B721" s="6" t="s">
        <v>107</v>
      </c>
      <c r="C721" s="6" t="s">
        <v>32</v>
      </c>
      <c r="D721" s="6" t="s">
        <v>33</v>
      </c>
      <c r="E721" s="6" t="s">
        <v>34</v>
      </c>
      <c r="F721" s="7" t="s">
        <v>68</v>
      </c>
      <c r="G721" s="7" t="s">
        <v>68</v>
      </c>
      <c r="H721" s="7" t="s">
        <v>68</v>
      </c>
      <c r="I721" s="6" t="s">
        <v>35</v>
      </c>
      <c r="J721" s="6" t="s">
        <v>108</v>
      </c>
      <c r="K721" s="6" t="s">
        <v>109</v>
      </c>
      <c r="L721" s="6" t="s">
        <v>110</v>
      </c>
      <c r="M721" s="7" t="s">
        <v>68</v>
      </c>
      <c r="N721" s="7" t="s">
        <v>68</v>
      </c>
      <c r="O721" s="7" t="s">
        <v>68</v>
      </c>
      <c r="P721" s="6" t="s">
        <v>111</v>
      </c>
      <c r="Q721" s="6" t="s">
        <v>41</v>
      </c>
      <c r="R721" s="6" t="s">
        <v>113</v>
      </c>
      <c r="S721" s="6" t="s">
        <v>110</v>
      </c>
      <c r="T721" s="6" t="s">
        <v>114</v>
      </c>
      <c r="U721" s="6" t="s">
        <v>115</v>
      </c>
      <c r="V721" s="6" t="s">
        <v>45</v>
      </c>
      <c r="W721" s="6" t="s">
        <v>34</v>
      </c>
      <c r="X721" s="6" t="s">
        <v>46</v>
      </c>
      <c r="Y721" s="6" t="s">
        <v>47</v>
      </c>
      <c r="Z721" s="6" t="s">
        <v>934</v>
      </c>
      <c r="AA721" s="6" t="s">
        <v>935</v>
      </c>
      <c r="AB721" s="7">
        <v>2</v>
      </c>
      <c r="AC721" s="7">
        <v>15630</v>
      </c>
      <c r="AD721" s="7">
        <v>15.63</v>
      </c>
      <c r="AE721" s="7">
        <v>97400</v>
      </c>
    </row>
    <row r="722" spans="1:31" ht="22" customHeight="1" x14ac:dyDescent="0.3">
      <c r="A722" s="2">
        <v>43730</v>
      </c>
      <c r="B722" s="3" t="s">
        <v>107</v>
      </c>
      <c r="C722" s="3" t="s">
        <v>56</v>
      </c>
      <c r="D722" s="4" t="s">
        <v>68</v>
      </c>
      <c r="E722" s="4" t="s">
        <v>68</v>
      </c>
      <c r="F722" s="4" t="s">
        <v>68</v>
      </c>
      <c r="G722" s="4" t="s">
        <v>68</v>
      </c>
      <c r="H722" s="4" t="s">
        <v>68</v>
      </c>
      <c r="I722" s="3" t="s">
        <v>74</v>
      </c>
      <c r="J722" s="3" t="s">
        <v>108</v>
      </c>
      <c r="K722" s="3" t="s">
        <v>109</v>
      </c>
      <c r="L722" s="3" t="s">
        <v>110</v>
      </c>
      <c r="M722" s="4" t="s">
        <v>68</v>
      </c>
      <c r="N722" s="4" t="s">
        <v>68</v>
      </c>
      <c r="O722" s="4" t="s">
        <v>68</v>
      </c>
      <c r="P722" s="3" t="s">
        <v>111</v>
      </c>
      <c r="Q722" s="3" t="s">
        <v>41</v>
      </c>
      <c r="R722" s="3" t="s">
        <v>133</v>
      </c>
      <c r="S722" s="3" t="s">
        <v>110</v>
      </c>
      <c r="T722" s="3" t="s">
        <v>134</v>
      </c>
      <c r="U722" s="3" t="s">
        <v>115</v>
      </c>
      <c r="V722" s="3" t="s">
        <v>45</v>
      </c>
      <c r="W722" s="3" t="s">
        <v>34</v>
      </c>
      <c r="X722" s="3" t="s">
        <v>46</v>
      </c>
      <c r="Y722" s="3" t="s">
        <v>47</v>
      </c>
      <c r="Z722" s="3" t="s">
        <v>135</v>
      </c>
      <c r="AA722" s="3" t="s">
        <v>936</v>
      </c>
      <c r="AB722" s="4">
        <v>2</v>
      </c>
      <c r="AC722" s="4">
        <v>22630</v>
      </c>
      <c r="AD722" s="4">
        <v>22.63</v>
      </c>
      <c r="AE722" s="4">
        <v>4014000</v>
      </c>
    </row>
    <row r="723" spans="1:31" ht="22" customHeight="1" x14ac:dyDescent="0.3">
      <c r="A723" s="5">
        <v>43730</v>
      </c>
      <c r="B723" s="6" t="s">
        <v>31</v>
      </c>
      <c r="C723" s="6" t="s">
        <v>32</v>
      </c>
      <c r="D723" s="6" t="s">
        <v>33</v>
      </c>
      <c r="E723" s="6" t="s">
        <v>34</v>
      </c>
      <c r="F723" s="7" t="s">
        <v>68</v>
      </c>
      <c r="G723" s="7" t="s">
        <v>68</v>
      </c>
      <c r="H723" s="7" t="s">
        <v>68</v>
      </c>
      <c r="I723" s="6" t="s">
        <v>35</v>
      </c>
      <c r="J723" s="6" t="s">
        <v>131</v>
      </c>
      <c r="K723" s="6" t="s">
        <v>109</v>
      </c>
      <c r="L723" s="6" t="s">
        <v>110</v>
      </c>
      <c r="M723" s="7" t="s">
        <v>68</v>
      </c>
      <c r="N723" s="7" t="s">
        <v>68</v>
      </c>
      <c r="O723" s="7" t="s">
        <v>68</v>
      </c>
      <c r="P723" s="6" t="s">
        <v>132</v>
      </c>
      <c r="Q723" s="6" t="s">
        <v>41</v>
      </c>
      <c r="R723" s="6" t="s">
        <v>113</v>
      </c>
      <c r="S723" s="6" t="s">
        <v>110</v>
      </c>
      <c r="T723" s="6" t="s">
        <v>114</v>
      </c>
      <c r="U723" s="6" t="s">
        <v>115</v>
      </c>
      <c r="V723" s="6" t="s">
        <v>45</v>
      </c>
      <c r="W723" s="6" t="s">
        <v>34</v>
      </c>
      <c r="X723" s="6" t="s">
        <v>46</v>
      </c>
      <c r="Y723" s="6" t="s">
        <v>47</v>
      </c>
      <c r="Z723" s="6" t="s">
        <v>145</v>
      </c>
      <c r="AA723" s="6" t="s">
        <v>937</v>
      </c>
      <c r="AB723" s="7">
        <v>2</v>
      </c>
      <c r="AC723" s="7">
        <v>17400</v>
      </c>
      <c r="AD723" s="7">
        <v>17.399999999999999</v>
      </c>
      <c r="AE723" s="7">
        <v>315000</v>
      </c>
    </row>
    <row r="724" spans="1:31" ht="22" customHeight="1" x14ac:dyDescent="0.3">
      <c r="A724" s="2">
        <v>43730</v>
      </c>
      <c r="B724" s="3" t="s">
        <v>31</v>
      </c>
      <c r="C724" s="3" t="s">
        <v>32</v>
      </c>
      <c r="D724" s="3" t="s">
        <v>33</v>
      </c>
      <c r="E724" s="3" t="s">
        <v>34</v>
      </c>
      <c r="F724" s="4" t="s">
        <v>68</v>
      </c>
      <c r="G724" s="4" t="s">
        <v>68</v>
      </c>
      <c r="H724" s="4" t="s">
        <v>68</v>
      </c>
      <c r="I724" s="3" t="s">
        <v>35</v>
      </c>
      <c r="J724" s="3" t="s">
        <v>131</v>
      </c>
      <c r="K724" s="3" t="s">
        <v>109</v>
      </c>
      <c r="L724" s="3" t="s">
        <v>110</v>
      </c>
      <c r="M724" s="4" t="s">
        <v>68</v>
      </c>
      <c r="N724" s="4" t="s">
        <v>68</v>
      </c>
      <c r="O724" s="4" t="s">
        <v>68</v>
      </c>
      <c r="P724" s="3" t="s">
        <v>132</v>
      </c>
      <c r="Q724" s="3" t="s">
        <v>41</v>
      </c>
      <c r="R724" s="3" t="s">
        <v>113</v>
      </c>
      <c r="S724" s="3" t="s">
        <v>110</v>
      </c>
      <c r="T724" s="3" t="s">
        <v>114</v>
      </c>
      <c r="U724" s="3" t="s">
        <v>115</v>
      </c>
      <c r="V724" s="3" t="s">
        <v>45</v>
      </c>
      <c r="W724" s="3" t="s">
        <v>34</v>
      </c>
      <c r="X724" s="3" t="s">
        <v>46</v>
      </c>
      <c r="Y724" s="3" t="s">
        <v>47</v>
      </c>
      <c r="Z724" s="3" t="s">
        <v>145</v>
      </c>
      <c r="AA724" s="3" t="s">
        <v>560</v>
      </c>
      <c r="AB724" s="4">
        <v>2</v>
      </c>
      <c r="AC724" s="4">
        <v>17400</v>
      </c>
      <c r="AD724" s="4">
        <v>17.399999999999999</v>
      </c>
      <c r="AE724" s="4">
        <v>315000</v>
      </c>
    </row>
    <row r="725" spans="1:31" ht="22" customHeight="1" x14ac:dyDescent="0.3">
      <c r="A725" s="5">
        <v>43730</v>
      </c>
      <c r="B725" s="6" t="s">
        <v>31</v>
      </c>
      <c r="C725" s="6" t="s">
        <v>56</v>
      </c>
      <c r="D725" s="6" t="s">
        <v>222</v>
      </c>
      <c r="E725" s="6" t="s">
        <v>34</v>
      </c>
      <c r="F725" s="7" t="s">
        <v>68</v>
      </c>
      <c r="G725" s="7" t="s">
        <v>68</v>
      </c>
      <c r="H725" s="7" t="s">
        <v>68</v>
      </c>
      <c r="I725" s="6" t="s">
        <v>223</v>
      </c>
      <c r="J725" s="6" t="s">
        <v>755</v>
      </c>
      <c r="K725" s="7" t="s">
        <v>68</v>
      </c>
      <c r="L725" s="7" t="s">
        <v>68</v>
      </c>
      <c r="M725" s="7" t="s">
        <v>68</v>
      </c>
      <c r="N725" s="7" t="s">
        <v>68</v>
      </c>
      <c r="O725" s="7" t="s">
        <v>68</v>
      </c>
      <c r="P725" s="6" t="s">
        <v>617</v>
      </c>
      <c r="Q725" s="6" t="s">
        <v>905</v>
      </c>
      <c r="R725" s="6" t="s">
        <v>113</v>
      </c>
      <c r="S725" s="6" t="s">
        <v>110</v>
      </c>
      <c r="T725" s="6" t="s">
        <v>114</v>
      </c>
      <c r="U725" s="6" t="s">
        <v>115</v>
      </c>
      <c r="V725" s="6" t="s">
        <v>45</v>
      </c>
      <c r="W725" s="6" t="s">
        <v>34</v>
      </c>
      <c r="X725" s="6" t="s">
        <v>46</v>
      </c>
      <c r="Y725" s="6" t="s">
        <v>47</v>
      </c>
      <c r="Z725" s="6" t="s">
        <v>95</v>
      </c>
      <c r="AA725" s="6" t="s">
        <v>938</v>
      </c>
      <c r="AB725" s="7">
        <v>8</v>
      </c>
      <c r="AC725" s="7">
        <v>86576</v>
      </c>
      <c r="AD725" s="7">
        <v>86.58</v>
      </c>
      <c r="AE725" s="7">
        <v>262000</v>
      </c>
    </row>
    <row r="726" spans="1:31" ht="22" customHeight="1" x14ac:dyDescent="0.3">
      <c r="A726" s="2">
        <v>43730</v>
      </c>
      <c r="B726" s="3" t="s">
        <v>107</v>
      </c>
      <c r="C726" s="3" t="s">
        <v>32</v>
      </c>
      <c r="D726" s="3" t="s">
        <v>33</v>
      </c>
      <c r="E726" s="3" t="s">
        <v>34</v>
      </c>
      <c r="F726" s="4" t="s">
        <v>68</v>
      </c>
      <c r="G726" s="4" t="s">
        <v>68</v>
      </c>
      <c r="H726" s="4" t="s">
        <v>68</v>
      </c>
      <c r="I726" s="3" t="s">
        <v>35</v>
      </c>
      <c r="J726" s="3" t="s">
        <v>108</v>
      </c>
      <c r="K726" s="3" t="s">
        <v>109</v>
      </c>
      <c r="L726" s="3" t="s">
        <v>110</v>
      </c>
      <c r="M726" s="4" t="s">
        <v>68</v>
      </c>
      <c r="N726" s="4" t="s">
        <v>68</v>
      </c>
      <c r="O726" s="4" t="s">
        <v>68</v>
      </c>
      <c r="P726" s="3" t="s">
        <v>111</v>
      </c>
      <c r="Q726" s="3" t="s">
        <v>41</v>
      </c>
      <c r="R726" s="3" t="s">
        <v>113</v>
      </c>
      <c r="S726" s="3" t="s">
        <v>110</v>
      </c>
      <c r="T726" s="3" t="s">
        <v>114</v>
      </c>
      <c r="U726" s="3" t="s">
        <v>115</v>
      </c>
      <c r="V726" s="3" t="s">
        <v>45</v>
      </c>
      <c r="W726" s="3" t="s">
        <v>34</v>
      </c>
      <c r="X726" s="3" t="s">
        <v>46</v>
      </c>
      <c r="Y726" s="3" t="s">
        <v>47</v>
      </c>
      <c r="Z726" s="3" t="s">
        <v>934</v>
      </c>
      <c r="AA726" s="3" t="s">
        <v>939</v>
      </c>
      <c r="AB726" s="4">
        <v>2</v>
      </c>
      <c r="AC726" s="4">
        <v>20840</v>
      </c>
      <c r="AD726" s="4">
        <v>20.84</v>
      </c>
      <c r="AE726" s="4">
        <v>130000</v>
      </c>
    </row>
    <row r="727" spans="1:31" ht="22" customHeight="1" x14ac:dyDescent="0.3">
      <c r="A727" s="5">
        <v>43730</v>
      </c>
      <c r="B727" s="6" t="s">
        <v>31</v>
      </c>
      <c r="C727" s="6" t="s">
        <v>32</v>
      </c>
      <c r="D727" s="6" t="s">
        <v>33</v>
      </c>
      <c r="E727" s="6" t="s">
        <v>34</v>
      </c>
      <c r="F727" s="7" t="s">
        <v>68</v>
      </c>
      <c r="G727" s="7" t="s">
        <v>68</v>
      </c>
      <c r="H727" s="7" t="s">
        <v>68</v>
      </c>
      <c r="I727" s="6" t="s">
        <v>35</v>
      </c>
      <c r="J727" s="6" t="s">
        <v>131</v>
      </c>
      <c r="K727" s="6" t="s">
        <v>109</v>
      </c>
      <c r="L727" s="6" t="s">
        <v>110</v>
      </c>
      <c r="M727" s="7" t="s">
        <v>68</v>
      </c>
      <c r="N727" s="7" t="s">
        <v>68</v>
      </c>
      <c r="O727" s="7" t="s">
        <v>68</v>
      </c>
      <c r="P727" s="6" t="s">
        <v>132</v>
      </c>
      <c r="Q727" s="6" t="s">
        <v>41</v>
      </c>
      <c r="R727" s="6" t="s">
        <v>113</v>
      </c>
      <c r="S727" s="6" t="s">
        <v>110</v>
      </c>
      <c r="T727" s="6" t="s">
        <v>114</v>
      </c>
      <c r="U727" s="6" t="s">
        <v>115</v>
      </c>
      <c r="V727" s="6" t="s">
        <v>45</v>
      </c>
      <c r="W727" s="6" t="s">
        <v>34</v>
      </c>
      <c r="X727" s="6" t="s">
        <v>46</v>
      </c>
      <c r="Y727" s="6" t="s">
        <v>47</v>
      </c>
      <c r="Z727" s="6" t="s">
        <v>145</v>
      </c>
      <c r="AA727" s="6" t="s">
        <v>940</v>
      </c>
      <c r="AB727" s="7">
        <v>2</v>
      </c>
      <c r="AC727" s="7">
        <v>17400</v>
      </c>
      <c r="AD727" s="7">
        <v>17.399999999999999</v>
      </c>
      <c r="AE727" s="7">
        <v>315000</v>
      </c>
    </row>
    <row r="728" spans="1:31" ht="22" customHeight="1" x14ac:dyDescent="0.3">
      <c r="A728" s="2">
        <v>43730</v>
      </c>
      <c r="B728" s="3" t="s">
        <v>31</v>
      </c>
      <c r="C728" s="3" t="s">
        <v>32</v>
      </c>
      <c r="D728" s="3" t="s">
        <v>33</v>
      </c>
      <c r="E728" s="3" t="s">
        <v>34</v>
      </c>
      <c r="F728" s="4" t="s">
        <v>68</v>
      </c>
      <c r="G728" s="4" t="s">
        <v>68</v>
      </c>
      <c r="H728" s="4" t="s">
        <v>68</v>
      </c>
      <c r="I728" s="3" t="s">
        <v>35</v>
      </c>
      <c r="J728" s="3" t="s">
        <v>200</v>
      </c>
      <c r="K728" s="4" t="s">
        <v>68</v>
      </c>
      <c r="L728" s="3" t="s">
        <v>99</v>
      </c>
      <c r="M728" s="4" t="s">
        <v>68</v>
      </c>
      <c r="N728" s="4" t="s">
        <v>68</v>
      </c>
      <c r="O728" s="4" t="s">
        <v>68</v>
      </c>
      <c r="P728" s="3" t="s">
        <v>202</v>
      </c>
      <c r="Q728" s="3" t="s">
        <v>41</v>
      </c>
      <c r="R728" s="3" t="s">
        <v>113</v>
      </c>
      <c r="S728" s="3" t="s">
        <v>110</v>
      </c>
      <c r="T728" s="3" t="s">
        <v>114</v>
      </c>
      <c r="U728" s="3" t="s">
        <v>115</v>
      </c>
      <c r="V728" s="3" t="s">
        <v>45</v>
      </c>
      <c r="W728" s="3" t="s">
        <v>34</v>
      </c>
      <c r="X728" s="3" t="s">
        <v>46</v>
      </c>
      <c r="Y728" s="3" t="s">
        <v>47</v>
      </c>
      <c r="Z728" s="3" t="s">
        <v>145</v>
      </c>
      <c r="AA728" s="3" t="s">
        <v>941</v>
      </c>
      <c r="AB728" s="4">
        <v>4</v>
      </c>
      <c r="AC728" s="4">
        <v>46200</v>
      </c>
      <c r="AD728" s="4">
        <v>46.2</v>
      </c>
      <c r="AE728" s="4">
        <v>838000</v>
      </c>
    </row>
    <row r="729" spans="1:31" ht="22" customHeight="1" x14ac:dyDescent="0.3">
      <c r="A729" s="5">
        <v>43730</v>
      </c>
      <c r="B729" s="6" t="s">
        <v>107</v>
      </c>
      <c r="C729" s="6" t="s">
        <v>56</v>
      </c>
      <c r="D729" s="7" t="s">
        <v>68</v>
      </c>
      <c r="E729" s="7" t="s">
        <v>68</v>
      </c>
      <c r="F729" s="7" t="s">
        <v>68</v>
      </c>
      <c r="G729" s="7" t="s">
        <v>68</v>
      </c>
      <c r="H729" s="7" t="s">
        <v>68</v>
      </c>
      <c r="I729" s="6" t="s">
        <v>74</v>
      </c>
      <c r="J729" s="6" t="s">
        <v>108</v>
      </c>
      <c r="K729" s="6" t="s">
        <v>109</v>
      </c>
      <c r="L729" s="6" t="s">
        <v>110</v>
      </c>
      <c r="M729" s="7" t="s">
        <v>68</v>
      </c>
      <c r="N729" s="7" t="s">
        <v>68</v>
      </c>
      <c r="O729" s="7" t="s">
        <v>68</v>
      </c>
      <c r="P729" s="6" t="s">
        <v>111</v>
      </c>
      <c r="Q729" s="6" t="s">
        <v>41</v>
      </c>
      <c r="R729" s="6" t="s">
        <v>133</v>
      </c>
      <c r="S729" s="6" t="s">
        <v>110</v>
      </c>
      <c r="T729" s="6" t="s">
        <v>134</v>
      </c>
      <c r="U729" s="6" t="s">
        <v>115</v>
      </c>
      <c r="V729" s="6" t="s">
        <v>45</v>
      </c>
      <c r="W729" s="6" t="s">
        <v>34</v>
      </c>
      <c r="X729" s="6" t="s">
        <v>46</v>
      </c>
      <c r="Y729" s="6" t="s">
        <v>47</v>
      </c>
      <c r="Z729" s="6" t="s">
        <v>345</v>
      </c>
      <c r="AA729" s="6" t="s">
        <v>942</v>
      </c>
      <c r="AB729" s="7">
        <v>1</v>
      </c>
      <c r="AC729" s="7">
        <v>12620</v>
      </c>
      <c r="AD729" s="7">
        <v>12.62</v>
      </c>
      <c r="AE729" s="7">
        <v>229000</v>
      </c>
    </row>
    <row r="730" spans="1:31" ht="22" customHeight="1" x14ac:dyDescent="0.3">
      <c r="A730" s="2">
        <v>43730</v>
      </c>
      <c r="B730" s="3" t="s">
        <v>107</v>
      </c>
      <c r="C730" s="3" t="s">
        <v>56</v>
      </c>
      <c r="D730" s="4" t="s">
        <v>68</v>
      </c>
      <c r="E730" s="4" t="s">
        <v>68</v>
      </c>
      <c r="F730" s="4" t="s">
        <v>68</v>
      </c>
      <c r="G730" s="4" t="s">
        <v>68</v>
      </c>
      <c r="H730" s="4" t="s">
        <v>68</v>
      </c>
      <c r="I730" s="3" t="s">
        <v>74</v>
      </c>
      <c r="J730" s="3" t="s">
        <v>108</v>
      </c>
      <c r="K730" s="3" t="s">
        <v>109</v>
      </c>
      <c r="L730" s="3" t="s">
        <v>110</v>
      </c>
      <c r="M730" s="4" t="s">
        <v>68</v>
      </c>
      <c r="N730" s="4" t="s">
        <v>68</v>
      </c>
      <c r="O730" s="4" t="s">
        <v>68</v>
      </c>
      <c r="P730" s="3" t="s">
        <v>111</v>
      </c>
      <c r="Q730" s="3" t="s">
        <v>41</v>
      </c>
      <c r="R730" s="3" t="s">
        <v>133</v>
      </c>
      <c r="S730" s="3" t="s">
        <v>110</v>
      </c>
      <c r="T730" s="3" t="s">
        <v>134</v>
      </c>
      <c r="U730" s="3" t="s">
        <v>115</v>
      </c>
      <c r="V730" s="3" t="s">
        <v>45</v>
      </c>
      <c r="W730" s="3" t="s">
        <v>34</v>
      </c>
      <c r="X730" s="3" t="s">
        <v>46</v>
      </c>
      <c r="Y730" s="3" t="s">
        <v>47</v>
      </c>
      <c r="Z730" s="3" t="s">
        <v>135</v>
      </c>
      <c r="AA730" s="3" t="s">
        <v>943</v>
      </c>
      <c r="AB730" s="4">
        <v>2</v>
      </c>
      <c r="AC730" s="4">
        <v>22630</v>
      </c>
      <c r="AD730" s="4">
        <v>22.63</v>
      </c>
      <c r="AE730" s="4">
        <v>4014000</v>
      </c>
    </row>
    <row r="731" spans="1:31" ht="22" customHeight="1" x14ac:dyDescent="0.3">
      <c r="A731" s="5">
        <v>43728</v>
      </c>
      <c r="B731" s="6" t="s">
        <v>31</v>
      </c>
      <c r="C731" s="6" t="s">
        <v>32</v>
      </c>
      <c r="D731" s="6" t="s">
        <v>33</v>
      </c>
      <c r="E731" s="6" t="s">
        <v>34</v>
      </c>
      <c r="F731" s="7" t="s">
        <v>68</v>
      </c>
      <c r="G731" s="7" t="s">
        <v>68</v>
      </c>
      <c r="H731" s="7" t="s">
        <v>68</v>
      </c>
      <c r="I731" s="6" t="s">
        <v>35</v>
      </c>
      <c r="J731" s="6" t="s">
        <v>131</v>
      </c>
      <c r="K731" s="6" t="s">
        <v>109</v>
      </c>
      <c r="L731" s="6" t="s">
        <v>110</v>
      </c>
      <c r="M731" s="7" t="s">
        <v>68</v>
      </c>
      <c r="N731" s="7" t="s">
        <v>68</v>
      </c>
      <c r="O731" s="7" t="s">
        <v>68</v>
      </c>
      <c r="P731" s="6" t="s">
        <v>132</v>
      </c>
      <c r="Q731" s="6" t="s">
        <v>41</v>
      </c>
      <c r="R731" s="6" t="s">
        <v>113</v>
      </c>
      <c r="S731" s="6" t="s">
        <v>110</v>
      </c>
      <c r="T731" s="6" t="s">
        <v>114</v>
      </c>
      <c r="U731" s="6" t="s">
        <v>115</v>
      </c>
      <c r="V731" s="6" t="s">
        <v>45</v>
      </c>
      <c r="W731" s="6" t="s">
        <v>34</v>
      </c>
      <c r="X731" s="6" t="s">
        <v>46</v>
      </c>
      <c r="Y731" s="6" t="s">
        <v>47</v>
      </c>
      <c r="Z731" s="6" t="s">
        <v>135</v>
      </c>
      <c r="AA731" s="6" t="s">
        <v>924</v>
      </c>
      <c r="AB731" s="7">
        <v>1</v>
      </c>
      <c r="AC731" s="7">
        <v>21375</v>
      </c>
      <c r="AD731" s="7">
        <v>21.38</v>
      </c>
      <c r="AE731" s="7">
        <v>3791000</v>
      </c>
    </row>
    <row r="732" spans="1:31" ht="22" customHeight="1" x14ac:dyDescent="0.3">
      <c r="A732" s="2">
        <v>43727</v>
      </c>
      <c r="B732" s="3" t="s">
        <v>31</v>
      </c>
      <c r="C732" s="3" t="s">
        <v>56</v>
      </c>
      <c r="D732" s="4" t="s">
        <v>68</v>
      </c>
      <c r="E732" s="4" t="s">
        <v>68</v>
      </c>
      <c r="F732" s="4" t="s">
        <v>68</v>
      </c>
      <c r="G732" s="4" t="s">
        <v>68</v>
      </c>
      <c r="H732" s="4" t="s">
        <v>68</v>
      </c>
      <c r="I732" s="3" t="s">
        <v>74</v>
      </c>
      <c r="J732" s="3" t="s">
        <v>800</v>
      </c>
      <c r="K732" s="4" t="s">
        <v>68</v>
      </c>
      <c r="L732" s="3" t="s">
        <v>120</v>
      </c>
      <c r="M732" s="3" t="s">
        <v>61</v>
      </c>
      <c r="N732" s="4" t="s">
        <v>68</v>
      </c>
      <c r="O732" s="4" t="s">
        <v>68</v>
      </c>
      <c r="P732" s="3" t="s">
        <v>151</v>
      </c>
      <c r="Q732" s="3" t="s">
        <v>41</v>
      </c>
      <c r="R732" s="3" t="s">
        <v>152</v>
      </c>
      <c r="S732" s="3" t="s">
        <v>120</v>
      </c>
      <c r="T732" s="3" t="s">
        <v>153</v>
      </c>
      <c r="U732" s="3" t="s">
        <v>124</v>
      </c>
      <c r="V732" s="3" t="s">
        <v>45</v>
      </c>
      <c r="W732" s="3" t="s">
        <v>34</v>
      </c>
      <c r="X732" s="3" t="s">
        <v>46</v>
      </c>
      <c r="Y732" s="3" t="s">
        <v>47</v>
      </c>
      <c r="Z732" s="3" t="s">
        <v>154</v>
      </c>
      <c r="AA732" s="3" t="s">
        <v>430</v>
      </c>
      <c r="AB732" s="4">
        <v>1</v>
      </c>
      <c r="AC732" s="4">
        <v>13660</v>
      </c>
      <c r="AD732" s="4">
        <v>13.66</v>
      </c>
      <c r="AE732" s="4">
        <v>444000</v>
      </c>
    </row>
    <row r="733" spans="1:31" ht="22" customHeight="1" x14ac:dyDescent="0.3">
      <c r="A733" s="5">
        <v>43727</v>
      </c>
      <c r="B733" s="6" t="s">
        <v>31</v>
      </c>
      <c r="C733" s="6" t="s">
        <v>56</v>
      </c>
      <c r="D733" s="7" t="s">
        <v>68</v>
      </c>
      <c r="E733" s="7" t="s">
        <v>68</v>
      </c>
      <c r="F733" s="7" t="s">
        <v>68</v>
      </c>
      <c r="G733" s="7" t="s">
        <v>68</v>
      </c>
      <c r="H733" s="7" t="s">
        <v>68</v>
      </c>
      <c r="I733" s="6" t="s">
        <v>74</v>
      </c>
      <c r="J733" s="6" t="s">
        <v>944</v>
      </c>
      <c r="K733" s="7" t="s">
        <v>68</v>
      </c>
      <c r="L733" s="6" t="s">
        <v>120</v>
      </c>
      <c r="M733" s="7" t="s">
        <v>68</v>
      </c>
      <c r="N733" s="7" t="s">
        <v>68</v>
      </c>
      <c r="O733" s="7" t="s">
        <v>68</v>
      </c>
      <c r="P733" s="6" t="s">
        <v>360</v>
      </c>
      <c r="Q733" s="6" t="s">
        <v>945</v>
      </c>
      <c r="R733" s="6" t="s">
        <v>122</v>
      </c>
      <c r="S733" s="6" t="s">
        <v>120</v>
      </c>
      <c r="T733" s="6" t="s">
        <v>123</v>
      </c>
      <c r="U733" s="6" t="s">
        <v>124</v>
      </c>
      <c r="V733" s="6" t="s">
        <v>45</v>
      </c>
      <c r="W733" s="6" t="s">
        <v>34</v>
      </c>
      <c r="X733" s="6" t="s">
        <v>46</v>
      </c>
      <c r="Y733" s="6" t="s">
        <v>47</v>
      </c>
      <c r="Z733" s="6" t="s">
        <v>361</v>
      </c>
      <c r="AA733" s="6" t="s">
        <v>946</v>
      </c>
      <c r="AB733" s="7">
        <v>5</v>
      </c>
      <c r="AC733" s="7">
        <v>66000</v>
      </c>
      <c r="AD733" s="7">
        <v>66</v>
      </c>
      <c r="AE733" s="7">
        <v>1221000</v>
      </c>
    </row>
    <row r="734" spans="1:31" ht="22" customHeight="1" x14ac:dyDescent="0.3">
      <c r="A734" s="2">
        <v>43726</v>
      </c>
      <c r="B734" s="3" t="s">
        <v>31</v>
      </c>
      <c r="C734" s="3" t="s">
        <v>56</v>
      </c>
      <c r="D734" s="4" t="s">
        <v>68</v>
      </c>
      <c r="E734" s="4" t="s">
        <v>68</v>
      </c>
      <c r="F734" s="4" t="s">
        <v>68</v>
      </c>
      <c r="G734" s="4" t="s">
        <v>68</v>
      </c>
      <c r="H734" s="4" t="s">
        <v>68</v>
      </c>
      <c r="I734" s="3" t="s">
        <v>74</v>
      </c>
      <c r="J734" s="3" t="s">
        <v>230</v>
      </c>
      <c r="K734" s="3" t="s">
        <v>580</v>
      </c>
      <c r="L734" s="3" t="s">
        <v>110</v>
      </c>
      <c r="M734" s="4" t="s">
        <v>68</v>
      </c>
      <c r="N734" s="4" t="s">
        <v>68</v>
      </c>
      <c r="O734" s="4" t="s">
        <v>68</v>
      </c>
      <c r="P734" s="3" t="s">
        <v>231</v>
      </c>
      <c r="Q734" s="3" t="s">
        <v>101</v>
      </c>
      <c r="R734" s="3" t="s">
        <v>113</v>
      </c>
      <c r="S734" s="3" t="s">
        <v>110</v>
      </c>
      <c r="T734" s="3" t="s">
        <v>114</v>
      </c>
      <c r="U734" s="3" t="s">
        <v>115</v>
      </c>
      <c r="V734" s="3" t="s">
        <v>45</v>
      </c>
      <c r="W734" s="3" t="s">
        <v>34</v>
      </c>
      <c r="X734" s="3" t="s">
        <v>46</v>
      </c>
      <c r="Y734" s="3" t="s">
        <v>47</v>
      </c>
      <c r="Z734" s="3" t="s">
        <v>232</v>
      </c>
      <c r="AA734" s="3" t="s">
        <v>947</v>
      </c>
      <c r="AB734" s="4">
        <v>6</v>
      </c>
      <c r="AC734" s="4">
        <v>96240</v>
      </c>
      <c r="AD734" s="4">
        <v>96.24</v>
      </c>
      <c r="AE734" s="4">
        <v>154000</v>
      </c>
    </row>
    <row r="735" spans="1:31" ht="22" customHeight="1" x14ac:dyDescent="0.3">
      <c r="A735" s="5">
        <v>43724</v>
      </c>
      <c r="B735" s="6" t="s">
        <v>126</v>
      </c>
      <c r="C735" s="6" t="s">
        <v>56</v>
      </c>
      <c r="D735" s="7" t="s">
        <v>68</v>
      </c>
      <c r="E735" s="7" t="s">
        <v>68</v>
      </c>
      <c r="F735" s="7" t="s">
        <v>68</v>
      </c>
      <c r="G735" s="7" t="s">
        <v>68</v>
      </c>
      <c r="H735" s="7" t="s">
        <v>68</v>
      </c>
      <c r="I735" s="6" t="s">
        <v>74</v>
      </c>
      <c r="J735" s="6" t="s">
        <v>948</v>
      </c>
      <c r="K735" s="6" t="s">
        <v>949</v>
      </c>
      <c r="L735" s="6" t="s">
        <v>120</v>
      </c>
      <c r="M735" s="7" t="s">
        <v>68</v>
      </c>
      <c r="N735" s="7" t="s">
        <v>68</v>
      </c>
      <c r="O735" s="7" t="s">
        <v>68</v>
      </c>
      <c r="P735" s="6" t="s">
        <v>950</v>
      </c>
      <c r="Q735" s="6" t="s">
        <v>41</v>
      </c>
      <c r="R735" s="6" t="s">
        <v>122</v>
      </c>
      <c r="S735" s="6" t="s">
        <v>120</v>
      </c>
      <c r="T735" s="6" t="s">
        <v>123</v>
      </c>
      <c r="U735" s="6" t="s">
        <v>124</v>
      </c>
      <c r="V735" s="6" t="s">
        <v>45</v>
      </c>
      <c r="W735" s="6" t="s">
        <v>34</v>
      </c>
      <c r="X735" s="6" t="s">
        <v>46</v>
      </c>
      <c r="Y735" s="6" t="s">
        <v>47</v>
      </c>
      <c r="Z735" s="6" t="s">
        <v>318</v>
      </c>
      <c r="AA735" s="6" t="s">
        <v>331</v>
      </c>
      <c r="AB735" s="7">
        <v>20</v>
      </c>
      <c r="AC735" s="7">
        <v>241200</v>
      </c>
      <c r="AD735" s="7">
        <v>241.2</v>
      </c>
      <c r="AE735" s="7">
        <v>950000</v>
      </c>
    </row>
    <row r="736" spans="1:31" ht="22" customHeight="1" x14ac:dyDescent="0.3">
      <c r="A736" s="2">
        <v>43724</v>
      </c>
      <c r="B736" s="3" t="s">
        <v>126</v>
      </c>
      <c r="C736" s="3" t="s">
        <v>56</v>
      </c>
      <c r="D736" s="4" t="s">
        <v>68</v>
      </c>
      <c r="E736" s="4" t="s">
        <v>68</v>
      </c>
      <c r="F736" s="4" t="s">
        <v>68</v>
      </c>
      <c r="G736" s="4" t="s">
        <v>68</v>
      </c>
      <c r="H736" s="4" t="s">
        <v>68</v>
      </c>
      <c r="I736" s="3" t="s">
        <v>74</v>
      </c>
      <c r="J736" s="3" t="s">
        <v>948</v>
      </c>
      <c r="K736" s="3" t="s">
        <v>949</v>
      </c>
      <c r="L736" s="3" t="s">
        <v>120</v>
      </c>
      <c r="M736" s="4" t="s">
        <v>68</v>
      </c>
      <c r="N736" s="4" t="s">
        <v>68</v>
      </c>
      <c r="O736" s="4" t="s">
        <v>68</v>
      </c>
      <c r="P736" s="3" t="s">
        <v>950</v>
      </c>
      <c r="Q736" s="3" t="s">
        <v>41</v>
      </c>
      <c r="R736" s="3" t="s">
        <v>122</v>
      </c>
      <c r="S736" s="3" t="s">
        <v>120</v>
      </c>
      <c r="T736" s="3" t="s">
        <v>123</v>
      </c>
      <c r="U736" s="3" t="s">
        <v>124</v>
      </c>
      <c r="V736" s="3" t="s">
        <v>45</v>
      </c>
      <c r="W736" s="3" t="s">
        <v>34</v>
      </c>
      <c r="X736" s="3" t="s">
        <v>46</v>
      </c>
      <c r="Y736" s="3" t="s">
        <v>47</v>
      </c>
      <c r="Z736" s="3" t="s">
        <v>318</v>
      </c>
      <c r="AA736" s="3" t="s">
        <v>331</v>
      </c>
      <c r="AB736" s="4">
        <v>20</v>
      </c>
      <c r="AC736" s="4">
        <v>241200</v>
      </c>
      <c r="AD736" s="4">
        <v>241.2</v>
      </c>
      <c r="AE736" s="4">
        <v>950000</v>
      </c>
    </row>
    <row r="737" spans="1:31" ht="22" customHeight="1" x14ac:dyDescent="0.3">
      <c r="A737" s="5">
        <v>43724</v>
      </c>
      <c r="B737" s="6" t="s">
        <v>31</v>
      </c>
      <c r="C737" s="6" t="s">
        <v>56</v>
      </c>
      <c r="D737" s="7" t="s">
        <v>68</v>
      </c>
      <c r="E737" s="7" t="s">
        <v>68</v>
      </c>
      <c r="F737" s="7" t="s">
        <v>68</v>
      </c>
      <c r="G737" s="7" t="s">
        <v>68</v>
      </c>
      <c r="H737" s="7" t="s">
        <v>68</v>
      </c>
      <c r="I737" s="6" t="s">
        <v>74</v>
      </c>
      <c r="J737" s="6" t="s">
        <v>127</v>
      </c>
      <c r="K737" s="7" t="s">
        <v>68</v>
      </c>
      <c r="L737" s="6" t="s">
        <v>120</v>
      </c>
      <c r="M737" s="7" t="s">
        <v>68</v>
      </c>
      <c r="N737" s="7" t="s">
        <v>68</v>
      </c>
      <c r="O737" s="7" t="s">
        <v>68</v>
      </c>
      <c r="P737" s="6" t="s">
        <v>128</v>
      </c>
      <c r="Q737" s="6" t="s">
        <v>41</v>
      </c>
      <c r="R737" s="6" t="s">
        <v>122</v>
      </c>
      <c r="S737" s="6" t="s">
        <v>120</v>
      </c>
      <c r="T737" s="6" t="s">
        <v>123</v>
      </c>
      <c r="U737" s="6" t="s">
        <v>124</v>
      </c>
      <c r="V737" s="6" t="s">
        <v>45</v>
      </c>
      <c r="W737" s="6" t="s">
        <v>34</v>
      </c>
      <c r="X737" s="6" t="s">
        <v>46</v>
      </c>
      <c r="Y737" s="6" t="s">
        <v>47</v>
      </c>
      <c r="Z737" s="6" t="s">
        <v>145</v>
      </c>
      <c r="AA737" s="6" t="s">
        <v>951</v>
      </c>
      <c r="AB737" s="7">
        <v>4</v>
      </c>
      <c r="AC737" s="7">
        <v>34560</v>
      </c>
      <c r="AD737" s="7">
        <v>34.56</v>
      </c>
      <c r="AE737" s="7">
        <v>360000</v>
      </c>
    </row>
    <row r="738" spans="1:31" ht="22" customHeight="1" x14ac:dyDescent="0.3">
      <c r="A738" s="2">
        <v>43723</v>
      </c>
      <c r="B738" s="3" t="s">
        <v>31</v>
      </c>
      <c r="C738" s="3" t="s">
        <v>56</v>
      </c>
      <c r="D738" s="4" t="s">
        <v>68</v>
      </c>
      <c r="E738" s="4" t="s">
        <v>68</v>
      </c>
      <c r="F738" s="4" t="s">
        <v>68</v>
      </c>
      <c r="G738" s="4" t="s">
        <v>68</v>
      </c>
      <c r="H738" s="4" t="s">
        <v>68</v>
      </c>
      <c r="I738" s="3" t="s">
        <v>74</v>
      </c>
      <c r="J738" s="3" t="s">
        <v>175</v>
      </c>
      <c r="K738" s="3" t="s">
        <v>170</v>
      </c>
      <c r="L738" s="3" t="s">
        <v>120</v>
      </c>
      <c r="M738" s="4" t="s">
        <v>68</v>
      </c>
      <c r="N738" s="4" t="s">
        <v>68</v>
      </c>
      <c r="O738" s="4" t="s">
        <v>68</v>
      </c>
      <c r="P738" s="3" t="s">
        <v>176</v>
      </c>
      <c r="Q738" s="3" t="s">
        <v>41</v>
      </c>
      <c r="R738" s="3" t="s">
        <v>122</v>
      </c>
      <c r="S738" s="3" t="s">
        <v>120</v>
      </c>
      <c r="T738" s="3" t="s">
        <v>123</v>
      </c>
      <c r="U738" s="3" t="s">
        <v>124</v>
      </c>
      <c r="V738" s="3" t="s">
        <v>45</v>
      </c>
      <c r="W738" s="3" t="s">
        <v>34</v>
      </c>
      <c r="X738" s="3" t="s">
        <v>46</v>
      </c>
      <c r="Y738" s="3" t="s">
        <v>47</v>
      </c>
      <c r="Z738" s="3" t="s">
        <v>143</v>
      </c>
      <c r="AA738" s="3" t="s">
        <v>576</v>
      </c>
      <c r="AB738" s="4">
        <v>2</v>
      </c>
      <c r="AC738" s="4">
        <v>21400</v>
      </c>
      <c r="AD738" s="4">
        <v>21.4</v>
      </c>
      <c r="AE738" s="4">
        <v>141000</v>
      </c>
    </row>
    <row r="739" spans="1:31" ht="22" customHeight="1" x14ac:dyDescent="0.3">
      <c r="A739" s="5">
        <v>43723</v>
      </c>
      <c r="B739" s="6" t="s">
        <v>126</v>
      </c>
      <c r="C739" s="6" t="s">
        <v>56</v>
      </c>
      <c r="D739" s="7" t="s">
        <v>68</v>
      </c>
      <c r="E739" s="7" t="s">
        <v>68</v>
      </c>
      <c r="F739" s="7" t="s">
        <v>68</v>
      </c>
      <c r="G739" s="7" t="s">
        <v>68</v>
      </c>
      <c r="H739" s="7" t="s">
        <v>68</v>
      </c>
      <c r="I739" s="6" t="s">
        <v>74</v>
      </c>
      <c r="J739" s="6" t="s">
        <v>948</v>
      </c>
      <c r="K739" s="6" t="s">
        <v>949</v>
      </c>
      <c r="L739" s="6" t="s">
        <v>120</v>
      </c>
      <c r="M739" s="7" t="s">
        <v>68</v>
      </c>
      <c r="N739" s="7" t="s">
        <v>68</v>
      </c>
      <c r="O739" s="7" t="s">
        <v>68</v>
      </c>
      <c r="P739" s="6" t="s">
        <v>950</v>
      </c>
      <c r="Q739" s="6" t="s">
        <v>41</v>
      </c>
      <c r="R739" s="6" t="s">
        <v>122</v>
      </c>
      <c r="S739" s="6" t="s">
        <v>120</v>
      </c>
      <c r="T739" s="6" t="s">
        <v>123</v>
      </c>
      <c r="U739" s="6" t="s">
        <v>124</v>
      </c>
      <c r="V739" s="6" t="s">
        <v>45</v>
      </c>
      <c r="W739" s="6" t="s">
        <v>34</v>
      </c>
      <c r="X739" s="6" t="s">
        <v>46</v>
      </c>
      <c r="Y739" s="6" t="s">
        <v>47</v>
      </c>
      <c r="Z739" s="6" t="s">
        <v>318</v>
      </c>
      <c r="AA739" s="6" t="s">
        <v>436</v>
      </c>
      <c r="AB739" s="7">
        <v>10</v>
      </c>
      <c r="AC739" s="7">
        <v>120600</v>
      </c>
      <c r="AD739" s="7">
        <v>120.6</v>
      </c>
      <c r="AE739" s="7">
        <v>475000</v>
      </c>
    </row>
    <row r="740" spans="1:31" ht="22" customHeight="1" x14ac:dyDescent="0.3">
      <c r="A740" s="2">
        <v>43723</v>
      </c>
      <c r="B740" s="3" t="s">
        <v>31</v>
      </c>
      <c r="C740" s="3" t="s">
        <v>56</v>
      </c>
      <c r="D740" s="4" t="s">
        <v>68</v>
      </c>
      <c r="E740" s="4" t="s">
        <v>68</v>
      </c>
      <c r="F740" s="4" t="s">
        <v>68</v>
      </c>
      <c r="G740" s="4" t="s">
        <v>68</v>
      </c>
      <c r="H740" s="4" t="s">
        <v>68</v>
      </c>
      <c r="I740" s="3" t="s">
        <v>74</v>
      </c>
      <c r="J740" s="3" t="s">
        <v>127</v>
      </c>
      <c r="K740" s="4" t="s">
        <v>68</v>
      </c>
      <c r="L740" s="3" t="s">
        <v>120</v>
      </c>
      <c r="M740" s="4" t="s">
        <v>68</v>
      </c>
      <c r="N740" s="4" t="s">
        <v>68</v>
      </c>
      <c r="O740" s="4" t="s">
        <v>68</v>
      </c>
      <c r="P740" s="3" t="s">
        <v>128</v>
      </c>
      <c r="Q740" s="3" t="s">
        <v>41</v>
      </c>
      <c r="R740" s="3" t="s">
        <v>122</v>
      </c>
      <c r="S740" s="3" t="s">
        <v>120</v>
      </c>
      <c r="T740" s="3" t="s">
        <v>123</v>
      </c>
      <c r="U740" s="3" t="s">
        <v>124</v>
      </c>
      <c r="V740" s="3" t="s">
        <v>45</v>
      </c>
      <c r="W740" s="3" t="s">
        <v>34</v>
      </c>
      <c r="X740" s="3" t="s">
        <v>46</v>
      </c>
      <c r="Y740" s="3" t="s">
        <v>47</v>
      </c>
      <c r="Z740" s="3" t="s">
        <v>143</v>
      </c>
      <c r="AA740" s="3" t="s">
        <v>576</v>
      </c>
      <c r="AB740" s="4">
        <v>2</v>
      </c>
      <c r="AC740" s="4">
        <v>21400</v>
      </c>
      <c r="AD740" s="4">
        <v>21.4</v>
      </c>
      <c r="AE740" s="4">
        <v>141000</v>
      </c>
    </row>
    <row r="741" spans="1:31" ht="22" customHeight="1" x14ac:dyDescent="0.3">
      <c r="A741" s="5">
        <v>43721</v>
      </c>
      <c r="B741" s="6" t="s">
        <v>31</v>
      </c>
      <c r="C741" s="6" t="s">
        <v>32</v>
      </c>
      <c r="D741" s="6" t="s">
        <v>33</v>
      </c>
      <c r="E741" s="6" t="s">
        <v>34</v>
      </c>
      <c r="F741" s="7" t="s">
        <v>68</v>
      </c>
      <c r="G741" s="7" t="s">
        <v>68</v>
      </c>
      <c r="H741" s="7" t="s">
        <v>68</v>
      </c>
      <c r="I741" s="6" t="s">
        <v>35</v>
      </c>
      <c r="J741" s="6" t="s">
        <v>244</v>
      </c>
      <c r="K741" s="7" t="s">
        <v>68</v>
      </c>
      <c r="L741" s="6" t="s">
        <v>245</v>
      </c>
      <c r="M741" s="6" t="s">
        <v>61</v>
      </c>
      <c r="N741" s="7" t="s">
        <v>68</v>
      </c>
      <c r="O741" s="7" t="s">
        <v>68</v>
      </c>
      <c r="P741" s="6" t="s">
        <v>246</v>
      </c>
      <c r="Q741" s="6" t="s">
        <v>41</v>
      </c>
      <c r="R741" s="6" t="s">
        <v>474</v>
      </c>
      <c r="S741" s="6" t="s">
        <v>245</v>
      </c>
      <c r="T741" s="6" t="s">
        <v>475</v>
      </c>
      <c r="U741" s="6" t="s">
        <v>124</v>
      </c>
      <c r="V741" s="6" t="s">
        <v>45</v>
      </c>
      <c r="W741" s="6" t="s">
        <v>34</v>
      </c>
      <c r="X741" s="6" t="s">
        <v>46</v>
      </c>
      <c r="Y741" s="6" t="s">
        <v>47</v>
      </c>
      <c r="Z741" s="6" t="s">
        <v>187</v>
      </c>
      <c r="AA741" s="6" t="s">
        <v>695</v>
      </c>
      <c r="AB741" s="7">
        <v>3</v>
      </c>
      <c r="AC741" s="7">
        <v>73200</v>
      </c>
      <c r="AD741" s="7">
        <v>73.2</v>
      </c>
      <c r="AE741" s="7">
        <v>859000</v>
      </c>
    </row>
    <row r="742" spans="1:31" ht="22" customHeight="1" x14ac:dyDescent="0.3">
      <c r="A742" s="2">
        <v>43721</v>
      </c>
      <c r="B742" s="3" t="s">
        <v>31</v>
      </c>
      <c r="C742" s="3" t="s">
        <v>32</v>
      </c>
      <c r="D742" s="3" t="s">
        <v>33</v>
      </c>
      <c r="E742" s="3" t="s">
        <v>34</v>
      </c>
      <c r="F742" s="4" t="s">
        <v>68</v>
      </c>
      <c r="G742" s="4" t="s">
        <v>68</v>
      </c>
      <c r="H742" s="4" t="s">
        <v>68</v>
      </c>
      <c r="I742" s="3" t="s">
        <v>35</v>
      </c>
      <c r="J742" s="3" t="s">
        <v>244</v>
      </c>
      <c r="K742" s="4" t="s">
        <v>68</v>
      </c>
      <c r="L742" s="3" t="s">
        <v>245</v>
      </c>
      <c r="M742" s="3" t="s">
        <v>61</v>
      </c>
      <c r="N742" s="4" t="s">
        <v>68</v>
      </c>
      <c r="O742" s="4" t="s">
        <v>68</v>
      </c>
      <c r="P742" s="3" t="s">
        <v>246</v>
      </c>
      <c r="Q742" s="3" t="s">
        <v>41</v>
      </c>
      <c r="R742" s="3" t="s">
        <v>474</v>
      </c>
      <c r="S742" s="3" t="s">
        <v>245</v>
      </c>
      <c r="T742" s="3" t="s">
        <v>475</v>
      </c>
      <c r="U742" s="3" t="s">
        <v>124</v>
      </c>
      <c r="V742" s="3" t="s">
        <v>45</v>
      </c>
      <c r="W742" s="3" t="s">
        <v>34</v>
      </c>
      <c r="X742" s="3" t="s">
        <v>46</v>
      </c>
      <c r="Y742" s="3" t="s">
        <v>47</v>
      </c>
      <c r="Z742" s="3" t="s">
        <v>187</v>
      </c>
      <c r="AA742" s="3" t="s">
        <v>867</v>
      </c>
      <c r="AB742" s="4">
        <v>4</v>
      </c>
      <c r="AC742" s="4">
        <v>97600</v>
      </c>
      <c r="AD742" s="4">
        <v>97.6</v>
      </c>
      <c r="AE742" s="4">
        <v>1146000</v>
      </c>
    </row>
    <row r="743" spans="1:31" ht="22" customHeight="1" x14ac:dyDescent="0.3">
      <c r="A743" s="5">
        <v>43721</v>
      </c>
      <c r="B743" s="6" t="s">
        <v>31</v>
      </c>
      <c r="C743" s="6" t="s">
        <v>56</v>
      </c>
      <c r="D743" s="7" t="s">
        <v>68</v>
      </c>
      <c r="E743" s="7" t="s">
        <v>68</v>
      </c>
      <c r="F743" s="7" t="s">
        <v>68</v>
      </c>
      <c r="G743" s="7" t="s">
        <v>68</v>
      </c>
      <c r="H743" s="7" t="s">
        <v>68</v>
      </c>
      <c r="I743" s="6" t="s">
        <v>74</v>
      </c>
      <c r="J743" s="6" t="s">
        <v>656</v>
      </c>
      <c r="K743" s="7" t="s">
        <v>68</v>
      </c>
      <c r="L743" s="7" t="s">
        <v>68</v>
      </c>
      <c r="M743" s="7" t="s">
        <v>68</v>
      </c>
      <c r="N743" s="7" t="s">
        <v>68</v>
      </c>
      <c r="O743" s="7" t="s">
        <v>68</v>
      </c>
      <c r="P743" s="6" t="s">
        <v>657</v>
      </c>
      <c r="Q743" s="6" t="s">
        <v>101</v>
      </c>
      <c r="R743" s="6" t="s">
        <v>133</v>
      </c>
      <c r="S743" s="6" t="s">
        <v>110</v>
      </c>
      <c r="T743" s="6" t="s">
        <v>134</v>
      </c>
      <c r="U743" s="6" t="s">
        <v>115</v>
      </c>
      <c r="V743" s="6" t="s">
        <v>45</v>
      </c>
      <c r="W743" s="6" t="s">
        <v>34</v>
      </c>
      <c r="X743" s="6" t="s">
        <v>46</v>
      </c>
      <c r="Y743" s="6" t="s">
        <v>47</v>
      </c>
      <c r="Z743" s="6" t="s">
        <v>163</v>
      </c>
      <c r="AA743" s="6" t="s">
        <v>952</v>
      </c>
      <c r="AB743" s="7">
        <v>4</v>
      </c>
      <c r="AC743" s="7">
        <v>72720</v>
      </c>
      <c r="AD743" s="7">
        <v>72.72</v>
      </c>
      <c r="AE743" s="7">
        <v>2604000</v>
      </c>
    </row>
    <row r="744" spans="1:31" ht="22" customHeight="1" x14ac:dyDescent="0.3">
      <c r="A744" s="2">
        <v>43721</v>
      </c>
      <c r="B744" s="3" t="s">
        <v>31</v>
      </c>
      <c r="C744" s="3" t="s">
        <v>32</v>
      </c>
      <c r="D744" s="3" t="s">
        <v>33</v>
      </c>
      <c r="E744" s="3" t="s">
        <v>34</v>
      </c>
      <c r="F744" s="4" t="s">
        <v>68</v>
      </c>
      <c r="G744" s="4" t="s">
        <v>68</v>
      </c>
      <c r="H744" s="4" t="s">
        <v>68</v>
      </c>
      <c r="I744" s="3" t="s">
        <v>35</v>
      </c>
      <c r="J744" s="3" t="s">
        <v>131</v>
      </c>
      <c r="K744" s="3" t="s">
        <v>109</v>
      </c>
      <c r="L744" s="3" t="s">
        <v>110</v>
      </c>
      <c r="M744" s="4" t="s">
        <v>68</v>
      </c>
      <c r="N744" s="4" t="s">
        <v>68</v>
      </c>
      <c r="O744" s="4" t="s">
        <v>68</v>
      </c>
      <c r="P744" s="3" t="s">
        <v>132</v>
      </c>
      <c r="Q744" s="3" t="s">
        <v>101</v>
      </c>
      <c r="R744" s="3" t="s">
        <v>113</v>
      </c>
      <c r="S744" s="3" t="s">
        <v>110</v>
      </c>
      <c r="T744" s="3" t="s">
        <v>114</v>
      </c>
      <c r="U744" s="3" t="s">
        <v>115</v>
      </c>
      <c r="V744" s="3" t="s">
        <v>45</v>
      </c>
      <c r="W744" s="3" t="s">
        <v>34</v>
      </c>
      <c r="X744" s="3" t="s">
        <v>46</v>
      </c>
      <c r="Y744" s="3" t="s">
        <v>47</v>
      </c>
      <c r="Z744" s="3" t="s">
        <v>145</v>
      </c>
      <c r="AA744" s="3" t="s">
        <v>560</v>
      </c>
      <c r="AB744" s="4">
        <v>2</v>
      </c>
      <c r="AC744" s="4">
        <v>17400</v>
      </c>
      <c r="AD744" s="4">
        <v>17.399999999999999</v>
      </c>
      <c r="AE744" s="4">
        <v>315000</v>
      </c>
    </row>
    <row r="745" spans="1:31" ht="22" customHeight="1" x14ac:dyDescent="0.3">
      <c r="A745" s="5">
        <v>43716</v>
      </c>
      <c r="B745" s="6" t="s">
        <v>31</v>
      </c>
      <c r="C745" s="6" t="s">
        <v>32</v>
      </c>
      <c r="D745" s="6" t="s">
        <v>33</v>
      </c>
      <c r="E745" s="6" t="s">
        <v>34</v>
      </c>
      <c r="F745" s="7" t="s">
        <v>68</v>
      </c>
      <c r="G745" s="7" t="s">
        <v>68</v>
      </c>
      <c r="H745" s="7" t="s">
        <v>68</v>
      </c>
      <c r="I745" s="6" t="s">
        <v>35</v>
      </c>
      <c r="J745" s="6" t="s">
        <v>185</v>
      </c>
      <c r="K745" s="7" t="s">
        <v>68</v>
      </c>
      <c r="L745" s="6" t="s">
        <v>120</v>
      </c>
      <c r="M745" s="7" t="s">
        <v>68</v>
      </c>
      <c r="N745" s="7" t="s">
        <v>68</v>
      </c>
      <c r="O745" s="7" t="s">
        <v>68</v>
      </c>
      <c r="P745" s="6" t="s">
        <v>186</v>
      </c>
      <c r="Q745" s="6" t="s">
        <v>41</v>
      </c>
      <c r="R745" s="6" t="s">
        <v>122</v>
      </c>
      <c r="S745" s="6" t="s">
        <v>120</v>
      </c>
      <c r="T745" s="6" t="s">
        <v>123</v>
      </c>
      <c r="U745" s="6" t="s">
        <v>124</v>
      </c>
      <c r="V745" s="6" t="s">
        <v>45</v>
      </c>
      <c r="W745" s="6" t="s">
        <v>34</v>
      </c>
      <c r="X745" s="6" t="s">
        <v>46</v>
      </c>
      <c r="Y745" s="6" t="s">
        <v>47</v>
      </c>
      <c r="Z745" s="6" t="s">
        <v>187</v>
      </c>
      <c r="AA745" s="6" t="s">
        <v>735</v>
      </c>
      <c r="AB745" s="7">
        <v>2</v>
      </c>
      <c r="AC745" s="7">
        <v>6480</v>
      </c>
      <c r="AD745" s="7">
        <v>6.48</v>
      </c>
      <c r="AE745" s="7">
        <v>27200</v>
      </c>
    </row>
    <row r="746" spans="1:31" ht="22" customHeight="1" x14ac:dyDescent="0.3">
      <c r="A746" s="2">
        <v>43716</v>
      </c>
      <c r="B746" s="3" t="s">
        <v>31</v>
      </c>
      <c r="C746" s="3" t="s">
        <v>32</v>
      </c>
      <c r="D746" s="3" t="s">
        <v>33</v>
      </c>
      <c r="E746" s="3" t="s">
        <v>34</v>
      </c>
      <c r="F746" s="4" t="s">
        <v>68</v>
      </c>
      <c r="G746" s="4" t="s">
        <v>68</v>
      </c>
      <c r="H746" s="4" t="s">
        <v>68</v>
      </c>
      <c r="I746" s="3" t="s">
        <v>35</v>
      </c>
      <c r="J746" s="3" t="s">
        <v>180</v>
      </c>
      <c r="K746" s="3" t="s">
        <v>181</v>
      </c>
      <c r="L746" s="3" t="s">
        <v>120</v>
      </c>
      <c r="M746" s="4" t="s">
        <v>68</v>
      </c>
      <c r="N746" s="4" t="s">
        <v>68</v>
      </c>
      <c r="O746" s="4" t="s">
        <v>68</v>
      </c>
      <c r="P746" s="3" t="s">
        <v>182</v>
      </c>
      <c r="Q746" s="3" t="s">
        <v>41</v>
      </c>
      <c r="R746" s="3" t="s">
        <v>122</v>
      </c>
      <c r="S746" s="3" t="s">
        <v>120</v>
      </c>
      <c r="T746" s="3" t="s">
        <v>123</v>
      </c>
      <c r="U746" s="3" t="s">
        <v>124</v>
      </c>
      <c r="V746" s="3" t="s">
        <v>45</v>
      </c>
      <c r="W746" s="3" t="s">
        <v>34</v>
      </c>
      <c r="X746" s="3" t="s">
        <v>46</v>
      </c>
      <c r="Y746" s="3" t="s">
        <v>47</v>
      </c>
      <c r="Z746" s="3" t="s">
        <v>145</v>
      </c>
      <c r="AA746" s="3" t="s">
        <v>953</v>
      </c>
      <c r="AB746" s="4">
        <v>4</v>
      </c>
      <c r="AC746" s="4">
        <v>61920</v>
      </c>
      <c r="AD746" s="4">
        <v>61.92</v>
      </c>
      <c r="AE746" s="4">
        <v>645000</v>
      </c>
    </row>
    <row r="747" spans="1:31" ht="22" customHeight="1" x14ac:dyDescent="0.3">
      <c r="A747" s="5">
        <v>43716</v>
      </c>
      <c r="B747" s="6" t="s">
        <v>31</v>
      </c>
      <c r="C747" s="6" t="s">
        <v>56</v>
      </c>
      <c r="D747" s="7" t="s">
        <v>68</v>
      </c>
      <c r="E747" s="7" t="s">
        <v>68</v>
      </c>
      <c r="F747" s="7" t="s">
        <v>68</v>
      </c>
      <c r="G747" s="7" t="s">
        <v>68</v>
      </c>
      <c r="H747" s="7" t="s">
        <v>68</v>
      </c>
      <c r="I747" s="6" t="s">
        <v>74</v>
      </c>
      <c r="J747" s="6" t="s">
        <v>127</v>
      </c>
      <c r="K747" s="7" t="s">
        <v>68</v>
      </c>
      <c r="L747" s="6" t="s">
        <v>120</v>
      </c>
      <c r="M747" s="7" t="s">
        <v>68</v>
      </c>
      <c r="N747" s="7" t="s">
        <v>68</v>
      </c>
      <c r="O747" s="7" t="s">
        <v>68</v>
      </c>
      <c r="P747" s="6" t="s">
        <v>128</v>
      </c>
      <c r="Q747" s="6" t="s">
        <v>41</v>
      </c>
      <c r="R747" s="6" t="s">
        <v>122</v>
      </c>
      <c r="S747" s="6" t="s">
        <v>120</v>
      </c>
      <c r="T747" s="6" t="s">
        <v>123</v>
      </c>
      <c r="U747" s="6" t="s">
        <v>124</v>
      </c>
      <c r="V747" s="6" t="s">
        <v>45</v>
      </c>
      <c r="W747" s="6" t="s">
        <v>34</v>
      </c>
      <c r="X747" s="6" t="s">
        <v>46</v>
      </c>
      <c r="Y747" s="6" t="s">
        <v>47</v>
      </c>
      <c r="Z747" s="6" t="s">
        <v>388</v>
      </c>
      <c r="AA747" s="6" t="s">
        <v>389</v>
      </c>
      <c r="AB747" s="7">
        <v>2</v>
      </c>
      <c r="AC747" s="7">
        <v>24160</v>
      </c>
      <c r="AD747" s="7">
        <v>24.16</v>
      </c>
      <c r="AE747" s="7">
        <v>553000</v>
      </c>
    </row>
    <row r="748" spans="1:31" ht="22" customHeight="1" x14ac:dyDescent="0.3">
      <c r="A748" s="2">
        <v>43716</v>
      </c>
      <c r="B748" s="3" t="s">
        <v>31</v>
      </c>
      <c r="C748" s="3" t="s">
        <v>32</v>
      </c>
      <c r="D748" s="3" t="s">
        <v>33</v>
      </c>
      <c r="E748" s="3" t="s">
        <v>34</v>
      </c>
      <c r="F748" s="4" t="s">
        <v>68</v>
      </c>
      <c r="G748" s="4" t="s">
        <v>68</v>
      </c>
      <c r="H748" s="4" t="s">
        <v>68</v>
      </c>
      <c r="I748" s="3" t="s">
        <v>35</v>
      </c>
      <c r="J748" s="3" t="s">
        <v>180</v>
      </c>
      <c r="K748" s="3" t="s">
        <v>181</v>
      </c>
      <c r="L748" s="3" t="s">
        <v>120</v>
      </c>
      <c r="M748" s="4" t="s">
        <v>68</v>
      </c>
      <c r="N748" s="4" t="s">
        <v>68</v>
      </c>
      <c r="O748" s="4" t="s">
        <v>68</v>
      </c>
      <c r="P748" s="3" t="s">
        <v>182</v>
      </c>
      <c r="Q748" s="3" t="s">
        <v>41</v>
      </c>
      <c r="R748" s="3" t="s">
        <v>122</v>
      </c>
      <c r="S748" s="3" t="s">
        <v>120</v>
      </c>
      <c r="T748" s="3" t="s">
        <v>123</v>
      </c>
      <c r="U748" s="3" t="s">
        <v>124</v>
      </c>
      <c r="V748" s="3" t="s">
        <v>45</v>
      </c>
      <c r="W748" s="3" t="s">
        <v>34</v>
      </c>
      <c r="X748" s="3" t="s">
        <v>46</v>
      </c>
      <c r="Y748" s="3" t="s">
        <v>47</v>
      </c>
      <c r="Z748" s="3" t="s">
        <v>145</v>
      </c>
      <c r="AA748" s="3" t="s">
        <v>954</v>
      </c>
      <c r="AB748" s="4">
        <v>3</v>
      </c>
      <c r="AC748" s="4">
        <v>46440</v>
      </c>
      <c r="AD748" s="4">
        <v>46.44</v>
      </c>
      <c r="AE748" s="4">
        <v>484000</v>
      </c>
    </row>
    <row r="749" spans="1:31" ht="22" customHeight="1" x14ac:dyDescent="0.3">
      <c r="A749" s="5">
        <v>43715</v>
      </c>
      <c r="B749" s="6" t="s">
        <v>107</v>
      </c>
      <c r="C749" s="6" t="s">
        <v>32</v>
      </c>
      <c r="D749" s="6" t="s">
        <v>33</v>
      </c>
      <c r="E749" s="6" t="s">
        <v>34</v>
      </c>
      <c r="F749" s="7" t="s">
        <v>68</v>
      </c>
      <c r="G749" s="7" t="s">
        <v>68</v>
      </c>
      <c r="H749" s="7" t="s">
        <v>68</v>
      </c>
      <c r="I749" s="6" t="s">
        <v>35</v>
      </c>
      <c r="J749" s="6" t="s">
        <v>108</v>
      </c>
      <c r="K749" s="6" t="s">
        <v>109</v>
      </c>
      <c r="L749" s="6" t="s">
        <v>110</v>
      </c>
      <c r="M749" s="7" t="s">
        <v>68</v>
      </c>
      <c r="N749" s="7" t="s">
        <v>68</v>
      </c>
      <c r="O749" s="7" t="s">
        <v>68</v>
      </c>
      <c r="P749" s="6" t="s">
        <v>111</v>
      </c>
      <c r="Q749" s="6" t="s">
        <v>41</v>
      </c>
      <c r="R749" s="6" t="s">
        <v>133</v>
      </c>
      <c r="S749" s="6" t="s">
        <v>110</v>
      </c>
      <c r="T749" s="6" t="s">
        <v>134</v>
      </c>
      <c r="U749" s="6" t="s">
        <v>115</v>
      </c>
      <c r="V749" s="6" t="s">
        <v>45</v>
      </c>
      <c r="W749" s="6" t="s">
        <v>34</v>
      </c>
      <c r="X749" s="6" t="s">
        <v>46</v>
      </c>
      <c r="Y749" s="6" t="s">
        <v>47</v>
      </c>
      <c r="Z749" s="6" t="s">
        <v>145</v>
      </c>
      <c r="AA749" s="6" t="s">
        <v>955</v>
      </c>
      <c r="AB749" s="7">
        <v>4</v>
      </c>
      <c r="AC749" s="7">
        <v>22080</v>
      </c>
      <c r="AD749" s="7">
        <v>22.08</v>
      </c>
      <c r="AE749" s="7">
        <v>400000</v>
      </c>
    </row>
    <row r="750" spans="1:31" ht="22" customHeight="1" x14ac:dyDescent="0.3">
      <c r="A750" s="2">
        <v>43715</v>
      </c>
      <c r="B750" s="3" t="s">
        <v>31</v>
      </c>
      <c r="C750" s="3" t="s">
        <v>32</v>
      </c>
      <c r="D750" s="3" t="s">
        <v>33</v>
      </c>
      <c r="E750" s="3" t="s">
        <v>34</v>
      </c>
      <c r="F750" s="4" t="s">
        <v>68</v>
      </c>
      <c r="G750" s="4" t="s">
        <v>68</v>
      </c>
      <c r="H750" s="4" t="s">
        <v>68</v>
      </c>
      <c r="I750" s="3" t="s">
        <v>35</v>
      </c>
      <c r="J750" s="3" t="s">
        <v>200</v>
      </c>
      <c r="K750" s="4" t="s">
        <v>68</v>
      </c>
      <c r="L750" s="3" t="s">
        <v>99</v>
      </c>
      <c r="M750" s="4" t="s">
        <v>68</v>
      </c>
      <c r="N750" s="4" t="s">
        <v>68</v>
      </c>
      <c r="O750" s="4" t="s">
        <v>68</v>
      </c>
      <c r="P750" s="3" t="s">
        <v>202</v>
      </c>
      <c r="Q750" s="3" t="s">
        <v>41</v>
      </c>
      <c r="R750" s="3" t="s">
        <v>113</v>
      </c>
      <c r="S750" s="3" t="s">
        <v>110</v>
      </c>
      <c r="T750" s="3" t="s">
        <v>114</v>
      </c>
      <c r="U750" s="3" t="s">
        <v>115</v>
      </c>
      <c r="V750" s="3" t="s">
        <v>45</v>
      </c>
      <c r="W750" s="3" t="s">
        <v>34</v>
      </c>
      <c r="X750" s="3" t="s">
        <v>46</v>
      </c>
      <c r="Y750" s="3" t="s">
        <v>47</v>
      </c>
      <c r="Z750" s="3" t="s">
        <v>145</v>
      </c>
      <c r="AA750" s="3" t="s">
        <v>956</v>
      </c>
      <c r="AB750" s="4">
        <v>6</v>
      </c>
      <c r="AC750" s="4">
        <v>69300</v>
      </c>
      <c r="AD750" s="4">
        <v>69.3</v>
      </c>
      <c r="AE750" s="4">
        <v>1257000</v>
      </c>
    </row>
    <row r="751" spans="1:31" ht="22" customHeight="1" x14ac:dyDescent="0.3">
      <c r="A751" s="5">
        <v>43715</v>
      </c>
      <c r="B751" s="6" t="s">
        <v>31</v>
      </c>
      <c r="C751" s="6" t="s">
        <v>56</v>
      </c>
      <c r="D751" s="7" t="s">
        <v>68</v>
      </c>
      <c r="E751" s="7" t="s">
        <v>68</v>
      </c>
      <c r="F751" s="7" t="s">
        <v>68</v>
      </c>
      <c r="G751" s="7" t="s">
        <v>68</v>
      </c>
      <c r="H751" s="7" t="s">
        <v>68</v>
      </c>
      <c r="I751" s="6" t="s">
        <v>74</v>
      </c>
      <c r="J751" s="6" t="s">
        <v>656</v>
      </c>
      <c r="K751" s="7" t="s">
        <v>68</v>
      </c>
      <c r="L751" s="7" t="s">
        <v>68</v>
      </c>
      <c r="M751" s="7" t="s">
        <v>68</v>
      </c>
      <c r="N751" s="7" t="s">
        <v>68</v>
      </c>
      <c r="O751" s="7" t="s">
        <v>68</v>
      </c>
      <c r="P751" s="6" t="s">
        <v>657</v>
      </c>
      <c r="Q751" s="6" t="s">
        <v>101</v>
      </c>
      <c r="R751" s="6" t="s">
        <v>133</v>
      </c>
      <c r="S751" s="6" t="s">
        <v>110</v>
      </c>
      <c r="T751" s="6" t="s">
        <v>134</v>
      </c>
      <c r="U751" s="6" t="s">
        <v>115</v>
      </c>
      <c r="V751" s="6" t="s">
        <v>45</v>
      </c>
      <c r="W751" s="6" t="s">
        <v>34</v>
      </c>
      <c r="X751" s="6" t="s">
        <v>46</v>
      </c>
      <c r="Y751" s="6" t="s">
        <v>47</v>
      </c>
      <c r="Z751" s="6" t="s">
        <v>163</v>
      </c>
      <c r="AA751" s="6" t="s">
        <v>957</v>
      </c>
      <c r="AB751" s="7">
        <v>5</v>
      </c>
      <c r="AC751" s="7">
        <v>91200</v>
      </c>
      <c r="AD751" s="7">
        <v>91.2</v>
      </c>
      <c r="AE751" s="7">
        <v>3266000</v>
      </c>
    </row>
    <row r="752" spans="1:31" ht="22" customHeight="1" x14ac:dyDescent="0.3">
      <c r="A752" s="2">
        <v>43715</v>
      </c>
      <c r="B752" s="3" t="s">
        <v>107</v>
      </c>
      <c r="C752" s="3" t="s">
        <v>32</v>
      </c>
      <c r="D752" s="3" t="s">
        <v>33</v>
      </c>
      <c r="E752" s="3" t="s">
        <v>34</v>
      </c>
      <c r="F752" s="4" t="s">
        <v>68</v>
      </c>
      <c r="G752" s="4" t="s">
        <v>68</v>
      </c>
      <c r="H752" s="4" t="s">
        <v>68</v>
      </c>
      <c r="I752" s="3" t="s">
        <v>35</v>
      </c>
      <c r="J752" s="3" t="s">
        <v>108</v>
      </c>
      <c r="K752" s="3" t="s">
        <v>109</v>
      </c>
      <c r="L752" s="3" t="s">
        <v>110</v>
      </c>
      <c r="M752" s="4" t="s">
        <v>68</v>
      </c>
      <c r="N752" s="4" t="s">
        <v>68</v>
      </c>
      <c r="O752" s="4" t="s">
        <v>68</v>
      </c>
      <c r="P752" s="3" t="s">
        <v>111</v>
      </c>
      <c r="Q752" s="3" t="s">
        <v>41</v>
      </c>
      <c r="R752" s="3" t="s">
        <v>133</v>
      </c>
      <c r="S752" s="3" t="s">
        <v>110</v>
      </c>
      <c r="T752" s="3" t="s">
        <v>134</v>
      </c>
      <c r="U752" s="3" t="s">
        <v>115</v>
      </c>
      <c r="V752" s="3" t="s">
        <v>45</v>
      </c>
      <c r="W752" s="3" t="s">
        <v>34</v>
      </c>
      <c r="X752" s="3" t="s">
        <v>46</v>
      </c>
      <c r="Y752" s="3" t="s">
        <v>47</v>
      </c>
      <c r="Z752" s="3" t="s">
        <v>187</v>
      </c>
      <c r="AA752" s="3" t="s">
        <v>528</v>
      </c>
      <c r="AB752" s="4">
        <v>6</v>
      </c>
      <c r="AC752" s="4">
        <v>70428</v>
      </c>
      <c r="AD752" s="4">
        <v>70.430000000000007</v>
      </c>
      <c r="AE752" s="4">
        <v>439000</v>
      </c>
    </row>
    <row r="753" spans="1:31" ht="22" customHeight="1" x14ac:dyDescent="0.3">
      <c r="A753" s="5">
        <v>43715</v>
      </c>
      <c r="B753" s="6" t="s">
        <v>31</v>
      </c>
      <c r="C753" s="6" t="s">
        <v>32</v>
      </c>
      <c r="D753" s="6" t="s">
        <v>33</v>
      </c>
      <c r="E753" s="6" t="s">
        <v>34</v>
      </c>
      <c r="F753" s="7" t="s">
        <v>68</v>
      </c>
      <c r="G753" s="7" t="s">
        <v>68</v>
      </c>
      <c r="H753" s="7" t="s">
        <v>68</v>
      </c>
      <c r="I753" s="6" t="s">
        <v>35</v>
      </c>
      <c r="J753" s="6" t="s">
        <v>200</v>
      </c>
      <c r="K753" s="7" t="s">
        <v>68</v>
      </c>
      <c r="L753" s="6" t="s">
        <v>99</v>
      </c>
      <c r="M753" s="7" t="s">
        <v>68</v>
      </c>
      <c r="N753" s="7" t="s">
        <v>68</v>
      </c>
      <c r="O753" s="7" t="s">
        <v>68</v>
      </c>
      <c r="P753" s="6" t="s">
        <v>202</v>
      </c>
      <c r="Q753" s="6" t="s">
        <v>41</v>
      </c>
      <c r="R753" s="6" t="s">
        <v>113</v>
      </c>
      <c r="S753" s="6" t="s">
        <v>110</v>
      </c>
      <c r="T753" s="6" t="s">
        <v>114</v>
      </c>
      <c r="U753" s="6" t="s">
        <v>115</v>
      </c>
      <c r="V753" s="6" t="s">
        <v>45</v>
      </c>
      <c r="W753" s="6" t="s">
        <v>34</v>
      </c>
      <c r="X753" s="6" t="s">
        <v>46</v>
      </c>
      <c r="Y753" s="6" t="s">
        <v>47</v>
      </c>
      <c r="Z753" s="6" t="s">
        <v>145</v>
      </c>
      <c r="AA753" s="6" t="s">
        <v>958</v>
      </c>
      <c r="AB753" s="7">
        <v>12</v>
      </c>
      <c r="AC753" s="7">
        <v>138600.01</v>
      </c>
      <c r="AD753" s="7">
        <v>138.6</v>
      </c>
      <c r="AE753" s="7">
        <v>2513000</v>
      </c>
    </row>
    <row r="754" spans="1:31" ht="22" customHeight="1" x14ac:dyDescent="0.3">
      <c r="A754" s="2">
        <v>43715</v>
      </c>
      <c r="B754" s="3" t="s">
        <v>107</v>
      </c>
      <c r="C754" s="3" t="s">
        <v>32</v>
      </c>
      <c r="D754" s="3" t="s">
        <v>33</v>
      </c>
      <c r="E754" s="3" t="s">
        <v>34</v>
      </c>
      <c r="F754" s="4" t="s">
        <v>68</v>
      </c>
      <c r="G754" s="4" t="s">
        <v>68</v>
      </c>
      <c r="H754" s="4" t="s">
        <v>68</v>
      </c>
      <c r="I754" s="3" t="s">
        <v>35</v>
      </c>
      <c r="J754" s="3" t="s">
        <v>108</v>
      </c>
      <c r="K754" s="3" t="s">
        <v>109</v>
      </c>
      <c r="L754" s="3" t="s">
        <v>110</v>
      </c>
      <c r="M754" s="4" t="s">
        <v>68</v>
      </c>
      <c r="N754" s="4" t="s">
        <v>68</v>
      </c>
      <c r="O754" s="4" t="s">
        <v>68</v>
      </c>
      <c r="P754" s="3" t="s">
        <v>111</v>
      </c>
      <c r="Q754" s="3" t="s">
        <v>41</v>
      </c>
      <c r="R754" s="3" t="s">
        <v>133</v>
      </c>
      <c r="S754" s="3" t="s">
        <v>110</v>
      </c>
      <c r="T754" s="3" t="s">
        <v>134</v>
      </c>
      <c r="U754" s="3" t="s">
        <v>115</v>
      </c>
      <c r="V754" s="3" t="s">
        <v>45</v>
      </c>
      <c r="W754" s="3" t="s">
        <v>34</v>
      </c>
      <c r="X754" s="3" t="s">
        <v>46</v>
      </c>
      <c r="Y754" s="3" t="s">
        <v>47</v>
      </c>
      <c r="Z754" s="3" t="s">
        <v>187</v>
      </c>
      <c r="AA754" s="3" t="s">
        <v>528</v>
      </c>
      <c r="AB754" s="4">
        <v>6</v>
      </c>
      <c r="AC754" s="4">
        <v>70268</v>
      </c>
      <c r="AD754" s="4">
        <v>70.27</v>
      </c>
      <c r="AE754" s="4">
        <v>438000</v>
      </c>
    </row>
    <row r="755" spans="1:31" ht="22" customHeight="1" x14ac:dyDescent="0.3">
      <c r="A755" s="5">
        <v>43715</v>
      </c>
      <c r="B755" s="6" t="s">
        <v>31</v>
      </c>
      <c r="C755" s="6" t="s">
        <v>32</v>
      </c>
      <c r="D755" s="6" t="s">
        <v>33</v>
      </c>
      <c r="E755" s="6" t="s">
        <v>34</v>
      </c>
      <c r="F755" s="7" t="s">
        <v>68</v>
      </c>
      <c r="G755" s="7" t="s">
        <v>68</v>
      </c>
      <c r="H755" s="7" t="s">
        <v>68</v>
      </c>
      <c r="I755" s="6" t="s">
        <v>35</v>
      </c>
      <c r="J755" s="6" t="s">
        <v>131</v>
      </c>
      <c r="K755" s="6" t="s">
        <v>109</v>
      </c>
      <c r="L755" s="6" t="s">
        <v>110</v>
      </c>
      <c r="M755" s="7" t="s">
        <v>68</v>
      </c>
      <c r="N755" s="7" t="s">
        <v>68</v>
      </c>
      <c r="O755" s="7" t="s">
        <v>68</v>
      </c>
      <c r="P755" s="6" t="s">
        <v>132</v>
      </c>
      <c r="Q755" s="6" t="s">
        <v>101</v>
      </c>
      <c r="R755" s="6" t="s">
        <v>113</v>
      </c>
      <c r="S755" s="6" t="s">
        <v>110</v>
      </c>
      <c r="T755" s="6" t="s">
        <v>114</v>
      </c>
      <c r="U755" s="6" t="s">
        <v>115</v>
      </c>
      <c r="V755" s="6" t="s">
        <v>45</v>
      </c>
      <c r="W755" s="6" t="s">
        <v>34</v>
      </c>
      <c r="X755" s="6" t="s">
        <v>46</v>
      </c>
      <c r="Y755" s="6" t="s">
        <v>47</v>
      </c>
      <c r="Z755" s="6" t="s">
        <v>135</v>
      </c>
      <c r="AA755" s="6" t="s">
        <v>959</v>
      </c>
      <c r="AB755" s="7">
        <v>2</v>
      </c>
      <c r="AC755" s="7">
        <v>42750</v>
      </c>
      <c r="AD755" s="7">
        <v>42.75</v>
      </c>
      <c r="AE755" s="7">
        <v>7583000</v>
      </c>
    </row>
    <row r="756" spans="1:31" ht="22" customHeight="1" x14ac:dyDescent="0.3">
      <c r="A756" s="2">
        <v>43711</v>
      </c>
      <c r="B756" s="3" t="s">
        <v>126</v>
      </c>
      <c r="C756" s="3" t="s">
        <v>56</v>
      </c>
      <c r="D756" s="3" t="s">
        <v>222</v>
      </c>
      <c r="E756" s="3" t="s">
        <v>34</v>
      </c>
      <c r="F756" s="4" t="s">
        <v>68</v>
      </c>
      <c r="G756" s="4" t="s">
        <v>68</v>
      </c>
      <c r="H756" s="4" t="s">
        <v>68</v>
      </c>
      <c r="I756" s="3" t="s">
        <v>446</v>
      </c>
      <c r="J756" s="3" t="s">
        <v>948</v>
      </c>
      <c r="K756" s="3" t="s">
        <v>949</v>
      </c>
      <c r="L756" s="3" t="s">
        <v>120</v>
      </c>
      <c r="M756" s="4" t="s">
        <v>68</v>
      </c>
      <c r="N756" s="4" t="s">
        <v>68</v>
      </c>
      <c r="O756" s="4" t="s">
        <v>68</v>
      </c>
      <c r="P756" s="3" t="s">
        <v>950</v>
      </c>
      <c r="Q756" s="3" t="s">
        <v>41</v>
      </c>
      <c r="R756" s="3" t="s">
        <v>122</v>
      </c>
      <c r="S756" s="3" t="s">
        <v>120</v>
      </c>
      <c r="T756" s="3" t="s">
        <v>123</v>
      </c>
      <c r="U756" s="3" t="s">
        <v>124</v>
      </c>
      <c r="V756" s="3" t="s">
        <v>45</v>
      </c>
      <c r="W756" s="3" t="s">
        <v>34</v>
      </c>
      <c r="X756" s="3" t="s">
        <v>46</v>
      </c>
      <c r="Y756" s="3" t="s">
        <v>47</v>
      </c>
      <c r="Z756" s="3" t="s">
        <v>318</v>
      </c>
      <c r="AA756" s="3" t="s">
        <v>331</v>
      </c>
      <c r="AB756" s="4">
        <v>20</v>
      </c>
      <c r="AC756" s="4">
        <v>241200</v>
      </c>
      <c r="AD756" s="4">
        <v>241.2</v>
      </c>
      <c r="AE756" s="4">
        <v>950000</v>
      </c>
    </row>
    <row r="757" spans="1:31" ht="22" customHeight="1" x14ac:dyDescent="0.3">
      <c r="A757" s="5">
        <v>43711</v>
      </c>
      <c r="B757" s="6" t="s">
        <v>31</v>
      </c>
      <c r="C757" s="6" t="s">
        <v>56</v>
      </c>
      <c r="D757" s="7" t="s">
        <v>68</v>
      </c>
      <c r="E757" s="7" t="s">
        <v>68</v>
      </c>
      <c r="F757" s="7" t="s">
        <v>68</v>
      </c>
      <c r="G757" s="7" t="s">
        <v>68</v>
      </c>
      <c r="H757" s="7" t="s">
        <v>68</v>
      </c>
      <c r="I757" s="6" t="s">
        <v>74</v>
      </c>
      <c r="J757" s="6" t="s">
        <v>127</v>
      </c>
      <c r="K757" s="7" t="s">
        <v>68</v>
      </c>
      <c r="L757" s="6" t="s">
        <v>120</v>
      </c>
      <c r="M757" s="7" t="s">
        <v>68</v>
      </c>
      <c r="N757" s="7" t="s">
        <v>68</v>
      </c>
      <c r="O757" s="7" t="s">
        <v>68</v>
      </c>
      <c r="P757" s="6" t="s">
        <v>128</v>
      </c>
      <c r="Q757" s="6" t="s">
        <v>41</v>
      </c>
      <c r="R757" s="6" t="s">
        <v>122</v>
      </c>
      <c r="S757" s="6" t="s">
        <v>120</v>
      </c>
      <c r="T757" s="6" t="s">
        <v>123</v>
      </c>
      <c r="U757" s="6" t="s">
        <v>124</v>
      </c>
      <c r="V757" s="6" t="s">
        <v>45</v>
      </c>
      <c r="W757" s="6" t="s">
        <v>34</v>
      </c>
      <c r="X757" s="6" t="s">
        <v>46</v>
      </c>
      <c r="Y757" s="6" t="s">
        <v>47</v>
      </c>
      <c r="Z757" s="6" t="s">
        <v>293</v>
      </c>
      <c r="AA757" s="6" t="s">
        <v>818</v>
      </c>
      <c r="AB757" s="7">
        <v>1</v>
      </c>
      <c r="AC757" s="7">
        <v>6048</v>
      </c>
      <c r="AD757" s="7">
        <v>6.05</v>
      </c>
      <c r="AE757" s="7">
        <v>48100</v>
      </c>
    </row>
    <row r="758" spans="1:31" ht="22" customHeight="1" x14ac:dyDescent="0.3">
      <c r="A758" s="2">
        <v>43710</v>
      </c>
      <c r="B758" s="3" t="s">
        <v>31</v>
      </c>
      <c r="C758" s="3" t="s">
        <v>56</v>
      </c>
      <c r="D758" s="4" t="s">
        <v>68</v>
      </c>
      <c r="E758" s="4" t="s">
        <v>68</v>
      </c>
      <c r="F758" s="4" t="s">
        <v>68</v>
      </c>
      <c r="G758" s="4" t="s">
        <v>68</v>
      </c>
      <c r="H758" s="4" t="s">
        <v>68</v>
      </c>
      <c r="I758" s="3" t="s">
        <v>74</v>
      </c>
      <c r="J758" s="3" t="s">
        <v>960</v>
      </c>
      <c r="K758" s="4" t="s">
        <v>68</v>
      </c>
      <c r="L758" s="4" t="s">
        <v>68</v>
      </c>
      <c r="M758" s="4" t="s">
        <v>68</v>
      </c>
      <c r="N758" s="4" t="s">
        <v>68</v>
      </c>
      <c r="O758" s="4" t="s">
        <v>68</v>
      </c>
      <c r="P758" s="3" t="s">
        <v>961</v>
      </c>
      <c r="Q758" s="3" t="s">
        <v>81</v>
      </c>
      <c r="R758" s="3" t="s">
        <v>82</v>
      </c>
      <c r="S758" s="3" t="s">
        <v>79</v>
      </c>
      <c r="T758" s="3" t="s">
        <v>83</v>
      </c>
      <c r="U758" s="3" t="s">
        <v>65</v>
      </c>
      <c r="V758" s="3" t="s">
        <v>45</v>
      </c>
      <c r="W758" s="3" t="s">
        <v>34</v>
      </c>
      <c r="X758" s="3" t="s">
        <v>46</v>
      </c>
      <c r="Y758" s="3" t="s">
        <v>47</v>
      </c>
      <c r="Z758" s="3" t="s">
        <v>84</v>
      </c>
      <c r="AA758" s="3" t="s">
        <v>597</v>
      </c>
      <c r="AB758" s="4">
        <v>8</v>
      </c>
      <c r="AC758" s="4">
        <v>116475</v>
      </c>
      <c r="AD758" s="4">
        <v>116.47</v>
      </c>
      <c r="AE758" s="4">
        <v>341000</v>
      </c>
    </row>
    <row r="759" spans="1:31" ht="22" customHeight="1" x14ac:dyDescent="0.3">
      <c r="A759" s="5">
        <v>43710</v>
      </c>
      <c r="B759" s="6" t="s">
        <v>31</v>
      </c>
      <c r="C759" s="6" t="s">
        <v>56</v>
      </c>
      <c r="D759" s="7" t="s">
        <v>68</v>
      </c>
      <c r="E759" s="7" t="s">
        <v>68</v>
      </c>
      <c r="F759" s="7" t="s">
        <v>68</v>
      </c>
      <c r="G759" s="7" t="s">
        <v>68</v>
      </c>
      <c r="H759" s="7" t="s">
        <v>68</v>
      </c>
      <c r="I759" s="6" t="s">
        <v>74</v>
      </c>
      <c r="J759" s="6" t="s">
        <v>960</v>
      </c>
      <c r="K759" s="7" t="s">
        <v>68</v>
      </c>
      <c r="L759" s="7" t="s">
        <v>68</v>
      </c>
      <c r="M759" s="7" t="s">
        <v>68</v>
      </c>
      <c r="N759" s="7" t="s">
        <v>68</v>
      </c>
      <c r="O759" s="7" t="s">
        <v>68</v>
      </c>
      <c r="P759" s="6" t="s">
        <v>961</v>
      </c>
      <c r="Q759" s="6" t="s">
        <v>81</v>
      </c>
      <c r="R759" s="6" t="s">
        <v>82</v>
      </c>
      <c r="S759" s="6" t="s">
        <v>79</v>
      </c>
      <c r="T759" s="6" t="s">
        <v>83</v>
      </c>
      <c r="U759" s="6" t="s">
        <v>65</v>
      </c>
      <c r="V759" s="6" t="s">
        <v>45</v>
      </c>
      <c r="W759" s="6" t="s">
        <v>34</v>
      </c>
      <c r="X759" s="6" t="s">
        <v>46</v>
      </c>
      <c r="Y759" s="6" t="s">
        <v>47</v>
      </c>
      <c r="Z759" s="6" t="s">
        <v>84</v>
      </c>
      <c r="AA759" s="6" t="s">
        <v>962</v>
      </c>
      <c r="AB759" s="7">
        <v>7</v>
      </c>
      <c r="AC759" s="7">
        <v>101715</v>
      </c>
      <c r="AD759" s="7">
        <v>101.71</v>
      </c>
      <c r="AE759" s="7">
        <v>297000</v>
      </c>
    </row>
    <row r="760" spans="1:31" ht="22" customHeight="1" x14ac:dyDescent="0.3">
      <c r="A760" s="2">
        <v>43709</v>
      </c>
      <c r="B760" s="3" t="s">
        <v>126</v>
      </c>
      <c r="C760" s="3" t="s">
        <v>56</v>
      </c>
      <c r="D760" s="4" t="s">
        <v>68</v>
      </c>
      <c r="E760" s="4" t="s">
        <v>68</v>
      </c>
      <c r="F760" s="4" t="s">
        <v>68</v>
      </c>
      <c r="G760" s="4" t="s">
        <v>68</v>
      </c>
      <c r="H760" s="4" t="s">
        <v>68</v>
      </c>
      <c r="I760" s="3" t="s">
        <v>74</v>
      </c>
      <c r="J760" s="3" t="s">
        <v>160</v>
      </c>
      <c r="K760" s="4" t="s">
        <v>68</v>
      </c>
      <c r="L760" s="3" t="s">
        <v>120</v>
      </c>
      <c r="M760" s="3" t="s">
        <v>61</v>
      </c>
      <c r="N760" s="4" t="s">
        <v>68</v>
      </c>
      <c r="O760" s="4" t="s">
        <v>68</v>
      </c>
      <c r="P760" s="3" t="s">
        <v>162</v>
      </c>
      <c r="Q760" s="3" t="s">
        <v>101</v>
      </c>
      <c r="R760" s="3" t="s">
        <v>122</v>
      </c>
      <c r="S760" s="3" t="s">
        <v>120</v>
      </c>
      <c r="T760" s="3" t="s">
        <v>123</v>
      </c>
      <c r="U760" s="3" t="s">
        <v>124</v>
      </c>
      <c r="V760" s="3" t="s">
        <v>45</v>
      </c>
      <c r="W760" s="3" t="s">
        <v>34</v>
      </c>
      <c r="X760" s="3" t="s">
        <v>46</v>
      </c>
      <c r="Y760" s="3" t="s">
        <v>47</v>
      </c>
      <c r="Z760" s="3" t="s">
        <v>163</v>
      </c>
      <c r="AA760" s="3" t="s">
        <v>164</v>
      </c>
      <c r="AB760" s="4">
        <v>1</v>
      </c>
      <c r="AC760" s="4">
        <v>7462</v>
      </c>
      <c r="AD760" s="4">
        <v>7.46</v>
      </c>
      <c r="AE760" s="4">
        <v>181000</v>
      </c>
    </row>
    <row r="761" spans="1:31" ht="22" customHeight="1" x14ac:dyDescent="0.3">
      <c r="A761" s="5">
        <v>43709</v>
      </c>
      <c r="B761" s="6" t="s">
        <v>31</v>
      </c>
      <c r="C761" s="6" t="s">
        <v>56</v>
      </c>
      <c r="D761" s="7" t="s">
        <v>68</v>
      </c>
      <c r="E761" s="7" t="s">
        <v>68</v>
      </c>
      <c r="F761" s="7" t="s">
        <v>68</v>
      </c>
      <c r="G761" s="7" t="s">
        <v>68</v>
      </c>
      <c r="H761" s="7" t="s">
        <v>68</v>
      </c>
      <c r="I761" s="6" t="s">
        <v>74</v>
      </c>
      <c r="J761" s="6" t="s">
        <v>127</v>
      </c>
      <c r="K761" s="7" t="s">
        <v>68</v>
      </c>
      <c r="L761" s="6" t="s">
        <v>120</v>
      </c>
      <c r="M761" s="7" t="s">
        <v>68</v>
      </c>
      <c r="N761" s="7" t="s">
        <v>68</v>
      </c>
      <c r="O761" s="7" t="s">
        <v>68</v>
      </c>
      <c r="P761" s="6" t="s">
        <v>128</v>
      </c>
      <c r="Q761" s="6" t="s">
        <v>41</v>
      </c>
      <c r="R761" s="6" t="s">
        <v>122</v>
      </c>
      <c r="S761" s="6" t="s">
        <v>120</v>
      </c>
      <c r="T761" s="6" t="s">
        <v>123</v>
      </c>
      <c r="U761" s="6" t="s">
        <v>124</v>
      </c>
      <c r="V761" s="6" t="s">
        <v>45</v>
      </c>
      <c r="W761" s="6" t="s">
        <v>34</v>
      </c>
      <c r="X761" s="6" t="s">
        <v>46</v>
      </c>
      <c r="Y761" s="6" t="s">
        <v>47</v>
      </c>
      <c r="Z761" s="6" t="s">
        <v>187</v>
      </c>
      <c r="AA761" s="6" t="s">
        <v>963</v>
      </c>
      <c r="AB761" s="7">
        <v>2</v>
      </c>
      <c r="AC761" s="7">
        <v>28800</v>
      </c>
      <c r="AD761" s="7">
        <v>28.8</v>
      </c>
      <c r="AE761" s="7">
        <v>121000</v>
      </c>
    </row>
    <row r="762" spans="1:31" ht="22" customHeight="1" x14ac:dyDescent="0.3">
      <c r="A762" s="2">
        <v>43709</v>
      </c>
      <c r="B762" s="3" t="s">
        <v>31</v>
      </c>
      <c r="C762" s="3" t="s">
        <v>32</v>
      </c>
      <c r="D762" s="3" t="s">
        <v>33</v>
      </c>
      <c r="E762" s="3" t="s">
        <v>34</v>
      </c>
      <c r="F762" s="4" t="s">
        <v>68</v>
      </c>
      <c r="G762" s="4" t="s">
        <v>68</v>
      </c>
      <c r="H762" s="4" t="s">
        <v>68</v>
      </c>
      <c r="I762" s="3" t="s">
        <v>35</v>
      </c>
      <c r="J762" s="3" t="s">
        <v>325</v>
      </c>
      <c r="K762" s="4" t="s">
        <v>68</v>
      </c>
      <c r="L762" s="4" t="s">
        <v>68</v>
      </c>
      <c r="M762" s="3" t="s">
        <v>326</v>
      </c>
      <c r="N762" s="4" t="s">
        <v>68</v>
      </c>
      <c r="O762" s="4" t="s">
        <v>68</v>
      </c>
      <c r="P762" s="3" t="s">
        <v>327</v>
      </c>
      <c r="Q762" s="3" t="s">
        <v>41</v>
      </c>
      <c r="R762" s="3" t="s">
        <v>122</v>
      </c>
      <c r="S762" s="3" t="s">
        <v>120</v>
      </c>
      <c r="T762" s="3" t="s">
        <v>123</v>
      </c>
      <c r="U762" s="3" t="s">
        <v>124</v>
      </c>
      <c r="V762" s="3" t="s">
        <v>45</v>
      </c>
      <c r="W762" s="3" t="s">
        <v>34</v>
      </c>
      <c r="X762" s="3" t="s">
        <v>46</v>
      </c>
      <c r="Y762" s="3" t="s">
        <v>47</v>
      </c>
      <c r="Z762" s="3" t="s">
        <v>187</v>
      </c>
      <c r="AA762" s="3" t="s">
        <v>926</v>
      </c>
      <c r="AB762" s="4">
        <v>4</v>
      </c>
      <c r="AC762" s="4">
        <v>58800</v>
      </c>
      <c r="AD762" s="4">
        <v>58.8</v>
      </c>
      <c r="AE762" s="4">
        <v>247000</v>
      </c>
    </row>
    <row r="763" spans="1:31" ht="22" customHeight="1" x14ac:dyDescent="0.3">
      <c r="A763" s="5">
        <v>43709</v>
      </c>
      <c r="B763" s="6" t="s">
        <v>31</v>
      </c>
      <c r="C763" s="6" t="s">
        <v>56</v>
      </c>
      <c r="D763" s="7" t="s">
        <v>68</v>
      </c>
      <c r="E763" s="7" t="s">
        <v>68</v>
      </c>
      <c r="F763" s="7" t="s">
        <v>68</v>
      </c>
      <c r="G763" s="7" t="s">
        <v>68</v>
      </c>
      <c r="H763" s="7" t="s">
        <v>68</v>
      </c>
      <c r="I763" s="6" t="s">
        <v>74</v>
      </c>
      <c r="J763" s="6" t="s">
        <v>175</v>
      </c>
      <c r="K763" s="6" t="s">
        <v>170</v>
      </c>
      <c r="L763" s="6" t="s">
        <v>120</v>
      </c>
      <c r="M763" s="7" t="s">
        <v>68</v>
      </c>
      <c r="N763" s="7" t="s">
        <v>68</v>
      </c>
      <c r="O763" s="7" t="s">
        <v>68</v>
      </c>
      <c r="P763" s="6" t="s">
        <v>176</v>
      </c>
      <c r="Q763" s="6" t="s">
        <v>41</v>
      </c>
      <c r="R763" s="6" t="s">
        <v>122</v>
      </c>
      <c r="S763" s="6" t="s">
        <v>120</v>
      </c>
      <c r="T763" s="6" t="s">
        <v>123</v>
      </c>
      <c r="U763" s="6" t="s">
        <v>124</v>
      </c>
      <c r="V763" s="6" t="s">
        <v>45</v>
      </c>
      <c r="W763" s="6" t="s">
        <v>34</v>
      </c>
      <c r="X763" s="6" t="s">
        <v>46</v>
      </c>
      <c r="Y763" s="6" t="s">
        <v>47</v>
      </c>
      <c r="Z763" s="6" t="s">
        <v>143</v>
      </c>
      <c r="AA763" s="6" t="s">
        <v>576</v>
      </c>
      <c r="AB763" s="7">
        <v>2</v>
      </c>
      <c r="AC763" s="7">
        <v>21400</v>
      </c>
      <c r="AD763" s="7">
        <v>21.4</v>
      </c>
      <c r="AE763" s="7">
        <v>141000</v>
      </c>
    </row>
    <row r="764" spans="1:31" ht="22" customHeight="1" x14ac:dyDescent="0.3">
      <c r="A764" s="2">
        <v>43709</v>
      </c>
      <c r="B764" s="3" t="s">
        <v>31</v>
      </c>
      <c r="C764" s="3" t="s">
        <v>56</v>
      </c>
      <c r="D764" s="4" t="s">
        <v>68</v>
      </c>
      <c r="E764" s="4" t="s">
        <v>68</v>
      </c>
      <c r="F764" s="4" t="s">
        <v>68</v>
      </c>
      <c r="G764" s="4" t="s">
        <v>68</v>
      </c>
      <c r="H764" s="4" t="s">
        <v>68</v>
      </c>
      <c r="I764" s="3" t="s">
        <v>74</v>
      </c>
      <c r="J764" s="3" t="s">
        <v>385</v>
      </c>
      <c r="K764" s="4" t="s">
        <v>68</v>
      </c>
      <c r="L764" s="3" t="s">
        <v>120</v>
      </c>
      <c r="M764" s="3" t="s">
        <v>61</v>
      </c>
      <c r="N764" s="4" t="s">
        <v>68</v>
      </c>
      <c r="O764" s="4" t="s">
        <v>68</v>
      </c>
      <c r="P764" s="3" t="s">
        <v>387</v>
      </c>
      <c r="Q764" s="3" t="s">
        <v>41</v>
      </c>
      <c r="R764" s="3" t="s">
        <v>122</v>
      </c>
      <c r="S764" s="3" t="s">
        <v>120</v>
      </c>
      <c r="T764" s="3" t="s">
        <v>123</v>
      </c>
      <c r="U764" s="3" t="s">
        <v>124</v>
      </c>
      <c r="V764" s="3" t="s">
        <v>45</v>
      </c>
      <c r="W764" s="3" t="s">
        <v>34</v>
      </c>
      <c r="X764" s="3" t="s">
        <v>46</v>
      </c>
      <c r="Y764" s="3" t="s">
        <v>47</v>
      </c>
      <c r="Z764" s="3" t="s">
        <v>388</v>
      </c>
      <c r="AA764" s="3" t="s">
        <v>964</v>
      </c>
      <c r="AB764" s="4">
        <v>2</v>
      </c>
      <c r="AC764" s="4">
        <v>24120</v>
      </c>
      <c r="AD764" s="4">
        <v>24.12</v>
      </c>
      <c r="AE764" s="4">
        <v>552000</v>
      </c>
    </row>
    <row r="765" spans="1:31" ht="22" customHeight="1" x14ac:dyDescent="0.3">
      <c r="A765" s="5">
        <v>43709</v>
      </c>
      <c r="B765" s="6" t="s">
        <v>31</v>
      </c>
      <c r="C765" s="6" t="s">
        <v>56</v>
      </c>
      <c r="D765" s="7" t="s">
        <v>68</v>
      </c>
      <c r="E765" s="7" t="s">
        <v>68</v>
      </c>
      <c r="F765" s="7" t="s">
        <v>68</v>
      </c>
      <c r="G765" s="7" t="s">
        <v>68</v>
      </c>
      <c r="H765" s="7" t="s">
        <v>68</v>
      </c>
      <c r="I765" s="6" t="s">
        <v>74</v>
      </c>
      <c r="J765" s="6" t="s">
        <v>944</v>
      </c>
      <c r="K765" s="7" t="s">
        <v>68</v>
      </c>
      <c r="L765" s="6" t="s">
        <v>120</v>
      </c>
      <c r="M765" s="7" t="s">
        <v>68</v>
      </c>
      <c r="N765" s="7" t="s">
        <v>68</v>
      </c>
      <c r="O765" s="7" t="s">
        <v>68</v>
      </c>
      <c r="P765" s="6" t="s">
        <v>360</v>
      </c>
      <c r="Q765" s="6" t="s">
        <v>101</v>
      </c>
      <c r="R765" s="6" t="s">
        <v>122</v>
      </c>
      <c r="S765" s="6" t="s">
        <v>120</v>
      </c>
      <c r="T765" s="6" t="s">
        <v>123</v>
      </c>
      <c r="U765" s="6" t="s">
        <v>124</v>
      </c>
      <c r="V765" s="6" t="s">
        <v>45</v>
      </c>
      <c r="W765" s="6" t="s">
        <v>34</v>
      </c>
      <c r="X765" s="6" t="s">
        <v>46</v>
      </c>
      <c r="Y765" s="6" t="s">
        <v>47</v>
      </c>
      <c r="Z765" s="6" t="s">
        <v>361</v>
      </c>
      <c r="AA765" s="6" t="s">
        <v>965</v>
      </c>
      <c r="AB765" s="7">
        <v>4</v>
      </c>
      <c r="AC765" s="7">
        <v>52800</v>
      </c>
      <c r="AD765" s="7">
        <v>52.8</v>
      </c>
      <c r="AE765" s="7">
        <v>977000</v>
      </c>
    </row>
    <row r="766" spans="1:31" ht="22" customHeight="1" x14ac:dyDescent="0.3">
      <c r="A766" s="2">
        <v>43708</v>
      </c>
      <c r="B766" s="3" t="s">
        <v>31</v>
      </c>
      <c r="C766" s="3" t="s">
        <v>56</v>
      </c>
      <c r="D766" s="4" t="s">
        <v>68</v>
      </c>
      <c r="E766" s="4" t="s">
        <v>68</v>
      </c>
      <c r="F766" s="4" t="s">
        <v>68</v>
      </c>
      <c r="G766" s="4" t="s">
        <v>68</v>
      </c>
      <c r="H766" s="4" t="s">
        <v>68</v>
      </c>
      <c r="I766" s="3" t="s">
        <v>74</v>
      </c>
      <c r="J766" s="3" t="s">
        <v>656</v>
      </c>
      <c r="K766" s="4" t="s">
        <v>68</v>
      </c>
      <c r="L766" s="4" t="s">
        <v>68</v>
      </c>
      <c r="M766" s="4" t="s">
        <v>68</v>
      </c>
      <c r="N766" s="4" t="s">
        <v>68</v>
      </c>
      <c r="O766" s="4" t="s">
        <v>68</v>
      </c>
      <c r="P766" s="3" t="s">
        <v>657</v>
      </c>
      <c r="Q766" s="3" t="s">
        <v>101</v>
      </c>
      <c r="R766" s="3" t="s">
        <v>133</v>
      </c>
      <c r="S766" s="3" t="s">
        <v>110</v>
      </c>
      <c r="T766" s="3" t="s">
        <v>134</v>
      </c>
      <c r="U766" s="3" t="s">
        <v>115</v>
      </c>
      <c r="V766" s="3" t="s">
        <v>45</v>
      </c>
      <c r="W766" s="3" t="s">
        <v>34</v>
      </c>
      <c r="X766" s="3" t="s">
        <v>46</v>
      </c>
      <c r="Y766" s="3" t="s">
        <v>47</v>
      </c>
      <c r="Z766" s="3" t="s">
        <v>163</v>
      </c>
      <c r="AA766" s="3" t="s">
        <v>966</v>
      </c>
      <c r="AB766" s="4">
        <v>4</v>
      </c>
      <c r="AC766" s="4">
        <v>72720</v>
      </c>
      <c r="AD766" s="4">
        <v>72.72</v>
      </c>
      <c r="AE766" s="4">
        <v>2787000</v>
      </c>
    </row>
    <row r="767" spans="1:31" ht="22" customHeight="1" x14ac:dyDescent="0.3">
      <c r="A767" s="5">
        <v>43708</v>
      </c>
      <c r="B767" s="6" t="s">
        <v>31</v>
      </c>
      <c r="C767" s="6" t="s">
        <v>32</v>
      </c>
      <c r="D767" s="6" t="s">
        <v>33</v>
      </c>
      <c r="E767" s="6" t="s">
        <v>34</v>
      </c>
      <c r="F767" s="7" t="s">
        <v>68</v>
      </c>
      <c r="G767" s="7" t="s">
        <v>68</v>
      </c>
      <c r="H767" s="7" t="s">
        <v>68</v>
      </c>
      <c r="I767" s="6" t="s">
        <v>35</v>
      </c>
      <c r="J767" s="6" t="s">
        <v>131</v>
      </c>
      <c r="K767" s="6" t="s">
        <v>109</v>
      </c>
      <c r="L767" s="6" t="s">
        <v>110</v>
      </c>
      <c r="M767" s="7" t="s">
        <v>68</v>
      </c>
      <c r="N767" s="7" t="s">
        <v>68</v>
      </c>
      <c r="O767" s="7" t="s">
        <v>68</v>
      </c>
      <c r="P767" s="6" t="s">
        <v>132</v>
      </c>
      <c r="Q767" s="6" t="s">
        <v>41</v>
      </c>
      <c r="R767" s="6" t="s">
        <v>113</v>
      </c>
      <c r="S767" s="6" t="s">
        <v>110</v>
      </c>
      <c r="T767" s="6" t="s">
        <v>114</v>
      </c>
      <c r="U767" s="6" t="s">
        <v>115</v>
      </c>
      <c r="V767" s="6" t="s">
        <v>45</v>
      </c>
      <c r="W767" s="6" t="s">
        <v>34</v>
      </c>
      <c r="X767" s="6" t="s">
        <v>46</v>
      </c>
      <c r="Y767" s="6" t="s">
        <v>47</v>
      </c>
      <c r="Z767" s="6" t="s">
        <v>145</v>
      </c>
      <c r="AA767" s="6" t="s">
        <v>560</v>
      </c>
      <c r="AB767" s="7">
        <v>2</v>
      </c>
      <c r="AC767" s="7">
        <v>17400</v>
      </c>
      <c r="AD767" s="7">
        <v>17.399999999999999</v>
      </c>
      <c r="AE767" s="7">
        <v>325000</v>
      </c>
    </row>
    <row r="768" spans="1:31" ht="22" customHeight="1" x14ac:dyDescent="0.3">
      <c r="A768" s="2">
        <v>43708</v>
      </c>
      <c r="B768" s="3" t="s">
        <v>107</v>
      </c>
      <c r="C768" s="3" t="s">
        <v>56</v>
      </c>
      <c r="D768" s="4" t="s">
        <v>68</v>
      </c>
      <c r="E768" s="4" t="s">
        <v>68</v>
      </c>
      <c r="F768" s="4" t="s">
        <v>68</v>
      </c>
      <c r="G768" s="4" t="s">
        <v>68</v>
      </c>
      <c r="H768" s="4" t="s">
        <v>68</v>
      </c>
      <c r="I768" s="3" t="s">
        <v>74</v>
      </c>
      <c r="J768" s="3" t="s">
        <v>108</v>
      </c>
      <c r="K768" s="3" t="s">
        <v>109</v>
      </c>
      <c r="L768" s="3" t="s">
        <v>110</v>
      </c>
      <c r="M768" s="4" t="s">
        <v>68</v>
      </c>
      <c r="N768" s="4" t="s">
        <v>68</v>
      </c>
      <c r="O768" s="4" t="s">
        <v>68</v>
      </c>
      <c r="P768" s="3" t="s">
        <v>111</v>
      </c>
      <c r="Q768" s="3" t="s">
        <v>41</v>
      </c>
      <c r="R768" s="3" t="s">
        <v>113</v>
      </c>
      <c r="S768" s="3" t="s">
        <v>110</v>
      </c>
      <c r="T768" s="3" t="s">
        <v>114</v>
      </c>
      <c r="U768" s="3" t="s">
        <v>115</v>
      </c>
      <c r="V768" s="3" t="s">
        <v>45</v>
      </c>
      <c r="W768" s="3" t="s">
        <v>34</v>
      </c>
      <c r="X768" s="3" t="s">
        <v>46</v>
      </c>
      <c r="Y768" s="3" t="s">
        <v>47</v>
      </c>
      <c r="Z768" s="3" t="s">
        <v>135</v>
      </c>
      <c r="AA768" s="3" t="s">
        <v>967</v>
      </c>
      <c r="AB768" s="4">
        <v>2</v>
      </c>
      <c r="AC768" s="4">
        <v>22610</v>
      </c>
      <c r="AD768" s="4">
        <v>22.61</v>
      </c>
      <c r="AE768" s="4">
        <v>4010000</v>
      </c>
    </row>
    <row r="769" spans="1:31" ht="22" customHeight="1" x14ac:dyDescent="0.3">
      <c r="A769" s="5">
        <v>43707</v>
      </c>
      <c r="B769" s="6" t="s">
        <v>31</v>
      </c>
      <c r="C769" s="6" t="s">
        <v>32</v>
      </c>
      <c r="D769" s="6" t="s">
        <v>33</v>
      </c>
      <c r="E769" s="6" t="s">
        <v>34</v>
      </c>
      <c r="F769" s="7" t="s">
        <v>68</v>
      </c>
      <c r="G769" s="7" t="s">
        <v>68</v>
      </c>
      <c r="H769" s="7" t="s">
        <v>68</v>
      </c>
      <c r="I769" s="6" t="s">
        <v>35</v>
      </c>
      <c r="J769" s="6" t="s">
        <v>588</v>
      </c>
      <c r="K769" s="6" t="s">
        <v>589</v>
      </c>
      <c r="L769" s="6" t="s">
        <v>99</v>
      </c>
      <c r="M769" s="6" t="s">
        <v>61</v>
      </c>
      <c r="N769" s="7" t="s">
        <v>68</v>
      </c>
      <c r="O769" s="7" t="s">
        <v>68</v>
      </c>
      <c r="P769" s="6" t="s">
        <v>100</v>
      </c>
      <c r="Q769" s="6" t="s">
        <v>101</v>
      </c>
      <c r="R769" s="6" t="s">
        <v>102</v>
      </c>
      <c r="S769" s="6" t="s">
        <v>99</v>
      </c>
      <c r="T769" s="6" t="s">
        <v>103</v>
      </c>
      <c r="U769" s="6" t="s">
        <v>104</v>
      </c>
      <c r="V769" s="6" t="s">
        <v>45</v>
      </c>
      <c r="W769" s="6" t="s">
        <v>34</v>
      </c>
      <c r="X769" s="6" t="s">
        <v>46</v>
      </c>
      <c r="Y769" s="6" t="s">
        <v>47</v>
      </c>
      <c r="Z769" s="6" t="s">
        <v>105</v>
      </c>
      <c r="AA769" s="6" t="s">
        <v>781</v>
      </c>
      <c r="AB769" s="7">
        <v>10</v>
      </c>
      <c r="AC769" s="7">
        <v>116212</v>
      </c>
      <c r="AD769" s="7">
        <v>116.21</v>
      </c>
      <c r="AE769" s="7">
        <v>1254000</v>
      </c>
    </row>
    <row r="770" spans="1:31" ht="22" customHeight="1" x14ac:dyDescent="0.3">
      <c r="A770" s="2">
        <v>43707</v>
      </c>
      <c r="B770" s="3" t="s">
        <v>31</v>
      </c>
      <c r="C770" s="3" t="s">
        <v>32</v>
      </c>
      <c r="D770" s="3" t="s">
        <v>33</v>
      </c>
      <c r="E770" s="3" t="s">
        <v>34</v>
      </c>
      <c r="F770" s="4" t="s">
        <v>68</v>
      </c>
      <c r="G770" s="4" t="s">
        <v>68</v>
      </c>
      <c r="H770" s="4" t="s">
        <v>68</v>
      </c>
      <c r="I770" s="3" t="s">
        <v>35</v>
      </c>
      <c r="J770" s="3" t="s">
        <v>579</v>
      </c>
      <c r="K770" s="3" t="s">
        <v>580</v>
      </c>
      <c r="L770" s="3" t="s">
        <v>110</v>
      </c>
      <c r="M770" s="3" t="s">
        <v>61</v>
      </c>
      <c r="N770" s="4" t="s">
        <v>68</v>
      </c>
      <c r="O770" s="4" t="s">
        <v>68</v>
      </c>
      <c r="P770" s="3" t="s">
        <v>581</v>
      </c>
      <c r="Q770" s="3" t="s">
        <v>101</v>
      </c>
      <c r="R770" s="3" t="s">
        <v>968</v>
      </c>
      <c r="S770" s="3" t="s">
        <v>110</v>
      </c>
      <c r="T770" s="3" t="s">
        <v>969</v>
      </c>
      <c r="U770" s="3" t="s">
        <v>115</v>
      </c>
      <c r="V770" s="3" t="s">
        <v>45</v>
      </c>
      <c r="W770" s="3" t="s">
        <v>34</v>
      </c>
      <c r="X770" s="3" t="s">
        <v>46</v>
      </c>
      <c r="Y770" s="3" t="s">
        <v>47</v>
      </c>
      <c r="Z770" s="3" t="s">
        <v>145</v>
      </c>
      <c r="AA770" s="3" t="s">
        <v>970</v>
      </c>
      <c r="AB770" s="4">
        <v>2</v>
      </c>
      <c r="AC770" s="4">
        <v>16344</v>
      </c>
      <c r="AD770" s="4">
        <v>16.34</v>
      </c>
      <c r="AE770" s="4">
        <v>305000</v>
      </c>
    </row>
    <row r="771" spans="1:31" ht="22" customHeight="1" x14ac:dyDescent="0.3">
      <c r="A771" s="5">
        <v>43707</v>
      </c>
      <c r="B771" s="6" t="s">
        <v>31</v>
      </c>
      <c r="C771" s="6" t="s">
        <v>32</v>
      </c>
      <c r="D771" s="6" t="s">
        <v>33</v>
      </c>
      <c r="E771" s="6" t="s">
        <v>34</v>
      </c>
      <c r="F771" s="7" t="s">
        <v>68</v>
      </c>
      <c r="G771" s="7" t="s">
        <v>68</v>
      </c>
      <c r="H771" s="7" t="s">
        <v>68</v>
      </c>
      <c r="I771" s="6" t="s">
        <v>35</v>
      </c>
      <c r="J771" s="6" t="s">
        <v>244</v>
      </c>
      <c r="K771" s="7" t="s">
        <v>68</v>
      </c>
      <c r="L771" s="6" t="s">
        <v>245</v>
      </c>
      <c r="M771" s="6" t="s">
        <v>61</v>
      </c>
      <c r="N771" s="7" t="s">
        <v>68</v>
      </c>
      <c r="O771" s="7" t="s">
        <v>68</v>
      </c>
      <c r="P771" s="6" t="s">
        <v>246</v>
      </c>
      <c r="Q771" s="6" t="s">
        <v>41</v>
      </c>
      <c r="R771" s="6" t="s">
        <v>474</v>
      </c>
      <c r="S771" s="6" t="s">
        <v>245</v>
      </c>
      <c r="T771" s="6" t="s">
        <v>475</v>
      </c>
      <c r="U771" s="6" t="s">
        <v>124</v>
      </c>
      <c r="V771" s="6" t="s">
        <v>45</v>
      </c>
      <c r="W771" s="6" t="s">
        <v>34</v>
      </c>
      <c r="X771" s="6" t="s">
        <v>46</v>
      </c>
      <c r="Y771" s="6" t="s">
        <v>47</v>
      </c>
      <c r="Z771" s="6" t="s">
        <v>187</v>
      </c>
      <c r="AA771" s="6" t="s">
        <v>759</v>
      </c>
      <c r="AB771" s="7">
        <v>2</v>
      </c>
      <c r="AC771" s="7">
        <v>48800</v>
      </c>
      <c r="AD771" s="7">
        <v>48.8</v>
      </c>
      <c r="AE771" s="7">
        <v>613000</v>
      </c>
    </row>
    <row r="772" spans="1:31" ht="22" customHeight="1" x14ac:dyDescent="0.3">
      <c r="A772" s="2">
        <v>43707</v>
      </c>
      <c r="B772" s="3" t="s">
        <v>31</v>
      </c>
      <c r="C772" s="3" t="s">
        <v>32</v>
      </c>
      <c r="D772" s="3" t="s">
        <v>33</v>
      </c>
      <c r="E772" s="3" t="s">
        <v>34</v>
      </c>
      <c r="F772" s="4" t="s">
        <v>68</v>
      </c>
      <c r="G772" s="4" t="s">
        <v>68</v>
      </c>
      <c r="H772" s="4" t="s">
        <v>68</v>
      </c>
      <c r="I772" s="3" t="s">
        <v>35</v>
      </c>
      <c r="J772" s="3" t="s">
        <v>579</v>
      </c>
      <c r="K772" s="3" t="s">
        <v>580</v>
      </c>
      <c r="L772" s="3" t="s">
        <v>110</v>
      </c>
      <c r="M772" s="3" t="s">
        <v>61</v>
      </c>
      <c r="N772" s="4" t="s">
        <v>68</v>
      </c>
      <c r="O772" s="4" t="s">
        <v>68</v>
      </c>
      <c r="P772" s="3" t="s">
        <v>581</v>
      </c>
      <c r="Q772" s="3" t="s">
        <v>101</v>
      </c>
      <c r="R772" s="3" t="s">
        <v>968</v>
      </c>
      <c r="S772" s="3" t="s">
        <v>110</v>
      </c>
      <c r="T772" s="3" t="s">
        <v>969</v>
      </c>
      <c r="U772" s="3" t="s">
        <v>115</v>
      </c>
      <c r="V772" s="3" t="s">
        <v>45</v>
      </c>
      <c r="W772" s="3" t="s">
        <v>34</v>
      </c>
      <c r="X772" s="3" t="s">
        <v>46</v>
      </c>
      <c r="Y772" s="3" t="s">
        <v>47</v>
      </c>
      <c r="Z772" s="3" t="s">
        <v>145</v>
      </c>
      <c r="AA772" s="3" t="s">
        <v>970</v>
      </c>
      <c r="AB772" s="4">
        <v>2</v>
      </c>
      <c r="AC772" s="4">
        <v>16344</v>
      </c>
      <c r="AD772" s="4">
        <v>16.34</v>
      </c>
      <c r="AE772" s="4">
        <v>305000</v>
      </c>
    </row>
    <row r="773" spans="1:31" ht="22" customHeight="1" x14ac:dyDescent="0.3">
      <c r="A773" s="5">
        <v>43704</v>
      </c>
      <c r="B773" s="6" t="s">
        <v>31</v>
      </c>
      <c r="C773" s="6" t="s">
        <v>56</v>
      </c>
      <c r="D773" s="7" t="s">
        <v>68</v>
      </c>
      <c r="E773" s="7" t="s">
        <v>68</v>
      </c>
      <c r="F773" s="7" t="s">
        <v>68</v>
      </c>
      <c r="G773" s="7" t="s">
        <v>68</v>
      </c>
      <c r="H773" s="7" t="s">
        <v>68</v>
      </c>
      <c r="I773" s="6" t="s">
        <v>74</v>
      </c>
      <c r="J773" s="6" t="s">
        <v>870</v>
      </c>
      <c r="K773" s="7" t="s">
        <v>68</v>
      </c>
      <c r="L773" s="6" t="s">
        <v>120</v>
      </c>
      <c r="M773" s="6" t="s">
        <v>61</v>
      </c>
      <c r="N773" s="7">
        <v>225347920.55000001</v>
      </c>
      <c r="O773" s="7">
        <v>1008273273.7</v>
      </c>
      <c r="P773" s="6" t="s">
        <v>871</v>
      </c>
      <c r="Q773" s="6" t="s">
        <v>41</v>
      </c>
      <c r="R773" s="6" t="s">
        <v>122</v>
      </c>
      <c r="S773" s="6" t="s">
        <v>120</v>
      </c>
      <c r="T773" s="6" t="s">
        <v>123</v>
      </c>
      <c r="U773" s="6" t="s">
        <v>124</v>
      </c>
      <c r="V773" s="6" t="s">
        <v>45</v>
      </c>
      <c r="W773" s="6" t="s">
        <v>34</v>
      </c>
      <c r="X773" s="6" t="s">
        <v>46</v>
      </c>
      <c r="Y773" s="6" t="s">
        <v>47</v>
      </c>
      <c r="Z773" s="6" t="s">
        <v>872</v>
      </c>
      <c r="AA773" s="6" t="s">
        <v>873</v>
      </c>
      <c r="AB773" s="7">
        <v>1</v>
      </c>
      <c r="AC773" s="7">
        <v>9900</v>
      </c>
      <c r="AD773" s="7">
        <v>9.9</v>
      </c>
      <c r="AE773" s="7">
        <v>80800</v>
      </c>
    </row>
    <row r="774" spans="1:31" ht="22" customHeight="1" x14ac:dyDescent="0.3">
      <c r="A774" s="2">
        <v>43704</v>
      </c>
      <c r="B774" s="3" t="s">
        <v>31</v>
      </c>
      <c r="C774" s="3" t="s">
        <v>56</v>
      </c>
      <c r="D774" s="4" t="s">
        <v>68</v>
      </c>
      <c r="E774" s="4" t="s">
        <v>68</v>
      </c>
      <c r="F774" s="4" t="s">
        <v>68</v>
      </c>
      <c r="G774" s="4" t="s">
        <v>68</v>
      </c>
      <c r="H774" s="4" t="s">
        <v>68</v>
      </c>
      <c r="I774" s="3" t="s">
        <v>74</v>
      </c>
      <c r="J774" s="3" t="s">
        <v>127</v>
      </c>
      <c r="K774" s="4" t="s">
        <v>68</v>
      </c>
      <c r="L774" s="3" t="s">
        <v>120</v>
      </c>
      <c r="M774" s="4" t="s">
        <v>68</v>
      </c>
      <c r="N774" s="4" t="s">
        <v>68</v>
      </c>
      <c r="O774" s="4" t="s">
        <v>68</v>
      </c>
      <c r="P774" s="3" t="s">
        <v>128</v>
      </c>
      <c r="Q774" s="3" t="s">
        <v>41</v>
      </c>
      <c r="R774" s="3" t="s">
        <v>122</v>
      </c>
      <c r="S774" s="3" t="s">
        <v>120</v>
      </c>
      <c r="T774" s="3" t="s">
        <v>123</v>
      </c>
      <c r="U774" s="3" t="s">
        <v>124</v>
      </c>
      <c r="V774" s="3" t="s">
        <v>45</v>
      </c>
      <c r="W774" s="3" t="s">
        <v>34</v>
      </c>
      <c r="X774" s="3" t="s">
        <v>46</v>
      </c>
      <c r="Y774" s="3" t="s">
        <v>47</v>
      </c>
      <c r="Z774" s="3" t="s">
        <v>143</v>
      </c>
      <c r="AA774" s="3" t="s">
        <v>576</v>
      </c>
      <c r="AB774" s="4">
        <v>2</v>
      </c>
      <c r="AC774" s="4">
        <v>21600</v>
      </c>
      <c r="AD774" s="4">
        <v>21.6</v>
      </c>
      <c r="AE774" s="4">
        <v>135000</v>
      </c>
    </row>
    <row r="775" spans="1:31" ht="22" customHeight="1" x14ac:dyDescent="0.3">
      <c r="A775" s="5">
        <v>43704</v>
      </c>
      <c r="B775" s="6" t="s">
        <v>31</v>
      </c>
      <c r="C775" s="6" t="s">
        <v>56</v>
      </c>
      <c r="D775" s="7" t="s">
        <v>68</v>
      </c>
      <c r="E775" s="7" t="s">
        <v>68</v>
      </c>
      <c r="F775" s="7" t="s">
        <v>68</v>
      </c>
      <c r="G775" s="7" t="s">
        <v>68</v>
      </c>
      <c r="H775" s="7" t="s">
        <v>68</v>
      </c>
      <c r="I775" s="6" t="s">
        <v>74</v>
      </c>
      <c r="J775" s="6" t="s">
        <v>127</v>
      </c>
      <c r="K775" s="7" t="s">
        <v>68</v>
      </c>
      <c r="L775" s="6" t="s">
        <v>120</v>
      </c>
      <c r="M775" s="7" t="s">
        <v>68</v>
      </c>
      <c r="N775" s="7" t="s">
        <v>68</v>
      </c>
      <c r="O775" s="7" t="s">
        <v>68</v>
      </c>
      <c r="P775" s="6" t="s">
        <v>128</v>
      </c>
      <c r="Q775" s="6" t="s">
        <v>41</v>
      </c>
      <c r="R775" s="6" t="s">
        <v>122</v>
      </c>
      <c r="S775" s="6" t="s">
        <v>120</v>
      </c>
      <c r="T775" s="6" t="s">
        <v>123</v>
      </c>
      <c r="U775" s="6" t="s">
        <v>124</v>
      </c>
      <c r="V775" s="6" t="s">
        <v>45</v>
      </c>
      <c r="W775" s="6" t="s">
        <v>34</v>
      </c>
      <c r="X775" s="6" t="s">
        <v>46</v>
      </c>
      <c r="Y775" s="6" t="s">
        <v>47</v>
      </c>
      <c r="Z775" s="6" t="s">
        <v>145</v>
      </c>
      <c r="AA775" s="6" t="s">
        <v>951</v>
      </c>
      <c r="AB775" s="7">
        <v>4</v>
      </c>
      <c r="AC775" s="7">
        <v>34560</v>
      </c>
      <c r="AD775" s="7">
        <v>34.56</v>
      </c>
      <c r="AE775" s="7">
        <v>327000</v>
      </c>
    </row>
    <row r="776" spans="1:31" ht="22" customHeight="1" x14ac:dyDescent="0.3">
      <c r="A776" s="2">
        <v>43703</v>
      </c>
      <c r="B776" s="3" t="s">
        <v>31</v>
      </c>
      <c r="C776" s="3" t="s">
        <v>56</v>
      </c>
      <c r="D776" s="4" t="s">
        <v>68</v>
      </c>
      <c r="E776" s="4" t="s">
        <v>68</v>
      </c>
      <c r="F776" s="4" t="s">
        <v>68</v>
      </c>
      <c r="G776" s="4" t="s">
        <v>68</v>
      </c>
      <c r="H776" s="4" t="s">
        <v>68</v>
      </c>
      <c r="I776" s="3" t="s">
        <v>74</v>
      </c>
      <c r="J776" s="3" t="s">
        <v>127</v>
      </c>
      <c r="K776" s="4" t="s">
        <v>68</v>
      </c>
      <c r="L776" s="3" t="s">
        <v>120</v>
      </c>
      <c r="M776" s="4" t="s">
        <v>68</v>
      </c>
      <c r="N776" s="4" t="s">
        <v>68</v>
      </c>
      <c r="O776" s="4" t="s">
        <v>68</v>
      </c>
      <c r="P776" s="3" t="s">
        <v>128</v>
      </c>
      <c r="Q776" s="3" t="s">
        <v>41</v>
      </c>
      <c r="R776" s="3" t="s">
        <v>122</v>
      </c>
      <c r="S776" s="3" t="s">
        <v>120</v>
      </c>
      <c r="T776" s="3" t="s">
        <v>123</v>
      </c>
      <c r="U776" s="3" t="s">
        <v>124</v>
      </c>
      <c r="V776" s="3" t="s">
        <v>45</v>
      </c>
      <c r="W776" s="3" t="s">
        <v>34</v>
      </c>
      <c r="X776" s="3" t="s">
        <v>46</v>
      </c>
      <c r="Y776" s="3" t="s">
        <v>47</v>
      </c>
      <c r="Z776" s="3" t="s">
        <v>154</v>
      </c>
      <c r="AA776" s="3" t="s">
        <v>918</v>
      </c>
      <c r="AB776" s="4">
        <v>1</v>
      </c>
      <c r="AC776" s="4">
        <v>13890</v>
      </c>
      <c r="AD776" s="4">
        <v>13.89</v>
      </c>
      <c r="AE776" s="4">
        <v>365000</v>
      </c>
    </row>
    <row r="777" spans="1:31" ht="22" customHeight="1" x14ac:dyDescent="0.3">
      <c r="A777" s="5">
        <v>43702</v>
      </c>
      <c r="B777" s="6" t="s">
        <v>31</v>
      </c>
      <c r="C777" s="6" t="s">
        <v>56</v>
      </c>
      <c r="D777" s="7" t="s">
        <v>68</v>
      </c>
      <c r="E777" s="7" t="s">
        <v>68</v>
      </c>
      <c r="F777" s="7" t="s">
        <v>68</v>
      </c>
      <c r="G777" s="7" t="s">
        <v>68</v>
      </c>
      <c r="H777" s="7" t="s">
        <v>68</v>
      </c>
      <c r="I777" s="6" t="s">
        <v>74</v>
      </c>
      <c r="J777" s="6" t="s">
        <v>127</v>
      </c>
      <c r="K777" s="7" t="s">
        <v>68</v>
      </c>
      <c r="L777" s="6" t="s">
        <v>120</v>
      </c>
      <c r="M777" s="7" t="s">
        <v>68</v>
      </c>
      <c r="N777" s="7" t="s">
        <v>68</v>
      </c>
      <c r="O777" s="7" t="s">
        <v>68</v>
      </c>
      <c r="P777" s="6" t="s">
        <v>128</v>
      </c>
      <c r="Q777" s="6" t="s">
        <v>41</v>
      </c>
      <c r="R777" s="6" t="s">
        <v>122</v>
      </c>
      <c r="S777" s="6" t="s">
        <v>120</v>
      </c>
      <c r="T777" s="6" t="s">
        <v>123</v>
      </c>
      <c r="U777" s="6" t="s">
        <v>124</v>
      </c>
      <c r="V777" s="6" t="s">
        <v>45</v>
      </c>
      <c r="W777" s="6" t="s">
        <v>34</v>
      </c>
      <c r="X777" s="6" t="s">
        <v>46</v>
      </c>
      <c r="Y777" s="6" t="s">
        <v>47</v>
      </c>
      <c r="Z777" s="6" t="s">
        <v>143</v>
      </c>
      <c r="AA777" s="6" t="s">
        <v>576</v>
      </c>
      <c r="AB777" s="7">
        <v>2</v>
      </c>
      <c r="AC777" s="7">
        <v>21600</v>
      </c>
      <c r="AD777" s="7">
        <v>21.6</v>
      </c>
      <c r="AE777" s="7">
        <v>135000</v>
      </c>
    </row>
    <row r="778" spans="1:31" ht="22" customHeight="1" x14ac:dyDescent="0.3">
      <c r="A778" s="2">
        <v>43701</v>
      </c>
      <c r="B778" s="3" t="s">
        <v>31</v>
      </c>
      <c r="C778" s="3" t="s">
        <v>32</v>
      </c>
      <c r="D778" s="3" t="s">
        <v>33</v>
      </c>
      <c r="E778" s="3" t="s">
        <v>34</v>
      </c>
      <c r="F778" s="4" t="s">
        <v>68</v>
      </c>
      <c r="G778" s="4" t="s">
        <v>68</v>
      </c>
      <c r="H778" s="4" t="s">
        <v>68</v>
      </c>
      <c r="I778" s="3" t="s">
        <v>35</v>
      </c>
      <c r="J778" s="3" t="s">
        <v>131</v>
      </c>
      <c r="K778" s="3" t="s">
        <v>109</v>
      </c>
      <c r="L778" s="3" t="s">
        <v>110</v>
      </c>
      <c r="M778" s="4" t="s">
        <v>68</v>
      </c>
      <c r="N778" s="4" t="s">
        <v>68</v>
      </c>
      <c r="O778" s="4" t="s">
        <v>68</v>
      </c>
      <c r="P778" s="3" t="s">
        <v>132</v>
      </c>
      <c r="Q778" s="3" t="s">
        <v>101</v>
      </c>
      <c r="R778" s="3" t="s">
        <v>113</v>
      </c>
      <c r="S778" s="3" t="s">
        <v>110</v>
      </c>
      <c r="T778" s="3" t="s">
        <v>114</v>
      </c>
      <c r="U778" s="3" t="s">
        <v>115</v>
      </c>
      <c r="V778" s="3" t="s">
        <v>45</v>
      </c>
      <c r="W778" s="3" t="s">
        <v>34</v>
      </c>
      <c r="X778" s="3" t="s">
        <v>46</v>
      </c>
      <c r="Y778" s="3" t="s">
        <v>47</v>
      </c>
      <c r="Z778" s="3" t="s">
        <v>145</v>
      </c>
      <c r="AA778" s="3" t="s">
        <v>560</v>
      </c>
      <c r="AB778" s="4">
        <v>2</v>
      </c>
      <c r="AC778" s="4">
        <v>17400</v>
      </c>
      <c r="AD778" s="4">
        <v>17.399999999999999</v>
      </c>
      <c r="AE778" s="4">
        <v>325000</v>
      </c>
    </row>
    <row r="779" spans="1:31" ht="22" customHeight="1" x14ac:dyDescent="0.3">
      <c r="A779" s="5">
        <v>43701</v>
      </c>
      <c r="B779" s="6" t="s">
        <v>31</v>
      </c>
      <c r="C779" s="6" t="s">
        <v>32</v>
      </c>
      <c r="D779" s="6" t="s">
        <v>33</v>
      </c>
      <c r="E779" s="6" t="s">
        <v>34</v>
      </c>
      <c r="F779" s="7" t="s">
        <v>68</v>
      </c>
      <c r="G779" s="7" t="s">
        <v>68</v>
      </c>
      <c r="H779" s="7" t="s">
        <v>68</v>
      </c>
      <c r="I779" s="6" t="s">
        <v>35</v>
      </c>
      <c r="J779" s="6" t="s">
        <v>579</v>
      </c>
      <c r="K779" s="6" t="s">
        <v>580</v>
      </c>
      <c r="L779" s="6" t="s">
        <v>110</v>
      </c>
      <c r="M779" s="6" t="s">
        <v>61</v>
      </c>
      <c r="N779" s="7" t="s">
        <v>68</v>
      </c>
      <c r="O779" s="7" t="s">
        <v>68</v>
      </c>
      <c r="P779" s="6" t="s">
        <v>581</v>
      </c>
      <c r="Q779" s="6" t="s">
        <v>101</v>
      </c>
      <c r="R779" s="6" t="s">
        <v>968</v>
      </c>
      <c r="S779" s="6" t="s">
        <v>110</v>
      </c>
      <c r="T779" s="6" t="s">
        <v>969</v>
      </c>
      <c r="U779" s="6" t="s">
        <v>115</v>
      </c>
      <c r="V779" s="6" t="s">
        <v>45</v>
      </c>
      <c r="W779" s="6" t="s">
        <v>34</v>
      </c>
      <c r="X779" s="6" t="s">
        <v>46</v>
      </c>
      <c r="Y779" s="6" t="s">
        <v>47</v>
      </c>
      <c r="Z779" s="6" t="s">
        <v>145</v>
      </c>
      <c r="AA779" s="6" t="s">
        <v>970</v>
      </c>
      <c r="AB779" s="7">
        <v>2</v>
      </c>
      <c r="AC779" s="7">
        <v>16344</v>
      </c>
      <c r="AD779" s="7">
        <v>16.34</v>
      </c>
      <c r="AE779" s="7">
        <v>305000</v>
      </c>
    </row>
    <row r="780" spans="1:31" ht="22" customHeight="1" x14ac:dyDescent="0.3">
      <c r="A780" s="2">
        <v>43701</v>
      </c>
      <c r="B780" s="3" t="s">
        <v>107</v>
      </c>
      <c r="C780" s="3" t="s">
        <v>32</v>
      </c>
      <c r="D780" s="3" t="s">
        <v>33</v>
      </c>
      <c r="E780" s="3" t="s">
        <v>34</v>
      </c>
      <c r="F780" s="4" t="s">
        <v>68</v>
      </c>
      <c r="G780" s="4" t="s">
        <v>68</v>
      </c>
      <c r="H780" s="4" t="s">
        <v>68</v>
      </c>
      <c r="I780" s="3" t="s">
        <v>35</v>
      </c>
      <c r="J780" s="3" t="s">
        <v>108</v>
      </c>
      <c r="K780" s="3" t="s">
        <v>109</v>
      </c>
      <c r="L780" s="3" t="s">
        <v>110</v>
      </c>
      <c r="M780" s="4" t="s">
        <v>68</v>
      </c>
      <c r="N780" s="4" t="s">
        <v>68</v>
      </c>
      <c r="O780" s="4" t="s">
        <v>68</v>
      </c>
      <c r="P780" s="3" t="s">
        <v>111</v>
      </c>
      <c r="Q780" s="3" t="s">
        <v>41</v>
      </c>
      <c r="R780" s="3" t="s">
        <v>133</v>
      </c>
      <c r="S780" s="3" t="s">
        <v>110</v>
      </c>
      <c r="T780" s="3" t="s">
        <v>134</v>
      </c>
      <c r="U780" s="3" t="s">
        <v>115</v>
      </c>
      <c r="V780" s="3" t="s">
        <v>45</v>
      </c>
      <c r="W780" s="3" t="s">
        <v>34</v>
      </c>
      <c r="X780" s="3" t="s">
        <v>46</v>
      </c>
      <c r="Y780" s="3" t="s">
        <v>47</v>
      </c>
      <c r="Z780" s="3" t="s">
        <v>971</v>
      </c>
      <c r="AA780" s="3" t="s">
        <v>972</v>
      </c>
      <c r="AB780" s="4">
        <v>4</v>
      </c>
      <c r="AC780" s="4">
        <v>38480</v>
      </c>
      <c r="AD780" s="4">
        <v>38.479999999999997</v>
      </c>
      <c r="AE780" s="4">
        <v>1027000</v>
      </c>
    </row>
    <row r="781" spans="1:31" ht="22" customHeight="1" x14ac:dyDescent="0.3">
      <c r="A781" s="5">
        <v>43701</v>
      </c>
      <c r="B781" s="6" t="s">
        <v>31</v>
      </c>
      <c r="C781" s="6" t="s">
        <v>32</v>
      </c>
      <c r="D781" s="6" t="s">
        <v>33</v>
      </c>
      <c r="E781" s="6" t="s">
        <v>34</v>
      </c>
      <c r="F781" s="7" t="s">
        <v>68</v>
      </c>
      <c r="G781" s="7" t="s">
        <v>68</v>
      </c>
      <c r="H781" s="7" t="s">
        <v>68</v>
      </c>
      <c r="I781" s="6" t="s">
        <v>35</v>
      </c>
      <c r="J781" s="6" t="s">
        <v>579</v>
      </c>
      <c r="K781" s="6" t="s">
        <v>580</v>
      </c>
      <c r="L781" s="6" t="s">
        <v>110</v>
      </c>
      <c r="M781" s="6" t="s">
        <v>61</v>
      </c>
      <c r="N781" s="7" t="s">
        <v>68</v>
      </c>
      <c r="O781" s="7" t="s">
        <v>68</v>
      </c>
      <c r="P781" s="6" t="s">
        <v>581</v>
      </c>
      <c r="Q781" s="6" t="s">
        <v>101</v>
      </c>
      <c r="R781" s="6" t="s">
        <v>968</v>
      </c>
      <c r="S781" s="6" t="s">
        <v>110</v>
      </c>
      <c r="T781" s="6" t="s">
        <v>969</v>
      </c>
      <c r="U781" s="6" t="s">
        <v>115</v>
      </c>
      <c r="V781" s="6" t="s">
        <v>45</v>
      </c>
      <c r="W781" s="6" t="s">
        <v>34</v>
      </c>
      <c r="X781" s="6" t="s">
        <v>46</v>
      </c>
      <c r="Y781" s="6" t="s">
        <v>47</v>
      </c>
      <c r="Z781" s="6" t="s">
        <v>145</v>
      </c>
      <c r="AA781" s="6" t="s">
        <v>970</v>
      </c>
      <c r="AB781" s="7">
        <v>2</v>
      </c>
      <c r="AC781" s="7">
        <v>16344</v>
      </c>
      <c r="AD781" s="7">
        <v>16.34</v>
      </c>
      <c r="AE781" s="7">
        <v>305000</v>
      </c>
    </row>
    <row r="782" spans="1:31" ht="22" customHeight="1" x14ac:dyDescent="0.3">
      <c r="A782" s="2">
        <v>43701</v>
      </c>
      <c r="B782" s="3" t="s">
        <v>107</v>
      </c>
      <c r="C782" s="3" t="s">
        <v>32</v>
      </c>
      <c r="D782" s="3" t="s">
        <v>33</v>
      </c>
      <c r="E782" s="3" t="s">
        <v>34</v>
      </c>
      <c r="F782" s="4" t="s">
        <v>68</v>
      </c>
      <c r="G782" s="4" t="s">
        <v>68</v>
      </c>
      <c r="H782" s="4" t="s">
        <v>68</v>
      </c>
      <c r="I782" s="3" t="s">
        <v>35</v>
      </c>
      <c r="J782" s="3" t="s">
        <v>108</v>
      </c>
      <c r="K782" s="3" t="s">
        <v>109</v>
      </c>
      <c r="L782" s="3" t="s">
        <v>110</v>
      </c>
      <c r="M782" s="4" t="s">
        <v>68</v>
      </c>
      <c r="N782" s="4" t="s">
        <v>68</v>
      </c>
      <c r="O782" s="4" t="s">
        <v>68</v>
      </c>
      <c r="P782" s="3" t="s">
        <v>111</v>
      </c>
      <c r="Q782" s="3" t="s">
        <v>41</v>
      </c>
      <c r="R782" s="3" t="s">
        <v>113</v>
      </c>
      <c r="S782" s="3" t="s">
        <v>110</v>
      </c>
      <c r="T782" s="3" t="s">
        <v>114</v>
      </c>
      <c r="U782" s="3" t="s">
        <v>115</v>
      </c>
      <c r="V782" s="3" t="s">
        <v>45</v>
      </c>
      <c r="W782" s="3" t="s">
        <v>34</v>
      </c>
      <c r="X782" s="3" t="s">
        <v>46</v>
      </c>
      <c r="Y782" s="3" t="s">
        <v>47</v>
      </c>
      <c r="Z782" s="3" t="s">
        <v>187</v>
      </c>
      <c r="AA782" s="3" t="s">
        <v>973</v>
      </c>
      <c r="AB782" s="4">
        <v>14</v>
      </c>
      <c r="AC782" s="4">
        <v>164092</v>
      </c>
      <c r="AD782" s="4">
        <v>164.09</v>
      </c>
      <c r="AE782" s="4">
        <v>1543000</v>
      </c>
    </row>
    <row r="783" spans="1:31" ht="22" customHeight="1" x14ac:dyDescent="0.3">
      <c r="A783" s="5">
        <v>43701</v>
      </c>
      <c r="B783" s="6" t="s">
        <v>107</v>
      </c>
      <c r="C783" s="6" t="s">
        <v>32</v>
      </c>
      <c r="D783" s="6" t="s">
        <v>33</v>
      </c>
      <c r="E783" s="6" t="s">
        <v>34</v>
      </c>
      <c r="F783" s="7" t="s">
        <v>68</v>
      </c>
      <c r="G783" s="7" t="s">
        <v>68</v>
      </c>
      <c r="H783" s="7" t="s">
        <v>68</v>
      </c>
      <c r="I783" s="6" t="s">
        <v>35</v>
      </c>
      <c r="J783" s="6" t="s">
        <v>108</v>
      </c>
      <c r="K783" s="6" t="s">
        <v>109</v>
      </c>
      <c r="L783" s="6" t="s">
        <v>110</v>
      </c>
      <c r="M783" s="7" t="s">
        <v>68</v>
      </c>
      <c r="N783" s="7" t="s">
        <v>68</v>
      </c>
      <c r="O783" s="7" t="s">
        <v>68</v>
      </c>
      <c r="P783" s="6" t="s">
        <v>111</v>
      </c>
      <c r="Q783" s="6" t="s">
        <v>41</v>
      </c>
      <c r="R783" s="6" t="s">
        <v>133</v>
      </c>
      <c r="S783" s="6" t="s">
        <v>110</v>
      </c>
      <c r="T783" s="6" t="s">
        <v>134</v>
      </c>
      <c r="U783" s="6" t="s">
        <v>115</v>
      </c>
      <c r="V783" s="6" t="s">
        <v>45</v>
      </c>
      <c r="W783" s="6" t="s">
        <v>34</v>
      </c>
      <c r="X783" s="6" t="s">
        <v>46</v>
      </c>
      <c r="Y783" s="6" t="s">
        <v>47</v>
      </c>
      <c r="Z783" s="6" t="s">
        <v>145</v>
      </c>
      <c r="AA783" s="6" t="s">
        <v>974</v>
      </c>
      <c r="AB783" s="7">
        <v>4</v>
      </c>
      <c r="AC783" s="7">
        <v>22080</v>
      </c>
      <c r="AD783" s="7">
        <v>22.08</v>
      </c>
      <c r="AE783" s="7">
        <v>412000</v>
      </c>
    </row>
    <row r="784" spans="1:31" ht="22" customHeight="1" x14ac:dyDescent="0.3">
      <c r="A784" s="2">
        <v>43701</v>
      </c>
      <c r="B784" s="3" t="s">
        <v>31</v>
      </c>
      <c r="C784" s="3" t="s">
        <v>32</v>
      </c>
      <c r="D784" s="3" t="s">
        <v>33</v>
      </c>
      <c r="E784" s="3" t="s">
        <v>34</v>
      </c>
      <c r="F784" s="4" t="s">
        <v>68</v>
      </c>
      <c r="G784" s="4" t="s">
        <v>68</v>
      </c>
      <c r="H784" s="4" t="s">
        <v>68</v>
      </c>
      <c r="I784" s="3" t="s">
        <v>35</v>
      </c>
      <c r="J784" s="3" t="s">
        <v>200</v>
      </c>
      <c r="K784" s="4" t="s">
        <v>68</v>
      </c>
      <c r="L784" s="3" t="s">
        <v>99</v>
      </c>
      <c r="M784" s="4" t="s">
        <v>68</v>
      </c>
      <c r="N784" s="4" t="s">
        <v>68</v>
      </c>
      <c r="O784" s="4" t="s">
        <v>68</v>
      </c>
      <c r="P784" s="3" t="s">
        <v>202</v>
      </c>
      <c r="Q784" s="3" t="s">
        <v>41</v>
      </c>
      <c r="R784" s="3" t="s">
        <v>113</v>
      </c>
      <c r="S784" s="3" t="s">
        <v>110</v>
      </c>
      <c r="T784" s="3" t="s">
        <v>114</v>
      </c>
      <c r="U784" s="3" t="s">
        <v>115</v>
      </c>
      <c r="V784" s="3" t="s">
        <v>45</v>
      </c>
      <c r="W784" s="3" t="s">
        <v>34</v>
      </c>
      <c r="X784" s="3" t="s">
        <v>46</v>
      </c>
      <c r="Y784" s="3" t="s">
        <v>47</v>
      </c>
      <c r="Z784" s="3" t="s">
        <v>145</v>
      </c>
      <c r="AA784" s="3" t="s">
        <v>975</v>
      </c>
      <c r="AB784" s="4">
        <v>10</v>
      </c>
      <c r="AC784" s="4">
        <v>115500</v>
      </c>
      <c r="AD784" s="4">
        <v>115.5</v>
      </c>
      <c r="AE784" s="4">
        <v>2154000</v>
      </c>
    </row>
    <row r="785" spans="1:31" ht="22" customHeight="1" x14ac:dyDescent="0.3">
      <c r="A785" s="5">
        <v>43701</v>
      </c>
      <c r="B785" s="6" t="s">
        <v>107</v>
      </c>
      <c r="C785" s="6" t="s">
        <v>56</v>
      </c>
      <c r="D785" s="7" t="s">
        <v>68</v>
      </c>
      <c r="E785" s="7" t="s">
        <v>68</v>
      </c>
      <c r="F785" s="7" t="s">
        <v>68</v>
      </c>
      <c r="G785" s="7" t="s">
        <v>68</v>
      </c>
      <c r="H785" s="7" t="s">
        <v>68</v>
      </c>
      <c r="I785" s="6" t="s">
        <v>74</v>
      </c>
      <c r="J785" s="6" t="s">
        <v>108</v>
      </c>
      <c r="K785" s="6" t="s">
        <v>109</v>
      </c>
      <c r="L785" s="6" t="s">
        <v>110</v>
      </c>
      <c r="M785" s="7" t="s">
        <v>68</v>
      </c>
      <c r="N785" s="7" t="s">
        <v>68</v>
      </c>
      <c r="O785" s="7" t="s">
        <v>68</v>
      </c>
      <c r="P785" s="6" t="s">
        <v>111</v>
      </c>
      <c r="Q785" s="6" t="s">
        <v>41</v>
      </c>
      <c r="R785" s="6" t="s">
        <v>133</v>
      </c>
      <c r="S785" s="6" t="s">
        <v>110</v>
      </c>
      <c r="T785" s="6" t="s">
        <v>134</v>
      </c>
      <c r="U785" s="6" t="s">
        <v>115</v>
      </c>
      <c r="V785" s="6" t="s">
        <v>45</v>
      </c>
      <c r="W785" s="6" t="s">
        <v>34</v>
      </c>
      <c r="X785" s="6" t="s">
        <v>46</v>
      </c>
      <c r="Y785" s="6" t="s">
        <v>47</v>
      </c>
      <c r="Z785" s="6" t="s">
        <v>135</v>
      </c>
      <c r="AA785" s="6" t="s">
        <v>880</v>
      </c>
      <c r="AB785" s="7">
        <v>2</v>
      </c>
      <c r="AC785" s="7">
        <v>22610</v>
      </c>
      <c r="AD785" s="7">
        <v>22.61</v>
      </c>
      <c r="AE785" s="7">
        <v>4010000</v>
      </c>
    </row>
    <row r="786" spans="1:31" ht="22" customHeight="1" x14ac:dyDescent="0.3">
      <c r="A786" s="2">
        <v>43695</v>
      </c>
      <c r="B786" s="3" t="s">
        <v>31</v>
      </c>
      <c r="C786" s="3" t="s">
        <v>56</v>
      </c>
      <c r="D786" s="4" t="s">
        <v>68</v>
      </c>
      <c r="E786" s="4" t="s">
        <v>68</v>
      </c>
      <c r="F786" s="4" t="s">
        <v>68</v>
      </c>
      <c r="G786" s="4" t="s">
        <v>68</v>
      </c>
      <c r="H786" s="4" t="s">
        <v>68</v>
      </c>
      <c r="I786" s="3" t="s">
        <v>74</v>
      </c>
      <c r="J786" s="3" t="s">
        <v>77</v>
      </c>
      <c r="K786" s="3" t="s">
        <v>78</v>
      </c>
      <c r="L786" s="3" t="s">
        <v>79</v>
      </c>
      <c r="M786" s="4" t="s">
        <v>68</v>
      </c>
      <c r="N786" s="4" t="s">
        <v>68</v>
      </c>
      <c r="O786" s="4" t="s">
        <v>68</v>
      </c>
      <c r="P786" s="3" t="s">
        <v>80</v>
      </c>
      <c r="Q786" s="3" t="s">
        <v>81</v>
      </c>
      <c r="R786" s="3" t="s">
        <v>82</v>
      </c>
      <c r="S786" s="3" t="s">
        <v>79</v>
      </c>
      <c r="T786" s="3" t="s">
        <v>83</v>
      </c>
      <c r="U786" s="3" t="s">
        <v>65</v>
      </c>
      <c r="V786" s="3" t="s">
        <v>45</v>
      </c>
      <c r="W786" s="3" t="s">
        <v>34</v>
      </c>
      <c r="X786" s="3" t="s">
        <v>46</v>
      </c>
      <c r="Y786" s="3" t="s">
        <v>47</v>
      </c>
      <c r="Z786" s="3" t="s">
        <v>84</v>
      </c>
      <c r="AA786" s="3" t="s">
        <v>976</v>
      </c>
      <c r="AB786" s="4">
        <v>7</v>
      </c>
      <c r="AC786" s="4">
        <v>101613</v>
      </c>
      <c r="AD786" s="4">
        <v>101.61</v>
      </c>
      <c r="AE786" s="4">
        <v>276000</v>
      </c>
    </row>
    <row r="787" spans="1:31" ht="22" customHeight="1" x14ac:dyDescent="0.3">
      <c r="A787" s="5">
        <v>43695</v>
      </c>
      <c r="B787" s="6" t="s">
        <v>31</v>
      </c>
      <c r="C787" s="6" t="s">
        <v>56</v>
      </c>
      <c r="D787" s="7" t="s">
        <v>68</v>
      </c>
      <c r="E787" s="7" t="s">
        <v>68</v>
      </c>
      <c r="F787" s="7" t="s">
        <v>68</v>
      </c>
      <c r="G787" s="7" t="s">
        <v>68</v>
      </c>
      <c r="H787" s="7" t="s">
        <v>68</v>
      </c>
      <c r="I787" s="6" t="s">
        <v>74</v>
      </c>
      <c r="J787" s="6" t="s">
        <v>944</v>
      </c>
      <c r="K787" s="7" t="s">
        <v>68</v>
      </c>
      <c r="L787" s="6" t="s">
        <v>120</v>
      </c>
      <c r="M787" s="7" t="s">
        <v>68</v>
      </c>
      <c r="N787" s="7" t="s">
        <v>68</v>
      </c>
      <c r="O787" s="7" t="s">
        <v>68</v>
      </c>
      <c r="P787" s="6" t="s">
        <v>360</v>
      </c>
      <c r="Q787" s="6" t="s">
        <v>101</v>
      </c>
      <c r="R787" s="6" t="s">
        <v>122</v>
      </c>
      <c r="S787" s="6" t="s">
        <v>120</v>
      </c>
      <c r="T787" s="6" t="s">
        <v>123</v>
      </c>
      <c r="U787" s="6" t="s">
        <v>124</v>
      </c>
      <c r="V787" s="6" t="s">
        <v>45</v>
      </c>
      <c r="W787" s="6" t="s">
        <v>34</v>
      </c>
      <c r="X787" s="6" t="s">
        <v>46</v>
      </c>
      <c r="Y787" s="6" t="s">
        <v>47</v>
      </c>
      <c r="Z787" s="6" t="s">
        <v>361</v>
      </c>
      <c r="AA787" s="6" t="s">
        <v>977</v>
      </c>
      <c r="AB787" s="7">
        <v>2</v>
      </c>
      <c r="AC787" s="7">
        <v>13600</v>
      </c>
      <c r="AD787" s="7">
        <v>13.6</v>
      </c>
      <c r="AE787" s="7">
        <v>178000</v>
      </c>
    </row>
    <row r="788" spans="1:31" ht="22" customHeight="1" x14ac:dyDescent="0.3">
      <c r="A788" s="2">
        <v>43695</v>
      </c>
      <c r="B788" s="3" t="s">
        <v>31</v>
      </c>
      <c r="C788" s="3" t="s">
        <v>56</v>
      </c>
      <c r="D788" s="4" t="s">
        <v>68</v>
      </c>
      <c r="E788" s="4" t="s">
        <v>68</v>
      </c>
      <c r="F788" s="4" t="s">
        <v>68</v>
      </c>
      <c r="G788" s="4" t="s">
        <v>68</v>
      </c>
      <c r="H788" s="4" t="s">
        <v>68</v>
      </c>
      <c r="I788" s="3" t="s">
        <v>74</v>
      </c>
      <c r="J788" s="3" t="s">
        <v>944</v>
      </c>
      <c r="K788" s="4" t="s">
        <v>68</v>
      </c>
      <c r="L788" s="3" t="s">
        <v>120</v>
      </c>
      <c r="M788" s="4" t="s">
        <v>68</v>
      </c>
      <c r="N788" s="4" t="s">
        <v>68</v>
      </c>
      <c r="O788" s="4" t="s">
        <v>68</v>
      </c>
      <c r="P788" s="3" t="s">
        <v>360</v>
      </c>
      <c r="Q788" s="3" t="s">
        <v>101</v>
      </c>
      <c r="R788" s="3" t="s">
        <v>122</v>
      </c>
      <c r="S788" s="3" t="s">
        <v>120</v>
      </c>
      <c r="T788" s="3" t="s">
        <v>123</v>
      </c>
      <c r="U788" s="3" t="s">
        <v>124</v>
      </c>
      <c r="V788" s="3" t="s">
        <v>45</v>
      </c>
      <c r="W788" s="3" t="s">
        <v>34</v>
      </c>
      <c r="X788" s="3" t="s">
        <v>46</v>
      </c>
      <c r="Y788" s="3" t="s">
        <v>47</v>
      </c>
      <c r="Z788" s="3" t="s">
        <v>361</v>
      </c>
      <c r="AA788" s="3" t="s">
        <v>965</v>
      </c>
      <c r="AB788" s="4">
        <v>4</v>
      </c>
      <c r="AC788" s="4">
        <v>52800</v>
      </c>
      <c r="AD788" s="4">
        <v>52.8</v>
      </c>
      <c r="AE788" s="4">
        <v>692000</v>
      </c>
    </row>
    <row r="789" spans="1:31" ht="22" customHeight="1" x14ac:dyDescent="0.3">
      <c r="A789" s="5">
        <v>43695</v>
      </c>
      <c r="B789" s="6" t="s">
        <v>31</v>
      </c>
      <c r="C789" s="6" t="s">
        <v>32</v>
      </c>
      <c r="D789" s="6" t="s">
        <v>33</v>
      </c>
      <c r="E789" s="6" t="s">
        <v>34</v>
      </c>
      <c r="F789" s="7" t="s">
        <v>68</v>
      </c>
      <c r="G789" s="7" t="s">
        <v>68</v>
      </c>
      <c r="H789" s="7" t="s">
        <v>68</v>
      </c>
      <c r="I789" s="6" t="s">
        <v>35</v>
      </c>
      <c r="J789" s="6" t="s">
        <v>185</v>
      </c>
      <c r="K789" s="7" t="s">
        <v>68</v>
      </c>
      <c r="L789" s="6" t="s">
        <v>120</v>
      </c>
      <c r="M789" s="7" t="s">
        <v>68</v>
      </c>
      <c r="N789" s="7" t="s">
        <v>68</v>
      </c>
      <c r="O789" s="7" t="s">
        <v>68</v>
      </c>
      <c r="P789" s="6" t="s">
        <v>186</v>
      </c>
      <c r="Q789" s="6" t="s">
        <v>41</v>
      </c>
      <c r="R789" s="6" t="s">
        <v>122</v>
      </c>
      <c r="S789" s="6" t="s">
        <v>120</v>
      </c>
      <c r="T789" s="6" t="s">
        <v>123</v>
      </c>
      <c r="U789" s="6" t="s">
        <v>124</v>
      </c>
      <c r="V789" s="6" t="s">
        <v>45</v>
      </c>
      <c r="W789" s="6" t="s">
        <v>34</v>
      </c>
      <c r="X789" s="6" t="s">
        <v>46</v>
      </c>
      <c r="Y789" s="6" t="s">
        <v>47</v>
      </c>
      <c r="Z789" s="6" t="s">
        <v>187</v>
      </c>
      <c r="AA789" s="6" t="s">
        <v>978</v>
      </c>
      <c r="AB789" s="7">
        <v>2</v>
      </c>
      <c r="AC789" s="7">
        <v>23100</v>
      </c>
      <c r="AD789" s="7">
        <v>23.1</v>
      </c>
      <c r="AE789" s="7">
        <v>112000</v>
      </c>
    </row>
    <row r="790" spans="1:31" ht="22" customHeight="1" x14ac:dyDescent="0.3">
      <c r="A790" s="2">
        <v>43695</v>
      </c>
      <c r="B790" s="3" t="s">
        <v>31</v>
      </c>
      <c r="C790" s="3" t="s">
        <v>56</v>
      </c>
      <c r="D790" s="4" t="s">
        <v>68</v>
      </c>
      <c r="E790" s="4" t="s">
        <v>68</v>
      </c>
      <c r="F790" s="4" t="s">
        <v>68</v>
      </c>
      <c r="G790" s="4" t="s">
        <v>68</v>
      </c>
      <c r="H790" s="4" t="s">
        <v>68</v>
      </c>
      <c r="I790" s="3" t="s">
        <v>74</v>
      </c>
      <c r="J790" s="3" t="s">
        <v>77</v>
      </c>
      <c r="K790" s="3" t="s">
        <v>78</v>
      </c>
      <c r="L790" s="3" t="s">
        <v>79</v>
      </c>
      <c r="M790" s="4" t="s">
        <v>68</v>
      </c>
      <c r="N790" s="4" t="s">
        <v>68</v>
      </c>
      <c r="O790" s="4" t="s">
        <v>68</v>
      </c>
      <c r="P790" s="3" t="s">
        <v>80</v>
      </c>
      <c r="Q790" s="3" t="s">
        <v>81</v>
      </c>
      <c r="R790" s="3" t="s">
        <v>82</v>
      </c>
      <c r="S790" s="3" t="s">
        <v>79</v>
      </c>
      <c r="T790" s="3" t="s">
        <v>83</v>
      </c>
      <c r="U790" s="3" t="s">
        <v>65</v>
      </c>
      <c r="V790" s="3" t="s">
        <v>45</v>
      </c>
      <c r="W790" s="3" t="s">
        <v>34</v>
      </c>
      <c r="X790" s="3" t="s">
        <v>46</v>
      </c>
      <c r="Y790" s="3" t="s">
        <v>47</v>
      </c>
      <c r="Z790" s="3" t="s">
        <v>84</v>
      </c>
      <c r="AA790" s="3" t="s">
        <v>976</v>
      </c>
      <c r="AB790" s="4">
        <v>7</v>
      </c>
      <c r="AC790" s="4">
        <v>102013</v>
      </c>
      <c r="AD790" s="4">
        <v>102.01</v>
      </c>
      <c r="AE790" s="4">
        <v>277000</v>
      </c>
    </row>
    <row r="791" spans="1:31" ht="22" customHeight="1" x14ac:dyDescent="0.3">
      <c r="A791" s="5">
        <v>43695</v>
      </c>
      <c r="B791" s="6" t="s">
        <v>31</v>
      </c>
      <c r="C791" s="6" t="s">
        <v>32</v>
      </c>
      <c r="D791" s="6" t="s">
        <v>33</v>
      </c>
      <c r="E791" s="6" t="s">
        <v>34</v>
      </c>
      <c r="F791" s="7" t="s">
        <v>68</v>
      </c>
      <c r="G791" s="7" t="s">
        <v>68</v>
      </c>
      <c r="H791" s="7" t="s">
        <v>68</v>
      </c>
      <c r="I791" s="6" t="s">
        <v>35</v>
      </c>
      <c r="J791" s="6" t="s">
        <v>127</v>
      </c>
      <c r="K791" s="7" t="s">
        <v>68</v>
      </c>
      <c r="L791" s="6" t="s">
        <v>120</v>
      </c>
      <c r="M791" s="7" t="s">
        <v>68</v>
      </c>
      <c r="N791" s="7" t="s">
        <v>68</v>
      </c>
      <c r="O791" s="7" t="s">
        <v>68</v>
      </c>
      <c r="P791" s="6" t="s">
        <v>128</v>
      </c>
      <c r="Q791" s="6" t="s">
        <v>41</v>
      </c>
      <c r="R791" s="6" t="s">
        <v>122</v>
      </c>
      <c r="S791" s="6" t="s">
        <v>120</v>
      </c>
      <c r="T791" s="6" t="s">
        <v>123</v>
      </c>
      <c r="U791" s="6" t="s">
        <v>124</v>
      </c>
      <c r="V791" s="6" t="s">
        <v>45</v>
      </c>
      <c r="W791" s="6" t="s">
        <v>34</v>
      </c>
      <c r="X791" s="6" t="s">
        <v>46</v>
      </c>
      <c r="Y791" s="6" t="s">
        <v>47</v>
      </c>
      <c r="Z791" s="6" t="s">
        <v>187</v>
      </c>
      <c r="AA791" s="6" t="s">
        <v>979</v>
      </c>
      <c r="AB791" s="7">
        <v>3</v>
      </c>
      <c r="AC791" s="7">
        <v>43200</v>
      </c>
      <c r="AD791" s="7">
        <v>43.2</v>
      </c>
      <c r="AE791" s="7">
        <v>209000</v>
      </c>
    </row>
    <row r="792" spans="1:31" ht="22" customHeight="1" x14ac:dyDescent="0.3">
      <c r="A792" s="2">
        <v>43695</v>
      </c>
      <c r="B792" s="3" t="s">
        <v>31</v>
      </c>
      <c r="C792" s="3" t="s">
        <v>56</v>
      </c>
      <c r="D792" s="4" t="s">
        <v>68</v>
      </c>
      <c r="E792" s="4" t="s">
        <v>68</v>
      </c>
      <c r="F792" s="4" t="s">
        <v>68</v>
      </c>
      <c r="G792" s="4" t="s">
        <v>68</v>
      </c>
      <c r="H792" s="4" t="s">
        <v>68</v>
      </c>
      <c r="I792" s="3" t="s">
        <v>74</v>
      </c>
      <c r="J792" s="3" t="s">
        <v>944</v>
      </c>
      <c r="K792" s="4" t="s">
        <v>68</v>
      </c>
      <c r="L792" s="3" t="s">
        <v>120</v>
      </c>
      <c r="M792" s="4" t="s">
        <v>68</v>
      </c>
      <c r="N792" s="4" t="s">
        <v>68</v>
      </c>
      <c r="O792" s="4" t="s">
        <v>68</v>
      </c>
      <c r="P792" s="3" t="s">
        <v>360</v>
      </c>
      <c r="Q792" s="3" t="s">
        <v>101</v>
      </c>
      <c r="R792" s="3" t="s">
        <v>122</v>
      </c>
      <c r="S792" s="3" t="s">
        <v>120</v>
      </c>
      <c r="T792" s="3" t="s">
        <v>123</v>
      </c>
      <c r="U792" s="3" t="s">
        <v>124</v>
      </c>
      <c r="V792" s="3" t="s">
        <v>45</v>
      </c>
      <c r="W792" s="3" t="s">
        <v>34</v>
      </c>
      <c r="X792" s="3" t="s">
        <v>46</v>
      </c>
      <c r="Y792" s="3" t="s">
        <v>47</v>
      </c>
      <c r="Z792" s="3" t="s">
        <v>361</v>
      </c>
      <c r="AA792" s="3" t="s">
        <v>980</v>
      </c>
      <c r="AB792" s="4">
        <v>2</v>
      </c>
      <c r="AC792" s="4">
        <v>26400</v>
      </c>
      <c r="AD792" s="4">
        <v>26.4</v>
      </c>
      <c r="AE792" s="4">
        <v>346000</v>
      </c>
    </row>
    <row r="793" spans="1:31" ht="22" customHeight="1" x14ac:dyDescent="0.3">
      <c r="A793" s="5">
        <v>43694</v>
      </c>
      <c r="B793" s="6" t="s">
        <v>31</v>
      </c>
      <c r="C793" s="6" t="s">
        <v>32</v>
      </c>
      <c r="D793" s="6" t="s">
        <v>33</v>
      </c>
      <c r="E793" s="6" t="s">
        <v>34</v>
      </c>
      <c r="F793" s="7" t="s">
        <v>68</v>
      </c>
      <c r="G793" s="7" t="s">
        <v>68</v>
      </c>
      <c r="H793" s="7" t="s">
        <v>68</v>
      </c>
      <c r="I793" s="6" t="s">
        <v>35</v>
      </c>
      <c r="J793" s="6" t="s">
        <v>200</v>
      </c>
      <c r="K793" s="7" t="s">
        <v>68</v>
      </c>
      <c r="L793" s="6" t="s">
        <v>99</v>
      </c>
      <c r="M793" s="7" t="s">
        <v>68</v>
      </c>
      <c r="N793" s="7" t="s">
        <v>68</v>
      </c>
      <c r="O793" s="7" t="s">
        <v>68</v>
      </c>
      <c r="P793" s="6" t="s">
        <v>202</v>
      </c>
      <c r="Q793" s="6" t="s">
        <v>41</v>
      </c>
      <c r="R793" s="6" t="s">
        <v>133</v>
      </c>
      <c r="S793" s="6" t="s">
        <v>110</v>
      </c>
      <c r="T793" s="6" t="s">
        <v>134</v>
      </c>
      <c r="U793" s="6" t="s">
        <v>115</v>
      </c>
      <c r="V793" s="6" t="s">
        <v>45</v>
      </c>
      <c r="W793" s="6" t="s">
        <v>34</v>
      </c>
      <c r="X793" s="6" t="s">
        <v>46</v>
      </c>
      <c r="Y793" s="6" t="s">
        <v>47</v>
      </c>
      <c r="Z793" s="6" t="s">
        <v>145</v>
      </c>
      <c r="AA793" s="6" t="s">
        <v>981</v>
      </c>
      <c r="AB793" s="7">
        <v>2</v>
      </c>
      <c r="AC793" s="7">
        <v>23100</v>
      </c>
      <c r="AD793" s="7">
        <v>23.1</v>
      </c>
      <c r="AE793" s="7">
        <v>431000</v>
      </c>
    </row>
    <row r="794" spans="1:31" ht="22" hidden="1" customHeight="1" x14ac:dyDescent="0.3">
      <c r="A794" s="2">
        <v>43694</v>
      </c>
      <c r="B794" s="3" t="s">
        <v>26</v>
      </c>
      <c r="C794" s="3" t="s">
        <v>903</v>
      </c>
      <c r="D794" s="3" t="s">
        <v>222</v>
      </c>
      <c r="E794" s="3" t="s">
        <v>34</v>
      </c>
      <c r="F794" s="4" t="s">
        <v>68</v>
      </c>
      <c r="G794" s="4" t="s">
        <v>68</v>
      </c>
      <c r="H794" s="4" t="s">
        <v>68</v>
      </c>
      <c r="I794" s="3" t="s">
        <v>904</v>
      </c>
      <c r="J794" s="3" t="s">
        <v>755</v>
      </c>
      <c r="K794" s="4" t="s">
        <v>68</v>
      </c>
      <c r="L794" s="4" t="s">
        <v>68</v>
      </c>
      <c r="M794" s="4" t="s">
        <v>68</v>
      </c>
      <c r="N794" s="4" t="s">
        <v>68</v>
      </c>
      <c r="O794" s="4" t="s">
        <v>68</v>
      </c>
      <c r="P794" s="3" t="s">
        <v>617</v>
      </c>
      <c r="Q794" s="3" t="s">
        <v>905</v>
      </c>
      <c r="R794" s="3" t="s">
        <v>133</v>
      </c>
      <c r="S794" s="3" t="s">
        <v>110</v>
      </c>
      <c r="T794" s="3" t="s">
        <v>134</v>
      </c>
      <c r="U794" s="3" t="s">
        <v>115</v>
      </c>
      <c r="V794" s="3" t="s">
        <v>45</v>
      </c>
      <c r="W794" s="3" t="s">
        <v>34</v>
      </c>
      <c r="X794" s="3" t="s">
        <v>46</v>
      </c>
      <c r="Y794" s="3" t="s">
        <v>47</v>
      </c>
      <c r="Z794" s="3" t="s">
        <v>308</v>
      </c>
      <c r="AA794" s="3" t="s">
        <v>906</v>
      </c>
      <c r="AB794" s="4">
        <v>4</v>
      </c>
      <c r="AC794" s="4">
        <v>41980</v>
      </c>
      <c r="AD794" s="4">
        <v>41.98</v>
      </c>
      <c r="AE794" s="4">
        <v>355000</v>
      </c>
    </row>
    <row r="795" spans="1:31" ht="22" customHeight="1" x14ac:dyDescent="0.3">
      <c r="A795" s="5">
        <v>43694</v>
      </c>
      <c r="B795" s="6" t="s">
        <v>107</v>
      </c>
      <c r="C795" s="6" t="s">
        <v>56</v>
      </c>
      <c r="D795" s="7" t="s">
        <v>68</v>
      </c>
      <c r="E795" s="7" t="s">
        <v>68</v>
      </c>
      <c r="F795" s="7" t="s">
        <v>68</v>
      </c>
      <c r="G795" s="7" t="s">
        <v>68</v>
      </c>
      <c r="H795" s="7" t="s">
        <v>68</v>
      </c>
      <c r="I795" s="6" t="s">
        <v>74</v>
      </c>
      <c r="J795" s="6" t="s">
        <v>108</v>
      </c>
      <c r="K795" s="6" t="s">
        <v>109</v>
      </c>
      <c r="L795" s="6" t="s">
        <v>110</v>
      </c>
      <c r="M795" s="7" t="s">
        <v>68</v>
      </c>
      <c r="N795" s="7" t="s">
        <v>68</v>
      </c>
      <c r="O795" s="7" t="s">
        <v>68</v>
      </c>
      <c r="P795" s="6" t="s">
        <v>111</v>
      </c>
      <c r="Q795" s="6" t="s">
        <v>41</v>
      </c>
      <c r="R795" s="6" t="s">
        <v>133</v>
      </c>
      <c r="S795" s="6" t="s">
        <v>110</v>
      </c>
      <c r="T795" s="6" t="s">
        <v>134</v>
      </c>
      <c r="U795" s="6" t="s">
        <v>115</v>
      </c>
      <c r="V795" s="6" t="s">
        <v>45</v>
      </c>
      <c r="W795" s="6" t="s">
        <v>34</v>
      </c>
      <c r="X795" s="6" t="s">
        <v>46</v>
      </c>
      <c r="Y795" s="6" t="s">
        <v>47</v>
      </c>
      <c r="Z795" s="6" t="s">
        <v>116</v>
      </c>
      <c r="AA795" s="6" t="s">
        <v>982</v>
      </c>
      <c r="AB795" s="7">
        <v>8</v>
      </c>
      <c r="AC795" s="7">
        <v>102400</v>
      </c>
      <c r="AD795" s="7">
        <v>102.4</v>
      </c>
      <c r="AE795" s="7">
        <v>2092000</v>
      </c>
    </row>
    <row r="796" spans="1:31" ht="22" customHeight="1" x14ac:dyDescent="0.3">
      <c r="A796" s="2">
        <v>43694</v>
      </c>
      <c r="B796" s="3" t="s">
        <v>31</v>
      </c>
      <c r="C796" s="3" t="s">
        <v>32</v>
      </c>
      <c r="D796" s="3" t="s">
        <v>33</v>
      </c>
      <c r="E796" s="3" t="s">
        <v>34</v>
      </c>
      <c r="F796" s="4" t="s">
        <v>68</v>
      </c>
      <c r="G796" s="4" t="s">
        <v>68</v>
      </c>
      <c r="H796" s="4" t="s">
        <v>68</v>
      </c>
      <c r="I796" s="3" t="s">
        <v>35</v>
      </c>
      <c r="J796" s="3" t="s">
        <v>579</v>
      </c>
      <c r="K796" s="3" t="s">
        <v>580</v>
      </c>
      <c r="L796" s="3" t="s">
        <v>110</v>
      </c>
      <c r="M796" s="3" t="s">
        <v>61</v>
      </c>
      <c r="N796" s="4" t="s">
        <v>68</v>
      </c>
      <c r="O796" s="4" t="s">
        <v>68</v>
      </c>
      <c r="P796" s="3" t="s">
        <v>581</v>
      </c>
      <c r="Q796" s="3" t="s">
        <v>101</v>
      </c>
      <c r="R796" s="3" t="s">
        <v>968</v>
      </c>
      <c r="S796" s="3" t="s">
        <v>110</v>
      </c>
      <c r="T796" s="3" t="s">
        <v>969</v>
      </c>
      <c r="U796" s="3" t="s">
        <v>115</v>
      </c>
      <c r="V796" s="3" t="s">
        <v>45</v>
      </c>
      <c r="W796" s="3" t="s">
        <v>34</v>
      </c>
      <c r="X796" s="3" t="s">
        <v>46</v>
      </c>
      <c r="Y796" s="3" t="s">
        <v>47</v>
      </c>
      <c r="Z796" s="3" t="s">
        <v>145</v>
      </c>
      <c r="AA796" s="3" t="s">
        <v>970</v>
      </c>
      <c r="AB796" s="4">
        <v>2</v>
      </c>
      <c r="AC796" s="4">
        <v>16344</v>
      </c>
      <c r="AD796" s="4">
        <v>16.34</v>
      </c>
      <c r="AE796" s="4">
        <v>305000</v>
      </c>
    </row>
    <row r="797" spans="1:31" ht="22" customHeight="1" x14ac:dyDescent="0.3">
      <c r="A797" s="5">
        <v>43694</v>
      </c>
      <c r="B797" s="6" t="s">
        <v>31</v>
      </c>
      <c r="C797" s="6" t="s">
        <v>32</v>
      </c>
      <c r="D797" s="6" t="s">
        <v>33</v>
      </c>
      <c r="E797" s="6" t="s">
        <v>34</v>
      </c>
      <c r="F797" s="7" t="s">
        <v>68</v>
      </c>
      <c r="G797" s="7" t="s">
        <v>68</v>
      </c>
      <c r="H797" s="7" t="s">
        <v>68</v>
      </c>
      <c r="I797" s="6" t="s">
        <v>35</v>
      </c>
      <c r="J797" s="6" t="s">
        <v>200</v>
      </c>
      <c r="K797" s="7" t="s">
        <v>68</v>
      </c>
      <c r="L797" s="6" t="s">
        <v>99</v>
      </c>
      <c r="M797" s="7" t="s">
        <v>68</v>
      </c>
      <c r="N797" s="7" t="s">
        <v>68</v>
      </c>
      <c r="O797" s="7" t="s">
        <v>68</v>
      </c>
      <c r="P797" s="6" t="s">
        <v>202</v>
      </c>
      <c r="Q797" s="6" t="s">
        <v>41</v>
      </c>
      <c r="R797" s="6" t="s">
        <v>133</v>
      </c>
      <c r="S797" s="6" t="s">
        <v>110</v>
      </c>
      <c r="T797" s="6" t="s">
        <v>134</v>
      </c>
      <c r="U797" s="6" t="s">
        <v>115</v>
      </c>
      <c r="V797" s="6" t="s">
        <v>45</v>
      </c>
      <c r="W797" s="6" t="s">
        <v>34</v>
      </c>
      <c r="X797" s="6" t="s">
        <v>46</v>
      </c>
      <c r="Y797" s="6" t="s">
        <v>47</v>
      </c>
      <c r="Z797" s="6" t="s">
        <v>934</v>
      </c>
      <c r="AA797" s="6" t="s">
        <v>983</v>
      </c>
      <c r="AB797" s="7">
        <v>4</v>
      </c>
      <c r="AC797" s="7">
        <v>41680</v>
      </c>
      <c r="AD797" s="7">
        <v>41.68</v>
      </c>
      <c r="AE797" s="7">
        <v>392000</v>
      </c>
    </row>
    <row r="798" spans="1:31" ht="22" customHeight="1" x14ac:dyDescent="0.3">
      <c r="A798" s="2">
        <v>43694</v>
      </c>
      <c r="B798" s="3" t="s">
        <v>31</v>
      </c>
      <c r="C798" s="3" t="s">
        <v>56</v>
      </c>
      <c r="D798" s="3" t="s">
        <v>222</v>
      </c>
      <c r="E798" s="3" t="s">
        <v>34</v>
      </c>
      <c r="F798" s="4" t="s">
        <v>68</v>
      </c>
      <c r="G798" s="4" t="s">
        <v>68</v>
      </c>
      <c r="H798" s="4" t="s">
        <v>68</v>
      </c>
      <c r="I798" s="3" t="s">
        <v>223</v>
      </c>
      <c r="J798" s="3" t="s">
        <v>131</v>
      </c>
      <c r="K798" s="3" t="s">
        <v>109</v>
      </c>
      <c r="L798" s="3" t="s">
        <v>110</v>
      </c>
      <c r="M798" s="4" t="s">
        <v>68</v>
      </c>
      <c r="N798" s="4" t="s">
        <v>68</v>
      </c>
      <c r="O798" s="4" t="s">
        <v>68</v>
      </c>
      <c r="P798" s="3" t="s">
        <v>132</v>
      </c>
      <c r="Q798" s="3" t="s">
        <v>41</v>
      </c>
      <c r="R798" s="3" t="s">
        <v>113</v>
      </c>
      <c r="S798" s="3" t="s">
        <v>110</v>
      </c>
      <c r="T798" s="3" t="s">
        <v>114</v>
      </c>
      <c r="U798" s="3" t="s">
        <v>115</v>
      </c>
      <c r="V798" s="3" t="s">
        <v>45</v>
      </c>
      <c r="W798" s="3" t="s">
        <v>34</v>
      </c>
      <c r="X798" s="3" t="s">
        <v>46</v>
      </c>
      <c r="Y798" s="3" t="s">
        <v>47</v>
      </c>
      <c r="Z798" s="3" t="s">
        <v>145</v>
      </c>
      <c r="AA798" s="3" t="s">
        <v>560</v>
      </c>
      <c r="AB798" s="4">
        <v>2</v>
      </c>
      <c r="AC798" s="4">
        <v>17400</v>
      </c>
      <c r="AD798" s="4">
        <v>17.399999999999999</v>
      </c>
      <c r="AE798" s="4">
        <v>325000</v>
      </c>
    </row>
    <row r="799" spans="1:31" ht="22" customHeight="1" x14ac:dyDescent="0.3">
      <c r="A799" s="5">
        <v>43693</v>
      </c>
      <c r="B799" s="6" t="s">
        <v>31</v>
      </c>
      <c r="C799" s="6" t="s">
        <v>32</v>
      </c>
      <c r="D799" s="6" t="s">
        <v>33</v>
      </c>
      <c r="E799" s="6" t="s">
        <v>34</v>
      </c>
      <c r="F799" s="7" t="s">
        <v>68</v>
      </c>
      <c r="G799" s="7" t="s">
        <v>68</v>
      </c>
      <c r="H799" s="7" t="s">
        <v>68</v>
      </c>
      <c r="I799" s="6" t="s">
        <v>35</v>
      </c>
      <c r="J799" s="6" t="s">
        <v>244</v>
      </c>
      <c r="K799" s="7" t="s">
        <v>68</v>
      </c>
      <c r="L799" s="6" t="s">
        <v>245</v>
      </c>
      <c r="M799" s="6" t="s">
        <v>61</v>
      </c>
      <c r="N799" s="7" t="s">
        <v>68</v>
      </c>
      <c r="O799" s="7" t="s">
        <v>68</v>
      </c>
      <c r="P799" s="6" t="s">
        <v>246</v>
      </c>
      <c r="Q799" s="6" t="s">
        <v>41</v>
      </c>
      <c r="R799" s="6" t="s">
        <v>474</v>
      </c>
      <c r="S799" s="6" t="s">
        <v>245</v>
      </c>
      <c r="T799" s="6" t="s">
        <v>475</v>
      </c>
      <c r="U799" s="6" t="s">
        <v>124</v>
      </c>
      <c r="V799" s="6" t="s">
        <v>45</v>
      </c>
      <c r="W799" s="6" t="s">
        <v>34</v>
      </c>
      <c r="X799" s="6" t="s">
        <v>46</v>
      </c>
      <c r="Y799" s="6" t="s">
        <v>47</v>
      </c>
      <c r="Z799" s="6" t="s">
        <v>187</v>
      </c>
      <c r="AA799" s="6" t="s">
        <v>984</v>
      </c>
      <c r="AB799" s="7">
        <v>5</v>
      </c>
      <c r="AC799" s="7">
        <v>122000</v>
      </c>
      <c r="AD799" s="7">
        <v>122</v>
      </c>
      <c r="AE799" s="7">
        <v>1534000</v>
      </c>
    </row>
    <row r="800" spans="1:31" ht="22" customHeight="1" x14ac:dyDescent="0.3">
      <c r="A800" s="2">
        <v>43689</v>
      </c>
      <c r="B800" s="3" t="s">
        <v>31</v>
      </c>
      <c r="C800" s="3" t="s">
        <v>56</v>
      </c>
      <c r="D800" s="4" t="s">
        <v>68</v>
      </c>
      <c r="E800" s="4" t="s">
        <v>68</v>
      </c>
      <c r="F800" s="4" t="s">
        <v>68</v>
      </c>
      <c r="G800" s="4" t="s">
        <v>68</v>
      </c>
      <c r="H800" s="4" t="s">
        <v>68</v>
      </c>
      <c r="I800" s="3" t="s">
        <v>74</v>
      </c>
      <c r="J800" s="3" t="s">
        <v>77</v>
      </c>
      <c r="K800" s="3" t="s">
        <v>78</v>
      </c>
      <c r="L800" s="3" t="s">
        <v>79</v>
      </c>
      <c r="M800" s="4" t="s">
        <v>68</v>
      </c>
      <c r="N800" s="4" t="s">
        <v>68</v>
      </c>
      <c r="O800" s="4" t="s">
        <v>68</v>
      </c>
      <c r="P800" s="3" t="s">
        <v>80</v>
      </c>
      <c r="Q800" s="3" t="s">
        <v>81</v>
      </c>
      <c r="R800" s="3" t="s">
        <v>82</v>
      </c>
      <c r="S800" s="3" t="s">
        <v>79</v>
      </c>
      <c r="T800" s="3" t="s">
        <v>83</v>
      </c>
      <c r="U800" s="3" t="s">
        <v>65</v>
      </c>
      <c r="V800" s="3" t="s">
        <v>45</v>
      </c>
      <c r="W800" s="3" t="s">
        <v>34</v>
      </c>
      <c r="X800" s="3" t="s">
        <v>46</v>
      </c>
      <c r="Y800" s="3" t="s">
        <v>47</v>
      </c>
      <c r="Z800" s="3" t="s">
        <v>84</v>
      </c>
      <c r="AA800" s="3" t="s">
        <v>846</v>
      </c>
      <c r="AB800" s="4">
        <v>7</v>
      </c>
      <c r="AC800" s="4">
        <v>102774</v>
      </c>
      <c r="AD800" s="4">
        <v>102.77</v>
      </c>
      <c r="AE800" s="4">
        <v>279000</v>
      </c>
    </row>
    <row r="801" spans="1:31" ht="22" customHeight="1" x14ac:dyDescent="0.3">
      <c r="A801" s="5">
        <v>43689</v>
      </c>
      <c r="B801" s="6" t="s">
        <v>31</v>
      </c>
      <c r="C801" s="6" t="s">
        <v>56</v>
      </c>
      <c r="D801" s="7" t="s">
        <v>68</v>
      </c>
      <c r="E801" s="7" t="s">
        <v>68</v>
      </c>
      <c r="F801" s="7" t="s">
        <v>68</v>
      </c>
      <c r="G801" s="7" t="s">
        <v>68</v>
      </c>
      <c r="H801" s="7" t="s">
        <v>68</v>
      </c>
      <c r="I801" s="6" t="s">
        <v>74</v>
      </c>
      <c r="J801" s="6" t="s">
        <v>944</v>
      </c>
      <c r="K801" s="7" t="s">
        <v>68</v>
      </c>
      <c r="L801" s="6" t="s">
        <v>120</v>
      </c>
      <c r="M801" s="7" t="s">
        <v>68</v>
      </c>
      <c r="N801" s="7" t="s">
        <v>68</v>
      </c>
      <c r="O801" s="7" t="s">
        <v>68</v>
      </c>
      <c r="P801" s="6" t="s">
        <v>360</v>
      </c>
      <c r="Q801" s="6" t="s">
        <v>101</v>
      </c>
      <c r="R801" s="6" t="s">
        <v>122</v>
      </c>
      <c r="S801" s="6" t="s">
        <v>120</v>
      </c>
      <c r="T801" s="6" t="s">
        <v>123</v>
      </c>
      <c r="U801" s="6" t="s">
        <v>124</v>
      </c>
      <c r="V801" s="6" t="s">
        <v>45</v>
      </c>
      <c r="W801" s="6" t="s">
        <v>34</v>
      </c>
      <c r="X801" s="6" t="s">
        <v>46</v>
      </c>
      <c r="Y801" s="6" t="s">
        <v>47</v>
      </c>
      <c r="Z801" s="6" t="s">
        <v>361</v>
      </c>
      <c r="AA801" s="6" t="s">
        <v>985</v>
      </c>
      <c r="AB801" s="7">
        <v>2</v>
      </c>
      <c r="AC801" s="7">
        <v>13600</v>
      </c>
      <c r="AD801" s="7">
        <v>13.6</v>
      </c>
      <c r="AE801" s="7">
        <v>178000</v>
      </c>
    </row>
    <row r="802" spans="1:31" ht="22" customHeight="1" x14ac:dyDescent="0.3">
      <c r="A802" s="2">
        <v>43689</v>
      </c>
      <c r="B802" s="3" t="s">
        <v>31</v>
      </c>
      <c r="C802" s="3" t="s">
        <v>32</v>
      </c>
      <c r="D802" s="3" t="s">
        <v>33</v>
      </c>
      <c r="E802" s="3" t="s">
        <v>34</v>
      </c>
      <c r="F802" s="4" t="s">
        <v>68</v>
      </c>
      <c r="G802" s="4" t="s">
        <v>68</v>
      </c>
      <c r="H802" s="4" t="s">
        <v>68</v>
      </c>
      <c r="I802" s="3" t="s">
        <v>35</v>
      </c>
      <c r="J802" s="3" t="s">
        <v>185</v>
      </c>
      <c r="K802" s="4" t="s">
        <v>68</v>
      </c>
      <c r="L802" s="3" t="s">
        <v>120</v>
      </c>
      <c r="M802" s="4" t="s">
        <v>68</v>
      </c>
      <c r="N802" s="4" t="s">
        <v>68</v>
      </c>
      <c r="O802" s="4" t="s">
        <v>68</v>
      </c>
      <c r="P802" s="3" t="s">
        <v>186</v>
      </c>
      <c r="Q802" s="3" t="s">
        <v>41</v>
      </c>
      <c r="R802" s="3" t="s">
        <v>122</v>
      </c>
      <c r="S802" s="3" t="s">
        <v>120</v>
      </c>
      <c r="T802" s="3" t="s">
        <v>123</v>
      </c>
      <c r="U802" s="3" t="s">
        <v>124</v>
      </c>
      <c r="V802" s="3" t="s">
        <v>45</v>
      </c>
      <c r="W802" s="3" t="s">
        <v>34</v>
      </c>
      <c r="X802" s="3" t="s">
        <v>46</v>
      </c>
      <c r="Y802" s="3" t="s">
        <v>47</v>
      </c>
      <c r="Z802" s="3" t="s">
        <v>187</v>
      </c>
      <c r="AA802" s="3" t="s">
        <v>986</v>
      </c>
      <c r="AB802" s="4">
        <v>1</v>
      </c>
      <c r="AC802" s="4">
        <v>17010</v>
      </c>
      <c r="AD802" s="4">
        <v>17.010000000000002</v>
      </c>
      <c r="AE802" s="4">
        <v>82100</v>
      </c>
    </row>
    <row r="803" spans="1:31" ht="22" customHeight="1" x14ac:dyDescent="0.3">
      <c r="A803" s="5">
        <v>43689</v>
      </c>
      <c r="B803" s="6" t="s">
        <v>126</v>
      </c>
      <c r="C803" s="6" t="s">
        <v>56</v>
      </c>
      <c r="D803" s="7" t="s">
        <v>68</v>
      </c>
      <c r="E803" s="7" t="s">
        <v>68</v>
      </c>
      <c r="F803" s="7" t="s">
        <v>68</v>
      </c>
      <c r="G803" s="7" t="s">
        <v>68</v>
      </c>
      <c r="H803" s="7" t="s">
        <v>68</v>
      </c>
      <c r="I803" s="6" t="s">
        <v>74</v>
      </c>
      <c r="J803" s="6" t="s">
        <v>160</v>
      </c>
      <c r="K803" s="7" t="s">
        <v>68</v>
      </c>
      <c r="L803" s="6" t="s">
        <v>120</v>
      </c>
      <c r="M803" s="6" t="s">
        <v>61</v>
      </c>
      <c r="N803" s="7" t="s">
        <v>68</v>
      </c>
      <c r="O803" s="7" t="s">
        <v>68</v>
      </c>
      <c r="P803" s="6" t="s">
        <v>162</v>
      </c>
      <c r="Q803" s="6" t="s">
        <v>101</v>
      </c>
      <c r="R803" s="6" t="s">
        <v>122</v>
      </c>
      <c r="S803" s="6" t="s">
        <v>120</v>
      </c>
      <c r="T803" s="6" t="s">
        <v>123</v>
      </c>
      <c r="U803" s="6" t="s">
        <v>124</v>
      </c>
      <c r="V803" s="6" t="s">
        <v>45</v>
      </c>
      <c r="W803" s="6" t="s">
        <v>34</v>
      </c>
      <c r="X803" s="6" t="s">
        <v>46</v>
      </c>
      <c r="Y803" s="6" t="s">
        <v>47</v>
      </c>
      <c r="Z803" s="6" t="s">
        <v>163</v>
      </c>
      <c r="AA803" s="6" t="s">
        <v>164</v>
      </c>
      <c r="AB803" s="7">
        <v>1</v>
      </c>
      <c r="AC803" s="7">
        <v>7462</v>
      </c>
      <c r="AD803" s="7">
        <v>7.46</v>
      </c>
      <c r="AE803" s="7">
        <v>176000</v>
      </c>
    </row>
    <row r="804" spans="1:31" ht="22" customHeight="1" x14ac:dyDescent="0.3">
      <c r="A804" s="2">
        <v>43689</v>
      </c>
      <c r="B804" s="3" t="s">
        <v>31</v>
      </c>
      <c r="C804" s="3" t="s">
        <v>56</v>
      </c>
      <c r="D804" s="4" t="s">
        <v>68</v>
      </c>
      <c r="E804" s="4" t="s">
        <v>68</v>
      </c>
      <c r="F804" s="4" t="s">
        <v>68</v>
      </c>
      <c r="G804" s="4" t="s">
        <v>68</v>
      </c>
      <c r="H804" s="4" t="s">
        <v>68</v>
      </c>
      <c r="I804" s="3" t="s">
        <v>74</v>
      </c>
      <c r="J804" s="3" t="s">
        <v>175</v>
      </c>
      <c r="K804" s="3" t="s">
        <v>170</v>
      </c>
      <c r="L804" s="3" t="s">
        <v>120</v>
      </c>
      <c r="M804" s="4" t="s">
        <v>68</v>
      </c>
      <c r="N804" s="4" t="s">
        <v>68</v>
      </c>
      <c r="O804" s="4" t="s">
        <v>68</v>
      </c>
      <c r="P804" s="3" t="s">
        <v>176</v>
      </c>
      <c r="Q804" s="3" t="s">
        <v>41</v>
      </c>
      <c r="R804" s="3" t="s">
        <v>122</v>
      </c>
      <c r="S804" s="3" t="s">
        <v>120</v>
      </c>
      <c r="T804" s="3" t="s">
        <v>123</v>
      </c>
      <c r="U804" s="3" t="s">
        <v>124</v>
      </c>
      <c r="V804" s="3" t="s">
        <v>45</v>
      </c>
      <c r="W804" s="3" t="s">
        <v>34</v>
      </c>
      <c r="X804" s="3" t="s">
        <v>46</v>
      </c>
      <c r="Y804" s="3" t="s">
        <v>47</v>
      </c>
      <c r="Z804" s="3" t="s">
        <v>143</v>
      </c>
      <c r="AA804" s="3" t="s">
        <v>576</v>
      </c>
      <c r="AB804" s="4">
        <v>2</v>
      </c>
      <c r="AC804" s="4">
        <v>21400</v>
      </c>
      <c r="AD804" s="4">
        <v>21.4</v>
      </c>
      <c r="AE804" s="4">
        <v>134000</v>
      </c>
    </row>
    <row r="805" spans="1:31" ht="22" customHeight="1" x14ac:dyDescent="0.3">
      <c r="A805" s="5">
        <v>43687</v>
      </c>
      <c r="B805" s="6" t="s">
        <v>31</v>
      </c>
      <c r="C805" s="6" t="s">
        <v>32</v>
      </c>
      <c r="D805" s="6" t="s">
        <v>33</v>
      </c>
      <c r="E805" s="6" t="s">
        <v>34</v>
      </c>
      <c r="F805" s="7" t="s">
        <v>68</v>
      </c>
      <c r="G805" s="7" t="s">
        <v>68</v>
      </c>
      <c r="H805" s="7" t="s">
        <v>68</v>
      </c>
      <c r="I805" s="6" t="s">
        <v>35</v>
      </c>
      <c r="J805" s="6" t="s">
        <v>131</v>
      </c>
      <c r="K805" s="6" t="s">
        <v>109</v>
      </c>
      <c r="L805" s="6" t="s">
        <v>110</v>
      </c>
      <c r="M805" s="7" t="s">
        <v>68</v>
      </c>
      <c r="N805" s="7" t="s">
        <v>68</v>
      </c>
      <c r="O805" s="7" t="s">
        <v>68</v>
      </c>
      <c r="P805" s="6" t="s">
        <v>132</v>
      </c>
      <c r="Q805" s="6" t="s">
        <v>41</v>
      </c>
      <c r="R805" s="6" t="s">
        <v>113</v>
      </c>
      <c r="S805" s="6" t="s">
        <v>110</v>
      </c>
      <c r="T805" s="6" t="s">
        <v>114</v>
      </c>
      <c r="U805" s="6" t="s">
        <v>115</v>
      </c>
      <c r="V805" s="6" t="s">
        <v>45</v>
      </c>
      <c r="W805" s="6" t="s">
        <v>34</v>
      </c>
      <c r="X805" s="6" t="s">
        <v>46</v>
      </c>
      <c r="Y805" s="6" t="s">
        <v>47</v>
      </c>
      <c r="Z805" s="6" t="s">
        <v>145</v>
      </c>
      <c r="AA805" s="6" t="s">
        <v>560</v>
      </c>
      <c r="AB805" s="7">
        <v>2</v>
      </c>
      <c r="AC805" s="7">
        <v>17400</v>
      </c>
      <c r="AD805" s="7">
        <v>17.399999999999999</v>
      </c>
      <c r="AE805" s="7">
        <v>325000</v>
      </c>
    </row>
    <row r="806" spans="1:31" ht="22" customHeight="1" x14ac:dyDescent="0.3">
      <c r="A806" s="2">
        <v>43687</v>
      </c>
      <c r="B806" s="3" t="s">
        <v>31</v>
      </c>
      <c r="C806" s="3" t="s">
        <v>32</v>
      </c>
      <c r="D806" s="3" t="s">
        <v>33</v>
      </c>
      <c r="E806" s="3" t="s">
        <v>34</v>
      </c>
      <c r="F806" s="4" t="s">
        <v>68</v>
      </c>
      <c r="G806" s="4" t="s">
        <v>68</v>
      </c>
      <c r="H806" s="4" t="s">
        <v>68</v>
      </c>
      <c r="I806" s="3" t="s">
        <v>35</v>
      </c>
      <c r="J806" s="3" t="s">
        <v>579</v>
      </c>
      <c r="K806" s="3" t="s">
        <v>580</v>
      </c>
      <c r="L806" s="3" t="s">
        <v>110</v>
      </c>
      <c r="M806" s="3" t="s">
        <v>61</v>
      </c>
      <c r="N806" s="4" t="s">
        <v>68</v>
      </c>
      <c r="O806" s="4" t="s">
        <v>68</v>
      </c>
      <c r="P806" s="3" t="s">
        <v>581</v>
      </c>
      <c r="Q806" s="3" t="s">
        <v>101</v>
      </c>
      <c r="R806" s="3" t="s">
        <v>968</v>
      </c>
      <c r="S806" s="3" t="s">
        <v>110</v>
      </c>
      <c r="T806" s="3" t="s">
        <v>969</v>
      </c>
      <c r="U806" s="3" t="s">
        <v>115</v>
      </c>
      <c r="V806" s="3" t="s">
        <v>45</v>
      </c>
      <c r="W806" s="3" t="s">
        <v>34</v>
      </c>
      <c r="X806" s="3" t="s">
        <v>46</v>
      </c>
      <c r="Y806" s="3" t="s">
        <v>47</v>
      </c>
      <c r="Z806" s="3" t="s">
        <v>145</v>
      </c>
      <c r="AA806" s="3" t="s">
        <v>970</v>
      </c>
      <c r="AB806" s="4">
        <v>2</v>
      </c>
      <c r="AC806" s="4">
        <v>16344</v>
      </c>
      <c r="AD806" s="4">
        <v>16.34</v>
      </c>
      <c r="AE806" s="4">
        <v>305000</v>
      </c>
    </row>
    <row r="807" spans="1:31" ht="22" customHeight="1" x14ac:dyDescent="0.3">
      <c r="A807" s="5">
        <v>43687</v>
      </c>
      <c r="B807" s="6" t="s">
        <v>31</v>
      </c>
      <c r="C807" s="6" t="s">
        <v>32</v>
      </c>
      <c r="D807" s="6" t="s">
        <v>33</v>
      </c>
      <c r="E807" s="6" t="s">
        <v>34</v>
      </c>
      <c r="F807" s="7" t="s">
        <v>68</v>
      </c>
      <c r="G807" s="7" t="s">
        <v>68</v>
      </c>
      <c r="H807" s="7" t="s">
        <v>68</v>
      </c>
      <c r="I807" s="6" t="s">
        <v>35</v>
      </c>
      <c r="J807" s="6" t="s">
        <v>200</v>
      </c>
      <c r="K807" s="7" t="s">
        <v>68</v>
      </c>
      <c r="L807" s="6" t="s">
        <v>99</v>
      </c>
      <c r="M807" s="7" t="s">
        <v>68</v>
      </c>
      <c r="N807" s="7" t="s">
        <v>68</v>
      </c>
      <c r="O807" s="7" t="s">
        <v>68</v>
      </c>
      <c r="P807" s="6" t="s">
        <v>202</v>
      </c>
      <c r="Q807" s="6" t="s">
        <v>41</v>
      </c>
      <c r="R807" s="6" t="s">
        <v>133</v>
      </c>
      <c r="S807" s="6" t="s">
        <v>110</v>
      </c>
      <c r="T807" s="6" t="s">
        <v>134</v>
      </c>
      <c r="U807" s="6" t="s">
        <v>115</v>
      </c>
      <c r="V807" s="6" t="s">
        <v>45</v>
      </c>
      <c r="W807" s="6" t="s">
        <v>34</v>
      </c>
      <c r="X807" s="6" t="s">
        <v>46</v>
      </c>
      <c r="Y807" s="6" t="s">
        <v>47</v>
      </c>
      <c r="Z807" s="6" t="s">
        <v>145</v>
      </c>
      <c r="AA807" s="6" t="s">
        <v>987</v>
      </c>
      <c r="AB807" s="7">
        <v>6</v>
      </c>
      <c r="AC807" s="7">
        <v>69300</v>
      </c>
      <c r="AD807" s="7">
        <v>69.3</v>
      </c>
      <c r="AE807" s="7">
        <v>1293000</v>
      </c>
    </row>
    <row r="808" spans="1:31" ht="22" customHeight="1" x14ac:dyDescent="0.3">
      <c r="A808" s="2">
        <v>43687</v>
      </c>
      <c r="B808" s="3" t="s">
        <v>31</v>
      </c>
      <c r="C808" s="3" t="s">
        <v>32</v>
      </c>
      <c r="D808" s="3" t="s">
        <v>33</v>
      </c>
      <c r="E808" s="3" t="s">
        <v>34</v>
      </c>
      <c r="F808" s="4" t="s">
        <v>68</v>
      </c>
      <c r="G808" s="4" t="s">
        <v>68</v>
      </c>
      <c r="H808" s="4" t="s">
        <v>68</v>
      </c>
      <c r="I808" s="3" t="s">
        <v>35</v>
      </c>
      <c r="J808" s="3" t="s">
        <v>579</v>
      </c>
      <c r="K808" s="3" t="s">
        <v>580</v>
      </c>
      <c r="L808" s="3" t="s">
        <v>110</v>
      </c>
      <c r="M808" s="3" t="s">
        <v>61</v>
      </c>
      <c r="N808" s="4" t="s">
        <v>68</v>
      </c>
      <c r="O808" s="4" t="s">
        <v>68</v>
      </c>
      <c r="P808" s="3" t="s">
        <v>581</v>
      </c>
      <c r="Q808" s="3" t="s">
        <v>101</v>
      </c>
      <c r="R808" s="3" t="s">
        <v>968</v>
      </c>
      <c r="S808" s="3" t="s">
        <v>110</v>
      </c>
      <c r="T808" s="3" t="s">
        <v>969</v>
      </c>
      <c r="U808" s="3" t="s">
        <v>115</v>
      </c>
      <c r="V808" s="3" t="s">
        <v>45</v>
      </c>
      <c r="W808" s="3" t="s">
        <v>34</v>
      </c>
      <c r="X808" s="3" t="s">
        <v>46</v>
      </c>
      <c r="Y808" s="3" t="s">
        <v>47</v>
      </c>
      <c r="Z808" s="3" t="s">
        <v>145</v>
      </c>
      <c r="AA808" s="3" t="s">
        <v>970</v>
      </c>
      <c r="AB808" s="4">
        <v>2</v>
      </c>
      <c r="AC808" s="4">
        <v>16344</v>
      </c>
      <c r="AD808" s="4">
        <v>16.34</v>
      </c>
      <c r="AE808" s="4">
        <v>305000</v>
      </c>
    </row>
    <row r="809" spans="1:31" ht="22" customHeight="1" x14ac:dyDescent="0.3">
      <c r="A809" s="5">
        <v>43687</v>
      </c>
      <c r="B809" s="6" t="s">
        <v>31</v>
      </c>
      <c r="C809" s="6" t="s">
        <v>32</v>
      </c>
      <c r="D809" s="6" t="s">
        <v>33</v>
      </c>
      <c r="E809" s="6" t="s">
        <v>34</v>
      </c>
      <c r="F809" s="7" t="s">
        <v>68</v>
      </c>
      <c r="G809" s="7" t="s">
        <v>68</v>
      </c>
      <c r="H809" s="7" t="s">
        <v>68</v>
      </c>
      <c r="I809" s="6" t="s">
        <v>35</v>
      </c>
      <c r="J809" s="6" t="s">
        <v>579</v>
      </c>
      <c r="K809" s="6" t="s">
        <v>580</v>
      </c>
      <c r="L809" s="6" t="s">
        <v>110</v>
      </c>
      <c r="M809" s="6" t="s">
        <v>61</v>
      </c>
      <c r="N809" s="7" t="s">
        <v>68</v>
      </c>
      <c r="O809" s="7" t="s">
        <v>68</v>
      </c>
      <c r="P809" s="6" t="s">
        <v>581</v>
      </c>
      <c r="Q809" s="6" t="s">
        <v>101</v>
      </c>
      <c r="R809" s="6" t="s">
        <v>968</v>
      </c>
      <c r="S809" s="6" t="s">
        <v>110</v>
      </c>
      <c r="T809" s="6" t="s">
        <v>969</v>
      </c>
      <c r="U809" s="6" t="s">
        <v>115</v>
      </c>
      <c r="V809" s="6" t="s">
        <v>45</v>
      </c>
      <c r="W809" s="6" t="s">
        <v>34</v>
      </c>
      <c r="X809" s="6" t="s">
        <v>46</v>
      </c>
      <c r="Y809" s="6" t="s">
        <v>47</v>
      </c>
      <c r="Z809" s="6" t="s">
        <v>145</v>
      </c>
      <c r="AA809" s="6" t="s">
        <v>970</v>
      </c>
      <c r="AB809" s="7">
        <v>2</v>
      </c>
      <c r="AC809" s="7">
        <v>16344</v>
      </c>
      <c r="AD809" s="7">
        <v>16.34</v>
      </c>
      <c r="AE809" s="7">
        <v>305000</v>
      </c>
    </row>
    <row r="810" spans="1:31" ht="22" customHeight="1" x14ac:dyDescent="0.3">
      <c r="A810" s="2">
        <v>43687</v>
      </c>
      <c r="B810" s="3" t="s">
        <v>31</v>
      </c>
      <c r="C810" s="3" t="s">
        <v>32</v>
      </c>
      <c r="D810" s="3" t="s">
        <v>33</v>
      </c>
      <c r="E810" s="3" t="s">
        <v>34</v>
      </c>
      <c r="F810" s="4" t="s">
        <v>68</v>
      </c>
      <c r="G810" s="4" t="s">
        <v>68</v>
      </c>
      <c r="H810" s="4" t="s">
        <v>68</v>
      </c>
      <c r="I810" s="3" t="s">
        <v>35</v>
      </c>
      <c r="J810" s="3" t="s">
        <v>579</v>
      </c>
      <c r="K810" s="3" t="s">
        <v>580</v>
      </c>
      <c r="L810" s="3" t="s">
        <v>110</v>
      </c>
      <c r="M810" s="3" t="s">
        <v>61</v>
      </c>
      <c r="N810" s="4" t="s">
        <v>68</v>
      </c>
      <c r="O810" s="4" t="s">
        <v>68</v>
      </c>
      <c r="P810" s="3" t="s">
        <v>581</v>
      </c>
      <c r="Q810" s="3" t="s">
        <v>101</v>
      </c>
      <c r="R810" s="3" t="s">
        <v>968</v>
      </c>
      <c r="S810" s="3" t="s">
        <v>110</v>
      </c>
      <c r="T810" s="3" t="s">
        <v>969</v>
      </c>
      <c r="U810" s="3" t="s">
        <v>115</v>
      </c>
      <c r="V810" s="3" t="s">
        <v>45</v>
      </c>
      <c r="W810" s="3" t="s">
        <v>34</v>
      </c>
      <c r="X810" s="3" t="s">
        <v>46</v>
      </c>
      <c r="Y810" s="3" t="s">
        <v>47</v>
      </c>
      <c r="Z810" s="3" t="s">
        <v>145</v>
      </c>
      <c r="AA810" s="3" t="s">
        <v>970</v>
      </c>
      <c r="AB810" s="4">
        <v>2</v>
      </c>
      <c r="AC810" s="4">
        <v>16344</v>
      </c>
      <c r="AD810" s="4">
        <v>16.34</v>
      </c>
      <c r="AE810" s="4">
        <v>305000</v>
      </c>
    </row>
    <row r="811" spans="1:31" ht="22" customHeight="1" x14ac:dyDescent="0.3">
      <c r="A811" s="5">
        <v>43687</v>
      </c>
      <c r="B811" s="6" t="s">
        <v>107</v>
      </c>
      <c r="C811" s="6" t="s">
        <v>32</v>
      </c>
      <c r="D811" s="6" t="s">
        <v>33</v>
      </c>
      <c r="E811" s="6" t="s">
        <v>34</v>
      </c>
      <c r="F811" s="7" t="s">
        <v>68</v>
      </c>
      <c r="G811" s="7" t="s">
        <v>68</v>
      </c>
      <c r="H811" s="7" t="s">
        <v>68</v>
      </c>
      <c r="I811" s="6" t="s">
        <v>35</v>
      </c>
      <c r="J811" s="6" t="s">
        <v>108</v>
      </c>
      <c r="K811" s="6" t="s">
        <v>109</v>
      </c>
      <c r="L811" s="6" t="s">
        <v>110</v>
      </c>
      <c r="M811" s="7" t="s">
        <v>68</v>
      </c>
      <c r="N811" s="7" t="s">
        <v>68</v>
      </c>
      <c r="O811" s="7" t="s">
        <v>68</v>
      </c>
      <c r="P811" s="6" t="s">
        <v>111</v>
      </c>
      <c r="Q811" s="6" t="s">
        <v>41</v>
      </c>
      <c r="R811" s="6" t="s">
        <v>133</v>
      </c>
      <c r="S811" s="6" t="s">
        <v>110</v>
      </c>
      <c r="T811" s="6" t="s">
        <v>134</v>
      </c>
      <c r="U811" s="6" t="s">
        <v>115</v>
      </c>
      <c r="V811" s="6" t="s">
        <v>45</v>
      </c>
      <c r="W811" s="6" t="s">
        <v>34</v>
      </c>
      <c r="X811" s="6" t="s">
        <v>46</v>
      </c>
      <c r="Y811" s="6" t="s">
        <v>47</v>
      </c>
      <c r="Z811" s="6" t="s">
        <v>934</v>
      </c>
      <c r="AA811" s="6" t="s">
        <v>988</v>
      </c>
      <c r="AB811" s="7">
        <v>6</v>
      </c>
      <c r="AC811" s="7">
        <v>62520</v>
      </c>
      <c r="AD811" s="7">
        <v>62.52</v>
      </c>
      <c r="AE811" s="7">
        <v>588000</v>
      </c>
    </row>
    <row r="812" spans="1:31" ht="22" customHeight="1" x14ac:dyDescent="0.3">
      <c r="A812" s="2">
        <v>43686</v>
      </c>
      <c r="B812" s="3" t="s">
        <v>107</v>
      </c>
      <c r="C812" s="3" t="s">
        <v>32</v>
      </c>
      <c r="D812" s="3" t="s">
        <v>33</v>
      </c>
      <c r="E812" s="3" t="s">
        <v>34</v>
      </c>
      <c r="F812" s="4" t="s">
        <v>68</v>
      </c>
      <c r="G812" s="4" t="s">
        <v>68</v>
      </c>
      <c r="H812" s="4" t="s">
        <v>68</v>
      </c>
      <c r="I812" s="3" t="s">
        <v>35</v>
      </c>
      <c r="J812" s="3" t="s">
        <v>108</v>
      </c>
      <c r="K812" s="3" t="s">
        <v>109</v>
      </c>
      <c r="L812" s="3" t="s">
        <v>110</v>
      </c>
      <c r="M812" s="4" t="s">
        <v>68</v>
      </c>
      <c r="N812" s="4" t="s">
        <v>68</v>
      </c>
      <c r="O812" s="4" t="s">
        <v>68</v>
      </c>
      <c r="P812" s="3" t="s">
        <v>111</v>
      </c>
      <c r="Q812" s="3" t="s">
        <v>41</v>
      </c>
      <c r="R812" s="3" t="s">
        <v>133</v>
      </c>
      <c r="S812" s="3" t="s">
        <v>110</v>
      </c>
      <c r="T812" s="3" t="s">
        <v>134</v>
      </c>
      <c r="U812" s="3" t="s">
        <v>115</v>
      </c>
      <c r="V812" s="3" t="s">
        <v>45</v>
      </c>
      <c r="W812" s="3" t="s">
        <v>34</v>
      </c>
      <c r="X812" s="3" t="s">
        <v>46</v>
      </c>
      <c r="Y812" s="3" t="s">
        <v>47</v>
      </c>
      <c r="Z812" s="3" t="s">
        <v>145</v>
      </c>
      <c r="AA812" s="3" t="s">
        <v>989</v>
      </c>
      <c r="AB812" s="4">
        <v>4</v>
      </c>
      <c r="AC812" s="4">
        <v>22080</v>
      </c>
      <c r="AD812" s="4">
        <v>22.08</v>
      </c>
      <c r="AE812" s="4">
        <v>412000</v>
      </c>
    </row>
    <row r="813" spans="1:31" ht="22" customHeight="1" x14ac:dyDescent="0.3">
      <c r="A813" s="5">
        <v>43683</v>
      </c>
      <c r="B813" s="6" t="s">
        <v>31</v>
      </c>
      <c r="C813" s="6" t="s">
        <v>56</v>
      </c>
      <c r="D813" s="7" t="s">
        <v>68</v>
      </c>
      <c r="E813" s="7" t="s">
        <v>68</v>
      </c>
      <c r="F813" s="7" t="s">
        <v>68</v>
      </c>
      <c r="G813" s="7" t="s">
        <v>68</v>
      </c>
      <c r="H813" s="7" t="s">
        <v>68</v>
      </c>
      <c r="I813" s="6" t="s">
        <v>74</v>
      </c>
      <c r="J813" s="6" t="s">
        <v>127</v>
      </c>
      <c r="K813" s="7" t="s">
        <v>68</v>
      </c>
      <c r="L813" s="6" t="s">
        <v>120</v>
      </c>
      <c r="M813" s="7" t="s">
        <v>68</v>
      </c>
      <c r="N813" s="7" t="s">
        <v>68</v>
      </c>
      <c r="O813" s="7" t="s">
        <v>68</v>
      </c>
      <c r="P813" s="6" t="s">
        <v>128</v>
      </c>
      <c r="Q813" s="6" t="s">
        <v>41</v>
      </c>
      <c r="R813" s="6" t="s">
        <v>122</v>
      </c>
      <c r="S813" s="6" t="s">
        <v>120</v>
      </c>
      <c r="T813" s="6" t="s">
        <v>123</v>
      </c>
      <c r="U813" s="6" t="s">
        <v>124</v>
      </c>
      <c r="V813" s="6" t="s">
        <v>45</v>
      </c>
      <c r="W813" s="6" t="s">
        <v>34</v>
      </c>
      <c r="X813" s="6" t="s">
        <v>46</v>
      </c>
      <c r="Y813" s="6" t="s">
        <v>47</v>
      </c>
      <c r="Z813" s="6" t="s">
        <v>143</v>
      </c>
      <c r="AA813" s="6" t="s">
        <v>576</v>
      </c>
      <c r="AB813" s="7">
        <v>2</v>
      </c>
      <c r="AC813" s="7">
        <v>21400</v>
      </c>
      <c r="AD813" s="7">
        <v>21.4</v>
      </c>
      <c r="AE813" s="7">
        <v>134000</v>
      </c>
    </row>
    <row r="814" spans="1:31" ht="22" customHeight="1" x14ac:dyDescent="0.3">
      <c r="A814" s="2">
        <v>43683</v>
      </c>
      <c r="B814" s="3" t="s">
        <v>31</v>
      </c>
      <c r="C814" s="3" t="s">
        <v>32</v>
      </c>
      <c r="D814" s="3" t="s">
        <v>33</v>
      </c>
      <c r="E814" s="3" t="s">
        <v>34</v>
      </c>
      <c r="F814" s="4" t="s">
        <v>68</v>
      </c>
      <c r="G814" s="4" t="s">
        <v>68</v>
      </c>
      <c r="H814" s="4" t="s">
        <v>68</v>
      </c>
      <c r="I814" s="3" t="s">
        <v>35</v>
      </c>
      <c r="J814" s="3" t="s">
        <v>185</v>
      </c>
      <c r="K814" s="4" t="s">
        <v>68</v>
      </c>
      <c r="L814" s="3" t="s">
        <v>120</v>
      </c>
      <c r="M814" s="4" t="s">
        <v>68</v>
      </c>
      <c r="N814" s="4" t="s">
        <v>68</v>
      </c>
      <c r="O814" s="4" t="s">
        <v>68</v>
      </c>
      <c r="P814" s="3" t="s">
        <v>186</v>
      </c>
      <c r="Q814" s="3" t="s">
        <v>41</v>
      </c>
      <c r="R814" s="3" t="s">
        <v>122</v>
      </c>
      <c r="S814" s="3" t="s">
        <v>120</v>
      </c>
      <c r="T814" s="3" t="s">
        <v>123</v>
      </c>
      <c r="U814" s="3" t="s">
        <v>124</v>
      </c>
      <c r="V814" s="3" t="s">
        <v>45</v>
      </c>
      <c r="W814" s="3" t="s">
        <v>34</v>
      </c>
      <c r="X814" s="3" t="s">
        <v>46</v>
      </c>
      <c r="Y814" s="3" t="s">
        <v>47</v>
      </c>
      <c r="Z814" s="3" t="s">
        <v>187</v>
      </c>
      <c r="AA814" s="3" t="s">
        <v>990</v>
      </c>
      <c r="AB814" s="4">
        <v>2</v>
      </c>
      <c r="AC814" s="4">
        <v>16800</v>
      </c>
      <c r="AD814" s="4">
        <v>16.8</v>
      </c>
      <c r="AE814" s="4">
        <v>81100</v>
      </c>
    </row>
    <row r="815" spans="1:31" ht="22" customHeight="1" x14ac:dyDescent="0.3">
      <c r="A815" s="5">
        <v>43683</v>
      </c>
      <c r="B815" s="6" t="s">
        <v>31</v>
      </c>
      <c r="C815" s="6" t="s">
        <v>32</v>
      </c>
      <c r="D815" s="6" t="s">
        <v>33</v>
      </c>
      <c r="E815" s="6" t="s">
        <v>34</v>
      </c>
      <c r="F815" s="7" t="s">
        <v>68</v>
      </c>
      <c r="G815" s="7" t="s">
        <v>68</v>
      </c>
      <c r="H815" s="7" t="s">
        <v>68</v>
      </c>
      <c r="I815" s="6" t="s">
        <v>35</v>
      </c>
      <c r="J815" s="6" t="s">
        <v>185</v>
      </c>
      <c r="K815" s="7" t="s">
        <v>68</v>
      </c>
      <c r="L815" s="6" t="s">
        <v>120</v>
      </c>
      <c r="M815" s="7" t="s">
        <v>68</v>
      </c>
      <c r="N815" s="7" t="s">
        <v>68</v>
      </c>
      <c r="O815" s="7" t="s">
        <v>68</v>
      </c>
      <c r="P815" s="6" t="s">
        <v>186</v>
      </c>
      <c r="Q815" s="6" t="s">
        <v>41</v>
      </c>
      <c r="R815" s="6" t="s">
        <v>122</v>
      </c>
      <c r="S815" s="6" t="s">
        <v>120</v>
      </c>
      <c r="T815" s="6" t="s">
        <v>123</v>
      </c>
      <c r="U815" s="6" t="s">
        <v>124</v>
      </c>
      <c r="V815" s="6" t="s">
        <v>45</v>
      </c>
      <c r="W815" s="6" t="s">
        <v>34</v>
      </c>
      <c r="X815" s="6" t="s">
        <v>46</v>
      </c>
      <c r="Y815" s="6" t="s">
        <v>47</v>
      </c>
      <c r="Z815" s="6" t="s">
        <v>187</v>
      </c>
      <c r="AA815" s="6" t="s">
        <v>991</v>
      </c>
      <c r="AB815" s="7">
        <v>2</v>
      </c>
      <c r="AC815" s="7">
        <v>23100</v>
      </c>
      <c r="AD815" s="7">
        <v>23.1</v>
      </c>
      <c r="AE815" s="7">
        <v>112000</v>
      </c>
    </row>
    <row r="816" spans="1:31" ht="22" customHeight="1" x14ac:dyDescent="0.3">
      <c r="A816" s="2">
        <v>43683</v>
      </c>
      <c r="B816" s="3" t="s">
        <v>31</v>
      </c>
      <c r="C816" s="3" t="s">
        <v>56</v>
      </c>
      <c r="D816" s="4" t="s">
        <v>68</v>
      </c>
      <c r="E816" s="4" t="s">
        <v>68</v>
      </c>
      <c r="F816" s="4" t="s">
        <v>68</v>
      </c>
      <c r="G816" s="4" t="s">
        <v>68</v>
      </c>
      <c r="H816" s="4" t="s">
        <v>68</v>
      </c>
      <c r="I816" s="3" t="s">
        <v>74</v>
      </c>
      <c r="J816" s="3" t="s">
        <v>944</v>
      </c>
      <c r="K816" s="4" t="s">
        <v>68</v>
      </c>
      <c r="L816" s="3" t="s">
        <v>120</v>
      </c>
      <c r="M816" s="4" t="s">
        <v>68</v>
      </c>
      <c r="N816" s="4" t="s">
        <v>68</v>
      </c>
      <c r="O816" s="4" t="s">
        <v>68</v>
      </c>
      <c r="P816" s="3" t="s">
        <v>360</v>
      </c>
      <c r="Q816" s="3" t="s">
        <v>101</v>
      </c>
      <c r="R816" s="3" t="s">
        <v>122</v>
      </c>
      <c r="S816" s="3" t="s">
        <v>120</v>
      </c>
      <c r="T816" s="3" t="s">
        <v>123</v>
      </c>
      <c r="U816" s="3" t="s">
        <v>124</v>
      </c>
      <c r="V816" s="3" t="s">
        <v>45</v>
      </c>
      <c r="W816" s="3" t="s">
        <v>34</v>
      </c>
      <c r="X816" s="3" t="s">
        <v>46</v>
      </c>
      <c r="Y816" s="3" t="s">
        <v>47</v>
      </c>
      <c r="Z816" s="3" t="s">
        <v>361</v>
      </c>
      <c r="AA816" s="3" t="s">
        <v>992</v>
      </c>
      <c r="AB816" s="4">
        <v>6</v>
      </c>
      <c r="AC816" s="4">
        <v>79200</v>
      </c>
      <c r="AD816" s="4">
        <v>79.2</v>
      </c>
      <c r="AE816" s="4">
        <v>1038000</v>
      </c>
    </row>
    <row r="817" spans="1:31" ht="22" customHeight="1" x14ac:dyDescent="0.3">
      <c r="A817" s="5">
        <v>43683</v>
      </c>
      <c r="B817" s="6" t="s">
        <v>31</v>
      </c>
      <c r="C817" s="6" t="s">
        <v>32</v>
      </c>
      <c r="D817" s="6" t="s">
        <v>33</v>
      </c>
      <c r="E817" s="6" t="s">
        <v>34</v>
      </c>
      <c r="F817" s="7" t="s">
        <v>68</v>
      </c>
      <c r="G817" s="7" t="s">
        <v>68</v>
      </c>
      <c r="H817" s="7" t="s">
        <v>68</v>
      </c>
      <c r="I817" s="6" t="s">
        <v>35</v>
      </c>
      <c r="J817" s="6" t="s">
        <v>185</v>
      </c>
      <c r="K817" s="7" t="s">
        <v>68</v>
      </c>
      <c r="L817" s="6" t="s">
        <v>120</v>
      </c>
      <c r="M817" s="7" t="s">
        <v>68</v>
      </c>
      <c r="N817" s="7" t="s">
        <v>68</v>
      </c>
      <c r="O817" s="7" t="s">
        <v>68</v>
      </c>
      <c r="P817" s="6" t="s">
        <v>186</v>
      </c>
      <c r="Q817" s="6" t="s">
        <v>41</v>
      </c>
      <c r="R817" s="6" t="s">
        <v>122</v>
      </c>
      <c r="S817" s="6" t="s">
        <v>120</v>
      </c>
      <c r="T817" s="6" t="s">
        <v>123</v>
      </c>
      <c r="U817" s="6" t="s">
        <v>124</v>
      </c>
      <c r="V817" s="6" t="s">
        <v>45</v>
      </c>
      <c r="W817" s="6" t="s">
        <v>34</v>
      </c>
      <c r="X817" s="6" t="s">
        <v>46</v>
      </c>
      <c r="Y817" s="6" t="s">
        <v>47</v>
      </c>
      <c r="Z817" s="6" t="s">
        <v>187</v>
      </c>
      <c r="AA817" s="6" t="s">
        <v>273</v>
      </c>
      <c r="AB817" s="7">
        <v>2</v>
      </c>
      <c r="AC817" s="7">
        <v>6480</v>
      </c>
      <c r="AD817" s="7">
        <v>6.48</v>
      </c>
      <c r="AE817" s="7">
        <v>31300</v>
      </c>
    </row>
    <row r="818" spans="1:31" ht="22" customHeight="1" x14ac:dyDescent="0.3">
      <c r="A818" s="2">
        <v>43682</v>
      </c>
      <c r="B818" s="3" t="s">
        <v>31</v>
      </c>
      <c r="C818" s="3" t="s">
        <v>56</v>
      </c>
      <c r="D818" s="4" t="s">
        <v>68</v>
      </c>
      <c r="E818" s="4" t="s">
        <v>68</v>
      </c>
      <c r="F818" s="4" t="s">
        <v>68</v>
      </c>
      <c r="G818" s="4" t="s">
        <v>68</v>
      </c>
      <c r="H818" s="4" t="s">
        <v>68</v>
      </c>
      <c r="I818" s="3" t="s">
        <v>74</v>
      </c>
      <c r="J818" s="3" t="s">
        <v>77</v>
      </c>
      <c r="K818" s="3" t="s">
        <v>78</v>
      </c>
      <c r="L818" s="3" t="s">
        <v>79</v>
      </c>
      <c r="M818" s="4" t="s">
        <v>68</v>
      </c>
      <c r="N818" s="4" t="s">
        <v>68</v>
      </c>
      <c r="O818" s="4" t="s">
        <v>68</v>
      </c>
      <c r="P818" s="3" t="s">
        <v>80</v>
      </c>
      <c r="Q818" s="3" t="s">
        <v>81</v>
      </c>
      <c r="R818" s="3" t="s">
        <v>82</v>
      </c>
      <c r="S818" s="3" t="s">
        <v>79</v>
      </c>
      <c r="T818" s="3" t="s">
        <v>83</v>
      </c>
      <c r="U818" s="3" t="s">
        <v>65</v>
      </c>
      <c r="V818" s="3" t="s">
        <v>45</v>
      </c>
      <c r="W818" s="3" t="s">
        <v>34</v>
      </c>
      <c r="X818" s="3" t="s">
        <v>46</v>
      </c>
      <c r="Y818" s="3" t="s">
        <v>47</v>
      </c>
      <c r="Z818" s="3" t="s">
        <v>993</v>
      </c>
      <c r="AA818" s="3" t="s">
        <v>994</v>
      </c>
      <c r="AB818" s="4">
        <v>5</v>
      </c>
      <c r="AC818" s="4">
        <v>72438</v>
      </c>
      <c r="AD818" s="4">
        <v>72.44</v>
      </c>
      <c r="AE818" s="4">
        <v>197000</v>
      </c>
    </row>
    <row r="819" spans="1:31" ht="22" customHeight="1" x14ac:dyDescent="0.3">
      <c r="A819" s="5">
        <v>43682</v>
      </c>
      <c r="B819" s="6" t="s">
        <v>126</v>
      </c>
      <c r="C819" s="6" t="s">
        <v>56</v>
      </c>
      <c r="D819" s="7" t="s">
        <v>68</v>
      </c>
      <c r="E819" s="7" t="s">
        <v>68</v>
      </c>
      <c r="F819" s="7" t="s">
        <v>68</v>
      </c>
      <c r="G819" s="7" t="s">
        <v>68</v>
      </c>
      <c r="H819" s="7" t="s">
        <v>68</v>
      </c>
      <c r="I819" s="6" t="s">
        <v>74</v>
      </c>
      <c r="J819" s="6" t="s">
        <v>160</v>
      </c>
      <c r="K819" s="7" t="s">
        <v>68</v>
      </c>
      <c r="L819" s="6" t="s">
        <v>120</v>
      </c>
      <c r="M819" s="6" t="s">
        <v>61</v>
      </c>
      <c r="N819" s="7" t="s">
        <v>68</v>
      </c>
      <c r="O819" s="7" t="s">
        <v>68</v>
      </c>
      <c r="P819" s="6" t="s">
        <v>162</v>
      </c>
      <c r="Q819" s="6" t="s">
        <v>101</v>
      </c>
      <c r="R819" s="6" t="s">
        <v>122</v>
      </c>
      <c r="S819" s="6" t="s">
        <v>120</v>
      </c>
      <c r="T819" s="6" t="s">
        <v>123</v>
      </c>
      <c r="U819" s="6" t="s">
        <v>124</v>
      </c>
      <c r="V819" s="6" t="s">
        <v>45</v>
      </c>
      <c r="W819" s="6" t="s">
        <v>34</v>
      </c>
      <c r="X819" s="6" t="s">
        <v>46</v>
      </c>
      <c r="Y819" s="6" t="s">
        <v>47</v>
      </c>
      <c r="Z819" s="6" t="s">
        <v>163</v>
      </c>
      <c r="AA819" s="6" t="s">
        <v>995</v>
      </c>
      <c r="AB819" s="7">
        <v>1</v>
      </c>
      <c r="AC819" s="7">
        <v>7462</v>
      </c>
      <c r="AD819" s="7">
        <v>7.46</v>
      </c>
      <c r="AE819" s="7">
        <v>176000</v>
      </c>
    </row>
    <row r="820" spans="1:31" ht="22" customHeight="1" x14ac:dyDescent="0.3">
      <c r="A820" s="2">
        <v>43682</v>
      </c>
      <c r="B820" s="3" t="s">
        <v>31</v>
      </c>
      <c r="C820" s="3" t="s">
        <v>56</v>
      </c>
      <c r="D820" s="4" t="s">
        <v>68</v>
      </c>
      <c r="E820" s="4" t="s">
        <v>68</v>
      </c>
      <c r="F820" s="4" t="s">
        <v>68</v>
      </c>
      <c r="G820" s="4" t="s">
        <v>68</v>
      </c>
      <c r="H820" s="4" t="s">
        <v>68</v>
      </c>
      <c r="I820" s="3" t="s">
        <v>74</v>
      </c>
      <c r="J820" s="3" t="s">
        <v>127</v>
      </c>
      <c r="K820" s="4" t="s">
        <v>68</v>
      </c>
      <c r="L820" s="3" t="s">
        <v>120</v>
      </c>
      <c r="M820" s="4" t="s">
        <v>68</v>
      </c>
      <c r="N820" s="4" t="s">
        <v>68</v>
      </c>
      <c r="O820" s="4" t="s">
        <v>68</v>
      </c>
      <c r="P820" s="3" t="s">
        <v>128</v>
      </c>
      <c r="Q820" s="3" t="s">
        <v>41</v>
      </c>
      <c r="R820" s="3" t="s">
        <v>122</v>
      </c>
      <c r="S820" s="3" t="s">
        <v>120</v>
      </c>
      <c r="T820" s="3" t="s">
        <v>123</v>
      </c>
      <c r="U820" s="3" t="s">
        <v>124</v>
      </c>
      <c r="V820" s="3" t="s">
        <v>45</v>
      </c>
      <c r="W820" s="3" t="s">
        <v>34</v>
      </c>
      <c r="X820" s="3" t="s">
        <v>46</v>
      </c>
      <c r="Y820" s="3" t="s">
        <v>47</v>
      </c>
      <c r="Z820" s="3" t="s">
        <v>704</v>
      </c>
      <c r="AA820" s="3" t="s">
        <v>996</v>
      </c>
      <c r="AB820" s="4">
        <v>2</v>
      </c>
      <c r="AC820" s="4">
        <v>20160</v>
      </c>
      <c r="AD820" s="4">
        <v>20.16</v>
      </c>
      <c r="AE820" s="4">
        <v>529000</v>
      </c>
    </row>
    <row r="821" spans="1:31" ht="22" customHeight="1" x14ac:dyDescent="0.3">
      <c r="A821" s="5">
        <v>43682</v>
      </c>
      <c r="B821" s="6" t="s">
        <v>31</v>
      </c>
      <c r="C821" s="6" t="s">
        <v>56</v>
      </c>
      <c r="D821" s="7" t="s">
        <v>68</v>
      </c>
      <c r="E821" s="7" t="s">
        <v>68</v>
      </c>
      <c r="F821" s="7" t="s">
        <v>68</v>
      </c>
      <c r="G821" s="7" t="s">
        <v>68</v>
      </c>
      <c r="H821" s="7" t="s">
        <v>68</v>
      </c>
      <c r="I821" s="6" t="s">
        <v>74</v>
      </c>
      <c r="J821" s="6" t="s">
        <v>77</v>
      </c>
      <c r="K821" s="6" t="s">
        <v>78</v>
      </c>
      <c r="L821" s="6" t="s">
        <v>79</v>
      </c>
      <c r="M821" s="7" t="s">
        <v>68</v>
      </c>
      <c r="N821" s="7" t="s">
        <v>68</v>
      </c>
      <c r="O821" s="7" t="s">
        <v>68</v>
      </c>
      <c r="P821" s="6" t="s">
        <v>80</v>
      </c>
      <c r="Q821" s="6" t="s">
        <v>81</v>
      </c>
      <c r="R821" s="6" t="s">
        <v>82</v>
      </c>
      <c r="S821" s="6" t="s">
        <v>79</v>
      </c>
      <c r="T821" s="6" t="s">
        <v>83</v>
      </c>
      <c r="U821" s="6" t="s">
        <v>65</v>
      </c>
      <c r="V821" s="6" t="s">
        <v>45</v>
      </c>
      <c r="W821" s="6" t="s">
        <v>34</v>
      </c>
      <c r="X821" s="6" t="s">
        <v>46</v>
      </c>
      <c r="Y821" s="6" t="s">
        <v>47</v>
      </c>
      <c r="Z821" s="6" t="s">
        <v>993</v>
      </c>
      <c r="AA821" s="6" t="s">
        <v>997</v>
      </c>
      <c r="AB821" s="7">
        <v>6</v>
      </c>
      <c r="AC821" s="7">
        <v>87571</v>
      </c>
      <c r="AD821" s="7">
        <v>87.57</v>
      </c>
      <c r="AE821" s="7">
        <v>238000</v>
      </c>
    </row>
    <row r="822" spans="1:31" ht="22" hidden="1" customHeight="1" x14ac:dyDescent="0.3">
      <c r="A822" s="2">
        <v>43680</v>
      </c>
      <c r="B822" s="3" t="s">
        <v>26</v>
      </c>
      <c r="C822" s="3" t="s">
        <v>903</v>
      </c>
      <c r="D822" s="3" t="s">
        <v>222</v>
      </c>
      <c r="E822" s="3" t="s">
        <v>34</v>
      </c>
      <c r="F822" s="4" t="s">
        <v>68</v>
      </c>
      <c r="G822" s="4" t="s">
        <v>68</v>
      </c>
      <c r="H822" s="4" t="s">
        <v>68</v>
      </c>
      <c r="I822" s="3" t="s">
        <v>904</v>
      </c>
      <c r="J822" s="3" t="s">
        <v>755</v>
      </c>
      <c r="K822" s="4" t="s">
        <v>68</v>
      </c>
      <c r="L822" s="4" t="s">
        <v>68</v>
      </c>
      <c r="M822" s="4" t="s">
        <v>68</v>
      </c>
      <c r="N822" s="4" t="s">
        <v>68</v>
      </c>
      <c r="O822" s="4" t="s">
        <v>68</v>
      </c>
      <c r="P822" s="3" t="s">
        <v>617</v>
      </c>
      <c r="Q822" s="3" t="s">
        <v>905</v>
      </c>
      <c r="R822" s="3" t="s">
        <v>210</v>
      </c>
      <c r="S822" s="3" t="s">
        <v>110</v>
      </c>
      <c r="T822" s="3" t="s">
        <v>211</v>
      </c>
      <c r="U822" s="3" t="s">
        <v>115</v>
      </c>
      <c r="V822" s="3" t="s">
        <v>45</v>
      </c>
      <c r="W822" s="3" t="s">
        <v>34</v>
      </c>
      <c r="X822" s="3" t="s">
        <v>46</v>
      </c>
      <c r="Y822" s="3" t="s">
        <v>47</v>
      </c>
      <c r="Z822" s="3" t="s">
        <v>116</v>
      </c>
      <c r="AA822" s="3" t="s">
        <v>998</v>
      </c>
      <c r="AB822" s="4">
        <v>4</v>
      </c>
      <c r="AC822" s="4">
        <v>51280</v>
      </c>
      <c r="AD822" s="4">
        <v>51.28</v>
      </c>
      <c r="AE822" s="4">
        <v>1048000</v>
      </c>
    </row>
    <row r="823" spans="1:31" ht="22" customHeight="1" x14ac:dyDescent="0.3">
      <c r="A823" s="5">
        <v>43680</v>
      </c>
      <c r="B823" s="6" t="s">
        <v>107</v>
      </c>
      <c r="C823" s="6" t="s">
        <v>56</v>
      </c>
      <c r="D823" s="7" t="s">
        <v>68</v>
      </c>
      <c r="E823" s="7" t="s">
        <v>68</v>
      </c>
      <c r="F823" s="7" t="s">
        <v>68</v>
      </c>
      <c r="G823" s="7" t="s">
        <v>68</v>
      </c>
      <c r="H823" s="7" t="s">
        <v>68</v>
      </c>
      <c r="I823" s="6" t="s">
        <v>74</v>
      </c>
      <c r="J823" s="6" t="s">
        <v>108</v>
      </c>
      <c r="K823" s="6" t="s">
        <v>109</v>
      </c>
      <c r="L823" s="6" t="s">
        <v>110</v>
      </c>
      <c r="M823" s="7" t="s">
        <v>68</v>
      </c>
      <c r="N823" s="7" t="s">
        <v>68</v>
      </c>
      <c r="O823" s="7" t="s">
        <v>68</v>
      </c>
      <c r="P823" s="6" t="s">
        <v>111</v>
      </c>
      <c r="Q823" s="6" t="s">
        <v>41</v>
      </c>
      <c r="R823" s="6" t="s">
        <v>133</v>
      </c>
      <c r="S823" s="6" t="s">
        <v>110</v>
      </c>
      <c r="T823" s="6" t="s">
        <v>134</v>
      </c>
      <c r="U823" s="6" t="s">
        <v>115</v>
      </c>
      <c r="V823" s="6" t="s">
        <v>45</v>
      </c>
      <c r="W823" s="6" t="s">
        <v>34</v>
      </c>
      <c r="X823" s="6" t="s">
        <v>46</v>
      </c>
      <c r="Y823" s="6" t="s">
        <v>47</v>
      </c>
      <c r="Z823" s="6" t="s">
        <v>345</v>
      </c>
      <c r="AA823" s="6" t="s">
        <v>999</v>
      </c>
      <c r="AB823" s="7">
        <v>2</v>
      </c>
      <c r="AC823" s="7">
        <v>25240</v>
      </c>
      <c r="AD823" s="7">
        <v>25.24</v>
      </c>
      <c r="AE823" s="7">
        <v>471000</v>
      </c>
    </row>
    <row r="824" spans="1:31" ht="22" customHeight="1" x14ac:dyDescent="0.3">
      <c r="A824" s="2">
        <v>43680</v>
      </c>
      <c r="B824" s="3" t="s">
        <v>31</v>
      </c>
      <c r="C824" s="3" t="s">
        <v>32</v>
      </c>
      <c r="D824" s="3" t="s">
        <v>33</v>
      </c>
      <c r="E824" s="3" t="s">
        <v>34</v>
      </c>
      <c r="F824" s="4" t="s">
        <v>68</v>
      </c>
      <c r="G824" s="4" t="s">
        <v>68</v>
      </c>
      <c r="H824" s="4" t="s">
        <v>68</v>
      </c>
      <c r="I824" s="3" t="s">
        <v>35</v>
      </c>
      <c r="J824" s="3" t="s">
        <v>131</v>
      </c>
      <c r="K824" s="3" t="s">
        <v>109</v>
      </c>
      <c r="L824" s="3" t="s">
        <v>110</v>
      </c>
      <c r="M824" s="4" t="s">
        <v>68</v>
      </c>
      <c r="N824" s="4" t="s">
        <v>68</v>
      </c>
      <c r="O824" s="4" t="s">
        <v>68</v>
      </c>
      <c r="P824" s="3" t="s">
        <v>132</v>
      </c>
      <c r="Q824" s="3" t="s">
        <v>101</v>
      </c>
      <c r="R824" s="3" t="s">
        <v>113</v>
      </c>
      <c r="S824" s="3" t="s">
        <v>110</v>
      </c>
      <c r="T824" s="3" t="s">
        <v>114</v>
      </c>
      <c r="U824" s="3" t="s">
        <v>115</v>
      </c>
      <c r="V824" s="3" t="s">
        <v>45</v>
      </c>
      <c r="W824" s="3" t="s">
        <v>34</v>
      </c>
      <c r="X824" s="3" t="s">
        <v>46</v>
      </c>
      <c r="Y824" s="3" t="s">
        <v>47</v>
      </c>
      <c r="Z824" s="3" t="s">
        <v>145</v>
      </c>
      <c r="AA824" s="3" t="s">
        <v>678</v>
      </c>
      <c r="AB824" s="4">
        <v>4</v>
      </c>
      <c r="AC824" s="4">
        <v>34800</v>
      </c>
      <c r="AD824" s="4">
        <v>34.799999999999997</v>
      </c>
      <c r="AE824" s="4">
        <v>649000</v>
      </c>
    </row>
    <row r="825" spans="1:31" ht="22" customHeight="1" x14ac:dyDescent="0.3">
      <c r="A825" s="5">
        <v>43680</v>
      </c>
      <c r="B825" s="6" t="s">
        <v>31</v>
      </c>
      <c r="C825" s="6" t="s">
        <v>32</v>
      </c>
      <c r="D825" s="6" t="s">
        <v>33</v>
      </c>
      <c r="E825" s="6" t="s">
        <v>34</v>
      </c>
      <c r="F825" s="7" t="s">
        <v>68</v>
      </c>
      <c r="G825" s="7" t="s">
        <v>68</v>
      </c>
      <c r="H825" s="7" t="s">
        <v>68</v>
      </c>
      <c r="I825" s="6" t="s">
        <v>35</v>
      </c>
      <c r="J825" s="6" t="s">
        <v>200</v>
      </c>
      <c r="K825" s="7" t="s">
        <v>68</v>
      </c>
      <c r="L825" s="6" t="s">
        <v>99</v>
      </c>
      <c r="M825" s="7" t="s">
        <v>68</v>
      </c>
      <c r="N825" s="7" t="s">
        <v>68</v>
      </c>
      <c r="O825" s="7" t="s">
        <v>68</v>
      </c>
      <c r="P825" s="6" t="s">
        <v>202</v>
      </c>
      <c r="Q825" s="6" t="s">
        <v>41</v>
      </c>
      <c r="R825" s="6" t="s">
        <v>210</v>
      </c>
      <c r="S825" s="6" t="s">
        <v>110</v>
      </c>
      <c r="T825" s="6" t="s">
        <v>211</v>
      </c>
      <c r="U825" s="6" t="s">
        <v>115</v>
      </c>
      <c r="V825" s="6" t="s">
        <v>45</v>
      </c>
      <c r="W825" s="6" t="s">
        <v>34</v>
      </c>
      <c r="X825" s="6" t="s">
        <v>46</v>
      </c>
      <c r="Y825" s="6" t="s">
        <v>47</v>
      </c>
      <c r="Z825" s="6" t="s">
        <v>145</v>
      </c>
      <c r="AA825" s="6" t="s">
        <v>1000</v>
      </c>
      <c r="AB825" s="7">
        <v>2</v>
      </c>
      <c r="AC825" s="7">
        <v>23100</v>
      </c>
      <c r="AD825" s="7">
        <v>23.1</v>
      </c>
      <c r="AE825" s="7">
        <v>431000</v>
      </c>
    </row>
    <row r="826" spans="1:31" ht="22" customHeight="1" x14ac:dyDescent="0.3">
      <c r="A826" s="2">
        <v>43679</v>
      </c>
      <c r="B826" s="3" t="s">
        <v>31</v>
      </c>
      <c r="C826" s="3" t="s">
        <v>32</v>
      </c>
      <c r="D826" s="3" t="s">
        <v>33</v>
      </c>
      <c r="E826" s="3" t="s">
        <v>34</v>
      </c>
      <c r="F826" s="4" t="s">
        <v>68</v>
      </c>
      <c r="G826" s="4" t="s">
        <v>68</v>
      </c>
      <c r="H826" s="4" t="s">
        <v>68</v>
      </c>
      <c r="I826" s="3" t="s">
        <v>35</v>
      </c>
      <c r="J826" s="3" t="s">
        <v>579</v>
      </c>
      <c r="K826" s="3" t="s">
        <v>580</v>
      </c>
      <c r="L826" s="3" t="s">
        <v>110</v>
      </c>
      <c r="M826" s="3" t="s">
        <v>61</v>
      </c>
      <c r="N826" s="4" t="s">
        <v>68</v>
      </c>
      <c r="O826" s="4" t="s">
        <v>68</v>
      </c>
      <c r="P826" s="3" t="s">
        <v>581</v>
      </c>
      <c r="Q826" s="3" t="s">
        <v>101</v>
      </c>
      <c r="R826" s="3" t="s">
        <v>968</v>
      </c>
      <c r="S826" s="3" t="s">
        <v>110</v>
      </c>
      <c r="T826" s="3" t="s">
        <v>969</v>
      </c>
      <c r="U826" s="3" t="s">
        <v>115</v>
      </c>
      <c r="V826" s="3" t="s">
        <v>45</v>
      </c>
      <c r="W826" s="3" t="s">
        <v>34</v>
      </c>
      <c r="X826" s="3" t="s">
        <v>46</v>
      </c>
      <c r="Y826" s="3" t="s">
        <v>47</v>
      </c>
      <c r="Z826" s="3" t="s">
        <v>145</v>
      </c>
      <c r="AA826" s="3" t="s">
        <v>970</v>
      </c>
      <c r="AB826" s="4">
        <v>2</v>
      </c>
      <c r="AC826" s="4">
        <v>16344</v>
      </c>
      <c r="AD826" s="4">
        <v>16.34</v>
      </c>
      <c r="AE826" s="4">
        <v>305000</v>
      </c>
    </row>
    <row r="827" spans="1:31" ht="22" customHeight="1" x14ac:dyDescent="0.3">
      <c r="A827" s="5">
        <v>43678</v>
      </c>
      <c r="B827" s="6" t="s">
        <v>31</v>
      </c>
      <c r="C827" s="6" t="s">
        <v>32</v>
      </c>
      <c r="D827" s="6" t="s">
        <v>33</v>
      </c>
      <c r="E827" s="6" t="s">
        <v>34</v>
      </c>
      <c r="F827" s="7" t="s">
        <v>68</v>
      </c>
      <c r="G827" s="7" t="s">
        <v>68</v>
      </c>
      <c r="H827" s="7" t="s">
        <v>68</v>
      </c>
      <c r="I827" s="6" t="s">
        <v>35</v>
      </c>
      <c r="J827" s="6" t="s">
        <v>244</v>
      </c>
      <c r="K827" s="7" t="s">
        <v>68</v>
      </c>
      <c r="L827" s="6" t="s">
        <v>245</v>
      </c>
      <c r="M827" s="6" t="s">
        <v>61</v>
      </c>
      <c r="N827" s="7" t="s">
        <v>68</v>
      </c>
      <c r="O827" s="7" t="s">
        <v>68</v>
      </c>
      <c r="P827" s="6" t="s">
        <v>246</v>
      </c>
      <c r="Q827" s="6" t="s">
        <v>41</v>
      </c>
      <c r="R827" s="6" t="s">
        <v>474</v>
      </c>
      <c r="S827" s="6" t="s">
        <v>245</v>
      </c>
      <c r="T827" s="6" t="s">
        <v>475</v>
      </c>
      <c r="U827" s="6" t="s">
        <v>124</v>
      </c>
      <c r="V827" s="6" t="s">
        <v>45</v>
      </c>
      <c r="W827" s="6" t="s">
        <v>34</v>
      </c>
      <c r="X827" s="6" t="s">
        <v>46</v>
      </c>
      <c r="Y827" s="6" t="s">
        <v>47</v>
      </c>
      <c r="Z827" s="6" t="s">
        <v>187</v>
      </c>
      <c r="AA827" s="6" t="s">
        <v>1001</v>
      </c>
      <c r="AB827" s="7">
        <v>2</v>
      </c>
      <c r="AC827" s="7">
        <v>48800</v>
      </c>
      <c r="AD827" s="7">
        <v>48.8</v>
      </c>
      <c r="AE827" s="7">
        <v>613000</v>
      </c>
    </row>
    <row r="828" spans="1:31" ht="22" customHeight="1" x14ac:dyDescent="0.3">
      <c r="A828" s="2">
        <v>43677</v>
      </c>
      <c r="B828" s="3" t="s">
        <v>31</v>
      </c>
      <c r="C828" s="3" t="s">
        <v>56</v>
      </c>
      <c r="D828" s="3" t="s">
        <v>222</v>
      </c>
      <c r="E828" s="3" t="s">
        <v>34</v>
      </c>
      <c r="F828" s="4" t="s">
        <v>68</v>
      </c>
      <c r="G828" s="4" t="s">
        <v>68</v>
      </c>
      <c r="H828" s="4" t="s">
        <v>68</v>
      </c>
      <c r="I828" s="3" t="s">
        <v>446</v>
      </c>
      <c r="J828" s="3" t="s">
        <v>230</v>
      </c>
      <c r="K828" s="3" t="s">
        <v>580</v>
      </c>
      <c r="L828" s="3" t="s">
        <v>110</v>
      </c>
      <c r="M828" s="4" t="s">
        <v>68</v>
      </c>
      <c r="N828" s="4" t="s">
        <v>68</v>
      </c>
      <c r="O828" s="4" t="s">
        <v>68</v>
      </c>
      <c r="P828" s="3" t="s">
        <v>231</v>
      </c>
      <c r="Q828" s="3" t="s">
        <v>908</v>
      </c>
      <c r="R828" s="3" t="s">
        <v>113</v>
      </c>
      <c r="S828" s="3" t="s">
        <v>110</v>
      </c>
      <c r="T828" s="3" t="s">
        <v>114</v>
      </c>
      <c r="U828" s="3" t="s">
        <v>115</v>
      </c>
      <c r="V828" s="3" t="s">
        <v>45</v>
      </c>
      <c r="W828" s="3" t="s">
        <v>34</v>
      </c>
      <c r="X828" s="3" t="s">
        <v>46</v>
      </c>
      <c r="Y828" s="3" t="s">
        <v>47</v>
      </c>
      <c r="Z828" s="3" t="s">
        <v>232</v>
      </c>
      <c r="AA828" s="3" t="s">
        <v>1002</v>
      </c>
      <c r="AB828" s="4">
        <v>1</v>
      </c>
      <c r="AC828" s="4">
        <v>16040</v>
      </c>
      <c r="AD828" s="4">
        <v>16.04</v>
      </c>
      <c r="AE828" s="4">
        <v>23400</v>
      </c>
    </row>
    <row r="829" spans="1:31" ht="22" customHeight="1" x14ac:dyDescent="0.3">
      <c r="A829" s="5">
        <v>43674</v>
      </c>
      <c r="B829" s="6" t="s">
        <v>31</v>
      </c>
      <c r="C829" s="6" t="s">
        <v>32</v>
      </c>
      <c r="D829" s="6" t="s">
        <v>33</v>
      </c>
      <c r="E829" s="6" t="s">
        <v>34</v>
      </c>
      <c r="F829" s="7" t="s">
        <v>68</v>
      </c>
      <c r="G829" s="7" t="s">
        <v>68</v>
      </c>
      <c r="H829" s="7" t="s">
        <v>68</v>
      </c>
      <c r="I829" s="6" t="s">
        <v>35</v>
      </c>
      <c r="J829" s="6" t="s">
        <v>325</v>
      </c>
      <c r="K829" s="7" t="s">
        <v>68</v>
      </c>
      <c r="L829" s="7" t="s">
        <v>68</v>
      </c>
      <c r="M829" s="6" t="s">
        <v>326</v>
      </c>
      <c r="N829" s="7" t="s">
        <v>68</v>
      </c>
      <c r="O829" s="7" t="s">
        <v>68</v>
      </c>
      <c r="P829" s="6" t="s">
        <v>327</v>
      </c>
      <c r="Q829" s="6" t="s">
        <v>41</v>
      </c>
      <c r="R829" s="6" t="s">
        <v>122</v>
      </c>
      <c r="S829" s="6" t="s">
        <v>120</v>
      </c>
      <c r="T829" s="6" t="s">
        <v>123</v>
      </c>
      <c r="U829" s="6" t="s">
        <v>124</v>
      </c>
      <c r="V829" s="6" t="s">
        <v>45</v>
      </c>
      <c r="W829" s="6" t="s">
        <v>34</v>
      </c>
      <c r="X829" s="6" t="s">
        <v>46</v>
      </c>
      <c r="Y829" s="6" t="s">
        <v>47</v>
      </c>
      <c r="Z829" s="6" t="s">
        <v>187</v>
      </c>
      <c r="AA829" s="6" t="s">
        <v>1003</v>
      </c>
      <c r="AB829" s="7">
        <v>6</v>
      </c>
      <c r="AC829" s="7">
        <v>88200</v>
      </c>
      <c r="AD829" s="7">
        <v>88.2</v>
      </c>
      <c r="AE829" s="7">
        <v>537000</v>
      </c>
    </row>
    <row r="830" spans="1:31" ht="22" customHeight="1" x14ac:dyDescent="0.3">
      <c r="A830" s="2">
        <v>43674</v>
      </c>
      <c r="B830" s="3" t="s">
        <v>31</v>
      </c>
      <c r="C830" s="3" t="s">
        <v>32</v>
      </c>
      <c r="D830" s="3" t="s">
        <v>33</v>
      </c>
      <c r="E830" s="3" t="s">
        <v>34</v>
      </c>
      <c r="F830" s="4" t="s">
        <v>68</v>
      </c>
      <c r="G830" s="4" t="s">
        <v>68</v>
      </c>
      <c r="H830" s="4" t="s">
        <v>68</v>
      </c>
      <c r="I830" s="3" t="s">
        <v>35</v>
      </c>
      <c r="J830" s="3" t="s">
        <v>127</v>
      </c>
      <c r="K830" s="4" t="s">
        <v>68</v>
      </c>
      <c r="L830" s="3" t="s">
        <v>120</v>
      </c>
      <c r="M830" s="4" t="s">
        <v>68</v>
      </c>
      <c r="N830" s="4" t="s">
        <v>68</v>
      </c>
      <c r="O830" s="4" t="s">
        <v>68</v>
      </c>
      <c r="P830" s="3" t="s">
        <v>128</v>
      </c>
      <c r="Q830" s="3" t="s">
        <v>41</v>
      </c>
      <c r="R830" s="3" t="s">
        <v>122</v>
      </c>
      <c r="S830" s="3" t="s">
        <v>120</v>
      </c>
      <c r="T830" s="3" t="s">
        <v>123</v>
      </c>
      <c r="U830" s="3" t="s">
        <v>124</v>
      </c>
      <c r="V830" s="3" t="s">
        <v>45</v>
      </c>
      <c r="W830" s="3" t="s">
        <v>34</v>
      </c>
      <c r="X830" s="3" t="s">
        <v>46</v>
      </c>
      <c r="Y830" s="3" t="s">
        <v>47</v>
      </c>
      <c r="Z830" s="3" t="s">
        <v>187</v>
      </c>
      <c r="AA830" s="3" t="s">
        <v>1004</v>
      </c>
      <c r="AB830" s="4">
        <v>3</v>
      </c>
      <c r="AC830" s="4">
        <v>43200</v>
      </c>
      <c r="AD830" s="4">
        <v>43.2</v>
      </c>
      <c r="AE830" s="4">
        <v>263000</v>
      </c>
    </row>
    <row r="831" spans="1:31" ht="22" customHeight="1" x14ac:dyDescent="0.3">
      <c r="A831" s="5">
        <v>43673</v>
      </c>
      <c r="B831" s="6" t="s">
        <v>31</v>
      </c>
      <c r="C831" s="6" t="s">
        <v>56</v>
      </c>
      <c r="D831" s="7" t="s">
        <v>68</v>
      </c>
      <c r="E831" s="7" t="s">
        <v>68</v>
      </c>
      <c r="F831" s="7" t="s">
        <v>68</v>
      </c>
      <c r="G831" s="7" t="s">
        <v>68</v>
      </c>
      <c r="H831" s="7" t="s">
        <v>68</v>
      </c>
      <c r="I831" s="6" t="s">
        <v>74</v>
      </c>
      <c r="J831" s="6" t="s">
        <v>230</v>
      </c>
      <c r="K831" s="6" t="s">
        <v>580</v>
      </c>
      <c r="L831" s="6" t="s">
        <v>110</v>
      </c>
      <c r="M831" s="7" t="s">
        <v>68</v>
      </c>
      <c r="N831" s="7" t="s">
        <v>68</v>
      </c>
      <c r="O831" s="7" t="s">
        <v>68</v>
      </c>
      <c r="P831" s="6" t="s">
        <v>231</v>
      </c>
      <c r="Q831" s="6" t="s">
        <v>101</v>
      </c>
      <c r="R831" s="6" t="s">
        <v>113</v>
      </c>
      <c r="S831" s="6" t="s">
        <v>110</v>
      </c>
      <c r="T831" s="6" t="s">
        <v>114</v>
      </c>
      <c r="U831" s="6" t="s">
        <v>115</v>
      </c>
      <c r="V831" s="6" t="s">
        <v>45</v>
      </c>
      <c r="W831" s="6" t="s">
        <v>34</v>
      </c>
      <c r="X831" s="6" t="s">
        <v>46</v>
      </c>
      <c r="Y831" s="6" t="s">
        <v>47</v>
      </c>
      <c r="Z831" s="6" t="s">
        <v>232</v>
      </c>
      <c r="AA831" s="6" t="s">
        <v>1005</v>
      </c>
      <c r="AB831" s="7">
        <v>7</v>
      </c>
      <c r="AC831" s="7">
        <v>112280</v>
      </c>
      <c r="AD831" s="7">
        <v>112.28</v>
      </c>
      <c r="AE831" s="7">
        <v>164000</v>
      </c>
    </row>
    <row r="832" spans="1:31" ht="22" customHeight="1" x14ac:dyDescent="0.3">
      <c r="A832" s="2">
        <v>43673</v>
      </c>
      <c r="B832" s="3" t="s">
        <v>107</v>
      </c>
      <c r="C832" s="3" t="s">
        <v>32</v>
      </c>
      <c r="D832" s="3" t="s">
        <v>33</v>
      </c>
      <c r="E832" s="3" t="s">
        <v>34</v>
      </c>
      <c r="F832" s="4" t="s">
        <v>68</v>
      </c>
      <c r="G832" s="4" t="s">
        <v>68</v>
      </c>
      <c r="H832" s="4" t="s">
        <v>68</v>
      </c>
      <c r="I832" s="3" t="s">
        <v>35</v>
      </c>
      <c r="J832" s="3" t="s">
        <v>108</v>
      </c>
      <c r="K832" s="3" t="s">
        <v>109</v>
      </c>
      <c r="L832" s="3" t="s">
        <v>110</v>
      </c>
      <c r="M832" s="4" t="s">
        <v>68</v>
      </c>
      <c r="N832" s="4" t="s">
        <v>68</v>
      </c>
      <c r="O832" s="4" t="s">
        <v>68</v>
      </c>
      <c r="P832" s="3" t="s">
        <v>111</v>
      </c>
      <c r="Q832" s="3" t="s">
        <v>41</v>
      </c>
      <c r="R832" s="3" t="s">
        <v>133</v>
      </c>
      <c r="S832" s="3" t="s">
        <v>110</v>
      </c>
      <c r="T832" s="3" t="s">
        <v>134</v>
      </c>
      <c r="U832" s="3" t="s">
        <v>115</v>
      </c>
      <c r="V832" s="3" t="s">
        <v>45</v>
      </c>
      <c r="W832" s="3" t="s">
        <v>34</v>
      </c>
      <c r="X832" s="3" t="s">
        <v>46</v>
      </c>
      <c r="Y832" s="3" t="s">
        <v>47</v>
      </c>
      <c r="Z832" s="3" t="s">
        <v>934</v>
      </c>
      <c r="AA832" s="3" t="s">
        <v>1006</v>
      </c>
      <c r="AB832" s="4">
        <v>2</v>
      </c>
      <c r="AC832" s="4">
        <v>20840</v>
      </c>
      <c r="AD832" s="4">
        <v>20.84</v>
      </c>
      <c r="AE832" s="4">
        <v>175000</v>
      </c>
    </row>
    <row r="833" spans="1:31" ht="22" customHeight="1" x14ac:dyDescent="0.3">
      <c r="A833" s="5">
        <v>43673</v>
      </c>
      <c r="B833" s="6" t="s">
        <v>107</v>
      </c>
      <c r="C833" s="6" t="s">
        <v>56</v>
      </c>
      <c r="D833" s="7" t="s">
        <v>68</v>
      </c>
      <c r="E833" s="7" t="s">
        <v>68</v>
      </c>
      <c r="F833" s="7" t="s">
        <v>68</v>
      </c>
      <c r="G833" s="7" t="s">
        <v>68</v>
      </c>
      <c r="H833" s="7" t="s">
        <v>68</v>
      </c>
      <c r="I833" s="6" t="s">
        <v>74</v>
      </c>
      <c r="J833" s="6" t="s">
        <v>108</v>
      </c>
      <c r="K833" s="6" t="s">
        <v>109</v>
      </c>
      <c r="L833" s="6" t="s">
        <v>110</v>
      </c>
      <c r="M833" s="7" t="s">
        <v>68</v>
      </c>
      <c r="N833" s="7" t="s">
        <v>68</v>
      </c>
      <c r="O833" s="7" t="s">
        <v>68</v>
      </c>
      <c r="P833" s="6" t="s">
        <v>111</v>
      </c>
      <c r="Q833" s="6" t="s">
        <v>41</v>
      </c>
      <c r="R833" s="6" t="s">
        <v>133</v>
      </c>
      <c r="S833" s="6" t="s">
        <v>110</v>
      </c>
      <c r="T833" s="6" t="s">
        <v>134</v>
      </c>
      <c r="U833" s="6" t="s">
        <v>115</v>
      </c>
      <c r="V833" s="6" t="s">
        <v>45</v>
      </c>
      <c r="W833" s="6" t="s">
        <v>34</v>
      </c>
      <c r="X833" s="6" t="s">
        <v>46</v>
      </c>
      <c r="Y833" s="6" t="s">
        <v>47</v>
      </c>
      <c r="Z833" s="6" t="s">
        <v>135</v>
      </c>
      <c r="AA833" s="6" t="s">
        <v>1007</v>
      </c>
      <c r="AB833" s="7">
        <v>2</v>
      </c>
      <c r="AC833" s="7">
        <v>22610</v>
      </c>
      <c r="AD833" s="7">
        <v>22.61</v>
      </c>
      <c r="AE833" s="7">
        <v>4010000</v>
      </c>
    </row>
    <row r="834" spans="1:31" ht="22" hidden="1" customHeight="1" x14ac:dyDescent="0.3">
      <c r="A834" s="2">
        <v>43673</v>
      </c>
      <c r="B834" s="3" t="s">
        <v>26</v>
      </c>
      <c r="C834" s="3" t="s">
        <v>903</v>
      </c>
      <c r="D834" s="3" t="s">
        <v>222</v>
      </c>
      <c r="E834" s="3" t="s">
        <v>34</v>
      </c>
      <c r="F834" s="4" t="s">
        <v>68</v>
      </c>
      <c r="G834" s="4" t="s">
        <v>68</v>
      </c>
      <c r="H834" s="4" t="s">
        <v>68</v>
      </c>
      <c r="I834" s="3" t="s">
        <v>904</v>
      </c>
      <c r="J834" s="3" t="s">
        <v>755</v>
      </c>
      <c r="K834" s="4" t="s">
        <v>68</v>
      </c>
      <c r="L834" s="4" t="s">
        <v>68</v>
      </c>
      <c r="M834" s="4" t="s">
        <v>68</v>
      </c>
      <c r="N834" s="4" t="s">
        <v>68</v>
      </c>
      <c r="O834" s="4" t="s">
        <v>68</v>
      </c>
      <c r="P834" s="3" t="s">
        <v>617</v>
      </c>
      <c r="Q834" s="3" t="s">
        <v>905</v>
      </c>
      <c r="R834" s="3" t="s">
        <v>210</v>
      </c>
      <c r="S834" s="3" t="s">
        <v>110</v>
      </c>
      <c r="T834" s="3" t="s">
        <v>211</v>
      </c>
      <c r="U834" s="3" t="s">
        <v>115</v>
      </c>
      <c r="V834" s="3" t="s">
        <v>45</v>
      </c>
      <c r="W834" s="3" t="s">
        <v>34</v>
      </c>
      <c r="X834" s="3" t="s">
        <v>46</v>
      </c>
      <c r="Y834" s="3" t="s">
        <v>47</v>
      </c>
      <c r="Z834" s="3" t="s">
        <v>116</v>
      </c>
      <c r="AA834" s="3" t="s">
        <v>1008</v>
      </c>
      <c r="AB834" s="4">
        <v>2</v>
      </c>
      <c r="AC834" s="4">
        <v>25640</v>
      </c>
      <c r="AD834" s="4">
        <v>25.64</v>
      </c>
      <c r="AE834" s="4">
        <v>571000</v>
      </c>
    </row>
    <row r="835" spans="1:31" ht="22" customHeight="1" x14ac:dyDescent="0.3">
      <c r="A835" s="5">
        <v>43673</v>
      </c>
      <c r="B835" s="6" t="s">
        <v>31</v>
      </c>
      <c r="C835" s="6" t="s">
        <v>32</v>
      </c>
      <c r="D835" s="6" t="s">
        <v>33</v>
      </c>
      <c r="E835" s="6" t="s">
        <v>34</v>
      </c>
      <c r="F835" s="7" t="s">
        <v>68</v>
      </c>
      <c r="G835" s="7" t="s">
        <v>68</v>
      </c>
      <c r="H835" s="7" t="s">
        <v>68</v>
      </c>
      <c r="I835" s="6" t="s">
        <v>35</v>
      </c>
      <c r="J835" s="6" t="s">
        <v>200</v>
      </c>
      <c r="K835" s="7" t="s">
        <v>68</v>
      </c>
      <c r="L835" s="6" t="s">
        <v>99</v>
      </c>
      <c r="M835" s="7" t="s">
        <v>68</v>
      </c>
      <c r="N835" s="7" t="s">
        <v>68</v>
      </c>
      <c r="O835" s="7" t="s">
        <v>68</v>
      </c>
      <c r="P835" s="6" t="s">
        <v>202</v>
      </c>
      <c r="Q835" s="6" t="s">
        <v>41</v>
      </c>
      <c r="R835" s="6" t="s">
        <v>133</v>
      </c>
      <c r="S835" s="6" t="s">
        <v>110</v>
      </c>
      <c r="T835" s="6" t="s">
        <v>134</v>
      </c>
      <c r="U835" s="6" t="s">
        <v>115</v>
      </c>
      <c r="V835" s="6" t="s">
        <v>45</v>
      </c>
      <c r="W835" s="6" t="s">
        <v>34</v>
      </c>
      <c r="X835" s="6" t="s">
        <v>46</v>
      </c>
      <c r="Y835" s="6" t="s">
        <v>47</v>
      </c>
      <c r="Z835" s="6" t="s">
        <v>145</v>
      </c>
      <c r="AA835" s="6" t="s">
        <v>1009</v>
      </c>
      <c r="AB835" s="7">
        <v>6</v>
      </c>
      <c r="AC835" s="7">
        <v>74200</v>
      </c>
      <c r="AD835" s="7">
        <v>74.2</v>
      </c>
      <c r="AE835" s="7">
        <v>1452000</v>
      </c>
    </row>
    <row r="836" spans="1:31" ht="22" customHeight="1" x14ac:dyDescent="0.3">
      <c r="A836" s="2">
        <v>43672</v>
      </c>
      <c r="B836" s="3" t="s">
        <v>31</v>
      </c>
      <c r="C836" s="3" t="s">
        <v>32</v>
      </c>
      <c r="D836" s="3" t="s">
        <v>33</v>
      </c>
      <c r="E836" s="3" t="s">
        <v>34</v>
      </c>
      <c r="F836" s="4" t="s">
        <v>68</v>
      </c>
      <c r="G836" s="4" t="s">
        <v>68</v>
      </c>
      <c r="H836" s="4" t="s">
        <v>68</v>
      </c>
      <c r="I836" s="3" t="s">
        <v>35</v>
      </c>
      <c r="J836" s="3" t="s">
        <v>131</v>
      </c>
      <c r="K836" s="3" t="s">
        <v>109</v>
      </c>
      <c r="L836" s="3" t="s">
        <v>110</v>
      </c>
      <c r="M836" s="4" t="s">
        <v>68</v>
      </c>
      <c r="N836" s="4" t="s">
        <v>68</v>
      </c>
      <c r="O836" s="4" t="s">
        <v>68</v>
      </c>
      <c r="P836" s="3" t="s">
        <v>132</v>
      </c>
      <c r="Q836" s="3" t="s">
        <v>101</v>
      </c>
      <c r="R836" s="3" t="s">
        <v>113</v>
      </c>
      <c r="S836" s="3" t="s">
        <v>110</v>
      </c>
      <c r="T836" s="3" t="s">
        <v>114</v>
      </c>
      <c r="U836" s="3" t="s">
        <v>115</v>
      </c>
      <c r="V836" s="3" t="s">
        <v>45</v>
      </c>
      <c r="W836" s="3" t="s">
        <v>34</v>
      </c>
      <c r="X836" s="3" t="s">
        <v>46</v>
      </c>
      <c r="Y836" s="3" t="s">
        <v>47</v>
      </c>
      <c r="Z836" s="3" t="s">
        <v>135</v>
      </c>
      <c r="AA836" s="3" t="s">
        <v>959</v>
      </c>
      <c r="AB836" s="4">
        <v>2</v>
      </c>
      <c r="AC836" s="4">
        <v>42750</v>
      </c>
      <c r="AD836" s="4">
        <v>42.75</v>
      </c>
      <c r="AE836" s="4">
        <v>7583000</v>
      </c>
    </row>
    <row r="837" spans="1:31" ht="22" customHeight="1" x14ac:dyDescent="0.3">
      <c r="A837" s="5">
        <v>43671</v>
      </c>
      <c r="B837" s="6" t="s">
        <v>31</v>
      </c>
      <c r="C837" s="6" t="s">
        <v>32</v>
      </c>
      <c r="D837" s="6" t="s">
        <v>33</v>
      </c>
      <c r="E837" s="6" t="s">
        <v>34</v>
      </c>
      <c r="F837" s="7" t="s">
        <v>68</v>
      </c>
      <c r="G837" s="7" t="s">
        <v>68</v>
      </c>
      <c r="H837" s="7" t="s">
        <v>68</v>
      </c>
      <c r="I837" s="6" t="s">
        <v>35</v>
      </c>
      <c r="J837" s="6" t="s">
        <v>244</v>
      </c>
      <c r="K837" s="7" t="s">
        <v>68</v>
      </c>
      <c r="L837" s="6" t="s">
        <v>245</v>
      </c>
      <c r="M837" s="6" t="s">
        <v>61</v>
      </c>
      <c r="N837" s="7" t="s">
        <v>68</v>
      </c>
      <c r="O837" s="7" t="s">
        <v>68</v>
      </c>
      <c r="P837" s="6" t="s">
        <v>246</v>
      </c>
      <c r="Q837" s="6" t="s">
        <v>41</v>
      </c>
      <c r="R837" s="6" t="s">
        <v>474</v>
      </c>
      <c r="S837" s="6" t="s">
        <v>245</v>
      </c>
      <c r="T837" s="6" t="s">
        <v>475</v>
      </c>
      <c r="U837" s="6" t="s">
        <v>124</v>
      </c>
      <c r="V837" s="6" t="s">
        <v>45</v>
      </c>
      <c r="W837" s="6" t="s">
        <v>34</v>
      </c>
      <c r="X837" s="6" t="s">
        <v>46</v>
      </c>
      <c r="Y837" s="6" t="s">
        <v>47</v>
      </c>
      <c r="Z837" s="6" t="s">
        <v>187</v>
      </c>
      <c r="AA837" s="6" t="s">
        <v>1010</v>
      </c>
      <c r="AB837" s="7">
        <v>4</v>
      </c>
      <c r="AC837" s="7">
        <v>97600</v>
      </c>
      <c r="AD837" s="7">
        <v>97.6</v>
      </c>
      <c r="AE837" s="7">
        <v>1326000</v>
      </c>
    </row>
    <row r="838" spans="1:31" ht="22" customHeight="1" x14ac:dyDescent="0.3">
      <c r="A838" s="2">
        <v>43668</v>
      </c>
      <c r="B838" s="3" t="s">
        <v>31</v>
      </c>
      <c r="C838" s="3" t="s">
        <v>56</v>
      </c>
      <c r="D838" s="4" t="s">
        <v>68</v>
      </c>
      <c r="E838" s="4" t="s">
        <v>68</v>
      </c>
      <c r="F838" s="4" t="s">
        <v>68</v>
      </c>
      <c r="G838" s="4" t="s">
        <v>68</v>
      </c>
      <c r="H838" s="4" t="s">
        <v>68</v>
      </c>
      <c r="I838" s="3" t="s">
        <v>74</v>
      </c>
      <c r="J838" s="3" t="s">
        <v>77</v>
      </c>
      <c r="K838" s="3" t="s">
        <v>78</v>
      </c>
      <c r="L838" s="3" t="s">
        <v>79</v>
      </c>
      <c r="M838" s="4" t="s">
        <v>68</v>
      </c>
      <c r="N838" s="4" t="s">
        <v>68</v>
      </c>
      <c r="O838" s="4" t="s">
        <v>68</v>
      </c>
      <c r="P838" s="3" t="s">
        <v>80</v>
      </c>
      <c r="Q838" s="3" t="s">
        <v>81</v>
      </c>
      <c r="R838" s="3" t="s">
        <v>82</v>
      </c>
      <c r="S838" s="3" t="s">
        <v>79</v>
      </c>
      <c r="T838" s="3" t="s">
        <v>83</v>
      </c>
      <c r="U838" s="3" t="s">
        <v>65</v>
      </c>
      <c r="V838" s="3" t="s">
        <v>45</v>
      </c>
      <c r="W838" s="3" t="s">
        <v>34</v>
      </c>
      <c r="X838" s="3" t="s">
        <v>46</v>
      </c>
      <c r="Y838" s="3" t="s">
        <v>47</v>
      </c>
      <c r="Z838" s="3" t="s">
        <v>84</v>
      </c>
      <c r="AA838" s="3" t="s">
        <v>1011</v>
      </c>
      <c r="AB838" s="4">
        <v>6</v>
      </c>
      <c r="AC838" s="4">
        <v>87027</v>
      </c>
      <c r="AD838" s="4">
        <v>87.03</v>
      </c>
      <c r="AE838" s="4">
        <v>240000</v>
      </c>
    </row>
    <row r="839" spans="1:31" ht="22" customHeight="1" x14ac:dyDescent="0.3">
      <c r="A839" s="5">
        <v>43668</v>
      </c>
      <c r="B839" s="6" t="s">
        <v>31</v>
      </c>
      <c r="C839" s="6" t="s">
        <v>56</v>
      </c>
      <c r="D839" s="7" t="s">
        <v>68</v>
      </c>
      <c r="E839" s="7" t="s">
        <v>68</v>
      </c>
      <c r="F839" s="7" t="s">
        <v>68</v>
      </c>
      <c r="G839" s="7" t="s">
        <v>68</v>
      </c>
      <c r="H839" s="7" t="s">
        <v>68</v>
      </c>
      <c r="I839" s="6" t="s">
        <v>74</v>
      </c>
      <c r="J839" s="6" t="s">
        <v>77</v>
      </c>
      <c r="K839" s="6" t="s">
        <v>78</v>
      </c>
      <c r="L839" s="6" t="s">
        <v>79</v>
      </c>
      <c r="M839" s="7" t="s">
        <v>68</v>
      </c>
      <c r="N839" s="7" t="s">
        <v>68</v>
      </c>
      <c r="O839" s="7" t="s">
        <v>68</v>
      </c>
      <c r="P839" s="6" t="s">
        <v>80</v>
      </c>
      <c r="Q839" s="6" t="s">
        <v>81</v>
      </c>
      <c r="R839" s="6" t="s">
        <v>82</v>
      </c>
      <c r="S839" s="6" t="s">
        <v>79</v>
      </c>
      <c r="T839" s="6" t="s">
        <v>83</v>
      </c>
      <c r="U839" s="6" t="s">
        <v>65</v>
      </c>
      <c r="V839" s="6" t="s">
        <v>45</v>
      </c>
      <c r="W839" s="6" t="s">
        <v>34</v>
      </c>
      <c r="X839" s="6" t="s">
        <v>46</v>
      </c>
      <c r="Y839" s="6" t="s">
        <v>47</v>
      </c>
      <c r="Z839" s="6" t="s">
        <v>993</v>
      </c>
      <c r="AA839" s="6" t="s">
        <v>1012</v>
      </c>
      <c r="AB839" s="7">
        <v>7</v>
      </c>
      <c r="AC839" s="7">
        <v>101968</v>
      </c>
      <c r="AD839" s="7">
        <v>101.97</v>
      </c>
      <c r="AE839" s="7">
        <v>281000</v>
      </c>
    </row>
    <row r="840" spans="1:31" ht="22" customHeight="1" x14ac:dyDescent="0.3">
      <c r="A840" s="2">
        <v>43667</v>
      </c>
      <c r="B840" s="3" t="s">
        <v>31</v>
      </c>
      <c r="C840" s="3" t="s">
        <v>32</v>
      </c>
      <c r="D840" s="3" t="s">
        <v>33</v>
      </c>
      <c r="E840" s="3" t="s">
        <v>34</v>
      </c>
      <c r="F840" s="4" t="s">
        <v>68</v>
      </c>
      <c r="G840" s="4" t="s">
        <v>68</v>
      </c>
      <c r="H840" s="4" t="s">
        <v>68</v>
      </c>
      <c r="I840" s="3" t="s">
        <v>35</v>
      </c>
      <c r="J840" s="3" t="s">
        <v>579</v>
      </c>
      <c r="K840" s="3" t="s">
        <v>580</v>
      </c>
      <c r="L840" s="3" t="s">
        <v>110</v>
      </c>
      <c r="M840" s="3" t="s">
        <v>61</v>
      </c>
      <c r="N840" s="4" t="s">
        <v>68</v>
      </c>
      <c r="O840" s="4" t="s">
        <v>68</v>
      </c>
      <c r="P840" s="3" t="s">
        <v>581</v>
      </c>
      <c r="Q840" s="3" t="s">
        <v>101</v>
      </c>
      <c r="R840" s="3" t="s">
        <v>968</v>
      </c>
      <c r="S840" s="3" t="s">
        <v>110</v>
      </c>
      <c r="T840" s="3" t="s">
        <v>969</v>
      </c>
      <c r="U840" s="3" t="s">
        <v>115</v>
      </c>
      <c r="V840" s="3" t="s">
        <v>45</v>
      </c>
      <c r="W840" s="3" t="s">
        <v>34</v>
      </c>
      <c r="X840" s="3" t="s">
        <v>46</v>
      </c>
      <c r="Y840" s="3" t="s">
        <v>47</v>
      </c>
      <c r="Z840" s="3" t="s">
        <v>145</v>
      </c>
      <c r="AA840" s="3" t="s">
        <v>1013</v>
      </c>
      <c r="AB840" s="4">
        <v>2</v>
      </c>
      <c r="AC840" s="4">
        <v>16344</v>
      </c>
      <c r="AD840" s="4">
        <v>16.34</v>
      </c>
      <c r="AE840" s="4">
        <v>320000</v>
      </c>
    </row>
    <row r="841" spans="1:31" ht="22" customHeight="1" x14ac:dyDescent="0.3">
      <c r="A841" s="5">
        <v>43667</v>
      </c>
      <c r="B841" s="6" t="s">
        <v>31</v>
      </c>
      <c r="C841" s="6" t="s">
        <v>56</v>
      </c>
      <c r="D841" s="7" t="s">
        <v>68</v>
      </c>
      <c r="E841" s="7" t="s">
        <v>68</v>
      </c>
      <c r="F841" s="7" t="s">
        <v>68</v>
      </c>
      <c r="G841" s="7" t="s">
        <v>68</v>
      </c>
      <c r="H841" s="7" t="s">
        <v>68</v>
      </c>
      <c r="I841" s="6" t="s">
        <v>74</v>
      </c>
      <c r="J841" s="6" t="s">
        <v>656</v>
      </c>
      <c r="K841" s="7" t="s">
        <v>68</v>
      </c>
      <c r="L841" s="7" t="s">
        <v>68</v>
      </c>
      <c r="M841" s="7" t="s">
        <v>68</v>
      </c>
      <c r="N841" s="7" t="s">
        <v>68</v>
      </c>
      <c r="O841" s="7" t="s">
        <v>68</v>
      </c>
      <c r="P841" s="6" t="s">
        <v>657</v>
      </c>
      <c r="Q841" s="6" t="s">
        <v>101</v>
      </c>
      <c r="R841" s="6" t="s">
        <v>133</v>
      </c>
      <c r="S841" s="6" t="s">
        <v>110</v>
      </c>
      <c r="T841" s="6" t="s">
        <v>134</v>
      </c>
      <c r="U841" s="6" t="s">
        <v>115</v>
      </c>
      <c r="V841" s="6" t="s">
        <v>45</v>
      </c>
      <c r="W841" s="6" t="s">
        <v>34</v>
      </c>
      <c r="X841" s="6" t="s">
        <v>46</v>
      </c>
      <c r="Y841" s="6" t="s">
        <v>47</v>
      </c>
      <c r="Z841" s="6" t="s">
        <v>163</v>
      </c>
      <c r="AA841" s="6" t="s">
        <v>753</v>
      </c>
      <c r="AB841" s="7">
        <v>3</v>
      </c>
      <c r="AC841" s="7">
        <v>54780</v>
      </c>
      <c r="AD841" s="7">
        <v>54.78</v>
      </c>
      <c r="AE841" s="7">
        <v>2113000</v>
      </c>
    </row>
    <row r="842" spans="1:31" ht="22" customHeight="1" x14ac:dyDescent="0.3">
      <c r="A842" s="2">
        <v>43667</v>
      </c>
      <c r="B842" s="3" t="s">
        <v>31</v>
      </c>
      <c r="C842" s="3" t="s">
        <v>32</v>
      </c>
      <c r="D842" s="3" t="s">
        <v>33</v>
      </c>
      <c r="E842" s="3" t="s">
        <v>34</v>
      </c>
      <c r="F842" s="4" t="s">
        <v>68</v>
      </c>
      <c r="G842" s="4" t="s">
        <v>68</v>
      </c>
      <c r="H842" s="4" t="s">
        <v>68</v>
      </c>
      <c r="I842" s="3" t="s">
        <v>35</v>
      </c>
      <c r="J842" s="3" t="s">
        <v>200</v>
      </c>
      <c r="K842" s="4" t="s">
        <v>68</v>
      </c>
      <c r="L842" s="3" t="s">
        <v>99</v>
      </c>
      <c r="M842" s="4" t="s">
        <v>68</v>
      </c>
      <c r="N842" s="4" t="s">
        <v>68</v>
      </c>
      <c r="O842" s="4" t="s">
        <v>68</v>
      </c>
      <c r="P842" s="3" t="s">
        <v>202</v>
      </c>
      <c r="Q842" s="3" t="s">
        <v>41</v>
      </c>
      <c r="R842" s="3" t="s">
        <v>133</v>
      </c>
      <c r="S842" s="3" t="s">
        <v>110</v>
      </c>
      <c r="T842" s="3" t="s">
        <v>134</v>
      </c>
      <c r="U842" s="3" t="s">
        <v>115</v>
      </c>
      <c r="V842" s="3" t="s">
        <v>45</v>
      </c>
      <c r="W842" s="3" t="s">
        <v>34</v>
      </c>
      <c r="X842" s="3" t="s">
        <v>46</v>
      </c>
      <c r="Y842" s="3" t="s">
        <v>47</v>
      </c>
      <c r="Z842" s="3" t="s">
        <v>145</v>
      </c>
      <c r="AA842" s="3" t="s">
        <v>1014</v>
      </c>
      <c r="AB842" s="4">
        <v>6</v>
      </c>
      <c r="AC842" s="4">
        <v>69200</v>
      </c>
      <c r="AD842" s="4">
        <v>69.2</v>
      </c>
      <c r="AE842" s="4">
        <v>1354000</v>
      </c>
    </row>
    <row r="843" spans="1:31" ht="22" customHeight="1" x14ac:dyDescent="0.3">
      <c r="A843" s="5">
        <v>43667</v>
      </c>
      <c r="B843" s="6" t="s">
        <v>31</v>
      </c>
      <c r="C843" s="6" t="s">
        <v>32</v>
      </c>
      <c r="D843" s="6" t="s">
        <v>33</v>
      </c>
      <c r="E843" s="6" t="s">
        <v>34</v>
      </c>
      <c r="F843" s="7" t="s">
        <v>68</v>
      </c>
      <c r="G843" s="7" t="s">
        <v>68</v>
      </c>
      <c r="H843" s="7" t="s">
        <v>68</v>
      </c>
      <c r="I843" s="6" t="s">
        <v>35</v>
      </c>
      <c r="J843" s="6" t="s">
        <v>185</v>
      </c>
      <c r="K843" s="7" t="s">
        <v>68</v>
      </c>
      <c r="L843" s="6" t="s">
        <v>120</v>
      </c>
      <c r="M843" s="7" t="s">
        <v>68</v>
      </c>
      <c r="N843" s="7" t="s">
        <v>68</v>
      </c>
      <c r="O843" s="7" t="s">
        <v>68</v>
      </c>
      <c r="P843" s="6" t="s">
        <v>186</v>
      </c>
      <c r="Q843" s="6" t="s">
        <v>41</v>
      </c>
      <c r="R843" s="6" t="s">
        <v>122</v>
      </c>
      <c r="S843" s="6" t="s">
        <v>120</v>
      </c>
      <c r="T843" s="6" t="s">
        <v>123</v>
      </c>
      <c r="U843" s="6" t="s">
        <v>124</v>
      </c>
      <c r="V843" s="6" t="s">
        <v>45</v>
      </c>
      <c r="W843" s="6" t="s">
        <v>34</v>
      </c>
      <c r="X843" s="6" t="s">
        <v>46</v>
      </c>
      <c r="Y843" s="6" t="s">
        <v>47</v>
      </c>
      <c r="Z843" s="6" t="s">
        <v>187</v>
      </c>
      <c r="AA843" s="6" t="s">
        <v>1015</v>
      </c>
      <c r="AB843" s="7">
        <v>2</v>
      </c>
      <c r="AC843" s="7">
        <v>17010</v>
      </c>
      <c r="AD843" s="7">
        <v>17.010000000000002</v>
      </c>
      <c r="AE843" s="7">
        <v>104000</v>
      </c>
    </row>
    <row r="844" spans="1:31" ht="22" customHeight="1" x14ac:dyDescent="0.3">
      <c r="A844" s="2">
        <v>43667</v>
      </c>
      <c r="B844" s="3" t="s">
        <v>31</v>
      </c>
      <c r="C844" s="3" t="s">
        <v>32</v>
      </c>
      <c r="D844" s="3" t="s">
        <v>33</v>
      </c>
      <c r="E844" s="3" t="s">
        <v>34</v>
      </c>
      <c r="F844" s="4" t="s">
        <v>68</v>
      </c>
      <c r="G844" s="4" t="s">
        <v>68</v>
      </c>
      <c r="H844" s="4" t="s">
        <v>68</v>
      </c>
      <c r="I844" s="3" t="s">
        <v>35</v>
      </c>
      <c r="J844" s="3" t="s">
        <v>185</v>
      </c>
      <c r="K844" s="4" t="s">
        <v>68</v>
      </c>
      <c r="L844" s="3" t="s">
        <v>120</v>
      </c>
      <c r="M844" s="4" t="s">
        <v>68</v>
      </c>
      <c r="N844" s="4" t="s">
        <v>68</v>
      </c>
      <c r="O844" s="4" t="s">
        <v>68</v>
      </c>
      <c r="P844" s="3" t="s">
        <v>186</v>
      </c>
      <c r="Q844" s="3" t="s">
        <v>41</v>
      </c>
      <c r="R844" s="3" t="s">
        <v>122</v>
      </c>
      <c r="S844" s="3" t="s">
        <v>120</v>
      </c>
      <c r="T844" s="3" t="s">
        <v>123</v>
      </c>
      <c r="U844" s="3" t="s">
        <v>124</v>
      </c>
      <c r="V844" s="3" t="s">
        <v>45</v>
      </c>
      <c r="W844" s="3" t="s">
        <v>34</v>
      </c>
      <c r="X844" s="3" t="s">
        <v>46</v>
      </c>
      <c r="Y844" s="3" t="s">
        <v>47</v>
      </c>
      <c r="Z844" s="3" t="s">
        <v>187</v>
      </c>
      <c r="AA844" s="3" t="s">
        <v>990</v>
      </c>
      <c r="AB844" s="4">
        <v>2</v>
      </c>
      <c r="AC844" s="4">
        <v>16800</v>
      </c>
      <c r="AD844" s="4">
        <v>16.8</v>
      </c>
      <c r="AE844" s="4">
        <v>102000</v>
      </c>
    </row>
    <row r="845" spans="1:31" ht="22" customHeight="1" x14ac:dyDescent="0.3">
      <c r="A845" s="5">
        <v>43667</v>
      </c>
      <c r="B845" s="6" t="s">
        <v>107</v>
      </c>
      <c r="C845" s="6" t="s">
        <v>56</v>
      </c>
      <c r="D845" s="7" t="s">
        <v>68</v>
      </c>
      <c r="E845" s="7" t="s">
        <v>68</v>
      </c>
      <c r="F845" s="7" t="s">
        <v>68</v>
      </c>
      <c r="G845" s="7" t="s">
        <v>68</v>
      </c>
      <c r="H845" s="7" t="s">
        <v>68</v>
      </c>
      <c r="I845" s="6" t="s">
        <v>74</v>
      </c>
      <c r="J845" s="6" t="s">
        <v>108</v>
      </c>
      <c r="K845" s="6" t="s">
        <v>109</v>
      </c>
      <c r="L845" s="6" t="s">
        <v>110</v>
      </c>
      <c r="M845" s="7" t="s">
        <v>68</v>
      </c>
      <c r="N845" s="7" t="s">
        <v>68</v>
      </c>
      <c r="O845" s="7" t="s">
        <v>68</v>
      </c>
      <c r="P845" s="6" t="s">
        <v>111</v>
      </c>
      <c r="Q845" s="6" t="s">
        <v>41</v>
      </c>
      <c r="R845" s="6" t="s">
        <v>133</v>
      </c>
      <c r="S845" s="6" t="s">
        <v>110</v>
      </c>
      <c r="T845" s="6" t="s">
        <v>134</v>
      </c>
      <c r="U845" s="6" t="s">
        <v>115</v>
      </c>
      <c r="V845" s="6" t="s">
        <v>45</v>
      </c>
      <c r="W845" s="6" t="s">
        <v>34</v>
      </c>
      <c r="X845" s="6" t="s">
        <v>46</v>
      </c>
      <c r="Y845" s="6" t="s">
        <v>47</v>
      </c>
      <c r="Z845" s="6" t="s">
        <v>135</v>
      </c>
      <c r="AA845" s="6" t="s">
        <v>1016</v>
      </c>
      <c r="AB845" s="7">
        <v>2</v>
      </c>
      <c r="AC845" s="7">
        <v>22580</v>
      </c>
      <c r="AD845" s="7">
        <v>22.58</v>
      </c>
      <c r="AE845" s="7">
        <v>4005000</v>
      </c>
    </row>
    <row r="846" spans="1:31" ht="22" customHeight="1" x14ac:dyDescent="0.3">
      <c r="A846" s="2">
        <v>43667</v>
      </c>
      <c r="B846" s="3" t="s">
        <v>31</v>
      </c>
      <c r="C846" s="3" t="s">
        <v>56</v>
      </c>
      <c r="D846" s="4" t="s">
        <v>68</v>
      </c>
      <c r="E846" s="4" t="s">
        <v>68</v>
      </c>
      <c r="F846" s="4" t="s">
        <v>68</v>
      </c>
      <c r="G846" s="4" t="s">
        <v>68</v>
      </c>
      <c r="H846" s="4" t="s">
        <v>68</v>
      </c>
      <c r="I846" s="3" t="s">
        <v>74</v>
      </c>
      <c r="J846" s="3" t="s">
        <v>800</v>
      </c>
      <c r="K846" s="4" t="s">
        <v>68</v>
      </c>
      <c r="L846" s="3" t="s">
        <v>120</v>
      </c>
      <c r="M846" s="3" t="s">
        <v>61</v>
      </c>
      <c r="N846" s="4" t="s">
        <v>68</v>
      </c>
      <c r="O846" s="4" t="s">
        <v>68</v>
      </c>
      <c r="P846" s="3" t="s">
        <v>151</v>
      </c>
      <c r="Q846" s="3" t="s">
        <v>41</v>
      </c>
      <c r="R846" s="3" t="s">
        <v>152</v>
      </c>
      <c r="S846" s="3" t="s">
        <v>120</v>
      </c>
      <c r="T846" s="3" t="s">
        <v>153</v>
      </c>
      <c r="U846" s="3" t="s">
        <v>124</v>
      </c>
      <c r="V846" s="3" t="s">
        <v>45</v>
      </c>
      <c r="W846" s="3" t="s">
        <v>34</v>
      </c>
      <c r="X846" s="3" t="s">
        <v>46</v>
      </c>
      <c r="Y846" s="3" t="s">
        <v>47</v>
      </c>
      <c r="Z846" s="3" t="s">
        <v>154</v>
      </c>
      <c r="AA846" s="3" t="s">
        <v>1017</v>
      </c>
      <c r="AB846" s="4">
        <v>1</v>
      </c>
      <c r="AC846" s="4">
        <v>13660</v>
      </c>
      <c r="AD846" s="4">
        <v>13.66</v>
      </c>
      <c r="AE846" s="4">
        <v>349000</v>
      </c>
    </row>
    <row r="847" spans="1:31" ht="22" customHeight="1" x14ac:dyDescent="0.3">
      <c r="A847" s="5">
        <v>43667</v>
      </c>
      <c r="B847" s="6" t="s">
        <v>31</v>
      </c>
      <c r="C847" s="6" t="s">
        <v>32</v>
      </c>
      <c r="D847" s="6" t="s">
        <v>33</v>
      </c>
      <c r="E847" s="6" t="s">
        <v>34</v>
      </c>
      <c r="F847" s="7" t="s">
        <v>68</v>
      </c>
      <c r="G847" s="7" t="s">
        <v>68</v>
      </c>
      <c r="H847" s="7" t="s">
        <v>68</v>
      </c>
      <c r="I847" s="6" t="s">
        <v>35</v>
      </c>
      <c r="J847" s="6" t="s">
        <v>185</v>
      </c>
      <c r="K847" s="7" t="s">
        <v>68</v>
      </c>
      <c r="L847" s="6" t="s">
        <v>120</v>
      </c>
      <c r="M847" s="7" t="s">
        <v>68</v>
      </c>
      <c r="N847" s="7" t="s">
        <v>68</v>
      </c>
      <c r="O847" s="7" t="s">
        <v>68</v>
      </c>
      <c r="P847" s="6" t="s">
        <v>186</v>
      </c>
      <c r="Q847" s="6" t="s">
        <v>41</v>
      </c>
      <c r="R847" s="6" t="s">
        <v>122</v>
      </c>
      <c r="S847" s="6" t="s">
        <v>120</v>
      </c>
      <c r="T847" s="6" t="s">
        <v>123</v>
      </c>
      <c r="U847" s="6" t="s">
        <v>124</v>
      </c>
      <c r="V847" s="6" t="s">
        <v>45</v>
      </c>
      <c r="W847" s="6" t="s">
        <v>34</v>
      </c>
      <c r="X847" s="6" t="s">
        <v>46</v>
      </c>
      <c r="Y847" s="6" t="s">
        <v>47</v>
      </c>
      <c r="Z847" s="6" t="s">
        <v>187</v>
      </c>
      <c r="AA847" s="6" t="s">
        <v>273</v>
      </c>
      <c r="AB847" s="7">
        <v>2</v>
      </c>
      <c r="AC847" s="7">
        <v>6480</v>
      </c>
      <c r="AD847" s="7">
        <v>6.48</v>
      </c>
      <c r="AE847" s="7">
        <v>39500</v>
      </c>
    </row>
    <row r="848" spans="1:31" ht="22" customHeight="1" x14ac:dyDescent="0.3">
      <c r="A848" s="2">
        <v>43667</v>
      </c>
      <c r="B848" s="3" t="s">
        <v>31</v>
      </c>
      <c r="C848" s="3" t="s">
        <v>32</v>
      </c>
      <c r="D848" s="3" t="s">
        <v>33</v>
      </c>
      <c r="E848" s="3" t="s">
        <v>34</v>
      </c>
      <c r="F848" s="4" t="s">
        <v>68</v>
      </c>
      <c r="G848" s="4" t="s">
        <v>68</v>
      </c>
      <c r="H848" s="4" t="s">
        <v>68</v>
      </c>
      <c r="I848" s="3" t="s">
        <v>35</v>
      </c>
      <c r="J848" s="3" t="s">
        <v>200</v>
      </c>
      <c r="K848" s="4" t="s">
        <v>68</v>
      </c>
      <c r="L848" s="3" t="s">
        <v>99</v>
      </c>
      <c r="M848" s="4" t="s">
        <v>68</v>
      </c>
      <c r="N848" s="4" t="s">
        <v>68</v>
      </c>
      <c r="O848" s="4" t="s">
        <v>68</v>
      </c>
      <c r="P848" s="3" t="s">
        <v>202</v>
      </c>
      <c r="Q848" s="3" t="s">
        <v>41</v>
      </c>
      <c r="R848" s="3" t="s">
        <v>133</v>
      </c>
      <c r="S848" s="3" t="s">
        <v>110</v>
      </c>
      <c r="T848" s="3" t="s">
        <v>134</v>
      </c>
      <c r="U848" s="3" t="s">
        <v>115</v>
      </c>
      <c r="V848" s="3" t="s">
        <v>45</v>
      </c>
      <c r="W848" s="3" t="s">
        <v>34</v>
      </c>
      <c r="X848" s="3" t="s">
        <v>46</v>
      </c>
      <c r="Y848" s="3" t="s">
        <v>47</v>
      </c>
      <c r="Z848" s="3" t="s">
        <v>145</v>
      </c>
      <c r="AA848" s="3" t="s">
        <v>1018</v>
      </c>
      <c r="AB848" s="4">
        <v>4</v>
      </c>
      <c r="AC848" s="4">
        <v>56000</v>
      </c>
      <c r="AD848" s="4">
        <v>56</v>
      </c>
      <c r="AE848" s="4">
        <v>1096000</v>
      </c>
    </row>
    <row r="849" spans="1:31" ht="22" customHeight="1" x14ac:dyDescent="0.3">
      <c r="A849" s="5">
        <v>43667</v>
      </c>
      <c r="B849" s="6" t="s">
        <v>31</v>
      </c>
      <c r="C849" s="6" t="s">
        <v>56</v>
      </c>
      <c r="D849" s="7" t="s">
        <v>68</v>
      </c>
      <c r="E849" s="7" t="s">
        <v>68</v>
      </c>
      <c r="F849" s="7" t="s">
        <v>68</v>
      </c>
      <c r="G849" s="7" t="s">
        <v>68</v>
      </c>
      <c r="H849" s="7" t="s">
        <v>68</v>
      </c>
      <c r="I849" s="6" t="s">
        <v>74</v>
      </c>
      <c r="J849" s="6" t="s">
        <v>1019</v>
      </c>
      <c r="K849" s="7" t="s">
        <v>68</v>
      </c>
      <c r="L849" s="7" t="s">
        <v>68</v>
      </c>
      <c r="M849" s="7" t="s">
        <v>68</v>
      </c>
      <c r="N849" s="7" t="s">
        <v>68</v>
      </c>
      <c r="O849" s="7" t="s">
        <v>68</v>
      </c>
      <c r="P849" s="6" t="s">
        <v>1020</v>
      </c>
      <c r="Q849" s="6" t="s">
        <v>41</v>
      </c>
      <c r="R849" s="6" t="s">
        <v>133</v>
      </c>
      <c r="S849" s="6" t="s">
        <v>110</v>
      </c>
      <c r="T849" s="6" t="s">
        <v>134</v>
      </c>
      <c r="U849" s="6" t="s">
        <v>115</v>
      </c>
      <c r="V849" s="6" t="s">
        <v>45</v>
      </c>
      <c r="W849" s="6" t="s">
        <v>34</v>
      </c>
      <c r="X849" s="6" t="s">
        <v>46</v>
      </c>
      <c r="Y849" s="6" t="s">
        <v>47</v>
      </c>
      <c r="Z849" s="6" t="s">
        <v>466</v>
      </c>
      <c r="AA849" s="6" t="s">
        <v>1021</v>
      </c>
      <c r="AB849" s="7">
        <v>1</v>
      </c>
      <c r="AC849" s="7">
        <v>11171</v>
      </c>
      <c r="AD849" s="7">
        <v>11.17</v>
      </c>
      <c r="AE849" s="7">
        <v>138000</v>
      </c>
    </row>
    <row r="850" spans="1:31" ht="22" customHeight="1" x14ac:dyDescent="0.3">
      <c r="A850" s="2">
        <v>43667</v>
      </c>
      <c r="B850" s="3" t="s">
        <v>31</v>
      </c>
      <c r="C850" s="3" t="s">
        <v>56</v>
      </c>
      <c r="D850" s="4" t="s">
        <v>68</v>
      </c>
      <c r="E850" s="4" t="s">
        <v>68</v>
      </c>
      <c r="F850" s="4" t="s">
        <v>68</v>
      </c>
      <c r="G850" s="4" t="s">
        <v>68</v>
      </c>
      <c r="H850" s="4" t="s">
        <v>68</v>
      </c>
      <c r="I850" s="3" t="s">
        <v>74</v>
      </c>
      <c r="J850" s="3" t="s">
        <v>127</v>
      </c>
      <c r="K850" s="4" t="s">
        <v>68</v>
      </c>
      <c r="L850" s="3" t="s">
        <v>120</v>
      </c>
      <c r="M850" s="4" t="s">
        <v>68</v>
      </c>
      <c r="N850" s="4" t="s">
        <v>68</v>
      </c>
      <c r="O850" s="4" t="s">
        <v>68</v>
      </c>
      <c r="P850" s="3" t="s">
        <v>128</v>
      </c>
      <c r="Q850" s="3" t="s">
        <v>41</v>
      </c>
      <c r="R850" s="3" t="s">
        <v>122</v>
      </c>
      <c r="S850" s="3" t="s">
        <v>120</v>
      </c>
      <c r="T850" s="3" t="s">
        <v>123</v>
      </c>
      <c r="U850" s="3" t="s">
        <v>124</v>
      </c>
      <c r="V850" s="3" t="s">
        <v>45</v>
      </c>
      <c r="W850" s="3" t="s">
        <v>34</v>
      </c>
      <c r="X850" s="3" t="s">
        <v>46</v>
      </c>
      <c r="Y850" s="3" t="s">
        <v>47</v>
      </c>
      <c r="Z850" s="3" t="s">
        <v>141</v>
      </c>
      <c r="AA850" s="3" t="s">
        <v>1022</v>
      </c>
      <c r="AB850" s="4">
        <v>10</v>
      </c>
      <c r="AC850" s="4">
        <v>201200</v>
      </c>
      <c r="AD850" s="4">
        <v>201.2</v>
      </c>
      <c r="AE850" s="4">
        <v>1843000</v>
      </c>
    </row>
    <row r="851" spans="1:31" ht="22" customHeight="1" x14ac:dyDescent="0.3">
      <c r="A851" s="5">
        <v>43667</v>
      </c>
      <c r="B851" s="6" t="s">
        <v>31</v>
      </c>
      <c r="C851" s="6" t="s">
        <v>56</v>
      </c>
      <c r="D851" s="6" t="s">
        <v>222</v>
      </c>
      <c r="E851" s="6" t="s">
        <v>34</v>
      </c>
      <c r="F851" s="7" t="s">
        <v>68</v>
      </c>
      <c r="G851" s="7" t="s">
        <v>68</v>
      </c>
      <c r="H851" s="7" t="s">
        <v>68</v>
      </c>
      <c r="I851" s="6" t="s">
        <v>223</v>
      </c>
      <c r="J851" s="6" t="s">
        <v>755</v>
      </c>
      <c r="K851" s="7" t="s">
        <v>68</v>
      </c>
      <c r="L851" s="7" t="s">
        <v>68</v>
      </c>
      <c r="M851" s="7" t="s">
        <v>68</v>
      </c>
      <c r="N851" s="7" t="s">
        <v>68</v>
      </c>
      <c r="O851" s="7" t="s">
        <v>68</v>
      </c>
      <c r="P851" s="6" t="s">
        <v>617</v>
      </c>
      <c r="Q851" s="6" t="s">
        <v>905</v>
      </c>
      <c r="R851" s="6" t="s">
        <v>133</v>
      </c>
      <c r="S851" s="6" t="s">
        <v>110</v>
      </c>
      <c r="T851" s="6" t="s">
        <v>134</v>
      </c>
      <c r="U851" s="6" t="s">
        <v>115</v>
      </c>
      <c r="V851" s="6" t="s">
        <v>45</v>
      </c>
      <c r="W851" s="6" t="s">
        <v>34</v>
      </c>
      <c r="X851" s="6" t="s">
        <v>46</v>
      </c>
      <c r="Y851" s="6" t="s">
        <v>47</v>
      </c>
      <c r="Z851" s="6" t="s">
        <v>187</v>
      </c>
      <c r="AA851" s="6" t="s">
        <v>1023</v>
      </c>
      <c r="AB851" s="7">
        <v>2</v>
      </c>
      <c r="AC851" s="7">
        <v>21743</v>
      </c>
      <c r="AD851" s="7">
        <v>21.74</v>
      </c>
      <c r="AE851" s="7">
        <v>183000</v>
      </c>
    </row>
    <row r="852" spans="1:31" ht="22" customHeight="1" x14ac:dyDescent="0.3">
      <c r="A852" s="2">
        <v>43665</v>
      </c>
      <c r="B852" s="3" t="s">
        <v>31</v>
      </c>
      <c r="C852" s="3" t="s">
        <v>32</v>
      </c>
      <c r="D852" s="3" t="s">
        <v>33</v>
      </c>
      <c r="E852" s="3" t="s">
        <v>34</v>
      </c>
      <c r="F852" s="4" t="s">
        <v>68</v>
      </c>
      <c r="G852" s="4" t="s">
        <v>68</v>
      </c>
      <c r="H852" s="4" t="s">
        <v>68</v>
      </c>
      <c r="I852" s="3" t="s">
        <v>35</v>
      </c>
      <c r="J852" s="3" t="s">
        <v>131</v>
      </c>
      <c r="K852" s="3" t="s">
        <v>109</v>
      </c>
      <c r="L852" s="3" t="s">
        <v>110</v>
      </c>
      <c r="M852" s="4" t="s">
        <v>68</v>
      </c>
      <c r="N852" s="4" t="s">
        <v>68</v>
      </c>
      <c r="O852" s="4" t="s">
        <v>68</v>
      </c>
      <c r="P852" s="3" t="s">
        <v>132</v>
      </c>
      <c r="Q852" s="3" t="s">
        <v>101</v>
      </c>
      <c r="R852" s="3" t="s">
        <v>113</v>
      </c>
      <c r="S852" s="3" t="s">
        <v>110</v>
      </c>
      <c r="T852" s="3" t="s">
        <v>114</v>
      </c>
      <c r="U852" s="3" t="s">
        <v>115</v>
      </c>
      <c r="V852" s="3" t="s">
        <v>45</v>
      </c>
      <c r="W852" s="3" t="s">
        <v>34</v>
      </c>
      <c r="X852" s="3" t="s">
        <v>46</v>
      </c>
      <c r="Y852" s="3" t="s">
        <v>47</v>
      </c>
      <c r="Z852" s="3" t="s">
        <v>135</v>
      </c>
      <c r="AA852" s="3" t="s">
        <v>827</v>
      </c>
      <c r="AB852" s="4">
        <v>1</v>
      </c>
      <c r="AC852" s="4">
        <v>21375</v>
      </c>
      <c r="AD852" s="4">
        <v>21.38</v>
      </c>
      <c r="AE852" s="4">
        <v>3791000</v>
      </c>
    </row>
    <row r="853" spans="1:31" ht="22" customHeight="1" x14ac:dyDescent="0.3">
      <c r="A853" s="5">
        <v>43665</v>
      </c>
      <c r="B853" s="6" t="s">
        <v>31</v>
      </c>
      <c r="C853" s="6" t="s">
        <v>32</v>
      </c>
      <c r="D853" s="6" t="s">
        <v>33</v>
      </c>
      <c r="E853" s="6" t="s">
        <v>34</v>
      </c>
      <c r="F853" s="7" t="s">
        <v>68</v>
      </c>
      <c r="G853" s="7" t="s">
        <v>68</v>
      </c>
      <c r="H853" s="7" t="s">
        <v>68</v>
      </c>
      <c r="I853" s="6" t="s">
        <v>35</v>
      </c>
      <c r="J853" s="6" t="s">
        <v>131</v>
      </c>
      <c r="K853" s="6" t="s">
        <v>109</v>
      </c>
      <c r="L853" s="6" t="s">
        <v>110</v>
      </c>
      <c r="M853" s="7" t="s">
        <v>68</v>
      </c>
      <c r="N853" s="7" t="s">
        <v>68</v>
      </c>
      <c r="O853" s="7" t="s">
        <v>68</v>
      </c>
      <c r="P853" s="6" t="s">
        <v>132</v>
      </c>
      <c r="Q853" s="6" t="s">
        <v>101</v>
      </c>
      <c r="R853" s="6" t="s">
        <v>113</v>
      </c>
      <c r="S853" s="6" t="s">
        <v>110</v>
      </c>
      <c r="T853" s="6" t="s">
        <v>114</v>
      </c>
      <c r="U853" s="6" t="s">
        <v>115</v>
      </c>
      <c r="V853" s="6" t="s">
        <v>45</v>
      </c>
      <c r="W853" s="6" t="s">
        <v>34</v>
      </c>
      <c r="X853" s="6" t="s">
        <v>46</v>
      </c>
      <c r="Y853" s="6" t="s">
        <v>47</v>
      </c>
      <c r="Z853" s="6" t="s">
        <v>135</v>
      </c>
      <c r="AA853" s="6" t="s">
        <v>827</v>
      </c>
      <c r="AB853" s="7">
        <v>1</v>
      </c>
      <c r="AC853" s="7">
        <v>21375</v>
      </c>
      <c r="AD853" s="7">
        <v>21.38</v>
      </c>
      <c r="AE853" s="7">
        <v>3791000</v>
      </c>
    </row>
    <row r="854" spans="1:31" ht="22" customHeight="1" x14ac:dyDescent="0.3">
      <c r="A854" s="2">
        <v>43661</v>
      </c>
      <c r="B854" s="3" t="s">
        <v>31</v>
      </c>
      <c r="C854" s="3" t="s">
        <v>56</v>
      </c>
      <c r="D854" s="4" t="s">
        <v>68</v>
      </c>
      <c r="E854" s="4" t="s">
        <v>68</v>
      </c>
      <c r="F854" s="4" t="s">
        <v>68</v>
      </c>
      <c r="G854" s="4" t="s">
        <v>68</v>
      </c>
      <c r="H854" s="4" t="s">
        <v>68</v>
      </c>
      <c r="I854" s="3" t="s">
        <v>74</v>
      </c>
      <c r="J854" s="3" t="s">
        <v>77</v>
      </c>
      <c r="K854" s="3" t="s">
        <v>78</v>
      </c>
      <c r="L854" s="3" t="s">
        <v>79</v>
      </c>
      <c r="M854" s="4" t="s">
        <v>68</v>
      </c>
      <c r="N854" s="4" t="s">
        <v>68</v>
      </c>
      <c r="O854" s="4" t="s">
        <v>68</v>
      </c>
      <c r="P854" s="3" t="s">
        <v>80</v>
      </c>
      <c r="Q854" s="3" t="s">
        <v>81</v>
      </c>
      <c r="R854" s="3" t="s">
        <v>82</v>
      </c>
      <c r="S854" s="3" t="s">
        <v>79</v>
      </c>
      <c r="T854" s="3" t="s">
        <v>83</v>
      </c>
      <c r="U854" s="3" t="s">
        <v>65</v>
      </c>
      <c r="V854" s="3" t="s">
        <v>45</v>
      </c>
      <c r="W854" s="3" t="s">
        <v>34</v>
      </c>
      <c r="X854" s="3" t="s">
        <v>46</v>
      </c>
      <c r="Y854" s="3" t="s">
        <v>47</v>
      </c>
      <c r="Z854" s="3" t="s">
        <v>84</v>
      </c>
      <c r="AA854" s="3" t="s">
        <v>1024</v>
      </c>
      <c r="AB854" s="4">
        <v>7</v>
      </c>
      <c r="AC854" s="4">
        <v>102058</v>
      </c>
      <c r="AD854" s="4">
        <v>102.06</v>
      </c>
      <c r="AE854" s="4">
        <v>282000</v>
      </c>
    </row>
    <row r="855" spans="1:31" ht="22" customHeight="1" x14ac:dyDescent="0.3">
      <c r="A855" s="5">
        <v>43661</v>
      </c>
      <c r="B855" s="6" t="s">
        <v>31</v>
      </c>
      <c r="C855" s="6" t="s">
        <v>56</v>
      </c>
      <c r="D855" s="7" t="s">
        <v>68</v>
      </c>
      <c r="E855" s="7" t="s">
        <v>68</v>
      </c>
      <c r="F855" s="7" t="s">
        <v>68</v>
      </c>
      <c r="G855" s="7" t="s">
        <v>68</v>
      </c>
      <c r="H855" s="7" t="s">
        <v>68</v>
      </c>
      <c r="I855" s="6" t="s">
        <v>74</v>
      </c>
      <c r="J855" s="6" t="s">
        <v>77</v>
      </c>
      <c r="K855" s="6" t="s">
        <v>78</v>
      </c>
      <c r="L855" s="6" t="s">
        <v>79</v>
      </c>
      <c r="M855" s="7" t="s">
        <v>68</v>
      </c>
      <c r="N855" s="7" t="s">
        <v>68</v>
      </c>
      <c r="O855" s="7" t="s">
        <v>68</v>
      </c>
      <c r="P855" s="6" t="s">
        <v>80</v>
      </c>
      <c r="Q855" s="6" t="s">
        <v>81</v>
      </c>
      <c r="R855" s="6" t="s">
        <v>82</v>
      </c>
      <c r="S855" s="6" t="s">
        <v>79</v>
      </c>
      <c r="T855" s="6" t="s">
        <v>83</v>
      </c>
      <c r="U855" s="6" t="s">
        <v>65</v>
      </c>
      <c r="V855" s="6" t="s">
        <v>45</v>
      </c>
      <c r="W855" s="6" t="s">
        <v>34</v>
      </c>
      <c r="X855" s="6" t="s">
        <v>46</v>
      </c>
      <c r="Y855" s="6" t="s">
        <v>47</v>
      </c>
      <c r="Z855" s="6" t="s">
        <v>84</v>
      </c>
      <c r="AA855" s="6" t="s">
        <v>1024</v>
      </c>
      <c r="AB855" s="7">
        <v>7</v>
      </c>
      <c r="AC855" s="7">
        <v>102612</v>
      </c>
      <c r="AD855" s="7">
        <v>102.61</v>
      </c>
      <c r="AE855" s="7">
        <v>283000</v>
      </c>
    </row>
    <row r="856" spans="1:31" ht="22" customHeight="1" x14ac:dyDescent="0.3">
      <c r="A856" s="2">
        <v>43660</v>
      </c>
      <c r="B856" s="3" t="s">
        <v>31</v>
      </c>
      <c r="C856" s="3" t="s">
        <v>56</v>
      </c>
      <c r="D856" s="4" t="s">
        <v>68</v>
      </c>
      <c r="E856" s="4" t="s">
        <v>68</v>
      </c>
      <c r="F856" s="4" t="s">
        <v>68</v>
      </c>
      <c r="G856" s="4" t="s">
        <v>68</v>
      </c>
      <c r="H856" s="4" t="s">
        <v>68</v>
      </c>
      <c r="I856" s="3" t="s">
        <v>74</v>
      </c>
      <c r="J856" s="3" t="s">
        <v>175</v>
      </c>
      <c r="K856" s="3" t="s">
        <v>170</v>
      </c>
      <c r="L856" s="3" t="s">
        <v>120</v>
      </c>
      <c r="M856" s="4" t="s">
        <v>68</v>
      </c>
      <c r="N856" s="4" t="s">
        <v>68</v>
      </c>
      <c r="O856" s="4" t="s">
        <v>68</v>
      </c>
      <c r="P856" s="3" t="s">
        <v>176</v>
      </c>
      <c r="Q856" s="3" t="s">
        <v>41</v>
      </c>
      <c r="R856" s="3" t="s">
        <v>122</v>
      </c>
      <c r="S856" s="3" t="s">
        <v>120</v>
      </c>
      <c r="T856" s="3" t="s">
        <v>123</v>
      </c>
      <c r="U856" s="3" t="s">
        <v>124</v>
      </c>
      <c r="V856" s="3" t="s">
        <v>45</v>
      </c>
      <c r="W856" s="3" t="s">
        <v>34</v>
      </c>
      <c r="X856" s="3" t="s">
        <v>46</v>
      </c>
      <c r="Y856" s="3" t="s">
        <v>47</v>
      </c>
      <c r="Z856" s="3" t="s">
        <v>143</v>
      </c>
      <c r="AA856" s="3" t="s">
        <v>576</v>
      </c>
      <c r="AB856" s="4">
        <v>2</v>
      </c>
      <c r="AC856" s="4">
        <v>21400</v>
      </c>
      <c r="AD856" s="4">
        <v>21.4</v>
      </c>
      <c r="AE856" s="4">
        <v>145000</v>
      </c>
    </row>
    <row r="857" spans="1:31" ht="22" customHeight="1" x14ac:dyDescent="0.3">
      <c r="A857" s="5">
        <v>43660</v>
      </c>
      <c r="B857" s="6" t="s">
        <v>31</v>
      </c>
      <c r="C857" s="6" t="s">
        <v>56</v>
      </c>
      <c r="D857" s="7" t="s">
        <v>68</v>
      </c>
      <c r="E857" s="7" t="s">
        <v>68</v>
      </c>
      <c r="F857" s="7" t="s">
        <v>68</v>
      </c>
      <c r="G857" s="7" t="s">
        <v>68</v>
      </c>
      <c r="H857" s="7" t="s">
        <v>68</v>
      </c>
      <c r="I857" s="6" t="s">
        <v>74</v>
      </c>
      <c r="J857" s="6" t="s">
        <v>127</v>
      </c>
      <c r="K857" s="7" t="s">
        <v>68</v>
      </c>
      <c r="L857" s="6" t="s">
        <v>120</v>
      </c>
      <c r="M857" s="7" t="s">
        <v>68</v>
      </c>
      <c r="N857" s="7" t="s">
        <v>68</v>
      </c>
      <c r="O857" s="7" t="s">
        <v>68</v>
      </c>
      <c r="P857" s="6" t="s">
        <v>128</v>
      </c>
      <c r="Q857" s="6" t="s">
        <v>41</v>
      </c>
      <c r="R857" s="6" t="s">
        <v>122</v>
      </c>
      <c r="S857" s="6" t="s">
        <v>120</v>
      </c>
      <c r="T857" s="6" t="s">
        <v>123</v>
      </c>
      <c r="U857" s="6" t="s">
        <v>124</v>
      </c>
      <c r="V857" s="6" t="s">
        <v>45</v>
      </c>
      <c r="W857" s="6" t="s">
        <v>34</v>
      </c>
      <c r="X857" s="6" t="s">
        <v>46</v>
      </c>
      <c r="Y857" s="6" t="s">
        <v>47</v>
      </c>
      <c r="Z857" s="6" t="s">
        <v>143</v>
      </c>
      <c r="AA857" s="6" t="s">
        <v>1025</v>
      </c>
      <c r="AB857" s="7">
        <v>2</v>
      </c>
      <c r="AC857" s="7">
        <v>16200</v>
      </c>
      <c r="AD857" s="7">
        <v>16.2</v>
      </c>
      <c r="AE857" s="7">
        <v>110000</v>
      </c>
    </row>
    <row r="858" spans="1:31" ht="22" customHeight="1" x14ac:dyDescent="0.3">
      <c r="A858" s="2">
        <v>43660</v>
      </c>
      <c r="B858" s="3" t="s">
        <v>107</v>
      </c>
      <c r="C858" s="3" t="s">
        <v>32</v>
      </c>
      <c r="D858" s="3" t="s">
        <v>33</v>
      </c>
      <c r="E858" s="3" t="s">
        <v>34</v>
      </c>
      <c r="F858" s="4" t="s">
        <v>68</v>
      </c>
      <c r="G858" s="4" t="s">
        <v>68</v>
      </c>
      <c r="H858" s="4" t="s">
        <v>68</v>
      </c>
      <c r="I858" s="3" t="s">
        <v>35</v>
      </c>
      <c r="J858" s="3" t="s">
        <v>108</v>
      </c>
      <c r="K858" s="3" t="s">
        <v>109</v>
      </c>
      <c r="L858" s="3" t="s">
        <v>110</v>
      </c>
      <c r="M858" s="4" t="s">
        <v>68</v>
      </c>
      <c r="N858" s="4" t="s">
        <v>68</v>
      </c>
      <c r="O858" s="4" t="s">
        <v>68</v>
      </c>
      <c r="P858" s="3" t="s">
        <v>111</v>
      </c>
      <c r="Q858" s="3" t="s">
        <v>101</v>
      </c>
      <c r="R858" s="3" t="s">
        <v>133</v>
      </c>
      <c r="S858" s="3" t="s">
        <v>110</v>
      </c>
      <c r="T858" s="3" t="s">
        <v>134</v>
      </c>
      <c r="U858" s="3" t="s">
        <v>115</v>
      </c>
      <c r="V858" s="3" t="s">
        <v>45</v>
      </c>
      <c r="W858" s="3" t="s">
        <v>34</v>
      </c>
      <c r="X858" s="3" t="s">
        <v>46</v>
      </c>
      <c r="Y858" s="3" t="s">
        <v>47</v>
      </c>
      <c r="Z858" s="3" t="s">
        <v>145</v>
      </c>
      <c r="AA858" s="3" t="s">
        <v>974</v>
      </c>
      <c r="AB858" s="4">
        <v>4</v>
      </c>
      <c r="AC858" s="4">
        <v>23700</v>
      </c>
      <c r="AD858" s="4">
        <v>23.7</v>
      </c>
      <c r="AE858" s="4">
        <v>464000</v>
      </c>
    </row>
    <row r="859" spans="1:31" ht="22" customHeight="1" x14ac:dyDescent="0.3">
      <c r="A859" s="5">
        <v>43660</v>
      </c>
      <c r="B859" s="6" t="s">
        <v>31</v>
      </c>
      <c r="C859" s="6" t="s">
        <v>56</v>
      </c>
      <c r="D859" s="7" t="s">
        <v>68</v>
      </c>
      <c r="E859" s="7" t="s">
        <v>68</v>
      </c>
      <c r="F859" s="7" t="s">
        <v>68</v>
      </c>
      <c r="G859" s="7" t="s">
        <v>68</v>
      </c>
      <c r="H859" s="7" t="s">
        <v>68</v>
      </c>
      <c r="I859" s="6" t="s">
        <v>74</v>
      </c>
      <c r="J859" s="6" t="s">
        <v>730</v>
      </c>
      <c r="K859" s="6" t="s">
        <v>337</v>
      </c>
      <c r="L859" s="6" t="s">
        <v>120</v>
      </c>
      <c r="M859" s="6" t="s">
        <v>61</v>
      </c>
      <c r="N859" s="9">
        <v>263672638</v>
      </c>
      <c r="O859" s="7" t="s">
        <v>68</v>
      </c>
      <c r="P859" s="6" t="s">
        <v>731</v>
      </c>
      <c r="Q859" s="6" t="s">
        <v>41</v>
      </c>
      <c r="R859" s="6" t="s">
        <v>122</v>
      </c>
      <c r="S859" s="6" t="s">
        <v>120</v>
      </c>
      <c r="T859" s="6" t="s">
        <v>123</v>
      </c>
      <c r="U859" s="6" t="s">
        <v>124</v>
      </c>
      <c r="V859" s="6" t="s">
        <v>45</v>
      </c>
      <c r="W859" s="6" t="s">
        <v>34</v>
      </c>
      <c r="X859" s="6" t="s">
        <v>46</v>
      </c>
      <c r="Y859" s="6" t="s">
        <v>47</v>
      </c>
      <c r="Z859" s="6" t="s">
        <v>145</v>
      </c>
      <c r="AA859" s="6" t="s">
        <v>732</v>
      </c>
      <c r="AB859" s="7">
        <v>2</v>
      </c>
      <c r="AC859" s="7">
        <v>16560</v>
      </c>
      <c r="AD859" s="7">
        <v>16.559999999999999</v>
      </c>
      <c r="AE859" s="7">
        <v>138000</v>
      </c>
    </row>
    <row r="860" spans="1:31" ht="22" customHeight="1" x14ac:dyDescent="0.3">
      <c r="A860" s="2">
        <v>43660</v>
      </c>
      <c r="B860" s="3" t="s">
        <v>31</v>
      </c>
      <c r="C860" s="3" t="s">
        <v>32</v>
      </c>
      <c r="D860" s="3" t="s">
        <v>33</v>
      </c>
      <c r="E860" s="3" t="s">
        <v>34</v>
      </c>
      <c r="F860" s="4" t="s">
        <v>68</v>
      </c>
      <c r="G860" s="4" t="s">
        <v>68</v>
      </c>
      <c r="H860" s="4" t="s">
        <v>68</v>
      </c>
      <c r="I860" s="3" t="s">
        <v>35</v>
      </c>
      <c r="J860" s="3" t="s">
        <v>200</v>
      </c>
      <c r="K860" s="4" t="s">
        <v>68</v>
      </c>
      <c r="L860" s="3" t="s">
        <v>99</v>
      </c>
      <c r="M860" s="4" t="s">
        <v>68</v>
      </c>
      <c r="N860" s="4" t="s">
        <v>68</v>
      </c>
      <c r="O860" s="4" t="s">
        <v>68</v>
      </c>
      <c r="P860" s="3" t="s">
        <v>202</v>
      </c>
      <c r="Q860" s="3" t="s">
        <v>41</v>
      </c>
      <c r="R860" s="3" t="s">
        <v>133</v>
      </c>
      <c r="S860" s="3" t="s">
        <v>110</v>
      </c>
      <c r="T860" s="3" t="s">
        <v>134</v>
      </c>
      <c r="U860" s="3" t="s">
        <v>115</v>
      </c>
      <c r="V860" s="3" t="s">
        <v>45</v>
      </c>
      <c r="W860" s="3" t="s">
        <v>34</v>
      </c>
      <c r="X860" s="3" t="s">
        <v>46</v>
      </c>
      <c r="Y860" s="3" t="s">
        <v>47</v>
      </c>
      <c r="Z860" s="3" t="s">
        <v>145</v>
      </c>
      <c r="AA860" s="3" t="s">
        <v>1026</v>
      </c>
      <c r="AB860" s="4">
        <v>6</v>
      </c>
      <c r="AC860" s="4">
        <v>58320</v>
      </c>
      <c r="AD860" s="4">
        <v>58.32</v>
      </c>
      <c r="AE860" s="4">
        <v>1142000</v>
      </c>
    </row>
    <row r="861" spans="1:31" ht="22" customHeight="1" x14ac:dyDescent="0.3">
      <c r="A861" s="5">
        <v>43660</v>
      </c>
      <c r="B861" s="6" t="s">
        <v>107</v>
      </c>
      <c r="C861" s="6" t="s">
        <v>56</v>
      </c>
      <c r="D861" s="7" t="s">
        <v>68</v>
      </c>
      <c r="E861" s="7" t="s">
        <v>68</v>
      </c>
      <c r="F861" s="7" t="s">
        <v>68</v>
      </c>
      <c r="G861" s="7" t="s">
        <v>68</v>
      </c>
      <c r="H861" s="7" t="s">
        <v>68</v>
      </c>
      <c r="I861" s="6" t="s">
        <v>74</v>
      </c>
      <c r="J861" s="6" t="s">
        <v>108</v>
      </c>
      <c r="K861" s="6" t="s">
        <v>109</v>
      </c>
      <c r="L861" s="6" t="s">
        <v>110</v>
      </c>
      <c r="M861" s="7" t="s">
        <v>68</v>
      </c>
      <c r="N861" s="7" t="s">
        <v>68</v>
      </c>
      <c r="O861" s="7" t="s">
        <v>68</v>
      </c>
      <c r="P861" s="6" t="s">
        <v>111</v>
      </c>
      <c r="Q861" s="6" t="s">
        <v>41</v>
      </c>
      <c r="R861" s="6" t="s">
        <v>133</v>
      </c>
      <c r="S861" s="6" t="s">
        <v>110</v>
      </c>
      <c r="T861" s="6" t="s">
        <v>134</v>
      </c>
      <c r="U861" s="6" t="s">
        <v>115</v>
      </c>
      <c r="V861" s="6" t="s">
        <v>45</v>
      </c>
      <c r="W861" s="6" t="s">
        <v>34</v>
      </c>
      <c r="X861" s="6" t="s">
        <v>46</v>
      </c>
      <c r="Y861" s="6" t="s">
        <v>47</v>
      </c>
      <c r="Z861" s="6" t="s">
        <v>135</v>
      </c>
      <c r="AA861" s="6" t="s">
        <v>821</v>
      </c>
      <c r="AB861" s="7">
        <v>2</v>
      </c>
      <c r="AC861" s="7">
        <v>22580</v>
      </c>
      <c r="AD861" s="7">
        <v>22.58</v>
      </c>
      <c r="AE861" s="7">
        <v>4005000</v>
      </c>
    </row>
    <row r="862" spans="1:31" ht="22" customHeight="1" x14ac:dyDescent="0.3">
      <c r="A862" s="2">
        <v>43660</v>
      </c>
      <c r="B862" s="3" t="s">
        <v>107</v>
      </c>
      <c r="C862" s="3" t="s">
        <v>56</v>
      </c>
      <c r="D862" s="4" t="s">
        <v>68</v>
      </c>
      <c r="E862" s="4" t="s">
        <v>68</v>
      </c>
      <c r="F862" s="4" t="s">
        <v>68</v>
      </c>
      <c r="G862" s="4" t="s">
        <v>68</v>
      </c>
      <c r="H862" s="4" t="s">
        <v>68</v>
      </c>
      <c r="I862" s="3" t="s">
        <v>74</v>
      </c>
      <c r="J862" s="3" t="s">
        <v>108</v>
      </c>
      <c r="K862" s="3" t="s">
        <v>109</v>
      </c>
      <c r="L862" s="3" t="s">
        <v>110</v>
      </c>
      <c r="M862" s="4" t="s">
        <v>68</v>
      </c>
      <c r="N862" s="4" t="s">
        <v>68</v>
      </c>
      <c r="O862" s="4" t="s">
        <v>68</v>
      </c>
      <c r="P862" s="3" t="s">
        <v>111</v>
      </c>
      <c r="Q862" s="3" t="s">
        <v>41</v>
      </c>
      <c r="R862" s="3" t="s">
        <v>133</v>
      </c>
      <c r="S862" s="3" t="s">
        <v>110</v>
      </c>
      <c r="T862" s="3" t="s">
        <v>134</v>
      </c>
      <c r="U862" s="3" t="s">
        <v>115</v>
      </c>
      <c r="V862" s="3" t="s">
        <v>45</v>
      </c>
      <c r="W862" s="3" t="s">
        <v>34</v>
      </c>
      <c r="X862" s="3" t="s">
        <v>46</v>
      </c>
      <c r="Y862" s="3" t="s">
        <v>47</v>
      </c>
      <c r="Z862" s="3" t="s">
        <v>345</v>
      </c>
      <c r="AA862" s="3" t="s">
        <v>1027</v>
      </c>
      <c r="AB862" s="4">
        <v>1</v>
      </c>
      <c r="AC862" s="4">
        <v>12620</v>
      </c>
      <c r="AD862" s="4">
        <v>12.62</v>
      </c>
      <c r="AE862" s="4">
        <v>247000</v>
      </c>
    </row>
    <row r="863" spans="1:31" ht="22" customHeight="1" x14ac:dyDescent="0.3">
      <c r="A863" s="5">
        <v>43658</v>
      </c>
      <c r="B863" s="6" t="s">
        <v>31</v>
      </c>
      <c r="C863" s="6" t="s">
        <v>32</v>
      </c>
      <c r="D863" s="6" t="s">
        <v>33</v>
      </c>
      <c r="E863" s="6" t="s">
        <v>34</v>
      </c>
      <c r="F863" s="7" t="s">
        <v>68</v>
      </c>
      <c r="G863" s="7" t="s">
        <v>68</v>
      </c>
      <c r="H863" s="7" t="s">
        <v>68</v>
      </c>
      <c r="I863" s="6" t="s">
        <v>35</v>
      </c>
      <c r="J863" s="6" t="s">
        <v>579</v>
      </c>
      <c r="K863" s="6" t="s">
        <v>580</v>
      </c>
      <c r="L863" s="6" t="s">
        <v>110</v>
      </c>
      <c r="M863" s="6" t="s">
        <v>61</v>
      </c>
      <c r="N863" s="7" t="s">
        <v>68</v>
      </c>
      <c r="O863" s="7" t="s">
        <v>68</v>
      </c>
      <c r="P863" s="6" t="s">
        <v>581</v>
      </c>
      <c r="Q863" s="6" t="s">
        <v>101</v>
      </c>
      <c r="R863" s="6" t="s">
        <v>968</v>
      </c>
      <c r="S863" s="6" t="s">
        <v>110</v>
      </c>
      <c r="T863" s="6" t="s">
        <v>969</v>
      </c>
      <c r="U863" s="6" t="s">
        <v>115</v>
      </c>
      <c r="V863" s="6" t="s">
        <v>45</v>
      </c>
      <c r="W863" s="6" t="s">
        <v>34</v>
      </c>
      <c r="X863" s="6" t="s">
        <v>46</v>
      </c>
      <c r="Y863" s="6" t="s">
        <v>47</v>
      </c>
      <c r="Z863" s="6" t="s">
        <v>145</v>
      </c>
      <c r="AA863" s="6" t="s">
        <v>1013</v>
      </c>
      <c r="AB863" s="7">
        <v>2</v>
      </c>
      <c r="AC863" s="7">
        <v>16344</v>
      </c>
      <c r="AD863" s="7">
        <v>16.34</v>
      </c>
      <c r="AE863" s="7">
        <v>320000</v>
      </c>
    </row>
    <row r="864" spans="1:31" ht="22" customHeight="1" x14ac:dyDescent="0.3">
      <c r="A864" s="2">
        <v>43656</v>
      </c>
      <c r="B864" s="3" t="s">
        <v>31</v>
      </c>
      <c r="C864" s="3" t="s">
        <v>32</v>
      </c>
      <c r="D864" s="3" t="s">
        <v>33</v>
      </c>
      <c r="E864" s="3" t="s">
        <v>34</v>
      </c>
      <c r="F864" s="4" t="s">
        <v>68</v>
      </c>
      <c r="G864" s="4" t="s">
        <v>68</v>
      </c>
      <c r="H864" s="4" t="s">
        <v>68</v>
      </c>
      <c r="I864" s="3" t="s">
        <v>35</v>
      </c>
      <c r="J864" s="3" t="s">
        <v>185</v>
      </c>
      <c r="K864" s="4" t="s">
        <v>68</v>
      </c>
      <c r="L864" s="3" t="s">
        <v>120</v>
      </c>
      <c r="M864" s="4" t="s">
        <v>68</v>
      </c>
      <c r="N864" s="4" t="s">
        <v>68</v>
      </c>
      <c r="O864" s="4" t="s">
        <v>68</v>
      </c>
      <c r="P864" s="3" t="s">
        <v>186</v>
      </c>
      <c r="Q864" s="3" t="s">
        <v>41</v>
      </c>
      <c r="R864" s="3" t="s">
        <v>122</v>
      </c>
      <c r="S864" s="3" t="s">
        <v>120</v>
      </c>
      <c r="T864" s="3" t="s">
        <v>123</v>
      </c>
      <c r="U864" s="3" t="s">
        <v>124</v>
      </c>
      <c r="V864" s="3" t="s">
        <v>45</v>
      </c>
      <c r="W864" s="3" t="s">
        <v>34</v>
      </c>
      <c r="X864" s="3" t="s">
        <v>46</v>
      </c>
      <c r="Y864" s="3" t="s">
        <v>47</v>
      </c>
      <c r="Z864" s="3" t="s">
        <v>187</v>
      </c>
      <c r="AA864" s="3" t="s">
        <v>273</v>
      </c>
      <c r="AB864" s="4">
        <v>2</v>
      </c>
      <c r="AC864" s="4">
        <v>6480</v>
      </c>
      <c r="AD864" s="4">
        <v>6.48</v>
      </c>
      <c r="AE864" s="4">
        <v>39500</v>
      </c>
    </row>
    <row r="865" spans="1:31" ht="22" customHeight="1" x14ac:dyDescent="0.3">
      <c r="A865" s="5">
        <v>43656</v>
      </c>
      <c r="B865" s="6" t="s">
        <v>31</v>
      </c>
      <c r="C865" s="6" t="s">
        <v>56</v>
      </c>
      <c r="D865" s="7" t="s">
        <v>68</v>
      </c>
      <c r="E865" s="7" t="s">
        <v>68</v>
      </c>
      <c r="F865" s="7" t="s">
        <v>68</v>
      </c>
      <c r="G865" s="7" t="s">
        <v>68</v>
      </c>
      <c r="H865" s="7" t="s">
        <v>68</v>
      </c>
      <c r="I865" s="6" t="s">
        <v>74</v>
      </c>
      <c r="J865" s="6" t="s">
        <v>127</v>
      </c>
      <c r="K865" s="7" t="s">
        <v>68</v>
      </c>
      <c r="L865" s="6" t="s">
        <v>120</v>
      </c>
      <c r="M865" s="7" t="s">
        <v>68</v>
      </c>
      <c r="N865" s="7" t="s">
        <v>68</v>
      </c>
      <c r="O865" s="7" t="s">
        <v>68</v>
      </c>
      <c r="P865" s="6" t="s">
        <v>128</v>
      </c>
      <c r="Q865" s="6" t="s">
        <v>41</v>
      </c>
      <c r="R865" s="6" t="s">
        <v>122</v>
      </c>
      <c r="S865" s="6" t="s">
        <v>120</v>
      </c>
      <c r="T865" s="6" t="s">
        <v>123</v>
      </c>
      <c r="U865" s="6" t="s">
        <v>124</v>
      </c>
      <c r="V865" s="6" t="s">
        <v>45</v>
      </c>
      <c r="W865" s="6" t="s">
        <v>34</v>
      </c>
      <c r="X865" s="6" t="s">
        <v>46</v>
      </c>
      <c r="Y865" s="6" t="s">
        <v>47</v>
      </c>
      <c r="Z865" s="6" t="s">
        <v>143</v>
      </c>
      <c r="AA865" s="6" t="s">
        <v>1028</v>
      </c>
      <c r="AB865" s="7">
        <v>2</v>
      </c>
      <c r="AC865" s="7">
        <v>21600</v>
      </c>
      <c r="AD865" s="7">
        <v>21.6</v>
      </c>
      <c r="AE865" s="7">
        <v>146000</v>
      </c>
    </row>
    <row r="866" spans="1:31" ht="22" customHeight="1" x14ac:dyDescent="0.3">
      <c r="A866" s="2">
        <v>43656</v>
      </c>
      <c r="B866" s="3" t="s">
        <v>31</v>
      </c>
      <c r="C866" s="3" t="s">
        <v>32</v>
      </c>
      <c r="D866" s="3" t="s">
        <v>33</v>
      </c>
      <c r="E866" s="3" t="s">
        <v>34</v>
      </c>
      <c r="F866" s="4" t="s">
        <v>68</v>
      </c>
      <c r="G866" s="4" t="s">
        <v>68</v>
      </c>
      <c r="H866" s="4" t="s">
        <v>68</v>
      </c>
      <c r="I866" s="3" t="s">
        <v>35</v>
      </c>
      <c r="J866" s="3" t="s">
        <v>180</v>
      </c>
      <c r="K866" s="3" t="s">
        <v>181</v>
      </c>
      <c r="L866" s="3" t="s">
        <v>120</v>
      </c>
      <c r="M866" s="4" t="s">
        <v>68</v>
      </c>
      <c r="N866" s="4" t="s">
        <v>68</v>
      </c>
      <c r="O866" s="4" t="s">
        <v>68</v>
      </c>
      <c r="P866" s="3" t="s">
        <v>182</v>
      </c>
      <c r="Q866" s="3" t="s">
        <v>41</v>
      </c>
      <c r="R866" s="3" t="s">
        <v>122</v>
      </c>
      <c r="S866" s="3" t="s">
        <v>120</v>
      </c>
      <c r="T866" s="3" t="s">
        <v>123</v>
      </c>
      <c r="U866" s="3" t="s">
        <v>124</v>
      </c>
      <c r="V866" s="3" t="s">
        <v>45</v>
      </c>
      <c r="W866" s="3" t="s">
        <v>34</v>
      </c>
      <c r="X866" s="3" t="s">
        <v>46</v>
      </c>
      <c r="Y866" s="3" t="s">
        <v>47</v>
      </c>
      <c r="Z866" s="3" t="s">
        <v>145</v>
      </c>
      <c r="AA866" s="3" t="s">
        <v>1029</v>
      </c>
      <c r="AB866" s="4">
        <v>4</v>
      </c>
      <c r="AC866" s="4">
        <v>61920</v>
      </c>
      <c r="AD866" s="4">
        <v>61.92</v>
      </c>
      <c r="AE866" s="4">
        <v>514000</v>
      </c>
    </row>
    <row r="867" spans="1:31" ht="22" customHeight="1" x14ac:dyDescent="0.3">
      <c r="A867" s="5">
        <v>43656</v>
      </c>
      <c r="B867" s="6" t="s">
        <v>31</v>
      </c>
      <c r="C867" s="6" t="s">
        <v>32</v>
      </c>
      <c r="D867" s="6" t="s">
        <v>33</v>
      </c>
      <c r="E867" s="6" t="s">
        <v>34</v>
      </c>
      <c r="F867" s="7" t="s">
        <v>68</v>
      </c>
      <c r="G867" s="7" t="s">
        <v>68</v>
      </c>
      <c r="H867" s="7" t="s">
        <v>68</v>
      </c>
      <c r="I867" s="6" t="s">
        <v>35</v>
      </c>
      <c r="J867" s="6" t="s">
        <v>185</v>
      </c>
      <c r="K867" s="7" t="s">
        <v>68</v>
      </c>
      <c r="L867" s="6" t="s">
        <v>120</v>
      </c>
      <c r="M867" s="7" t="s">
        <v>68</v>
      </c>
      <c r="N867" s="7" t="s">
        <v>68</v>
      </c>
      <c r="O867" s="7" t="s">
        <v>68</v>
      </c>
      <c r="P867" s="6" t="s">
        <v>186</v>
      </c>
      <c r="Q867" s="6" t="s">
        <v>41</v>
      </c>
      <c r="R867" s="6" t="s">
        <v>122</v>
      </c>
      <c r="S867" s="6" t="s">
        <v>120</v>
      </c>
      <c r="T867" s="6" t="s">
        <v>123</v>
      </c>
      <c r="U867" s="6" t="s">
        <v>124</v>
      </c>
      <c r="V867" s="6" t="s">
        <v>45</v>
      </c>
      <c r="W867" s="6" t="s">
        <v>34</v>
      </c>
      <c r="X867" s="6" t="s">
        <v>46</v>
      </c>
      <c r="Y867" s="6" t="s">
        <v>47</v>
      </c>
      <c r="Z867" s="6" t="s">
        <v>187</v>
      </c>
      <c r="AA867" s="6" t="s">
        <v>1030</v>
      </c>
      <c r="AB867" s="7">
        <v>1</v>
      </c>
      <c r="AC867" s="7">
        <v>11550</v>
      </c>
      <c r="AD867" s="7">
        <v>11.55</v>
      </c>
      <c r="AE867" s="7">
        <v>70300</v>
      </c>
    </row>
    <row r="868" spans="1:31" ht="22" customHeight="1" x14ac:dyDescent="0.3">
      <c r="A868" s="2">
        <v>43656</v>
      </c>
      <c r="B868" s="3" t="s">
        <v>31</v>
      </c>
      <c r="C868" s="3" t="s">
        <v>56</v>
      </c>
      <c r="D868" s="4" t="s">
        <v>68</v>
      </c>
      <c r="E868" s="4" t="s">
        <v>68</v>
      </c>
      <c r="F868" s="4" t="s">
        <v>68</v>
      </c>
      <c r="G868" s="4" t="s">
        <v>68</v>
      </c>
      <c r="H868" s="4" t="s">
        <v>68</v>
      </c>
      <c r="I868" s="3" t="s">
        <v>74</v>
      </c>
      <c r="J868" s="3" t="s">
        <v>385</v>
      </c>
      <c r="K868" s="4" t="s">
        <v>68</v>
      </c>
      <c r="L868" s="3" t="s">
        <v>120</v>
      </c>
      <c r="M868" s="3" t="s">
        <v>61</v>
      </c>
      <c r="N868" s="4" t="s">
        <v>68</v>
      </c>
      <c r="O868" s="4" t="s">
        <v>68</v>
      </c>
      <c r="P868" s="3" t="s">
        <v>387</v>
      </c>
      <c r="Q868" s="3" t="s">
        <v>41</v>
      </c>
      <c r="R868" s="3" t="s">
        <v>122</v>
      </c>
      <c r="S868" s="3" t="s">
        <v>120</v>
      </c>
      <c r="T868" s="3" t="s">
        <v>123</v>
      </c>
      <c r="U868" s="3" t="s">
        <v>124</v>
      </c>
      <c r="V868" s="3" t="s">
        <v>45</v>
      </c>
      <c r="W868" s="3" t="s">
        <v>34</v>
      </c>
      <c r="X868" s="3" t="s">
        <v>46</v>
      </c>
      <c r="Y868" s="3" t="s">
        <v>47</v>
      </c>
      <c r="Z868" s="3" t="s">
        <v>388</v>
      </c>
      <c r="AA868" s="3" t="s">
        <v>389</v>
      </c>
      <c r="AB868" s="4">
        <v>2</v>
      </c>
      <c r="AC868" s="4">
        <v>24120</v>
      </c>
      <c r="AD868" s="4">
        <v>24.12</v>
      </c>
      <c r="AE868" s="4">
        <v>688000</v>
      </c>
    </row>
    <row r="869" spans="1:31" ht="22" customHeight="1" x14ac:dyDescent="0.3">
      <c r="A869" s="5">
        <v>43656</v>
      </c>
      <c r="B869" s="6" t="s">
        <v>31</v>
      </c>
      <c r="C869" s="6" t="s">
        <v>32</v>
      </c>
      <c r="D869" s="6" t="s">
        <v>33</v>
      </c>
      <c r="E869" s="6" t="s">
        <v>34</v>
      </c>
      <c r="F869" s="7" t="s">
        <v>68</v>
      </c>
      <c r="G869" s="7" t="s">
        <v>68</v>
      </c>
      <c r="H869" s="7" t="s">
        <v>68</v>
      </c>
      <c r="I869" s="6" t="s">
        <v>35</v>
      </c>
      <c r="J869" s="6" t="s">
        <v>185</v>
      </c>
      <c r="K869" s="7" t="s">
        <v>68</v>
      </c>
      <c r="L869" s="6" t="s">
        <v>120</v>
      </c>
      <c r="M869" s="7" t="s">
        <v>68</v>
      </c>
      <c r="N869" s="7" t="s">
        <v>68</v>
      </c>
      <c r="O869" s="7" t="s">
        <v>68</v>
      </c>
      <c r="P869" s="6" t="s">
        <v>186</v>
      </c>
      <c r="Q869" s="6" t="s">
        <v>41</v>
      </c>
      <c r="R869" s="6" t="s">
        <v>122</v>
      </c>
      <c r="S869" s="6" t="s">
        <v>120</v>
      </c>
      <c r="T869" s="6" t="s">
        <v>123</v>
      </c>
      <c r="U869" s="6" t="s">
        <v>124</v>
      </c>
      <c r="V869" s="6" t="s">
        <v>45</v>
      </c>
      <c r="W869" s="6" t="s">
        <v>34</v>
      </c>
      <c r="X869" s="6" t="s">
        <v>46</v>
      </c>
      <c r="Y869" s="6" t="s">
        <v>47</v>
      </c>
      <c r="Z869" s="6" t="s">
        <v>187</v>
      </c>
      <c r="AA869" s="6" t="s">
        <v>990</v>
      </c>
      <c r="AB869" s="7">
        <v>2</v>
      </c>
      <c r="AC869" s="7">
        <v>16800</v>
      </c>
      <c r="AD869" s="7">
        <v>16.8</v>
      </c>
      <c r="AE869" s="7">
        <v>102000</v>
      </c>
    </row>
    <row r="870" spans="1:31" ht="22" customHeight="1" x14ac:dyDescent="0.3">
      <c r="A870" s="2">
        <v>43656</v>
      </c>
      <c r="B870" s="3" t="s">
        <v>31</v>
      </c>
      <c r="C870" s="3" t="s">
        <v>32</v>
      </c>
      <c r="D870" s="3" t="s">
        <v>33</v>
      </c>
      <c r="E870" s="3" t="s">
        <v>34</v>
      </c>
      <c r="F870" s="4" t="s">
        <v>68</v>
      </c>
      <c r="G870" s="4" t="s">
        <v>68</v>
      </c>
      <c r="H870" s="4" t="s">
        <v>68</v>
      </c>
      <c r="I870" s="3" t="s">
        <v>35</v>
      </c>
      <c r="J870" s="3" t="s">
        <v>185</v>
      </c>
      <c r="K870" s="4" t="s">
        <v>68</v>
      </c>
      <c r="L870" s="3" t="s">
        <v>120</v>
      </c>
      <c r="M870" s="4" t="s">
        <v>68</v>
      </c>
      <c r="N870" s="4" t="s">
        <v>68</v>
      </c>
      <c r="O870" s="4" t="s">
        <v>68</v>
      </c>
      <c r="P870" s="3" t="s">
        <v>186</v>
      </c>
      <c r="Q870" s="3" t="s">
        <v>41</v>
      </c>
      <c r="R870" s="3" t="s">
        <v>122</v>
      </c>
      <c r="S870" s="3" t="s">
        <v>120</v>
      </c>
      <c r="T870" s="3" t="s">
        <v>123</v>
      </c>
      <c r="U870" s="3" t="s">
        <v>124</v>
      </c>
      <c r="V870" s="3" t="s">
        <v>45</v>
      </c>
      <c r="W870" s="3" t="s">
        <v>34</v>
      </c>
      <c r="X870" s="3" t="s">
        <v>46</v>
      </c>
      <c r="Y870" s="3" t="s">
        <v>47</v>
      </c>
      <c r="Z870" s="3" t="s">
        <v>187</v>
      </c>
      <c r="AA870" s="3" t="s">
        <v>1031</v>
      </c>
      <c r="AB870" s="4">
        <v>2</v>
      </c>
      <c r="AC870" s="4">
        <v>17010</v>
      </c>
      <c r="AD870" s="4">
        <v>17.010000000000002</v>
      </c>
      <c r="AE870" s="4">
        <v>104000</v>
      </c>
    </row>
    <row r="871" spans="1:31" ht="22" customHeight="1" x14ac:dyDescent="0.3">
      <c r="A871" s="5">
        <v>43654</v>
      </c>
      <c r="B871" s="6" t="s">
        <v>31</v>
      </c>
      <c r="C871" s="6" t="s">
        <v>56</v>
      </c>
      <c r="D871" s="7" t="s">
        <v>68</v>
      </c>
      <c r="E871" s="7" t="s">
        <v>68</v>
      </c>
      <c r="F871" s="7" t="s">
        <v>68</v>
      </c>
      <c r="G871" s="7" t="s">
        <v>68</v>
      </c>
      <c r="H871" s="7" t="s">
        <v>68</v>
      </c>
      <c r="I871" s="6" t="s">
        <v>74</v>
      </c>
      <c r="J871" s="6" t="s">
        <v>127</v>
      </c>
      <c r="K871" s="7" t="s">
        <v>68</v>
      </c>
      <c r="L871" s="6" t="s">
        <v>120</v>
      </c>
      <c r="M871" s="7" t="s">
        <v>68</v>
      </c>
      <c r="N871" s="7" t="s">
        <v>68</v>
      </c>
      <c r="O871" s="7" t="s">
        <v>68</v>
      </c>
      <c r="P871" s="6" t="s">
        <v>128</v>
      </c>
      <c r="Q871" s="6" t="s">
        <v>41</v>
      </c>
      <c r="R871" s="6" t="s">
        <v>122</v>
      </c>
      <c r="S871" s="6" t="s">
        <v>120</v>
      </c>
      <c r="T871" s="6" t="s">
        <v>123</v>
      </c>
      <c r="U871" s="6" t="s">
        <v>124</v>
      </c>
      <c r="V871" s="6" t="s">
        <v>45</v>
      </c>
      <c r="W871" s="6" t="s">
        <v>34</v>
      </c>
      <c r="X871" s="6" t="s">
        <v>46</v>
      </c>
      <c r="Y871" s="6" t="s">
        <v>47</v>
      </c>
      <c r="Z871" s="6" t="s">
        <v>143</v>
      </c>
      <c r="AA871" s="6" t="s">
        <v>1028</v>
      </c>
      <c r="AB871" s="7">
        <v>2</v>
      </c>
      <c r="AC871" s="7">
        <v>21400</v>
      </c>
      <c r="AD871" s="7">
        <v>21.4</v>
      </c>
      <c r="AE871" s="7">
        <v>145000</v>
      </c>
    </row>
    <row r="872" spans="1:31" ht="22" customHeight="1" x14ac:dyDescent="0.3">
      <c r="A872" s="2">
        <v>43653</v>
      </c>
      <c r="B872" s="3" t="s">
        <v>31</v>
      </c>
      <c r="C872" s="3" t="s">
        <v>32</v>
      </c>
      <c r="D872" s="3" t="s">
        <v>33</v>
      </c>
      <c r="E872" s="3" t="s">
        <v>34</v>
      </c>
      <c r="F872" s="4" t="s">
        <v>68</v>
      </c>
      <c r="G872" s="4" t="s">
        <v>68</v>
      </c>
      <c r="H872" s="4" t="s">
        <v>68</v>
      </c>
      <c r="I872" s="3" t="s">
        <v>35</v>
      </c>
      <c r="J872" s="3" t="s">
        <v>579</v>
      </c>
      <c r="K872" s="3" t="s">
        <v>580</v>
      </c>
      <c r="L872" s="3" t="s">
        <v>110</v>
      </c>
      <c r="M872" s="3" t="s">
        <v>61</v>
      </c>
      <c r="N872" s="4" t="s">
        <v>68</v>
      </c>
      <c r="O872" s="4" t="s">
        <v>68</v>
      </c>
      <c r="P872" s="3" t="s">
        <v>581</v>
      </c>
      <c r="Q872" s="3" t="s">
        <v>101</v>
      </c>
      <c r="R872" s="3" t="s">
        <v>968</v>
      </c>
      <c r="S872" s="3" t="s">
        <v>110</v>
      </c>
      <c r="T872" s="3" t="s">
        <v>969</v>
      </c>
      <c r="U872" s="3" t="s">
        <v>115</v>
      </c>
      <c r="V872" s="3" t="s">
        <v>45</v>
      </c>
      <c r="W872" s="3" t="s">
        <v>34</v>
      </c>
      <c r="X872" s="3" t="s">
        <v>46</v>
      </c>
      <c r="Y872" s="3" t="s">
        <v>47</v>
      </c>
      <c r="Z872" s="3" t="s">
        <v>145</v>
      </c>
      <c r="AA872" s="3" t="s">
        <v>970</v>
      </c>
      <c r="AB872" s="4">
        <v>2</v>
      </c>
      <c r="AC872" s="4">
        <v>16344</v>
      </c>
      <c r="AD872" s="4">
        <v>16.34</v>
      </c>
      <c r="AE872" s="4">
        <v>320000</v>
      </c>
    </row>
    <row r="873" spans="1:31" ht="22" customHeight="1" x14ac:dyDescent="0.3">
      <c r="A873" s="5">
        <v>43653</v>
      </c>
      <c r="B873" s="6" t="s">
        <v>31</v>
      </c>
      <c r="C873" s="6" t="s">
        <v>56</v>
      </c>
      <c r="D873" s="6" t="s">
        <v>222</v>
      </c>
      <c r="E873" s="6" t="s">
        <v>34</v>
      </c>
      <c r="F873" s="7" t="s">
        <v>68</v>
      </c>
      <c r="G873" s="7" t="s">
        <v>68</v>
      </c>
      <c r="H873" s="7" t="s">
        <v>68</v>
      </c>
      <c r="I873" s="6" t="s">
        <v>223</v>
      </c>
      <c r="J873" s="6" t="s">
        <v>755</v>
      </c>
      <c r="K873" s="7" t="s">
        <v>68</v>
      </c>
      <c r="L873" s="7" t="s">
        <v>68</v>
      </c>
      <c r="M873" s="7" t="s">
        <v>68</v>
      </c>
      <c r="N873" s="7" t="s">
        <v>68</v>
      </c>
      <c r="O873" s="7" t="s">
        <v>68</v>
      </c>
      <c r="P873" s="6" t="s">
        <v>617</v>
      </c>
      <c r="Q873" s="6" t="s">
        <v>905</v>
      </c>
      <c r="R873" s="6" t="s">
        <v>133</v>
      </c>
      <c r="S873" s="6" t="s">
        <v>110</v>
      </c>
      <c r="T873" s="6" t="s">
        <v>134</v>
      </c>
      <c r="U873" s="6" t="s">
        <v>115</v>
      </c>
      <c r="V873" s="6" t="s">
        <v>45</v>
      </c>
      <c r="W873" s="6" t="s">
        <v>34</v>
      </c>
      <c r="X873" s="6" t="s">
        <v>46</v>
      </c>
      <c r="Y873" s="6" t="s">
        <v>47</v>
      </c>
      <c r="Z873" s="6" t="s">
        <v>145</v>
      </c>
      <c r="AA873" s="6" t="s">
        <v>1032</v>
      </c>
      <c r="AB873" s="7">
        <v>2</v>
      </c>
      <c r="AC873" s="7">
        <v>19240</v>
      </c>
      <c r="AD873" s="7">
        <v>19.239999999999998</v>
      </c>
      <c r="AE873" s="7">
        <v>377000</v>
      </c>
    </row>
    <row r="874" spans="1:31" ht="22" customHeight="1" x14ac:dyDescent="0.3">
      <c r="A874" s="2">
        <v>43653</v>
      </c>
      <c r="B874" s="3" t="s">
        <v>107</v>
      </c>
      <c r="C874" s="3" t="s">
        <v>56</v>
      </c>
      <c r="D874" s="4" t="s">
        <v>68</v>
      </c>
      <c r="E874" s="4" t="s">
        <v>68</v>
      </c>
      <c r="F874" s="4" t="s">
        <v>68</v>
      </c>
      <c r="G874" s="4" t="s">
        <v>68</v>
      </c>
      <c r="H874" s="4" t="s">
        <v>68</v>
      </c>
      <c r="I874" s="3" t="s">
        <v>74</v>
      </c>
      <c r="J874" s="3" t="s">
        <v>108</v>
      </c>
      <c r="K874" s="3" t="s">
        <v>109</v>
      </c>
      <c r="L874" s="3" t="s">
        <v>110</v>
      </c>
      <c r="M874" s="4" t="s">
        <v>68</v>
      </c>
      <c r="N874" s="4" t="s">
        <v>68</v>
      </c>
      <c r="O874" s="4" t="s">
        <v>68</v>
      </c>
      <c r="P874" s="3" t="s">
        <v>111</v>
      </c>
      <c r="Q874" s="3" t="s">
        <v>41</v>
      </c>
      <c r="R874" s="3" t="s">
        <v>133</v>
      </c>
      <c r="S874" s="3" t="s">
        <v>110</v>
      </c>
      <c r="T874" s="3" t="s">
        <v>134</v>
      </c>
      <c r="U874" s="3" t="s">
        <v>115</v>
      </c>
      <c r="V874" s="3" t="s">
        <v>45</v>
      </c>
      <c r="W874" s="3" t="s">
        <v>34</v>
      </c>
      <c r="X874" s="3" t="s">
        <v>46</v>
      </c>
      <c r="Y874" s="3" t="s">
        <v>47</v>
      </c>
      <c r="Z874" s="3" t="s">
        <v>345</v>
      </c>
      <c r="AA874" s="3" t="s">
        <v>1033</v>
      </c>
      <c r="AB874" s="4">
        <v>1</v>
      </c>
      <c r="AC874" s="4">
        <v>12620</v>
      </c>
      <c r="AD874" s="4">
        <v>12.62</v>
      </c>
      <c r="AE874" s="4">
        <v>247000</v>
      </c>
    </row>
    <row r="875" spans="1:31" ht="22" customHeight="1" x14ac:dyDescent="0.3">
      <c r="A875" s="5">
        <v>43653</v>
      </c>
      <c r="B875" s="6" t="s">
        <v>31</v>
      </c>
      <c r="C875" s="6" t="s">
        <v>32</v>
      </c>
      <c r="D875" s="6" t="s">
        <v>33</v>
      </c>
      <c r="E875" s="6" t="s">
        <v>34</v>
      </c>
      <c r="F875" s="7" t="s">
        <v>68</v>
      </c>
      <c r="G875" s="7" t="s">
        <v>68</v>
      </c>
      <c r="H875" s="7" t="s">
        <v>68</v>
      </c>
      <c r="I875" s="6" t="s">
        <v>35</v>
      </c>
      <c r="J875" s="6" t="s">
        <v>244</v>
      </c>
      <c r="K875" s="7" t="s">
        <v>68</v>
      </c>
      <c r="L875" s="6" t="s">
        <v>245</v>
      </c>
      <c r="M875" s="6" t="s">
        <v>61</v>
      </c>
      <c r="N875" s="7" t="s">
        <v>68</v>
      </c>
      <c r="O875" s="7" t="s">
        <v>68</v>
      </c>
      <c r="P875" s="6" t="s">
        <v>246</v>
      </c>
      <c r="Q875" s="6" t="s">
        <v>41</v>
      </c>
      <c r="R875" s="6" t="s">
        <v>474</v>
      </c>
      <c r="S875" s="6" t="s">
        <v>245</v>
      </c>
      <c r="T875" s="6" t="s">
        <v>475</v>
      </c>
      <c r="U875" s="6" t="s">
        <v>124</v>
      </c>
      <c r="V875" s="6" t="s">
        <v>45</v>
      </c>
      <c r="W875" s="6" t="s">
        <v>34</v>
      </c>
      <c r="X875" s="6" t="s">
        <v>46</v>
      </c>
      <c r="Y875" s="6" t="s">
        <v>47</v>
      </c>
      <c r="Z875" s="6" t="s">
        <v>187</v>
      </c>
      <c r="AA875" s="6" t="s">
        <v>867</v>
      </c>
      <c r="AB875" s="7">
        <v>4</v>
      </c>
      <c r="AC875" s="7">
        <v>97600</v>
      </c>
      <c r="AD875" s="7">
        <v>97.6</v>
      </c>
      <c r="AE875" s="7">
        <v>1326000</v>
      </c>
    </row>
    <row r="876" spans="1:31" ht="22" customHeight="1" x14ac:dyDescent="0.3">
      <c r="A876" s="2">
        <v>43653</v>
      </c>
      <c r="B876" s="3" t="s">
        <v>31</v>
      </c>
      <c r="C876" s="3" t="s">
        <v>32</v>
      </c>
      <c r="D876" s="3" t="s">
        <v>33</v>
      </c>
      <c r="E876" s="3" t="s">
        <v>34</v>
      </c>
      <c r="F876" s="4" t="s">
        <v>68</v>
      </c>
      <c r="G876" s="4" t="s">
        <v>68</v>
      </c>
      <c r="H876" s="4" t="s">
        <v>68</v>
      </c>
      <c r="I876" s="3" t="s">
        <v>35</v>
      </c>
      <c r="J876" s="3" t="s">
        <v>200</v>
      </c>
      <c r="K876" s="4" t="s">
        <v>68</v>
      </c>
      <c r="L876" s="3" t="s">
        <v>99</v>
      </c>
      <c r="M876" s="4" t="s">
        <v>68</v>
      </c>
      <c r="N876" s="4" t="s">
        <v>68</v>
      </c>
      <c r="O876" s="4" t="s">
        <v>68</v>
      </c>
      <c r="P876" s="3" t="s">
        <v>202</v>
      </c>
      <c r="Q876" s="3" t="s">
        <v>41</v>
      </c>
      <c r="R876" s="3" t="s">
        <v>133</v>
      </c>
      <c r="S876" s="3" t="s">
        <v>110</v>
      </c>
      <c r="T876" s="3" t="s">
        <v>134</v>
      </c>
      <c r="U876" s="3" t="s">
        <v>115</v>
      </c>
      <c r="V876" s="3" t="s">
        <v>45</v>
      </c>
      <c r="W876" s="3" t="s">
        <v>34</v>
      </c>
      <c r="X876" s="3" t="s">
        <v>46</v>
      </c>
      <c r="Y876" s="3" t="s">
        <v>47</v>
      </c>
      <c r="Z876" s="3" t="s">
        <v>145</v>
      </c>
      <c r="AA876" s="3" t="s">
        <v>1034</v>
      </c>
      <c r="AB876" s="4">
        <v>2</v>
      </c>
      <c r="AC876" s="4">
        <v>19440</v>
      </c>
      <c r="AD876" s="4">
        <v>19.440000000000001</v>
      </c>
      <c r="AE876" s="4">
        <v>381000</v>
      </c>
    </row>
    <row r="877" spans="1:31" ht="22" customHeight="1" x14ac:dyDescent="0.3">
      <c r="A877" s="5">
        <v>43648</v>
      </c>
      <c r="B877" s="6" t="s">
        <v>31</v>
      </c>
      <c r="C877" s="6" t="s">
        <v>32</v>
      </c>
      <c r="D877" s="6" t="s">
        <v>33</v>
      </c>
      <c r="E877" s="6" t="s">
        <v>34</v>
      </c>
      <c r="F877" s="7" t="s">
        <v>68</v>
      </c>
      <c r="G877" s="7" t="s">
        <v>68</v>
      </c>
      <c r="H877" s="7" t="s">
        <v>68</v>
      </c>
      <c r="I877" s="6" t="s">
        <v>35</v>
      </c>
      <c r="J877" s="6" t="s">
        <v>325</v>
      </c>
      <c r="K877" s="7" t="s">
        <v>68</v>
      </c>
      <c r="L877" s="7" t="s">
        <v>68</v>
      </c>
      <c r="M877" s="6" t="s">
        <v>326</v>
      </c>
      <c r="N877" s="7" t="s">
        <v>68</v>
      </c>
      <c r="O877" s="7" t="s">
        <v>68</v>
      </c>
      <c r="P877" s="6" t="s">
        <v>327</v>
      </c>
      <c r="Q877" s="6" t="s">
        <v>41</v>
      </c>
      <c r="R877" s="6" t="s">
        <v>122</v>
      </c>
      <c r="S877" s="6" t="s">
        <v>120</v>
      </c>
      <c r="T877" s="6" t="s">
        <v>123</v>
      </c>
      <c r="U877" s="6" t="s">
        <v>124</v>
      </c>
      <c r="V877" s="6" t="s">
        <v>45</v>
      </c>
      <c r="W877" s="6" t="s">
        <v>34</v>
      </c>
      <c r="X877" s="6" t="s">
        <v>46</v>
      </c>
      <c r="Y877" s="6" t="s">
        <v>47</v>
      </c>
      <c r="Z877" s="6" t="s">
        <v>187</v>
      </c>
      <c r="AA877" s="6" t="s">
        <v>1035</v>
      </c>
      <c r="AB877" s="7">
        <v>3</v>
      </c>
      <c r="AC877" s="7">
        <v>44100</v>
      </c>
      <c r="AD877" s="7">
        <v>44.1</v>
      </c>
      <c r="AE877" s="7">
        <v>269000</v>
      </c>
    </row>
    <row r="878" spans="1:31" ht="22" customHeight="1" x14ac:dyDescent="0.3">
      <c r="A878" s="2">
        <v>43647</v>
      </c>
      <c r="B878" s="3" t="s">
        <v>31</v>
      </c>
      <c r="C878" s="3" t="s">
        <v>32</v>
      </c>
      <c r="D878" s="3" t="s">
        <v>33</v>
      </c>
      <c r="E878" s="3" t="s">
        <v>34</v>
      </c>
      <c r="F878" s="4" t="s">
        <v>68</v>
      </c>
      <c r="G878" s="4" t="s">
        <v>68</v>
      </c>
      <c r="H878" s="4" t="s">
        <v>68</v>
      </c>
      <c r="I878" s="3" t="s">
        <v>35</v>
      </c>
      <c r="J878" s="3" t="s">
        <v>200</v>
      </c>
      <c r="K878" s="4" t="s">
        <v>68</v>
      </c>
      <c r="L878" s="3" t="s">
        <v>99</v>
      </c>
      <c r="M878" s="4" t="s">
        <v>68</v>
      </c>
      <c r="N878" s="4" t="s">
        <v>68</v>
      </c>
      <c r="O878" s="4" t="s">
        <v>68</v>
      </c>
      <c r="P878" s="3" t="s">
        <v>202</v>
      </c>
      <c r="Q878" s="3" t="s">
        <v>41</v>
      </c>
      <c r="R878" s="3" t="s">
        <v>133</v>
      </c>
      <c r="S878" s="3" t="s">
        <v>110</v>
      </c>
      <c r="T878" s="3" t="s">
        <v>134</v>
      </c>
      <c r="U878" s="3" t="s">
        <v>115</v>
      </c>
      <c r="V878" s="3" t="s">
        <v>45</v>
      </c>
      <c r="W878" s="3" t="s">
        <v>34</v>
      </c>
      <c r="X878" s="3" t="s">
        <v>46</v>
      </c>
      <c r="Y878" s="3" t="s">
        <v>47</v>
      </c>
      <c r="Z878" s="3" t="s">
        <v>145</v>
      </c>
      <c r="AA878" s="3" t="s">
        <v>1036</v>
      </c>
      <c r="AB878" s="4">
        <v>4</v>
      </c>
      <c r="AC878" s="4">
        <v>38880</v>
      </c>
      <c r="AD878" s="4">
        <v>38.880000000000003</v>
      </c>
      <c r="AE878" s="4">
        <v>761000</v>
      </c>
    </row>
    <row r="879" spans="1:31" ht="22" customHeight="1" x14ac:dyDescent="0.3">
      <c r="A879" s="5">
        <v>43647</v>
      </c>
      <c r="B879" s="6" t="s">
        <v>31</v>
      </c>
      <c r="C879" s="6" t="s">
        <v>32</v>
      </c>
      <c r="D879" s="6" t="s">
        <v>33</v>
      </c>
      <c r="E879" s="6" t="s">
        <v>34</v>
      </c>
      <c r="F879" s="7" t="s">
        <v>68</v>
      </c>
      <c r="G879" s="7" t="s">
        <v>68</v>
      </c>
      <c r="H879" s="7" t="s">
        <v>68</v>
      </c>
      <c r="I879" s="6" t="s">
        <v>35</v>
      </c>
      <c r="J879" s="6" t="s">
        <v>200</v>
      </c>
      <c r="K879" s="7" t="s">
        <v>68</v>
      </c>
      <c r="L879" s="6" t="s">
        <v>99</v>
      </c>
      <c r="M879" s="7" t="s">
        <v>68</v>
      </c>
      <c r="N879" s="7" t="s">
        <v>68</v>
      </c>
      <c r="O879" s="7" t="s">
        <v>68</v>
      </c>
      <c r="P879" s="6" t="s">
        <v>202</v>
      </c>
      <c r="Q879" s="6" t="s">
        <v>41</v>
      </c>
      <c r="R879" s="6" t="s">
        <v>133</v>
      </c>
      <c r="S879" s="6" t="s">
        <v>110</v>
      </c>
      <c r="T879" s="6" t="s">
        <v>134</v>
      </c>
      <c r="U879" s="6" t="s">
        <v>115</v>
      </c>
      <c r="V879" s="6" t="s">
        <v>45</v>
      </c>
      <c r="W879" s="6" t="s">
        <v>34</v>
      </c>
      <c r="X879" s="6" t="s">
        <v>46</v>
      </c>
      <c r="Y879" s="6" t="s">
        <v>47</v>
      </c>
      <c r="Z879" s="6" t="s">
        <v>145</v>
      </c>
      <c r="AA879" s="6" t="s">
        <v>1037</v>
      </c>
      <c r="AB879" s="7">
        <v>4</v>
      </c>
      <c r="AC879" s="7">
        <v>46000</v>
      </c>
      <c r="AD879" s="7">
        <v>46</v>
      </c>
      <c r="AE879" s="7">
        <v>900000</v>
      </c>
    </row>
    <row r="880" spans="1:31" ht="22" customHeight="1" x14ac:dyDescent="0.3">
      <c r="A880" s="2">
        <v>43647</v>
      </c>
      <c r="B880" s="3" t="s">
        <v>107</v>
      </c>
      <c r="C880" s="3" t="s">
        <v>32</v>
      </c>
      <c r="D880" s="3" t="s">
        <v>33</v>
      </c>
      <c r="E880" s="3" t="s">
        <v>34</v>
      </c>
      <c r="F880" s="4" t="s">
        <v>68</v>
      </c>
      <c r="G880" s="4" t="s">
        <v>68</v>
      </c>
      <c r="H880" s="4" t="s">
        <v>68</v>
      </c>
      <c r="I880" s="3" t="s">
        <v>35</v>
      </c>
      <c r="J880" s="3" t="s">
        <v>108</v>
      </c>
      <c r="K880" s="3" t="s">
        <v>109</v>
      </c>
      <c r="L880" s="3" t="s">
        <v>110</v>
      </c>
      <c r="M880" s="4" t="s">
        <v>68</v>
      </c>
      <c r="N880" s="4" t="s">
        <v>68</v>
      </c>
      <c r="O880" s="4" t="s">
        <v>68</v>
      </c>
      <c r="P880" s="3" t="s">
        <v>111</v>
      </c>
      <c r="Q880" s="3" t="s">
        <v>41</v>
      </c>
      <c r="R880" s="3" t="s">
        <v>113</v>
      </c>
      <c r="S880" s="3" t="s">
        <v>110</v>
      </c>
      <c r="T880" s="3" t="s">
        <v>114</v>
      </c>
      <c r="U880" s="3" t="s">
        <v>115</v>
      </c>
      <c r="V880" s="3" t="s">
        <v>45</v>
      </c>
      <c r="W880" s="3" t="s">
        <v>34</v>
      </c>
      <c r="X880" s="3" t="s">
        <v>46</v>
      </c>
      <c r="Y880" s="3" t="s">
        <v>47</v>
      </c>
      <c r="Z880" s="3" t="s">
        <v>187</v>
      </c>
      <c r="AA880" s="3" t="s">
        <v>1038</v>
      </c>
      <c r="AB880" s="4">
        <v>4</v>
      </c>
      <c r="AC880" s="4">
        <v>40360</v>
      </c>
      <c r="AD880" s="4">
        <v>40.36</v>
      </c>
      <c r="AE880" s="4">
        <v>340000</v>
      </c>
    </row>
    <row r="881" spans="1:31" ht="22" customHeight="1" x14ac:dyDescent="0.3">
      <c r="A881" s="5">
        <v>43647</v>
      </c>
      <c r="B881" s="6" t="s">
        <v>107</v>
      </c>
      <c r="C881" s="6" t="s">
        <v>56</v>
      </c>
      <c r="D881" s="7" t="s">
        <v>68</v>
      </c>
      <c r="E881" s="7" t="s">
        <v>68</v>
      </c>
      <c r="F881" s="7" t="s">
        <v>68</v>
      </c>
      <c r="G881" s="7" t="s">
        <v>68</v>
      </c>
      <c r="H881" s="7" t="s">
        <v>68</v>
      </c>
      <c r="I881" s="6" t="s">
        <v>74</v>
      </c>
      <c r="J881" s="6" t="s">
        <v>108</v>
      </c>
      <c r="K881" s="6" t="s">
        <v>109</v>
      </c>
      <c r="L881" s="6" t="s">
        <v>110</v>
      </c>
      <c r="M881" s="7" t="s">
        <v>68</v>
      </c>
      <c r="N881" s="7" t="s">
        <v>68</v>
      </c>
      <c r="O881" s="7" t="s">
        <v>68</v>
      </c>
      <c r="P881" s="6" t="s">
        <v>111</v>
      </c>
      <c r="Q881" s="6" t="s">
        <v>41</v>
      </c>
      <c r="R881" s="6" t="s">
        <v>133</v>
      </c>
      <c r="S881" s="6" t="s">
        <v>110</v>
      </c>
      <c r="T881" s="6" t="s">
        <v>134</v>
      </c>
      <c r="U881" s="6" t="s">
        <v>115</v>
      </c>
      <c r="V881" s="6" t="s">
        <v>45</v>
      </c>
      <c r="W881" s="6" t="s">
        <v>34</v>
      </c>
      <c r="X881" s="6" t="s">
        <v>46</v>
      </c>
      <c r="Y881" s="6" t="s">
        <v>47</v>
      </c>
      <c r="Z881" s="6" t="s">
        <v>345</v>
      </c>
      <c r="AA881" s="6" t="s">
        <v>1039</v>
      </c>
      <c r="AB881" s="7">
        <v>1</v>
      </c>
      <c r="AC881" s="7">
        <v>12620</v>
      </c>
      <c r="AD881" s="7">
        <v>12.62</v>
      </c>
      <c r="AE881" s="7">
        <v>247000</v>
      </c>
    </row>
    <row r="882" spans="1:31" ht="22" customHeight="1" x14ac:dyDescent="0.3">
      <c r="A882" s="2">
        <v>43646</v>
      </c>
      <c r="B882" s="3" t="s">
        <v>31</v>
      </c>
      <c r="C882" s="3" t="s">
        <v>56</v>
      </c>
      <c r="D882" s="4" t="s">
        <v>68</v>
      </c>
      <c r="E882" s="4" t="s">
        <v>68</v>
      </c>
      <c r="F882" s="4" t="s">
        <v>68</v>
      </c>
      <c r="G882" s="4" t="s">
        <v>68</v>
      </c>
      <c r="H882" s="4" t="s">
        <v>68</v>
      </c>
      <c r="I882" s="3" t="s">
        <v>74</v>
      </c>
      <c r="J882" s="3" t="s">
        <v>127</v>
      </c>
      <c r="K882" s="4" t="s">
        <v>68</v>
      </c>
      <c r="L882" s="3" t="s">
        <v>120</v>
      </c>
      <c r="M882" s="4" t="s">
        <v>68</v>
      </c>
      <c r="N882" s="4" t="s">
        <v>68</v>
      </c>
      <c r="O882" s="4" t="s">
        <v>68</v>
      </c>
      <c r="P882" s="3" t="s">
        <v>128</v>
      </c>
      <c r="Q882" s="3" t="s">
        <v>41</v>
      </c>
      <c r="R882" s="3" t="s">
        <v>122</v>
      </c>
      <c r="S882" s="3" t="s">
        <v>120</v>
      </c>
      <c r="T882" s="3" t="s">
        <v>123</v>
      </c>
      <c r="U882" s="3" t="s">
        <v>124</v>
      </c>
      <c r="V882" s="3" t="s">
        <v>45</v>
      </c>
      <c r="W882" s="3" t="s">
        <v>34</v>
      </c>
      <c r="X882" s="3" t="s">
        <v>46</v>
      </c>
      <c r="Y882" s="3" t="s">
        <v>47</v>
      </c>
      <c r="Z882" s="3" t="s">
        <v>293</v>
      </c>
      <c r="AA882" s="3" t="s">
        <v>818</v>
      </c>
      <c r="AB882" s="4">
        <v>1</v>
      </c>
      <c r="AC882" s="4">
        <v>6272</v>
      </c>
      <c r="AD882" s="4">
        <v>6.27</v>
      </c>
      <c r="AE882" s="4">
        <v>43100</v>
      </c>
    </row>
    <row r="883" spans="1:31" ht="22" customHeight="1" x14ac:dyDescent="0.3">
      <c r="A883" s="5">
        <v>43646</v>
      </c>
      <c r="B883" s="6" t="s">
        <v>31</v>
      </c>
      <c r="C883" s="6" t="s">
        <v>56</v>
      </c>
      <c r="D883" s="7" t="s">
        <v>68</v>
      </c>
      <c r="E883" s="7" t="s">
        <v>68</v>
      </c>
      <c r="F883" s="7" t="s">
        <v>68</v>
      </c>
      <c r="G883" s="7" t="s">
        <v>68</v>
      </c>
      <c r="H883" s="7" t="s">
        <v>68</v>
      </c>
      <c r="I883" s="6" t="s">
        <v>74</v>
      </c>
      <c r="J883" s="6" t="s">
        <v>175</v>
      </c>
      <c r="K883" s="6" t="s">
        <v>170</v>
      </c>
      <c r="L883" s="6" t="s">
        <v>120</v>
      </c>
      <c r="M883" s="7" t="s">
        <v>68</v>
      </c>
      <c r="N883" s="7" t="s">
        <v>68</v>
      </c>
      <c r="O883" s="7" t="s">
        <v>68</v>
      </c>
      <c r="P883" s="6" t="s">
        <v>176</v>
      </c>
      <c r="Q883" s="6" t="s">
        <v>41</v>
      </c>
      <c r="R883" s="6" t="s">
        <v>122</v>
      </c>
      <c r="S883" s="6" t="s">
        <v>120</v>
      </c>
      <c r="T883" s="6" t="s">
        <v>123</v>
      </c>
      <c r="U883" s="6" t="s">
        <v>124</v>
      </c>
      <c r="V883" s="6" t="s">
        <v>45</v>
      </c>
      <c r="W883" s="6" t="s">
        <v>34</v>
      </c>
      <c r="X883" s="6" t="s">
        <v>46</v>
      </c>
      <c r="Y883" s="6" t="s">
        <v>47</v>
      </c>
      <c r="Z883" s="6" t="s">
        <v>143</v>
      </c>
      <c r="AA883" s="6" t="s">
        <v>576</v>
      </c>
      <c r="AB883" s="7">
        <v>2</v>
      </c>
      <c r="AC883" s="7">
        <v>21400</v>
      </c>
      <c r="AD883" s="7">
        <v>21.4</v>
      </c>
      <c r="AE883" s="7">
        <v>171000</v>
      </c>
    </row>
    <row r="884" spans="1:31" ht="22" customHeight="1" x14ac:dyDescent="0.3">
      <c r="A884" s="2">
        <v>43646</v>
      </c>
      <c r="B884" s="3" t="s">
        <v>31</v>
      </c>
      <c r="C884" s="3" t="s">
        <v>56</v>
      </c>
      <c r="D884" s="4" t="s">
        <v>68</v>
      </c>
      <c r="E884" s="4" t="s">
        <v>68</v>
      </c>
      <c r="F884" s="4" t="s">
        <v>68</v>
      </c>
      <c r="G884" s="4" t="s">
        <v>68</v>
      </c>
      <c r="H884" s="4" t="s">
        <v>68</v>
      </c>
      <c r="I884" s="3" t="s">
        <v>74</v>
      </c>
      <c r="J884" s="3" t="s">
        <v>127</v>
      </c>
      <c r="K884" s="4" t="s">
        <v>68</v>
      </c>
      <c r="L884" s="3" t="s">
        <v>120</v>
      </c>
      <c r="M884" s="4" t="s">
        <v>68</v>
      </c>
      <c r="N884" s="4" t="s">
        <v>68</v>
      </c>
      <c r="O884" s="4" t="s">
        <v>68</v>
      </c>
      <c r="P884" s="3" t="s">
        <v>128</v>
      </c>
      <c r="Q884" s="3" t="s">
        <v>41</v>
      </c>
      <c r="R884" s="3" t="s">
        <v>122</v>
      </c>
      <c r="S884" s="3" t="s">
        <v>120</v>
      </c>
      <c r="T884" s="3" t="s">
        <v>123</v>
      </c>
      <c r="U884" s="3" t="s">
        <v>124</v>
      </c>
      <c r="V884" s="3" t="s">
        <v>45</v>
      </c>
      <c r="W884" s="3" t="s">
        <v>34</v>
      </c>
      <c r="X884" s="3" t="s">
        <v>46</v>
      </c>
      <c r="Y884" s="3" t="s">
        <v>47</v>
      </c>
      <c r="Z884" s="3" t="s">
        <v>143</v>
      </c>
      <c r="AA884" s="3" t="s">
        <v>1025</v>
      </c>
      <c r="AB884" s="4">
        <v>2</v>
      </c>
      <c r="AC884" s="4">
        <v>16200</v>
      </c>
      <c r="AD884" s="4">
        <v>16.2</v>
      </c>
      <c r="AE884" s="4">
        <v>130000</v>
      </c>
    </row>
    <row r="885" spans="1:31" ht="22" customHeight="1" x14ac:dyDescent="0.3">
      <c r="A885" s="5">
        <v>43646</v>
      </c>
      <c r="B885" s="6" t="s">
        <v>31</v>
      </c>
      <c r="C885" s="6" t="s">
        <v>56</v>
      </c>
      <c r="D885" s="7" t="s">
        <v>68</v>
      </c>
      <c r="E885" s="7" t="s">
        <v>68</v>
      </c>
      <c r="F885" s="7" t="s">
        <v>68</v>
      </c>
      <c r="G885" s="7" t="s">
        <v>68</v>
      </c>
      <c r="H885" s="7" t="s">
        <v>68</v>
      </c>
      <c r="I885" s="6" t="s">
        <v>74</v>
      </c>
      <c r="J885" s="6" t="s">
        <v>127</v>
      </c>
      <c r="K885" s="7" t="s">
        <v>68</v>
      </c>
      <c r="L885" s="6" t="s">
        <v>120</v>
      </c>
      <c r="M885" s="7" t="s">
        <v>68</v>
      </c>
      <c r="N885" s="7" t="s">
        <v>68</v>
      </c>
      <c r="O885" s="7" t="s">
        <v>68</v>
      </c>
      <c r="P885" s="6" t="s">
        <v>128</v>
      </c>
      <c r="Q885" s="6" t="s">
        <v>41</v>
      </c>
      <c r="R885" s="6" t="s">
        <v>122</v>
      </c>
      <c r="S885" s="6" t="s">
        <v>120</v>
      </c>
      <c r="T885" s="6" t="s">
        <v>123</v>
      </c>
      <c r="U885" s="6" t="s">
        <v>124</v>
      </c>
      <c r="V885" s="6" t="s">
        <v>45</v>
      </c>
      <c r="W885" s="6" t="s">
        <v>34</v>
      </c>
      <c r="X885" s="6" t="s">
        <v>46</v>
      </c>
      <c r="Y885" s="6" t="s">
        <v>47</v>
      </c>
      <c r="Z885" s="6" t="s">
        <v>704</v>
      </c>
      <c r="AA885" s="6" t="s">
        <v>1040</v>
      </c>
      <c r="AB885" s="7">
        <v>2</v>
      </c>
      <c r="AC885" s="7">
        <v>20160</v>
      </c>
      <c r="AD885" s="7">
        <v>20.16</v>
      </c>
      <c r="AE885" s="7">
        <v>471000</v>
      </c>
    </row>
    <row r="886" spans="1:31" ht="22" customHeight="1" x14ac:dyDescent="0.3">
      <c r="A886" s="2">
        <v>43639</v>
      </c>
      <c r="B886" s="3" t="s">
        <v>31</v>
      </c>
      <c r="C886" s="3" t="s">
        <v>32</v>
      </c>
      <c r="D886" s="3" t="s">
        <v>33</v>
      </c>
      <c r="E886" s="3" t="s">
        <v>34</v>
      </c>
      <c r="F886" s="4" t="s">
        <v>68</v>
      </c>
      <c r="G886" s="4" t="s">
        <v>68</v>
      </c>
      <c r="H886" s="4" t="s">
        <v>68</v>
      </c>
      <c r="I886" s="3" t="s">
        <v>35</v>
      </c>
      <c r="J886" s="3" t="s">
        <v>185</v>
      </c>
      <c r="K886" s="4" t="s">
        <v>68</v>
      </c>
      <c r="L886" s="3" t="s">
        <v>120</v>
      </c>
      <c r="M886" s="4" t="s">
        <v>68</v>
      </c>
      <c r="N886" s="4" t="s">
        <v>68</v>
      </c>
      <c r="O886" s="4" t="s">
        <v>68</v>
      </c>
      <c r="P886" s="3" t="s">
        <v>186</v>
      </c>
      <c r="Q886" s="3" t="s">
        <v>41</v>
      </c>
      <c r="R886" s="3" t="s">
        <v>122</v>
      </c>
      <c r="S886" s="3" t="s">
        <v>120</v>
      </c>
      <c r="T886" s="3" t="s">
        <v>123</v>
      </c>
      <c r="U886" s="3" t="s">
        <v>124</v>
      </c>
      <c r="V886" s="3" t="s">
        <v>45</v>
      </c>
      <c r="W886" s="3" t="s">
        <v>34</v>
      </c>
      <c r="X886" s="3" t="s">
        <v>46</v>
      </c>
      <c r="Y886" s="3" t="s">
        <v>47</v>
      </c>
      <c r="Z886" s="3" t="s">
        <v>187</v>
      </c>
      <c r="AA886" s="3" t="s">
        <v>1041</v>
      </c>
      <c r="AB886" s="4">
        <v>2</v>
      </c>
      <c r="AC886" s="4">
        <v>23100</v>
      </c>
      <c r="AD886" s="4">
        <v>23.1</v>
      </c>
      <c r="AE886" s="4">
        <v>216000</v>
      </c>
    </row>
    <row r="887" spans="1:31" ht="22" customHeight="1" x14ac:dyDescent="0.3">
      <c r="A887" s="5">
        <v>43639</v>
      </c>
      <c r="B887" s="6" t="s">
        <v>126</v>
      </c>
      <c r="C887" s="6" t="s">
        <v>56</v>
      </c>
      <c r="D887" s="7" t="s">
        <v>68</v>
      </c>
      <c r="E887" s="7" t="s">
        <v>68</v>
      </c>
      <c r="F887" s="7" t="s">
        <v>68</v>
      </c>
      <c r="G887" s="7" t="s">
        <v>68</v>
      </c>
      <c r="H887" s="7" t="s">
        <v>68</v>
      </c>
      <c r="I887" s="6" t="s">
        <v>74</v>
      </c>
      <c r="J887" s="6" t="s">
        <v>160</v>
      </c>
      <c r="K887" s="7" t="s">
        <v>68</v>
      </c>
      <c r="L887" s="6" t="s">
        <v>120</v>
      </c>
      <c r="M887" s="6" t="s">
        <v>61</v>
      </c>
      <c r="N887" s="7" t="s">
        <v>68</v>
      </c>
      <c r="O887" s="7" t="s">
        <v>68</v>
      </c>
      <c r="P887" s="6" t="s">
        <v>162</v>
      </c>
      <c r="Q887" s="6" t="s">
        <v>101</v>
      </c>
      <c r="R887" s="6" t="s">
        <v>122</v>
      </c>
      <c r="S887" s="6" t="s">
        <v>120</v>
      </c>
      <c r="T887" s="6" t="s">
        <v>123</v>
      </c>
      <c r="U887" s="6" t="s">
        <v>124</v>
      </c>
      <c r="V887" s="6" t="s">
        <v>45</v>
      </c>
      <c r="W887" s="6" t="s">
        <v>34</v>
      </c>
      <c r="X887" s="6" t="s">
        <v>46</v>
      </c>
      <c r="Y887" s="6" t="s">
        <v>47</v>
      </c>
      <c r="Z887" s="6" t="s">
        <v>163</v>
      </c>
      <c r="AA887" s="6" t="s">
        <v>400</v>
      </c>
      <c r="AB887" s="7">
        <v>1</v>
      </c>
      <c r="AC887" s="7">
        <v>7462</v>
      </c>
      <c r="AD887" s="7">
        <v>7.46</v>
      </c>
      <c r="AE887" s="7">
        <v>131000</v>
      </c>
    </row>
    <row r="888" spans="1:31" ht="22" customHeight="1" x14ac:dyDescent="0.3">
      <c r="A888" s="2">
        <v>43639</v>
      </c>
      <c r="B888" s="3" t="s">
        <v>31</v>
      </c>
      <c r="C888" s="3" t="s">
        <v>32</v>
      </c>
      <c r="D888" s="3" t="s">
        <v>33</v>
      </c>
      <c r="E888" s="3" t="s">
        <v>34</v>
      </c>
      <c r="F888" s="4" t="s">
        <v>68</v>
      </c>
      <c r="G888" s="4" t="s">
        <v>68</v>
      </c>
      <c r="H888" s="4" t="s">
        <v>68</v>
      </c>
      <c r="I888" s="3" t="s">
        <v>35</v>
      </c>
      <c r="J888" s="3" t="s">
        <v>185</v>
      </c>
      <c r="K888" s="4" t="s">
        <v>68</v>
      </c>
      <c r="L888" s="3" t="s">
        <v>120</v>
      </c>
      <c r="M888" s="4" t="s">
        <v>68</v>
      </c>
      <c r="N888" s="4" t="s">
        <v>68</v>
      </c>
      <c r="O888" s="4" t="s">
        <v>68</v>
      </c>
      <c r="P888" s="3" t="s">
        <v>186</v>
      </c>
      <c r="Q888" s="3" t="s">
        <v>41</v>
      </c>
      <c r="R888" s="3" t="s">
        <v>122</v>
      </c>
      <c r="S888" s="3" t="s">
        <v>120</v>
      </c>
      <c r="T888" s="3" t="s">
        <v>123</v>
      </c>
      <c r="U888" s="3" t="s">
        <v>124</v>
      </c>
      <c r="V888" s="3" t="s">
        <v>45</v>
      </c>
      <c r="W888" s="3" t="s">
        <v>34</v>
      </c>
      <c r="X888" s="3" t="s">
        <v>46</v>
      </c>
      <c r="Y888" s="3" t="s">
        <v>47</v>
      </c>
      <c r="Z888" s="3" t="s">
        <v>187</v>
      </c>
      <c r="AA888" s="3" t="s">
        <v>1042</v>
      </c>
      <c r="AB888" s="4">
        <v>2</v>
      </c>
      <c r="AC888" s="4">
        <v>6480</v>
      </c>
      <c r="AD888" s="4">
        <v>6.48</v>
      </c>
      <c r="AE888" s="4">
        <v>60700</v>
      </c>
    </row>
    <row r="889" spans="1:31" ht="22" customHeight="1" x14ac:dyDescent="0.3">
      <c r="A889" s="5">
        <v>43639</v>
      </c>
      <c r="B889" s="6" t="s">
        <v>126</v>
      </c>
      <c r="C889" s="6" t="s">
        <v>56</v>
      </c>
      <c r="D889" s="7" t="s">
        <v>68</v>
      </c>
      <c r="E889" s="7" t="s">
        <v>68</v>
      </c>
      <c r="F889" s="7" t="s">
        <v>68</v>
      </c>
      <c r="G889" s="7" t="s">
        <v>68</v>
      </c>
      <c r="H889" s="7" t="s">
        <v>68</v>
      </c>
      <c r="I889" s="6" t="s">
        <v>57</v>
      </c>
      <c r="J889" s="6" t="s">
        <v>127</v>
      </c>
      <c r="K889" s="7" t="s">
        <v>68</v>
      </c>
      <c r="L889" s="6" t="s">
        <v>120</v>
      </c>
      <c r="M889" s="7" t="s">
        <v>68</v>
      </c>
      <c r="N889" s="7" t="s">
        <v>68</v>
      </c>
      <c r="O889" s="7" t="s">
        <v>68</v>
      </c>
      <c r="P889" s="6" t="s">
        <v>128</v>
      </c>
      <c r="Q889" s="6" t="s">
        <v>41</v>
      </c>
      <c r="R889" s="6" t="s">
        <v>122</v>
      </c>
      <c r="S889" s="6" t="s">
        <v>120</v>
      </c>
      <c r="T889" s="6" t="s">
        <v>123</v>
      </c>
      <c r="U889" s="6" t="s">
        <v>124</v>
      </c>
      <c r="V889" s="6" t="s">
        <v>45</v>
      </c>
      <c r="W889" s="6" t="s">
        <v>34</v>
      </c>
      <c r="X889" s="6" t="s">
        <v>46</v>
      </c>
      <c r="Y889" s="6" t="s">
        <v>47</v>
      </c>
      <c r="Z889" s="6" t="s">
        <v>318</v>
      </c>
      <c r="AA889" s="6" t="s">
        <v>706</v>
      </c>
      <c r="AB889" s="7">
        <v>20</v>
      </c>
      <c r="AC889" s="7">
        <v>241200</v>
      </c>
      <c r="AD889" s="7">
        <v>241.2</v>
      </c>
      <c r="AE889" s="7">
        <v>1126000</v>
      </c>
    </row>
    <row r="890" spans="1:31" ht="22" customHeight="1" x14ac:dyDescent="0.3">
      <c r="A890" s="2">
        <v>43639</v>
      </c>
      <c r="B890" s="3" t="s">
        <v>31</v>
      </c>
      <c r="C890" s="3" t="s">
        <v>56</v>
      </c>
      <c r="D890" s="3" t="s">
        <v>222</v>
      </c>
      <c r="E890" s="3" t="s">
        <v>34</v>
      </c>
      <c r="F890" s="4" t="s">
        <v>68</v>
      </c>
      <c r="G890" s="4" t="s">
        <v>68</v>
      </c>
      <c r="H890" s="4" t="s">
        <v>68</v>
      </c>
      <c r="I890" s="3" t="s">
        <v>446</v>
      </c>
      <c r="J890" s="3" t="s">
        <v>800</v>
      </c>
      <c r="K890" s="4" t="s">
        <v>68</v>
      </c>
      <c r="L890" s="3" t="s">
        <v>120</v>
      </c>
      <c r="M890" s="3" t="s">
        <v>61</v>
      </c>
      <c r="N890" s="4" t="s">
        <v>68</v>
      </c>
      <c r="O890" s="4" t="s">
        <v>68</v>
      </c>
      <c r="P890" s="3" t="s">
        <v>151</v>
      </c>
      <c r="Q890" s="3" t="s">
        <v>41</v>
      </c>
      <c r="R890" s="3" t="s">
        <v>1043</v>
      </c>
      <c r="S890" s="3" t="s">
        <v>1044</v>
      </c>
      <c r="T890" s="3" t="s">
        <v>1045</v>
      </c>
      <c r="U890" s="3" t="s">
        <v>124</v>
      </c>
      <c r="V890" s="3" t="s">
        <v>45</v>
      </c>
      <c r="W890" s="3" t="s">
        <v>34</v>
      </c>
      <c r="X890" s="3" t="s">
        <v>46</v>
      </c>
      <c r="Y890" s="3" t="s">
        <v>47</v>
      </c>
      <c r="Z890" s="3" t="s">
        <v>154</v>
      </c>
      <c r="AA890" s="3" t="s">
        <v>1046</v>
      </c>
      <c r="AB890" s="4">
        <v>1</v>
      </c>
      <c r="AC890" s="4">
        <v>13660</v>
      </c>
      <c r="AD890" s="4">
        <v>13.66</v>
      </c>
      <c r="AE890" s="4">
        <v>684000</v>
      </c>
    </row>
    <row r="891" spans="1:31" ht="22" customHeight="1" x14ac:dyDescent="0.3">
      <c r="A891" s="5">
        <v>43639</v>
      </c>
      <c r="B891" s="6" t="s">
        <v>31</v>
      </c>
      <c r="C891" s="6" t="s">
        <v>32</v>
      </c>
      <c r="D891" s="6" t="s">
        <v>33</v>
      </c>
      <c r="E891" s="6" t="s">
        <v>34</v>
      </c>
      <c r="F891" s="7" t="s">
        <v>68</v>
      </c>
      <c r="G891" s="7" t="s">
        <v>68</v>
      </c>
      <c r="H891" s="7" t="s">
        <v>68</v>
      </c>
      <c r="I891" s="6" t="s">
        <v>35</v>
      </c>
      <c r="J891" s="6" t="s">
        <v>325</v>
      </c>
      <c r="K891" s="7" t="s">
        <v>68</v>
      </c>
      <c r="L891" s="7" t="s">
        <v>68</v>
      </c>
      <c r="M891" s="6" t="s">
        <v>326</v>
      </c>
      <c r="N891" s="7" t="s">
        <v>68</v>
      </c>
      <c r="O891" s="7" t="s">
        <v>68</v>
      </c>
      <c r="P891" s="6" t="s">
        <v>327</v>
      </c>
      <c r="Q891" s="6" t="s">
        <v>41</v>
      </c>
      <c r="R891" s="6" t="s">
        <v>122</v>
      </c>
      <c r="S891" s="6" t="s">
        <v>120</v>
      </c>
      <c r="T891" s="6" t="s">
        <v>123</v>
      </c>
      <c r="U891" s="6" t="s">
        <v>124</v>
      </c>
      <c r="V891" s="6" t="s">
        <v>45</v>
      </c>
      <c r="W891" s="6" t="s">
        <v>34</v>
      </c>
      <c r="X891" s="6" t="s">
        <v>46</v>
      </c>
      <c r="Y891" s="6" t="s">
        <v>47</v>
      </c>
      <c r="Z891" s="6" t="s">
        <v>187</v>
      </c>
      <c r="AA891" s="6" t="s">
        <v>1047</v>
      </c>
      <c r="AB891" s="7">
        <v>4</v>
      </c>
      <c r="AC891" s="7">
        <v>58800</v>
      </c>
      <c r="AD891" s="7">
        <v>58.8</v>
      </c>
      <c r="AE891" s="7">
        <v>550000</v>
      </c>
    </row>
    <row r="892" spans="1:31" ht="22" hidden="1" customHeight="1" x14ac:dyDescent="0.3">
      <c r="A892" s="2">
        <v>43639</v>
      </c>
      <c r="B892" s="3" t="s">
        <v>26</v>
      </c>
      <c r="C892" s="3" t="s">
        <v>86</v>
      </c>
      <c r="D892" s="3" t="s">
        <v>87</v>
      </c>
      <c r="E892" s="3" t="s">
        <v>34</v>
      </c>
      <c r="F892" s="4" t="s">
        <v>68</v>
      </c>
      <c r="G892" s="4" t="s">
        <v>68</v>
      </c>
      <c r="H892" s="4" t="s">
        <v>68</v>
      </c>
      <c r="I892" s="3" t="s">
        <v>88</v>
      </c>
      <c r="J892" s="3" t="s">
        <v>89</v>
      </c>
      <c r="K892" s="3" t="s">
        <v>716</v>
      </c>
      <c r="L892" s="3" t="s">
        <v>717</v>
      </c>
      <c r="M892" s="4" t="s">
        <v>68</v>
      </c>
      <c r="N892" s="4" t="s">
        <v>68</v>
      </c>
      <c r="O892" s="4" t="s">
        <v>68</v>
      </c>
      <c r="P892" s="3" t="s">
        <v>90</v>
      </c>
      <c r="Q892" s="3" t="s">
        <v>41</v>
      </c>
      <c r="R892" s="3" t="s">
        <v>91</v>
      </c>
      <c r="S892" s="3" t="s">
        <v>92</v>
      </c>
      <c r="T892" s="3" t="s">
        <v>93</v>
      </c>
      <c r="U892" s="3" t="s">
        <v>94</v>
      </c>
      <c r="V892" s="3" t="s">
        <v>45</v>
      </c>
      <c r="W892" s="3" t="s">
        <v>34</v>
      </c>
      <c r="X892" s="3" t="s">
        <v>46</v>
      </c>
      <c r="Y892" s="3" t="s">
        <v>47</v>
      </c>
      <c r="Z892" s="3" t="s">
        <v>95</v>
      </c>
      <c r="AA892" s="3" t="s">
        <v>1048</v>
      </c>
      <c r="AB892" s="4">
        <v>4</v>
      </c>
      <c r="AC892" s="4">
        <v>50400</v>
      </c>
      <c r="AD892" s="4">
        <v>50.4</v>
      </c>
      <c r="AE892" s="4">
        <v>214000</v>
      </c>
    </row>
    <row r="893" spans="1:31" ht="22" customHeight="1" x14ac:dyDescent="0.3">
      <c r="A893" s="5">
        <v>43639</v>
      </c>
      <c r="B893" s="6" t="s">
        <v>126</v>
      </c>
      <c r="C893" s="6" t="s">
        <v>56</v>
      </c>
      <c r="D893" s="7" t="s">
        <v>68</v>
      </c>
      <c r="E893" s="7" t="s">
        <v>68</v>
      </c>
      <c r="F893" s="7" t="s">
        <v>68</v>
      </c>
      <c r="G893" s="7" t="s">
        <v>68</v>
      </c>
      <c r="H893" s="7" t="s">
        <v>68</v>
      </c>
      <c r="I893" s="6" t="s">
        <v>57</v>
      </c>
      <c r="J893" s="6" t="s">
        <v>127</v>
      </c>
      <c r="K893" s="7" t="s">
        <v>68</v>
      </c>
      <c r="L893" s="6" t="s">
        <v>120</v>
      </c>
      <c r="M893" s="7" t="s">
        <v>68</v>
      </c>
      <c r="N893" s="7" t="s">
        <v>68</v>
      </c>
      <c r="O893" s="7" t="s">
        <v>68</v>
      </c>
      <c r="P893" s="6" t="s">
        <v>128</v>
      </c>
      <c r="Q893" s="6" t="s">
        <v>41</v>
      </c>
      <c r="R893" s="6" t="s">
        <v>122</v>
      </c>
      <c r="S893" s="6" t="s">
        <v>120</v>
      </c>
      <c r="T893" s="6" t="s">
        <v>123</v>
      </c>
      <c r="U893" s="6" t="s">
        <v>124</v>
      </c>
      <c r="V893" s="6" t="s">
        <v>45</v>
      </c>
      <c r="W893" s="6" t="s">
        <v>34</v>
      </c>
      <c r="X893" s="6" t="s">
        <v>46</v>
      </c>
      <c r="Y893" s="6" t="s">
        <v>47</v>
      </c>
      <c r="Z893" s="6" t="s">
        <v>318</v>
      </c>
      <c r="AA893" s="6" t="s">
        <v>706</v>
      </c>
      <c r="AB893" s="7">
        <v>20</v>
      </c>
      <c r="AC893" s="7">
        <v>241200</v>
      </c>
      <c r="AD893" s="7">
        <v>241.2</v>
      </c>
      <c r="AE893" s="7">
        <v>1126000</v>
      </c>
    </row>
    <row r="894" spans="1:31" ht="22" customHeight="1" x14ac:dyDescent="0.3">
      <c r="A894" s="2">
        <v>43639</v>
      </c>
      <c r="B894" s="3" t="s">
        <v>31</v>
      </c>
      <c r="C894" s="3" t="s">
        <v>32</v>
      </c>
      <c r="D894" s="3" t="s">
        <v>33</v>
      </c>
      <c r="E894" s="3" t="s">
        <v>34</v>
      </c>
      <c r="F894" s="4" t="s">
        <v>68</v>
      </c>
      <c r="G894" s="4" t="s">
        <v>68</v>
      </c>
      <c r="H894" s="4" t="s">
        <v>68</v>
      </c>
      <c r="I894" s="3" t="s">
        <v>35</v>
      </c>
      <c r="J894" s="3" t="s">
        <v>1049</v>
      </c>
      <c r="K894" s="3" t="s">
        <v>949</v>
      </c>
      <c r="L894" s="3" t="s">
        <v>120</v>
      </c>
      <c r="M894" s="4" t="s">
        <v>68</v>
      </c>
      <c r="N894" s="4" t="s">
        <v>68</v>
      </c>
      <c r="O894" s="4" t="s">
        <v>68</v>
      </c>
      <c r="P894" s="3" t="s">
        <v>1050</v>
      </c>
      <c r="Q894" s="3" t="s">
        <v>101</v>
      </c>
      <c r="R894" s="3" t="s">
        <v>122</v>
      </c>
      <c r="S894" s="3" t="s">
        <v>120</v>
      </c>
      <c r="T894" s="3" t="s">
        <v>123</v>
      </c>
      <c r="U894" s="3" t="s">
        <v>124</v>
      </c>
      <c r="V894" s="3" t="s">
        <v>45</v>
      </c>
      <c r="W894" s="3" t="s">
        <v>34</v>
      </c>
      <c r="X894" s="3" t="s">
        <v>46</v>
      </c>
      <c r="Y894" s="3" t="s">
        <v>47</v>
      </c>
      <c r="Z894" s="3" t="s">
        <v>145</v>
      </c>
      <c r="AA894" s="3" t="s">
        <v>1051</v>
      </c>
      <c r="AB894" s="4">
        <v>4</v>
      </c>
      <c r="AC894" s="4">
        <v>34560</v>
      </c>
      <c r="AD894" s="4">
        <v>34.56</v>
      </c>
      <c r="AE894" s="4">
        <v>257000</v>
      </c>
    </row>
    <row r="895" spans="1:31" ht="22" customHeight="1" x14ac:dyDescent="0.3">
      <c r="A895" s="5">
        <v>43638</v>
      </c>
      <c r="B895" s="6" t="s">
        <v>31</v>
      </c>
      <c r="C895" s="6" t="s">
        <v>32</v>
      </c>
      <c r="D895" s="6" t="s">
        <v>33</v>
      </c>
      <c r="E895" s="6" t="s">
        <v>34</v>
      </c>
      <c r="F895" s="7" t="s">
        <v>68</v>
      </c>
      <c r="G895" s="7" t="s">
        <v>68</v>
      </c>
      <c r="H895" s="7" t="s">
        <v>68</v>
      </c>
      <c r="I895" s="6" t="s">
        <v>35</v>
      </c>
      <c r="J895" s="6" t="s">
        <v>200</v>
      </c>
      <c r="K895" s="7" t="s">
        <v>68</v>
      </c>
      <c r="L895" s="6" t="s">
        <v>99</v>
      </c>
      <c r="M895" s="7" t="s">
        <v>68</v>
      </c>
      <c r="N895" s="7" t="s">
        <v>68</v>
      </c>
      <c r="O895" s="7" t="s">
        <v>68</v>
      </c>
      <c r="P895" s="6" t="s">
        <v>202</v>
      </c>
      <c r="Q895" s="6" t="s">
        <v>41</v>
      </c>
      <c r="R895" s="6" t="s">
        <v>133</v>
      </c>
      <c r="S895" s="6" t="s">
        <v>110</v>
      </c>
      <c r="T895" s="6" t="s">
        <v>134</v>
      </c>
      <c r="U895" s="6" t="s">
        <v>115</v>
      </c>
      <c r="V895" s="6" t="s">
        <v>45</v>
      </c>
      <c r="W895" s="6" t="s">
        <v>34</v>
      </c>
      <c r="X895" s="6" t="s">
        <v>46</v>
      </c>
      <c r="Y895" s="6" t="s">
        <v>47</v>
      </c>
      <c r="Z895" s="6" t="s">
        <v>145</v>
      </c>
      <c r="AA895" s="6" t="s">
        <v>1052</v>
      </c>
      <c r="AB895" s="7">
        <v>4</v>
      </c>
      <c r="AC895" s="7">
        <v>38880</v>
      </c>
      <c r="AD895" s="7">
        <v>38.880000000000003</v>
      </c>
      <c r="AE895" s="7">
        <v>679000</v>
      </c>
    </row>
    <row r="896" spans="1:31" ht="22" customHeight="1" x14ac:dyDescent="0.3">
      <c r="A896" s="2">
        <v>43638</v>
      </c>
      <c r="B896" s="3" t="s">
        <v>31</v>
      </c>
      <c r="C896" s="3" t="s">
        <v>56</v>
      </c>
      <c r="D896" s="4" t="s">
        <v>68</v>
      </c>
      <c r="E896" s="4" t="s">
        <v>68</v>
      </c>
      <c r="F896" s="4" t="s">
        <v>68</v>
      </c>
      <c r="G896" s="4" t="s">
        <v>68</v>
      </c>
      <c r="H896" s="4" t="s">
        <v>68</v>
      </c>
      <c r="I896" s="3" t="s">
        <v>74</v>
      </c>
      <c r="J896" s="3" t="s">
        <v>347</v>
      </c>
      <c r="K896" s="3" t="s">
        <v>929</v>
      </c>
      <c r="L896" s="3" t="s">
        <v>350</v>
      </c>
      <c r="M896" s="3" t="s">
        <v>61</v>
      </c>
      <c r="N896" s="4" t="s">
        <v>68</v>
      </c>
      <c r="O896" s="4" t="s">
        <v>68</v>
      </c>
      <c r="P896" s="3" t="s">
        <v>348</v>
      </c>
      <c r="Q896" s="3" t="s">
        <v>1053</v>
      </c>
      <c r="R896" s="3" t="s">
        <v>371</v>
      </c>
      <c r="S896" s="3" t="s">
        <v>350</v>
      </c>
      <c r="T896" s="3" t="s">
        <v>372</v>
      </c>
      <c r="U896" s="3" t="s">
        <v>352</v>
      </c>
      <c r="V896" s="3" t="s">
        <v>45</v>
      </c>
      <c r="W896" s="3" t="s">
        <v>34</v>
      </c>
      <c r="X896" s="3" t="s">
        <v>46</v>
      </c>
      <c r="Y896" s="3" t="s">
        <v>47</v>
      </c>
      <c r="Z896" s="3" t="s">
        <v>373</v>
      </c>
      <c r="AA896" s="3" t="s">
        <v>1054</v>
      </c>
      <c r="AB896" s="4">
        <v>7</v>
      </c>
      <c r="AC896" s="4">
        <v>129940</v>
      </c>
      <c r="AD896" s="4">
        <v>129.94</v>
      </c>
      <c r="AE896" s="4">
        <v>291000</v>
      </c>
    </row>
    <row r="897" spans="1:31" ht="22" customHeight="1" x14ac:dyDescent="0.3">
      <c r="A897" s="5">
        <v>43635</v>
      </c>
      <c r="B897" s="6" t="s">
        <v>31</v>
      </c>
      <c r="C897" s="6" t="s">
        <v>56</v>
      </c>
      <c r="D897" s="7" t="s">
        <v>68</v>
      </c>
      <c r="E897" s="7" t="s">
        <v>68</v>
      </c>
      <c r="F897" s="7" t="s">
        <v>68</v>
      </c>
      <c r="G897" s="7" t="s">
        <v>68</v>
      </c>
      <c r="H897" s="7" t="s">
        <v>68</v>
      </c>
      <c r="I897" s="6" t="s">
        <v>74</v>
      </c>
      <c r="J897" s="6" t="s">
        <v>230</v>
      </c>
      <c r="K897" s="6" t="s">
        <v>580</v>
      </c>
      <c r="L897" s="6" t="s">
        <v>110</v>
      </c>
      <c r="M897" s="7" t="s">
        <v>68</v>
      </c>
      <c r="N897" s="7" t="s">
        <v>68</v>
      </c>
      <c r="O897" s="7" t="s">
        <v>68</v>
      </c>
      <c r="P897" s="6" t="s">
        <v>231</v>
      </c>
      <c r="Q897" s="6" t="s">
        <v>908</v>
      </c>
      <c r="R897" s="6" t="s">
        <v>113</v>
      </c>
      <c r="S897" s="6" t="s">
        <v>110</v>
      </c>
      <c r="T897" s="6" t="s">
        <v>114</v>
      </c>
      <c r="U897" s="6" t="s">
        <v>115</v>
      </c>
      <c r="V897" s="6" t="s">
        <v>45</v>
      </c>
      <c r="W897" s="6" t="s">
        <v>34</v>
      </c>
      <c r="X897" s="6" t="s">
        <v>46</v>
      </c>
      <c r="Y897" s="6" t="s">
        <v>47</v>
      </c>
      <c r="Z897" s="6" t="s">
        <v>232</v>
      </c>
      <c r="AA897" s="6" t="s">
        <v>1055</v>
      </c>
      <c r="AB897" s="7">
        <v>6</v>
      </c>
      <c r="AC897" s="7">
        <v>96240</v>
      </c>
      <c r="AD897" s="7">
        <v>96.24</v>
      </c>
      <c r="AE897" s="7">
        <v>142000</v>
      </c>
    </row>
    <row r="898" spans="1:31" ht="22" customHeight="1" x14ac:dyDescent="0.3">
      <c r="A898" s="2">
        <v>43635</v>
      </c>
      <c r="B898" s="3" t="s">
        <v>31</v>
      </c>
      <c r="C898" s="3" t="s">
        <v>56</v>
      </c>
      <c r="D898" s="3" t="s">
        <v>222</v>
      </c>
      <c r="E898" s="3" t="s">
        <v>34</v>
      </c>
      <c r="F898" s="4" t="s">
        <v>68</v>
      </c>
      <c r="G898" s="4" t="s">
        <v>68</v>
      </c>
      <c r="H898" s="4" t="s">
        <v>68</v>
      </c>
      <c r="I898" s="3" t="s">
        <v>446</v>
      </c>
      <c r="J898" s="3" t="s">
        <v>230</v>
      </c>
      <c r="K898" s="3" t="s">
        <v>580</v>
      </c>
      <c r="L898" s="3" t="s">
        <v>110</v>
      </c>
      <c r="M898" s="4" t="s">
        <v>68</v>
      </c>
      <c r="N898" s="4" t="s">
        <v>68</v>
      </c>
      <c r="O898" s="4" t="s">
        <v>68</v>
      </c>
      <c r="P898" s="3" t="s">
        <v>231</v>
      </c>
      <c r="Q898" s="3" t="s">
        <v>908</v>
      </c>
      <c r="R898" s="3" t="s">
        <v>113</v>
      </c>
      <c r="S898" s="3" t="s">
        <v>110</v>
      </c>
      <c r="T898" s="3" t="s">
        <v>114</v>
      </c>
      <c r="U898" s="3" t="s">
        <v>115</v>
      </c>
      <c r="V898" s="3" t="s">
        <v>45</v>
      </c>
      <c r="W898" s="3" t="s">
        <v>34</v>
      </c>
      <c r="X898" s="3" t="s">
        <v>46</v>
      </c>
      <c r="Y898" s="3" t="s">
        <v>47</v>
      </c>
      <c r="Z898" s="3" t="s">
        <v>234</v>
      </c>
      <c r="AA898" s="3" t="s">
        <v>1056</v>
      </c>
      <c r="AB898" s="4">
        <v>3</v>
      </c>
      <c r="AC898" s="4">
        <v>51048</v>
      </c>
      <c r="AD898" s="4">
        <v>51.05</v>
      </c>
      <c r="AE898" s="4">
        <v>48500</v>
      </c>
    </row>
    <row r="899" spans="1:31" ht="22" customHeight="1" x14ac:dyDescent="0.3">
      <c r="A899" s="5">
        <v>43632</v>
      </c>
      <c r="B899" s="6" t="s">
        <v>31</v>
      </c>
      <c r="C899" s="6" t="s">
        <v>32</v>
      </c>
      <c r="D899" s="6" t="s">
        <v>33</v>
      </c>
      <c r="E899" s="6" t="s">
        <v>34</v>
      </c>
      <c r="F899" s="7" t="s">
        <v>68</v>
      </c>
      <c r="G899" s="7" t="s">
        <v>68</v>
      </c>
      <c r="H899" s="7" t="s">
        <v>68</v>
      </c>
      <c r="I899" s="6" t="s">
        <v>35</v>
      </c>
      <c r="J899" s="6" t="s">
        <v>185</v>
      </c>
      <c r="K899" s="7" t="s">
        <v>68</v>
      </c>
      <c r="L899" s="6" t="s">
        <v>120</v>
      </c>
      <c r="M899" s="7" t="s">
        <v>68</v>
      </c>
      <c r="N899" s="7" t="s">
        <v>68</v>
      </c>
      <c r="O899" s="7" t="s">
        <v>68</v>
      </c>
      <c r="P899" s="6" t="s">
        <v>186</v>
      </c>
      <c r="Q899" s="6" t="s">
        <v>41</v>
      </c>
      <c r="R899" s="6" t="s">
        <v>122</v>
      </c>
      <c r="S899" s="6" t="s">
        <v>120</v>
      </c>
      <c r="T899" s="6" t="s">
        <v>123</v>
      </c>
      <c r="U899" s="6" t="s">
        <v>124</v>
      </c>
      <c r="V899" s="6" t="s">
        <v>45</v>
      </c>
      <c r="W899" s="6" t="s">
        <v>34</v>
      </c>
      <c r="X899" s="6" t="s">
        <v>46</v>
      </c>
      <c r="Y899" s="6" t="s">
        <v>47</v>
      </c>
      <c r="Z899" s="6" t="s">
        <v>187</v>
      </c>
      <c r="AA899" s="6" t="s">
        <v>1057</v>
      </c>
      <c r="AB899" s="7">
        <v>2</v>
      </c>
      <c r="AC899" s="7">
        <v>16800</v>
      </c>
      <c r="AD899" s="7">
        <v>16.8</v>
      </c>
      <c r="AE899" s="7">
        <v>157000</v>
      </c>
    </row>
    <row r="900" spans="1:31" ht="22" customHeight="1" x14ac:dyDescent="0.3">
      <c r="A900" s="2">
        <v>43632</v>
      </c>
      <c r="B900" s="3" t="s">
        <v>31</v>
      </c>
      <c r="C900" s="3" t="s">
        <v>56</v>
      </c>
      <c r="D900" s="4" t="s">
        <v>68</v>
      </c>
      <c r="E900" s="4" t="s">
        <v>68</v>
      </c>
      <c r="F900" s="4" t="s">
        <v>68</v>
      </c>
      <c r="G900" s="4" t="s">
        <v>68</v>
      </c>
      <c r="H900" s="4" t="s">
        <v>68</v>
      </c>
      <c r="I900" s="3" t="s">
        <v>74</v>
      </c>
      <c r="J900" s="3" t="s">
        <v>127</v>
      </c>
      <c r="K900" s="4" t="s">
        <v>68</v>
      </c>
      <c r="L900" s="3" t="s">
        <v>120</v>
      </c>
      <c r="M900" s="4" t="s">
        <v>68</v>
      </c>
      <c r="N900" s="4" t="s">
        <v>68</v>
      </c>
      <c r="O900" s="4" t="s">
        <v>68</v>
      </c>
      <c r="P900" s="3" t="s">
        <v>128</v>
      </c>
      <c r="Q900" s="3" t="s">
        <v>41</v>
      </c>
      <c r="R900" s="3" t="s">
        <v>122</v>
      </c>
      <c r="S900" s="3" t="s">
        <v>120</v>
      </c>
      <c r="T900" s="3" t="s">
        <v>123</v>
      </c>
      <c r="U900" s="3" t="s">
        <v>124</v>
      </c>
      <c r="V900" s="3" t="s">
        <v>45</v>
      </c>
      <c r="W900" s="3" t="s">
        <v>34</v>
      </c>
      <c r="X900" s="3" t="s">
        <v>46</v>
      </c>
      <c r="Y900" s="3" t="s">
        <v>47</v>
      </c>
      <c r="Z900" s="3" t="s">
        <v>143</v>
      </c>
      <c r="AA900" s="3" t="s">
        <v>1058</v>
      </c>
      <c r="AB900" s="4">
        <v>2</v>
      </c>
      <c r="AC900" s="4">
        <v>21400</v>
      </c>
      <c r="AD900" s="4">
        <v>21.4</v>
      </c>
      <c r="AE900" s="4">
        <v>171000</v>
      </c>
    </row>
    <row r="901" spans="1:31" ht="22" customHeight="1" x14ac:dyDescent="0.3">
      <c r="A901" s="5">
        <v>43631</v>
      </c>
      <c r="B901" s="6" t="s">
        <v>31</v>
      </c>
      <c r="C901" s="6" t="s">
        <v>32</v>
      </c>
      <c r="D901" s="6" t="s">
        <v>33</v>
      </c>
      <c r="E901" s="6" t="s">
        <v>34</v>
      </c>
      <c r="F901" s="7" t="s">
        <v>68</v>
      </c>
      <c r="G901" s="7" t="s">
        <v>68</v>
      </c>
      <c r="H901" s="7" t="s">
        <v>68</v>
      </c>
      <c r="I901" s="6" t="s">
        <v>35</v>
      </c>
      <c r="J901" s="6" t="s">
        <v>579</v>
      </c>
      <c r="K901" s="6" t="s">
        <v>580</v>
      </c>
      <c r="L901" s="6" t="s">
        <v>110</v>
      </c>
      <c r="M901" s="6" t="s">
        <v>61</v>
      </c>
      <c r="N901" s="7" t="s">
        <v>68</v>
      </c>
      <c r="O901" s="7" t="s">
        <v>68</v>
      </c>
      <c r="P901" s="6" t="s">
        <v>581</v>
      </c>
      <c r="Q901" s="6" t="s">
        <v>101</v>
      </c>
      <c r="R901" s="6" t="s">
        <v>968</v>
      </c>
      <c r="S901" s="6" t="s">
        <v>110</v>
      </c>
      <c r="T901" s="6" t="s">
        <v>969</v>
      </c>
      <c r="U901" s="6" t="s">
        <v>115</v>
      </c>
      <c r="V901" s="6" t="s">
        <v>45</v>
      </c>
      <c r="W901" s="6" t="s">
        <v>34</v>
      </c>
      <c r="X901" s="6" t="s">
        <v>46</v>
      </c>
      <c r="Y901" s="6" t="s">
        <v>47</v>
      </c>
      <c r="Z901" s="6" t="s">
        <v>145</v>
      </c>
      <c r="AA901" s="6" t="s">
        <v>970</v>
      </c>
      <c r="AB901" s="7">
        <v>2</v>
      </c>
      <c r="AC901" s="7">
        <v>16344</v>
      </c>
      <c r="AD901" s="7">
        <v>16.34</v>
      </c>
      <c r="AE901" s="7">
        <v>285000</v>
      </c>
    </row>
    <row r="902" spans="1:31" ht="22" customHeight="1" x14ac:dyDescent="0.3">
      <c r="A902" s="2">
        <v>43631</v>
      </c>
      <c r="B902" s="3" t="s">
        <v>31</v>
      </c>
      <c r="C902" s="3" t="s">
        <v>32</v>
      </c>
      <c r="D902" s="3" t="s">
        <v>33</v>
      </c>
      <c r="E902" s="3" t="s">
        <v>34</v>
      </c>
      <c r="F902" s="4" t="s">
        <v>68</v>
      </c>
      <c r="G902" s="4" t="s">
        <v>68</v>
      </c>
      <c r="H902" s="4" t="s">
        <v>68</v>
      </c>
      <c r="I902" s="3" t="s">
        <v>35</v>
      </c>
      <c r="J902" s="3" t="s">
        <v>200</v>
      </c>
      <c r="K902" s="4" t="s">
        <v>68</v>
      </c>
      <c r="L902" s="3" t="s">
        <v>99</v>
      </c>
      <c r="M902" s="4" t="s">
        <v>68</v>
      </c>
      <c r="N902" s="4" t="s">
        <v>68</v>
      </c>
      <c r="O902" s="4" t="s">
        <v>68</v>
      </c>
      <c r="P902" s="3" t="s">
        <v>202</v>
      </c>
      <c r="Q902" s="3" t="s">
        <v>41</v>
      </c>
      <c r="R902" s="3" t="s">
        <v>133</v>
      </c>
      <c r="S902" s="3" t="s">
        <v>110</v>
      </c>
      <c r="T902" s="3" t="s">
        <v>134</v>
      </c>
      <c r="U902" s="3" t="s">
        <v>115</v>
      </c>
      <c r="V902" s="3" t="s">
        <v>45</v>
      </c>
      <c r="W902" s="3" t="s">
        <v>34</v>
      </c>
      <c r="X902" s="3" t="s">
        <v>46</v>
      </c>
      <c r="Y902" s="3" t="s">
        <v>47</v>
      </c>
      <c r="Z902" s="3" t="s">
        <v>145</v>
      </c>
      <c r="AA902" s="3" t="s">
        <v>1059</v>
      </c>
      <c r="AB902" s="4">
        <v>2</v>
      </c>
      <c r="AC902" s="4">
        <v>23100</v>
      </c>
      <c r="AD902" s="4">
        <v>23.1</v>
      </c>
      <c r="AE902" s="4">
        <v>403000</v>
      </c>
    </row>
    <row r="903" spans="1:31" ht="22" customHeight="1" x14ac:dyDescent="0.3">
      <c r="A903" s="5">
        <v>43631</v>
      </c>
      <c r="B903" s="6" t="s">
        <v>31</v>
      </c>
      <c r="C903" s="6" t="s">
        <v>32</v>
      </c>
      <c r="D903" s="6" t="s">
        <v>33</v>
      </c>
      <c r="E903" s="6" t="s">
        <v>34</v>
      </c>
      <c r="F903" s="7" t="s">
        <v>68</v>
      </c>
      <c r="G903" s="7" t="s">
        <v>68</v>
      </c>
      <c r="H903" s="7" t="s">
        <v>68</v>
      </c>
      <c r="I903" s="6" t="s">
        <v>35</v>
      </c>
      <c r="J903" s="6" t="s">
        <v>200</v>
      </c>
      <c r="K903" s="7" t="s">
        <v>68</v>
      </c>
      <c r="L903" s="6" t="s">
        <v>99</v>
      </c>
      <c r="M903" s="7" t="s">
        <v>68</v>
      </c>
      <c r="N903" s="7" t="s">
        <v>68</v>
      </c>
      <c r="O903" s="7" t="s">
        <v>68</v>
      </c>
      <c r="P903" s="6" t="s">
        <v>202</v>
      </c>
      <c r="Q903" s="6" t="s">
        <v>41</v>
      </c>
      <c r="R903" s="6" t="s">
        <v>133</v>
      </c>
      <c r="S903" s="6" t="s">
        <v>110</v>
      </c>
      <c r="T903" s="6" t="s">
        <v>134</v>
      </c>
      <c r="U903" s="6" t="s">
        <v>115</v>
      </c>
      <c r="V903" s="6" t="s">
        <v>45</v>
      </c>
      <c r="W903" s="6" t="s">
        <v>34</v>
      </c>
      <c r="X903" s="6" t="s">
        <v>46</v>
      </c>
      <c r="Y903" s="6" t="s">
        <v>47</v>
      </c>
      <c r="Z903" s="6" t="s">
        <v>145</v>
      </c>
      <c r="AA903" s="6" t="s">
        <v>1060</v>
      </c>
      <c r="AB903" s="7">
        <v>6</v>
      </c>
      <c r="AC903" s="7">
        <v>58560</v>
      </c>
      <c r="AD903" s="7">
        <v>58.56</v>
      </c>
      <c r="AE903" s="7">
        <v>1023000</v>
      </c>
    </row>
    <row r="904" spans="1:31" ht="22" customHeight="1" x14ac:dyDescent="0.3">
      <c r="A904" s="2">
        <v>43631</v>
      </c>
      <c r="B904" s="3" t="s">
        <v>31</v>
      </c>
      <c r="C904" s="3" t="s">
        <v>56</v>
      </c>
      <c r="D904" s="4" t="s">
        <v>68</v>
      </c>
      <c r="E904" s="4" t="s">
        <v>68</v>
      </c>
      <c r="F904" s="4" t="s">
        <v>68</v>
      </c>
      <c r="G904" s="4" t="s">
        <v>68</v>
      </c>
      <c r="H904" s="4" t="s">
        <v>68</v>
      </c>
      <c r="I904" s="3" t="s">
        <v>74</v>
      </c>
      <c r="J904" s="3" t="s">
        <v>634</v>
      </c>
      <c r="K904" s="4" t="s">
        <v>68</v>
      </c>
      <c r="L904" s="4" t="s">
        <v>68</v>
      </c>
      <c r="M904" s="4" t="s">
        <v>68</v>
      </c>
      <c r="N904" s="4" t="s">
        <v>68</v>
      </c>
      <c r="O904" s="4" t="s">
        <v>68</v>
      </c>
      <c r="P904" s="3" t="s">
        <v>495</v>
      </c>
      <c r="Q904" s="3" t="s">
        <v>41</v>
      </c>
      <c r="R904" s="3" t="s">
        <v>133</v>
      </c>
      <c r="S904" s="3" t="s">
        <v>110</v>
      </c>
      <c r="T904" s="3" t="s">
        <v>134</v>
      </c>
      <c r="U904" s="3" t="s">
        <v>115</v>
      </c>
      <c r="V904" s="3" t="s">
        <v>45</v>
      </c>
      <c r="W904" s="3" t="s">
        <v>34</v>
      </c>
      <c r="X904" s="3" t="s">
        <v>46</v>
      </c>
      <c r="Y904" s="3" t="s">
        <v>47</v>
      </c>
      <c r="Z904" s="3" t="s">
        <v>135</v>
      </c>
      <c r="AA904" s="3" t="s">
        <v>1061</v>
      </c>
      <c r="AB904" s="4">
        <v>2</v>
      </c>
      <c r="AC904" s="4">
        <v>22580</v>
      </c>
      <c r="AD904" s="4">
        <v>22.58</v>
      </c>
      <c r="AE904" s="4">
        <v>4005000</v>
      </c>
    </row>
    <row r="905" spans="1:31" ht="22" customHeight="1" x14ac:dyDescent="0.3">
      <c r="A905" s="5">
        <v>43629</v>
      </c>
      <c r="B905" s="6" t="s">
        <v>31</v>
      </c>
      <c r="C905" s="6" t="s">
        <v>32</v>
      </c>
      <c r="D905" s="6" t="s">
        <v>33</v>
      </c>
      <c r="E905" s="6" t="s">
        <v>34</v>
      </c>
      <c r="F905" s="7" t="s">
        <v>68</v>
      </c>
      <c r="G905" s="7" t="s">
        <v>68</v>
      </c>
      <c r="H905" s="7" t="s">
        <v>68</v>
      </c>
      <c r="I905" s="6" t="s">
        <v>35</v>
      </c>
      <c r="J905" s="6" t="s">
        <v>244</v>
      </c>
      <c r="K905" s="7" t="s">
        <v>68</v>
      </c>
      <c r="L905" s="6" t="s">
        <v>245</v>
      </c>
      <c r="M905" s="6" t="s">
        <v>61</v>
      </c>
      <c r="N905" s="7" t="s">
        <v>68</v>
      </c>
      <c r="O905" s="7" t="s">
        <v>68</v>
      </c>
      <c r="P905" s="6" t="s">
        <v>246</v>
      </c>
      <c r="Q905" s="6" t="s">
        <v>41</v>
      </c>
      <c r="R905" s="6" t="s">
        <v>474</v>
      </c>
      <c r="S905" s="6" t="s">
        <v>245</v>
      </c>
      <c r="T905" s="6" t="s">
        <v>475</v>
      </c>
      <c r="U905" s="6" t="s">
        <v>124</v>
      </c>
      <c r="V905" s="6" t="s">
        <v>45</v>
      </c>
      <c r="W905" s="6" t="s">
        <v>34</v>
      </c>
      <c r="X905" s="6" t="s">
        <v>46</v>
      </c>
      <c r="Y905" s="6" t="s">
        <v>47</v>
      </c>
      <c r="Z905" s="6" t="s">
        <v>187</v>
      </c>
      <c r="AA905" s="6" t="s">
        <v>1062</v>
      </c>
      <c r="AB905" s="7">
        <v>3</v>
      </c>
      <c r="AC905" s="7">
        <v>73200</v>
      </c>
      <c r="AD905" s="7">
        <v>73.2</v>
      </c>
      <c r="AE905" s="7">
        <v>938000</v>
      </c>
    </row>
    <row r="906" spans="1:31" ht="22" customHeight="1" x14ac:dyDescent="0.3">
      <c r="A906" s="2">
        <v>43629</v>
      </c>
      <c r="B906" s="3" t="s">
        <v>31</v>
      </c>
      <c r="C906" s="3" t="s">
        <v>32</v>
      </c>
      <c r="D906" s="3" t="s">
        <v>33</v>
      </c>
      <c r="E906" s="3" t="s">
        <v>34</v>
      </c>
      <c r="F906" s="4" t="s">
        <v>68</v>
      </c>
      <c r="G906" s="4" t="s">
        <v>68</v>
      </c>
      <c r="H906" s="4" t="s">
        <v>68</v>
      </c>
      <c r="I906" s="3" t="s">
        <v>35</v>
      </c>
      <c r="J906" s="3" t="s">
        <v>244</v>
      </c>
      <c r="K906" s="4" t="s">
        <v>68</v>
      </c>
      <c r="L906" s="3" t="s">
        <v>245</v>
      </c>
      <c r="M906" s="3" t="s">
        <v>61</v>
      </c>
      <c r="N906" s="4" t="s">
        <v>68</v>
      </c>
      <c r="O906" s="4" t="s">
        <v>68</v>
      </c>
      <c r="P906" s="3" t="s">
        <v>246</v>
      </c>
      <c r="Q906" s="3" t="s">
        <v>41</v>
      </c>
      <c r="R906" s="3" t="s">
        <v>474</v>
      </c>
      <c r="S906" s="3" t="s">
        <v>245</v>
      </c>
      <c r="T906" s="3" t="s">
        <v>475</v>
      </c>
      <c r="U906" s="3" t="s">
        <v>124</v>
      </c>
      <c r="V906" s="3" t="s">
        <v>45</v>
      </c>
      <c r="W906" s="3" t="s">
        <v>34</v>
      </c>
      <c r="X906" s="3" t="s">
        <v>46</v>
      </c>
      <c r="Y906" s="3" t="s">
        <v>47</v>
      </c>
      <c r="Z906" s="3" t="s">
        <v>187</v>
      </c>
      <c r="AA906" s="3" t="s">
        <v>1010</v>
      </c>
      <c r="AB906" s="4">
        <v>4</v>
      </c>
      <c r="AC906" s="4">
        <v>97600</v>
      </c>
      <c r="AD906" s="4">
        <v>97.6</v>
      </c>
      <c r="AE906" s="4">
        <v>1251000</v>
      </c>
    </row>
    <row r="907" spans="1:31" ht="22" customHeight="1" x14ac:dyDescent="0.3">
      <c r="A907" s="5">
        <v>43629</v>
      </c>
      <c r="B907" s="6" t="s">
        <v>31</v>
      </c>
      <c r="C907" s="6" t="s">
        <v>56</v>
      </c>
      <c r="D907" s="7" t="s">
        <v>68</v>
      </c>
      <c r="E907" s="7" t="s">
        <v>68</v>
      </c>
      <c r="F907" s="7" t="s">
        <v>68</v>
      </c>
      <c r="G907" s="7" t="s">
        <v>68</v>
      </c>
      <c r="H907" s="7" t="s">
        <v>68</v>
      </c>
      <c r="I907" s="6" t="s">
        <v>74</v>
      </c>
      <c r="J907" s="6" t="s">
        <v>656</v>
      </c>
      <c r="K907" s="7" t="s">
        <v>68</v>
      </c>
      <c r="L907" s="7" t="s">
        <v>68</v>
      </c>
      <c r="M907" s="7" t="s">
        <v>68</v>
      </c>
      <c r="N907" s="7" t="s">
        <v>68</v>
      </c>
      <c r="O907" s="7" t="s">
        <v>68</v>
      </c>
      <c r="P907" s="6" t="s">
        <v>657</v>
      </c>
      <c r="Q907" s="6" t="s">
        <v>101</v>
      </c>
      <c r="R907" s="6" t="s">
        <v>133</v>
      </c>
      <c r="S907" s="6" t="s">
        <v>110</v>
      </c>
      <c r="T907" s="6" t="s">
        <v>134</v>
      </c>
      <c r="U907" s="6" t="s">
        <v>115</v>
      </c>
      <c r="V907" s="6" t="s">
        <v>45</v>
      </c>
      <c r="W907" s="6" t="s">
        <v>34</v>
      </c>
      <c r="X907" s="6" t="s">
        <v>46</v>
      </c>
      <c r="Y907" s="6" t="s">
        <v>47</v>
      </c>
      <c r="Z907" s="6" t="s">
        <v>163</v>
      </c>
      <c r="AA907" s="6" t="s">
        <v>952</v>
      </c>
      <c r="AB907" s="7">
        <v>4</v>
      </c>
      <c r="AC907" s="7">
        <v>72640</v>
      </c>
      <c r="AD907" s="7">
        <v>72.64</v>
      </c>
      <c r="AE907" s="7">
        <v>2404000</v>
      </c>
    </row>
    <row r="908" spans="1:31" ht="22" customHeight="1" x14ac:dyDescent="0.3">
      <c r="A908" s="2">
        <v>43625</v>
      </c>
      <c r="B908" s="3" t="s">
        <v>31</v>
      </c>
      <c r="C908" s="3" t="s">
        <v>32</v>
      </c>
      <c r="D908" s="3" t="s">
        <v>33</v>
      </c>
      <c r="E908" s="3" t="s">
        <v>34</v>
      </c>
      <c r="F908" s="4" t="s">
        <v>68</v>
      </c>
      <c r="G908" s="4" t="s">
        <v>68</v>
      </c>
      <c r="H908" s="4" t="s">
        <v>68</v>
      </c>
      <c r="I908" s="3" t="s">
        <v>35</v>
      </c>
      <c r="J908" s="3" t="s">
        <v>185</v>
      </c>
      <c r="K908" s="4" t="s">
        <v>68</v>
      </c>
      <c r="L908" s="3" t="s">
        <v>120</v>
      </c>
      <c r="M908" s="4" t="s">
        <v>68</v>
      </c>
      <c r="N908" s="4" t="s">
        <v>68</v>
      </c>
      <c r="O908" s="4" t="s">
        <v>68</v>
      </c>
      <c r="P908" s="3" t="s">
        <v>186</v>
      </c>
      <c r="Q908" s="3" t="s">
        <v>41</v>
      </c>
      <c r="R908" s="3" t="s">
        <v>122</v>
      </c>
      <c r="S908" s="3" t="s">
        <v>120</v>
      </c>
      <c r="T908" s="3" t="s">
        <v>123</v>
      </c>
      <c r="U908" s="3" t="s">
        <v>124</v>
      </c>
      <c r="V908" s="3" t="s">
        <v>45</v>
      </c>
      <c r="W908" s="3" t="s">
        <v>34</v>
      </c>
      <c r="X908" s="3" t="s">
        <v>46</v>
      </c>
      <c r="Y908" s="3" t="s">
        <v>47</v>
      </c>
      <c r="Z908" s="3" t="s">
        <v>187</v>
      </c>
      <c r="AA908" s="3" t="s">
        <v>273</v>
      </c>
      <c r="AB908" s="4">
        <v>2</v>
      </c>
      <c r="AC908" s="4">
        <v>6480</v>
      </c>
      <c r="AD908" s="4">
        <v>6.48</v>
      </c>
      <c r="AE908" s="4">
        <v>60700</v>
      </c>
    </row>
    <row r="909" spans="1:31" ht="22" customHeight="1" x14ac:dyDescent="0.3">
      <c r="A909" s="5">
        <v>43625</v>
      </c>
      <c r="B909" s="6" t="s">
        <v>31</v>
      </c>
      <c r="C909" s="6" t="s">
        <v>32</v>
      </c>
      <c r="D909" s="6" t="s">
        <v>33</v>
      </c>
      <c r="E909" s="6" t="s">
        <v>34</v>
      </c>
      <c r="F909" s="7" t="s">
        <v>68</v>
      </c>
      <c r="G909" s="7" t="s">
        <v>68</v>
      </c>
      <c r="H909" s="7" t="s">
        <v>68</v>
      </c>
      <c r="I909" s="6" t="s">
        <v>35</v>
      </c>
      <c r="J909" s="6" t="s">
        <v>185</v>
      </c>
      <c r="K909" s="7" t="s">
        <v>68</v>
      </c>
      <c r="L909" s="6" t="s">
        <v>120</v>
      </c>
      <c r="M909" s="7" t="s">
        <v>68</v>
      </c>
      <c r="N909" s="7" t="s">
        <v>68</v>
      </c>
      <c r="O909" s="7" t="s">
        <v>68</v>
      </c>
      <c r="P909" s="6" t="s">
        <v>186</v>
      </c>
      <c r="Q909" s="6" t="s">
        <v>41</v>
      </c>
      <c r="R909" s="6" t="s">
        <v>122</v>
      </c>
      <c r="S909" s="6" t="s">
        <v>120</v>
      </c>
      <c r="T909" s="6" t="s">
        <v>123</v>
      </c>
      <c r="U909" s="6" t="s">
        <v>124</v>
      </c>
      <c r="V909" s="6" t="s">
        <v>45</v>
      </c>
      <c r="W909" s="6" t="s">
        <v>34</v>
      </c>
      <c r="X909" s="6" t="s">
        <v>46</v>
      </c>
      <c r="Y909" s="6" t="s">
        <v>47</v>
      </c>
      <c r="Z909" s="6" t="s">
        <v>187</v>
      </c>
      <c r="AA909" s="6" t="s">
        <v>978</v>
      </c>
      <c r="AB909" s="7">
        <v>2</v>
      </c>
      <c r="AC909" s="7">
        <v>23100</v>
      </c>
      <c r="AD909" s="7">
        <v>23.1</v>
      </c>
      <c r="AE909" s="7">
        <v>216000</v>
      </c>
    </row>
    <row r="910" spans="1:31" ht="22" customHeight="1" x14ac:dyDescent="0.3">
      <c r="A910" s="2">
        <v>43624</v>
      </c>
      <c r="B910" s="3" t="s">
        <v>107</v>
      </c>
      <c r="C910" s="3" t="s">
        <v>56</v>
      </c>
      <c r="D910" s="4" t="s">
        <v>68</v>
      </c>
      <c r="E910" s="4" t="s">
        <v>68</v>
      </c>
      <c r="F910" s="4" t="s">
        <v>68</v>
      </c>
      <c r="G910" s="4" t="s">
        <v>68</v>
      </c>
      <c r="H910" s="4" t="s">
        <v>68</v>
      </c>
      <c r="I910" s="3" t="s">
        <v>74</v>
      </c>
      <c r="J910" s="3" t="s">
        <v>108</v>
      </c>
      <c r="K910" s="3" t="s">
        <v>109</v>
      </c>
      <c r="L910" s="3" t="s">
        <v>110</v>
      </c>
      <c r="M910" s="4" t="s">
        <v>68</v>
      </c>
      <c r="N910" s="4" t="s">
        <v>68</v>
      </c>
      <c r="O910" s="4" t="s">
        <v>68</v>
      </c>
      <c r="P910" s="3" t="s">
        <v>111</v>
      </c>
      <c r="Q910" s="3" t="s">
        <v>41</v>
      </c>
      <c r="R910" s="3" t="s">
        <v>133</v>
      </c>
      <c r="S910" s="3" t="s">
        <v>110</v>
      </c>
      <c r="T910" s="3" t="s">
        <v>134</v>
      </c>
      <c r="U910" s="3" t="s">
        <v>115</v>
      </c>
      <c r="V910" s="3" t="s">
        <v>45</v>
      </c>
      <c r="W910" s="3" t="s">
        <v>34</v>
      </c>
      <c r="X910" s="3" t="s">
        <v>46</v>
      </c>
      <c r="Y910" s="3" t="s">
        <v>47</v>
      </c>
      <c r="Z910" s="3" t="s">
        <v>1063</v>
      </c>
      <c r="AA910" s="3" t="s">
        <v>1064</v>
      </c>
      <c r="AB910" s="4">
        <v>2</v>
      </c>
      <c r="AC910" s="4">
        <v>22580</v>
      </c>
      <c r="AD910" s="4">
        <v>22.58</v>
      </c>
      <c r="AE910" s="4">
        <v>500000</v>
      </c>
    </row>
    <row r="911" spans="1:31" ht="22" customHeight="1" x14ac:dyDescent="0.3">
      <c r="A911" s="5">
        <v>43624</v>
      </c>
      <c r="B911" s="6" t="s">
        <v>107</v>
      </c>
      <c r="C911" s="6" t="s">
        <v>56</v>
      </c>
      <c r="D911" s="7" t="s">
        <v>68</v>
      </c>
      <c r="E911" s="7" t="s">
        <v>68</v>
      </c>
      <c r="F911" s="7" t="s">
        <v>68</v>
      </c>
      <c r="G911" s="7" t="s">
        <v>68</v>
      </c>
      <c r="H911" s="7" t="s">
        <v>68</v>
      </c>
      <c r="I911" s="6" t="s">
        <v>74</v>
      </c>
      <c r="J911" s="6" t="s">
        <v>108</v>
      </c>
      <c r="K911" s="6" t="s">
        <v>109</v>
      </c>
      <c r="L911" s="6" t="s">
        <v>110</v>
      </c>
      <c r="M911" s="7" t="s">
        <v>68</v>
      </c>
      <c r="N911" s="7" t="s">
        <v>68</v>
      </c>
      <c r="O911" s="7" t="s">
        <v>68</v>
      </c>
      <c r="P911" s="6" t="s">
        <v>111</v>
      </c>
      <c r="Q911" s="6" t="s">
        <v>41</v>
      </c>
      <c r="R911" s="6" t="s">
        <v>133</v>
      </c>
      <c r="S911" s="6" t="s">
        <v>110</v>
      </c>
      <c r="T911" s="6" t="s">
        <v>134</v>
      </c>
      <c r="U911" s="6" t="s">
        <v>115</v>
      </c>
      <c r="V911" s="6" t="s">
        <v>45</v>
      </c>
      <c r="W911" s="6" t="s">
        <v>34</v>
      </c>
      <c r="X911" s="6" t="s">
        <v>46</v>
      </c>
      <c r="Y911" s="6" t="s">
        <v>47</v>
      </c>
      <c r="Z911" s="6" t="s">
        <v>1063</v>
      </c>
      <c r="AA911" s="6" t="s">
        <v>1064</v>
      </c>
      <c r="AB911" s="7">
        <v>2</v>
      </c>
      <c r="AC911" s="7">
        <v>22580</v>
      </c>
      <c r="AD911" s="7">
        <v>22.58</v>
      </c>
      <c r="AE911" s="7">
        <v>500000</v>
      </c>
    </row>
    <row r="912" spans="1:31" ht="22" customHeight="1" x14ac:dyDescent="0.3">
      <c r="A912" s="2">
        <v>43624</v>
      </c>
      <c r="B912" s="3" t="s">
        <v>31</v>
      </c>
      <c r="C912" s="3" t="s">
        <v>32</v>
      </c>
      <c r="D912" s="3" t="s">
        <v>33</v>
      </c>
      <c r="E912" s="3" t="s">
        <v>34</v>
      </c>
      <c r="F912" s="4" t="s">
        <v>68</v>
      </c>
      <c r="G912" s="4" t="s">
        <v>68</v>
      </c>
      <c r="H912" s="4" t="s">
        <v>68</v>
      </c>
      <c r="I912" s="3" t="s">
        <v>35</v>
      </c>
      <c r="J912" s="3" t="s">
        <v>200</v>
      </c>
      <c r="K912" s="4" t="s">
        <v>68</v>
      </c>
      <c r="L912" s="3" t="s">
        <v>99</v>
      </c>
      <c r="M912" s="4" t="s">
        <v>68</v>
      </c>
      <c r="N912" s="4" t="s">
        <v>68</v>
      </c>
      <c r="O912" s="4" t="s">
        <v>68</v>
      </c>
      <c r="P912" s="3" t="s">
        <v>202</v>
      </c>
      <c r="Q912" s="3" t="s">
        <v>41</v>
      </c>
      <c r="R912" s="3" t="s">
        <v>133</v>
      </c>
      <c r="S912" s="3" t="s">
        <v>110</v>
      </c>
      <c r="T912" s="3" t="s">
        <v>134</v>
      </c>
      <c r="U912" s="3" t="s">
        <v>115</v>
      </c>
      <c r="V912" s="3" t="s">
        <v>45</v>
      </c>
      <c r="W912" s="3" t="s">
        <v>34</v>
      </c>
      <c r="X912" s="3" t="s">
        <v>46</v>
      </c>
      <c r="Y912" s="3" t="s">
        <v>47</v>
      </c>
      <c r="Z912" s="3" t="s">
        <v>145</v>
      </c>
      <c r="AA912" s="3" t="s">
        <v>1065</v>
      </c>
      <c r="AB912" s="4">
        <v>2</v>
      </c>
      <c r="AC912" s="4">
        <v>19520</v>
      </c>
      <c r="AD912" s="4">
        <v>19.52</v>
      </c>
      <c r="AE912" s="4">
        <v>341000</v>
      </c>
    </row>
    <row r="913" spans="1:31" ht="22" customHeight="1" x14ac:dyDescent="0.3">
      <c r="A913" s="5">
        <v>43624</v>
      </c>
      <c r="B913" s="6" t="s">
        <v>31</v>
      </c>
      <c r="C913" s="6" t="s">
        <v>56</v>
      </c>
      <c r="D913" s="6" t="s">
        <v>222</v>
      </c>
      <c r="E913" s="6" t="s">
        <v>34</v>
      </c>
      <c r="F913" s="7" t="s">
        <v>68</v>
      </c>
      <c r="G913" s="7" t="s">
        <v>68</v>
      </c>
      <c r="H913" s="7" t="s">
        <v>68</v>
      </c>
      <c r="I913" s="6" t="s">
        <v>223</v>
      </c>
      <c r="J913" s="6" t="s">
        <v>755</v>
      </c>
      <c r="K913" s="7" t="s">
        <v>68</v>
      </c>
      <c r="L913" s="7" t="s">
        <v>68</v>
      </c>
      <c r="M913" s="7" t="s">
        <v>68</v>
      </c>
      <c r="N913" s="7" t="s">
        <v>68</v>
      </c>
      <c r="O913" s="7" t="s">
        <v>68</v>
      </c>
      <c r="P913" s="6" t="s">
        <v>617</v>
      </c>
      <c r="Q913" s="6" t="s">
        <v>905</v>
      </c>
      <c r="R913" s="6" t="s">
        <v>133</v>
      </c>
      <c r="S913" s="6" t="s">
        <v>110</v>
      </c>
      <c r="T913" s="6" t="s">
        <v>134</v>
      </c>
      <c r="U913" s="6" t="s">
        <v>115</v>
      </c>
      <c r="V913" s="6" t="s">
        <v>45</v>
      </c>
      <c r="W913" s="6" t="s">
        <v>34</v>
      </c>
      <c r="X913" s="6" t="s">
        <v>46</v>
      </c>
      <c r="Y913" s="6" t="s">
        <v>47</v>
      </c>
      <c r="Z913" s="6" t="s">
        <v>187</v>
      </c>
      <c r="AA913" s="6" t="s">
        <v>1066</v>
      </c>
      <c r="AB913" s="7">
        <v>2</v>
      </c>
      <c r="AC913" s="7">
        <v>17647</v>
      </c>
      <c r="AD913" s="7">
        <v>17.649999999999999</v>
      </c>
      <c r="AE913" s="7">
        <v>126000</v>
      </c>
    </row>
    <row r="914" spans="1:31" ht="22" customHeight="1" x14ac:dyDescent="0.3">
      <c r="A914" s="2">
        <v>43624</v>
      </c>
      <c r="B914" s="3" t="s">
        <v>107</v>
      </c>
      <c r="C914" s="3" t="s">
        <v>56</v>
      </c>
      <c r="D914" s="4" t="s">
        <v>68</v>
      </c>
      <c r="E914" s="4" t="s">
        <v>68</v>
      </c>
      <c r="F914" s="4" t="s">
        <v>68</v>
      </c>
      <c r="G914" s="4" t="s">
        <v>68</v>
      </c>
      <c r="H914" s="4" t="s">
        <v>68</v>
      </c>
      <c r="I914" s="3" t="s">
        <v>74</v>
      </c>
      <c r="J914" s="3" t="s">
        <v>108</v>
      </c>
      <c r="K914" s="3" t="s">
        <v>109</v>
      </c>
      <c r="L914" s="3" t="s">
        <v>110</v>
      </c>
      <c r="M914" s="4" t="s">
        <v>68</v>
      </c>
      <c r="N914" s="4" t="s">
        <v>68</v>
      </c>
      <c r="O914" s="4" t="s">
        <v>68</v>
      </c>
      <c r="P914" s="3" t="s">
        <v>111</v>
      </c>
      <c r="Q914" s="3" t="s">
        <v>41</v>
      </c>
      <c r="R914" s="3" t="s">
        <v>133</v>
      </c>
      <c r="S914" s="3" t="s">
        <v>110</v>
      </c>
      <c r="T914" s="3" t="s">
        <v>134</v>
      </c>
      <c r="U914" s="3" t="s">
        <v>115</v>
      </c>
      <c r="V914" s="3" t="s">
        <v>45</v>
      </c>
      <c r="W914" s="3" t="s">
        <v>34</v>
      </c>
      <c r="X914" s="3" t="s">
        <v>46</v>
      </c>
      <c r="Y914" s="3" t="s">
        <v>47</v>
      </c>
      <c r="Z914" s="3" t="s">
        <v>1063</v>
      </c>
      <c r="AA914" s="3" t="s">
        <v>1067</v>
      </c>
      <c r="AB914" s="4">
        <v>2</v>
      </c>
      <c r="AC914" s="4">
        <v>22580</v>
      </c>
      <c r="AD914" s="4">
        <v>22.58</v>
      </c>
      <c r="AE914" s="4">
        <v>500000</v>
      </c>
    </row>
    <row r="915" spans="1:31" ht="22" customHeight="1" x14ac:dyDescent="0.3">
      <c r="A915" s="5">
        <v>43619</v>
      </c>
      <c r="B915" s="6" t="s">
        <v>126</v>
      </c>
      <c r="C915" s="6" t="s">
        <v>56</v>
      </c>
      <c r="D915" s="7" t="s">
        <v>68</v>
      </c>
      <c r="E915" s="7" t="s">
        <v>68</v>
      </c>
      <c r="F915" s="7" t="s">
        <v>68</v>
      </c>
      <c r="G915" s="7" t="s">
        <v>68</v>
      </c>
      <c r="H915" s="7" t="s">
        <v>68</v>
      </c>
      <c r="I915" s="6" t="s">
        <v>74</v>
      </c>
      <c r="J915" s="6" t="s">
        <v>160</v>
      </c>
      <c r="K915" s="7" t="s">
        <v>68</v>
      </c>
      <c r="L915" s="6" t="s">
        <v>120</v>
      </c>
      <c r="M915" s="6" t="s">
        <v>61</v>
      </c>
      <c r="N915" s="7" t="s">
        <v>68</v>
      </c>
      <c r="O915" s="7" t="s">
        <v>68</v>
      </c>
      <c r="P915" s="6" t="s">
        <v>162</v>
      </c>
      <c r="Q915" s="6" t="s">
        <v>101</v>
      </c>
      <c r="R915" s="6" t="s">
        <v>122</v>
      </c>
      <c r="S915" s="6" t="s">
        <v>120</v>
      </c>
      <c r="T915" s="6" t="s">
        <v>123</v>
      </c>
      <c r="U915" s="6" t="s">
        <v>124</v>
      </c>
      <c r="V915" s="6" t="s">
        <v>45</v>
      </c>
      <c r="W915" s="6" t="s">
        <v>34</v>
      </c>
      <c r="X915" s="6" t="s">
        <v>46</v>
      </c>
      <c r="Y915" s="6" t="s">
        <v>47</v>
      </c>
      <c r="Z915" s="6" t="s">
        <v>163</v>
      </c>
      <c r="AA915" s="6" t="s">
        <v>400</v>
      </c>
      <c r="AB915" s="7">
        <v>1</v>
      </c>
      <c r="AC915" s="7">
        <v>7462</v>
      </c>
      <c r="AD915" s="7">
        <v>7.46</v>
      </c>
      <c r="AE915" s="7">
        <v>131000</v>
      </c>
    </row>
    <row r="916" spans="1:31" ht="22" customHeight="1" x14ac:dyDescent="0.3">
      <c r="A916" s="2">
        <v>43619</v>
      </c>
      <c r="B916" s="3" t="s">
        <v>31</v>
      </c>
      <c r="C916" s="3" t="s">
        <v>32</v>
      </c>
      <c r="D916" s="3" t="s">
        <v>33</v>
      </c>
      <c r="E916" s="3" t="s">
        <v>34</v>
      </c>
      <c r="F916" s="4" t="s">
        <v>68</v>
      </c>
      <c r="G916" s="4" t="s">
        <v>68</v>
      </c>
      <c r="H916" s="4" t="s">
        <v>68</v>
      </c>
      <c r="I916" s="3" t="s">
        <v>35</v>
      </c>
      <c r="J916" s="3" t="s">
        <v>325</v>
      </c>
      <c r="K916" s="4" t="s">
        <v>68</v>
      </c>
      <c r="L916" s="4" t="s">
        <v>68</v>
      </c>
      <c r="M916" s="3" t="s">
        <v>326</v>
      </c>
      <c r="N916" s="4" t="s">
        <v>68</v>
      </c>
      <c r="O916" s="4" t="s">
        <v>68</v>
      </c>
      <c r="P916" s="3" t="s">
        <v>327</v>
      </c>
      <c r="Q916" s="3" t="s">
        <v>41</v>
      </c>
      <c r="R916" s="3" t="s">
        <v>122</v>
      </c>
      <c r="S916" s="3" t="s">
        <v>120</v>
      </c>
      <c r="T916" s="3" t="s">
        <v>123</v>
      </c>
      <c r="U916" s="3" t="s">
        <v>124</v>
      </c>
      <c r="V916" s="3" t="s">
        <v>45</v>
      </c>
      <c r="W916" s="3" t="s">
        <v>34</v>
      </c>
      <c r="X916" s="3" t="s">
        <v>46</v>
      </c>
      <c r="Y916" s="3" t="s">
        <v>47</v>
      </c>
      <c r="Z916" s="3" t="s">
        <v>187</v>
      </c>
      <c r="AA916" s="3" t="s">
        <v>1068</v>
      </c>
      <c r="AB916" s="4">
        <v>3</v>
      </c>
      <c r="AC916" s="4">
        <v>44100</v>
      </c>
      <c r="AD916" s="4">
        <v>44.1</v>
      </c>
      <c r="AE916" s="4">
        <v>413000</v>
      </c>
    </row>
    <row r="917" spans="1:31" ht="22" customHeight="1" x14ac:dyDescent="0.3">
      <c r="A917" s="5">
        <v>43619</v>
      </c>
      <c r="B917" s="6" t="s">
        <v>31</v>
      </c>
      <c r="C917" s="6" t="s">
        <v>32</v>
      </c>
      <c r="D917" s="6" t="s">
        <v>33</v>
      </c>
      <c r="E917" s="6" t="s">
        <v>34</v>
      </c>
      <c r="F917" s="7" t="s">
        <v>68</v>
      </c>
      <c r="G917" s="7" t="s">
        <v>68</v>
      </c>
      <c r="H917" s="7" t="s">
        <v>68</v>
      </c>
      <c r="I917" s="6" t="s">
        <v>35</v>
      </c>
      <c r="J917" s="6" t="s">
        <v>200</v>
      </c>
      <c r="K917" s="7" t="s">
        <v>68</v>
      </c>
      <c r="L917" s="6" t="s">
        <v>99</v>
      </c>
      <c r="M917" s="7" t="s">
        <v>68</v>
      </c>
      <c r="N917" s="7" t="s">
        <v>68</v>
      </c>
      <c r="O917" s="7" t="s">
        <v>68</v>
      </c>
      <c r="P917" s="6" t="s">
        <v>202</v>
      </c>
      <c r="Q917" s="6" t="s">
        <v>41</v>
      </c>
      <c r="R917" s="6" t="s">
        <v>133</v>
      </c>
      <c r="S917" s="6" t="s">
        <v>110</v>
      </c>
      <c r="T917" s="6" t="s">
        <v>134</v>
      </c>
      <c r="U917" s="6" t="s">
        <v>115</v>
      </c>
      <c r="V917" s="6" t="s">
        <v>45</v>
      </c>
      <c r="W917" s="6" t="s">
        <v>34</v>
      </c>
      <c r="X917" s="6" t="s">
        <v>46</v>
      </c>
      <c r="Y917" s="6" t="s">
        <v>47</v>
      </c>
      <c r="Z917" s="6" t="s">
        <v>145</v>
      </c>
      <c r="AA917" s="6" t="s">
        <v>1069</v>
      </c>
      <c r="AB917" s="7">
        <v>2</v>
      </c>
      <c r="AC917" s="7">
        <v>23100</v>
      </c>
      <c r="AD917" s="7">
        <v>23.1</v>
      </c>
      <c r="AE917" s="7">
        <v>403000</v>
      </c>
    </row>
    <row r="918" spans="1:31" ht="22" customHeight="1" x14ac:dyDescent="0.3">
      <c r="A918" s="2">
        <v>43619</v>
      </c>
      <c r="B918" s="3" t="s">
        <v>107</v>
      </c>
      <c r="C918" s="3" t="s">
        <v>56</v>
      </c>
      <c r="D918" s="4" t="s">
        <v>68</v>
      </c>
      <c r="E918" s="4" t="s">
        <v>68</v>
      </c>
      <c r="F918" s="4" t="s">
        <v>68</v>
      </c>
      <c r="G918" s="4" t="s">
        <v>68</v>
      </c>
      <c r="H918" s="4" t="s">
        <v>68</v>
      </c>
      <c r="I918" s="3" t="s">
        <v>74</v>
      </c>
      <c r="J918" s="3" t="s">
        <v>108</v>
      </c>
      <c r="K918" s="3" t="s">
        <v>109</v>
      </c>
      <c r="L918" s="3" t="s">
        <v>110</v>
      </c>
      <c r="M918" s="4" t="s">
        <v>68</v>
      </c>
      <c r="N918" s="4" t="s">
        <v>68</v>
      </c>
      <c r="O918" s="4" t="s">
        <v>68</v>
      </c>
      <c r="P918" s="3" t="s">
        <v>111</v>
      </c>
      <c r="Q918" s="3" t="s">
        <v>41</v>
      </c>
      <c r="R918" s="3" t="s">
        <v>133</v>
      </c>
      <c r="S918" s="3" t="s">
        <v>110</v>
      </c>
      <c r="T918" s="3" t="s">
        <v>134</v>
      </c>
      <c r="U918" s="3" t="s">
        <v>115</v>
      </c>
      <c r="V918" s="3" t="s">
        <v>45</v>
      </c>
      <c r="W918" s="3" t="s">
        <v>34</v>
      </c>
      <c r="X918" s="3" t="s">
        <v>46</v>
      </c>
      <c r="Y918" s="3" t="s">
        <v>47</v>
      </c>
      <c r="Z918" s="3" t="s">
        <v>1063</v>
      </c>
      <c r="AA918" s="3" t="s">
        <v>1070</v>
      </c>
      <c r="AB918" s="4">
        <v>2</v>
      </c>
      <c r="AC918" s="4">
        <v>22580</v>
      </c>
      <c r="AD918" s="4">
        <v>22.58</v>
      </c>
      <c r="AE918" s="4">
        <v>500000</v>
      </c>
    </row>
    <row r="919" spans="1:31" ht="22" customHeight="1" x14ac:dyDescent="0.3">
      <c r="A919" s="5">
        <v>43619</v>
      </c>
      <c r="B919" s="6" t="s">
        <v>31</v>
      </c>
      <c r="C919" s="6" t="s">
        <v>56</v>
      </c>
      <c r="D919" s="7" t="s">
        <v>68</v>
      </c>
      <c r="E919" s="7" t="s">
        <v>68</v>
      </c>
      <c r="F919" s="7" t="s">
        <v>68</v>
      </c>
      <c r="G919" s="7" t="s">
        <v>68</v>
      </c>
      <c r="H919" s="7" t="s">
        <v>68</v>
      </c>
      <c r="I919" s="6" t="s">
        <v>74</v>
      </c>
      <c r="J919" s="6" t="s">
        <v>127</v>
      </c>
      <c r="K919" s="7" t="s">
        <v>68</v>
      </c>
      <c r="L919" s="6" t="s">
        <v>120</v>
      </c>
      <c r="M919" s="7" t="s">
        <v>68</v>
      </c>
      <c r="N919" s="7" t="s">
        <v>68</v>
      </c>
      <c r="O919" s="7" t="s">
        <v>68</v>
      </c>
      <c r="P919" s="6" t="s">
        <v>128</v>
      </c>
      <c r="Q919" s="6" t="s">
        <v>41</v>
      </c>
      <c r="R919" s="6" t="s">
        <v>122</v>
      </c>
      <c r="S919" s="6" t="s">
        <v>120</v>
      </c>
      <c r="T919" s="6" t="s">
        <v>123</v>
      </c>
      <c r="U919" s="6" t="s">
        <v>124</v>
      </c>
      <c r="V919" s="6" t="s">
        <v>45</v>
      </c>
      <c r="W919" s="6" t="s">
        <v>34</v>
      </c>
      <c r="X919" s="6" t="s">
        <v>46</v>
      </c>
      <c r="Y919" s="6" t="s">
        <v>47</v>
      </c>
      <c r="Z919" s="6" t="s">
        <v>318</v>
      </c>
      <c r="AA919" s="6" t="s">
        <v>1071</v>
      </c>
      <c r="AB919" s="7">
        <v>10</v>
      </c>
      <c r="AC919" s="7">
        <v>120600</v>
      </c>
      <c r="AD919" s="7">
        <v>120.6</v>
      </c>
      <c r="AE919" s="7">
        <v>563000</v>
      </c>
    </row>
    <row r="920" spans="1:31" ht="22" customHeight="1" x14ac:dyDescent="0.3">
      <c r="A920" s="2">
        <v>43619</v>
      </c>
      <c r="B920" s="3" t="s">
        <v>31</v>
      </c>
      <c r="C920" s="3" t="s">
        <v>56</v>
      </c>
      <c r="D920" s="4" t="s">
        <v>68</v>
      </c>
      <c r="E920" s="4" t="s">
        <v>68</v>
      </c>
      <c r="F920" s="4" t="s">
        <v>68</v>
      </c>
      <c r="G920" s="4" t="s">
        <v>68</v>
      </c>
      <c r="H920" s="4" t="s">
        <v>68</v>
      </c>
      <c r="I920" s="3" t="s">
        <v>74</v>
      </c>
      <c r="J920" s="3" t="s">
        <v>127</v>
      </c>
      <c r="K920" s="4" t="s">
        <v>68</v>
      </c>
      <c r="L920" s="3" t="s">
        <v>120</v>
      </c>
      <c r="M920" s="4" t="s">
        <v>68</v>
      </c>
      <c r="N920" s="4" t="s">
        <v>68</v>
      </c>
      <c r="O920" s="4" t="s">
        <v>68</v>
      </c>
      <c r="P920" s="3" t="s">
        <v>128</v>
      </c>
      <c r="Q920" s="3" t="s">
        <v>41</v>
      </c>
      <c r="R920" s="3" t="s">
        <v>122</v>
      </c>
      <c r="S920" s="3" t="s">
        <v>120</v>
      </c>
      <c r="T920" s="3" t="s">
        <v>123</v>
      </c>
      <c r="U920" s="3" t="s">
        <v>124</v>
      </c>
      <c r="V920" s="3" t="s">
        <v>45</v>
      </c>
      <c r="W920" s="3" t="s">
        <v>34</v>
      </c>
      <c r="X920" s="3" t="s">
        <v>46</v>
      </c>
      <c r="Y920" s="3" t="s">
        <v>47</v>
      </c>
      <c r="Z920" s="3" t="s">
        <v>318</v>
      </c>
      <c r="AA920" s="3" t="s">
        <v>1072</v>
      </c>
      <c r="AB920" s="4">
        <v>20</v>
      </c>
      <c r="AC920" s="4">
        <v>241200</v>
      </c>
      <c r="AD920" s="4">
        <v>241.2</v>
      </c>
      <c r="AE920" s="4">
        <v>1126000</v>
      </c>
    </row>
    <row r="921" spans="1:31" ht="22" customHeight="1" x14ac:dyDescent="0.3">
      <c r="A921" s="5">
        <v>43618</v>
      </c>
      <c r="B921" s="6" t="s">
        <v>31</v>
      </c>
      <c r="C921" s="6" t="s">
        <v>56</v>
      </c>
      <c r="D921" s="7" t="s">
        <v>68</v>
      </c>
      <c r="E921" s="7" t="s">
        <v>68</v>
      </c>
      <c r="F921" s="7" t="s">
        <v>68</v>
      </c>
      <c r="G921" s="7" t="s">
        <v>68</v>
      </c>
      <c r="H921" s="7" t="s">
        <v>68</v>
      </c>
      <c r="I921" s="6" t="s">
        <v>74</v>
      </c>
      <c r="J921" s="6" t="s">
        <v>127</v>
      </c>
      <c r="K921" s="7" t="s">
        <v>68</v>
      </c>
      <c r="L921" s="6" t="s">
        <v>120</v>
      </c>
      <c r="M921" s="7" t="s">
        <v>68</v>
      </c>
      <c r="N921" s="7" t="s">
        <v>68</v>
      </c>
      <c r="O921" s="7" t="s">
        <v>68</v>
      </c>
      <c r="P921" s="6" t="s">
        <v>128</v>
      </c>
      <c r="Q921" s="6" t="s">
        <v>41</v>
      </c>
      <c r="R921" s="6" t="s">
        <v>122</v>
      </c>
      <c r="S921" s="6" t="s">
        <v>120</v>
      </c>
      <c r="T921" s="6" t="s">
        <v>123</v>
      </c>
      <c r="U921" s="6" t="s">
        <v>124</v>
      </c>
      <c r="V921" s="6" t="s">
        <v>45</v>
      </c>
      <c r="W921" s="6" t="s">
        <v>34</v>
      </c>
      <c r="X921" s="6" t="s">
        <v>46</v>
      </c>
      <c r="Y921" s="6" t="s">
        <v>47</v>
      </c>
      <c r="Z921" s="6" t="s">
        <v>143</v>
      </c>
      <c r="AA921" s="6" t="s">
        <v>1073</v>
      </c>
      <c r="AB921" s="7">
        <v>2</v>
      </c>
      <c r="AC921" s="7">
        <v>21600</v>
      </c>
      <c r="AD921" s="7">
        <v>21.6</v>
      </c>
      <c r="AE921" s="7">
        <v>173000</v>
      </c>
    </row>
    <row r="922" spans="1:31" ht="22" customHeight="1" x14ac:dyDescent="0.3">
      <c r="A922" s="2">
        <v>43618</v>
      </c>
      <c r="B922" s="3" t="s">
        <v>31</v>
      </c>
      <c r="C922" s="3" t="s">
        <v>32</v>
      </c>
      <c r="D922" s="3" t="s">
        <v>33</v>
      </c>
      <c r="E922" s="3" t="s">
        <v>34</v>
      </c>
      <c r="F922" s="4" t="s">
        <v>68</v>
      </c>
      <c r="G922" s="4" t="s">
        <v>68</v>
      </c>
      <c r="H922" s="4" t="s">
        <v>68</v>
      </c>
      <c r="I922" s="3" t="s">
        <v>35</v>
      </c>
      <c r="J922" s="3" t="s">
        <v>185</v>
      </c>
      <c r="K922" s="4" t="s">
        <v>68</v>
      </c>
      <c r="L922" s="3" t="s">
        <v>120</v>
      </c>
      <c r="M922" s="4" t="s">
        <v>68</v>
      </c>
      <c r="N922" s="4" t="s">
        <v>68</v>
      </c>
      <c r="O922" s="4" t="s">
        <v>68</v>
      </c>
      <c r="P922" s="3" t="s">
        <v>186</v>
      </c>
      <c r="Q922" s="3" t="s">
        <v>41</v>
      </c>
      <c r="R922" s="3" t="s">
        <v>122</v>
      </c>
      <c r="S922" s="3" t="s">
        <v>120</v>
      </c>
      <c r="T922" s="3" t="s">
        <v>123</v>
      </c>
      <c r="U922" s="3" t="s">
        <v>124</v>
      </c>
      <c r="V922" s="3" t="s">
        <v>45</v>
      </c>
      <c r="W922" s="3" t="s">
        <v>34</v>
      </c>
      <c r="X922" s="3" t="s">
        <v>46</v>
      </c>
      <c r="Y922" s="3" t="s">
        <v>47</v>
      </c>
      <c r="Z922" s="3" t="s">
        <v>187</v>
      </c>
      <c r="AA922" s="3" t="s">
        <v>1074</v>
      </c>
      <c r="AB922" s="4">
        <v>2</v>
      </c>
      <c r="AC922" s="4">
        <v>6480</v>
      </c>
      <c r="AD922" s="4">
        <v>6.48</v>
      </c>
      <c r="AE922" s="4">
        <v>60700</v>
      </c>
    </row>
    <row r="923" spans="1:31" ht="22" customHeight="1" x14ac:dyDescent="0.3">
      <c r="A923" s="5">
        <v>43618</v>
      </c>
      <c r="B923" s="6" t="s">
        <v>31</v>
      </c>
      <c r="C923" s="6" t="s">
        <v>56</v>
      </c>
      <c r="D923" s="7" t="s">
        <v>68</v>
      </c>
      <c r="E923" s="7" t="s">
        <v>68</v>
      </c>
      <c r="F923" s="7" t="s">
        <v>68</v>
      </c>
      <c r="G923" s="7" t="s">
        <v>68</v>
      </c>
      <c r="H923" s="7" t="s">
        <v>68</v>
      </c>
      <c r="I923" s="6" t="s">
        <v>74</v>
      </c>
      <c r="J923" s="6" t="s">
        <v>944</v>
      </c>
      <c r="K923" s="7" t="s">
        <v>68</v>
      </c>
      <c r="L923" s="6" t="s">
        <v>120</v>
      </c>
      <c r="M923" s="7" t="s">
        <v>68</v>
      </c>
      <c r="N923" s="7" t="s">
        <v>68</v>
      </c>
      <c r="O923" s="7" t="s">
        <v>68</v>
      </c>
      <c r="P923" s="6" t="s">
        <v>360</v>
      </c>
      <c r="Q923" s="6" t="s">
        <v>101</v>
      </c>
      <c r="R923" s="6" t="s">
        <v>122</v>
      </c>
      <c r="S923" s="6" t="s">
        <v>120</v>
      </c>
      <c r="T923" s="6" t="s">
        <v>123</v>
      </c>
      <c r="U923" s="6" t="s">
        <v>124</v>
      </c>
      <c r="V923" s="6" t="s">
        <v>45</v>
      </c>
      <c r="W923" s="6" t="s">
        <v>34</v>
      </c>
      <c r="X923" s="6" t="s">
        <v>46</v>
      </c>
      <c r="Y923" s="6" t="s">
        <v>47</v>
      </c>
      <c r="Z923" s="6" t="s">
        <v>361</v>
      </c>
      <c r="AA923" s="6" t="s">
        <v>1075</v>
      </c>
      <c r="AB923" s="7">
        <v>2</v>
      </c>
      <c r="AC923" s="7">
        <v>26400</v>
      </c>
      <c r="AD923" s="7">
        <v>26.4</v>
      </c>
      <c r="AE923" s="7">
        <v>219000</v>
      </c>
    </row>
    <row r="924" spans="1:31" ht="22" customHeight="1" x14ac:dyDescent="0.3">
      <c r="A924" s="2">
        <v>43618</v>
      </c>
      <c r="B924" s="3" t="s">
        <v>31</v>
      </c>
      <c r="C924" s="3" t="s">
        <v>32</v>
      </c>
      <c r="D924" s="3" t="s">
        <v>33</v>
      </c>
      <c r="E924" s="3" t="s">
        <v>34</v>
      </c>
      <c r="F924" s="4" t="s">
        <v>68</v>
      </c>
      <c r="G924" s="4" t="s">
        <v>68</v>
      </c>
      <c r="H924" s="4" t="s">
        <v>68</v>
      </c>
      <c r="I924" s="3" t="s">
        <v>35</v>
      </c>
      <c r="J924" s="3" t="s">
        <v>185</v>
      </c>
      <c r="K924" s="4" t="s">
        <v>68</v>
      </c>
      <c r="L924" s="3" t="s">
        <v>120</v>
      </c>
      <c r="M924" s="4" t="s">
        <v>68</v>
      </c>
      <c r="N924" s="4" t="s">
        <v>68</v>
      </c>
      <c r="O924" s="4" t="s">
        <v>68</v>
      </c>
      <c r="P924" s="3" t="s">
        <v>186</v>
      </c>
      <c r="Q924" s="3" t="s">
        <v>41</v>
      </c>
      <c r="R924" s="3" t="s">
        <v>122</v>
      </c>
      <c r="S924" s="3" t="s">
        <v>120</v>
      </c>
      <c r="T924" s="3" t="s">
        <v>123</v>
      </c>
      <c r="U924" s="3" t="s">
        <v>124</v>
      </c>
      <c r="V924" s="3" t="s">
        <v>45</v>
      </c>
      <c r="W924" s="3" t="s">
        <v>34</v>
      </c>
      <c r="X924" s="3" t="s">
        <v>46</v>
      </c>
      <c r="Y924" s="3" t="s">
        <v>47</v>
      </c>
      <c r="Z924" s="3" t="s">
        <v>187</v>
      </c>
      <c r="AA924" s="3" t="s">
        <v>1076</v>
      </c>
      <c r="AB924" s="4">
        <v>2</v>
      </c>
      <c r="AC924" s="4">
        <v>17010</v>
      </c>
      <c r="AD924" s="4">
        <v>17.010000000000002</v>
      </c>
      <c r="AE924" s="4">
        <v>159000</v>
      </c>
    </row>
    <row r="925" spans="1:31" ht="22" customHeight="1" x14ac:dyDescent="0.3">
      <c r="A925" s="5">
        <v>43618</v>
      </c>
      <c r="B925" s="6" t="s">
        <v>31</v>
      </c>
      <c r="C925" s="6" t="s">
        <v>56</v>
      </c>
      <c r="D925" s="7" t="s">
        <v>68</v>
      </c>
      <c r="E925" s="7" t="s">
        <v>68</v>
      </c>
      <c r="F925" s="7" t="s">
        <v>68</v>
      </c>
      <c r="G925" s="7" t="s">
        <v>68</v>
      </c>
      <c r="H925" s="7" t="s">
        <v>68</v>
      </c>
      <c r="I925" s="6" t="s">
        <v>74</v>
      </c>
      <c r="J925" s="6" t="s">
        <v>127</v>
      </c>
      <c r="K925" s="7" t="s">
        <v>68</v>
      </c>
      <c r="L925" s="6" t="s">
        <v>120</v>
      </c>
      <c r="M925" s="7" t="s">
        <v>68</v>
      </c>
      <c r="N925" s="7" t="s">
        <v>68</v>
      </c>
      <c r="O925" s="7" t="s">
        <v>68</v>
      </c>
      <c r="P925" s="6" t="s">
        <v>128</v>
      </c>
      <c r="Q925" s="6" t="s">
        <v>41</v>
      </c>
      <c r="R925" s="6" t="s">
        <v>316</v>
      </c>
      <c r="S925" s="6" t="s">
        <v>120</v>
      </c>
      <c r="T925" s="6" t="s">
        <v>317</v>
      </c>
      <c r="U925" s="6" t="s">
        <v>124</v>
      </c>
      <c r="V925" s="6" t="s">
        <v>45</v>
      </c>
      <c r="W925" s="6" t="s">
        <v>34</v>
      </c>
      <c r="X925" s="6" t="s">
        <v>46</v>
      </c>
      <c r="Y925" s="6" t="s">
        <v>47</v>
      </c>
      <c r="Z925" s="6" t="s">
        <v>318</v>
      </c>
      <c r="AA925" s="6" t="s">
        <v>1077</v>
      </c>
      <c r="AB925" s="7">
        <v>20</v>
      </c>
      <c r="AC925" s="7">
        <v>241440</v>
      </c>
      <c r="AD925" s="7">
        <v>241.44</v>
      </c>
      <c r="AE925" s="7">
        <v>1127000</v>
      </c>
    </row>
    <row r="926" spans="1:31" ht="22" customHeight="1" x14ac:dyDescent="0.3">
      <c r="A926" s="2">
        <v>43618</v>
      </c>
      <c r="B926" s="3" t="s">
        <v>31</v>
      </c>
      <c r="C926" s="3" t="s">
        <v>56</v>
      </c>
      <c r="D926" s="4" t="s">
        <v>68</v>
      </c>
      <c r="E926" s="4" t="s">
        <v>68</v>
      </c>
      <c r="F926" s="4" t="s">
        <v>68</v>
      </c>
      <c r="G926" s="4" t="s">
        <v>68</v>
      </c>
      <c r="H926" s="4" t="s">
        <v>68</v>
      </c>
      <c r="I926" s="3" t="s">
        <v>74</v>
      </c>
      <c r="J926" s="3" t="s">
        <v>127</v>
      </c>
      <c r="K926" s="4" t="s">
        <v>68</v>
      </c>
      <c r="L926" s="3" t="s">
        <v>120</v>
      </c>
      <c r="M926" s="4" t="s">
        <v>68</v>
      </c>
      <c r="N926" s="4" t="s">
        <v>68</v>
      </c>
      <c r="O926" s="4" t="s">
        <v>68</v>
      </c>
      <c r="P926" s="3" t="s">
        <v>128</v>
      </c>
      <c r="Q926" s="3" t="s">
        <v>41</v>
      </c>
      <c r="R926" s="3" t="s">
        <v>122</v>
      </c>
      <c r="S926" s="3" t="s">
        <v>120</v>
      </c>
      <c r="T926" s="3" t="s">
        <v>123</v>
      </c>
      <c r="U926" s="3" t="s">
        <v>124</v>
      </c>
      <c r="V926" s="3" t="s">
        <v>45</v>
      </c>
      <c r="W926" s="3" t="s">
        <v>34</v>
      </c>
      <c r="X926" s="3" t="s">
        <v>46</v>
      </c>
      <c r="Y926" s="3" t="s">
        <v>47</v>
      </c>
      <c r="Z926" s="3" t="s">
        <v>318</v>
      </c>
      <c r="AA926" s="3" t="s">
        <v>1077</v>
      </c>
      <c r="AB926" s="4">
        <v>20</v>
      </c>
      <c r="AC926" s="4">
        <v>241200</v>
      </c>
      <c r="AD926" s="4">
        <v>241.2</v>
      </c>
      <c r="AE926" s="4">
        <v>1126000</v>
      </c>
    </row>
    <row r="927" spans="1:31" ht="22" customHeight="1" x14ac:dyDescent="0.3">
      <c r="A927" s="5">
        <v>43615</v>
      </c>
      <c r="B927" s="6" t="s">
        <v>31</v>
      </c>
      <c r="C927" s="6" t="s">
        <v>56</v>
      </c>
      <c r="D927" s="7" t="s">
        <v>68</v>
      </c>
      <c r="E927" s="7" t="s">
        <v>68</v>
      </c>
      <c r="F927" s="7" t="s">
        <v>68</v>
      </c>
      <c r="G927" s="7" t="s">
        <v>68</v>
      </c>
      <c r="H927" s="7" t="s">
        <v>68</v>
      </c>
      <c r="I927" s="6" t="s">
        <v>74</v>
      </c>
      <c r="J927" s="6" t="s">
        <v>1078</v>
      </c>
      <c r="K927" s="6" t="s">
        <v>1079</v>
      </c>
      <c r="L927" s="6" t="s">
        <v>120</v>
      </c>
      <c r="M927" s="7" t="s">
        <v>68</v>
      </c>
      <c r="N927" s="7" t="s">
        <v>68</v>
      </c>
      <c r="O927" s="7" t="s">
        <v>68</v>
      </c>
      <c r="P927" s="6" t="s">
        <v>1080</v>
      </c>
      <c r="Q927" s="6" t="s">
        <v>41</v>
      </c>
      <c r="R927" s="6" t="s">
        <v>316</v>
      </c>
      <c r="S927" s="6" t="s">
        <v>120</v>
      </c>
      <c r="T927" s="6" t="s">
        <v>317</v>
      </c>
      <c r="U927" s="6" t="s">
        <v>124</v>
      </c>
      <c r="V927" s="6" t="s">
        <v>45</v>
      </c>
      <c r="W927" s="6" t="s">
        <v>34</v>
      </c>
      <c r="X927" s="6" t="s">
        <v>46</v>
      </c>
      <c r="Y927" s="6" t="s">
        <v>47</v>
      </c>
      <c r="Z927" s="6" t="s">
        <v>318</v>
      </c>
      <c r="AA927" s="6" t="s">
        <v>1081</v>
      </c>
      <c r="AB927" s="7">
        <v>20</v>
      </c>
      <c r="AC927" s="7">
        <v>241200</v>
      </c>
      <c r="AD927" s="7">
        <v>241.2</v>
      </c>
      <c r="AE927" s="7">
        <v>1127000</v>
      </c>
    </row>
    <row r="928" spans="1:31" ht="22" customHeight="1" x14ac:dyDescent="0.3">
      <c r="A928" s="2">
        <v>43615</v>
      </c>
      <c r="B928" s="3" t="s">
        <v>31</v>
      </c>
      <c r="C928" s="3" t="s">
        <v>56</v>
      </c>
      <c r="D928" s="4" t="s">
        <v>68</v>
      </c>
      <c r="E928" s="4" t="s">
        <v>68</v>
      </c>
      <c r="F928" s="4" t="s">
        <v>68</v>
      </c>
      <c r="G928" s="4" t="s">
        <v>68</v>
      </c>
      <c r="H928" s="4" t="s">
        <v>68</v>
      </c>
      <c r="I928" s="3" t="s">
        <v>74</v>
      </c>
      <c r="J928" s="3" t="s">
        <v>1078</v>
      </c>
      <c r="K928" s="3" t="s">
        <v>1079</v>
      </c>
      <c r="L928" s="3" t="s">
        <v>120</v>
      </c>
      <c r="M928" s="4" t="s">
        <v>68</v>
      </c>
      <c r="N928" s="4" t="s">
        <v>68</v>
      </c>
      <c r="O928" s="4" t="s">
        <v>68</v>
      </c>
      <c r="P928" s="3" t="s">
        <v>1080</v>
      </c>
      <c r="Q928" s="3" t="s">
        <v>41</v>
      </c>
      <c r="R928" s="3" t="s">
        <v>316</v>
      </c>
      <c r="S928" s="3" t="s">
        <v>120</v>
      </c>
      <c r="T928" s="3" t="s">
        <v>317</v>
      </c>
      <c r="U928" s="3" t="s">
        <v>124</v>
      </c>
      <c r="V928" s="3" t="s">
        <v>45</v>
      </c>
      <c r="W928" s="3" t="s">
        <v>34</v>
      </c>
      <c r="X928" s="3" t="s">
        <v>46</v>
      </c>
      <c r="Y928" s="3" t="s">
        <v>47</v>
      </c>
      <c r="Z928" s="3" t="s">
        <v>318</v>
      </c>
      <c r="AA928" s="3" t="s">
        <v>1081</v>
      </c>
      <c r="AB928" s="4">
        <v>20</v>
      </c>
      <c r="AC928" s="4">
        <v>241200</v>
      </c>
      <c r="AD928" s="4">
        <v>241.2</v>
      </c>
      <c r="AE928" s="4">
        <v>1127000</v>
      </c>
    </row>
    <row r="929" spans="1:31" ht="22" customHeight="1" x14ac:dyDescent="0.3">
      <c r="A929" s="5">
        <v>43614</v>
      </c>
      <c r="B929" s="6" t="s">
        <v>31</v>
      </c>
      <c r="C929" s="6" t="s">
        <v>56</v>
      </c>
      <c r="D929" s="7" t="s">
        <v>68</v>
      </c>
      <c r="E929" s="7" t="s">
        <v>68</v>
      </c>
      <c r="F929" s="7" t="s">
        <v>68</v>
      </c>
      <c r="G929" s="7" t="s">
        <v>68</v>
      </c>
      <c r="H929" s="7" t="s">
        <v>68</v>
      </c>
      <c r="I929" s="6" t="s">
        <v>74</v>
      </c>
      <c r="J929" s="6" t="s">
        <v>230</v>
      </c>
      <c r="K929" s="6" t="s">
        <v>580</v>
      </c>
      <c r="L929" s="6" t="s">
        <v>110</v>
      </c>
      <c r="M929" s="7" t="s">
        <v>68</v>
      </c>
      <c r="N929" s="7" t="s">
        <v>68</v>
      </c>
      <c r="O929" s="7" t="s">
        <v>68</v>
      </c>
      <c r="P929" s="6" t="s">
        <v>231</v>
      </c>
      <c r="Q929" s="6" t="s">
        <v>101</v>
      </c>
      <c r="R929" s="6" t="s">
        <v>113</v>
      </c>
      <c r="S929" s="6" t="s">
        <v>110</v>
      </c>
      <c r="T929" s="6" t="s">
        <v>114</v>
      </c>
      <c r="U929" s="6" t="s">
        <v>115</v>
      </c>
      <c r="V929" s="6" t="s">
        <v>45</v>
      </c>
      <c r="W929" s="6" t="s">
        <v>34</v>
      </c>
      <c r="X929" s="6" t="s">
        <v>46</v>
      </c>
      <c r="Y929" s="6" t="s">
        <v>47</v>
      </c>
      <c r="Z929" s="6" t="s">
        <v>232</v>
      </c>
      <c r="AA929" s="6" t="s">
        <v>1082</v>
      </c>
      <c r="AB929" s="7">
        <v>7</v>
      </c>
      <c r="AC929" s="7">
        <v>112280</v>
      </c>
      <c r="AD929" s="7">
        <v>112.28</v>
      </c>
      <c r="AE929" s="7">
        <v>163000</v>
      </c>
    </row>
    <row r="930" spans="1:31" ht="22" customHeight="1" x14ac:dyDescent="0.3">
      <c r="A930" s="2">
        <v>43613</v>
      </c>
      <c r="B930" s="3" t="s">
        <v>31</v>
      </c>
      <c r="C930" s="3" t="s">
        <v>56</v>
      </c>
      <c r="D930" s="4" t="s">
        <v>68</v>
      </c>
      <c r="E930" s="4" t="s">
        <v>68</v>
      </c>
      <c r="F930" s="4" t="s">
        <v>68</v>
      </c>
      <c r="G930" s="4" t="s">
        <v>68</v>
      </c>
      <c r="H930" s="4" t="s">
        <v>68</v>
      </c>
      <c r="I930" s="3" t="s">
        <v>74</v>
      </c>
      <c r="J930" s="3" t="s">
        <v>800</v>
      </c>
      <c r="K930" s="4" t="s">
        <v>68</v>
      </c>
      <c r="L930" s="3" t="s">
        <v>120</v>
      </c>
      <c r="M930" s="3" t="s">
        <v>61</v>
      </c>
      <c r="N930" s="4" t="s">
        <v>68</v>
      </c>
      <c r="O930" s="4" t="s">
        <v>68</v>
      </c>
      <c r="P930" s="3" t="s">
        <v>151</v>
      </c>
      <c r="Q930" s="3" t="s">
        <v>41</v>
      </c>
      <c r="R930" s="3" t="s">
        <v>152</v>
      </c>
      <c r="S930" s="3" t="s">
        <v>120</v>
      </c>
      <c r="T930" s="3" t="s">
        <v>153</v>
      </c>
      <c r="U930" s="3" t="s">
        <v>124</v>
      </c>
      <c r="V930" s="3" t="s">
        <v>45</v>
      </c>
      <c r="W930" s="3" t="s">
        <v>34</v>
      </c>
      <c r="X930" s="3" t="s">
        <v>46</v>
      </c>
      <c r="Y930" s="3" t="s">
        <v>47</v>
      </c>
      <c r="Z930" s="3" t="s">
        <v>154</v>
      </c>
      <c r="AA930" s="3" t="s">
        <v>430</v>
      </c>
      <c r="AB930" s="4">
        <v>1</v>
      </c>
      <c r="AC930" s="4">
        <v>13660</v>
      </c>
      <c r="AD930" s="4">
        <v>13.66</v>
      </c>
      <c r="AE930" s="4">
        <v>290000</v>
      </c>
    </row>
    <row r="931" spans="1:31" ht="22" customHeight="1" x14ac:dyDescent="0.3">
      <c r="A931" s="5">
        <v>43612</v>
      </c>
      <c r="B931" s="6" t="s">
        <v>31</v>
      </c>
      <c r="C931" s="6" t="s">
        <v>56</v>
      </c>
      <c r="D931" s="7" t="s">
        <v>68</v>
      </c>
      <c r="E931" s="7" t="s">
        <v>68</v>
      </c>
      <c r="F931" s="7" t="s">
        <v>68</v>
      </c>
      <c r="G931" s="7" t="s">
        <v>68</v>
      </c>
      <c r="H931" s="7" t="s">
        <v>68</v>
      </c>
      <c r="I931" s="6" t="s">
        <v>74</v>
      </c>
      <c r="J931" s="6" t="s">
        <v>77</v>
      </c>
      <c r="K931" s="6" t="s">
        <v>78</v>
      </c>
      <c r="L931" s="6" t="s">
        <v>79</v>
      </c>
      <c r="M931" s="7" t="s">
        <v>68</v>
      </c>
      <c r="N931" s="7" t="s">
        <v>68</v>
      </c>
      <c r="O931" s="7" t="s">
        <v>68</v>
      </c>
      <c r="P931" s="6" t="s">
        <v>80</v>
      </c>
      <c r="Q931" s="6" t="s">
        <v>81</v>
      </c>
      <c r="R931" s="6" t="s">
        <v>82</v>
      </c>
      <c r="S931" s="6" t="s">
        <v>79</v>
      </c>
      <c r="T931" s="6" t="s">
        <v>83</v>
      </c>
      <c r="U931" s="6" t="s">
        <v>65</v>
      </c>
      <c r="V931" s="6" t="s">
        <v>45</v>
      </c>
      <c r="W931" s="6" t="s">
        <v>34</v>
      </c>
      <c r="X931" s="6" t="s">
        <v>46</v>
      </c>
      <c r="Y931" s="6" t="s">
        <v>47</v>
      </c>
      <c r="Z931" s="6" t="s">
        <v>84</v>
      </c>
      <c r="AA931" s="6" t="s">
        <v>1083</v>
      </c>
      <c r="AB931" s="7">
        <v>5</v>
      </c>
      <c r="AC931" s="7">
        <v>72992</v>
      </c>
      <c r="AD931" s="7">
        <v>72.989999999999995</v>
      </c>
      <c r="AE931" s="7">
        <v>199000</v>
      </c>
    </row>
    <row r="932" spans="1:31" ht="22" customHeight="1" x14ac:dyDescent="0.3">
      <c r="A932" s="2">
        <v>43612</v>
      </c>
      <c r="B932" s="3" t="s">
        <v>31</v>
      </c>
      <c r="C932" s="3" t="s">
        <v>56</v>
      </c>
      <c r="D932" s="4" t="s">
        <v>68</v>
      </c>
      <c r="E932" s="4" t="s">
        <v>68</v>
      </c>
      <c r="F932" s="4" t="s">
        <v>68</v>
      </c>
      <c r="G932" s="4" t="s">
        <v>68</v>
      </c>
      <c r="H932" s="4" t="s">
        <v>68</v>
      </c>
      <c r="I932" s="3" t="s">
        <v>74</v>
      </c>
      <c r="J932" s="3" t="s">
        <v>77</v>
      </c>
      <c r="K932" s="3" t="s">
        <v>78</v>
      </c>
      <c r="L932" s="3" t="s">
        <v>79</v>
      </c>
      <c r="M932" s="4" t="s">
        <v>68</v>
      </c>
      <c r="N932" s="4" t="s">
        <v>68</v>
      </c>
      <c r="O932" s="4" t="s">
        <v>68</v>
      </c>
      <c r="P932" s="3" t="s">
        <v>80</v>
      </c>
      <c r="Q932" s="3" t="s">
        <v>81</v>
      </c>
      <c r="R932" s="3" t="s">
        <v>82</v>
      </c>
      <c r="S932" s="3" t="s">
        <v>79</v>
      </c>
      <c r="T932" s="3" t="s">
        <v>83</v>
      </c>
      <c r="U932" s="3" t="s">
        <v>65</v>
      </c>
      <c r="V932" s="3" t="s">
        <v>45</v>
      </c>
      <c r="W932" s="3" t="s">
        <v>34</v>
      </c>
      <c r="X932" s="3" t="s">
        <v>46</v>
      </c>
      <c r="Y932" s="3" t="s">
        <v>47</v>
      </c>
      <c r="Z932" s="3" t="s">
        <v>84</v>
      </c>
      <c r="AA932" s="3" t="s">
        <v>1083</v>
      </c>
      <c r="AB932" s="4">
        <v>5</v>
      </c>
      <c r="AC932" s="4">
        <v>72476</v>
      </c>
      <c r="AD932" s="4">
        <v>72.48</v>
      </c>
      <c r="AE932" s="4">
        <v>198000</v>
      </c>
    </row>
    <row r="933" spans="1:31" ht="22" customHeight="1" x14ac:dyDescent="0.3">
      <c r="A933" s="5">
        <v>43611</v>
      </c>
      <c r="B933" s="6" t="s">
        <v>31</v>
      </c>
      <c r="C933" s="6" t="s">
        <v>56</v>
      </c>
      <c r="D933" s="7" t="s">
        <v>68</v>
      </c>
      <c r="E933" s="7" t="s">
        <v>68</v>
      </c>
      <c r="F933" s="7" t="s">
        <v>68</v>
      </c>
      <c r="G933" s="7" t="s">
        <v>68</v>
      </c>
      <c r="H933" s="7" t="s">
        <v>68</v>
      </c>
      <c r="I933" s="6" t="s">
        <v>74</v>
      </c>
      <c r="J933" s="6" t="s">
        <v>127</v>
      </c>
      <c r="K933" s="7" t="s">
        <v>68</v>
      </c>
      <c r="L933" s="6" t="s">
        <v>120</v>
      </c>
      <c r="M933" s="7" t="s">
        <v>68</v>
      </c>
      <c r="N933" s="7" t="s">
        <v>68</v>
      </c>
      <c r="O933" s="7" t="s">
        <v>68</v>
      </c>
      <c r="P933" s="6" t="s">
        <v>128</v>
      </c>
      <c r="Q933" s="6" t="s">
        <v>41</v>
      </c>
      <c r="R933" s="6" t="s">
        <v>316</v>
      </c>
      <c r="S933" s="6" t="s">
        <v>120</v>
      </c>
      <c r="T933" s="6" t="s">
        <v>317</v>
      </c>
      <c r="U933" s="6" t="s">
        <v>124</v>
      </c>
      <c r="V933" s="6" t="s">
        <v>45</v>
      </c>
      <c r="W933" s="6" t="s">
        <v>34</v>
      </c>
      <c r="X933" s="6" t="s">
        <v>46</v>
      </c>
      <c r="Y933" s="6" t="s">
        <v>47</v>
      </c>
      <c r="Z933" s="6" t="s">
        <v>318</v>
      </c>
      <c r="AA933" s="6" t="s">
        <v>1077</v>
      </c>
      <c r="AB933" s="7">
        <v>20</v>
      </c>
      <c r="AC933" s="7">
        <v>241440</v>
      </c>
      <c r="AD933" s="7">
        <v>241.44</v>
      </c>
      <c r="AE933" s="7">
        <v>1128000</v>
      </c>
    </row>
    <row r="934" spans="1:31" ht="22" customHeight="1" x14ac:dyDescent="0.3">
      <c r="A934" s="2">
        <v>43611</v>
      </c>
      <c r="B934" s="3" t="s">
        <v>31</v>
      </c>
      <c r="C934" s="3" t="s">
        <v>56</v>
      </c>
      <c r="D934" s="4" t="s">
        <v>68</v>
      </c>
      <c r="E934" s="4" t="s">
        <v>68</v>
      </c>
      <c r="F934" s="4" t="s">
        <v>68</v>
      </c>
      <c r="G934" s="4" t="s">
        <v>68</v>
      </c>
      <c r="H934" s="4" t="s">
        <v>68</v>
      </c>
      <c r="I934" s="3" t="s">
        <v>74</v>
      </c>
      <c r="J934" s="3" t="s">
        <v>870</v>
      </c>
      <c r="K934" s="4" t="s">
        <v>68</v>
      </c>
      <c r="L934" s="3" t="s">
        <v>120</v>
      </c>
      <c r="M934" s="3" t="s">
        <v>61</v>
      </c>
      <c r="N934" s="4">
        <v>225347920.55000001</v>
      </c>
      <c r="O934" s="4">
        <v>1008273273.7</v>
      </c>
      <c r="P934" s="3" t="s">
        <v>871</v>
      </c>
      <c r="Q934" s="3" t="s">
        <v>41</v>
      </c>
      <c r="R934" s="3" t="s">
        <v>122</v>
      </c>
      <c r="S934" s="3" t="s">
        <v>120</v>
      </c>
      <c r="T934" s="3" t="s">
        <v>123</v>
      </c>
      <c r="U934" s="3" t="s">
        <v>124</v>
      </c>
      <c r="V934" s="3" t="s">
        <v>45</v>
      </c>
      <c r="W934" s="3" t="s">
        <v>34</v>
      </c>
      <c r="X934" s="3" t="s">
        <v>46</v>
      </c>
      <c r="Y934" s="3" t="s">
        <v>47</v>
      </c>
      <c r="Z934" s="3" t="s">
        <v>872</v>
      </c>
      <c r="AA934" s="3" t="s">
        <v>1084</v>
      </c>
      <c r="AB934" s="4">
        <v>1</v>
      </c>
      <c r="AC934" s="4">
        <v>9900</v>
      </c>
      <c r="AD934" s="4">
        <v>9.9</v>
      </c>
      <c r="AE934" s="4">
        <v>116000</v>
      </c>
    </row>
    <row r="935" spans="1:31" ht="22" customHeight="1" x14ac:dyDescent="0.3">
      <c r="A935" s="5">
        <v>43611</v>
      </c>
      <c r="B935" s="6" t="s">
        <v>126</v>
      </c>
      <c r="C935" s="6" t="s">
        <v>56</v>
      </c>
      <c r="D935" s="7" t="s">
        <v>68</v>
      </c>
      <c r="E935" s="7" t="s">
        <v>68</v>
      </c>
      <c r="F935" s="7" t="s">
        <v>68</v>
      </c>
      <c r="G935" s="7" t="s">
        <v>68</v>
      </c>
      <c r="H935" s="7" t="s">
        <v>68</v>
      </c>
      <c r="I935" s="6" t="s">
        <v>74</v>
      </c>
      <c r="J935" s="6" t="s">
        <v>160</v>
      </c>
      <c r="K935" s="7" t="s">
        <v>68</v>
      </c>
      <c r="L935" s="6" t="s">
        <v>120</v>
      </c>
      <c r="M935" s="6" t="s">
        <v>61</v>
      </c>
      <c r="N935" s="7" t="s">
        <v>68</v>
      </c>
      <c r="O935" s="7" t="s">
        <v>68</v>
      </c>
      <c r="P935" s="6" t="s">
        <v>162</v>
      </c>
      <c r="Q935" s="6" t="s">
        <v>101</v>
      </c>
      <c r="R935" s="6" t="s">
        <v>122</v>
      </c>
      <c r="S935" s="6" t="s">
        <v>120</v>
      </c>
      <c r="T935" s="6" t="s">
        <v>123</v>
      </c>
      <c r="U935" s="6" t="s">
        <v>124</v>
      </c>
      <c r="V935" s="6" t="s">
        <v>45</v>
      </c>
      <c r="W935" s="6" t="s">
        <v>34</v>
      </c>
      <c r="X935" s="6" t="s">
        <v>46</v>
      </c>
      <c r="Y935" s="6" t="s">
        <v>47</v>
      </c>
      <c r="Z935" s="6" t="s">
        <v>163</v>
      </c>
      <c r="AA935" s="6" t="s">
        <v>400</v>
      </c>
      <c r="AB935" s="7">
        <v>1</v>
      </c>
      <c r="AC935" s="7">
        <v>7462</v>
      </c>
      <c r="AD935" s="7">
        <v>7.46</v>
      </c>
      <c r="AE935" s="7">
        <v>122000</v>
      </c>
    </row>
    <row r="936" spans="1:31" ht="22" customHeight="1" x14ac:dyDescent="0.3">
      <c r="A936" s="2">
        <v>43611</v>
      </c>
      <c r="B936" s="3" t="s">
        <v>126</v>
      </c>
      <c r="C936" s="3" t="s">
        <v>56</v>
      </c>
      <c r="D936" s="4" t="s">
        <v>68</v>
      </c>
      <c r="E936" s="4" t="s">
        <v>68</v>
      </c>
      <c r="F936" s="4" t="s">
        <v>68</v>
      </c>
      <c r="G936" s="4" t="s">
        <v>68</v>
      </c>
      <c r="H936" s="4" t="s">
        <v>68</v>
      </c>
      <c r="I936" s="3" t="s">
        <v>74</v>
      </c>
      <c r="J936" s="3" t="s">
        <v>160</v>
      </c>
      <c r="K936" s="4" t="s">
        <v>68</v>
      </c>
      <c r="L936" s="3" t="s">
        <v>120</v>
      </c>
      <c r="M936" s="3" t="s">
        <v>61</v>
      </c>
      <c r="N936" s="4" t="s">
        <v>68</v>
      </c>
      <c r="O936" s="4" t="s">
        <v>68</v>
      </c>
      <c r="P936" s="3" t="s">
        <v>162</v>
      </c>
      <c r="Q936" s="3" t="s">
        <v>101</v>
      </c>
      <c r="R936" s="3" t="s">
        <v>122</v>
      </c>
      <c r="S936" s="3" t="s">
        <v>120</v>
      </c>
      <c r="T936" s="3" t="s">
        <v>123</v>
      </c>
      <c r="U936" s="3" t="s">
        <v>124</v>
      </c>
      <c r="V936" s="3" t="s">
        <v>45</v>
      </c>
      <c r="W936" s="3" t="s">
        <v>34</v>
      </c>
      <c r="X936" s="3" t="s">
        <v>46</v>
      </c>
      <c r="Y936" s="3" t="s">
        <v>47</v>
      </c>
      <c r="Z936" s="3" t="s">
        <v>163</v>
      </c>
      <c r="AA936" s="3" t="s">
        <v>400</v>
      </c>
      <c r="AB936" s="4">
        <v>1</v>
      </c>
      <c r="AC936" s="4">
        <v>7462</v>
      </c>
      <c r="AD936" s="4">
        <v>7.46</v>
      </c>
      <c r="AE936" s="4">
        <v>122000</v>
      </c>
    </row>
    <row r="937" spans="1:31" ht="22" customHeight="1" x14ac:dyDescent="0.3">
      <c r="A937" s="5">
        <v>43611</v>
      </c>
      <c r="B937" s="6" t="s">
        <v>31</v>
      </c>
      <c r="C937" s="6" t="s">
        <v>56</v>
      </c>
      <c r="D937" s="7" t="s">
        <v>68</v>
      </c>
      <c r="E937" s="7" t="s">
        <v>68</v>
      </c>
      <c r="F937" s="7" t="s">
        <v>68</v>
      </c>
      <c r="G937" s="7" t="s">
        <v>68</v>
      </c>
      <c r="H937" s="7" t="s">
        <v>68</v>
      </c>
      <c r="I937" s="6" t="s">
        <v>74</v>
      </c>
      <c r="J937" s="6" t="s">
        <v>385</v>
      </c>
      <c r="K937" s="7" t="s">
        <v>68</v>
      </c>
      <c r="L937" s="6" t="s">
        <v>120</v>
      </c>
      <c r="M937" s="6" t="s">
        <v>61</v>
      </c>
      <c r="N937" s="7" t="s">
        <v>68</v>
      </c>
      <c r="O937" s="7" t="s">
        <v>68</v>
      </c>
      <c r="P937" s="6" t="s">
        <v>387</v>
      </c>
      <c r="Q937" s="6" t="s">
        <v>101</v>
      </c>
      <c r="R937" s="6" t="s">
        <v>122</v>
      </c>
      <c r="S937" s="6" t="s">
        <v>120</v>
      </c>
      <c r="T937" s="6" t="s">
        <v>123</v>
      </c>
      <c r="U937" s="6" t="s">
        <v>124</v>
      </c>
      <c r="V937" s="6" t="s">
        <v>45</v>
      </c>
      <c r="W937" s="6" t="s">
        <v>34</v>
      </c>
      <c r="X937" s="6" t="s">
        <v>46</v>
      </c>
      <c r="Y937" s="6" t="s">
        <v>47</v>
      </c>
      <c r="Z937" s="6" t="s">
        <v>207</v>
      </c>
      <c r="AA937" s="6" t="s">
        <v>1085</v>
      </c>
      <c r="AB937" s="7">
        <v>4</v>
      </c>
      <c r="AC937" s="7">
        <v>40240</v>
      </c>
      <c r="AD937" s="7">
        <v>40.24</v>
      </c>
      <c r="AE937" s="7">
        <v>188000</v>
      </c>
    </row>
    <row r="938" spans="1:31" ht="22" customHeight="1" x14ac:dyDescent="0.3">
      <c r="A938" s="2">
        <v>43611</v>
      </c>
      <c r="B938" s="3" t="s">
        <v>31</v>
      </c>
      <c r="C938" s="3" t="s">
        <v>56</v>
      </c>
      <c r="D938" s="4" t="s">
        <v>68</v>
      </c>
      <c r="E938" s="4" t="s">
        <v>68</v>
      </c>
      <c r="F938" s="4" t="s">
        <v>68</v>
      </c>
      <c r="G938" s="4" t="s">
        <v>68</v>
      </c>
      <c r="H938" s="4" t="s">
        <v>68</v>
      </c>
      <c r="I938" s="3" t="s">
        <v>74</v>
      </c>
      <c r="J938" s="3" t="s">
        <v>127</v>
      </c>
      <c r="K938" s="4" t="s">
        <v>68</v>
      </c>
      <c r="L938" s="3" t="s">
        <v>120</v>
      </c>
      <c r="M938" s="4" t="s">
        <v>68</v>
      </c>
      <c r="N938" s="4" t="s">
        <v>68</v>
      </c>
      <c r="O938" s="4" t="s">
        <v>68</v>
      </c>
      <c r="P938" s="3" t="s">
        <v>128</v>
      </c>
      <c r="Q938" s="3" t="s">
        <v>41</v>
      </c>
      <c r="R938" s="3" t="s">
        <v>316</v>
      </c>
      <c r="S938" s="3" t="s">
        <v>120</v>
      </c>
      <c r="T938" s="3" t="s">
        <v>317</v>
      </c>
      <c r="U938" s="3" t="s">
        <v>124</v>
      </c>
      <c r="V938" s="3" t="s">
        <v>45</v>
      </c>
      <c r="W938" s="3" t="s">
        <v>34</v>
      </c>
      <c r="X938" s="3" t="s">
        <v>46</v>
      </c>
      <c r="Y938" s="3" t="s">
        <v>47</v>
      </c>
      <c r="Z938" s="3" t="s">
        <v>318</v>
      </c>
      <c r="AA938" s="3" t="s">
        <v>1077</v>
      </c>
      <c r="AB938" s="4">
        <v>20</v>
      </c>
      <c r="AC938" s="4">
        <v>241440</v>
      </c>
      <c r="AD938" s="4">
        <v>241.44</v>
      </c>
      <c r="AE938" s="4">
        <v>1128000</v>
      </c>
    </row>
    <row r="939" spans="1:31" ht="22" customHeight="1" x14ac:dyDescent="0.3">
      <c r="A939" s="5">
        <v>43611</v>
      </c>
      <c r="B939" s="6" t="s">
        <v>31</v>
      </c>
      <c r="C939" s="6" t="s">
        <v>56</v>
      </c>
      <c r="D939" s="7" t="s">
        <v>68</v>
      </c>
      <c r="E939" s="7" t="s">
        <v>68</v>
      </c>
      <c r="F939" s="7" t="s">
        <v>68</v>
      </c>
      <c r="G939" s="7" t="s">
        <v>68</v>
      </c>
      <c r="H939" s="7" t="s">
        <v>68</v>
      </c>
      <c r="I939" s="6" t="s">
        <v>74</v>
      </c>
      <c r="J939" s="6" t="s">
        <v>738</v>
      </c>
      <c r="K939" s="7" t="s">
        <v>68</v>
      </c>
      <c r="L939" s="7" t="s">
        <v>68</v>
      </c>
      <c r="M939" s="6" t="s">
        <v>61</v>
      </c>
      <c r="N939" s="7" t="s">
        <v>68</v>
      </c>
      <c r="O939" s="7" t="s">
        <v>68</v>
      </c>
      <c r="P939" s="6" t="s">
        <v>314</v>
      </c>
      <c r="Q939" s="6" t="s">
        <v>41</v>
      </c>
      <c r="R939" s="6" t="s">
        <v>122</v>
      </c>
      <c r="S939" s="6" t="s">
        <v>120</v>
      </c>
      <c r="T939" s="6" t="s">
        <v>123</v>
      </c>
      <c r="U939" s="6" t="s">
        <v>124</v>
      </c>
      <c r="V939" s="6" t="s">
        <v>45</v>
      </c>
      <c r="W939" s="6" t="s">
        <v>34</v>
      </c>
      <c r="X939" s="6" t="s">
        <v>46</v>
      </c>
      <c r="Y939" s="6" t="s">
        <v>47</v>
      </c>
      <c r="Z939" s="6" t="s">
        <v>141</v>
      </c>
      <c r="AA939" s="6" t="s">
        <v>1086</v>
      </c>
      <c r="AB939" s="7">
        <v>10</v>
      </c>
      <c r="AC939" s="7">
        <v>200920</v>
      </c>
      <c r="AD939" s="7">
        <v>200.92</v>
      </c>
      <c r="AE939" s="7">
        <v>2168000</v>
      </c>
    </row>
    <row r="940" spans="1:31" ht="22" customHeight="1" x14ac:dyDescent="0.3">
      <c r="A940" s="2">
        <v>43610</v>
      </c>
      <c r="B940" s="3" t="s">
        <v>31</v>
      </c>
      <c r="C940" s="3" t="s">
        <v>32</v>
      </c>
      <c r="D940" s="3" t="s">
        <v>33</v>
      </c>
      <c r="E940" s="3" t="s">
        <v>34</v>
      </c>
      <c r="F940" s="4" t="s">
        <v>68</v>
      </c>
      <c r="G940" s="4" t="s">
        <v>68</v>
      </c>
      <c r="H940" s="4" t="s">
        <v>68</v>
      </c>
      <c r="I940" s="3" t="s">
        <v>35</v>
      </c>
      <c r="J940" s="3" t="s">
        <v>200</v>
      </c>
      <c r="K940" s="4" t="s">
        <v>68</v>
      </c>
      <c r="L940" s="3" t="s">
        <v>99</v>
      </c>
      <c r="M940" s="4" t="s">
        <v>68</v>
      </c>
      <c r="N940" s="4" t="s">
        <v>68</v>
      </c>
      <c r="O940" s="4" t="s">
        <v>68</v>
      </c>
      <c r="P940" s="3" t="s">
        <v>202</v>
      </c>
      <c r="Q940" s="3" t="s">
        <v>41</v>
      </c>
      <c r="R940" s="3" t="s">
        <v>133</v>
      </c>
      <c r="S940" s="3" t="s">
        <v>110</v>
      </c>
      <c r="T940" s="3" t="s">
        <v>134</v>
      </c>
      <c r="U940" s="3" t="s">
        <v>115</v>
      </c>
      <c r="V940" s="3" t="s">
        <v>45</v>
      </c>
      <c r="W940" s="3" t="s">
        <v>34</v>
      </c>
      <c r="X940" s="3" t="s">
        <v>46</v>
      </c>
      <c r="Y940" s="3" t="s">
        <v>47</v>
      </c>
      <c r="Z940" s="3" t="s">
        <v>145</v>
      </c>
      <c r="AA940" s="3" t="s">
        <v>1087</v>
      </c>
      <c r="AB940" s="4">
        <v>2</v>
      </c>
      <c r="AC940" s="4">
        <v>23100</v>
      </c>
      <c r="AD940" s="4">
        <v>23.1</v>
      </c>
      <c r="AE940" s="4">
        <v>389000</v>
      </c>
    </row>
    <row r="941" spans="1:31" ht="22" customHeight="1" x14ac:dyDescent="0.3">
      <c r="A941" s="5">
        <v>43610</v>
      </c>
      <c r="B941" s="6" t="s">
        <v>107</v>
      </c>
      <c r="C941" s="6" t="s">
        <v>32</v>
      </c>
      <c r="D941" s="6" t="s">
        <v>33</v>
      </c>
      <c r="E941" s="6" t="s">
        <v>34</v>
      </c>
      <c r="F941" s="7" t="s">
        <v>68</v>
      </c>
      <c r="G941" s="7" t="s">
        <v>68</v>
      </c>
      <c r="H941" s="7" t="s">
        <v>68</v>
      </c>
      <c r="I941" s="6" t="s">
        <v>35</v>
      </c>
      <c r="J941" s="6" t="s">
        <v>108</v>
      </c>
      <c r="K941" s="6" t="s">
        <v>109</v>
      </c>
      <c r="L941" s="6" t="s">
        <v>110</v>
      </c>
      <c r="M941" s="7" t="s">
        <v>68</v>
      </c>
      <c r="N941" s="7" t="s">
        <v>68</v>
      </c>
      <c r="O941" s="7" t="s">
        <v>68</v>
      </c>
      <c r="P941" s="6" t="s">
        <v>111</v>
      </c>
      <c r="Q941" s="6" t="s">
        <v>41</v>
      </c>
      <c r="R941" s="6" t="s">
        <v>133</v>
      </c>
      <c r="S941" s="6" t="s">
        <v>110</v>
      </c>
      <c r="T941" s="6" t="s">
        <v>134</v>
      </c>
      <c r="U941" s="6" t="s">
        <v>115</v>
      </c>
      <c r="V941" s="6" t="s">
        <v>45</v>
      </c>
      <c r="W941" s="6" t="s">
        <v>34</v>
      </c>
      <c r="X941" s="6" t="s">
        <v>46</v>
      </c>
      <c r="Y941" s="6" t="s">
        <v>47</v>
      </c>
      <c r="Z941" s="6" t="s">
        <v>135</v>
      </c>
      <c r="AA941" s="6" t="s">
        <v>1088</v>
      </c>
      <c r="AB941" s="7">
        <v>2</v>
      </c>
      <c r="AC941" s="7">
        <v>20967</v>
      </c>
      <c r="AD941" s="7">
        <v>20.97</v>
      </c>
      <c r="AE941" s="7">
        <v>3719000</v>
      </c>
    </row>
    <row r="942" spans="1:31" ht="22" customHeight="1" x14ac:dyDescent="0.3">
      <c r="A942" s="2">
        <v>43610</v>
      </c>
      <c r="B942" s="3" t="s">
        <v>107</v>
      </c>
      <c r="C942" s="3" t="s">
        <v>56</v>
      </c>
      <c r="D942" s="4" t="s">
        <v>68</v>
      </c>
      <c r="E942" s="4" t="s">
        <v>68</v>
      </c>
      <c r="F942" s="4" t="s">
        <v>68</v>
      </c>
      <c r="G942" s="4" t="s">
        <v>68</v>
      </c>
      <c r="H942" s="4" t="s">
        <v>68</v>
      </c>
      <c r="I942" s="3" t="s">
        <v>74</v>
      </c>
      <c r="J942" s="3" t="s">
        <v>108</v>
      </c>
      <c r="K942" s="3" t="s">
        <v>109</v>
      </c>
      <c r="L942" s="3" t="s">
        <v>110</v>
      </c>
      <c r="M942" s="4" t="s">
        <v>68</v>
      </c>
      <c r="N942" s="4" t="s">
        <v>68</v>
      </c>
      <c r="O942" s="4" t="s">
        <v>68</v>
      </c>
      <c r="P942" s="3" t="s">
        <v>111</v>
      </c>
      <c r="Q942" s="3" t="s">
        <v>41</v>
      </c>
      <c r="R942" s="3" t="s">
        <v>113</v>
      </c>
      <c r="S942" s="3" t="s">
        <v>110</v>
      </c>
      <c r="T942" s="3" t="s">
        <v>114</v>
      </c>
      <c r="U942" s="3" t="s">
        <v>115</v>
      </c>
      <c r="V942" s="3" t="s">
        <v>45</v>
      </c>
      <c r="W942" s="3" t="s">
        <v>34</v>
      </c>
      <c r="X942" s="3" t="s">
        <v>46</v>
      </c>
      <c r="Y942" s="3" t="s">
        <v>47</v>
      </c>
      <c r="Z942" s="3" t="s">
        <v>1089</v>
      </c>
      <c r="AA942" s="3" t="s">
        <v>1090</v>
      </c>
      <c r="AB942" s="4">
        <v>10</v>
      </c>
      <c r="AC942" s="4">
        <v>128200</v>
      </c>
      <c r="AD942" s="4">
        <v>128.19999999999999</v>
      </c>
      <c r="AE942" s="4">
        <v>861000</v>
      </c>
    </row>
    <row r="943" spans="1:31" ht="22" customHeight="1" x14ac:dyDescent="0.3">
      <c r="A943" s="5">
        <v>43610</v>
      </c>
      <c r="B943" s="6" t="s">
        <v>107</v>
      </c>
      <c r="C943" s="6" t="s">
        <v>32</v>
      </c>
      <c r="D943" s="6" t="s">
        <v>33</v>
      </c>
      <c r="E943" s="6" t="s">
        <v>34</v>
      </c>
      <c r="F943" s="7" t="s">
        <v>68</v>
      </c>
      <c r="G943" s="7" t="s">
        <v>68</v>
      </c>
      <c r="H943" s="7" t="s">
        <v>68</v>
      </c>
      <c r="I943" s="6" t="s">
        <v>35</v>
      </c>
      <c r="J943" s="6" t="s">
        <v>108</v>
      </c>
      <c r="K943" s="6" t="s">
        <v>109</v>
      </c>
      <c r="L943" s="6" t="s">
        <v>110</v>
      </c>
      <c r="M943" s="7" t="s">
        <v>68</v>
      </c>
      <c r="N943" s="7" t="s">
        <v>68</v>
      </c>
      <c r="O943" s="7" t="s">
        <v>68</v>
      </c>
      <c r="P943" s="6" t="s">
        <v>111</v>
      </c>
      <c r="Q943" s="6" t="s">
        <v>41</v>
      </c>
      <c r="R943" s="6" t="s">
        <v>133</v>
      </c>
      <c r="S943" s="6" t="s">
        <v>110</v>
      </c>
      <c r="T943" s="6" t="s">
        <v>134</v>
      </c>
      <c r="U943" s="6" t="s">
        <v>115</v>
      </c>
      <c r="V943" s="6" t="s">
        <v>45</v>
      </c>
      <c r="W943" s="6" t="s">
        <v>34</v>
      </c>
      <c r="X943" s="6" t="s">
        <v>46</v>
      </c>
      <c r="Y943" s="6" t="s">
        <v>47</v>
      </c>
      <c r="Z943" s="6" t="s">
        <v>135</v>
      </c>
      <c r="AA943" s="6" t="s">
        <v>1091</v>
      </c>
      <c r="AB943" s="7">
        <v>2</v>
      </c>
      <c r="AC943" s="7">
        <v>21690</v>
      </c>
      <c r="AD943" s="7">
        <v>21.69</v>
      </c>
      <c r="AE943" s="7">
        <v>3847000</v>
      </c>
    </row>
    <row r="944" spans="1:31" ht="22" customHeight="1" x14ac:dyDescent="0.3">
      <c r="A944" s="2">
        <v>43609</v>
      </c>
      <c r="B944" s="3" t="s">
        <v>107</v>
      </c>
      <c r="C944" s="3" t="s">
        <v>56</v>
      </c>
      <c r="D944" s="4" t="s">
        <v>68</v>
      </c>
      <c r="E944" s="4" t="s">
        <v>68</v>
      </c>
      <c r="F944" s="4" t="s">
        <v>68</v>
      </c>
      <c r="G944" s="4" t="s">
        <v>68</v>
      </c>
      <c r="H944" s="4" t="s">
        <v>68</v>
      </c>
      <c r="I944" s="3" t="s">
        <v>74</v>
      </c>
      <c r="J944" s="3" t="s">
        <v>108</v>
      </c>
      <c r="K944" s="3" t="s">
        <v>109</v>
      </c>
      <c r="L944" s="3" t="s">
        <v>110</v>
      </c>
      <c r="M944" s="4" t="s">
        <v>68</v>
      </c>
      <c r="N944" s="4" t="s">
        <v>68</v>
      </c>
      <c r="O944" s="4" t="s">
        <v>68</v>
      </c>
      <c r="P944" s="3" t="s">
        <v>111</v>
      </c>
      <c r="Q944" s="3" t="s">
        <v>41</v>
      </c>
      <c r="R944" s="3" t="s">
        <v>133</v>
      </c>
      <c r="S944" s="3" t="s">
        <v>110</v>
      </c>
      <c r="T944" s="3" t="s">
        <v>134</v>
      </c>
      <c r="U944" s="3" t="s">
        <v>115</v>
      </c>
      <c r="V944" s="3" t="s">
        <v>45</v>
      </c>
      <c r="W944" s="3" t="s">
        <v>34</v>
      </c>
      <c r="X944" s="3" t="s">
        <v>46</v>
      </c>
      <c r="Y944" s="3" t="s">
        <v>47</v>
      </c>
      <c r="Z944" s="3" t="s">
        <v>345</v>
      </c>
      <c r="AA944" s="3" t="s">
        <v>1092</v>
      </c>
      <c r="AB944" s="4">
        <v>2</v>
      </c>
      <c r="AC944" s="4">
        <v>23112</v>
      </c>
      <c r="AD944" s="4">
        <v>23.11</v>
      </c>
      <c r="AE944" s="4">
        <v>390000</v>
      </c>
    </row>
    <row r="945" spans="1:31" ht="22" customHeight="1" x14ac:dyDescent="0.3">
      <c r="A945" s="5">
        <v>43609</v>
      </c>
      <c r="B945" s="6" t="s">
        <v>31</v>
      </c>
      <c r="C945" s="6" t="s">
        <v>56</v>
      </c>
      <c r="D945" s="6" t="s">
        <v>222</v>
      </c>
      <c r="E945" s="6" t="s">
        <v>34</v>
      </c>
      <c r="F945" s="7" t="s">
        <v>68</v>
      </c>
      <c r="G945" s="7" t="s">
        <v>68</v>
      </c>
      <c r="H945" s="7" t="s">
        <v>68</v>
      </c>
      <c r="I945" s="6" t="s">
        <v>446</v>
      </c>
      <c r="J945" s="6" t="s">
        <v>755</v>
      </c>
      <c r="K945" s="7" t="s">
        <v>68</v>
      </c>
      <c r="L945" s="7" t="s">
        <v>68</v>
      </c>
      <c r="M945" s="7" t="s">
        <v>68</v>
      </c>
      <c r="N945" s="7" t="s">
        <v>68</v>
      </c>
      <c r="O945" s="7" t="s">
        <v>68</v>
      </c>
      <c r="P945" s="6" t="s">
        <v>617</v>
      </c>
      <c r="Q945" s="6" t="s">
        <v>1093</v>
      </c>
      <c r="R945" s="6" t="s">
        <v>113</v>
      </c>
      <c r="S945" s="6" t="s">
        <v>110</v>
      </c>
      <c r="T945" s="6" t="s">
        <v>114</v>
      </c>
      <c r="U945" s="6" t="s">
        <v>115</v>
      </c>
      <c r="V945" s="6" t="s">
        <v>45</v>
      </c>
      <c r="W945" s="6" t="s">
        <v>34</v>
      </c>
      <c r="X945" s="6" t="s">
        <v>46</v>
      </c>
      <c r="Y945" s="6" t="s">
        <v>47</v>
      </c>
      <c r="Z945" s="6" t="s">
        <v>1089</v>
      </c>
      <c r="AA945" s="6" t="s">
        <v>1094</v>
      </c>
      <c r="AB945" s="7">
        <v>2</v>
      </c>
      <c r="AC945" s="7">
        <v>25640</v>
      </c>
      <c r="AD945" s="7">
        <v>25.64</v>
      </c>
      <c r="AE945" s="7">
        <v>172000</v>
      </c>
    </row>
    <row r="946" spans="1:31" ht="22" customHeight="1" x14ac:dyDescent="0.3">
      <c r="A946" s="2">
        <v>43609</v>
      </c>
      <c r="B946" s="3" t="s">
        <v>107</v>
      </c>
      <c r="C946" s="3" t="s">
        <v>56</v>
      </c>
      <c r="D946" s="4" t="s">
        <v>68</v>
      </c>
      <c r="E946" s="4" t="s">
        <v>68</v>
      </c>
      <c r="F946" s="4" t="s">
        <v>68</v>
      </c>
      <c r="G946" s="4" t="s">
        <v>68</v>
      </c>
      <c r="H946" s="4" t="s">
        <v>68</v>
      </c>
      <c r="I946" s="3" t="s">
        <v>74</v>
      </c>
      <c r="J946" s="3" t="s">
        <v>108</v>
      </c>
      <c r="K946" s="3" t="s">
        <v>109</v>
      </c>
      <c r="L946" s="3" t="s">
        <v>110</v>
      </c>
      <c r="M946" s="4" t="s">
        <v>68</v>
      </c>
      <c r="N946" s="4" t="s">
        <v>68</v>
      </c>
      <c r="O946" s="4" t="s">
        <v>68</v>
      </c>
      <c r="P946" s="3" t="s">
        <v>111</v>
      </c>
      <c r="Q946" s="3" t="s">
        <v>41</v>
      </c>
      <c r="R946" s="3" t="s">
        <v>133</v>
      </c>
      <c r="S946" s="3" t="s">
        <v>110</v>
      </c>
      <c r="T946" s="3" t="s">
        <v>134</v>
      </c>
      <c r="U946" s="3" t="s">
        <v>115</v>
      </c>
      <c r="V946" s="3" t="s">
        <v>45</v>
      </c>
      <c r="W946" s="3" t="s">
        <v>34</v>
      </c>
      <c r="X946" s="3" t="s">
        <v>46</v>
      </c>
      <c r="Y946" s="3" t="s">
        <v>47</v>
      </c>
      <c r="Z946" s="3" t="s">
        <v>345</v>
      </c>
      <c r="AA946" s="3" t="s">
        <v>1095</v>
      </c>
      <c r="AB946" s="4">
        <v>1</v>
      </c>
      <c r="AC946" s="4">
        <v>12620</v>
      </c>
      <c r="AD946" s="4">
        <v>12.62</v>
      </c>
      <c r="AE946" s="4">
        <v>213000</v>
      </c>
    </row>
    <row r="947" spans="1:31" ht="22" customHeight="1" x14ac:dyDescent="0.3">
      <c r="A947" s="5">
        <v>43609</v>
      </c>
      <c r="B947" s="6" t="s">
        <v>107</v>
      </c>
      <c r="C947" s="6" t="s">
        <v>56</v>
      </c>
      <c r="D947" s="7" t="s">
        <v>68</v>
      </c>
      <c r="E947" s="7" t="s">
        <v>68</v>
      </c>
      <c r="F947" s="7" t="s">
        <v>68</v>
      </c>
      <c r="G947" s="7" t="s">
        <v>68</v>
      </c>
      <c r="H947" s="7" t="s">
        <v>68</v>
      </c>
      <c r="I947" s="6" t="s">
        <v>74</v>
      </c>
      <c r="J947" s="6" t="s">
        <v>108</v>
      </c>
      <c r="K947" s="6" t="s">
        <v>109</v>
      </c>
      <c r="L947" s="6" t="s">
        <v>110</v>
      </c>
      <c r="M947" s="7" t="s">
        <v>68</v>
      </c>
      <c r="N947" s="7" t="s">
        <v>68</v>
      </c>
      <c r="O947" s="7" t="s">
        <v>68</v>
      </c>
      <c r="P947" s="6" t="s">
        <v>111</v>
      </c>
      <c r="Q947" s="6" t="s">
        <v>41</v>
      </c>
      <c r="R947" s="6" t="s">
        <v>133</v>
      </c>
      <c r="S947" s="6" t="s">
        <v>110</v>
      </c>
      <c r="T947" s="6" t="s">
        <v>134</v>
      </c>
      <c r="U947" s="6" t="s">
        <v>115</v>
      </c>
      <c r="V947" s="6" t="s">
        <v>45</v>
      </c>
      <c r="W947" s="6" t="s">
        <v>34</v>
      </c>
      <c r="X947" s="6" t="s">
        <v>46</v>
      </c>
      <c r="Y947" s="6" t="s">
        <v>47</v>
      </c>
      <c r="Z947" s="6" t="s">
        <v>345</v>
      </c>
      <c r="AA947" s="6" t="s">
        <v>1096</v>
      </c>
      <c r="AB947" s="7">
        <v>1</v>
      </c>
      <c r="AC947" s="7">
        <v>12620</v>
      </c>
      <c r="AD947" s="7">
        <v>12.62</v>
      </c>
      <c r="AE947" s="7">
        <v>213000</v>
      </c>
    </row>
    <row r="948" spans="1:31" ht="22" customHeight="1" x14ac:dyDescent="0.3">
      <c r="A948" s="2">
        <v>43609</v>
      </c>
      <c r="B948" s="3" t="s">
        <v>107</v>
      </c>
      <c r="C948" s="3" t="s">
        <v>32</v>
      </c>
      <c r="D948" s="3" t="s">
        <v>33</v>
      </c>
      <c r="E948" s="3" t="s">
        <v>34</v>
      </c>
      <c r="F948" s="4" t="s">
        <v>68</v>
      </c>
      <c r="G948" s="4" t="s">
        <v>68</v>
      </c>
      <c r="H948" s="4" t="s">
        <v>68</v>
      </c>
      <c r="I948" s="3" t="s">
        <v>35</v>
      </c>
      <c r="J948" s="3" t="s">
        <v>108</v>
      </c>
      <c r="K948" s="3" t="s">
        <v>109</v>
      </c>
      <c r="L948" s="3" t="s">
        <v>110</v>
      </c>
      <c r="M948" s="4" t="s">
        <v>68</v>
      </c>
      <c r="N948" s="4" t="s">
        <v>68</v>
      </c>
      <c r="O948" s="4" t="s">
        <v>68</v>
      </c>
      <c r="P948" s="3" t="s">
        <v>111</v>
      </c>
      <c r="Q948" s="3" t="s">
        <v>41</v>
      </c>
      <c r="R948" s="3" t="s">
        <v>133</v>
      </c>
      <c r="S948" s="3" t="s">
        <v>110</v>
      </c>
      <c r="T948" s="3" t="s">
        <v>134</v>
      </c>
      <c r="U948" s="3" t="s">
        <v>115</v>
      </c>
      <c r="V948" s="3" t="s">
        <v>45</v>
      </c>
      <c r="W948" s="3" t="s">
        <v>34</v>
      </c>
      <c r="X948" s="3" t="s">
        <v>46</v>
      </c>
      <c r="Y948" s="3" t="s">
        <v>47</v>
      </c>
      <c r="Z948" s="3" t="s">
        <v>1063</v>
      </c>
      <c r="AA948" s="3" t="s">
        <v>1097</v>
      </c>
      <c r="AB948" s="4">
        <v>4</v>
      </c>
      <c r="AC948" s="4">
        <v>44510</v>
      </c>
      <c r="AD948" s="4">
        <v>44.51</v>
      </c>
      <c r="AE948" s="4">
        <v>773000</v>
      </c>
    </row>
    <row r="949" spans="1:31" ht="22" customHeight="1" x14ac:dyDescent="0.3">
      <c r="A949" s="5">
        <v>43607</v>
      </c>
      <c r="B949" s="6" t="s">
        <v>31</v>
      </c>
      <c r="C949" s="6" t="s">
        <v>56</v>
      </c>
      <c r="D949" s="6" t="s">
        <v>222</v>
      </c>
      <c r="E949" s="6" t="s">
        <v>34</v>
      </c>
      <c r="F949" s="7" t="s">
        <v>68</v>
      </c>
      <c r="G949" s="7" t="s">
        <v>68</v>
      </c>
      <c r="H949" s="7" t="s">
        <v>68</v>
      </c>
      <c r="I949" s="6" t="s">
        <v>446</v>
      </c>
      <c r="J949" s="6" t="s">
        <v>230</v>
      </c>
      <c r="K949" s="6" t="s">
        <v>580</v>
      </c>
      <c r="L949" s="6" t="s">
        <v>110</v>
      </c>
      <c r="M949" s="7" t="s">
        <v>68</v>
      </c>
      <c r="N949" s="7" t="s">
        <v>68</v>
      </c>
      <c r="O949" s="7" t="s">
        <v>68</v>
      </c>
      <c r="P949" s="6" t="s">
        <v>231</v>
      </c>
      <c r="Q949" s="6" t="s">
        <v>41</v>
      </c>
      <c r="R949" s="6" t="s">
        <v>113</v>
      </c>
      <c r="S949" s="6" t="s">
        <v>110</v>
      </c>
      <c r="T949" s="6" t="s">
        <v>114</v>
      </c>
      <c r="U949" s="6" t="s">
        <v>115</v>
      </c>
      <c r="V949" s="6" t="s">
        <v>45</v>
      </c>
      <c r="W949" s="6" t="s">
        <v>34</v>
      </c>
      <c r="X949" s="6" t="s">
        <v>46</v>
      </c>
      <c r="Y949" s="6" t="s">
        <v>47</v>
      </c>
      <c r="Z949" s="6" t="s">
        <v>232</v>
      </c>
      <c r="AA949" s="6" t="s">
        <v>1098</v>
      </c>
      <c r="AB949" s="7">
        <v>6</v>
      </c>
      <c r="AC949" s="7">
        <v>96240</v>
      </c>
      <c r="AD949" s="7">
        <v>96.24</v>
      </c>
      <c r="AE949" s="7">
        <v>140000</v>
      </c>
    </row>
    <row r="950" spans="1:31" ht="22" customHeight="1" x14ac:dyDescent="0.3">
      <c r="A950" s="2">
        <v>43605</v>
      </c>
      <c r="B950" s="3" t="s">
        <v>31</v>
      </c>
      <c r="C950" s="3" t="s">
        <v>32</v>
      </c>
      <c r="D950" s="3" t="s">
        <v>33</v>
      </c>
      <c r="E950" s="3" t="s">
        <v>34</v>
      </c>
      <c r="F950" s="4" t="s">
        <v>68</v>
      </c>
      <c r="G950" s="4" t="s">
        <v>68</v>
      </c>
      <c r="H950" s="4" t="s">
        <v>68</v>
      </c>
      <c r="I950" s="3" t="s">
        <v>35</v>
      </c>
      <c r="J950" s="3" t="s">
        <v>244</v>
      </c>
      <c r="K950" s="4" t="s">
        <v>68</v>
      </c>
      <c r="L950" s="3" t="s">
        <v>245</v>
      </c>
      <c r="M950" s="3" t="s">
        <v>61</v>
      </c>
      <c r="N950" s="4" t="s">
        <v>68</v>
      </c>
      <c r="O950" s="4" t="s">
        <v>68</v>
      </c>
      <c r="P950" s="3" t="s">
        <v>246</v>
      </c>
      <c r="Q950" s="3" t="s">
        <v>41</v>
      </c>
      <c r="R950" s="3" t="s">
        <v>474</v>
      </c>
      <c r="S950" s="3" t="s">
        <v>245</v>
      </c>
      <c r="T950" s="3" t="s">
        <v>475</v>
      </c>
      <c r="U950" s="3" t="s">
        <v>124</v>
      </c>
      <c r="V950" s="3" t="s">
        <v>45</v>
      </c>
      <c r="W950" s="3" t="s">
        <v>34</v>
      </c>
      <c r="X950" s="3" t="s">
        <v>46</v>
      </c>
      <c r="Y950" s="3" t="s">
        <v>47</v>
      </c>
      <c r="Z950" s="3" t="s">
        <v>187</v>
      </c>
      <c r="AA950" s="3" t="s">
        <v>1099</v>
      </c>
      <c r="AB950" s="4">
        <v>5</v>
      </c>
      <c r="AC950" s="4">
        <v>122000</v>
      </c>
      <c r="AD950" s="4">
        <v>122</v>
      </c>
      <c r="AE950" s="4">
        <v>1527000</v>
      </c>
    </row>
    <row r="951" spans="1:31" ht="22" customHeight="1" x14ac:dyDescent="0.3">
      <c r="A951" s="5">
        <v>43605</v>
      </c>
      <c r="B951" s="6" t="s">
        <v>31</v>
      </c>
      <c r="C951" s="6" t="s">
        <v>32</v>
      </c>
      <c r="D951" s="6" t="s">
        <v>33</v>
      </c>
      <c r="E951" s="6" t="s">
        <v>34</v>
      </c>
      <c r="F951" s="7" t="s">
        <v>68</v>
      </c>
      <c r="G951" s="7" t="s">
        <v>68</v>
      </c>
      <c r="H951" s="7" t="s">
        <v>68</v>
      </c>
      <c r="I951" s="6" t="s">
        <v>35</v>
      </c>
      <c r="J951" s="6" t="s">
        <v>325</v>
      </c>
      <c r="K951" s="7" t="s">
        <v>68</v>
      </c>
      <c r="L951" s="7" t="s">
        <v>68</v>
      </c>
      <c r="M951" s="6" t="s">
        <v>326</v>
      </c>
      <c r="N951" s="7" t="s">
        <v>68</v>
      </c>
      <c r="O951" s="7" t="s">
        <v>68</v>
      </c>
      <c r="P951" s="6" t="s">
        <v>327</v>
      </c>
      <c r="Q951" s="6" t="s">
        <v>41</v>
      </c>
      <c r="R951" s="6" t="s">
        <v>122</v>
      </c>
      <c r="S951" s="6" t="s">
        <v>120</v>
      </c>
      <c r="T951" s="6" t="s">
        <v>123</v>
      </c>
      <c r="U951" s="6" t="s">
        <v>124</v>
      </c>
      <c r="V951" s="6" t="s">
        <v>45</v>
      </c>
      <c r="W951" s="6" t="s">
        <v>34</v>
      </c>
      <c r="X951" s="6" t="s">
        <v>46</v>
      </c>
      <c r="Y951" s="6" t="s">
        <v>47</v>
      </c>
      <c r="Z951" s="6" t="s">
        <v>187</v>
      </c>
      <c r="AA951" s="6" t="s">
        <v>1100</v>
      </c>
      <c r="AB951" s="7">
        <v>3</v>
      </c>
      <c r="AC951" s="7">
        <v>44100</v>
      </c>
      <c r="AD951" s="7">
        <v>44.1</v>
      </c>
      <c r="AE951" s="7">
        <v>390000</v>
      </c>
    </row>
    <row r="952" spans="1:31" ht="22" customHeight="1" x14ac:dyDescent="0.3">
      <c r="A952" s="2">
        <v>43605</v>
      </c>
      <c r="B952" s="3" t="s">
        <v>31</v>
      </c>
      <c r="C952" s="3" t="s">
        <v>56</v>
      </c>
      <c r="D952" s="4" t="s">
        <v>68</v>
      </c>
      <c r="E952" s="4" t="s">
        <v>68</v>
      </c>
      <c r="F952" s="4" t="s">
        <v>68</v>
      </c>
      <c r="G952" s="4" t="s">
        <v>68</v>
      </c>
      <c r="H952" s="4" t="s">
        <v>68</v>
      </c>
      <c r="I952" s="3" t="s">
        <v>74</v>
      </c>
      <c r="J952" s="3" t="s">
        <v>652</v>
      </c>
      <c r="K952" s="4" t="s">
        <v>68</v>
      </c>
      <c r="L952" s="3" t="s">
        <v>120</v>
      </c>
      <c r="M952" s="3" t="s">
        <v>201</v>
      </c>
      <c r="N952" s="4" t="s">
        <v>68</v>
      </c>
      <c r="O952" s="4" t="s">
        <v>68</v>
      </c>
      <c r="P952" s="3" t="s">
        <v>653</v>
      </c>
      <c r="Q952" s="3" t="s">
        <v>41</v>
      </c>
      <c r="R952" s="3" t="s">
        <v>122</v>
      </c>
      <c r="S952" s="3" t="s">
        <v>120</v>
      </c>
      <c r="T952" s="3" t="s">
        <v>123</v>
      </c>
      <c r="U952" s="3" t="s">
        <v>124</v>
      </c>
      <c r="V952" s="3" t="s">
        <v>45</v>
      </c>
      <c r="W952" s="3" t="s">
        <v>34</v>
      </c>
      <c r="X952" s="3" t="s">
        <v>46</v>
      </c>
      <c r="Y952" s="3" t="s">
        <v>47</v>
      </c>
      <c r="Z952" s="3" t="s">
        <v>318</v>
      </c>
      <c r="AA952" s="3" t="s">
        <v>1101</v>
      </c>
      <c r="AB952" s="4">
        <v>10</v>
      </c>
      <c r="AC952" s="4">
        <v>120600</v>
      </c>
      <c r="AD952" s="4">
        <v>120.6</v>
      </c>
      <c r="AE952" s="4">
        <v>563000</v>
      </c>
    </row>
    <row r="953" spans="1:31" ht="22" customHeight="1" x14ac:dyDescent="0.3">
      <c r="A953" s="5">
        <v>43605</v>
      </c>
      <c r="B953" s="6" t="s">
        <v>31</v>
      </c>
      <c r="C953" s="6" t="s">
        <v>56</v>
      </c>
      <c r="D953" s="7" t="s">
        <v>68</v>
      </c>
      <c r="E953" s="7" t="s">
        <v>68</v>
      </c>
      <c r="F953" s="7" t="s">
        <v>68</v>
      </c>
      <c r="G953" s="7" t="s">
        <v>68</v>
      </c>
      <c r="H953" s="7" t="s">
        <v>68</v>
      </c>
      <c r="I953" s="6" t="s">
        <v>74</v>
      </c>
      <c r="J953" s="6" t="s">
        <v>738</v>
      </c>
      <c r="K953" s="7" t="s">
        <v>68</v>
      </c>
      <c r="L953" s="7" t="s">
        <v>68</v>
      </c>
      <c r="M953" s="6" t="s">
        <v>61</v>
      </c>
      <c r="N953" s="7" t="s">
        <v>68</v>
      </c>
      <c r="O953" s="7" t="s">
        <v>68</v>
      </c>
      <c r="P953" s="6" t="s">
        <v>314</v>
      </c>
      <c r="Q953" s="6" t="s">
        <v>41</v>
      </c>
      <c r="R953" s="6" t="s">
        <v>122</v>
      </c>
      <c r="S953" s="6" t="s">
        <v>120</v>
      </c>
      <c r="T953" s="6" t="s">
        <v>123</v>
      </c>
      <c r="U953" s="6" t="s">
        <v>124</v>
      </c>
      <c r="V953" s="6" t="s">
        <v>45</v>
      </c>
      <c r="W953" s="6" t="s">
        <v>34</v>
      </c>
      <c r="X953" s="6" t="s">
        <v>46</v>
      </c>
      <c r="Y953" s="6" t="s">
        <v>47</v>
      </c>
      <c r="Z953" s="6" t="s">
        <v>141</v>
      </c>
      <c r="AA953" s="6" t="s">
        <v>1086</v>
      </c>
      <c r="AB953" s="7">
        <v>10</v>
      </c>
      <c r="AC953" s="7">
        <v>200920</v>
      </c>
      <c r="AD953" s="7">
        <v>200.92</v>
      </c>
      <c r="AE953" s="7">
        <v>2168000</v>
      </c>
    </row>
    <row r="954" spans="1:31" ht="22" customHeight="1" x14ac:dyDescent="0.3">
      <c r="A954" s="2">
        <v>43605</v>
      </c>
      <c r="B954" s="3" t="s">
        <v>31</v>
      </c>
      <c r="C954" s="3" t="s">
        <v>56</v>
      </c>
      <c r="D954" s="4" t="s">
        <v>68</v>
      </c>
      <c r="E954" s="4" t="s">
        <v>68</v>
      </c>
      <c r="F954" s="4" t="s">
        <v>68</v>
      </c>
      <c r="G954" s="4" t="s">
        <v>68</v>
      </c>
      <c r="H954" s="4" t="s">
        <v>68</v>
      </c>
      <c r="I954" s="3" t="s">
        <v>74</v>
      </c>
      <c r="J954" s="3" t="s">
        <v>180</v>
      </c>
      <c r="K954" s="3" t="s">
        <v>181</v>
      </c>
      <c r="L954" s="3" t="s">
        <v>120</v>
      </c>
      <c r="M954" s="4" t="s">
        <v>68</v>
      </c>
      <c r="N954" s="4" t="s">
        <v>68</v>
      </c>
      <c r="O954" s="4" t="s">
        <v>68</v>
      </c>
      <c r="P954" s="3" t="s">
        <v>182</v>
      </c>
      <c r="Q954" s="3" t="s">
        <v>41</v>
      </c>
      <c r="R954" s="3" t="s">
        <v>122</v>
      </c>
      <c r="S954" s="3" t="s">
        <v>120</v>
      </c>
      <c r="T954" s="3" t="s">
        <v>123</v>
      </c>
      <c r="U954" s="3" t="s">
        <v>124</v>
      </c>
      <c r="V954" s="3" t="s">
        <v>45</v>
      </c>
      <c r="W954" s="3" t="s">
        <v>34</v>
      </c>
      <c r="X954" s="3" t="s">
        <v>46</v>
      </c>
      <c r="Y954" s="3" t="s">
        <v>47</v>
      </c>
      <c r="Z954" s="3" t="s">
        <v>145</v>
      </c>
      <c r="AA954" s="3" t="s">
        <v>1102</v>
      </c>
      <c r="AB954" s="4">
        <v>2</v>
      </c>
      <c r="AC954" s="4">
        <v>22800</v>
      </c>
      <c r="AD954" s="4">
        <v>22.8</v>
      </c>
      <c r="AE954" s="4">
        <v>147000</v>
      </c>
    </row>
    <row r="955" spans="1:31" ht="22" customHeight="1" x14ac:dyDescent="0.3">
      <c r="A955" s="5">
        <v>43605</v>
      </c>
      <c r="B955" s="6" t="s">
        <v>31</v>
      </c>
      <c r="C955" s="6" t="s">
        <v>56</v>
      </c>
      <c r="D955" s="7" t="s">
        <v>68</v>
      </c>
      <c r="E955" s="7" t="s">
        <v>68</v>
      </c>
      <c r="F955" s="7" t="s">
        <v>68</v>
      </c>
      <c r="G955" s="7" t="s">
        <v>68</v>
      </c>
      <c r="H955" s="7" t="s">
        <v>68</v>
      </c>
      <c r="I955" s="6" t="s">
        <v>74</v>
      </c>
      <c r="J955" s="6" t="s">
        <v>127</v>
      </c>
      <c r="K955" s="7" t="s">
        <v>68</v>
      </c>
      <c r="L955" s="6" t="s">
        <v>120</v>
      </c>
      <c r="M955" s="7" t="s">
        <v>68</v>
      </c>
      <c r="N955" s="7" t="s">
        <v>68</v>
      </c>
      <c r="O955" s="7" t="s">
        <v>68</v>
      </c>
      <c r="P955" s="6" t="s">
        <v>128</v>
      </c>
      <c r="Q955" s="6" t="s">
        <v>41</v>
      </c>
      <c r="R955" s="6" t="s">
        <v>122</v>
      </c>
      <c r="S955" s="6" t="s">
        <v>120</v>
      </c>
      <c r="T955" s="6" t="s">
        <v>123</v>
      </c>
      <c r="U955" s="6" t="s">
        <v>124</v>
      </c>
      <c r="V955" s="6" t="s">
        <v>45</v>
      </c>
      <c r="W955" s="6" t="s">
        <v>34</v>
      </c>
      <c r="X955" s="6" t="s">
        <v>46</v>
      </c>
      <c r="Y955" s="6" t="s">
        <v>47</v>
      </c>
      <c r="Z955" s="6" t="s">
        <v>129</v>
      </c>
      <c r="AA955" s="6" t="s">
        <v>1103</v>
      </c>
      <c r="AB955" s="7">
        <v>1</v>
      </c>
      <c r="AC955" s="7">
        <v>21720</v>
      </c>
      <c r="AD955" s="7">
        <v>21.72</v>
      </c>
      <c r="AE955" s="7">
        <v>628000</v>
      </c>
    </row>
    <row r="956" spans="1:31" ht="22" customHeight="1" x14ac:dyDescent="0.3">
      <c r="A956" s="2">
        <v>43603</v>
      </c>
      <c r="B956" s="3" t="s">
        <v>31</v>
      </c>
      <c r="C956" s="3" t="s">
        <v>56</v>
      </c>
      <c r="D956" s="3" t="s">
        <v>222</v>
      </c>
      <c r="E956" s="3" t="s">
        <v>34</v>
      </c>
      <c r="F956" s="4" t="s">
        <v>68</v>
      </c>
      <c r="G956" s="4" t="s">
        <v>68</v>
      </c>
      <c r="H956" s="4" t="s">
        <v>68</v>
      </c>
      <c r="I956" s="3" t="s">
        <v>223</v>
      </c>
      <c r="J956" s="3" t="s">
        <v>755</v>
      </c>
      <c r="K956" s="4" t="s">
        <v>68</v>
      </c>
      <c r="L956" s="4" t="s">
        <v>68</v>
      </c>
      <c r="M956" s="4" t="s">
        <v>68</v>
      </c>
      <c r="N956" s="4" t="s">
        <v>68</v>
      </c>
      <c r="O956" s="4" t="s">
        <v>68</v>
      </c>
      <c r="P956" s="3" t="s">
        <v>617</v>
      </c>
      <c r="Q956" s="3" t="s">
        <v>1093</v>
      </c>
      <c r="R956" s="3" t="s">
        <v>133</v>
      </c>
      <c r="S956" s="3" t="s">
        <v>110</v>
      </c>
      <c r="T956" s="3" t="s">
        <v>134</v>
      </c>
      <c r="U956" s="3" t="s">
        <v>115</v>
      </c>
      <c r="V956" s="3" t="s">
        <v>45</v>
      </c>
      <c r="W956" s="3" t="s">
        <v>34</v>
      </c>
      <c r="X956" s="3" t="s">
        <v>46</v>
      </c>
      <c r="Y956" s="3" t="s">
        <v>47</v>
      </c>
      <c r="Z956" s="3" t="s">
        <v>145</v>
      </c>
      <c r="AA956" s="3" t="s">
        <v>1104</v>
      </c>
      <c r="AB956" s="4">
        <v>4</v>
      </c>
      <c r="AC956" s="4">
        <v>38480</v>
      </c>
      <c r="AD956" s="4">
        <v>38.479999999999997</v>
      </c>
      <c r="AE956" s="4">
        <v>649000</v>
      </c>
    </row>
    <row r="957" spans="1:31" ht="22" customHeight="1" x14ac:dyDescent="0.3">
      <c r="A957" s="5">
        <v>43603</v>
      </c>
      <c r="B957" s="6" t="s">
        <v>107</v>
      </c>
      <c r="C957" s="6" t="s">
        <v>56</v>
      </c>
      <c r="D957" s="7" t="s">
        <v>68</v>
      </c>
      <c r="E957" s="7" t="s">
        <v>68</v>
      </c>
      <c r="F957" s="7" t="s">
        <v>68</v>
      </c>
      <c r="G957" s="7" t="s">
        <v>68</v>
      </c>
      <c r="H957" s="7" t="s">
        <v>68</v>
      </c>
      <c r="I957" s="6" t="s">
        <v>74</v>
      </c>
      <c r="J957" s="6" t="s">
        <v>108</v>
      </c>
      <c r="K957" s="6" t="s">
        <v>109</v>
      </c>
      <c r="L957" s="6" t="s">
        <v>110</v>
      </c>
      <c r="M957" s="7" t="s">
        <v>68</v>
      </c>
      <c r="N957" s="7" t="s">
        <v>68</v>
      </c>
      <c r="O957" s="7" t="s">
        <v>68</v>
      </c>
      <c r="P957" s="6" t="s">
        <v>111</v>
      </c>
      <c r="Q957" s="6" t="s">
        <v>41</v>
      </c>
      <c r="R957" s="6" t="s">
        <v>133</v>
      </c>
      <c r="S957" s="6" t="s">
        <v>110</v>
      </c>
      <c r="T957" s="6" t="s">
        <v>134</v>
      </c>
      <c r="U957" s="6" t="s">
        <v>115</v>
      </c>
      <c r="V957" s="6" t="s">
        <v>45</v>
      </c>
      <c r="W957" s="6" t="s">
        <v>34</v>
      </c>
      <c r="X957" s="6" t="s">
        <v>46</v>
      </c>
      <c r="Y957" s="6" t="s">
        <v>47</v>
      </c>
      <c r="Z957" s="6" t="s">
        <v>345</v>
      </c>
      <c r="AA957" s="6" t="s">
        <v>1105</v>
      </c>
      <c r="AB957" s="7">
        <v>1</v>
      </c>
      <c r="AC957" s="7">
        <v>12620</v>
      </c>
      <c r="AD957" s="7">
        <v>12.62</v>
      </c>
      <c r="AE957" s="7">
        <v>213000</v>
      </c>
    </row>
    <row r="958" spans="1:31" ht="22" customHeight="1" x14ac:dyDescent="0.3">
      <c r="A958" s="2">
        <v>43600</v>
      </c>
      <c r="B958" s="3" t="s">
        <v>107</v>
      </c>
      <c r="C958" s="3" t="s">
        <v>56</v>
      </c>
      <c r="D958" s="4" t="s">
        <v>68</v>
      </c>
      <c r="E958" s="4" t="s">
        <v>68</v>
      </c>
      <c r="F958" s="4" t="s">
        <v>68</v>
      </c>
      <c r="G958" s="4" t="s">
        <v>68</v>
      </c>
      <c r="H958" s="4" t="s">
        <v>68</v>
      </c>
      <c r="I958" s="3" t="s">
        <v>74</v>
      </c>
      <c r="J958" s="3" t="s">
        <v>108</v>
      </c>
      <c r="K958" s="3" t="s">
        <v>109</v>
      </c>
      <c r="L958" s="3" t="s">
        <v>110</v>
      </c>
      <c r="M958" s="4" t="s">
        <v>68</v>
      </c>
      <c r="N958" s="4" t="s">
        <v>68</v>
      </c>
      <c r="O958" s="4" t="s">
        <v>68</v>
      </c>
      <c r="P958" s="3" t="s">
        <v>111</v>
      </c>
      <c r="Q958" s="3" t="s">
        <v>41</v>
      </c>
      <c r="R958" s="3" t="s">
        <v>113</v>
      </c>
      <c r="S958" s="3" t="s">
        <v>110</v>
      </c>
      <c r="T958" s="3" t="s">
        <v>114</v>
      </c>
      <c r="U958" s="3" t="s">
        <v>115</v>
      </c>
      <c r="V958" s="3" t="s">
        <v>45</v>
      </c>
      <c r="W958" s="3" t="s">
        <v>34</v>
      </c>
      <c r="X958" s="3" t="s">
        <v>46</v>
      </c>
      <c r="Y958" s="3" t="s">
        <v>47</v>
      </c>
      <c r="Z958" s="3" t="s">
        <v>1089</v>
      </c>
      <c r="AA958" s="3" t="s">
        <v>1106</v>
      </c>
      <c r="AB958" s="4">
        <v>20</v>
      </c>
      <c r="AC958" s="4">
        <v>256399.99</v>
      </c>
      <c r="AD958" s="4">
        <v>256.39999999999998</v>
      </c>
      <c r="AE958" s="4">
        <v>1723000</v>
      </c>
    </row>
    <row r="959" spans="1:31" ht="22" customHeight="1" x14ac:dyDescent="0.3">
      <c r="A959" s="5">
        <v>43600</v>
      </c>
      <c r="B959" s="6" t="s">
        <v>31</v>
      </c>
      <c r="C959" s="6" t="s">
        <v>56</v>
      </c>
      <c r="D959" s="7" t="s">
        <v>68</v>
      </c>
      <c r="E959" s="7" t="s">
        <v>68</v>
      </c>
      <c r="F959" s="7" t="s">
        <v>68</v>
      </c>
      <c r="G959" s="7" t="s">
        <v>68</v>
      </c>
      <c r="H959" s="7" t="s">
        <v>68</v>
      </c>
      <c r="I959" s="6" t="s">
        <v>74</v>
      </c>
      <c r="J959" s="6" t="s">
        <v>656</v>
      </c>
      <c r="K959" s="7" t="s">
        <v>68</v>
      </c>
      <c r="L959" s="7" t="s">
        <v>68</v>
      </c>
      <c r="M959" s="7" t="s">
        <v>68</v>
      </c>
      <c r="N959" s="7" t="s">
        <v>68</v>
      </c>
      <c r="O959" s="7" t="s">
        <v>68</v>
      </c>
      <c r="P959" s="6" t="s">
        <v>657</v>
      </c>
      <c r="Q959" s="6" t="s">
        <v>101</v>
      </c>
      <c r="R959" s="6" t="s">
        <v>1107</v>
      </c>
      <c r="S959" s="6" t="s">
        <v>299</v>
      </c>
      <c r="T959" s="6" t="s">
        <v>1108</v>
      </c>
      <c r="U959" s="6" t="s">
        <v>352</v>
      </c>
      <c r="V959" s="6" t="s">
        <v>45</v>
      </c>
      <c r="W959" s="6" t="s">
        <v>34</v>
      </c>
      <c r="X959" s="6" t="s">
        <v>46</v>
      </c>
      <c r="Y959" s="6" t="s">
        <v>47</v>
      </c>
      <c r="Z959" s="6" t="s">
        <v>163</v>
      </c>
      <c r="AA959" s="6" t="s">
        <v>1109</v>
      </c>
      <c r="AB959" s="7">
        <v>3</v>
      </c>
      <c r="AC959" s="7">
        <v>54480</v>
      </c>
      <c r="AD959" s="7">
        <v>54.48</v>
      </c>
      <c r="AE959" s="7">
        <v>7276000</v>
      </c>
    </row>
    <row r="960" spans="1:31" ht="22" customHeight="1" x14ac:dyDescent="0.3">
      <c r="A960" s="2">
        <v>43598</v>
      </c>
      <c r="B960" s="3" t="s">
        <v>31</v>
      </c>
      <c r="C960" s="3" t="s">
        <v>32</v>
      </c>
      <c r="D960" s="3" t="s">
        <v>33</v>
      </c>
      <c r="E960" s="3" t="s">
        <v>34</v>
      </c>
      <c r="F960" s="4" t="s">
        <v>68</v>
      </c>
      <c r="G960" s="4" t="s">
        <v>68</v>
      </c>
      <c r="H960" s="4" t="s">
        <v>68</v>
      </c>
      <c r="I960" s="3" t="s">
        <v>35</v>
      </c>
      <c r="J960" s="3" t="s">
        <v>244</v>
      </c>
      <c r="K960" s="4" t="s">
        <v>68</v>
      </c>
      <c r="L960" s="3" t="s">
        <v>245</v>
      </c>
      <c r="M960" s="3" t="s">
        <v>61</v>
      </c>
      <c r="N960" s="4" t="s">
        <v>68</v>
      </c>
      <c r="O960" s="4" t="s">
        <v>68</v>
      </c>
      <c r="P960" s="3" t="s">
        <v>246</v>
      </c>
      <c r="Q960" s="3" t="s">
        <v>41</v>
      </c>
      <c r="R960" s="3" t="s">
        <v>474</v>
      </c>
      <c r="S960" s="3" t="s">
        <v>245</v>
      </c>
      <c r="T960" s="3" t="s">
        <v>475</v>
      </c>
      <c r="U960" s="3" t="s">
        <v>124</v>
      </c>
      <c r="V960" s="3" t="s">
        <v>45</v>
      </c>
      <c r="W960" s="3" t="s">
        <v>34</v>
      </c>
      <c r="X960" s="3" t="s">
        <v>46</v>
      </c>
      <c r="Y960" s="3" t="s">
        <v>47</v>
      </c>
      <c r="Z960" s="3" t="s">
        <v>187</v>
      </c>
      <c r="AA960" s="3" t="s">
        <v>1110</v>
      </c>
      <c r="AB960" s="4">
        <v>5</v>
      </c>
      <c r="AC960" s="4">
        <v>122000</v>
      </c>
      <c r="AD960" s="4">
        <v>122</v>
      </c>
      <c r="AE960" s="4">
        <v>1527000</v>
      </c>
    </row>
    <row r="961" spans="1:31" ht="22" customHeight="1" x14ac:dyDescent="0.3">
      <c r="A961" s="5">
        <v>43598</v>
      </c>
      <c r="B961" s="6" t="s">
        <v>31</v>
      </c>
      <c r="C961" s="6" t="s">
        <v>56</v>
      </c>
      <c r="D961" s="7" t="s">
        <v>68</v>
      </c>
      <c r="E961" s="7" t="s">
        <v>68</v>
      </c>
      <c r="F961" s="7" t="s">
        <v>68</v>
      </c>
      <c r="G961" s="7" t="s">
        <v>68</v>
      </c>
      <c r="H961" s="7" t="s">
        <v>68</v>
      </c>
      <c r="I961" s="6" t="s">
        <v>74</v>
      </c>
      <c r="J961" s="6" t="s">
        <v>127</v>
      </c>
      <c r="K961" s="7" t="s">
        <v>68</v>
      </c>
      <c r="L961" s="6" t="s">
        <v>120</v>
      </c>
      <c r="M961" s="7" t="s">
        <v>68</v>
      </c>
      <c r="N961" s="7" t="s">
        <v>68</v>
      </c>
      <c r="O961" s="7" t="s">
        <v>68</v>
      </c>
      <c r="P961" s="6" t="s">
        <v>128</v>
      </c>
      <c r="Q961" s="6" t="s">
        <v>41</v>
      </c>
      <c r="R961" s="6" t="s">
        <v>122</v>
      </c>
      <c r="S961" s="6" t="s">
        <v>120</v>
      </c>
      <c r="T961" s="6" t="s">
        <v>123</v>
      </c>
      <c r="U961" s="6" t="s">
        <v>124</v>
      </c>
      <c r="V961" s="6" t="s">
        <v>45</v>
      </c>
      <c r="W961" s="6" t="s">
        <v>34</v>
      </c>
      <c r="X961" s="6" t="s">
        <v>46</v>
      </c>
      <c r="Y961" s="6" t="s">
        <v>47</v>
      </c>
      <c r="Z961" s="6" t="s">
        <v>129</v>
      </c>
      <c r="AA961" s="6" t="s">
        <v>1111</v>
      </c>
      <c r="AB961" s="7">
        <v>1</v>
      </c>
      <c r="AC961" s="7">
        <v>21720</v>
      </c>
      <c r="AD961" s="7">
        <v>21.72</v>
      </c>
      <c r="AE961" s="7">
        <v>628000</v>
      </c>
    </row>
    <row r="962" spans="1:31" ht="22" customHeight="1" x14ac:dyDescent="0.3">
      <c r="A962" s="2">
        <v>43598</v>
      </c>
      <c r="B962" s="3" t="s">
        <v>31</v>
      </c>
      <c r="C962" s="3" t="s">
        <v>56</v>
      </c>
      <c r="D962" s="4" t="s">
        <v>68</v>
      </c>
      <c r="E962" s="4" t="s">
        <v>68</v>
      </c>
      <c r="F962" s="4" t="s">
        <v>68</v>
      </c>
      <c r="G962" s="4" t="s">
        <v>68</v>
      </c>
      <c r="H962" s="4" t="s">
        <v>68</v>
      </c>
      <c r="I962" s="3" t="s">
        <v>74</v>
      </c>
      <c r="J962" s="3" t="s">
        <v>738</v>
      </c>
      <c r="K962" s="4" t="s">
        <v>68</v>
      </c>
      <c r="L962" s="4" t="s">
        <v>68</v>
      </c>
      <c r="M962" s="3" t="s">
        <v>61</v>
      </c>
      <c r="N962" s="4" t="s">
        <v>68</v>
      </c>
      <c r="O962" s="4" t="s">
        <v>68</v>
      </c>
      <c r="P962" s="3" t="s">
        <v>314</v>
      </c>
      <c r="Q962" s="3" t="s">
        <v>41</v>
      </c>
      <c r="R962" s="3" t="s">
        <v>122</v>
      </c>
      <c r="S962" s="3" t="s">
        <v>120</v>
      </c>
      <c r="T962" s="3" t="s">
        <v>123</v>
      </c>
      <c r="U962" s="3" t="s">
        <v>124</v>
      </c>
      <c r="V962" s="3" t="s">
        <v>45</v>
      </c>
      <c r="W962" s="3" t="s">
        <v>34</v>
      </c>
      <c r="X962" s="3" t="s">
        <v>46</v>
      </c>
      <c r="Y962" s="3" t="s">
        <v>47</v>
      </c>
      <c r="Z962" s="3" t="s">
        <v>141</v>
      </c>
      <c r="AA962" s="3" t="s">
        <v>1112</v>
      </c>
      <c r="AB962" s="4">
        <v>10</v>
      </c>
      <c r="AC962" s="4">
        <v>200920</v>
      </c>
      <c r="AD962" s="4">
        <v>200.92</v>
      </c>
      <c r="AE962" s="4">
        <v>2168000</v>
      </c>
    </row>
    <row r="963" spans="1:31" ht="22" customHeight="1" x14ac:dyDescent="0.3">
      <c r="A963" s="5">
        <v>43593</v>
      </c>
      <c r="B963" s="6" t="s">
        <v>31</v>
      </c>
      <c r="C963" s="6" t="s">
        <v>56</v>
      </c>
      <c r="D963" s="7" t="s">
        <v>68</v>
      </c>
      <c r="E963" s="7" t="s">
        <v>68</v>
      </c>
      <c r="F963" s="7" t="s">
        <v>68</v>
      </c>
      <c r="G963" s="7" t="s">
        <v>68</v>
      </c>
      <c r="H963" s="7" t="s">
        <v>68</v>
      </c>
      <c r="I963" s="6" t="s">
        <v>74</v>
      </c>
      <c r="J963" s="6" t="s">
        <v>230</v>
      </c>
      <c r="K963" s="6" t="s">
        <v>580</v>
      </c>
      <c r="L963" s="6" t="s">
        <v>110</v>
      </c>
      <c r="M963" s="7" t="s">
        <v>68</v>
      </c>
      <c r="N963" s="7" t="s">
        <v>68</v>
      </c>
      <c r="O963" s="7" t="s">
        <v>68</v>
      </c>
      <c r="P963" s="6" t="s">
        <v>231</v>
      </c>
      <c r="Q963" s="6" t="s">
        <v>101</v>
      </c>
      <c r="R963" s="6" t="s">
        <v>113</v>
      </c>
      <c r="S963" s="6" t="s">
        <v>110</v>
      </c>
      <c r="T963" s="6" t="s">
        <v>114</v>
      </c>
      <c r="U963" s="6" t="s">
        <v>115</v>
      </c>
      <c r="V963" s="6" t="s">
        <v>45</v>
      </c>
      <c r="W963" s="6" t="s">
        <v>34</v>
      </c>
      <c r="X963" s="6" t="s">
        <v>46</v>
      </c>
      <c r="Y963" s="6" t="s">
        <v>47</v>
      </c>
      <c r="Z963" s="6" t="s">
        <v>234</v>
      </c>
      <c r="AA963" s="6" t="s">
        <v>1113</v>
      </c>
      <c r="AB963" s="7">
        <v>4</v>
      </c>
      <c r="AC963" s="7">
        <v>68064</v>
      </c>
      <c r="AD963" s="7">
        <v>68.06</v>
      </c>
      <c r="AE963" s="7">
        <v>70700</v>
      </c>
    </row>
    <row r="964" spans="1:31" ht="22" customHeight="1" x14ac:dyDescent="0.3">
      <c r="A964" s="2">
        <v>43591</v>
      </c>
      <c r="B964" s="3" t="s">
        <v>31</v>
      </c>
      <c r="C964" s="3" t="s">
        <v>56</v>
      </c>
      <c r="D964" s="4" t="s">
        <v>68</v>
      </c>
      <c r="E964" s="4" t="s">
        <v>68</v>
      </c>
      <c r="F964" s="4" t="s">
        <v>68</v>
      </c>
      <c r="G964" s="4" t="s">
        <v>68</v>
      </c>
      <c r="H964" s="4" t="s">
        <v>68</v>
      </c>
      <c r="I964" s="3" t="s">
        <v>74</v>
      </c>
      <c r="J964" s="3" t="s">
        <v>800</v>
      </c>
      <c r="K964" s="4" t="s">
        <v>68</v>
      </c>
      <c r="L964" s="3" t="s">
        <v>120</v>
      </c>
      <c r="M964" s="3" t="s">
        <v>61</v>
      </c>
      <c r="N964" s="4" t="s">
        <v>68</v>
      </c>
      <c r="O964" s="4" t="s">
        <v>68</v>
      </c>
      <c r="P964" s="3" t="s">
        <v>151</v>
      </c>
      <c r="Q964" s="3" t="s">
        <v>41</v>
      </c>
      <c r="R964" s="3" t="s">
        <v>152</v>
      </c>
      <c r="S964" s="3" t="s">
        <v>120</v>
      </c>
      <c r="T964" s="3" t="s">
        <v>153</v>
      </c>
      <c r="U964" s="3" t="s">
        <v>124</v>
      </c>
      <c r="V964" s="3" t="s">
        <v>45</v>
      </c>
      <c r="W964" s="3" t="s">
        <v>34</v>
      </c>
      <c r="X964" s="3" t="s">
        <v>46</v>
      </c>
      <c r="Y964" s="3" t="s">
        <v>47</v>
      </c>
      <c r="Z964" s="3" t="s">
        <v>154</v>
      </c>
      <c r="AA964" s="3" t="s">
        <v>1114</v>
      </c>
      <c r="AB964" s="4">
        <v>1</v>
      </c>
      <c r="AC964" s="4">
        <v>13660</v>
      </c>
      <c r="AD964" s="4">
        <v>13.66</v>
      </c>
      <c r="AE964" s="4">
        <v>290000</v>
      </c>
    </row>
    <row r="965" spans="1:31" ht="22" customHeight="1" x14ac:dyDescent="0.3">
      <c r="A965" s="5">
        <v>43590</v>
      </c>
      <c r="B965" s="6" t="s">
        <v>31</v>
      </c>
      <c r="C965" s="6" t="s">
        <v>56</v>
      </c>
      <c r="D965" s="7" t="s">
        <v>68</v>
      </c>
      <c r="E965" s="7" t="s">
        <v>68</v>
      </c>
      <c r="F965" s="7" t="s">
        <v>68</v>
      </c>
      <c r="G965" s="7" t="s">
        <v>68</v>
      </c>
      <c r="H965" s="7" t="s">
        <v>68</v>
      </c>
      <c r="I965" s="6" t="s">
        <v>74</v>
      </c>
      <c r="J965" s="6" t="s">
        <v>127</v>
      </c>
      <c r="K965" s="7" t="s">
        <v>68</v>
      </c>
      <c r="L965" s="6" t="s">
        <v>120</v>
      </c>
      <c r="M965" s="7" t="s">
        <v>68</v>
      </c>
      <c r="N965" s="7" t="s">
        <v>68</v>
      </c>
      <c r="O965" s="7" t="s">
        <v>68</v>
      </c>
      <c r="P965" s="6" t="s">
        <v>128</v>
      </c>
      <c r="Q965" s="6" t="s">
        <v>41</v>
      </c>
      <c r="R965" s="6" t="s">
        <v>122</v>
      </c>
      <c r="S965" s="6" t="s">
        <v>120</v>
      </c>
      <c r="T965" s="6" t="s">
        <v>123</v>
      </c>
      <c r="U965" s="6" t="s">
        <v>124</v>
      </c>
      <c r="V965" s="6" t="s">
        <v>45</v>
      </c>
      <c r="W965" s="6" t="s">
        <v>34</v>
      </c>
      <c r="X965" s="6" t="s">
        <v>46</v>
      </c>
      <c r="Y965" s="6" t="s">
        <v>47</v>
      </c>
      <c r="Z965" s="6" t="s">
        <v>318</v>
      </c>
      <c r="AA965" s="6" t="s">
        <v>1115</v>
      </c>
      <c r="AB965" s="7">
        <v>20</v>
      </c>
      <c r="AC965" s="7">
        <v>241200</v>
      </c>
      <c r="AD965" s="7">
        <v>241.2</v>
      </c>
      <c r="AE965" s="7">
        <v>1127000</v>
      </c>
    </row>
    <row r="966" spans="1:31" ht="22" customHeight="1" x14ac:dyDescent="0.3">
      <c r="A966" s="2">
        <v>43590</v>
      </c>
      <c r="B966" s="3" t="s">
        <v>31</v>
      </c>
      <c r="C966" s="3" t="s">
        <v>56</v>
      </c>
      <c r="D966" s="4" t="s">
        <v>68</v>
      </c>
      <c r="E966" s="4" t="s">
        <v>68</v>
      </c>
      <c r="F966" s="4" t="s">
        <v>68</v>
      </c>
      <c r="G966" s="4" t="s">
        <v>68</v>
      </c>
      <c r="H966" s="4" t="s">
        <v>68</v>
      </c>
      <c r="I966" s="3" t="s">
        <v>74</v>
      </c>
      <c r="J966" s="3" t="s">
        <v>180</v>
      </c>
      <c r="K966" s="3" t="s">
        <v>181</v>
      </c>
      <c r="L966" s="3" t="s">
        <v>120</v>
      </c>
      <c r="M966" s="4" t="s">
        <v>68</v>
      </c>
      <c r="N966" s="4" t="s">
        <v>68</v>
      </c>
      <c r="O966" s="4" t="s">
        <v>68</v>
      </c>
      <c r="P966" s="3" t="s">
        <v>182</v>
      </c>
      <c r="Q966" s="3" t="s">
        <v>41</v>
      </c>
      <c r="R966" s="3" t="s">
        <v>122</v>
      </c>
      <c r="S966" s="3" t="s">
        <v>120</v>
      </c>
      <c r="T966" s="3" t="s">
        <v>123</v>
      </c>
      <c r="U966" s="3" t="s">
        <v>124</v>
      </c>
      <c r="V966" s="3" t="s">
        <v>45</v>
      </c>
      <c r="W966" s="3" t="s">
        <v>34</v>
      </c>
      <c r="X966" s="3" t="s">
        <v>46</v>
      </c>
      <c r="Y966" s="3" t="s">
        <v>47</v>
      </c>
      <c r="Z966" s="3" t="s">
        <v>145</v>
      </c>
      <c r="AA966" s="3" t="s">
        <v>1116</v>
      </c>
      <c r="AB966" s="4">
        <v>2</v>
      </c>
      <c r="AC966" s="4">
        <v>30960</v>
      </c>
      <c r="AD966" s="4">
        <v>30.96</v>
      </c>
      <c r="AE966" s="4">
        <v>199000</v>
      </c>
    </row>
    <row r="967" spans="1:31" ht="22" customHeight="1" x14ac:dyDescent="0.3">
      <c r="A967" s="5">
        <v>43589</v>
      </c>
      <c r="B967" s="6" t="s">
        <v>107</v>
      </c>
      <c r="C967" s="6" t="s">
        <v>56</v>
      </c>
      <c r="D967" s="7" t="s">
        <v>68</v>
      </c>
      <c r="E967" s="7" t="s">
        <v>68</v>
      </c>
      <c r="F967" s="7" t="s">
        <v>68</v>
      </c>
      <c r="G967" s="7" t="s">
        <v>68</v>
      </c>
      <c r="H967" s="7" t="s">
        <v>68</v>
      </c>
      <c r="I967" s="6" t="s">
        <v>74</v>
      </c>
      <c r="J967" s="6" t="s">
        <v>108</v>
      </c>
      <c r="K967" s="6" t="s">
        <v>109</v>
      </c>
      <c r="L967" s="6" t="s">
        <v>110</v>
      </c>
      <c r="M967" s="7" t="s">
        <v>68</v>
      </c>
      <c r="N967" s="7" t="s">
        <v>68</v>
      </c>
      <c r="O967" s="7" t="s">
        <v>68</v>
      </c>
      <c r="P967" s="6" t="s">
        <v>111</v>
      </c>
      <c r="Q967" s="6" t="s">
        <v>41</v>
      </c>
      <c r="R967" s="6" t="s">
        <v>113</v>
      </c>
      <c r="S967" s="6" t="s">
        <v>110</v>
      </c>
      <c r="T967" s="6" t="s">
        <v>114</v>
      </c>
      <c r="U967" s="6" t="s">
        <v>115</v>
      </c>
      <c r="V967" s="6" t="s">
        <v>45</v>
      </c>
      <c r="W967" s="6" t="s">
        <v>34</v>
      </c>
      <c r="X967" s="6" t="s">
        <v>46</v>
      </c>
      <c r="Y967" s="6" t="s">
        <v>47</v>
      </c>
      <c r="Z967" s="6" t="s">
        <v>1089</v>
      </c>
      <c r="AA967" s="6" t="s">
        <v>1117</v>
      </c>
      <c r="AB967" s="7">
        <v>14</v>
      </c>
      <c r="AC967" s="7">
        <v>179480</v>
      </c>
      <c r="AD967" s="7">
        <v>179.48</v>
      </c>
      <c r="AE967" s="7">
        <v>1206000</v>
      </c>
    </row>
    <row r="968" spans="1:31" ht="22" customHeight="1" x14ac:dyDescent="0.3">
      <c r="A968" s="2">
        <v>43584</v>
      </c>
      <c r="B968" s="3" t="s">
        <v>31</v>
      </c>
      <c r="C968" s="3" t="s">
        <v>56</v>
      </c>
      <c r="D968" s="4" t="s">
        <v>68</v>
      </c>
      <c r="E968" s="4" t="s">
        <v>68</v>
      </c>
      <c r="F968" s="4" t="s">
        <v>68</v>
      </c>
      <c r="G968" s="4" t="s">
        <v>68</v>
      </c>
      <c r="H968" s="4" t="s">
        <v>68</v>
      </c>
      <c r="I968" s="3" t="s">
        <v>74</v>
      </c>
      <c r="J968" s="3" t="s">
        <v>77</v>
      </c>
      <c r="K968" s="3" t="s">
        <v>78</v>
      </c>
      <c r="L968" s="3" t="s">
        <v>79</v>
      </c>
      <c r="M968" s="4" t="s">
        <v>68</v>
      </c>
      <c r="N968" s="4" t="s">
        <v>68</v>
      </c>
      <c r="O968" s="4" t="s">
        <v>68</v>
      </c>
      <c r="P968" s="3" t="s">
        <v>80</v>
      </c>
      <c r="Q968" s="3" t="s">
        <v>81</v>
      </c>
      <c r="R968" s="3" t="s">
        <v>82</v>
      </c>
      <c r="S968" s="3" t="s">
        <v>79</v>
      </c>
      <c r="T968" s="3" t="s">
        <v>83</v>
      </c>
      <c r="U968" s="3" t="s">
        <v>65</v>
      </c>
      <c r="V968" s="3" t="s">
        <v>45</v>
      </c>
      <c r="W968" s="3" t="s">
        <v>34</v>
      </c>
      <c r="X968" s="3" t="s">
        <v>46</v>
      </c>
      <c r="Y968" s="3" t="s">
        <v>47</v>
      </c>
      <c r="Z968" s="3" t="s">
        <v>84</v>
      </c>
      <c r="AA968" s="3" t="s">
        <v>1118</v>
      </c>
      <c r="AB968" s="4">
        <v>6</v>
      </c>
      <c r="AC968" s="4">
        <v>88250</v>
      </c>
      <c r="AD968" s="4">
        <v>88.25</v>
      </c>
      <c r="AE968" s="4">
        <v>261000</v>
      </c>
    </row>
    <row r="969" spans="1:31" ht="22" customHeight="1" x14ac:dyDescent="0.3">
      <c r="A969" s="5">
        <v>43584</v>
      </c>
      <c r="B969" s="6" t="s">
        <v>126</v>
      </c>
      <c r="C969" s="6" t="s">
        <v>56</v>
      </c>
      <c r="D969" s="7" t="s">
        <v>68</v>
      </c>
      <c r="E969" s="7" t="s">
        <v>68</v>
      </c>
      <c r="F969" s="7" t="s">
        <v>68</v>
      </c>
      <c r="G969" s="7" t="s">
        <v>68</v>
      </c>
      <c r="H969" s="7" t="s">
        <v>68</v>
      </c>
      <c r="I969" s="6" t="s">
        <v>57</v>
      </c>
      <c r="J969" s="6" t="s">
        <v>160</v>
      </c>
      <c r="K969" s="7" t="s">
        <v>68</v>
      </c>
      <c r="L969" s="6" t="s">
        <v>120</v>
      </c>
      <c r="M969" s="6" t="s">
        <v>61</v>
      </c>
      <c r="N969" s="7" t="s">
        <v>68</v>
      </c>
      <c r="O969" s="7" t="s">
        <v>68</v>
      </c>
      <c r="P969" s="6" t="s">
        <v>162</v>
      </c>
      <c r="Q969" s="6" t="s">
        <v>101</v>
      </c>
      <c r="R969" s="6" t="s">
        <v>122</v>
      </c>
      <c r="S969" s="6" t="s">
        <v>120</v>
      </c>
      <c r="T969" s="6" t="s">
        <v>123</v>
      </c>
      <c r="U969" s="6" t="s">
        <v>124</v>
      </c>
      <c r="V969" s="6" t="s">
        <v>45</v>
      </c>
      <c r="W969" s="6" t="s">
        <v>34</v>
      </c>
      <c r="X969" s="6" t="s">
        <v>46</v>
      </c>
      <c r="Y969" s="6" t="s">
        <v>47</v>
      </c>
      <c r="Z969" s="6" t="s">
        <v>163</v>
      </c>
      <c r="AA969" s="6" t="s">
        <v>1119</v>
      </c>
      <c r="AB969" s="7">
        <v>1</v>
      </c>
      <c r="AC969" s="7">
        <v>7462</v>
      </c>
      <c r="AD969" s="7">
        <v>7.46</v>
      </c>
      <c r="AE969" s="7">
        <v>131000</v>
      </c>
    </row>
    <row r="970" spans="1:31" ht="22" customHeight="1" x14ac:dyDescent="0.3">
      <c r="A970" s="2">
        <v>43584</v>
      </c>
      <c r="B970" s="3" t="s">
        <v>31</v>
      </c>
      <c r="C970" s="3" t="s">
        <v>56</v>
      </c>
      <c r="D970" s="4" t="s">
        <v>68</v>
      </c>
      <c r="E970" s="4" t="s">
        <v>68</v>
      </c>
      <c r="F970" s="4" t="s">
        <v>68</v>
      </c>
      <c r="G970" s="4" t="s">
        <v>68</v>
      </c>
      <c r="H970" s="4" t="s">
        <v>68</v>
      </c>
      <c r="I970" s="3" t="s">
        <v>74</v>
      </c>
      <c r="J970" s="3" t="s">
        <v>77</v>
      </c>
      <c r="K970" s="3" t="s">
        <v>78</v>
      </c>
      <c r="L970" s="3" t="s">
        <v>79</v>
      </c>
      <c r="M970" s="4" t="s">
        <v>68</v>
      </c>
      <c r="N970" s="4" t="s">
        <v>68</v>
      </c>
      <c r="O970" s="4" t="s">
        <v>68</v>
      </c>
      <c r="P970" s="3" t="s">
        <v>80</v>
      </c>
      <c r="Q970" s="3" t="s">
        <v>81</v>
      </c>
      <c r="R970" s="3" t="s">
        <v>82</v>
      </c>
      <c r="S970" s="3" t="s">
        <v>79</v>
      </c>
      <c r="T970" s="3" t="s">
        <v>83</v>
      </c>
      <c r="U970" s="3" t="s">
        <v>65</v>
      </c>
      <c r="V970" s="3" t="s">
        <v>45</v>
      </c>
      <c r="W970" s="3" t="s">
        <v>34</v>
      </c>
      <c r="X970" s="3" t="s">
        <v>46</v>
      </c>
      <c r="Y970" s="3" t="s">
        <v>47</v>
      </c>
      <c r="Z970" s="3" t="s">
        <v>84</v>
      </c>
      <c r="AA970" s="3" t="s">
        <v>1120</v>
      </c>
      <c r="AB970" s="4">
        <v>7</v>
      </c>
      <c r="AC970" s="4">
        <v>101824</v>
      </c>
      <c r="AD970" s="4">
        <v>101.82</v>
      </c>
      <c r="AE970" s="4">
        <v>301000</v>
      </c>
    </row>
    <row r="971" spans="1:31" ht="22" customHeight="1" x14ac:dyDescent="0.3">
      <c r="A971" s="5">
        <v>43583</v>
      </c>
      <c r="B971" s="6" t="s">
        <v>31</v>
      </c>
      <c r="C971" s="6" t="s">
        <v>56</v>
      </c>
      <c r="D971" s="7" t="s">
        <v>68</v>
      </c>
      <c r="E971" s="7" t="s">
        <v>68</v>
      </c>
      <c r="F971" s="7" t="s">
        <v>68</v>
      </c>
      <c r="G971" s="7" t="s">
        <v>68</v>
      </c>
      <c r="H971" s="7" t="s">
        <v>68</v>
      </c>
      <c r="I971" s="6" t="s">
        <v>74</v>
      </c>
      <c r="J971" s="6" t="s">
        <v>127</v>
      </c>
      <c r="K971" s="7" t="s">
        <v>68</v>
      </c>
      <c r="L971" s="6" t="s">
        <v>120</v>
      </c>
      <c r="M971" s="7" t="s">
        <v>68</v>
      </c>
      <c r="N971" s="7" t="s">
        <v>68</v>
      </c>
      <c r="O971" s="7" t="s">
        <v>68</v>
      </c>
      <c r="P971" s="6" t="s">
        <v>128</v>
      </c>
      <c r="Q971" s="6" t="s">
        <v>41</v>
      </c>
      <c r="R971" s="6" t="s">
        <v>122</v>
      </c>
      <c r="S971" s="6" t="s">
        <v>120</v>
      </c>
      <c r="T971" s="6" t="s">
        <v>123</v>
      </c>
      <c r="U971" s="6" t="s">
        <v>124</v>
      </c>
      <c r="V971" s="6" t="s">
        <v>45</v>
      </c>
      <c r="W971" s="6" t="s">
        <v>34</v>
      </c>
      <c r="X971" s="6" t="s">
        <v>46</v>
      </c>
      <c r="Y971" s="6" t="s">
        <v>47</v>
      </c>
      <c r="Z971" s="6" t="s">
        <v>318</v>
      </c>
      <c r="AA971" s="6" t="s">
        <v>1115</v>
      </c>
      <c r="AB971" s="7">
        <v>20</v>
      </c>
      <c r="AC971" s="7">
        <v>241200</v>
      </c>
      <c r="AD971" s="7">
        <v>241.2</v>
      </c>
      <c r="AE971" s="7">
        <v>1072000</v>
      </c>
    </row>
    <row r="972" spans="1:31" ht="22" customHeight="1" x14ac:dyDescent="0.3">
      <c r="A972" s="2">
        <v>43582</v>
      </c>
      <c r="B972" s="3" t="s">
        <v>107</v>
      </c>
      <c r="C972" s="3" t="s">
        <v>56</v>
      </c>
      <c r="D972" s="4" t="s">
        <v>68</v>
      </c>
      <c r="E972" s="4" t="s">
        <v>68</v>
      </c>
      <c r="F972" s="4" t="s">
        <v>68</v>
      </c>
      <c r="G972" s="4" t="s">
        <v>68</v>
      </c>
      <c r="H972" s="4" t="s">
        <v>68</v>
      </c>
      <c r="I972" s="3" t="s">
        <v>74</v>
      </c>
      <c r="J972" s="3" t="s">
        <v>108</v>
      </c>
      <c r="K972" s="3" t="s">
        <v>109</v>
      </c>
      <c r="L972" s="3" t="s">
        <v>110</v>
      </c>
      <c r="M972" s="4" t="s">
        <v>68</v>
      </c>
      <c r="N972" s="4" t="s">
        <v>68</v>
      </c>
      <c r="O972" s="4" t="s">
        <v>68</v>
      </c>
      <c r="P972" s="3" t="s">
        <v>111</v>
      </c>
      <c r="Q972" s="3" t="s">
        <v>41</v>
      </c>
      <c r="R972" s="3" t="s">
        <v>113</v>
      </c>
      <c r="S972" s="3" t="s">
        <v>110</v>
      </c>
      <c r="T972" s="3" t="s">
        <v>114</v>
      </c>
      <c r="U972" s="3" t="s">
        <v>115</v>
      </c>
      <c r="V972" s="3" t="s">
        <v>45</v>
      </c>
      <c r="W972" s="3" t="s">
        <v>34</v>
      </c>
      <c r="X972" s="3" t="s">
        <v>46</v>
      </c>
      <c r="Y972" s="3" t="s">
        <v>47</v>
      </c>
      <c r="Z972" s="3" t="s">
        <v>1089</v>
      </c>
      <c r="AA972" s="3" t="s">
        <v>1121</v>
      </c>
      <c r="AB972" s="4">
        <v>6</v>
      </c>
      <c r="AC972" s="4">
        <v>76920</v>
      </c>
      <c r="AD972" s="4">
        <v>76.92</v>
      </c>
      <c r="AE972" s="4">
        <v>491000</v>
      </c>
    </row>
    <row r="973" spans="1:31" ht="22" customHeight="1" x14ac:dyDescent="0.3">
      <c r="A973" s="5">
        <v>43582</v>
      </c>
      <c r="B973" s="6" t="s">
        <v>107</v>
      </c>
      <c r="C973" s="6" t="s">
        <v>56</v>
      </c>
      <c r="D973" s="7" t="s">
        <v>68</v>
      </c>
      <c r="E973" s="7" t="s">
        <v>68</v>
      </c>
      <c r="F973" s="7" t="s">
        <v>68</v>
      </c>
      <c r="G973" s="7" t="s">
        <v>68</v>
      </c>
      <c r="H973" s="7" t="s">
        <v>68</v>
      </c>
      <c r="I973" s="6" t="s">
        <v>74</v>
      </c>
      <c r="J973" s="6" t="s">
        <v>108</v>
      </c>
      <c r="K973" s="6" t="s">
        <v>109</v>
      </c>
      <c r="L973" s="6" t="s">
        <v>110</v>
      </c>
      <c r="M973" s="7" t="s">
        <v>68</v>
      </c>
      <c r="N973" s="7" t="s">
        <v>68</v>
      </c>
      <c r="O973" s="7" t="s">
        <v>68</v>
      </c>
      <c r="P973" s="6" t="s">
        <v>111</v>
      </c>
      <c r="Q973" s="6" t="s">
        <v>41</v>
      </c>
      <c r="R973" s="6" t="s">
        <v>133</v>
      </c>
      <c r="S973" s="6" t="s">
        <v>110</v>
      </c>
      <c r="T973" s="6" t="s">
        <v>134</v>
      </c>
      <c r="U973" s="6" t="s">
        <v>115</v>
      </c>
      <c r="V973" s="6" t="s">
        <v>45</v>
      </c>
      <c r="W973" s="6" t="s">
        <v>34</v>
      </c>
      <c r="X973" s="6" t="s">
        <v>46</v>
      </c>
      <c r="Y973" s="6" t="s">
        <v>47</v>
      </c>
      <c r="Z973" s="6" t="s">
        <v>345</v>
      </c>
      <c r="AA973" s="6" t="s">
        <v>1122</v>
      </c>
      <c r="AB973" s="7">
        <v>1</v>
      </c>
      <c r="AC973" s="7">
        <v>12620</v>
      </c>
      <c r="AD973" s="7">
        <v>12.62</v>
      </c>
      <c r="AE973" s="7">
        <v>212000</v>
      </c>
    </row>
    <row r="974" spans="1:31" ht="22" customHeight="1" x14ac:dyDescent="0.3">
      <c r="A974" s="2">
        <v>43576</v>
      </c>
      <c r="B974" s="3" t="s">
        <v>31</v>
      </c>
      <c r="C974" s="3" t="s">
        <v>56</v>
      </c>
      <c r="D974" s="4" t="s">
        <v>68</v>
      </c>
      <c r="E974" s="4" t="s">
        <v>68</v>
      </c>
      <c r="F974" s="4" t="s">
        <v>68</v>
      </c>
      <c r="G974" s="4" t="s">
        <v>68</v>
      </c>
      <c r="H974" s="4" t="s">
        <v>68</v>
      </c>
      <c r="I974" s="3" t="s">
        <v>74</v>
      </c>
      <c r="J974" s="3" t="s">
        <v>1123</v>
      </c>
      <c r="K974" s="3" t="s">
        <v>170</v>
      </c>
      <c r="L974" s="3" t="s">
        <v>120</v>
      </c>
      <c r="M974" s="4" t="s">
        <v>68</v>
      </c>
      <c r="N974" s="4" t="s">
        <v>68</v>
      </c>
      <c r="O974" s="4" t="s">
        <v>68</v>
      </c>
      <c r="P974" s="3" t="s">
        <v>1124</v>
      </c>
      <c r="Q974" s="3" t="s">
        <v>41</v>
      </c>
      <c r="R974" s="3" t="s">
        <v>122</v>
      </c>
      <c r="S974" s="3" t="s">
        <v>120</v>
      </c>
      <c r="T974" s="3" t="s">
        <v>123</v>
      </c>
      <c r="U974" s="3" t="s">
        <v>124</v>
      </c>
      <c r="V974" s="3" t="s">
        <v>45</v>
      </c>
      <c r="W974" s="3" t="s">
        <v>34</v>
      </c>
      <c r="X974" s="3" t="s">
        <v>46</v>
      </c>
      <c r="Y974" s="3" t="s">
        <v>47</v>
      </c>
      <c r="Z974" s="3" t="s">
        <v>704</v>
      </c>
      <c r="AA974" s="3" t="s">
        <v>1125</v>
      </c>
      <c r="AB974" s="4">
        <v>1</v>
      </c>
      <c r="AC974" s="4">
        <v>9936</v>
      </c>
      <c r="AD974" s="4">
        <v>9.94</v>
      </c>
      <c r="AE974" s="4">
        <v>209000</v>
      </c>
    </row>
    <row r="975" spans="1:31" ht="22" hidden="1" customHeight="1" x14ac:dyDescent="0.3">
      <c r="A975" s="5">
        <v>43576</v>
      </c>
      <c r="B975" s="6" t="s">
        <v>341</v>
      </c>
      <c r="C975" s="6" t="s">
        <v>1126</v>
      </c>
      <c r="D975" s="6" t="s">
        <v>1127</v>
      </c>
      <c r="E975" s="6" t="s">
        <v>34</v>
      </c>
      <c r="F975" s="7" t="s">
        <v>68</v>
      </c>
      <c r="G975" s="9">
        <v>1510240</v>
      </c>
      <c r="H975" s="7" t="s">
        <v>68</v>
      </c>
      <c r="I975" s="6" t="s">
        <v>1128</v>
      </c>
      <c r="J975" s="6" t="s">
        <v>108</v>
      </c>
      <c r="K975" s="7" t="s">
        <v>68</v>
      </c>
      <c r="L975" s="7" t="s">
        <v>68</v>
      </c>
      <c r="M975" s="7" t="s">
        <v>68</v>
      </c>
      <c r="N975" s="7" t="s">
        <v>68</v>
      </c>
      <c r="O975" s="7" t="s">
        <v>68</v>
      </c>
      <c r="P975" s="6" t="s">
        <v>1129</v>
      </c>
      <c r="Q975" s="6" t="s">
        <v>1130</v>
      </c>
      <c r="R975" s="6" t="s">
        <v>122</v>
      </c>
      <c r="S975" s="6" t="s">
        <v>120</v>
      </c>
      <c r="T975" s="6" t="s">
        <v>123</v>
      </c>
      <c r="U975" s="6" t="s">
        <v>124</v>
      </c>
      <c r="V975" s="6" t="s">
        <v>45</v>
      </c>
      <c r="W975" s="6" t="s">
        <v>34</v>
      </c>
      <c r="X975" s="6" t="s">
        <v>46</v>
      </c>
      <c r="Y975" s="6" t="s">
        <v>47</v>
      </c>
      <c r="Z975" s="6" t="s">
        <v>318</v>
      </c>
      <c r="AA975" s="6" t="s">
        <v>1131</v>
      </c>
      <c r="AB975" s="7">
        <v>20</v>
      </c>
      <c r="AC975" s="7">
        <v>241200</v>
      </c>
      <c r="AD975" s="7">
        <v>241.2</v>
      </c>
      <c r="AE975" s="7">
        <v>1072000</v>
      </c>
    </row>
    <row r="976" spans="1:31" ht="22" hidden="1" customHeight="1" x14ac:dyDescent="0.3">
      <c r="A976" s="2">
        <v>43576</v>
      </c>
      <c r="B976" s="3" t="s">
        <v>341</v>
      </c>
      <c r="C976" s="3" t="s">
        <v>1126</v>
      </c>
      <c r="D976" s="3" t="s">
        <v>1127</v>
      </c>
      <c r="E976" s="3" t="s">
        <v>34</v>
      </c>
      <c r="F976" s="4" t="s">
        <v>68</v>
      </c>
      <c r="G976" s="8">
        <v>1510240</v>
      </c>
      <c r="H976" s="4" t="s">
        <v>68</v>
      </c>
      <c r="I976" s="3" t="s">
        <v>1128</v>
      </c>
      <c r="J976" s="3" t="s">
        <v>108</v>
      </c>
      <c r="K976" s="4" t="s">
        <v>68</v>
      </c>
      <c r="L976" s="4" t="s">
        <v>68</v>
      </c>
      <c r="M976" s="4" t="s">
        <v>68</v>
      </c>
      <c r="N976" s="4" t="s">
        <v>68</v>
      </c>
      <c r="O976" s="4" t="s">
        <v>68</v>
      </c>
      <c r="P976" s="3" t="s">
        <v>1129</v>
      </c>
      <c r="Q976" s="3" t="s">
        <v>1130</v>
      </c>
      <c r="R976" s="3" t="s">
        <v>122</v>
      </c>
      <c r="S976" s="3" t="s">
        <v>120</v>
      </c>
      <c r="T976" s="3" t="s">
        <v>123</v>
      </c>
      <c r="U976" s="3" t="s">
        <v>124</v>
      </c>
      <c r="V976" s="3" t="s">
        <v>45</v>
      </c>
      <c r="W976" s="3" t="s">
        <v>34</v>
      </c>
      <c r="X976" s="3" t="s">
        <v>46</v>
      </c>
      <c r="Y976" s="3" t="s">
        <v>47</v>
      </c>
      <c r="Z976" s="3" t="s">
        <v>318</v>
      </c>
      <c r="AA976" s="3" t="s">
        <v>1132</v>
      </c>
      <c r="AB976" s="4">
        <v>10</v>
      </c>
      <c r="AC976" s="4">
        <v>120600</v>
      </c>
      <c r="AD976" s="4">
        <v>120.6</v>
      </c>
      <c r="AE976" s="4">
        <v>536000</v>
      </c>
    </row>
    <row r="977" spans="1:31" ht="22" customHeight="1" x14ac:dyDescent="0.3">
      <c r="A977" s="5">
        <v>43576</v>
      </c>
      <c r="B977" s="6" t="s">
        <v>31</v>
      </c>
      <c r="C977" s="6" t="s">
        <v>56</v>
      </c>
      <c r="D977" s="7" t="s">
        <v>68</v>
      </c>
      <c r="E977" s="7" t="s">
        <v>68</v>
      </c>
      <c r="F977" s="7" t="s">
        <v>68</v>
      </c>
      <c r="G977" s="7" t="s">
        <v>68</v>
      </c>
      <c r="H977" s="7" t="s">
        <v>68</v>
      </c>
      <c r="I977" s="6" t="s">
        <v>74</v>
      </c>
      <c r="J977" s="6" t="s">
        <v>385</v>
      </c>
      <c r="K977" s="7" t="s">
        <v>68</v>
      </c>
      <c r="L977" s="6" t="s">
        <v>120</v>
      </c>
      <c r="M977" s="6" t="s">
        <v>61</v>
      </c>
      <c r="N977" s="7" t="s">
        <v>68</v>
      </c>
      <c r="O977" s="7" t="s">
        <v>68</v>
      </c>
      <c r="P977" s="6" t="s">
        <v>387</v>
      </c>
      <c r="Q977" s="6" t="s">
        <v>41</v>
      </c>
      <c r="R977" s="6" t="s">
        <v>122</v>
      </c>
      <c r="S977" s="6" t="s">
        <v>120</v>
      </c>
      <c r="T977" s="6" t="s">
        <v>123</v>
      </c>
      <c r="U977" s="6" t="s">
        <v>124</v>
      </c>
      <c r="V977" s="6" t="s">
        <v>45</v>
      </c>
      <c r="W977" s="6" t="s">
        <v>34</v>
      </c>
      <c r="X977" s="6" t="s">
        <v>46</v>
      </c>
      <c r="Y977" s="6" t="s">
        <v>47</v>
      </c>
      <c r="Z977" s="6" t="s">
        <v>388</v>
      </c>
      <c r="AA977" s="6" t="s">
        <v>1133</v>
      </c>
      <c r="AB977" s="7">
        <v>2</v>
      </c>
      <c r="AC977" s="7">
        <v>24120</v>
      </c>
      <c r="AD977" s="7">
        <v>24.12</v>
      </c>
      <c r="AE977" s="7">
        <v>850000</v>
      </c>
    </row>
    <row r="978" spans="1:31" ht="22" hidden="1" customHeight="1" x14ac:dyDescent="0.3">
      <c r="A978" s="2">
        <v>43576</v>
      </c>
      <c r="B978" s="3" t="s">
        <v>341</v>
      </c>
      <c r="C978" s="3" t="s">
        <v>1126</v>
      </c>
      <c r="D978" s="3" t="s">
        <v>1127</v>
      </c>
      <c r="E978" s="3" t="s">
        <v>34</v>
      </c>
      <c r="F978" s="4" t="s">
        <v>68</v>
      </c>
      <c r="G978" s="8">
        <v>1510240</v>
      </c>
      <c r="H978" s="4" t="s">
        <v>68</v>
      </c>
      <c r="I978" s="3" t="s">
        <v>1128</v>
      </c>
      <c r="J978" s="3" t="s">
        <v>108</v>
      </c>
      <c r="K978" s="4" t="s">
        <v>68</v>
      </c>
      <c r="L978" s="4" t="s">
        <v>68</v>
      </c>
      <c r="M978" s="4" t="s">
        <v>68</v>
      </c>
      <c r="N978" s="4" t="s">
        <v>68</v>
      </c>
      <c r="O978" s="4" t="s">
        <v>68</v>
      </c>
      <c r="P978" s="3" t="s">
        <v>1129</v>
      </c>
      <c r="Q978" s="3" t="s">
        <v>1130</v>
      </c>
      <c r="R978" s="3" t="s">
        <v>122</v>
      </c>
      <c r="S978" s="3" t="s">
        <v>120</v>
      </c>
      <c r="T978" s="3" t="s">
        <v>123</v>
      </c>
      <c r="U978" s="3" t="s">
        <v>124</v>
      </c>
      <c r="V978" s="3" t="s">
        <v>45</v>
      </c>
      <c r="W978" s="3" t="s">
        <v>34</v>
      </c>
      <c r="X978" s="3" t="s">
        <v>46</v>
      </c>
      <c r="Y978" s="3" t="s">
        <v>47</v>
      </c>
      <c r="Z978" s="3" t="s">
        <v>318</v>
      </c>
      <c r="AA978" s="3" t="s">
        <v>1131</v>
      </c>
      <c r="AB978" s="4">
        <v>20</v>
      </c>
      <c r="AC978" s="4">
        <v>241200</v>
      </c>
      <c r="AD978" s="4">
        <v>241.2</v>
      </c>
      <c r="AE978" s="4">
        <v>1072000</v>
      </c>
    </row>
    <row r="979" spans="1:31" ht="22" customHeight="1" x14ac:dyDescent="0.3">
      <c r="A979" s="5">
        <v>43576</v>
      </c>
      <c r="B979" s="6" t="s">
        <v>107</v>
      </c>
      <c r="C979" s="6" t="s">
        <v>56</v>
      </c>
      <c r="D979" s="7" t="s">
        <v>68</v>
      </c>
      <c r="E979" s="7" t="s">
        <v>68</v>
      </c>
      <c r="F979" s="7" t="s">
        <v>68</v>
      </c>
      <c r="G979" s="7" t="s">
        <v>68</v>
      </c>
      <c r="H979" s="7" t="s">
        <v>68</v>
      </c>
      <c r="I979" s="6" t="s">
        <v>74</v>
      </c>
      <c r="J979" s="6" t="s">
        <v>108</v>
      </c>
      <c r="K979" s="6" t="s">
        <v>109</v>
      </c>
      <c r="L979" s="6" t="s">
        <v>110</v>
      </c>
      <c r="M979" s="7" t="s">
        <v>68</v>
      </c>
      <c r="N979" s="7" t="s">
        <v>68</v>
      </c>
      <c r="O979" s="7" t="s">
        <v>68</v>
      </c>
      <c r="P979" s="6" t="s">
        <v>111</v>
      </c>
      <c r="Q979" s="6" t="s">
        <v>41</v>
      </c>
      <c r="R979" s="6" t="s">
        <v>113</v>
      </c>
      <c r="S979" s="6" t="s">
        <v>110</v>
      </c>
      <c r="T979" s="6" t="s">
        <v>114</v>
      </c>
      <c r="U979" s="6" t="s">
        <v>115</v>
      </c>
      <c r="V979" s="6" t="s">
        <v>45</v>
      </c>
      <c r="W979" s="6" t="s">
        <v>34</v>
      </c>
      <c r="X979" s="6" t="s">
        <v>46</v>
      </c>
      <c r="Y979" s="6" t="s">
        <v>47</v>
      </c>
      <c r="Z979" s="6" t="s">
        <v>1089</v>
      </c>
      <c r="AA979" s="6" t="s">
        <v>1134</v>
      </c>
      <c r="AB979" s="7">
        <v>20</v>
      </c>
      <c r="AC979" s="7">
        <v>256399.99</v>
      </c>
      <c r="AD979" s="7">
        <v>256.39999999999998</v>
      </c>
      <c r="AE979" s="7">
        <v>1636000</v>
      </c>
    </row>
    <row r="980" spans="1:31" ht="22" customHeight="1" x14ac:dyDescent="0.3">
      <c r="A980" s="2">
        <v>43576</v>
      </c>
      <c r="B980" s="3" t="s">
        <v>107</v>
      </c>
      <c r="C980" s="3" t="s">
        <v>56</v>
      </c>
      <c r="D980" s="4" t="s">
        <v>68</v>
      </c>
      <c r="E980" s="4" t="s">
        <v>68</v>
      </c>
      <c r="F980" s="4" t="s">
        <v>68</v>
      </c>
      <c r="G980" s="4" t="s">
        <v>68</v>
      </c>
      <c r="H980" s="4" t="s">
        <v>68</v>
      </c>
      <c r="I980" s="3" t="s">
        <v>74</v>
      </c>
      <c r="J980" s="3" t="s">
        <v>108</v>
      </c>
      <c r="K980" s="3" t="s">
        <v>109</v>
      </c>
      <c r="L980" s="3" t="s">
        <v>110</v>
      </c>
      <c r="M980" s="4" t="s">
        <v>68</v>
      </c>
      <c r="N980" s="4" t="s">
        <v>68</v>
      </c>
      <c r="O980" s="4" t="s">
        <v>68</v>
      </c>
      <c r="P980" s="3" t="s">
        <v>111</v>
      </c>
      <c r="Q980" s="3" t="s">
        <v>41</v>
      </c>
      <c r="R980" s="3" t="s">
        <v>113</v>
      </c>
      <c r="S980" s="3" t="s">
        <v>110</v>
      </c>
      <c r="T980" s="3" t="s">
        <v>114</v>
      </c>
      <c r="U980" s="3" t="s">
        <v>115</v>
      </c>
      <c r="V980" s="3" t="s">
        <v>45</v>
      </c>
      <c r="W980" s="3" t="s">
        <v>34</v>
      </c>
      <c r="X980" s="3" t="s">
        <v>46</v>
      </c>
      <c r="Y980" s="3" t="s">
        <v>47</v>
      </c>
      <c r="Z980" s="3" t="s">
        <v>1089</v>
      </c>
      <c r="AA980" s="3" t="s">
        <v>1135</v>
      </c>
      <c r="AB980" s="4">
        <v>4</v>
      </c>
      <c r="AC980" s="4">
        <v>51280</v>
      </c>
      <c r="AD980" s="4">
        <v>51.28</v>
      </c>
      <c r="AE980" s="4">
        <v>327000</v>
      </c>
    </row>
    <row r="981" spans="1:31" ht="22" customHeight="1" x14ac:dyDescent="0.3">
      <c r="A981" s="5">
        <v>43572</v>
      </c>
      <c r="B981" s="6" t="s">
        <v>31</v>
      </c>
      <c r="C981" s="6" t="s">
        <v>56</v>
      </c>
      <c r="D981" s="7" t="s">
        <v>68</v>
      </c>
      <c r="E981" s="7" t="s">
        <v>68</v>
      </c>
      <c r="F981" s="7" t="s">
        <v>68</v>
      </c>
      <c r="G981" s="7" t="s">
        <v>68</v>
      </c>
      <c r="H981" s="7" t="s">
        <v>68</v>
      </c>
      <c r="I981" s="6" t="s">
        <v>74</v>
      </c>
      <c r="J981" s="6" t="s">
        <v>77</v>
      </c>
      <c r="K981" s="6" t="s">
        <v>78</v>
      </c>
      <c r="L981" s="6" t="s">
        <v>79</v>
      </c>
      <c r="M981" s="7" t="s">
        <v>68</v>
      </c>
      <c r="N981" s="7" t="s">
        <v>68</v>
      </c>
      <c r="O981" s="7" t="s">
        <v>68</v>
      </c>
      <c r="P981" s="6" t="s">
        <v>80</v>
      </c>
      <c r="Q981" s="6" t="s">
        <v>1136</v>
      </c>
      <c r="R981" s="6" t="s">
        <v>82</v>
      </c>
      <c r="S981" s="6" t="s">
        <v>79</v>
      </c>
      <c r="T981" s="6" t="s">
        <v>83</v>
      </c>
      <c r="U981" s="6" t="s">
        <v>65</v>
      </c>
      <c r="V981" s="6" t="s">
        <v>45</v>
      </c>
      <c r="W981" s="6" t="s">
        <v>34</v>
      </c>
      <c r="X981" s="6" t="s">
        <v>46</v>
      </c>
      <c r="Y981" s="6" t="s">
        <v>47</v>
      </c>
      <c r="Z981" s="6" t="s">
        <v>84</v>
      </c>
      <c r="AA981" s="6" t="s">
        <v>1137</v>
      </c>
      <c r="AB981" s="7">
        <v>6</v>
      </c>
      <c r="AC981" s="7">
        <v>86883</v>
      </c>
      <c r="AD981" s="7">
        <v>86.88</v>
      </c>
      <c r="AE981" s="7">
        <v>257000</v>
      </c>
    </row>
    <row r="982" spans="1:31" ht="22" customHeight="1" x14ac:dyDescent="0.3">
      <c r="A982" s="2">
        <v>43572</v>
      </c>
      <c r="B982" s="3" t="s">
        <v>31</v>
      </c>
      <c r="C982" s="3" t="s">
        <v>56</v>
      </c>
      <c r="D982" s="4" t="s">
        <v>68</v>
      </c>
      <c r="E982" s="4" t="s">
        <v>68</v>
      </c>
      <c r="F982" s="4" t="s">
        <v>68</v>
      </c>
      <c r="G982" s="4" t="s">
        <v>68</v>
      </c>
      <c r="H982" s="4" t="s">
        <v>68</v>
      </c>
      <c r="I982" s="3" t="s">
        <v>74</v>
      </c>
      <c r="J982" s="3" t="s">
        <v>77</v>
      </c>
      <c r="K982" s="3" t="s">
        <v>78</v>
      </c>
      <c r="L982" s="3" t="s">
        <v>79</v>
      </c>
      <c r="M982" s="4" t="s">
        <v>68</v>
      </c>
      <c r="N982" s="4" t="s">
        <v>68</v>
      </c>
      <c r="O982" s="4" t="s">
        <v>68</v>
      </c>
      <c r="P982" s="3" t="s">
        <v>80</v>
      </c>
      <c r="Q982" s="3" t="s">
        <v>1136</v>
      </c>
      <c r="R982" s="3" t="s">
        <v>82</v>
      </c>
      <c r="S982" s="3" t="s">
        <v>79</v>
      </c>
      <c r="T982" s="3" t="s">
        <v>83</v>
      </c>
      <c r="U982" s="3" t="s">
        <v>65</v>
      </c>
      <c r="V982" s="3" t="s">
        <v>45</v>
      </c>
      <c r="W982" s="3" t="s">
        <v>34</v>
      </c>
      <c r="X982" s="3" t="s">
        <v>46</v>
      </c>
      <c r="Y982" s="3" t="s">
        <v>47</v>
      </c>
      <c r="Z982" s="3" t="s">
        <v>84</v>
      </c>
      <c r="AA982" s="3" t="s">
        <v>1137</v>
      </c>
      <c r="AB982" s="4">
        <v>6</v>
      </c>
      <c r="AC982" s="4">
        <v>87327</v>
      </c>
      <c r="AD982" s="4">
        <v>87.33</v>
      </c>
      <c r="AE982" s="4">
        <v>258000</v>
      </c>
    </row>
    <row r="983" spans="1:31" ht="22" customHeight="1" x14ac:dyDescent="0.3">
      <c r="A983" s="5">
        <v>43572</v>
      </c>
      <c r="B983" s="6" t="s">
        <v>31</v>
      </c>
      <c r="C983" s="6" t="s">
        <v>32</v>
      </c>
      <c r="D983" s="6" t="s">
        <v>33</v>
      </c>
      <c r="E983" s="6" t="s">
        <v>34</v>
      </c>
      <c r="F983" s="7" t="s">
        <v>68</v>
      </c>
      <c r="G983" s="7" t="s">
        <v>68</v>
      </c>
      <c r="H983" s="7" t="s">
        <v>68</v>
      </c>
      <c r="I983" s="6" t="s">
        <v>35</v>
      </c>
      <c r="J983" s="6" t="s">
        <v>200</v>
      </c>
      <c r="K983" s="7" t="s">
        <v>68</v>
      </c>
      <c r="L983" s="6" t="s">
        <v>99</v>
      </c>
      <c r="M983" s="7" t="s">
        <v>68</v>
      </c>
      <c r="N983" s="7" t="s">
        <v>68</v>
      </c>
      <c r="O983" s="7" t="s">
        <v>68</v>
      </c>
      <c r="P983" s="6" t="s">
        <v>202</v>
      </c>
      <c r="Q983" s="6" t="s">
        <v>41</v>
      </c>
      <c r="R983" s="6" t="s">
        <v>133</v>
      </c>
      <c r="S983" s="6" t="s">
        <v>110</v>
      </c>
      <c r="T983" s="6" t="s">
        <v>134</v>
      </c>
      <c r="U983" s="6" t="s">
        <v>115</v>
      </c>
      <c r="V983" s="6" t="s">
        <v>45</v>
      </c>
      <c r="W983" s="6" t="s">
        <v>34</v>
      </c>
      <c r="X983" s="6" t="s">
        <v>46</v>
      </c>
      <c r="Y983" s="6" t="s">
        <v>47</v>
      </c>
      <c r="Z983" s="6" t="s">
        <v>145</v>
      </c>
      <c r="AA983" s="6" t="s">
        <v>1138</v>
      </c>
      <c r="AB983" s="7">
        <v>10</v>
      </c>
      <c r="AC983" s="7">
        <v>115740</v>
      </c>
      <c r="AD983" s="7">
        <v>115.74</v>
      </c>
      <c r="AE983" s="7">
        <v>1946000</v>
      </c>
    </row>
    <row r="984" spans="1:31" ht="22" customHeight="1" x14ac:dyDescent="0.3">
      <c r="A984" s="2">
        <v>43572</v>
      </c>
      <c r="B984" s="3" t="s">
        <v>31</v>
      </c>
      <c r="C984" s="3" t="s">
        <v>32</v>
      </c>
      <c r="D984" s="3" t="s">
        <v>33</v>
      </c>
      <c r="E984" s="3" t="s">
        <v>34</v>
      </c>
      <c r="F984" s="4" t="s">
        <v>68</v>
      </c>
      <c r="G984" s="4" t="s">
        <v>68</v>
      </c>
      <c r="H984" s="4" t="s">
        <v>68</v>
      </c>
      <c r="I984" s="3" t="s">
        <v>35</v>
      </c>
      <c r="J984" s="3" t="s">
        <v>200</v>
      </c>
      <c r="K984" s="4" t="s">
        <v>68</v>
      </c>
      <c r="L984" s="3" t="s">
        <v>99</v>
      </c>
      <c r="M984" s="4" t="s">
        <v>68</v>
      </c>
      <c r="N984" s="4" t="s">
        <v>68</v>
      </c>
      <c r="O984" s="4" t="s">
        <v>68</v>
      </c>
      <c r="P984" s="3" t="s">
        <v>202</v>
      </c>
      <c r="Q984" s="3" t="s">
        <v>41</v>
      </c>
      <c r="R984" s="3" t="s">
        <v>133</v>
      </c>
      <c r="S984" s="3" t="s">
        <v>110</v>
      </c>
      <c r="T984" s="3" t="s">
        <v>134</v>
      </c>
      <c r="U984" s="3" t="s">
        <v>115</v>
      </c>
      <c r="V984" s="3" t="s">
        <v>45</v>
      </c>
      <c r="W984" s="3" t="s">
        <v>34</v>
      </c>
      <c r="X984" s="3" t="s">
        <v>46</v>
      </c>
      <c r="Y984" s="3" t="s">
        <v>47</v>
      </c>
      <c r="Z984" s="3" t="s">
        <v>145</v>
      </c>
      <c r="AA984" s="3" t="s">
        <v>1139</v>
      </c>
      <c r="AB984" s="4">
        <v>4</v>
      </c>
      <c r="AC984" s="4">
        <v>36600</v>
      </c>
      <c r="AD984" s="4">
        <v>36.6</v>
      </c>
      <c r="AE984" s="4">
        <v>615000</v>
      </c>
    </row>
    <row r="985" spans="1:31" ht="22" customHeight="1" x14ac:dyDescent="0.3">
      <c r="A985" s="5">
        <v>43571</v>
      </c>
      <c r="B985" s="6" t="s">
        <v>31</v>
      </c>
      <c r="C985" s="6" t="s">
        <v>56</v>
      </c>
      <c r="D985" s="7" t="s">
        <v>68</v>
      </c>
      <c r="E985" s="7" t="s">
        <v>68</v>
      </c>
      <c r="F985" s="7" t="s">
        <v>68</v>
      </c>
      <c r="G985" s="7" t="s">
        <v>68</v>
      </c>
      <c r="H985" s="7" t="s">
        <v>68</v>
      </c>
      <c r="I985" s="6" t="s">
        <v>74</v>
      </c>
      <c r="J985" s="6" t="s">
        <v>230</v>
      </c>
      <c r="K985" s="6" t="s">
        <v>580</v>
      </c>
      <c r="L985" s="6" t="s">
        <v>110</v>
      </c>
      <c r="M985" s="7" t="s">
        <v>68</v>
      </c>
      <c r="N985" s="7" t="s">
        <v>68</v>
      </c>
      <c r="O985" s="7" t="s">
        <v>68</v>
      </c>
      <c r="P985" s="6" t="s">
        <v>231</v>
      </c>
      <c r="Q985" s="6" t="s">
        <v>101</v>
      </c>
      <c r="R985" s="6" t="s">
        <v>113</v>
      </c>
      <c r="S985" s="6" t="s">
        <v>110</v>
      </c>
      <c r="T985" s="6" t="s">
        <v>114</v>
      </c>
      <c r="U985" s="6" t="s">
        <v>115</v>
      </c>
      <c r="V985" s="6" t="s">
        <v>45</v>
      </c>
      <c r="W985" s="6" t="s">
        <v>34</v>
      </c>
      <c r="X985" s="6" t="s">
        <v>46</v>
      </c>
      <c r="Y985" s="6" t="s">
        <v>47</v>
      </c>
      <c r="Z985" s="6" t="s">
        <v>232</v>
      </c>
      <c r="AA985" s="6" t="s">
        <v>1140</v>
      </c>
      <c r="AB985" s="7">
        <v>3</v>
      </c>
      <c r="AC985" s="7">
        <v>48120</v>
      </c>
      <c r="AD985" s="7">
        <v>48.12</v>
      </c>
      <c r="AE985" s="7">
        <v>69800</v>
      </c>
    </row>
    <row r="986" spans="1:31" ht="22" customHeight="1" x14ac:dyDescent="0.3">
      <c r="A986" s="2">
        <v>43569</v>
      </c>
      <c r="B986" s="3" t="s">
        <v>31</v>
      </c>
      <c r="C986" s="3" t="s">
        <v>56</v>
      </c>
      <c r="D986" s="4" t="s">
        <v>68</v>
      </c>
      <c r="E986" s="4" t="s">
        <v>68</v>
      </c>
      <c r="F986" s="4" t="s">
        <v>68</v>
      </c>
      <c r="G986" s="4" t="s">
        <v>68</v>
      </c>
      <c r="H986" s="4" t="s">
        <v>68</v>
      </c>
      <c r="I986" s="3" t="s">
        <v>74</v>
      </c>
      <c r="J986" s="3" t="s">
        <v>175</v>
      </c>
      <c r="K986" s="3" t="s">
        <v>170</v>
      </c>
      <c r="L986" s="3" t="s">
        <v>120</v>
      </c>
      <c r="M986" s="4" t="s">
        <v>68</v>
      </c>
      <c r="N986" s="4" t="s">
        <v>68</v>
      </c>
      <c r="O986" s="4" t="s">
        <v>68</v>
      </c>
      <c r="P986" s="3" t="s">
        <v>176</v>
      </c>
      <c r="Q986" s="3" t="s">
        <v>41</v>
      </c>
      <c r="R986" s="3" t="s">
        <v>122</v>
      </c>
      <c r="S986" s="3" t="s">
        <v>120</v>
      </c>
      <c r="T986" s="3" t="s">
        <v>123</v>
      </c>
      <c r="U986" s="3" t="s">
        <v>124</v>
      </c>
      <c r="V986" s="3" t="s">
        <v>45</v>
      </c>
      <c r="W986" s="3" t="s">
        <v>34</v>
      </c>
      <c r="X986" s="3" t="s">
        <v>46</v>
      </c>
      <c r="Y986" s="3" t="s">
        <v>47</v>
      </c>
      <c r="Z986" s="3" t="s">
        <v>143</v>
      </c>
      <c r="AA986" s="3" t="s">
        <v>1141</v>
      </c>
      <c r="AB986" s="4">
        <v>2</v>
      </c>
      <c r="AC986" s="4">
        <v>21400</v>
      </c>
      <c r="AD986" s="4">
        <v>21.4</v>
      </c>
      <c r="AE986" s="4">
        <v>190000</v>
      </c>
    </row>
    <row r="987" spans="1:31" ht="22" customHeight="1" x14ac:dyDescent="0.3">
      <c r="A987" s="5">
        <v>43569</v>
      </c>
      <c r="B987" s="6" t="s">
        <v>31</v>
      </c>
      <c r="C987" s="6" t="s">
        <v>56</v>
      </c>
      <c r="D987" s="7" t="s">
        <v>68</v>
      </c>
      <c r="E987" s="7" t="s">
        <v>68</v>
      </c>
      <c r="F987" s="7" t="s">
        <v>68</v>
      </c>
      <c r="G987" s="7" t="s">
        <v>68</v>
      </c>
      <c r="H987" s="7" t="s">
        <v>68</v>
      </c>
      <c r="I987" s="6" t="s">
        <v>74</v>
      </c>
      <c r="J987" s="6" t="s">
        <v>1078</v>
      </c>
      <c r="K987" s="6" t="s">
        <v>1079</v>
      </c>
      <c r="L987" s="6" t="s">
        <v>120</v>
      </c>
      <c r="M987" s="7" t="s">
        <v>68</v>
      </c>
      <c r="N987" s="7" t="s">
        <v>68</v>
      </c>
      <c r="O987" s="7" t="s">
        <v>68</v>
      </c>
      <c r="P987" s="6" t="s">
        <v>1080</v>
      </c>
      <c r="Q987" s="6" t="s">
        <v>41</v>
      </c>
      <c r="R987" s="6" t="s">
        <v>316</v>
      </c>
      <c r="S987" s="6" t="s">
        <v>120</v>
      </c>
      <c r="T987" s="6" t="s">
        <v>317</v>
      </c>
      <c r="U987" s="6" t="s">
        <v>124</v>
      </c>
      <c r="V987" s="6" t="s">
        <v>45</v>
      </c>
      <c r="W987" s="6" t="s">
        <v>34</v>
      </c>
      <c r="X987" s="6" t="s">
        <v>46</v>
      </c>
      <c r="Y987" s="6" t="s">
        <v>47</v>
      </c>
      <c r="Z987" s="6" t="s">
        <v>318</v>
      </c>
      <c r="AA987" s="6" t="s">
        <v>1072</v>
      </c>
      <c r="AB987" s="7">
        <v>20</v>
      </c>
      <c r="AC987" s="7">
        <v>241200</v>
      </c>
      <c r="AD987" s="7">
        <v>241.2</v>
      </c>
      <c r="AE987" s="7">
        <v>1072000</v>
      </c>
    </row>
    <row r="988" spans="1:31" ht="22" customHeight="1" x14ac:dyDescent="0.3">
      <c r="A988" s="2">
        <v>43569</v>
      </c>
      <c r="B988" s="3" t="s">
        <v>31</v>
      </c>
      <c r="C988" s="3" t="s">
        <v>56</v>
      </c>
      <c r="D988" s="4" t="s">
        <v>68</v>
      </c>
      <c r="E988" s="4" t="s">
        <v>68</v>
      </c>
      <c r="F988" s="4" t="s">
        <v>68</v>
      </c>
      <c r="G988" s="4" t="s">
        <v>68</v>
      </c>
      <c r="H988" s="4" t="s">
        <v>68</v>
      </c>
      <c r="I988" s="3" t="s">
        <v>74</v>
      </c>
      <c r="J988" s="3" t="s">
        <v>127</v>
      </c>
      <c r="K988" s="4" t="s">
        <v>68</v>
      </c>
      <c r="L988" s="3" t="s">
        <v>120</v>
      </c>
      <c r="M988" s="4" t="s">
        <v>68</v>
      </c>
      <c r="N988" s="4" t="s">
        <v>68</v>
      </c>
      <c r="O988" s="4" t="s">
        <v>68</v>
      </c>
      <c r="P988" s="3" t="s">
        <v>128</v>
      </c>
      <c r="Q988" s="3" t="s">
        <v>41</v>
      </c>
      <c r="R988" s="3" t="s">
        <v>316</v>
      </c>
      <c r="S988" s="3" t="s">
        <v>120</v>
      </c>
      <c r="T988" s="3" t="s">
        <v>317</v>
      </c>
      <c r="U988" s="3" t="s">
        <v>124</v>
      </c>
      <c r="V988" s="3" t="s">
        <v>45</v>
      </c>
      <c r="W988" s="3" t="s">
        <v>34</v>
      </c>
      <c r="X988" s="3" t="s">
        <v>46</v>
      </c>
      <c r="Y988" s="3" t="s">
        <v>47</v>
      </c>
      <c r="Z988" s="3" t="s">
        <v>318</v>
      </c>
      <c r="AA988" s="3" t="s">
        <v>1072</v>
      </c>
      <c r="AB988" s="4">
        <v>20</v>
      </c>
      <c r="AC988" s="4">
        <v>241440</v>
      </c>
      <c r="AD988" s="4">
        <v>241.44</v>
      </c>
      <c r="AE988" s="4">
        <v>1073000</v>
      </c>
    </row>
    <row r="989" spans="1:31" ht="22" customHeight="1" x14ac:dyDescent="0.3">
      <c r="A989" s="5">
        <v>43569</v>
      </c>
      <c r="B989" s="6" t="s">
        <v>31</v>
      </c>
      <c r="C989" s="6" t="s">
        <v>56</v>
      </c>
      <c r="D989" s="7" t="s">
        <v>68</v>
      </c>
      <c r="E989" s="7" t="s">
        <v>68</v>
      </c>
      <c r="F989" s="7" t="s">
        <v>68</v>
      </c>
      <c r="G989" s="7" t="s">
        <v>68</v>
      </c>
      <c r="H989" s="7" t="s">
        <v>68</v>
      </c>
      <c r="I989" s="6" t="s">
        <v>74</v>
      </c>
      <c r="J989" s="6" t="s">
        <v>1078</v>
      </c>
      <c r="K989" s="6" t="s">
        <v>1079</v>
      </c>
      <c r="L989" s="6" t="s">
        <v>120</v>
      </c>
      <c r="M989" s="7" t="s">
        <v>68</v>
      </c>
      <c r="N989" s="7" t="s">
        <v>68</v>
      </c>
      <c r="O989" s="7" t="s">
        <v>68</v>
      </c>
      <c r="P989" s="6" t="s">
        <v>1080</v>
      </c>
      <c r="Q989" s="6" t="s">
        <v>41</v>
      </c>
      <c r="R989" s="6" t="s">
        <v>316</v>
      </c>
      <c r="S989" s="6" t="s">
        <v>120</v>
      </c>
      <c r="T989" s="6" t="s">
        <v>317</v>
      </c>
      <c r="U989" s="6" t="s">
        <v>124</v>
      </c>
      <c r="V989" s="6" t="s">
        <v>45</v>
      </c>
      <c r="W989" s="6" t="s">
        <v>34</v>
      </c>
      <c r="X989" s="6" t="s">
        <v>46</v>
      </c>
      <c r="Y989" s="6" t="s">
        <v>47</v>
      </c>
      <c r="Z989" s="6" t="s">
        <v>318</v>
      </c>
      <c r="AA989" s="6" t="s">
        <v>1072</v>
      </c>
      <c r="AB989" s="7">
        <v>20</v>
      </c>
      <c r="AC989" s="7">
        <v>241200</v>
      </c>
      <c r="AD989" s="7">
        <v>241.2</v>
      </c>
      <c r="AE989" s="7">
        <v>1072000</v>
      </c>
    </row>
    <row r="990" spans="1:31" ht="22" customHeight="1" x14ac:dyDescent="0.3">
      <c r="A990" s="2">
        <v>43569</v>
      </c>
      <c r="B990" s="3" t="s">
        <v>31</v>
      </c>
      <c r="C990" s="3" t="s">
        <v>56</v>
      </c>
      <c r="D990" s="4" t="s">
        <v>68</v>
      </c>
      <c r="E990" s="4" t="s">
        <v>68</v>
      </c>
      <c r="F990" s="4" t="s">
        <v>68</v>
      </c>
      <c r="G990" s="4" t="s">
        <v>68</v>
      </c>
      <c r="H990" s="4" t="s">
        <v>68</v>
      </c>
      <c r="I990" s="3" t="s">
        <v>74</v>
      </c>
      <c r="J990" s="3" t="s">
        <v>127</v>
      </c>
      <c r="K990" s="4" t="s">
        <v>68</v>
      </c>
      <c r="L990" s="3" t="s">
        <v>120</v>
      </c>
      <c r="M990" s="4" t="s">
        <v>68</v>
      </c>
      <c r="N990" s="4" t="s">
        <v>68</v>
      </c>
      <c r="O990" s="4" t="s">
        <v>68</v>
      </c>
      <c r="P990" s="3" t="s">
        <v>128</v>
      </c>
      <c r="Q990" s="3" t="s">
        <v>41</v>
      </c>
      <c r="R990" s="3" t="s">
        <v>316</v>
      </c>
      <c r="S990" s="3" t="s">
        <v>120</v>
      </c>
      <c r="T990" s="3" t="s">
        <v>317</v>
      </c>
      <c r="U990" s="3" t="s">
        <v>124</v>
      </c>
      <c r="V990" s="3" t="s">
        <v>45</v>
      </c>
      <c r="W990" s="3" t="s">
        <v>34</v>
      </c>
      <c r="X990" s="3" t="s">
        <v>46</v>
      </c>
      <c r="Y990" s="3" t="s">
        <v>47</v>
      </c>
      <c r="Z990" s="3" t="s">
        <v>318</v>
      </c>
      <c r="AA990" s="3" t="s">
        <v>1142</v>
      </c>
      <c r="AB990" s="4">
        <v>22</v>
      </c>
      <c r="AC990" s="4">
        <v>265584.02</v>
      </c>
      <c r="AD990" s="4">
        <v>265.58</v>
      </c>
      <c r="AE990" s="4">
        <v>1180000</v>
      </c>
    </row>
    <row r="991" spans="1:31" ht="22" customHeight="1" x14ac:dyDescent="0.3">
      <c r="A991" s="5">
        <v>43567</v>
      </c>
      <c r="B991" s="6" t="s">
        <v>31</v>
      </c>
      <c r="C991" s="6" t="s">
        <v>56</v>
      </c>
      <c r="D991" s="7" t="s">
        <v>68</v>
      </c>
      <c r="E991" s="7" t="s">
        <v>68</v>
      </c>
      <c r="F991" s="7" t="s">
        <v>68</v>
      </c>
      <c r="G991" s="7" t="s">
        <v>68</v>
      </c>
      <c r="H991" s="7" t="s">
        <v>68</v>
      </c>
      <c r="I991" s="6" t="s">
        <v>74</v>
      </c>
      <c r="J991" s="6" t="s">
        <v>138</v>
      </c>
      <c r="K991" s="6" t="s">
        <v>139</v>
      </c>
      <c r="L991" s="6" t="s">
        <v>110</v>
      </c>
      <c r="M991" s="7" t="s">
        <v>68</v>
      </c>
      <c r="N991" s="7" t="s">
        <v>68</v>
      </c>
      <c r="O991" s="7" t="s">
        <v>68</v>
      </c>
      <c r="P991" s="6" t="s">
        <v>140</v>
      </c>
      <c r="Q991" s="6" t="s">
        <v>101</v>
      </c>
      <c r="R991" s="6" t="s">
        <v>210</v>
      </c>
      <c r="S991" s="6" t="s">
        <v>110</v>
      </c>
      <c r="T991" s="6" t="s">
        <v>211</v>
      </c>
      <c r="U991" s="6" t="s">
        <v>115</v>
      </c>
      <c r="V991" s="6" t="s">
        <v>45</v>
      </c>
      <c r="W991" s="6" t="s">
        <v>34</v>
      </c>
      <c r="X991" s="6" t="s">
        <v>46</v>
      </c>
      <c r="Y991" s="6" t="s">
        <v>47</v>
      </c>
      <c r="Z991" s="6" t="s">
        <v>141</v>
      </c>
      <c r="AA991" s="6" t="s">
        <v>1143</v>
      </c>
      <c r="AB991" s="7">
        <v>1</v>
      </c>
      <c r="AC991" s="7">
        <v>18752</v>
      </c>
      <c r="AD991" s="7">
        <v>18.75</v>
      </c>
      <c r="AE991" s="7">
        <v>211000</v>
      </c>
    </row>
    <row r="992" spans="1:31" ht="22" customHeight="1" x14ac:dyDescent="0.3">
      <c r="A992" s="2">
        <v>43566</v>
      </c>
      <c r="B992" s="3" t="s">
        <v>31</v>
      </c>
      <c r="C992" s="3" t="s">
        <v>56</v>
      </c>
      <c r="D992" s="4" t="s">
        <v>68</v>
      </c>
      <c r="E992" s="4" t="s">
        <v>68</v>
      </c>
      <c r="F992" s="4" t="s">
        <v>68</v>
      </c>
      <c r="G992" s="4" t="s">
        <v>68</v>
      </c>
      <c r="H992" s="4" t="s">
        <v>68</v>
      </c>
      <c r="I992" s="3" t="s">
        <v>74</v>
      </c>
      <c r="J992" s="3" t="s">
        <v>656</v>
      </c>
      <c r="K992" s="4" t="s">
        <v>68</v>
      </c>
      <c r="L992" s="4" t="s">
        <v>68</v>
      </c>
      <c r="M992" s="4" t="s">
        <v>68</v>
      </c>
      <c r="N992" s="4" t="s">
        <v>68</v>
      </c>
      <c r="O992" s="4" t="s">
        <v>68</v>
      </c>
      <c r="P992" s="3" t="s">
        <v>657</v>
      </c>
      <c r="Q992" s="3" t="s">
        <v>101</v>
      </c>
      <c r="R992" s="3" t="s">
        <v>133</v>
      </c>
      <c r="S992" s="3" t="s">
        <v>110</v>
      </c>
      <c r="T992" s="3" t="s">
        <v>134</v>
      </c>
      <c r="U992" s="3" t="s">
        <v>115</v>
      </c>
      <c r="V992" s="3" t="s">
        <v>45</v>
      </c>
      <c r="W992" s="3" t="s">
        <v>34</v>
      </c>
      <c r="X992" s="3" t="s">
        <v>46</v>
      </c>
      <c r="Y992" s="3" t="s">
        <v>47</v>
      </c>
      <c r="Z992" s="3" t="s">
        <v>163</v>
      </c>
      <c r="AA992" s="3" t="s">
        <v>1144</v>
      </c>
      <c r="AB992" s="4">
        <v>3</v>
      </c>
      <c r="AC992" s="4">
        <v>54600</v>
      </c>
      <c r="AD992" s="4">
        <v>54.6</v>
      </c>
      <c r="AE992" s="4">
        <v>1783000</v>
      </c>
    </row>
    <row r="993" spans="1:31" ht="22" customHeight="1" x14ac:dyDescent="0.3">
      <c r="A993" s="5">
        <v>43563</v>
      </c>
      <c r="B993" s="6" t="s">
        <v>31</v>
      </c>
      <c r="C993" s="6" t="s">
        <v>56</v>
      </c>
      <c r="D993" s="7" t="s">
        <v>68</v>
      </c>
      <c r="E993" s="7" t="s">
        <v>68</v>
      </c>
      <c r="F993" s="7" t="s">
        <v>68</v>
      </c>
      <c r="G993" s="7" t="s">
        <v>68</v>
      </c>
      <c r="H993" s="7" t="s">
        <v>68</v>
      </c>
      <c r="I993" s="6" t="s">
        <v>74</v>
      </c>
      <c r="J993" s="6" t="s">
        <v>127</v>
      </c>
      <c r="K993" s="7" t="s">
        <v>68</v>
      </c>
      <c r="L993" s="6" t="s">
        <v>120</v>
      </c>
      <c r="M993" s="7" t="s">
        <v>68</v>
      </c>
      <c r="N993" s="7" t="s">
        <v>68</v>
      </c>
      <c r="O993" s="7" t="s">
        <v>68</v>
      </c>
      <c r="P993" s="6" t="s">
        <v>128</v>
      </c>
      <c r="Q993" s="6" t="s">
        <v>41</v>
      </c>
      <c r="R993" s="6" t="s">
        <v>122</v>
      </c>
      <c r="S993" s="6" t="s">
        <v>120</v>
      </c>
      <c r="T993" s="6" t="s">
        <v>123</v>
      </c>
      <c r="U993" s="6" t="s">
        <v>124</v>
      </c>
      <c r="V993" s="6" t="s">
        <v>45</v>
      </c>
      <c r="W993" s="6" t="s">
        <v>34</v>
      </c>
      <c r="X993" s="6" t="s">
        <v>46</v>
      </c>
      <c r="Y993" s="6" t="s">
        <v>47</v>
      </c>
      <c r="Z993" s="6" t="s">
        <v>143</v>
      </c>
      <c r="AA993" s="6" t="s">
        <v>1145</v>
      </c>
      <c r="AB993" s="7">
        <v>2</v>
      </c>
      <c r="AC993" s="7">
        <v>21400</v>
      </c>
      <c r="AD993" s="7">
        <v>21.4</v>
      </c>
      <c r="AE993" s="7">
        <v>190000</v>
      </c>
    </row>
    <row r="994" spans="1:31" ht="22" customHeight="1" x14ac:dyDescent="0.3">
      <c r="A994" s="2">
        <v>43562</v>
      </c>
      <c r="B994" s="3" t="s">
        <v>31</v>
      </c>
      <c r="C994" s="3" t="s">
        <v>56</v>
      </c>
      <c r="D994" s="4" t="s">
        <v>68</v>
      </c>
      <c r="E994" s="4" t="s">
        <v>68</v>
      </c>
      <c r="F994" s="4" t="s">
        <v>68</v>
      </c>
      <c r="G994" s="4" t="s">
        <v>68</v>
      </c>
      <c r="H994" s="4" t="s">
        <v>68</v>
      </c>
      <c r="I994" s="3" t="s">
        <v>74</v>
      </c>
      <c r="J994" s="3" t="s">
        <v>385</v>
      </c>
      <c r="K994" s="4" t="s">
        <v>68</v>
      </c>
      <c r="L994" s="3" t="s">
        <v>120</v>
      </c>
      <c r="M994" s="3" t="s">
        <v>61</v>
      </c>
      <c r="N994" s="4" t="s">
        <v>68</v>
      </c>
      <c r="O994" s="4" t="s">
        <v>68</v>
      </c>
      <c r="P994" s="3" t="s">
        <v>387</v>
      </c>
      <c r="Q994" s="3" t="s">
        <v>101</v>
      </c>
      <c r="R994" s="3" t="s">
        <v>122</v>
      </c>
      <c r="S994" s="3" t="s">
        <v>120</v>
      </c>
      <c r="T994" s="3" t="s">
        <v>123</v>
      </c>
      <c r="U994" s="3" t="s">
        <v>124</v>
      </c>
      <c r="V994" s="3" t="s">
        <v>45</v>
      </c>
      <c r="W994" s="3" t="s">
        <v>34</v>
      </c>
      <c r="X994" s="3" t="s">
        <v>46</v>
      </c>
      <c r="Y994" s="3" t="s">
        <v>47</v>
      </c>
      <c r="Z994" s="3" t="s">
        <v>207</v>
      </c>
      <c r="AA994" s="3" t="s">
        <v>1146</v>
      </c>
      <c r="AB994" s="4">
        <v>2</v>
      </c>
      <c r="AC994" s="4">
        <v>20120</v>
      </c>
      <c r="AD994" s="4">
        <v>20.12</v>
      </c>
      <c r="AE994" s="4">
        <v>89400</v>
      </c>
    </row>
    <row r="995" spans="1:31" ht="22" customHeight="1" x14ac:dyDescent="0.3">
      <c r="A995" s="5">
        <v>43562</v>
      </c>
      <c r="B995" s="6" t="s">
        <v>126</v>
      </c>
      <c r="C995" s="6" t="s">
        <v>56</v>
      </c>
      <c r="D995" s="7" t="s">
        <v>68</v>
      </c>
      <c r="E995" s="7" t="s">
        <v>68</v>
      </c>
      <c r="F995" s="7" t="s">
        <v>68</v>
      </c>
      <c r="G995" s="7" t="s">
        <v>68</v>
      </c>
      <c r="H995" s="7" t="s">
        <v>68</v>
      </c>
      <c r="I995" s="6" t="s">
        <v>74</v>
      </c>
      <c r="J995" s="6" t="s">
        <v>160</v>
      </c>
      <c r="K995" s="7" t="s">
        <v>68</v>
      </c>
      <c r="L995" s="6" t="s">
        <v>120</v>
      </c>
      <c r="M995" s="6" t="s">
        <v>61</v>
      </c>
      <c r="N995" s="7" t="s">
        <v>68</v>
      </c>
      <c r="O995" s="7" t="s">
        <v>68</v>
      </c>
      <c r="P995" s="6" t="s">
        <v>162</v>
      </c>
      <c r="Q995" s="6" t="s">
        <v>101</v>
      </c>
      <c r="R995" s="6" t="s">
        <v>122</v>
      </c>
      <c r="S995" s="6" t="s">
        <v>120</v>
      </c>
      <c r="T995" s="6" t="s">
        <v>123</v>
      </c>
      <c r="U995" s="6" t="s">
        <v>124</v>
      </c>
      <c r="V995" s="6" t="s">
        <v>45</v>
      </c>
      <c r="W995" s="6" t="s">
        <v>34</v>
      </c>
      <c r="X995" s="6" t="s">
        <v>46</v>
      </c>
      <c r="Y995" s="6" t="s">
        <v>47</v>
      </c>
      <c r="Z995" s="6" t="s">
        <v>163</v>
      </c>
      <c r="AA995" s="6" t="s">
        <v>1147</v>
      </c>
      <c r="AB995" s="7">
        <v>1</v>
      </c>
      <c r="AC995" s="7">
        <v>7540</v>
      </c>
      <c r="AD995" s="7">
        <v>7.54</v>
      </c>
      <c r="AE995" s="7">
        <v>133000</v>
      </c>
    </row>
    <row r="996" spans="1:31" ht="22" customHeight="1" x14ac:dyDescent="0.3">
      <c r="A996" s="2">
        <v>43556</v>
      </c>
      <c r="B996" s="3" t="s">
        <v>31</v>
      </c>
      <c r="C996" s="3" t="s">
        <v>56</v>
      </c>
      <c r="D996" s="4" t="s">
        <v>68</v>
      </c>
      <c r="E996" s="4" t="s">
        <v>68</v>
      </c>
      <c r="F996" s="4" t="s">
        <v>68</v>
      </c>
      <c r="G996" s="4" t="s">
        <v>68</v>
      </c>
      <c r="H996" s="4" t="s">
        <v>68</v>
      </c>
      <c r="I996" s="3" t="s">
        <v>74</v>
      </c>
      <c r="J996" s="3" t="s">
        <v>127</v>
      </c>
      <c r="K996" s="4" t="s">
        <v>68</v>
      </c>
      <c r="L996" s="3" t="s">
        <v>120</v>
      </c>
      <c r="M996" s="4" t="s">
        <v>68</v>
      </c>
      <c r="N996" s="4" t="s">
        <v>68</v>
      </c>
      <c r="O996" s="4" t="s">
        <v>68</v>
      </c>
      <c r="P996" s="3" t="s">
        <v>128</v>
      </c>
      <c r="Q996" s="3" t="s">
        <v>41</v>
      </c>
      <c r="R996" s="3" t="s">
        <v>122</v>
      </c>
      <c r="S996" s="3" t="s">
        <v>120</v>
      </c>
      <c r="T996" s="3" t="s">
        <v>123</v>
      </c>
      <c r="U996" s="3" t="s">
        <v>124</v>
      </c>
      <c r="V996" s="3" t="s">
        <v>45</v>
      </c>
      <c r="W996" s="3" t="s">
        <v>34</v>
      </c>
      <c r="X996" s="3" t="s">
        <v>46</v>
      </c>
      <c r="Y996" s="3" t="s">
        <v>47</v>
      </c>
      <c r="Z996" s="3" t="s">
        <v>143</v>
      </c>
      <c r="AA996" s="3" t="s">
        <v>1145</v>
      </c>
      <c r="AB996" s="4">
        <v>2</v>
      </c>
      <c r="AC996" s="4">
        <v>21400</v>
      </c>
      <c r="AD996" s="4">
        <v>21.4</v>
      </c>
      <c r="AE996" s="4">
        <v>190000</v>
      </c>
    </row>
    <row r="997" spans="1:31" ht="22" customHeight="1" x14ac:dyDescent="0.3">
      <c r="A997" s="5">
        <v>43556</v>
      </c>
      <c r="B997" s="6" t="s">
        <v>31</v>
      </c>
      <c r="C997" s="6" t="s">
        <v>56</v>
      </c>
      <c r="D997" s="7" t="s">
        <v>68</v>
      </c>
      <c r="E997" s="7" t="s">
        <v>68</v>
      </c>
      <c r="F997" s="7" t="s">
        <v>68</v>
      </c>
      <c r="G997" s="7" t="s">
        <v>68</v>
      </c>
      <c r="H997" s="7" t="s">
        <v>68</v>
      </c>
      <c r="I997" s="6" t="s">
        <v>74</v>
      </c>
      <c r="J997" s="6" t="s">
        <v>127</v>
      </c>
      <c r="K997" s="7" t="s">
        <v>68</v>
      </c>
      <c r="L997" s="6" t="s">
        <v>120</v>
      </c>
      <c r="M997" s="7" t="s">
        <v>68</v>
      </c>
      <c r="N997" s="7" t="s">
        <v>68</v>
      </c>
      <c r="O997" s="7" t="s">
        <v>68</v>
      </c>
      <c r="P997" s="6" t="s">
        <v>128</v>
      </c>
      <c r="Q997" s="6" t="s">
        <v>41</v>
      </c>
      <c r="R997" s="6" t="s">
        <v>122</v>
      </c>
      <c r="S997" s="6" t="s">
        <v>120</v>
      </c>
      <c r="T997" s="6" t="s">
        <v>123</v>
      </c>
      <c r="U997" s="6" t="s">
        <v>124</v>
      </c>
      <c r="V997" s="6" t="s">
        <v>45</v>
      </c>
      <c r="W997" s="6" t="s">
        <v>34</v>
      </c>
      <c r="X997" s="6" t="s">
        <v>46</v>
      </c>
      <c r="Y997" s="6" t="s">
        <v>47</v>
      </c>
      <c r="Z997" s="6" t="s">
        <v>129</v>
      </c>
      <c r="AA997" s="6" t="s">
        <v>1148</v>
      </c>
      <c r="AB997" s="7">
        <v>1</v>
      </c>
      <c r="AC997" s="7">
        <v>21720</v>
      </c>
      <c r="AD997" s="7">
        <v>21.72</v>
      </c>
      <c r="AE997" s="7">
        <v>604000</v>
      </c>
    </row>
    <row r="998" spans="1:31" ht="22" customHeight="1" x14ac:dyDescent="0.3">
      <c r="A998" s="2">
        <v>43555</v>
      </c>
      <c r="B998" s="3" t="s">
        <v>31</v>
      </c>
      <c r="C998" s="3" t="s">
        <v>56</v>
      </c>
      <c r="D998" s="4" t="s">
        <v>68</v>
      </c>
      <c r="E998" s="4" t="s">
        <v>68</v>
      </c>
      <c r="F998" s="4" t="s">
        <v>68</v>
      </c>
      <c r="G998" s="4" t="s">
        <v>68</v>
      </c>
      <c r="H998" s="4" t="s">
        <v>68</v>
      </c>
      <c r="I998" s="3" t="s">
        <v>74</v>
      </c>
      <c r="J998" s="3" t="s">
        <v>1149</v>
      </c>
      <c r="K998" s="4" t="s">
        <v>68</v>
      </c>
      <c r="L998" s="3" t="s">
        <v>120</v>
      </c>
      <c r="M998" s="3" t="s">
        <v>61</v>
      </c>
      <c r="N998" s="4" t="s">
        <v>68</v>
      </c>
      <c r="O998" s="4" t="s">
        <v>68</v>
      </c>
      <c r="P998" s="3" t="s">
        <v>1150</v>
      </c>
      <c r="Q998" s="3" t="s">
        <v>41</v>
      </c>
      <c r="R998" s="3" t="s">
        <v>122</v>
      </c>
      <c r="S998" s="3" t="s">
        <v>120</v>
      </c>
      <c r="T998" s="3" t="s">
        <v>123</v>
      </c>
      <c r="U998" s="3" t="s">
        <v>124</v>
      </c>
      <c r="V998" s="3" t="s">
        <v>45</v>
      </c>
      <c r="W998" s="3" t="s">
        <v>34</v>
      </c>
      <c r="X998" s="3" t="s">
        <v>46</v>
      </c>
      <c r="Y998" s="3" t="s">
        <v>47</v>
      </c>
      <c r="Z998" s="3" t="s">
        <v>145</v>
      </c>
      <c r="AA998" s="3" t="s">
        <v>1151</v>
      </c>
      <c r="AB998" s="4">
        <v>1</v>
      </c>
      <c r="AC998" s="4">
        <v>15132</v>
      </c>
      <c r="AD998" s="4">
        <v>15.13</v>
      </c>
      <c r="AE998" s="4">
        <v>84300</v>
      </c>
    </row>
    <row r="999" spans="1:31" ht="22" customHeight="1" x14ac:dyDescent="0.3">
      <c r="A999" s="5">
        <v>43554</v>
      </c>
      <c r="B999" s="6" t="s">
        <v>31</v>
      </c>
      <c r="C999" s="6" t="s">
        <v>32</v>
      </c>
      <c r="D999" s="6" t="s">
        <v>33</v>
      </c>
      <c r="E999" s="6" t="s">
        <v>34</v>
      </c>
      <c r="F999" s="7" t="s">
        <v>68</v>
      </c>
      <c r="G999" s="7" t="s">
        <v>68</v>
      </c>
      <c r="H999" s="7" t="s">
        <v>68</v>
      </c>
      <c r="I999" s="6" t="s">
        <v>35</v>
      </c>
      <c r="J999" s="6" t="s">
        <v>200</v>
      </c>
      <c r="K999" s="7" t="s">
        <v>68</v>
      </c>
      <c r="L999" s="6" t="s">
        <v>99</v>
      </c>
      <c r="M999" s="7" t="s">
        <v>68</v>
      </c>
      <c r="N999" s="7" t="s">
        <v>68</v>
      </c>
      <c r="O999" s="7" t="s">
        <v>68</v>
      </c>
      <c r="P999" s="6" t="s">
        <v>202</v>
      </c>
      <c r="Q999" s="6" t="s">
        <v>41</v>
      </c>
      <c r="R999" s="6" t="s">
        <v>133</v>
      </c>
      <c r="S999" s="6" t="s">
        <v>110</v>
      </c>
      <c r="T999" s="6" t="s">
        <v>134</v>
      </c>
      <c r="U999" s="6" t="s">
        <v>115</v>
      </c>
      <c r="V999" s="6" t="s">
        <v>45</v>
      </c>
      <c r="W999" s="6" t="s">
        <v>34</v>
      </c>
      <c r="X999" s="6" t="s">
        <v>46</v>
      </c>
      <c r="Y999" s="6" t="s">
        <v>47</v>
      </c>
      <c r="Z999" s="6" t="s">
        <v>145</v>
      </c>
      <c r="AA999" s="6" t="s">
        <v>1152</v>
      </c>
      <c r="AB999" s="7">
        <v>4</v>
      </c>
      <c r="AC999" s="7">
        <v>39040</v>
      </c>
      <c r="AD999" s="7">
        <v>39.04</v>
      </c>
      <c r="AE999" s="7">
        <v>675000</v>
      </c>
    </row>
    <row r="1000" spans="1:31" ht="22" customHeight="1" x14ac:dyDescent="0.3">
      <c r="A1000" s="2">
        <v>43553</v>
      </c>
      <c r="B1000" s="3" t="s">
        <v>31</v>
      </c>
      <c r="C1000" s="3" t="s">
        <v>56</v>
      </c>
      <c r="D1000" s="3" t="s">
        <v>222</v>
      </c>
      <c r="E1000" s="3" t="s">
        <v>34</v>
      </c>
      <c r="F1000" s="4" t="s">
        <v>68</v>
      </c>
      <c r="G1000" s="4" t="s">
        <v>68</v>
      </c>
      <c r="H1000" s="4" t="s">
        <v>68</v>
      </c>
      <c r="I1000" s="3" t="s">
        <v>446</v>
      </c>
      <c r="J1000" s="3" t="s">
        <v>230</v>
      </c>
      <c r="K1000" s="3" t="s">
        <v>580</v>
      </c>
      <c r="L1000" s="3" t="s">
        <v>110</v>
      </c>
      <c r="M1000" s="4" t="s">
        <v>68</v>
      </c>
      <c r="N1000" s="4" t="s">
        <v>68</v>
      </c>
      <c r="O1000" s="4" t="s">
        <v>68</v>
      </c>
      <c r="P1000" s="3" t="s">
        <v>231</v>
      </c>
      <c r="Q1000" s="3" t="s">
        <v>908</v>
      </c>
      <c r="R1000" s="3" t="s">
        <v>113</v>
      </c>
      <c r="S1000" s="3" t="s">
        <v>110</v>
      </c>
      <c r="T1000" s="3" t="s">
        <v>114</v>
      </c>
      <c r="U1000" s="3" t="s">
        <v>115</v>
      </c>
      <c r="V1000" s="3" t="s">
        <v>45</v>
      </c>
      <c r="W1000" s="3" t="s">
        <v>34</v>
      </c>
      <c r="X1000" s="3" t="s">
        <v>46</v>
      </c>
      <c r="Y1000" s="3" t="s">
        <v>47</v>
      </c>
      <c r="Z1000" s="3" t="s">
        <v>232</v>
      </c>
      <c r="AA1000" s="3" t="s">
        <v>1153</v>
      </c>
      <c r="AB1000" s="4">
        <v>4</v>
      </c>
      <c r="AC1000" s="4">
        <v>64160</v>
      </c>
      <c r="AD1000" s="4">
        <v>64.16</v>
      </c>
      <c r="AE1000" s="4">
        <v>91700</v>
      </c>
    </row>
    <row r="1001" spans="1:31" ht="22" customHeight="1" x14ac:dyDescent="0.3">
      <c r="A1001" s="5">
        <v>43553</v>
      </c>
      <c r="B1001" s="6" t="s">
        <v>31</v>
      </c>
      <c r="C1001" s="6" t="s">
        <v>56</v>
      </c>
      <c r="D1001" s="7" t="s">
        <v>68</v>
      </c>
      <c r="E1001" s="7" t="s">
        <v>68</v>
      </c>
      <c r="F1001" s="7" t="s">
        <v>68</v>
      </c>
      <c r="G1001" s="7" t="s">
        <v>68</v>
      </c>
      <c r="H1001" s="7" t="s">
        <v>68</v>
      </c>
      <c r="I1001" s="6" t="s">
        <v>74</v>
      </c>
      <c r="J1001" s="6" t="s">
        <v>1154</v>
      </c>
      <c r="K1001" s="7" t="s">
        <v>68</v>
      </c>
      <c r="L1001" s="7" t="s">
        <v>68</v>
      </c>
      <c r="M1001" s="6" t="s">
        <v>61</v>
      </c>
      <c r="N1001" s="7">
        <v>308591511.72000003</v>
      </c>
      <c r="O1001" s="7">
        <v>523052190.23000002</v>
      </c>
      <c r="P1001" s="6" t="s">
        <v>1155</v>
      </c>
      <c r="Q1001" s="6" t="s">
        <v>41</v>
      </c>
      <c r="R1001" s="6" t="s">
        <v>122</v>
      </c>
      <c r="S1001" s="6" t="s">
        <v>120</v>
      </c>
      <c r="T1001" s="6" t="s">
        <v>123</v>
      </c>
      <c r="U1001" s="6" t="s">
        <v>124</v>
      </c>
      <c r="V1001" s="6" t="s">
        <v>45</v>
      </c>
      <c r="W1001" s="6" t="s">
        <v>34</v>
      </c>
      <c r="X1001" s="6" t="s">
        <v>46</v>
      </c>
      <c r="Y1001" s="6" t="s">
        <v>47</v>
      </c>
      <c r="Z1001" s="6" t="s">
        <v>143</v>
      </c>
      <c r="AA1001" s="6" t="s">
        <v>1156</v>
      </c>
      <c r="AB1001" s="7">
        <v>2</v>
      </c>
      <c r="AC1001" s="7">
        <v>21600</v>
      </c>
      <c r="AD1001" s="7">
        <v>21.6</v>
      </c>
      <c r="AE1001" s="7">
        <v>199000</v>
      </c>
    </row>
    <row r="1002" spans="1:31" ht="22" customHeight="1" x14ac:dyDescent="0.3">
      <c r="A1002" s="2">
        <v>43548</v>
      </c>
      <c r="B1002" s="3" t="s">
        <v>31</v>
      </c>
      <c r="C1002" s="3" t="s">
        <v>56</v>
      </c>
      <c r="D1002" s="4" t="s">
        <v>68</v>
      </c>
      <c r="E1002" s="4" t="s">
        <v>68</v>
      </c>
      <c r="F1002" s="4" t="s">
        <v>68</v>
      </c>
      <c r="G1002" s="4" t="s">
        <v>68</v>
      </c>
      <c r="H1002" s="4" t="s">
        <v>68</v>
      </c>
      <c r="I1002" s="3" t="s">
        <v>74</v>
      </c>
      <c r="J1002" s="3" t="s">
        <v>244</v>
      </c>
      <c r="K1002" s="4" t="s">
        <v>68</v>
      </c>
      <c r="L1002" s="3" t="s">
        <v>245</v>
      </c>
      <c r="M1002" s="3" t="s">
        <v>61</v>
      </c>
      <c r="N1002" s="4" t="s">
        <v>68</v>
      </c>
      <c r="O1002" s="4" t="s">
        <v>68</v>
      </c>
      <c r="P1002" s="3" t="s">
        <v>246</v>
      </c>
      <c r="Q1002" s="3" t="s">
        <v>41</v>
      </c>
      <c r="R1002" s="3" t="s">
        <v>474</v>
      </c>
      <c r="S1002" s="3" t="s">
        <v>245</v>
      </c>
      <c r="T1002" s="3" t="s">
        <v>475</v>
      </c>
      <c r="U1002" s="3" t="s">
        <v>124</v>
      </c>
      <c r="V1002" s="3" t="s">
        <v>45</v>
      </c>
      <c r="W1002" s="3" t="s">
        <v>34</v>
      </c>
      <c r="X1002" s="3" t="s">
        <v>46</v>
      </c>
      <c r="Y1002" s="3" t="s">
        <v>47</v>
      </c>
      <c r="Z1002" s="3" t="s">
        <v>187</v>
      </c>
      <c r="AA1002" s="3" t="s">
        <v>1157</v>
      </c>
      <c r="AB1002" s="4">
        <v>3</v>
      </c>
      <c r="AC1002" s="4">
        <v>73200</v>
      </c>
      <c r="AD1002" s="4">
        <v>73.2</v>
      </c>
      <c r="AE1002" s="4">
        <v>857000</v>
      </c>
    </row>
    <row r="1003" spans="1:31" ht="22" customHeight="1" x14ac:dyDescent="0.3">
      <c r="A1003" s="5">
        <v>43542</v>
      </c>
      <c r="B1003" s="6" t="s">
        <v>107</v>
      </c>
      <c r="C1003" s="6" t="s">
        <v>32</v>
      </c>
      <c r="D1003" s="6" t="s">
        <v>33</v>
      </c>
      <c r="E1003" s="6" t="s">
        <v>34</v>
      </c>
      <c r="F1003" s="7" t="s">
        <v>68</v>
      </c>
      <c r="G1003" s="7" t="s">
        <v>68</v>
      </c>
      <c r="H1003" s="7" t="s">
        <v>68</v>
      </c>
      <c r="I1003" s="6" t="s">
        <v>35</v>
      </c>
      <c r="J1003" s="6" t="s">
        <v>108</v>
      </c>
      <c r="K1003" s="6" t="s">
        <v>109</v>
      </c>
      <c r="L1003" s="6" t="s">
        <v>110</v>
      </c>
      <c r="M1003" s="6" t="s">
        <v>61</v>
      </c>
      <c r="N1003" s="7">
        <v>4753761516.5299997</v>
      </c>
      <c r="O1003" s="7">
        <v>5421594553.2399998</v>
      </c>
      <c r="P1003" s="6" t="s">
        <v>1158</v>
      </c>
      <c r="Q1003" s="6" t="s">
        <v>41</v>
      </c>
      <c r="R1003" s="6" t="s">
        <v>133</v>
      </c>
      <c r="S1003" s="6" t="s">
        <v>110</v>
      </c>
      <c r="T1003" s="6" t="s">
        <v>134</v>
      </c>
      <c r="U1003" s="6" t="s">
        <v>115</v>
      </c>
      <c r="V1003" s="6" t="s">
        <v>45</v>
      </c>
      <c r="W1003" s="6" t="s">
        <v>34</v>
      </c>
      <c r="X1003" s="6" t="s">
        <v>46</v>
      </c>
      <c r="Y1003" s="6" t="s">
        <v>47</v>
      </c>
      <c r="Z1003" s="6" t="s">
        <v>145</v>
      </c>
      <c r="AA1003" s="6" t="s">
        <v>1159</v>
      </c>
      <c r="AB1003" s="7">
        <v>2</v>
      </c>
      <c r="AC1003" s="7">
        <v>11920</v>
      </c>
      <c r="AD1003" s="7">
        <v>11.92</v>
      </c>
      <c r="AE1003" s="7">
        <v>206000</v>
      </c>
    </row>
    <row r="1004" spans="1:31" ht="22" customHeight="1" x14ac:dyDescent="0.3">
      <c r="A1004" s="2">
        <v>43542</v>
      </c>
      <c r="B1004" s="3" t="s">
        <v>31</v>
      </c>
      <c r="C1004" s="3" t="s">
        <v>56</v>
      </c>
      <c r="D1004" s="3" t="s">
        <v>222</v>
      </c>
      <c r="E1004" s="3" t="s">
        <v>34</v>
      </c>
      <c r="F1004" s="4" t="s">
        <v>68</v>
      </c>
      <c r="G1004" s="4" t="s">
        <v>68</v>
      </c>
      <c r="H1004" s="4" t="s">
        <v>68</v>
      </c>
      <c r="I1004" s="3" t="s">
        <v>223</v>
      </c>
      <c r="J1004" s="3" t="s">
        <v>903</v>
      </c>
      <c r="K1004" s="4" t="s">
        <v>68</v>
      </c>
      <c r="L1004" s="3" t="s">
        <v>1160</v>
      </c>
      <c r="M1004" s="4" t="s">
        <v>68</v>
      </c>
      <c r="N1004" s="4" t="s">
        <v>68</v>
      </c>
      <c r="O1004" s="4" t="s">
        <v>68</v>
      </c>
      <c r="P1004" s="3" t="s">
        <v>1161</v>
      </c>
      <c r="Q1004" s="3" t="s">
        <v>905</v>
      </c>
      <c r="R1004" s="3" t="s">
        <v>133</v>
      </c>
      <c r="S1004" s="3" t="s">
        <v>110</v>
      </c>
      <c r="T1004" s="3" t="s">
        <v>134</v>
      </c>
      <c r="U1004" s="3" t="s">
        <v>115</v>
      </c>
      <c r="V1004" s="3" t="s">
        <v>45</v>
      </c>
      <c r="W1004" s="3" t="s">
        <v>34</v>
      </c>
      <c r="X1004" s="3" t="s">
        <v>46</v>
      </c>
      <c r="Y1004" s="3" t="s">
        <v>47</v>
      </c>
      <c r="Z1004" s="3" t="s">
        <v>203</v>
      </c>
      <c r="AA1004" s="3" t="s">
        <v>1162</v>
      </c>
      <c r="AB1004" s="4">
        <v>2</v>
      </c>
      <c r="AC1004" s="4">
        <v>22450</v>
      </c>
      <c r="AD1004" s="4">
        <v>22.45</v>
      </c>
      <c r="AE1004" s="4">
        <v>388000</v>
      </c>
    </row>
    <row r="1005" spans="1:31" ht="22" customHeight="1" x14ac:dyDescent="0.3">
      <c r="A1005" s="5">
        <v>43542</v>
      </c>
      <c r="B1005" s="6" t="s">
        <v>31</v>
      </c>
      <c r="C1005" s="6" t="s">
        <v>56</v>
      </c>
      <c r="D1005" s="6" t="s">
        <v>222</v>
      </c>
      <c r="E1005" s="6" t="s">
        <v>34</v>
      </c>
      <c r="F1005" s="7" t="s">
        <v>68</v>
      </c>
      <c r="G1005" s="7" t="s">
        <v>68</v>
      </c>
      <c r="H1005" s="7" t="s">
        <v>68</v>
      </c>
      <c r="I1005" s="6" t="s">
        <v>223</v>
      </c>
      <c r="J1005" s="6" t="s">
        <v>727</v>
      </c>
      <c r="K1005" s="6" t="s">
        <v>580</v>
      </c>
      <c r="L1005" s="6" t="s">
        <v>110</v>
      </c>
      <c r="M1005" s="7" t="s">
        <v>68</v>
      </c>
      <c r="N1005" s="7" t="s">
        <v>68</v>
      </c>
      <c r="O1005" s="7" t="s">
        <v>68</v>
      </c>
      <c r="P1005" s="6" t="s">
        <v>225</v>
      </c>
      <c r="Q1005" s="6" t="s">
        <v>728</v>
      </c>
      <c r="R1005" s="6" t="s">
        <v>133</v>
      </c>
      <c r="S1005" s="6" t="s">
        <v>110</v>
      </c>
      <c r="T1005" s="6" t="s">
        <v>134</v>
      </c>
      <c r="U1005" s="6" t="s">
        <v>115</v>
      </c>
      <c r="V1005" s="6" t="s">
        <v>45</v>
      </c>
      <c r="W1005" s="6" t="s">
        <v>34</v>
      </c>
      <c r="X1005" s="6" t="s">
        <v>46</v>
      </c>
      <c r="Y1005" s="6" t="s">
        <v>47</v>
      </c>
      <c r="Z1005" s="6" t="s">
        <v>203</v>
      </c>
      <c r="AA1005" s="6" t="s">
        <v>1163</v>
      </c>
      <c r="AB1005" s="7">
        <v>2</v>
      </c>
      <c r="AC1005" s="7">
        <v>22750</v>
      </c>
      <c r="AD1005" s="7">
        <v>22.75</v>
      </c>
      <c r="AE1005" s="7">
        <v>393000</v>
      </c>
    </row>
    <row r="1006" spans="1:31" ht="22" customHeight="1" x14ac:dyDescent="0.3">
      <c r="A1006" s="2">
        <v>43538</v>
      </c>
      <c r="B1006" s="3" t="s">
        <v>31</v>
      </c>
      <c r="C1006" s="3" t="s">
        <v>56</v>
      </c>
      <c r="D1006" s="4" t="s">
        <v>68</v>
      </c>
      <c r="E1006" s="4" t="s">
        <v>68</v>
      </c>
      <c r="F1006" s="4" t="s">
        <v>68</v>
      </c>
      <c r="G1006" s="4" t="s">
        <v>68</v>
      </c>
      <c r="H1006" s="4" t="s">
        <v>68</v>
      </c>
      <c r="I1006" s="3" t="s">
        <v>74</v>
      </c>
      <c r="J1006" s="3" t="s">
        <v>244</v>
      </c>
      <c r="K1006" s="4" t="s">
        <v>68</v>
      </c>
      <c r="L1006" s="3" t="s">
        <v>245</v>
      </c>
      <c r="M1006" s="3" t="s">
        <v>61</v>
      </c>
      <c r="N1006" s="4" t="s">
        <v>68</v>
      </c>
      <c r="O1006" s="4" t="s">
        <v>68</v>
      </c>
      <c r="P1006" s="3" t="s">
        <v>246</v>
      </c>
      <c r="Q1006" s="3" t="s">
        <v>41</v>
      </c>
      <c r="R1006" s="3" t="s">
        <v>474</v>
      </c>
      <c r="S1006" s="3" t="s">
        <v>245</v>
      </c>
      <c r="T1006" s="3" t="s">
        <v>475</v>
      </c>
      <c r="U1006" s="3" t="s">
        <v>124</v>
      </c>
      <c r="V1006" s="3" t="s">
        <v>45</v>
      </c>
      <c r="W1006" s="3" t="s">
        <v>34</v>
      </c>
      <c r="X1006" s="3" t="s">
        <v>46</v>
      </c>
      <c r="Y1006" s="3" t="s">
        <v>47</v>
      </c>
      <c r="Z1006" s="3" t="s">
        <v>187</v>
      </c>
      <c r="AA1006" s="3" t="s">
        <v>1164</v>
      </c>
      <c r="AB1006" s="4">
        <v>4</v>
      </c>
      <c r="AC1006" s="4">
        <v>97600</v>
      </c>
      <c r="AD1006" s="4">
        <v>97.6</v>
      </c>
      <c r="AE1006" s="4">
        <v>1142000</v>
      </c>
    </row>
    <row r="1007" spans="1:31" ht="22" customHeight="1" x14ac:dyDescent="0.3">
      <c r="A1007" s="5">
        <v>43538</v>
      </c>
      <c r="B1007" s="6" t="s">
        <v>31</v>
      </c>
      <c r="C1007" s="6" t="s">
        <v>56</v>
      </c>
      <c r="D1007" s="7" t="s">
        <v>68</v>
      </c>
      <c r="E1007" s="7" t="s">
        <v>68</v>
      </c>
      <c r="F1007" s="7" t="s">
        <v>68</v>
      </c>
      <c r="G1007" s="7" t="s">
        <v>68</v>
      </c>
      <c r="H1007" s="7" t="s">
        <v>68</v>
      </c>
      <c r="I1007" s="6" t="s">
        <v>74</v>
      </c>
      <c r="J1007" s="6" t="s">
        <v>385</v>
      </c>
      <c r="K1007" s="7" t="s">
        <v>68</v>
      </c>
      <c r="L1007" s="6" t="s">
        <v>120</v>
      </c>
      <c r="M1007" s="6" t="s">
        <v>61</v>
      </c>
      <c r="N1007" s="7" t="s">
        <v>68</v>
      </c>
      <c r="O1007" s="7" t="s">
        <v>68</v>
      </c>
      <c r="P1007" s="6" t="s">
        <v>387</v>
      </c>
      <c r="Q1007" s="6" t="s">
        <v>101</v>
      </c>
      <c r="R1007" s="6" t="s">
        <v>122</v>
      </c>
      <c r="S1007" s="6" t="s">
        <v>120</v>
      </c>
      <c r="T1007" s="6" t="s">
        <v>123</v>
      </c>
      <c r="U1007" s="6" t="s">
        <v>124</v>
      </c>
      <c r="V1007" s="6" t="s">
        <v>45</v>
      </c>
      <c r="W1007" s="6" t="s">
        <v>34</v>
      </c>
      <c r="X1007" s="6" t="s">
        <v>46</v>
      </c>
      <c r="Y1007" s="6" t="s">
        <v>47</v>
      </c>
      <c r="Z1007" s="6" t="s">
        <v>207</v>
      </c>
      <c r="AA1007" s="6" t="s">
        <v>1165</v>
      </c>
      <c r="AB1007" s="7">
        <v>2</v>
      </c>
      <c r="AC1007" s="7">
        <v>20120</v>
      </c>
      <c r="AD1007" s="7">
        <v>20.12</v>
      </c>
      <c r="AE1007" s="7">
        <v>90500</v>
      </c>
    </row>
    <row r="1008" spans="1:31" ht="22" customHeight="1" x14ac:dyDescent="0.3">
      <c r="A1008" s="2">
        <v>43535</v>
      </c>
      <c r="B1008" s="3" t="s">
        <v>31</v>
      </c>
      <c r="C1008" s="3" t="s">
        <v>56</v>
      </c>
      <c r="D1008" s="4" t="s">
        <v>68</v>
      </c>
      <c r="E1008" s="4" t="s">
        <v>68</v>
      </c>
      <c r="F1008" s="4" t="s">
        <v>68</v>
      </c>
      <c r="G1008" s="4" t="s">
        <v>68</v>
      </c>
      <c r="H1008" s="4" t="s">
        <v>68</v>
      </c>
      <c r="I1008" s="3" t="s">
        <v>74</v>
      </c>
      <c r="J1008" s="3" t="s">
        <v>77</v>
      </c>
      <c r="K1008" s="3" t="s">
        <v>78</v>
      </c>
      <c r="L1008" s="3" t="s">
        <v>79</v>
      </c>
      <c r="M1008" s="4" t="s">
        <v>68</v>
      </c>
      <c r="N1008" s="4" t="s">
        <v>68</v>
      </c>
      <c r="O1008" s="4" t="s">
        <v>68</v>
      </c>
      <c r="P1008" s="3" t="s">
        <v>80</v>
      </c>
      <c r="Q1008" s="3" t="s">
        <v>1136</v>
      </c>
      <c r="R1008" s="3" t="s">
        <v>82</v>
      </c>
      <c r="S1008" s="3" t="s">
        <v>79</v>
      </c>
      <c r="T1008" s="3" t="s">
        <v>83</v>
      </c>
      <c r="U1008" s="3" t="s">
        <v>65</v>
      </c>
      <c r="V1008" s="3" t="s">
        <v>45</v>
      </c>
      <c r="W1008" s="3" t="s">
        <v>34</v>
      </c>
      <c r="X1008" s="3" t="s">
        <v>46</v>
      </c>
      <c r="Y1008" s="3" t="s">
        <v>47</v>
      </c>
      <c r="Z1008" s="3" t="s">
        <v>84</v>
      </c>
      <c r="AA1008" s="3" t="s">
        <v>1166</v>
      </c>
      <c r="AB1008" s="4">
        <v>5</v>
      </c>
      <c r="AC1008" s="4">
        <v>72647</v>
      </c>
      <c r="AD1008" s="4">
        <v>72.650000000000006</v>
      </c>
      <c r="AE1008" s="4">
        <v>214000</v>
      </c>
    </row>
    <row r="1009" spans="1:31" ht="22" customHeight="1" x14ac:dyDescent="0.3">
      <c r="A1009" s="5">
        <v>43535</v>
      </c>
      <c r="B1009" s="6" t="s">
        <v>31</v>
      </c>
      <c r="C1009" s="6" t="s">
        <v>56</v>
      </c>
      <c r="D1009" s="7" t="s">
        <v>68</v>
      </c>
      <c r="E1009" s="7" t="s">
        <v>68</v>
      </c>
      <c r="F1009" s="7" t="s">
        <v>68</v>
      </c>
      <c r="G1009" s="7" t="s">
        <v>68</v>
      </c>
      <c r="H1009" s="7" t="s">
        <v>68</v>
      </c>
      <c r="I1009" s="6" t="s">
        <v>74</v>
      </c>
      <c r="J1009" s="6" t="s">
        <v>127</v>
      </c>
      <c r="K1009" s="7" t="s">
        <v>68</v>
      </c>
      <c r="L1009" s="6" t="s">
        <v>120</v>
      </c>
      <c r="M1009" s="7" t="s">
        <v>68</v>
      </c>
      <c r="N1009" s="7" t="s">
        <v>68</v>
      </c>
      <c r="O1009" s="7" t="s">
        <v>68</v>
      </c>
      <c r="P1009" s="6" t="s">
        <v>128</v>
      </c>
      <c r="Q1009" s="6" t="s">
        <v>41</v>
      </c>
      <c r="R1009" s="6" t="s">
        <v>316</v>
      </c>
      <c r="S1009" s="6" t="s">
        <v>120</v>
      </c>
      <c r="T1009" s="6" t="s">
        <v>317</v>
      </c>
      <c r="U1009" s="6" t="s">
        <v>124</v>
      </c>
      <c r="V1009" s="6" t="s">
        <v>45</v>
      </c>
      <c r="W1009" s="6" t="s">
        <v>34</v>
      </c>
      <c r="X1009" s="6" t="s">
        <v>46</v>
      </c>
      <c r="Y1009" s="6" t="s">
        <v>47</v>
      </c>
      <c r="Z1009" s="6" t="s">
        <v>318</v>
      </c>
      <c r="AA1009" s="6" t="s">
        <v>1167</v>
      </c>
      <c r="AB1009" s="7">
        <v>22</v>
      </c>
      <c r="AC1009" s="7">
        <v>265584.02</v>
      </c>
      <c r="AD1009" s="7">
        <v>265.58</v>
      </c>
      <c r="AE1009" s="7">
        <v>1195000</v>
      </c>
    </row>
    <row r="1010" spans="1:31" ht="22" customHeight="1" x14ac:dyDescent="0.3">
      <c r="A1010" s="2">
        <v>43535</v>
      </c>
      <c r="B1010" s="3" t="s">
        <v>31</v>
      </c>
      <c r="C1010" s="3" t="s">
        <v>56</v>
      </c>
      <c r="D1010" s="3" t="s">
        <v>222</v>
      </c>
      <c r="E1010" s="3" t="s">
        <v>34</v>
      </c>
      <c r="F1010" s="4" t="s">
        <v>68</v>
      </c>
      <c r="G1010" s="4" t="s">
        <v>68</v>
      </c>
      <c r="H1010" s="4" t="s">
        <v>68</v>
      </c>
      <c r="I1010" s="3" t="s">
        <v>223</v>
      </c>
      <c r="J1010" s="3" t="s">
        <v>903</v>
      </c>
      <c r="K1010" s="4" t="s">
        <v>68</v>
      </c>
      <c r="L1010" s="3" t="s">
        <v>1160</v>
      </c>
      <c r="M1010" s="4" t="s">
        <v>68</v>
      </c>
      <c r="N1010" s="4" t="s">
        <v>68</v>
      </c>
      <c r="O1010" s="4" t="s">
        <v>68</v>
      </c>
      <c r="P1010" s="3" t="s">
        <v>1161</v>
      </c>
      <c r="Q1010" s="3" t="s">
        <v>905</v>
      </c>
      <c r="R1010" s="3" t="s">
        <v>133</v>
      </c>
      <c r="S1010" s="3" t="s">
        <v>110</v>
      </c>
      <c r="T1010" s="3" t="s">
        <v>134</v>
      </c>
      <c r="U1010" s="3" t="s">
        <v>115</v>
      </c>
      <c r="V1010" s="3" t="s">
        <v>45</v>
      </c>
      <c r="W1010" s="3" t="s">
        <v>34</v>
      </c>
      <c r="X1010" s="3" t="s">
        <v>46</v>
      </c>
      <c r="Y1010" s="3" t="s">
        <v>47</v>
      </c>
      <c r="Z1010" s="3" t="s">
        <v>187</v>
      </c>
      <c r="AA1010" s="3" t="s">
        <v>1168</v>
      </c>
      <c r="AB1010" s="4">
        <v>2</v>
      </c>
      <c r="AC1010" s="4">
        <v>21640</v>
      </c>
      <c r="AD1010" s="4">
        <v>21.64</v>
      </c>
      <c r="AE1010" s="4">
        <v>146000</v>
      </c>
    </row>
    <row r="1011" spans="1:31" ht="22" customHeight="1" x14ac:dyDescent="0.3">
      <c r="A1011" s="5">
        <v>43535</v>
      </c>
      <c r="B1011" s="6" t="s">
        <v>31</v>
      </c>
      <c r="C1011" s="6" t="s">
        <v>56</v>
      </c>
      <c r="D1011" s="6" t="s">
        <v>222</v>
      </c>
      <c r="E1011" s="6" t="s">
        <v>34</v>
      </c>
      <c r="F1011" s="7" t="s">
        <v>68</v>
      </c>
      <c r="G1011" s="7" t="s">
        <v>68</v>
      </c>
      <c r="H1011" s="7" t="s">
        <v>68</v>
      </c>
      <c r="I1011" s="6" t="s">
        <v>223</v>
      </c>
      <c r="J1011" s="6" t="s">
        <v>727</v>
      </c>
      <c r="K1011" s="6" t="s">
        <v>580</v>
      </c>
      <c r="L1011" s="6" t="s">
        <v>110</v>
      </c>
      <c r="M1011" s="7" t="s">
        <v>68</v>
      </c>
      <c r="N1011" s="7" t="s">
        <v>68</v>
      </c>
      <c r="O1011" s="7" t="s">
        <v>68</v>
      </c>
      <c r="P1011" s="6" t="s">
        <v>225</v>
      </c>
      <c r="Q1011" s="6" t="s">
        <v>728</v>
      </c>
      <c r="R1011" s="6" t="s">
        <v>133</v>
      </c>
      <c r="S1011" s="6" t="s">
        <v>110</v>
      </c>
      <c r="T1011" s="6" t="s">
        <v>134</v>
      </c>
      <c r="U1011" s="6" t="s">
        <v>115</v>
      </c>
      <c r="V1011" s="6" t="s">
        <v>45</v>
      </c>
      <c r="W1011" s="6" t="s">
        <v>34</v>
      </c>
      <c r="X1011" s="6" t="s">
        <v>46</v>
      </c>
      <c r="Y1011" s="6" t="s">
        <v>47</v>
      </c>
      <c r="Z1011" s="6" t="s">
        <v>203</v>
      </c>
      <c r="AA1011" s="6" t="s">
        <v>1169</v>
      </c>
      <c r="AB1011" s="7">
        <v>2</v>
      </c>
      <c r="AC1011" s="7">
        <v>22750</v>
      </c>
      <c r="AD1011" s="7">
        <v>22.75</v>
      </c>
      <c r="AE1011" s="7">
        <v>393000</v>
      </c>
    </row>
    <row r="1012" spans="1:31" ht="22" customHeight="1" x14ac:dyDescent="0.3">
      <c r="A1012" s="2">
        <v>43535</v>
      </c>
      <c r="B1012" s="3" t="s">
        <v>31</v>
      </c>
      <c r="C1012" s="3" t="s">
        <v>56</v>
      </c>
      <c r="D1012" s="4" t="s">
        <v>68</v>
      </c>
      <c r="E1012" s="4" t="s">
        <v>68</v>
      </c>
      <c r="F1012" s="4" t="s">
        <v>68</v>
      </c>
      <c r="G1012" s="4" t="s">
        <v>68</v>
      </c>
      <c r="H1012" s="4" t="s">
        <v>68</v>
      </c>
      <c r="I1012" s="3" t="s">
        <v>74</v>
      </c>
      <c r="J1012" s="3" t="s">
        <v>127</v>
      </c>
      <c r="K1012" s="4" t="s">
        <v>68</v>
      </c>
      <c r="L1012" s="3" t="s">
        <v>120</v>
      </c>
      <c r="M1012" s="4" t="s">
        <v>68</v>
      </c>
      <c r="N1012" s="4" t="s">
        <v>68</v>
      </c>
      <c r="O1012" s="4" t="s">
        <v>68</v>
      </c>
      <c r="P1012" s="3" t="s">
        <v>128</v>
      </c>
      <c r="Q1012" s="3" t="s">
        <v>41</v>
      </c>
      <c r="R1012" s="3" t="s">
        <v>316</v>
      </c>
      <c r="S1012" s="3" t="s">
        <v>120</v>
      </c>
      <c r="T1012" s="3" t="s">
        <v>317</v>
      </c>
      <c r="U1012" s="3" t="s">
        <v>124</v>
      </c>
      <c r="V1012" s="3" t="s">
        <v>45</v>
      </c>
      <c r="W1012" s="3" t="s">
        <v>34</v>
      </c>
      <c r="X1012" s="3" t="s">
        <v>46</v>
      </c>
      <c r="Y1012" s="3" t="s">
        <v>47</v>
      </c>
      <c r="Z1012" s="3" t="s">
        <v>318</v>
      </c>
      <c r="AA1012" s="3" t="s">
        <v>1170</v>
      </c>
      <c r="AB1012" s="4">
        <v>20</v>
      </c>
      <c r="AC1012" s="4">
        <v>241440</v>
      </c>
      <c r="AD1012" s="4">
        <v>241.44</v>
      </c>
      <c r="AE1012" s="4">
        <v>1086000</v>
      </c>
    </row>
    <row r="1013" spans="1:31" ht="22" customHeight="1" x14ac:dyDescent="0.3">
      <c r="A1013" s="5">
        <v>43535</v>
      </c>
      <c r="B1013" s="6" t="s">
        <v>31</v>
      </c>
      <c r="C1013" s="6" t="s">
        <v>56</v>
      </c>
      <c r="D1013" s="7" t="s">
        <v>68</v>
      </c>
      <c r="E1013" s="7" t="s">
        <v>68</v>
      </c>
      <c r="F1013" s="7" t="s">
        <v>68</v>
      </c>
      <c r="G1013" s="7" t="s">
        <v>68</v>
      </c>
      <c r="H1013" s="7" t="s">
        <v>68</v>
      </c>
      <c r="I1013" s="6" t="s">
        <v>74</v>
      </c>
      <c r="J1013" s="6" t="s">
        <v>175</v>
      </c>
      <c r="K1013" s="6" t="s">
        <v>170</v>
      </c>
      <c r="L1013" s="6" t="s">
        <v>120</v>
      </c>
      <c r="M1013" s="7" t="s">
        <v>68</v>
      </c>
      <c r="N1013" s="7" t="s">
        <v>68</v>
      </c>
      <c r="O1013" s="7" t="s">
        <v>68</v>
      </c>
      <c r="P1013" s="6" t="s">
        <v>176</v>
      </c>
      <c r="Q1013" s="6" t="s">
        <v>41</v>
      </c>
      <c r="R1013" s="6" t="s">
        <v>122</v>
      </c>
      <c r="S1013" s="6" t="s">
        <v>120</v>
      </c>
      <c r="T1013" s="6" t="s">
        <v>123</v>
      </c>
      <c r="U1013" s="6" t="s">
        <v>124</v>
      </c>
      <c r="V1013" s="6" t="s">
        <v>45</v>
      </c>
      <c r="W1013" s="6" t="s">
        <v>34</v>
      </c>
      <c r="X1013" s="6" t="s">
        <v>46</v>
      </c>
      <c r="Y1013" s="6" t="s">
        <v>47</v>
      </c>
      <c r="Z1013" s="6" t="s">
        <v>143</v>
      </c>
      <c r="AA1013" s="6" t="s">
        <v>1171</v>
      </c>
      <c r="AB1013" s="7">
        <v>2</v>
      </c>
      <c r="AC1013" s="7">
        <v>16050</v>
      </c>
      <c r="AD1013" s="7">
        <v>16.05</v>
      </c>
      <c r="AE1013" s="7">
        <v>148000</v>
      </c>
    </row>
    <row r="1014" spans="1:31" ht="22" customHeight="1" x14ac:dyDescent="0.3">
      <c r="A1014" s="2">
        <v>43534</v>
      </c>
      <c r="B1014" s="3" t="s">
        <v>31</v>
      </c>
      <c r="C1014" s="3" t="s">
        <v>56</v>
      </c>
      <c r="D1014" s="4" t="s">
        <v>68</v>
      </c>
      <c r="E1014" s="4" t="s">
        <v>68</v>
      </c>
      <c r="F1014" s="4" t="s">
        <v>68</v>
      </c>
      <c r="G1014" s="4" t="s">
        <v>68</v>
      </c>
      <c r="H1014" s="4" t="s">
        <v>68</v>
      </c>
      <c r="I1014" s="3" t="s">
        <v>74</v>
      </c>
      <c r="J1014" s="3" t="s">
        <v>385</v>
      </c>
      <c r="K1014" s="4" t="s">
        <v>68</v>
      </c>
      <c r="L1014" s="3" t="s">
        <v>120</v>
      </c>
      <c r="M1014" s="3" t="s">
        <v>61</v>
      </c>
      <c r="N1014" s="4" t="s">
        <v>68</v>
      </c>
      <c r="O1014" s="4" t="s">
        <v>68</v>
      </c>
      <c r="P1014" s="3" t="s">
        <v>387</v>
      </c>
      <c r="Q1014" s="3" t="s">
        <v>101</v>
      </c>
      <c r="R1014" s="3" t="s">
        <v>122</v>
      </c>
      <c r="S1014" s="3" t="s">
        <v>120</v>
      </c>
      <c r="T1014" s="3" t="s">
        <v>123</v>
      </c>
      <c r="U1014" s="3" t="s">
        <v>124</v>
      </c>
      <c r="V1014" s="3" t="s">
        <v>45</v>
      </c>
      <c r="W1014" s="3" t="s">
        <v>34</v>
      </c>
      <c r="X1014" s="3" t="s">
        <v>46</v>
      </c>
      <c r="Y1014" s="3" t="s">
        <v>47</v>
      </c>
      <c r="Z1014" s="3" t="s">
        <v>207</v>
      </c>
      <c r="AA1014" s="3" t="s">
        <v>1172</v>
      </c>
      <c r="AB1014" s="4">
        <v>4</v>
      </c>
      <c r="AC1014" s="4">
        <v>40240</v>
      </c>
      <c r="AD1014" s="4">
        <v>40.24</v>
      </c>
      <c r="AE1014" s="4">
        <v>181000</v>
      </c>
    </row>
    <row r="1015" spans="1:31" ht="22" customHeight="1" x14ac:dyDescent="0.3">
      <c r="A1015" s="5">
        <v>43529</v>
      </c>
      <c r="B1015" s="6" t="s">
        <v>31</v>
      </c>
      <c r="C1015" s="6" t="s">
        <v>56</v>
      </c>
      <c r="D1015" s="7" t="s">
        <v>68</v>
      </c>
      <c r="E1015" s="7" t="s">
        <v>68</v>
      </c>
      <c r="F1015" s="7" t="s">
        <v>68</v>
      </c>
      <c r="G1015" s="7" t="s">
        <v>68</v>
      </c>
      <c r="H1015" s="7" t="s">
        <v>68</v>
      </c>
      <c r="I1015" s="6" t="s">
        <v>74</v>
      </c>
      <c r="J1015" s="6" t="s">
        <v>127</v>
      </c>
      <c r="K1015" s="7" t="s">
        <v>68</v>
      </c>
      <c r="L1015" s="6" t="s">
        <v>120</v>
      </c>
      <c r="M1015" s="7" t="s">
        <v>68</v>
      </c>
      <c r="N1015" s="7" t="s">
        <v>68</v>
      </c>
      <c r="O1015" s="7" t="s">
        <v>68</v>
      </c>
      <c r="P1015" s="6" t="s">
        <v>128</v>
      </c>
      <c r="Q1015" s="6" t="s">
        <v>41</v>
      </c>
      <c r="R1015" s="6" t="s">
        <v>122</v>
      </c>
      <c r="S1015" s="6" t="s">
        <v>120</v>
      </c>
      <c r="T1015" s="6" t="s">
        <v>123</v>
      </c>
      <c r="U1015" s="6" t="s">
        <v>124</v>
      </c>
      <c r="V1015" s="6" t="s">
        <v>45</v>
      </c>
      <c r="W1015" s="6" t="s">
        <v>34</v>
      </c>
      <c r="X1015" s="6" t="s">
        <v>46</v>
      </c>
      <c r="Y1015" s="6" t="s">
        <v>47</v>
      </c>
      <c r="Z1015" s="6" t="s">
        <v>143</v>
      </c>
      <c r="AA1015" s="6" t="s">
        <v>1173</v>
      </c>
      <c r="AB1015" s="7">
        <v>2</v>
      </c>
      <c r="AC1015" s="7">
        <v>21600</v>
      </c>
      <c r="AD1015" s="7">
        <v>21.6</v>
      </c>
      <c r="AE1015" s="7">
        <v>199000</v>
      </c>
    </row>
    <row r="1016" spans="1:31" ht="22" customHeight="1" x14ac:dyDescent="0.3">
      <c r="A1016" s="2">
        <v>43528</v>
      </c>
      <c r="B1016" s="3" t="s">
        <v>31</v>
      </c>
      <c r="C1016" s="3" t="s">
        <v>56</v>
      </c>
      <c r="D1016" s="4" t="s">
        <v>68</v>
      </c>
      <c r="E1016" s="4" t="s">
        <v>68</v>
      </c>
      <c r="F1016" s="4" t="s">
        <v>68</v>
      </c>
      <c r="G1016" s="4" t="s">
        <v>68</v>
      </c>
      <c r="H1016" s="4" t="s">
        <v>68</v>
      </c>
      <c r="I1016" s="3" t="s">
        <v>74</v>
      </c>
      <c r="J1016" s="3" t="s">
        <v>77</v>
      </c>
      <c r="K1016" s="3" t="s">
        <v>78</v>
      </c>
      <c r="L1016" s="3" t="s">
        <v>79</v>
      </c>
      <c r="M1016" s="4" t="s">
        <v>68</v>
      </c>
      <c r="N1016" s="4" t="s">
        <v>68</v>
      </c>
      <c r="O1016" s="4" t="s">
        <v>68</v>
      </c>
      <c r="P1016" s="3" t="s">
        <v>80</v>
      </c>
      <c r="Q1016" s="3" t="s">
        <v>1136</v>
      </c>
      <c r="R1016" s="3" t="s">
        <v>82</v>
      </c>
      <c r="S1016" s="3" t="s">
        <v>79</v>
      </c>
      <c r="T1016" s="3" t="s">
        <v>83</v>
      </c>
      <c r="U1016" s="3" t="s">
        <v>65</v>
      </c>
      <c r="V1016" s="3" t="s">
        <v>45</v>
      </c>
      <c r="W1016" s="3" t="s">
        <v>34</v>
      </c>
      <c r="X1016" s="3" t="s">
        <v>46</v>
      </c>
      <c r="Y1016" s="3" t="s">
        <v>47</v>
      </c>
      <c r="Z1016" s="3" t="s">
        <v>84</v>
      </c>
      <c r="AA1016" s="3" t="s">
        <v>1166</v>
      </c>
      <c r="AB1016" s="4">
        <v>5</v>
      </c>
      <c r="AC1016" s="4">
        <v>72865</v>
      </c>
      <c r="AD1016" s="4">
        <v>72.86</v>
      </c>
      <c r="AE1016" s="4">
        <v>215000</v>
      </c>
    </row>
    <row r="1017" spans="1:31" ht="22" customHeight="1" x14ac:dyDescent="0.3">
      <c r="A1017" s="5">
        <v>43528</v>
      </c>
      <c r="B1017" s="6" t="s">
        <v>31</v>
      </c>
      <c r="C1017" s="6" t="s">
        <v>56</v>
      </c>
      <c r="D1017" s="7" t="s">
        <v>68</v>
      </c>
      <c r="E1017" s="7" t="s">
        <v>68</v>
      </c>
      <c r="F1017" s="7" t="s">
        <v>68</v>
      </c>
      <c r="G1017" s="7" t="s">
        <v>68</v>
      </c>
      <c r="H1017" s="7" t="s">
        <v>68</v>
      </c>
      <c r="I1017" s="6" t="s">
        <v>74</v>
      </c>
      <c r="J1017" s="6" t="s">
        <v>77</v>
      </c>
      <c r="K1017" s="6" t="s">
        <v>78</v>
      </c>
      <c r="L1017" s="6" t="s">
        <v>79</v>
      </c>
      <c r="M1017" s="7" t="s">
        <v>68</v>
      </c>
      <c r="N1017" s="7" t="s">
        <v>68</v>
      </c>
      <c r="O1017" s="7" t="s">
        <v>68</v>
      </c>
      <c r="P1017" s="6" t="s">
        <v>80</v>
      </c>
      <c r="Q1017" s="6" t="s">
        <v>1136</v>
      </c>
      <c r="R1017" s="6" t="s">
        <v>82</v>
      </c>
      <c r="S1017" s="6" t="s">
        <v>79</v>
      </c>
      <c r="T1017" s="6" t="s">
        <v>83</v>
      </c>
      <c r="U1017" s="6" t="s">
        <v>65</v>
      </c>
      <c r="V1017" s="6" t="s">
        <v>45</v>
      </c>
      <c r="W1017" s="6" t="s">
        <v>34</v>
      </c>
      <c r="X1017" s="6" t="s">
        <v>46</v>
      </c>
      <c r="Y1017" s="6" t="s">
        <v>47</v>
      </c>
      <c r="Z1017" s="6" t="s">
        <v>84</v>
      </c>
      <c r="AA1017" s="6" t="s">
        <v>1166</v>
      </c>
      <c r="AB1017" s="7">
        <v>5</v>
      </c>
      <c r="AC1017" s="7">
        <v>73091</v>
      </c>
      <c r="AD1017" s="7">
        <v>73.09</v>
      </c>
      <c r="AE1017" s="7">
        <v>216000</v>
      </c>
    </row>
    <row r="1018" spans="1:31" ht="22" customHeight="1" x14ac:dyDescent="0.3">
      <c r="A1018" s="2">
        <v>43528</v>
      </c>
      <c r="B1018" s="3" t="s">
        <v>31</v>
      </c>
      <c r="C1018" s="3" t="s">
        <v>56</v>
      </c>
      <c r="D1018" s="4" t="s">
        <v>68</v>
      </c>
      <c r="E1018" s="4" t="s">
        <v>68</v>
      </c>
      <c r="F1018" s="4" t="s">
        <v>68</v>
      </c>
      <c r="G1018" s="4" t="s">
        <v>68</v>
      </c>
      <c r="H1018" s="4" t="s">
        <v>68</v>
      </c>
      <c r="I1018" s="3" t="s">
        <v>74</v>
      </c>
      <c r="J1018" s="3" t="s">
        <v>77</v>
      </c>
      <c r="K1018" s="3" t="s">
        <v>78</v>
      </c>
      <c r="L1018" s="3" t="s">
        <v>79</v>
      </c>
      <c r="M1018" s="4" t="s">
        <v>68</v>
      </c>
      <c r="N1018" s="4" t="s">
        <v>68</v>
      </c>
      <c r="O1018" s="4" t="s">
        <v>68</v>
      </c>
      <c r="P1018" s="3" t="s">
        <v>80</v>
      </c>
      <c r="Q1018" s="3" t="s">
        <v>1136</v>
      </c>
      <c r="R1018" s="3" t="s">
        <v>82</v>
      </c>
      <c r="S1018" s="3" t="s">
        <v>79</v>
      </c>
      <c r="T1018" s="3" t="s">
        <v>83</v>
      </c>
      <c r="U1018" s="3" t="s">
        <v>65</v>
      </c>
      <c r="V1018" s="3" t="s">
        <v>45</v>
      </c>
      <c r="W1018" s="3" t="s">
        <v>34</v>
      </c>
      <c r="X1018" s="3" t="s">
        <v>46</v>
      </c>
      <c r="Y1018" s="3" t="s">
        <v>47</v>
      </c>
      <c r="Z1018" s="3" t="s">
        <v>84</v>
      </c>
      <c r="AA1018" s="3" t="s">
        <v>1174</v>
      </c>
      <c r="AB1018" s="4">
        <v>4</v>
      </c>
      <c r="AC1018" s="4">
        <v>58123</v>
      </c>
      <c r="AD1018" s="4">
        <v>58.12</v>
      </c>
      <c r="AE1018" s="4">
        <v>172000</v>
      </c>
    </row>
    <row r="1019" spans="1:31" ht="22" customHeight="1" x14ac:dyDescent="0.3">
      <c r="A1019" s="5">
        <v>43527</v>
      </c>
      <c r="B1019" s="6" t="s">
        <v>31</v>
      </c>
      <c r="C1019" s="6" t="s">
        <v>56</v>
      </c>
      <c r="D1019" s="7" t="s">
        <v>68</v>
      </c>
      <c r="E1019" s="7" t="s">
        <v>68</v>
      </c>
      <c r="F1019" s="7" t="s">
        <v>68</v>
      </c>
      <c r="G1019" s="7" t="s">
        <v>68</v>
      </c>
      <c r="H1019" s="7" t="s">
        <v>68</v>
      </c>
      <c r="I1019" s="6" t="s">
        <v>74</v>
      </c>
      <c r="J1019" s="6" t="s">
        <v>127</v>
      </c>
      <c r="K1019" s="7" t="s">
        <v>68</v>
      </c>
      <c r="L1019" s="6" t="s">
        <v>120</v>
      </c>
      <c r="M1019" s="7" t="s">
        <v>68</v>
      </c>
      <c r="N1019" s="7" t="s">
        <v>68</v>
      </c>
      <c r="O1019" s="7" t="s">
        <v>68</v>
      </c>
      <c r="P1019" s="6" t="s">
        <v>128</v>
      </c>
      <c r="Q1019" s="6" t="s">
        <v>41</v>
      </c>
      <c r="R1019" s="6" t="s">
        <v>122</v>
      </c>
      <c r="S1019" s="6" t="s">
        <v>120</v>
      </c>
      <c r="T1019" s="6" t="s">
        <v>123</v>
      </c>
      <c r="U1019" s="6" t="s">
        <v>124</v>
      </c>
      <c r="V1019" s="6" t="s">
        <v>45</v>
      </c>
      <c r="W1019" s="6" t="s">
        <v>34</v>
      </c>
      <c r="X1019" s="6" t="s">
        <v>46</v>
      </c>
      <c r="Y1019" s="6" t="s">
        <v>47</v>
      </c>
      <c r="Z1019" s="6" t="s">
        <v>143</v>
      </c>
      <c r="AA1019" s="6" t="s">
        <v>1175</v>
      </c>
      <c r="AB1019" s="7">
        <v>2</v>
      </c>
      <c r="AC1019" s="7">
        <v>16050</v>
      </c>
      <c r="AD1019" s="7">
        <v>16.05</v>
      </c>
      <c r="AE1019" s="7">
        <v>148000</v>
      </c>
    </row>
    <row r="1020" spans="1:31" ht="22" customHeight="1" x14ac:dyDescent="0.3">
      <c r="A1020" s="2">
        <v>43526</v>
      </c>
      <c r="B1020" s="3" t="s">
        <v>107</v>
      </c>
      <c r="C1020" s="3" t="s">
        <v>32</v>
      </c>
      <c r="D1020" s="3" t="s">
        <v>33</v>
      </c>
      <c r="E1020" s="3" t="s">
        <v>34</v>
      </c>
      <c r="F1020" s="4" t="s">
        <v>68</v>
      </c>
      <c r="G1020" s="4" t="s">
        <v>68</v>
      </c>
      <c r="H1020" s="4" t="s">
        <v>68</v>
      </c>
      <c r="I1020" s="3" t="s">
        <v>35</v>
      </c>
      <c r="J1020" s="3" t="s">
        <v>108</v>
      </c>
      <c r="K1020" s="3" t="s">
        <v>109</v>
      </c>
      <c r="L1020" s="3" t="s">
        <v>110</v>
      </c>
      <c r="M1020" s="3" t="s">
        <v>61</v>
      </c>
      <c r="N1020" s="4">
        <v>4753761516.5299997</v>
      </c>
      <c r="O1020" s="4">
        <v>5421594553.2399998</v>
      </c>
      <c r="P1020" s="3" t="s">
        <v>1158</v>
      </c>
      <c r="Q1020" s="3" t="s">
        <v>41</v>
      </c>
      <c r="R1020" s="3" t="s">
        <v>133</v>
      </c>
      <c r="S1020" s="3" t="s">
        <v>110</v>
      </c>
      <c r="T1020" s="3" t="s">
        <v>134</v>
      </c>
      <c r="U1020" s="3" t="s">
        <v>115</v>
      </c>
      <c r="V1020" s="3" t="s">
        <v>45</v>
      </c>
      <c r="W1020" s="3" t="s">
        <v>34</v>
      </c>
      <c r="X1020" s="3" t="s">
        <v>46</v>
      </c>
      <c r="Y1020" s="3" t="s">
        <v>47</v>
      </c>
      <c r="Z1020" s="3" t="s">
        <v>145</v>
      </c>
      <c r="AA1020" s="3" t="s">
        <v>1176</v>
      </c>
      <c r="AB1020" s="4">
        <v>4</v>
      </c>
      <c r="AC1020" s="4">
        <v>23830</v>
      </c>
      <c r="AD1020" s="4">
        <v>23.83</v>
      </c>
      <c r="AE1020" s="4">
        <v>412000</v>
      </c>
    </row>
    <row r="1021" spans="1:31" ht="22" customHeight="1" x14ac:dyDescent="0.3">
      <c r="A1021" s="5">
        <v>43526</v>
      </c>
      <c r="B1021" s="6" t="s">
        <v>31</v>
      </c>
      <c r="C1021" s="6" t="s">
        <v>56</v>
      </c>
      <c r="D1021" s="6" t="s">
        <v>222</v>
      </c>
      <c r="E1021" s="6" t="s">
        <v>34</v>
      </c>
      <c r="F1021" s="7" t="s">
        <v>68</v>
      </c>
      <c r="G1021" s="7" t="s">
        <v>68</v>
      </c>
      <c r="H1021" s="7" t="s">
        <v>68</v>
      </c>
      <c r="I1021" s="6" t="s">
        <v>223</v>
      </c>
      <c r="J1021" s="6" t="s">
        <v>727</v>
      </c>
      <c r="K1021" s="6" t="s">
        <v>580</v>
      </c>
      <c r="L1021" s="6" t="s">
        <v>110</v>
      </c>
      <c r="M1021" s="7" t="s">
        <v>68</v>
      </c>
      <c r="N1021" s="7" t="s">
        <v>68</v>
      </c>
      <c r="O1021" s="7" t="s">
        <v>68</v>
      </c>
      <c r="P1021" s="6" t="s">
        <v>225</v>
      </c>
      <c r="Q1021" s="6" t="s">
        <v>728</v>
      </c>
      <c r="R1021" s="6" t="s">
        <v>113</v>
      </c>
      <c r="S1021" s="6" t="s">
        <v>110</v>
      </c>
      <c r="T1021" s="6" t="s">
        <v>114</v>
      </c>
      <c r="U1021" s="6" t="s">
        <v>115</v>
      </c>
      <c r="V1021" s="6" t="s">
        <v>45</v>
      </c>
      <c r="W1021" s="6" t="s">
        <v>34</v>
      </c>
      <c r="X1021" s="6" t="s">
        <v>46</v>
      </c>
      <c r="Y1021" s="6" t="s">
        <v>47</v>
      </c>
      <c r="Z1021" s="6" t="s">
        <v>105</v>
      </c>
      <c r="AA1021" s="6" t="s">
        <v>1177</v>
      </c>
      <c r="AB1021" s="7">
        <v>2</v>
      </c>
      <c r="AC1021" s="7">
        <v>23335</v>
      </c>
      <c r="AD1021" s="7">
        <v>23.33</v>
      </c>
      <c r="AE1021" s="7">
        <v>199000</v>
      </c>
    </row>
    <row r="1022" spans="1:31" ht="22" customHeight="1" x14ac:dyDescent="0.3">
      <c r="A1022" s="2">
        <v>43524</v>
      </c>
      <c r="B1022" s="3" t="s">
        <v>31</v>
      </c>
      <c r="C1022" s="3" t="s">
        <v>56</v>
      </c>
      <c r="D1022" s="4" t="s">
        <v>68</v>
      </c>
      <c r="E1022" s="4" t="s">
        <v>68</v>
      </c>
      <c r="F1022" s="4" t="s">
        <v>68</v>
      </c>
      <c r="G1022" s="4" t="s">
        <v>68</v>
      </c>
      <c r="H1022" s="4" t="s">
        <v>68</v>
      </c>
      <c r="I1022" s="3" t="s">
        <v>74</v>
      </c>
      <c r="J1022" s="3" t="s">
        <v>1123</v>
      </c>
      <c r="K1022" s="3" t="s">
        <v>170</v>
      </c>
      <c r="L1022" s="3" t="s">
        <v>120</v>
      </c>
      <c r="M1022" s="4" t="s">
        <v>68</v>
      </c>
      <c r="N1022" s="4" t="s">
        <v>68</v>
      </c>
      <c r="O1022" s="4" t="s">
        <v>68</v>
      </c>
      <c r="P1022" s="3" t="s">
        <v>1124</v>
      </c>
      <c r="Q1022" s="3" t="s">
        <v>41</v>
      </c>
      <c r="R1022" s="3" t="s">
        <v>122</v>
      </c>
      <c r="S1022" s="3" t="s">
        <v>120</v>
      </c>
      <c r="T1022" s="3" t="s">
        <v>123</v>
      </c>
      <c r="U1022" s="3" t="s">
        <v>124</v>
      </c>
      <c r="V1022" s="3" t="s">
        <v>45</v>
      </c>
      <c r="W1022" s="3" t="s">
        <v>34</v>
      </c>
      <c r="X1022" s="3" t="s">
        <v>46</v>
      </c>
      <c r="Y1022" s="3" t="s">
        <v>47</v>
      </c>
      <c r="Z1022" s="3" t="s">
        <v>704</v>
      </c>
      <c r="AA1022" s="3" t="s">
        <v>1178</v>
      </c>
      <c r="AB1022" s="4">
        <v>1</v>
      </c>
      <c r="AC1022" s="4">
        <v>9936</v>
      </c>
      <c r="AD1022" s="4">
        <v>9.94</v>
      </c>
      <c r="AE1022" s="4">
        <v>209000</v>
      </c>
    </row>
    <row r="1023" spans="1:31" ht="22" customHeight="1" x14ac:dyDescent="0.3">
      <c r="A1023" s="5">
        <v>43524</v>
      </c>
      <c r="B1023" s="6" t="s">
        <v>31</v>
      </c>
      <c r="C1023" s="6" t="s">
        <v>56</v>
      </c>
      <c r="D1023" s="7" t="s">
        <v>68</v>
      </c>
      <c r="E1023" s="7" t="s">
        <v>68</v>
      </c>
      <c r="F1023" s="7" t="s">
        <v>68</v>
      </c>
      <c r="G1023" s="7" t="s">
        <v>68</v>
      </c>
      <c r="H1023" s="7" t="s">
        <v>68</v>
      </c>
      <c r="I1023" s="6" t="s">
        <v>74</v>
      </c>
      <c r="J1023" s="6" t="s">
        <v>127</v>
      </c>
      <c r="K1023" s="7" t="s">
        <v>68</v>
      </c>
      <c r="L1023" s="6" t="s">
        <v>120</v>
      </c>
      <c r="M1023" s="7" t="s">
        <v>68</v>
      </c>
      <c r="N1023" s="7" t="s">
        <v>68</v>
      </c>
      <c r="O1023" s="7" t="s">
        <v>68</v>
      </c>
      <c r="P1023" s="6" t="s">
        <v>128</v>
      </c>
      <c r="Q1023" s="6" t="s">
        <v>41</v>
      </c>
      <c r="R1023" s="6" t="s">
        <v>122</v>
      </c>
      <c r="S1023" s="6" t="s">
        <v>120</v>
      </c>
      <c r="T1023" s="6" t="s">
        <v>123</v>
      </c>
      <c r="U1023" s="6" t="s">
        <v>124</v>
      </c>
      <c r="V1023" s="6" t="s">
        <v>45</v>
      </c>
      <c r="W1023" s="6" t="s">
        <v>34</v>
      </c>
      <c r="X1023" s="6" t="s">
        <v>46</v>
      </c>
      <c r="Y1023" s="6" t="s">
        <v>47</v>
      </c>
      <c r="Z1023" s="6" t="s">
        <v>143</v>
      </c>
      <c r="AA1023" s="6" t="s">
        <v>1173</v>
      </c>
      <c r="AB1023" s="7">
        <v>2</v>
      </c>
      <c r="AC1023" s="7">
        <v>21400</v>
      </c>
      <c r="AD1023" s="7">
        <v>21.4</v>
      </c>
      <c r="AE1023" s="7">
        <v>202000</v>
      </c>
    </row>
    <row r="1024" spans="1:31" ht="22" customHeight="1" x14ac:dyDescent="0.3">
      <c r="A1024" s="2">
        <v>43521</v>
      </c>
      <c r="B1024" s="3" t="s">
        <v>31</v>
      </c>
      <c r="C1024" s="3" t="s">
        <v>56</v>
      </c>
      <c r="D1024" s="3" t="s">
        <v>222</v>
      </c>
      <c r="E1024" s="3" t="s">
        <v>34</v>
      </c>
      <c r="F1024" s="4" t="s">
        <v>68</v>
      </c>
      <c r="G1024" s="4" t="s">
        <v>68</v>
      </c>
      <c r="H1024" s="4" t="s">
        <v>68</v>
      </c>
      <c r="I1024" s="3" t="s">
        <v>223</v>
      </c>
      <c r="J1024" s="3" t="s">
        <v>903</v>
      </c>
      <c r="K1024" s="4" t="s">
        <v>68</v>
      </c>
      <c r="L1024" s="3" t="s">
        <v>1160</v>
      </c>
      <c r="M1024" s="4" t="s">
        <v>68</v>
      </c>
      <c r="N1024" s="4" t="s">
        <v>68</v>
      </c>
      <c r="O1024" s="4" t="s">
        <v>68</v>
      </c>
      <c r="P1024" s="3" t="s">
        <v>1161</v>
      </c>
      <c r="Q1024" s="3" t="s">
        <v>905</v>
      </c>
      <c r="R1024" s="3" t="s">
        <v>133</v>
      </c>
      <c r="S1024" s="3" t="s">
        <v>110</v>
      </c>
      <c r="T1024" s="3" t="s">
        <v>134</v>
      </c>
      <c r="U1024" s="3" t="s">
        <v>115</v>
      </c>
      <c r="V1024" s="3" t="s">
        <v>45</v>
      </c>
      <c r="W1024" s="3" t="s">
        <v>34</v>
      </c>
      <c r="X1024" s="3" t="s">
        <v>46</v>
      </c>
      <c r="Y1024" s="3" t="s">
        <v>47</v>
      </c>
      <c r="Z1024" s="3" t="s">
        <v>145</v>
      </c>
      <c r="AA1024" s="3" t="s">
        <v>1179</v>
      </c>
      <c r="AB1024" s="4">
        <v>10</v>
      </c>
      <c r="AC1024" s="4">
        <v>96200</v>
      </c>
      <c r="AD1024" s="4">
        <v>96.2</v>
      </c>
      <c r="AE1024" s="4">
        <v>1780000</v>
      </c>
    </row>
    <row r="1025" spans="1:31" ht="22" customHeight="1" x14ac:dyDescent="0.3">
      <c r="A1025" s="5">
        <v>43521</v>
      </c>
      <c r="B1025" s="6" t="s">
        <v>31</v>
      </c>
      <c r="C1025" s="6" t="s">
        <v>56</v>
      </c>
      <c r="D1025" s="7" t="s">
        <v>68</v>
      </c>
      <c r="E1025" s="7" t="s">
        <v>68</v>
      </c>
      <c r="F1025" s="7" t="s">
        <v>68</v>
      </c>
      <c r="G1025" s="7" t="s">
        <v>68</v>
      </c>
      <c r="H1025" s="7" t="s">
        <v>68</v>
      </c>
      <c r="I1025" s="6" t="s">
        <v>74</v>
      </c>
      <c r="J1025" s="6" t="s">
        <v>1180</v>
      </c>
      <c r="K1025" s="6" t="s">
        <v>109</v>
      </c>
      <c r="L1025" s="6" t="s">
        <v>110</v>
      </c>
      <c r="M1025" s="7" t="s">
        <v>68</v>
      </c>
      <c r="N1025" s="7" t="s">
        <v>68</v>
      </c>
      <c r="O1025" s="7" t="s">
        <v>68</v>
      </c>
      <c r="P1025" s="6" t="s">
        <v>1181</v>
      </c>
      <c r="Q1025" s="6" t="s">
        <v>41</v>
      </c>
      <c r="R1025" s="6" t="s">
        <v>1182</v>
      </c>
      <c r="S1025" s="6" t="s">
        <v>110</v>
      </c>
      <c r="T1025" s="6" t="s">
        <v>1183</v>
      </c>
      <c r="U1025" s="6" t="s">
        <v>115</v>
      </c>
      <c r="V1025" s="6" t="s">
        <v>45</v>
      </c>
      <c r="W1025" s="6" t="s">
        <v>34</v>
      </c>
      <c r="X1025" s="6" t="s">
        <v>46</v>
      </c>
      <c r="Y1025" s="6" t="s">
        <v>47</v>
      </c>
      <c r="Z1025" s="6" t="s">
        <v>1184</v>
      </c>
      <c r="AA1025" s="6" t="s">
        <v>1185</v>
      </c>
      <c r="AB1025" s="7">
        <v>1</v>
      </c>
      <c r="AC1025" s="7">
        <v>485</v>
      </c>
      <c r="AD1025" s="7">
        <v>0.49</v>
      </c>
      <c r="AE1025" s="6" t="s">
        <v>68</v>
      </c>
    </row>
    <row r="1026" spans="1:31" ht="22" customHeight="1" x14ac:dyDescent="0.3">
      <c r="A1026" s="2">
        <v>43520</v>
      </c>
      <c r="B1026" s="3" t="s">
        <v>31</v>
      </c>
      <c r="C1026" s="3" t="s">
        <v>32</v>
      </c>
      <c r="D1026" s="3" t="s">
        <v>33</v>
      </c>
      <c r="E1026" s="3" t="s">
        <v>34</v>
      </c>
      <c r="F1026" s="4" t="s">
        <v>68</v>
      </c>
      <c r="G1026" s="4" t="s">
        <v>68</v>
      </c>
      <c r="H1026" s="4" t="s">
        <v>68</v>
      </c>
      <c r="I1026" s="3" t="s">
        <v>35</v>
      </c>
      <c r="J1026" s="3" t="s">
        <v>131</v>
      </c>
      <c r="K1026" s="3" t="s">
        <v>109</v>
      </c>
      <c r="L1026" s="3" t="s">
        <v>110</v>
      </c>
      <c r="M1026" s="4" t="s">
        <v>68</v>
      </c>
      <c r="N1026" s="4" t="s">
        <v>68</v>
      </c>
      <c r="O1026" s="4" t="s">
        <v>68</v>
      </c>
      <c r="P1026" s="3" t="s">
        <v>132</v>
      </c>
      <c r="Q1026" s="3" t="s">
        <v>101</v>
      </c>
      <c r="R1026" s="3" t="s">
        <v>113</v>
      </c>
      <c r="S1026" s="3" t="s">
        <v>110</v>
      </c>
      <c r="T1026" s="3" t="s">
        <v>114</v>
      </c>
      <c r="U1026" s="3" t="s">
        <v>115</v>
      </c>
      <c r="V1026" s="3" t="s">
        <v>45</v>
      </c>
      <c r="W1026" s="3" t="s">
        <v>34</v>
      </c>
      <c r="X1026" s="3" t="s">
        <v>46</v>
      </c>
      <c r="Y1026" s="3" t="s">
        <v>47</v>
      </c>
      <c r="Z1026" s="3" t="s">
        <v>1063</v>
      </c>
      <c r="AA1026" s="3" t="s">
        <v>1186</v>
      </c>
      <c r="AB1026" s="4">
        <v>1</v>
      </c>
      <c r="AC1026" s="4">
        <v>14420</v>
      </c>
      <c r="AD1026" s="4">
        <v>14.42</v>
      </c>
      <c r="AE1026" s="4">
        <v>657000</v>
      </c>
    </row>
    <row r="1027" spans="1:31" ht="22" customHeight="1" x14ac:dyDescent="0.3">
      <c r="A1027" s="5">
        <v>43520</v>
      </c>
      <c r="B1027" s="6" t="s">
        <v>31</v>
      </c>
      <c r="C1027" s="6" t="s">
        <v>56</v>
      </c>
      <c r="D1027" s="6" t="s">
        <v>222</v>
      </c>
      <c r="E1027" s="6" t="s">
        <v>34</v>
      </c>
      <c r="F1027" s="7" t="s">
        <v>68</v>
      </c>
      <c r="G1027" s="7" t="s">
        <v>68</v>
      </c>
      <c r="H1027" s="7" t="s">
        <v>68</v>
      </c>
      <c r="I1027" s="6" t="s">
        <v>223</v>
      </c>
      <c r="J1027" s="6" t="s">
        <v>131</v>
      </c>
      <c r="K1027" s="6" t="s">
        <v>109</v>
      </c>
      <c r="L1027" s="6" t="s">
        <v>110</v>
      </c>
      <c r="M1027" s="7" t="s">
        <v>68</v>
      </c>
      <c r="N1027" s="7" t="s">
        <v>68</v>
      </c>
      <c r="O1027" s="7" t="s">
        <v>68</v>
      </c>
      <c r="P1027" s="6" t="s">
        <v>132</v>
      </c>
      <c r="Q1027" s="6" t="s">
        <v>101</v>
      </c>
      <c r="R1027" s="6" t="s">
        <v>113</v>
      </c>
      <c r="S1027" s="6" t="s">
        <v>110</v>
      </c>
      <c r="T1027" s="6" t="s">
        <v>114</v>
      </c>
      <c r="U1027" s="6" t="s">
        <v>115</v>
      </c>
      <c r="V1027" s="6" t="s">
        <v>45</v>
      </c>
      <c r="W1027" s="6" t="s">
        <v>34</v>
      </c>
      <c r="X1027" s="6" t="s">
        <v>46</v>
      </c>
      <c r="Y1027" s="6" t="s">
        <v>47</v>
      </c>
      <c r="Z1027" s="6" t="s">
        <v>145</v>
      </c>
      <c r="AA1027" s="6" t="s">
        <v>1187</v>
      </c>
      <c r="AB1027" s="7">
        <v>6</v>
      </c>
      <c r="AC1027" s="7">
        <v>57720</v>
      </c>
      <c r="AD1027" s="7">
        <v>57.72</v>
      </c>
      <c r="AE1027" s="7">
        <v>1068000</v>
      </c>
    </row>
    <row r="1028" spans="1:31" ht="22" customHeight="1" x14ac:dyDescent="0.3">
      <c r="A1028" s="2">
        <v>43518</v>
      </c>
      <c r="B1028" s="3" t="s">
        <v>31</v>
      </c>
      <c r="C1028" s="3" t="s">
        <v>56</v>
      </c>
      <c r="D1028" s="3" t="s">
        <v>222</v>
      </c>
      <c r="E1028" s="3" t="s">
        <v>34</v>
      </c>
      <c r="F1028" s="4" t="s">
        <v>68</v>
      </c>
      <c r="G1028" s="4" t="s">
        <v>68</v>
      </c>
      <c r="H1028" s="4" t="s">
        <v>68</v>
      </c>
      <c r="I1028" s="3" t="s">
        <v>223</v>
      </c>
      <c r="J1028" s="3" t="s">
        <v>131</v>
      </c>
      <c r="K1028" s="3" t="s">
        <v>109</v>
      </c>
      <c r="L1028" s="3" t="s">
        <v>110</v>
      </c>
      <c r="M1028" s="4" t="s">
        <v>68</v>
      </c>
      <c r="N1028" s="4" t="s">
        <v>68</v>
      </c>
      <c r="O1028" s="4" t="s">
        <v>68</v>
      </c>
      <c r="P1028" s="3" t="s">
        <v>132</v>
      </c>
      <c r="Q1028" s="3" t="s">
        <v>101</v>
      </c>
      <c r="R1028" s="3" t="s">
        <v>113</v>
      </c>
      <c r="S1028" s="3" t="s">
        <v>110</v>
      </c>
      <c r="T1028" s="3" t="s">
        <v>114</v>
      </c>
      <c r="U1028" s="3" t="s">
        <v>115</v>
      </c>
      <c r="V1028" s="3" t="s">
        <v>45</v>
      </c>
      <c r="W1028" s="3" t="s">
        <v>34</v>
      </c>
      <c r="X1028" s="3" t="s">
        <v>46</v>
      </c>
      <c r="Y1028" s="3" t="s">
        <v>47</v>
      </c>
      <c r="Z1028" s="3" t="s">
        <v>145</v>
      </c>
      <c r="AA1028" s="3" t="s">
        <v>1188</v>
      </c>
      <c r="AB1028" s="4">
        <v>4</v>
      </c>
      <c r="AC1028" s="4">
        <v>38480</v>
      </c>
      <c r="AD1028" s="4">
        <v>38.479999999999997</v>
      </c>
      <c r="AE1028" s="4">
        <v>712000</v>
      </c>
    </row>
    <row r="1029" spans="1:31" ht="22" customHeight="1" x14ac:dyDescent="0.3">
      <c r="A1029" s="5">
        <v>43517</v>
      </c>
      <c r="B1029" s="6" t="s">
        <v>31</v>
      </c>
      <c r="C1029" s="6" t="s">
        <v>56</v>
      </c>
      <c r="D1029" s="7" t="s">
        <v>68</v>
      </c>
      <c r="E1029" s="7" t="s">
        <v>68</v>
      </c>
      <c r="F1029" s="7" t="s">
        <v>68</v>
      </c>
      <c r="G1029" s="7" t="s">
        <v>68</v>
      </c>
      <c r="H1029" s="7" t="s">
        <v>68</v>
      </c>
      <c r="I1029" s="6" t="s">
        <v>74</v>
      </c>
      <c r="J1029" s="6" t="s">
        <v>1078</v>
      </c>
      <c r="K1029" s="6" t="s">
        <v>1079</v>
      </c>
      <c r="L1029" s="6" t="s">
        <v>120</v>
      </c>
      <c r="M1029" s="7" t="s">
        <v>68</v>
      </c>
      <c r="N1029" s="7" t="s">
        <v>68</v>
      </c>
      <c r="O1029" s="7" t="s">
        <v>68</v>
      </c>
      <c r="P1029" s="6" t="s">
        <v>1080</v>
      </c>
      <c r="Q1029" s="6" t="s">
        <v>41</v>
      </c>
      <c r="R1029" s="6" t="s">
        <v>122</v>
      </c>
      <c r="S1029" s="6" t="s">
        <v>120</v>
      </c>
      <c r="T1029" s="6" t="s">
        <v>123</v>
      </c>
      <c r="U1029" s="6" t="s">
        <v>124</v>
      </c>
      <c r="V1029" s="6" t="s">
        <v>45</v>
      </c>
      <c r="W1029" s="6" t="s">
        <v>34</v>
      </c>
      <c r="X1029" s="6" t="s">
        <v>46</v>
      </c>
      <c r="Y1029" s="6" t="s">
        <v>47</v>
      </c>
      <c r="Z1029" s="6" t="s">
        <v>318</v>
      </c>
      <c r="AA1029" s="6" t="s">
        <v>1189</v>
      </c>
      <c r="AB1029" s="7">
        <v>20</v>
      </c>
      <c r="AC1029" s="7">
        <v>241200</v>
      </c>
      <c r="AD1029" s="7">
        <v>241.2</v>
      </c>
      <c r="AE1029" s="7">
        <v>1075000</v>
      </c>
    </row>
    <row r="1030" spans="1:31" ht="22" customHeight="1" x14ac:dyDescent="0.3">
      <c r="A1030" s="2">
        <v>43513</v>
      </c>
      <c r="B1030" s="3" t="s">
        <v>31</v>
      </c>
      <c r="C1030" s="3" t="s">
        <v>56</v>
      </c>
      <c r="D1030" s="4" t="s">
        <v>68</v>
      </c>
      <c r="E1030" s="4" t="s">
        <v>68</v>
      </c>
      <c r="F1030" s="4" t="s">
        <v>68</v>
      </c>
      <c r="G1030" s="4" t="s">
        <v>68</v>
      </c>
      <c r="H1030" s="4" t="s">
        <v>68</v>
      </c>
      <c r="I1030" s="3" t="s">
        <v>74</v>
      </c>
      <c r="J1030" s="3" t="s">
        <v>730</v>
      </c>
      <c r="K1030" s="3" t="s">
        <v>337</v>
      </c>
      <c r="L1030" s="3" t="s">
        <v>120</v>
      </c>
      <c r="M1030" s="3" t="s">
        <v>61</v>
      </c>
      <c r="N1030" s="8">
        <v>263672638</v>
      </c>
      <c r="O1030" s="4" t="s">
        <v>68</v>
      </c>
      <c r="P1030" s="3" t="s">
        <v>731</v>
      </c>
      <c r="Q1030" s="3" t="s">
        <v>41</v>
      </c>
      <c r="R1030" s="3" t="s">
        <v>122</v>
      </c>
      <c r="S1030" s="3" t="s">
        <v>120</v>
      </c>
      <c r="T1030" s="3" t="s">
        <v>123</v>
      </c>
      <c r="U1030" s="3" t="s">
        <v>124</v>
      </c>
      <c r="V1030" s="3" t="s">
        <v>45</v>
      </c>
      <c r="W1030" s="3" t="s">
        <v>34</v>
      </c>
      <c r="X1030" s="3" t="s">
        <v>46</v>
      </c>
      <c r="Y1030" s="3" t="s">
        <v>47</v>
      </c>
      <c r="Z1030" s="3" t="s">
        <v>704</v>
      </c>
      <c r="AA1030" s="3" t="s">
        <v>1190</v>
      </c>
      <c r="AB1030" s="4">
        <v>2</v>
      </c>
      <c r="AC1030" s="4">
        <v>19800</v>
      </c>
      <c r="AD1030" s="4">
        <v>19.8</v>
      </c>
      <c r="AE1030" s="4">
        <v>416000</v>
      </c>
    </row>
    <row r="1031" spans="1:31" ht="22" customHeight="1" x14ac:dyDescent="0.3">
      <c r="A1031" s="5">
        <v>43512</v>
      </c>
      <c r="B1031" s="6" t="s">
        <v>31</v>
      </c>
      <c r="C1031" s="6" t="s">
        <v>32</v>
      </c>
      <c r="D1031" s="6" t="s">
        <v>33</v>
      </c>
      <c r="E1031" s="6" t="s">
        <v>34</v>
      </c>
      <c r="F1031" s="7" t="s">
        <v>68</v>
      </c>
      <c r="G1031" s="7" t="s">
        <v>68</v>
      </c>
      <c r="H1031" s="7" t="s">
        <v>68</v>
      </c>
      <c r="I1031" s="6" t="s">
        <v>35</v>
      </c>
      <c r="J1031" s="6" t="s">
        <v>131</v>
      </c>
      <c r="K1031" s="6" t="s">
        <v>109</v>
      </c>
      <c r="L1031" s="6" t="s">
        <v>110</v>
      </c>
      <c r="M1031" s="7" t="s">
        <v>68</v>
      </c>
      <c r="N1031" s="7" t="s">
        <v>68</v>
      </c>
      <c r="O1031" s="7" t="s">
        <v>68</v>
      </c>
      <c r="P1031" s="6" t="s">
        <v>132</v>
      </c>
      <c r="Q1031" s="6" t="s">
        <v>101</v>
      </c>
      <c r="R1031" s="6" t="s">
        <v>113</v>
      </c>
      <c r="S1031" s="6" t="s">
        <v>110</v>
      </c>
      <c r="T1031" s="6" t="s">
        <v>114</v>
      </c>
      <c r="U1031" s="6" t="s">
        <v>115</v>
      </c>
      <c r="V1031" s="6" t="s">
        <v>45</v>
      </c>
      <c r="W1031" s="6" t="s">
        <v>34</v>
      </c>
      <c r="X1031" s="6" t="s">
        <v>46</v>
      </c>
      <c r="Y1031" s="6" t="s">
        <v>47</v>
      </c>
      <c r="Z1031" s="6" t="s">
        <v>1063</v>
      </c>
      <c r="AA1031" s="6" t="s">
        <v>1191</v>
      </c>
      <c r="AB1031" s="7">
        <v>1</v>
      </c>
      <c r="AC1031" s="7">
        <v>14420</v>
      </c>
      <c r="AD1031" s="7">
        <v>14.42</v>
      </c>
      <c r="AE1031" s="7">
        <v>657000</v>
      </c>
    </row>
    <row r="1032" spans="1:31" ht="22" customHeight="1" x14ac:dyDescent="0.3">
      <c r="A1032" s="2">
        <v>43511</v>
      </c>
      <c r="B1032" s="3" t="s">
        <v>31</v>
      </c>
      <c r="C1032" s="3" t="s">
        <v>56</v>
      </c>
      <c r="D1032" s="4" t="s">
        <v>68</v>
      </c>
      <c r="E1032" s="4" t="s">
        <v>68</v>
      </c>
      <c r="F1032" s="4" t="s">
        <v>68</v>
      </c>
      <c r="G1032" s="4" t="s">
        <v>68</v>
      </c>
      <c r="H1032" s="4" t="s">
        <v>68</v>
      </c>
      <c r="I1032" s="3" t="s">
        <v>74</v>
      </c>
      <c r="J1032" s="3" t="s">
        <v>127</v>
      </c>
      <c r="K1032" s="4" t="s">
        <v>68</v>
      </c>
      <c r="L1032" s="3" t="s">
        <v>120</v>
      </c>
      <c r="M1032" s="4" t="s">
        <v>68</v>
      </c>
      <c r="N1032" s="4" t="s">
        <v>68</v>
      </c>
      <c r="O1032" s="4" t="s">
        <v>68</v>
      </c>
      <c r="P1032" s="3" t="s">
        <v>128</v>
      </c>
      <c r="Q1032" s="3" t="s">
        <v>41</v>
      </c>
      <c r="R1032" s="3" t="s">
        <v>122</v>
      </c>
      <c r="S1032" s="3" t="s">
        <v>120</v>
      </c>
      <c r="T1032" s="3" t="s">
        <v>123</v>
      </c>
      <c r="U1032" s="3" t="s">
        <v>124</v>
      </c>
      <c r="V1032" s="3" t="s">
        <v>45</v>
      </c>
      <c r="W1032" s="3" t="s">
        <v>34</v>
      </c>
      <c r="X1032" s="3" t="s">
        <v>46</v>
      </c>
      <c r="Y1032" s="3" t="s">
        <v>47</v>
      </c>
      <c r="Z1032" s="3" t="s">
        <v>143</v>
      </c>
      <c r="AA1032" s="3" t="s">
        <v>1192</v>
      </c>
      <c r="AB1032" s="4">
        <v>2</v>
      </c>
      <c r="AC1032" s="4">
        <v>21600</v>
      </c>
      <c r="AD1032" s="4">
        <v>21.6</v>
      </c>
      <c r="AE1032" s="4">
        <v>204000</v>
      </c>
    </row>
    <row r="1033" spans="1:31" ht="22" customHeight="1" x14ac:dyDescent="0.3">
      <c r="A1033" s="5">
        <v>43511</v>
      </c>
      <c r="B1033" s="6" t="s">
        <v>31</v>
      </c>
      <c r="C1033" s="6" t="s">
        <v>56</v>
      </c>
      <c r="D1033" s="6" t="s">
        <v>222</v>
      </c>
      <c r="E1033" s="6" t="s">
        <v>34</v>
      </c>
      <c r="F1033" s="7" t="s">
        <v>68</v>
      </c>
      <c r="G1033" s="7" t="s">
        <v>68</v>
      </c>
      <c r="H1033" s="7" t="s">
        <v>68</v>
      </c>
      <c r="I1033" s="6" t="s">
        <v>223</v>
      </c>
      <c r="J1033" s="6" t="s">
        <v>727</v>
      </c>
      <c r="K1033" s="6" t="s">
        <v>580</v>
      </c>
      <c r="L1033" s="6" t="s">
        <v>110</v>
      </c>
      <c r="M1033" s="7" t="s">
        <v>68</v>
      </c>
      <c r="N1033" s="7" t="s">
        <v>68</v>
      </c>
      <c r="O1033" s="7" t="s">
        <v>68</v>
      </c>
      <c r="P1033" s="6" t="s">
        <v>225</v>
      </c>
      <c r="Q1033" s="6" t="s">
        <v>728</v>
      </c>
      <c r="R1033" s="6" t="s">
        <v>113</v>
      </c>
      <c r="S1033" s="6" t="s">
        <v>110</v>
      </c>
      <c r="T1033" s="6" t="s">
        <v>114</v>
      </c>
      <c r="U1033" s="6" t="s">
        <v>115</v>
      </c>
      <c r="V1033" s="6" t="s">
        <v>45</v>
      </c>
      <c r="W1033" s="6" t="s">
        <v>34</v>
      </c>
      <c r="X1033" s="6" t="s">
        <v>46</v>
      </c>
      <c r="Y1033" s="6" t="s">
        <v>47</v>
      </c>
      <c r="Z1033" s="6" t="s">
        <v>187</v>
      </c>
      <c r="AA1033" s="6" t="s">
        <v>1193</v>
      </c>
      <c r="AB1033" s="7">
        <v>6</v>
      </c>
      <c r="AC1033" s="7">
        <v>60840</v>
      </c>
      <c r="AD1033" s="7">
        <v>60.84</v>
      </c>
      <c r="AE1033" s="7">
        <v>388000</v>
      </c>
    </row>
    <row r="1034" spans="1:31" ht="22" customHeight="1" x14ac:dyDescent="0.3">
      <c r="A1034" s="2">
        <v>43511</v>
      </c>
      <c r="B1034" s="3" t="s">
        <v>31</v>
      </c>
      <c r="C1034" s="3" t="s">
        <v>32</v>
      </c>
      <c r="D1034" s="3" t="s">
        <v>33</v>
      </c>
      <c r="E1034" s="3" t="s">
        <v>34</v>
      </c>
      <c r="F1034" s="4" t="s">
        <v>68</v>
      </c>
      <c r="G1034" s="4" t="s">
        <v>68</v>
      </c>
      <c r="H1034" s="4" t="s">
        <v>68</v>
      </c>
      <c r="I1034" s="3" t="s">
        <v>35</v>
      </c>
      <c r="J1034" s="3" t="s">
        <v>634</v>
      </c>
      <c r="K1034" s="4" t="s">
        <v>68</v>
      </c>
      <c r="L1034" s="4" t="s">
        <v>68</v>
      </c>
      <c r="M1034" s="4" t="s">
        <v>68</v>
      </c>
      <c r="N1034" s="4" t="s">
        <v>68</v>
      </c>
      <c r="O1034" s="4" t="s">
        <v>68</v>
      </c>
      <c r="P1034" s="3" t="s">
        <v>495</v>
      </c>
      <c r="Q1034" s="3" t="s">
        <v>41</v>
      </c>
      <c r="R1034" s="3" t="s">
        <v>133</v>
      </c>
      <c r="S1034" s="3" t="s">
        <v>110</v>
      </c>
      <c r="T1034" s="3" t="s">
        <v>134</v>
      </c>
      <c r="U1034" s="3" t="s">
        <v>115</v>
      </c>
      <c r="V1034" s="3" t="s">
        <v>45</v>
      </c>
      <c r="W1034" s="3" t="s">
        <v>34</v>
      </c>
      <c r="X1034" s="3" t="s">
        <v>46</v>
      </c>
      <c r="Y1034" s="3" t="s">
        <v>47</v>
      </c>
      <c r="Z1034" s="3" t="s">
        <v>145</v>
      </c>
      <c r="AA1034" s="3" t="s">
        <v>1194</v>
      </c>
      <c r="AB1034" s="4">
        <v>4</v>
      </c>
      <c r="AC1034" s="4">
        <v>23820</v>
      </c>
      <c r="AD1034" s="4">
        <v>23.82</v>
      </c>
      <c r="AE1034" s="4">
        <v>441000</v>
      </c>
    </row>
    <row r="1035" spans="1:31" ht="22" customHeight="1" x14ac:dyDescent="0.3">
      <c r="A1035" s="5">
        <v>43511</v>
      </c>
      <c r="B1035" s="6" t="s">
        <v>31</v>
      </c>
      <c r="C1035" s="6" t="s">
        <v>32</v>
      </c>
      <c r="D1035" s="6" t="s">
        <v>33</v>
      </c>
      <c r="E1035" s="6" t="s">
        <v>34</v>
      </c>
      <c r="F1035" s="7" t="s">
        <v>68</v>
      </c>
      <c r="G1035" s="7" t="s">
        <v>68</v>
      </c>
      <c r="H1035" s="7" t="s">
        <v>68</v>
      </c>
      <c r="I1035" s="6" t="s">
        <v>35</v>
      </c>
      <c r="J1035" s="6" t="s">
        <v>634</v>
      </c>
      <c r="K1035" s="7" t="s">
        <v>68</v>
      </c>
      <c r="L1035" s="7" t="s">
        <v>68</v>
      </c>
      <c r="M1035" s="7" t="s">
        <v>68</v>
      </c>
      <c r="N1035" s="7" t="s">
        <v>68</v>
      </c>
      <c r="O1035" s="7" t="s">
        <v>68</v>
      </c>
      <c r="P1035" s="6" t="s">
        <v>495</v>
      </c>
      <c r="Q1035" s="6" t="s">
        <v>41</v>
      </c>
      <c r="R1035" s="6" t="s">
        <v>133</v>
      </c>
      <c r="S1035" s="6" t="s">
        <v>110</v>
      </c>
      <c r="T1035" s="6" t="s">
        <v>134</v>
      </c>
      <c r="U1035" s="6" t="s">
        <v>115</v>
      </c>
      <c r="V1035" s="6" t="s">
        <v>45</v>
      </c>
      <c r="W1035" s="6" t="s">
        <v>34</v>
      </c>
      <c r="X1035" s="6" t="s">
        <v>46</v>
      </c>
      <c r="Y1035" s="6" t="s">
        <v>47</v>
      </c>
      <c r="Z1035" s="6" t="s">
        <v>145</v>
      </c>
      <c r="AA1035" s="6" t="s">
        <v>1195</v>
      </c>
      <c r="AB1035" s="7">
        <v>4</v>
      </c>
      <c r="AC1035" s="7">
        <v>23820</v>
      </c>
      <c r="AD1035" s="7">
        <v>23.82</v>
      </c>
      <c r="AE1035" s="7">
        <v>441000</v>
      </c>
    </row>
    <row r="1036" spans="1:31" ht="22" customHeight="1" x14ac:dyDescent="0.3">
      <c r="A1036" s="2">
        <v>43511</v>
      </c>
      <c r="B1036" s="3" t="s">
        <v>31</v>
      </c>
      <c r="C1036" s="3" t="s">
        <v>56</v>
      </c>
      <c r="D1036" s="3" t="s">
        <v>222</v>
      </c>
      <c r="E1036" s="3" t="s">
        <v>34</v>
      </c>
      <c r="F1036" s="4" t="s">
        <v>68</v>
      </c>
      <c r="G1036" s="4" t="s">
        <v>68</v>
      </c>
      <c r="H1036" s="4" t="s">
        <v>68</v>
      </c>
      <c r="I1036" s="3" t="s">
        <v>223</v>
      </c>
      <c r="J1036" s="3" t="s">
        <v>727</v>
      </c>
      <c r="K1036" s="3" t="s">
        <v>580</v>
      </c>
      <c r="L1036" s="3" t="s">
        <v>110</v>
      </c>
      <c r="M1036" s="4" t="s">
        <v>68</v>
      </c>
      <c r="N1036" s="4" t="s">
        <v>68</v>
      </c>
      <c r="O1036" s="4" t="s">
        <v>68</v>
      </c>
      <c r="P1036" s="3" t="s">
        <v>225</v>
      </c>
      <c r="Q1036" s="3" t="s">
        <v>728</v>
      </c>
      <c r="R1036" s="3" t="s">
        <v>113</v>
      </c>
      <c r="S1036" s="3" t="s">
        <v>110</v>
      </c>
      <c r="T1036" s="3" t="s">
        <v>114</v>
      </c>
      <c r="U1036" s="3" t="s">
        <v>115</v>
      </c>
      <c r="V1036" s="3" t="s">
        <v>45</v>
      </c>
      <c r="W1036" s="3" t="s">
        <v>34</v>
      </c>
      <c r="X1036" s="3" t="s">
        <v>46</v>
      </c>
      <c r="Y1036" s="3" t="s">
        <v>47</v>
      </c>
      <c r="Z1036" s="3" t="s">
        <v>203</v>
      </c>
      <c r="AA1036" s="3" t="s">
        <v>1196</v>
      </c>
      <c r="AB1036" s="4">
        <v>10</v>
      </c>
      <c r="AC1036" s="4">
        <v>112250</v>
      </c>
      <c r="AD1036" s="4">
        <v>112.25</v>
      </c>
      <c r="AE1036" s="4">
        <v>2077000</v>
      </c>
    </row>
    <row r="1037" spans="1:31" ht="22" customHeight="1" x14ac:dyDescent="0.3">
      <c r="A1037" s="5">
        <v>43509</v>
      </c>
      <c r="B1037" s="6" t="s">
        <v>31</v>
      </c>
      <c r="C1037" s="6" t="s">
        <v>56</v>
      </c>
      <c r="D1037" s="7" t="s">
        <v>68</v>
      </c>
      <c r="E1037" s="7" t="s">
        <v>68</v>
      </c>
      <c r="F1037" s="7" t="s">
        <v>68</v>
      </c>
      <c r="G1037" s="7" t="s">
        <v>68</v>
      </c>
      <c r="H1037" s="7" t="s">
        <v>68</v>
      </c>
      <c r="I1037" s="6" t="s">
        <v>74</v>
      </c>
      <c r="J1037" s="6" t="s">
        <v>230</v>
      </c>
      <c r="K1037" s="6" t="s">
        <v>580</v>
      </c>
      <c r="L1037" s="6" t="s">
        <v>110</v>
      </c>
      <c r="M1037" s="7" t="s">
        <v>68</v>
      </c>
      <c r="N1037" s="7" t="s">
        <v>68</v>
      </c>
      <c r="O1037" s="7" t="s">
        <v>68</v>
      </c>
      <c r="P1037" s="6" t="s">
        <v>231</v>
      </c>
      <c r="Q1037" s="6" t="s">
        <v>101</v>
      </c>
      <c r="R1037" s="6" t="s">
        <v>113</v>
      </c>
      <c r="S1037" s="6" t="s">
        <v>110</v>
      </c>
      <c r="T1037" s="6" t="s">
        <v>114</v>
      </c>
      <c r="U1037" s="6" t="s">
        <v>115</v>
      </c>
      <c r="V1037" s="6" t="s">
        <v>45</v>
      </c>
      <c r="W1037" s="6" t="s">
        <v>34</v>
      </c>
      <c r="X1037" s="6" t="s">
        <v>46</v>
      </c>
      <c r="Y1037" s="6" t="s">
        <v>47</v>
      </c>
      <c r="Z1037" s="6" t="s">
        <v>232</v>
      </c>
      <c r="AA1037" s="6" t="s">
        <v>1197</v>
      </c>
      <c r="AB1037" s="7">
        <v>1</v>
      </c>
      <c r="AC1037" s="7">
        <v>16040</v>
      </c>
      <c r="AD1037" s="7">
        <v>16.04</v>
      </c>
      <c r="AE1037" s="7">
        <v>22100</v>
      </c>
    </row>
    <row r="1038" spans="1:31" ht="22" customHeight="1" x14ac:dyDescent="0.3">
      <c r="A1038" s="2">
        <v>43508</v>
      </c>
      <c r="B1038" s="3" t="s">
        <v>31</v>
      </c>
      <c r="C1038" s="3" t="s">
        <v>56</v>
      </c>
      <c r="D1038" s="4" t="s">
        <v>68</v>
      </c>
      <c r="E1038" s="4" t="s">
        <v>68</v>
      </c>
      <c r="F1038" s="4" t="s">
        <v>68</v>
      </c>
      <c r="G1038" s="4" t="s">
        <v>68</v>
      </c>
      <c r="H1038" s="4" t="s">
        <v>68</v>
      </c>
      <c r="I1038" s="3" t="s">
        <v>74</v>
      </c>
      <c r="J1038" s="3" t="s">
        <v>347</v>
      </c>
      <c r="K1038" s="3" t="s">
        <v>929</v>
      </c>
      <c r="L1038" s="3" t="s">
        <v>350</v>
      </c>
      <c r="M1038" s="3" t="s">
        <v>61</v>
      </c>
      <c r="N1038" s="4" t="s">
        <v>68</v>
      </c>
      <c r="O1038" s="4" t="s">
        <v>68</v>
      </c>
      <c r="P1038" s="3" t="s">
        <v>348</v>
      </c>
      <c r="Q1038" s="3" t="s">
        <v>41</v>
      </c>
      <c r="R1038" s="3" t="s">
        <v>371</v>
      </c>
      <c r="S1038" s="3" t="s">
        <v>350</v>
      </c>
      <c r="T1038" s="3" t="s">
        <v>372</v>
      </c>
      <c r="U1038" s="3" t="s">
        <v>352</v>
      </c>
      <c r="V1038" s="3" t="s">
        <v>45</v>
      </c>
      <c r="W1038" s="3" t="s">
        <v>34</v>
      </c>
      <c r="X1038" s="3" t="s">
        <v>46</v>
      </c>
      <c r="Y1038" s="3" t="s">
        <v>47</v>
      </c>
      <c r="Z1038" s="3" t="s">
        <v>1198</v>
      </c>
      <c r="AA1038" s="3" t="s">
        <v>1199</v>
      </c>
      <c r="AB1038" s="4">
        <v>2</v>
      </c>
      <c r="AC1038" s="4">
        <v>37660</v>
      </c>
      <c r="AD1038" s="4">
        <v>37.659999999999997</v>
      </c>
      <c r="AE1038" s="4">
        <v>97100</v>
      </c>
    </row>
    <row r="1039" spans="1:31" ht="22" customHeight="1" x14ac:dyDescent="0.3">
      <c r="A1039" s="5">
        <v>43506</v>
      </c>
      <c r="B1039" s="6" t="s">
        <v>31</v>
      </c>
      <c r="C1039" s="6" t="s">
        <v>56</v>
      </c>
      <c r="D1039" s="7" t="s">
        <v>68</v>
      </c>
      <c r="E1039" s="7" t="s">
        <v>68</v>
      </c>
      <c r="F1039" s="7" t="s">
        <v>68</v>
      </c>
      <c r="G1039" s="7" t="s">
        <v>68</v>
      </c>
      <c r="H1039" s="7" t="s">
        <v>68</v>
      </c>
      <c r="I1039" s="6" t="s">
        <v>74</v>
      </c>
      <c r="J1039" s="6" t="s">
        <v>127</v>
      </c>
      <c r="K1039" s="7" t="s">
        <v>68</v>
      </c>
      <c r="L1039" s="6" t="s">
        <v>120</v>
      </c>
      <c r="M1039" s="7" t="s">
        <v>68</v>
      </c>
      <c r="N1039" s="7" t="s">
        <v>68</v>
      </c>
      <c r="O1039" s="7" t="s">
        <v>68</v>
      </c>
      <c r="P1039" s="6" t="s">
        <v>128</v>
      </c>
      <c r="Q1039" s="6" t="s">
        <v>41</v>
      </c>
      <c r="R1039" s="6" t="s">
        <v>316</v>
      </c>
      <c r="S1039" s="6" t="s">
        <v>120</v>
      </c>
      <c r="T1039" s="6" t="s">
        <v>317</v>
      </c>
      <c r="U1039" s="6" t="s">
        <v>124</v>
      </c>
      <c r="V1039" s="6" t="s">
        <v>45</v>
      </c>
      <c r="W1039" s="6" t="s">
        <v>34</v>
      </c>
      <c r="X1039" s="6" t="s">
        <v>46</v>
      </c>
      <c r="Y1039" s="6" t="s">
        <v>47</v>
      </c>
      <c r="Z1039" s="6" t="s">
        <v>318</v>
      </c>
      <c r="AA1039" s="6" t="s">
        <v>1200</v>
      </c>
      <c r="AB1039" s="7">
        <v>6</v>
      </c>
      <c r="AC1039" s="7">
        <v>72432</v>
      </c>
      <c r="AD1039" s="7">
        <v>72.430000000000007</v>
      </c>
      <c r="AE1039" s="7">
        <v>323000</v>
      </c>
    </row>
    <row r="1040" spans="1:31" ht="22" customHeight="1" x14ac:dyDescent="0.3">
      <c r="A1040" s="2">
        <v>43505</v>
      </c>
      <c r="B1040" s="3" t="s">
        <v>31</v>
      </c>
      <c r="C1040" s="3" t="s">
        <v>32</v>
      </c>
      <c r="D1040" s="3" t="s">
        <v>33</v>
      </c>
      <c r="E1040" s="3" t="s">
        <v>34</v>
      </c>
      <c r="F1040" s="4" t="s">
        <v>68</v>
      </c>
      <c r="G1040" s="4" t="s">
        <v>68</v>
      </c>
      <c r="H1040" s="4" t="s">
        <v>68</v>
      </c>
      <c r="I1040" s="3" t="s">
        <v>35</v>
      </c>
      <c r="J1040" s="3" t="s">
        <v>131</v>
      </c>
      <c r="K1040" s="3" t="s">
        <v>109</v>
      </c>
      <c r="L1040" s="3" t="s">
        <v>110</v>
      </c>
      <c r="M1040" s="4" t="s">
        <v>68</v>
      </c>
      <c r="N1040" s="4" t="s">
        <v>68</v>
      </c>
      <c r="O1040" s="4" t="s">
        <v>68</v>
      </c>
      <c r="P1040" s="3" t="s">
        <v>132</v>
      </c>
      <c r="Q1040" s="3" t="s">
        <v>101</v>
      </c>
      <c r="R1040" s="3" t="s">
        <v>113</v>
      </c>
      <c r="S1040" s="3" t="s">
        <v>110</v>
      </c>
      <c r="T1040" s="3" t="s">
        <v>114</v>
      </c>
      <c r="U1040" s="3" t="s">
        <v>115</v>
      </c>
      <c r="V1040" s="3" t="s">
        <v>45</v>
      </c>
      <c r="W1040" s="3" t="s">
        <v>34</v>
      </c>
      <c r="X1040" s="3" t="s">
        <v>46</v>
      </c>
      <c r="Y1040" s="3" t="s">
        <v>47</v>
      </c>
      <c r="Z1040" s="3" t="s">
        <v>1063</v>
      </c>
      <c r="AA1040" s="3" t="s">
        <v>1201</v>
      </c>
      <c r="AB1040" s="4">
        <v>1</v>
      </c>
      <c r="AC1040" s="4">
        <v>13752</v>
      </c>
      <c r="AD1040" s="4">
        <v>13.75</v>
      </c>
      <c r="AE1040" s="4">
        <v>627000</v>
      </c>
    </row>
    <row r="1041" spans="1:31" ht="22" customHeight="1" x14ac:dyDescent="0.3">
      <c r="A1041" s="5">
        <v>43505</v>
      </c>
      <c r="B1041" s="6" t="s">
        <v>31</v>
      </c>
      <c r="C1041" s="6" t="s">
        <v>32</v>
      </c>
      <c r="D1041" s="6" t="s">
        <v>33</v>
      </c>
      <c r="E1041" s="6" t="s">
        <v>34</v>
      </c>
      <c r="F1041" s="7" t="s">
        <v>68</v>
      </c>
      <c r="G1041" s="7" t="s">
        <v>68</v>
      </c>
      <c r="H1041" s="7" t="s">
        <v>68</v>
      </c>
      <c r="I1041" s="6" t="s">
        <v>35</v>
      </c>
      <c r="J1041" s="6" t="s">
        <v>131</v>
      </c>
      <c r="K1041" s="6" t="s">
        <v>109</v>
      </c>
      <c r="L1041" s="6" t="s">
        <v>110</v>
      </c>
      <c r="M1041" s="7" t="s">
        <v>68</v>
      </c>
      <c r="N1041" s="7" t="s">
        <v>68</v>
      </c>
      <c r="O1041" s="7" t="s">
        <v>68</v>
      </c>
      <c r="P1041" s="6" t="s">
        <v>132</v>
      </c>
      <c r="Q1041" s="6" t="s">
        <v>101</v>
      </c>
      <c r="R1041" s="6" t="s">
        <v>113</v>
      </c>
      <c r="S1041" s="6" t="s">
        <v>110</v>
      </c>
      <c r="T1041" s="6" t="s">
        <v>114</v>
      </c>
      <c r="U1041" s="6" t="s">
        <v>115</v>
      </c>
      <c r="V1041" s="6" t="s">
        <v>45</v>
      </c>
      <c r="W1041" s="6" t="s">
        <v>34</v>
      </c>
      <c r="X1041" s="6" t="s">
        <v>46</v>
      </c>
      <c r="Y1041" s="6" t="s">
        <v>47</v>
      </c>
      <c r="Z1041" s="6" t="s">
        <v>1063</v>
      </c>
      <c r="AA1041" s="6" t="s">
        <v>1201</v>
      </c>
      <c r="AB1041" s="7">
        <v>1</v>
      </c>
      <c r="AC1041" s="7">
        <v>13752</v>
      </c>
      <c r="AD1041" s="7">
        <v>13.75</v>
      </c>
      <c r="AE1041" s="7">
        <v>627000</v>
      </c>
    </row>
    <row r="1042" spans="1:31" ht="22" customHeight="1" x14ac:dyDescent="0.3">
      <c r="A1042" s="2">
        <v>43505</v>
      </c>
      <c r="B1042" s="3" t="s">
        <v>31</v>
      </c>
      <c r="C1042" s="3" t="s">
        <v>32</v>
      </c>
      <c r="D1042" s="3" t="s">
        <v>33</v>
      </c>
      <c r="E1042" s="3" t="s">
        <v>34</v>
      </c>
      <c r="F1042" s="4" t="s">
        <v>68</v>
      </c>
      <c r="G1042" s="4" t="s">
        <v>68</v>
      </c>
      <c r="H1042" s="4" t="s">
        <v>68</v>
      </c>
      <c r="I1042" s="3" t="s">
        <v>35</v>
      </c>
      <c r="J1042" s="3" t="s">
        <v>200</v>
      </c>
      <c r="K1042" s="4" t="s">
        <v>68</v>
      </c>
      <c r="L1042" s="3" t="s">
        <v>99</v>
      </c>
      <c r="M1042" s="4" t="s">
        <v>68</v>
      </c>
      <c r="N1042" s="4" t="s">
        <v>68</v>
      </c>
      <c r="O1042" s="4" t="s">
        <v>68</v>
      </c>
      <c r="P1042" s="3" t="s">
        <v>202</v>
      </c>
      <c r="Q1042" s="3" t="s">
        <v>41</v>
      </c>
      <c r="R1042" s="3" t="s">
        <v>133</v>
      </c>
      <c r="S1042" s="3" t="s">
        <v>110</v>
      </c>
      <c r="T1042" s="3" t="s">
        <v>134</v>
      </c>
      <c r="U1042" s="3" t="s">
        <v>115</v>
      </c>
      <c r="V1042" s="3" t="s">
        <v>45</v>
      </c>
      <c r="W1042" s="3" t="s">
        <v>34</v>
      </c>
      <c r="X1042" s="3" t="s">
        <v>46</v>
      </c>
      <c r="Y1042" s="3" t="s">
        <v>47</v>
      </c>
      <c r="Z1042" s="3" t="s">
        <v>145</v>
      </c>
      <c r="AA1042" s="3" t="s">
        <v>1202</v>
      </c>
      <c r="AB1042" s="4">
        <v>6</v>
      </c>
      <c r="AC1042" s="4">
        <v>58560</v>
      </c>
      <c r="AD1042" s="4">
        <v>58.56</v>
      </c>
      <c r="AE1042" s="4">
        <v>1083000</v>
      </c>
    </row>
    <row r="1043" spans="1:31" ht="22" customHeight="1" x14ac:dyDescent="0.3">
      <c r="A1043" s="5">
        <v>43505</v>
      </c>
      <c r="B1043" s="6" t="s">
        <v>31</v>
      </c>
      <c r="C1043" s="6" t="s">
        <v>32</v>
      </c>
      <c r="D1043" s="6" t="s">
        <v>33</v>
      </c>
      <c r="E1043" s="6" t="s">
        <v>34</v>
      </c>
      <c r="F1043" s="7" t="s">
        <v>68</v>
      </c>
      <c r="G1043" s="7" t="s">
        <v>68</v>
      </c>
      <c r="H1043" s="7" t="s">
        <v>68</v>
      </c>
      <c r="I1043" s="6" t="s">
        <v>35</v>
      </c>
      <c r="J1043" s="6" t="s">
        <v>200</v>
      </c>
      <c r="K1043" s="7" t="s">
        <v>68</v>
      </c>
      <c r="L1043" s="6" t="s">
        <v>99</v>
      </c>
      <c r="M1043" s="7" t="s">
        <v>68</v>
      </c>
      <c r="N1043" s="7" t="s">
        <v>68</v>
      </c>
      <c r="O1043" s="7" t="s">
        <v>68</v>
      </c>
      <c r="P1043" s="6" t="s">
        <v>202</v>
      </c>
      <c r="Q1043" s="6" t="s">
        <v>41</v>
      </c>
      <c r="R1043" s="6" t="s">
        <v>133</v>
      </c>
      <c r="S1043" s="6" t="s">
        <v>110</v>
      </c>
      <c r="T1043" s="6" t="s">
        <v>134</v>
      </c>
      <c r="U1043" s="6" t="s">
        <v>115</v>
      </c>
      <c r="V1043" s="6" t="s">
        <v>45</v>
      </c>
      <c r="W1043" s="6" t="s">
        <v>34</v>
      </c>
      <c r="X1043" s="6" t="s">
        <v>46</v>
      </c>
      <c r="Y1043" s="6" t="s">
        <v>47</v>
      </c>
      <c r="Z1043" s="6" t="s">
        <v>145</v>
      </c>
      <c r="AA1043" s="6" t="s">
        <v>1203</v>
      </c>
      <c r="AB1043" s="7">
        <v>2</v>
      </c>
      <c r="AC1043" s="7">
        <v>23180</v>
      </c>
      <c r="AD1043" s="7">
        <v>23.18</v>
      </c>
      <c r="AE1043" s="7">
        <v>429000</v>
      </c>
    </row>
    <row r="1044" spans="1:31" ht="22" customHeight="1" x14ac:dyDescent="0.3">
      <c r="A1044" s="2">
        <v>43504</v>
      </c>
      <c r="B1044" s="3" t="s">
        <v>31</v>
      </c>
      <c r="C1044" s="3" t="s">
        <v>56</v>
      </c>
      <c r="D1044" s="4" t="s">
        <v>68</v>
      </c>
      <c r="E1044" s="4" t="s">
        <v>68</v>
      </c>
      <c r="F1044" s="4" t="s">
        <v>68</v>
      </c>
      <c r="G1044" s="4" t="s">
        <v>68</v>
      </c>
      <c r="H1044" s="4" t="s">
        <v>68</v>
      </c>
      <c r="I1044" s="3" t="s">
        <v>74</v>
      </c>
      <c r="J1044" s="3" t="s">
        <v>244</v>
      </c>
      <c r="K1044" s="4" t="s">
        <v>68</v>
      </c>
      <c r="L1044" s="3" t="s">
        <v>245</v>
      </c>
      <c r="M1044" s="3" t="s">
        <v>61</v>
      </c>
      <c r="N1044" s="4" t="s">
        <v>68</v>
      </c>
      <c r="O1044" s="4" t="s">
        <v>68</v>
      </c>
      <c r="P1044" s="3" t="s">
        <v>246</v>
      </c>
      <c r="Q1044" s="3" t="s">
        <v>101</v>
      </c>
      <c r="R1044" s="3" t="s">
        <v>474</v>
      </c>
      <c r="S1044" s="3" t="s">
        <v>245</v>
      </c>
      <c r="T1044" s="3" t="s">
        <v>475</v>
      </c>
      <c r="U1044" s="3" t="s">
        <v>124</v>
      </c>
      <c r="V1044" s="3" t="s">
        <v>45</v>
      </c>
      <c r="W1044" s="3" t="s">
        <v>34</v>
      </c>
      <c r="X1044" s="3" t="s">
        <v>46</v>
      </c>
      <c r="Y1044" s="3" t="s">
        <v>47</v>
      </c>
      <c r="Z1044" s="3" t="s">
        <v>187</v>
      </c>
      <c r="AA1044" s="3" t="s">
        <v>1204</v>
      </c>
      <c r="AB1044" s="4">
        <v>6</v>
      </c>
      <c r="AC1044" s="4">
        <v>146399.99</v>
      </c>
      <c r="AD1044" s="4">
        <v>146.4</v>
      </c>
      <c r="AE1044" s="4">
        <v>1627000</v>
      </c>
    </row>
    <row r="1045" spans="1:31" ht="22" customHeight="1" x14ac:dyDescent="0.3">
      <c r="A1045" s="5">
        <v>43504</v>
      </c>
      <c r="B1045" s="6" t="s">
        <v>107</v>
      </c>
      <c r="C1045" s="6" t="s">
        <v>56</v>
      </c>
      <c r="D1045" s="7" t="s">
        <v>68</v>
      </c>
      <c r="E1045" s="7" t="s">
        <v>68</v>
      </c>
      <c r="F1045" s="7" t="s">
        <v>68</v>
      </c>
      <c r="G1045" s="7" t="s">
        <v>68</v>
      </c>
      <c r="H1045" s="7" t="s">
        <v>68</v>
      </c>
      <c r="I1045" s="6" t="s">
        <v>74</v>
      </c>
      <c r="J1045" s="6" t="s">
        <v>108</v>
      </c>
      <c r="K1045" s="6" t="s">
        <v>109</v>
      </c>
      <c r="L1045" s="6" t="s">
        <v>110</v>
      </c>
      <c r="M1045" s="6" t="s">
        <v>61</v>
      </c>
      <c r="N1045" s="7">
        <v>4753761516.5299997</v>
      </c>
      <c r="O1045" s="7">
        <v>5421594553.2399998</v>
      </c>
      <c r="P1045" s="6" t="s">
        <v>1158</v>
      </c>
      <c r="Q1045" s="6" t="s">
        <v>41</v>
      </c>
      <c r="R1045" s="6" t="s">
        <v>133</v>
      </c>
      <c r="S1045" s="6" t="s">
        <v>110</v>
      </c>
      <c r="T1045" s="6" t="s">
        <v>134</v>
      </c>
      <c r="U1045" s="6" t="s">
        <v>115</v>
      </c>
      <c r="V1045" s="6" t="s">
        <v>45</v>
      </c>
      <c r="W1045" s="6" t="s">
        <v>34</v>
      </c>
      <c r="X1045" s="6" t="s">
        <v>46</v>
      </c>
      <c r="Y1045" s="6" t="s">
        <v>47</v>
      </c>
      <c r="Z1045" s="6" t="s">
        <v>1089</v>
      </c>
      <c r="AA1045" s="6" t="s">
        <v>1205</v>
      </c>
      <c r="AB1045" s="7">
        <v>8</v>
      </c>
      <c r="AC1045" s="7">
        <v>96672</v>
      </c>
      <c r="AD1045" s="7">
        <v>96.67</v>
      </c>
      <c r="AE1045" s="7">
        <v>745000</v>
      </c>
    </row>
    <row r="1046" spans="1:31" ht="22" customHeight="1" x14ac:dyDescent="0.3">
      <c r="A1046" s="2">
        <v>43499</v>
      </c>
      <c r="B1046" s="3" t="s">
        <v>31</v>
      </c>
      <c r="C1046" s="3" t="s">
        <v>56</v>
      </c>
      <c r="D1046" s="4" t="s">
        <v>68</v>
      </c>
      <c r="E1046" s="4" t="s">
        <v>68</v>
      </c>
      <c r="F1046" s="4" t="s">
        <v>68</v>
      </c>
      <c r="G1046" s="4" t="s">
        <v>68</v>
      </c>
      <c r="H1046" s="4" t="s">
        <v>68</v>
      </c>
      <c r="I1046" s="3" t="s">
        <v>57</v>
      </c>
      <c r="J1046" s="3" t="s">
        <v>127</v>
      </c>
      <c r="K1046" s="4" t="s">
        <v>68</v>
      </c>
      <c r="L1046" s="3" t="s">
        <v>120</v>
      </c>
      <c r="M1046" s="4" t="s">
        <v>68</v>
      </c>
      <c r="N1046" s="4" t="s">
        <v>68</v>
      </c>
      <c r="O1046" s="4" t="s">
        <v>68</v>
      </c>
      <c r="P1046" s="3" t="s">
        <v>128</v>
      </c>
      <c r="Q1046" s="3" t="s">
        <v>41</v>
      </c>
      <c r="R1046" s="3" t="s">
        <v>122</v>
      </c>
      <c r="S1046" s="3" t="s">
        <v>120</v>
      </c>
      <c r="T1046" s="3" t="s">
        <v>123</v>
      </c>
      <c r="U1046" s="3" t="s">
        <v>124</v>
      </c>
      <c r="V1046" s="3" t="s">
        <v>45</v>
      </c>
      <c r="W1046" s="3" t="s">
        <v>34</v>
      </c>
      <c r="X1046" s="3" t="s">
        <v>46</v>
      </c>
      <c r="Y1046" s="3" t="s">
        <v>47</v>
      </c>
      <c r="Z1046" s="3" t="s">
        <v>143</v>
      </c>
      <c r="AA1046" s="3" t="s">
        <v>1192</v>
      </c>
      <c r="AB1046" s="4">
        <v>2</v>
      </c>
      <c r="AC1046" s="4">
        <v>21400</v>
      </c>
      <c r="AD1046" s="4">
        <v>21.4</v>
      </c>
      <c r="AE1046" s="4">
        <v>202000</v>
      </c>
    </row>
    <row r="1047" spans="1:31" ht="22" customHeight="1" x14ac:dyDescent="0.3">
      <c r="A1047" s="5">
        <v>43499</v>
      </c>
      <c r="B1047" s="6" t="s">
        <v>31</v>
      </c>
      <c r="C1047" s="6" t="s">
        <v>56</v>
      </c>
      <c r="D1047" s="7" t="s">
        <v>68</v>
      </c>
      <c r="E1047" s="7" t="s">
        <v>68</v>
      </c>
      <c r="F1047" s="7" t="s">
        <v>68</v>
      </c>
      <c r="G1047" s="7" t="s">
        <v>68</v>
      </c>
      <c r="H1047" s="7" t="s">
        <v>68</v>
      </c>
      <c r="I1047" s="6" t="s">
        <v>74</v>
      </c>
      <c r="J1047" s="6" t="s">
        <v>127</v>
      </c>
      <c r="K1047" s="7" t="s">
        <v>68</v>
      </c>
      <c r="L1047" s="6" t="s">
        <v>120</v>
      </c>
      <c r="M1047" s="7" t="s">
        <v>68</v>
      </c>
      <c r="N1047" s="7" t="s">
        <v>68</v>
      </c>
      <c r="O1047" s="7" t="s">
        <v>68</v>
      </c>
      <c r="P1047" s="6" t="s">
        <v>128</v>
      </c>
      <c r="Q1047" s="6" t="s">
        <v>41</v>
      </c>
      <c r="R1047" s="6" t="s">
        <v>316</v>
      </c>
      <c r="S1047" s="6" t="s">
        <v>120</v>
      </c>
      <c r="T1047" s="6" t="s">
        <v>317</v>
      </c>
      <c r="U1047" s="6" t="s">
        <v>124</v>
      </c>
      <c r="V1047" s="6" t="s">
        <v>45</v>
      </c>
      <c r="W1047" s="6" t="s">
        <v>34</v>
      </c>
      <c r="X1047" s="6" t="s">
        <v>46</v>
      </c>
      <c r="Y1047" s="6" t="s">
        <v>47</v>
      </c>
      <c r="Z1047" s="6" t="s">
        <v>318</v>
      </c>
      <c r="AA1047" s="6" t="s">
        <v>1206</v>
      </c>
      <c r="AB1047" s="7">
        <v>20</v>
      </c>
      <c r="AC1047" s="7">
        <v>241440</v>
      </c>
      <c r="AD1047" s="7">
        <v>241.44</v>
      </c>
      <c r="AE1047" s="7">
        <v>1076000</v>
      </c>
    </row>
    <row r="1048" spans="1:31" ht="22" customHeight="1" x14ac:dyDescent="0.3">
      <c r="A1048" s="2">
        <v>43499</v>
      </c>
      <c r="B1048" s="3" t="s">
        <v>31</v>
      </c>
      <c r="C1048" s="3" t="s">
        <v>56</v>
      </c>
      <c r="D1048" s="4" t="s">
        <v>68</v>
      </c>
      <c r="E1048" s="4" t="s">
        <v>68</v>
      </c>
      <c r="F1048" s="4" t="s">
        <v>68</v>
      </c>
      <c r="G1048" s="4" t="s">
        <v>68</v>
      </c>
      <c r="H1048" s="4" t="s">
        <v>68</v>
      </c>
      <c r="I1048" s="3" t="s">
        <v>74</v>
      </c>
      <c r="J1048" s="3" t="s">
        <v>385</v>
      </c>
      <c r="K1048" s="4" t="s">
        <v>68</v>
      </c>
      <c r="L1048" s="3" t="s">
        <v>120</v>
      </c>
      <c r="M1048" s="3" t="s">
        <v>61</v>
      </c>
      <c r="N1048" s="4" t="s">
        <v>68</v>
      </c>
      <c r="O1048" s="4" t="s">
        <v>68</v>
      </c>
      <c r="P1048" s="3" t="s">
        <v>387</v>
      </c>
      <c r="Q1048" s="3" t="s">
        <v>101</v>
      </c>
      <c r="R1048" s="3" t="s">
        <v>122</v>
      </c>
      <c r="S1048" s="3" t="s">
        <v>120</v>
      </c>
      <c r="T1048" s="3" t="s">
        <v>123</v>
      </c>
      <c r="U1048" s="3" t="s">
        <v>124</v>
      </c>
      <c r="V1048" s="3" t="s">
        <v>45</v>
      </c>
      <c r="W1048" s="3" t="s">
        <v>34</v>
      </c>
      <c r="X1048" s="3" t="s">
        <v>46</v>
      </c>
      <c r="Y1048" s="3" t="s">
        <v>47</v>
      </c>
      <c r="Z1048" s="3" t="s">
        <v>207</v>
      </c>
      <c r="AA1048" s="3" t="s">
        <v>1207</v>
      </c>
      <c r="AB1048" s="4">
        <v>2</v>
      </c>
      <c r="AC1048" s="4">
        <v>20120</v>
      </c>
      <c r="AD1048" s="4">
        <v>20.12</v>
      </c>
      <c r="AE1048" s="4">
        <v>89700</v>
      </c>
    </row>
    <row r="1049" spans="1:31" ht="22" customHeight="1" x14ac:dyDescent="0.3">
      <c r="A1049" s="5">
        <v>43498</v>
      </c>
      <c r="B1049" s="6" t="s">
        <v>107</v>
      </c>
      <c r="C1049" s="6" t="s">
        <v>56</v>
      </c>
      <c r="D1049" s="7" t="s">
        <v>68</v>
      </c>
      <c r="E1049" s="7" t="s">
        <v>68</v>
      </c>
      <c r="F1049" s="7" t="s">
        <v>68</v>
      </c>
      <c r="G1049" s="7" t="s">
        <v>68</v>
      </c>
      <c r="H1049" s="7" t="s">
        <v>68</v>
      </c>
      <c r="I1049" s="6" t="s">
        <v>74</v>
      </c>
      <c r="J1049" s="6" t="s">
        <v>108</v>
      </c>
      <c r="K1049" s="6" t="s">
        <v>109</v>
      </c>
      <c r="L1049" s="6" t="s">
        <v>110</v>
      </c>
      <c r="M1049" s="6" t="s">
        <v>61</v>
      </c>
      <c r="N1049" s="7">
        <v>4753761516.5299997</v>
      </c>
      <c r="O1049" s="7">
        <v>5421594553.2399998</v>
      </c>
      <c r="P1049" s="6" t="s">
        <v>1158</v>
      </c>
      <c r="Q1049" s="6" t="s">
        <v>41</v>
      </c>
      <c r="R1049" s="6" t="s">
        <v>113</v>
      </c>
      <c r="S1049" s="6" t="s">
        <v>110</v>
      </c>
      <c r="T1049" s="6" t="s">
        <v>114</v>
      </c>
      <c r="U1049" s="6" t="s">
        <v>115</v>
      </c>
      <c r="V1049" s="6" t="s">
        <v>45</v>
      </c>
      <c r="W1049" s="6" t="s">
        <v>34</v>
      </c>
      <c r="X1049" s="6" t="s">
        <v>46</v>
      </c>
      <c r="Y1049" s="6" t="s">
        <v>47</v>
      </c>
      <c r="Z1049" s="6" t="s">
        <v>1089</v>
      </c>
      <c r="AA1049" s="6" t="s">
        <v>1208</v>
      </c>
      <c r="AB1049" s="7">
        <v>8</v>
      </c>
      <c r="AC1049" s="7">
        <v>96672</v>
      </c>
      <c r="AD1049" s="7">
        <v>96.67</v>
      </c>
      <c r="AE1049" s="7">
        <v>745000</v>
      </c>
    </row>
    <row r="1050" spans="1:31" ht="22" customHeight="1" x14ac:dyDescent="0.3">
      <c r="A1050" s="2">
        <v>43498</v>
      </c>
      <c r="B1050" s="3" t="s">
        <v>31</v>
      </c>
      <c r="C1050" s="3" t="s">
        <v>56</v>
      </c>
      <c r="D1050" s="3" t="s">
        <v>222</v>
      </c>
      <c r="E1050" s="3" t="s">
        <v>34</v>
      </c>
      <c r="F1050" s="4" t="s">
        <v>68</v>
      </c>
      <c r="G1050" s="4" t="s">
        <v>68</v>
      </c>
      <c r="H1050" s="4" t="s">
        <v>68</v>
      </c>
      <c r="I1050" s="3" t="s">
        <v>223</v>
      </c>
      <c r="J1050" s="3" t="s">
        <v>903</v>
      </c>
      <c r="K1050" s="4" t="s">
        <v>68</v>
      </c>
      <c r="L1050" s="3" t="s">
        <v>1160</v>
      </c>
      <c r="M1050" s="4" t="s">
        <v>68</v>
      </c>
      <c r="N1050" s="4" t="s">
        <v>68</v>
      </c>
      <c r="O1050" s="4" t="s">
        <v>68</v>
      </c>
      <c r="P1050" s="3" t="s">
        <v>1161</v>
      </c>
      <c r="Q1050" s="3" t="s">
        <v>905</v>
      </c>
      <c r="R1050" s="3" t="s">
        <v>133</v>
      </c>
      <c r="S1050" s="3" t="s">
        <v>110</v>
      </c>
      <c r="T1050" s="3" t="s">
        <v>134</v>
      </c>
      <c r="U1050" s="3" t="s">
        <v>115</v>
      </c>
      <c r="V1050" s="3" t="s">
        <v>45</v>
      </c>
      <c r="W1050" s="3" t="s">
        <v>34</v>
      </c>
      <c r="X1050" s="3" t="s">
        <v>46</v>
      </c>
      <c r="Y1050" s="3" t="s">
        <v>47</v>
      </c>
      <c r="Z1050" s="3" t="s">
        <v>203</v>
      </c>
      <c r="AA1050" s="3" t="s">
        <v>1209</v>
      </c>
      <c r="AB1050" s="4">
        <v>18</v>
      </c>
      <c r="AC1050" s="4">
        <v>202020</v>
      </c>
      <c r="AD1050" s="4">
        <v>202.02</v>
      </c>
      <c r="AE1050" s="4">
        <v>3738000</v>
      </c>
    </row>
    <row r="1051" spans="1:31" ht="22" customHeight="1" x14ac:dyDescent="0.3">
      <c r="A1051" s="5">
        <v>43498</v>
      </c>
      <c r="B1051" s="6" t="s">
        <v>31</v>
      </c>
      <c r="C1051" s="6" t="s">
        <v>32</v>
      </c>
      <c r="D1051" s="6" t="s">
        <v>33</v>
      </c>
      <c r="E1051" s="6" t="s">
        <v>34</v>
      </c>
      <c r="F1051" s="7" t="s">
        <v>68</v>
      </c>
      <c r="G1051" s="7" t="s">
        <v>68</v>
      </c>
      <c r="H1051" s="7" t="s">
        <v>68</v>
      </c>
      <c r="I1051" s="6" t="s">
        <v>35</v>
      </c>
      <c r="J1051" s="6" t="s">
        <v>200</v>
      </c>
      <c r="K1051" s="7" t="s">
        <v>68</v>
      </c>
      <c r="L1051" s="6" t="s">
        <v>99</v>
      </c>
      <c r="M1051" s="7" t="s">
        <v>68</v>
      </c>
      <c r="N1051" s="7" t="s">
        <v>68</v>
      </c>
      <c r="O1051" s="7" t="s">
        <v>68</v>
      </c>
      <c r="P1051" s="6" t="s">
        <v>202</v>
      </c>
      <c r="Q1051" s="6" t="s">
        <v>41</v>
      </c>
      <c r="R1051" s="6" t="s">
        <v>133</v>
      </c>
      <c r="S1051" s="6" t="s">
        <v>110</v>
      </c>
      <c r="T1051" s="6" t="s">
        <v>134</v>
      </c>
      <c r="U1051" s="6" t="s">
        <v>115</v>
      </c>
      <c r="V1051" s="6" t="s">
        <v>45</v>
      </c>
      <c r="W1051" s="6" t="s">
        <v>34</v>
      </c>
      <c r="X1051" s="6" t="s">
        <v>46</v>
      </c>
      <c r="Y1051" s="6" t="s">
        <v>47</v>
      </c>
      <c r="Z1051" s="6" t="s">
        <v>145</v>
      </c>
      <c r="AA1051" s="6" t="s">
        <v>1210</v>
      </c>
      <c r="AB1051" s="7">
        <v>2</v>
      </c>
      <c r="AC1051" s="7">
        <v>23280</v>
      </c>
      <c r="AD1051" s="7">
        <v>23.28</v>
      </c>
      <c r="AE1051" s="7">
        <v>431000</v>
      </c>
    </row>
    <row r="1052" spans="1:31" ht="22" customHeight="1" x14ac:dyDescent="0.3">
      <c r="A1052" s="2">
        <v>43498</v>
      </c>
      <c r="B1052" s="3" t="s">
        <v>31</v>
      </c>
      <c r="C1052" s="3" t="s">
        <v>32</v>
      </c>
      <c r="D1052" s="3" t="s">
        <v>33</v>
      </c>
      <c r="E1052" s="3" t="s">
        <v>34</v>
      </c>
      <c r="F1052" s="4" t="s">
        <v>68</v>
      </c>
      <c r="G1052" s="4" t="s">
        <v>68</v>
      </c>
      <c r="H1052" s="4" t="s">
        <v>68</v>
      </c>
      <c r="I1052" s="3" t="s">
        <v>35</v>
      </c>
      <c r="J1052" s="3" t="s">
        <v>200</v>
      </c>
      <c r="K1052" s="4" t="s">
        <v>68</v>
      </c>
      <c r="L1052" s="3" t="s">
        <v>99</v>
      </c>
      <c r="M1052" s="4" t="s">
        <v>68</v>
      </c>
      <c r="N1052" s="4" t="s">
        <v>68</v>
      </c>
      <c r="O1052" s="4" t="s">
        <v>68</v>
      </c>
      <c r="P1052" s="3" t="s">
        <v>202</v>
      </c>
      <c r="Q1052" s="3" t="s">
        <v>41</v>
      </c>
      <c r="R1052" s="3" t="s">
        <v>133</v>
      </c>
      <c r="S1052" s="3" t="s">
        <v>110</v>
      </c>
      <c r="T1052" s="3" t="s">
        <v>134</v>
      </c>
      <c r="U1052" s="3" t="s">
        <v>115</v>
      </c>
      <c r="V1052" s="3" t="s">
        <v>45</v>
      </c>
      <c r="W1052" s="3" t="s">
        <v>34</v>
      </c>
      <c r="X1052" s="3" t="s">
        <v>46</v>
      </c>
      <c r="Y1052" s="3" t="s">
        <v>47</v>
      </c>
      <c r="Z1052" s="3" t="s">
        <v>145</v>
      </c>
      <c r="AA1052" s="3" t="s">
        <v>1211</v>
      </c>
      <c r="AB1052" s="4">
        <v>2</v>
      </c>
      <c r="AC1052" s="4">
        <v>23180</v>
      </c>
      <c r="AD1052" s="4">
        <v>23.18</v>
      </c>
      <c r="AE1052" s="4">
        <v>429000</v>
      </c>
    </row>
    <row r="1053" spans="1:31" ht="22" customHeight="1" x14ac:dyDescent="0.3">
      <c r="A1053" s="5">
        <v>43498</v>
      </c>
      <c r="B1053" s="6" t="s">
        <v>107</v>
      </c>
      <c r="C1053" s="6" t="s">
        <v>56</v>
      </c>
      <c r="D1053" s="7" t="s">
        <v>68</v>
      </c>
      <c r="E1053" s="7" t="s">
        <v>68</v>
      </c>
      <c r="F1053" s="7" t="s">
        <v>68</v>
      </c>
      <c r="G1053" s="7" t="s">
        <v>68</v>
      </c>
      <c r="H1053" s="7" t="s">
        <v>68</v>
      </c>
      <c r="I1053" s="6" t="s">
        <v>74</v>
      </c>
      <c r="J1053" s="6" t="s">
        <v>108</v>
      </c>
      <c r="K1053" s="6" t="s">
        <v>109</v>
      </c>
      <c r="L1053" s="6" t="s">
        <v>110</v>
      </c>
      <c r="M1053" s="6" t="s">
        <v>61</v>
      </c>
      <c r="N1053" s="7">
        <v>4753761516.5299997</v>
      </c>
      <c r="O1053" s="7">
        <v>5421594553.2399998</v>
      </c>
      <c r="P1053" s="6" t="s">
        <v>1158</v>
      </c>
      <c r="Q1053" s="6" t="s">
        <v>41</v>
      </c>
      <c r="R1053" s="6" t="s">
        <v>133</v>
      </c>
      <c r="S1053" s="6" t="s">
        <v>110</v>
      </c>
      <c r="T1053" s="6" t="s">
        <v>134</v>
      </c>
      <c r="U1053" s="6" t="s">
        <v>115</v>
      </c>
      <c r="V1053" s="6" t="s">
        <v>45</v>
      </c>
      <c r="W1053" s="6" t="s">
        <v>34</v>
      </c>
      <c r="X1053" s="6" t="s">
        <v>46</v>
      </c>
      <c r="Y1053" s="6" t="s">
        <v>47</v>
      </c>
      <c r="Z1053" s="6" t="s">
        <v>145</v>
      </c>
      <c r="AA1053" s="6" t="s">
        <v>1212</v>
      </c>
      <c r="AB1053" s="7">
        <v>2</v>
      </c>
      <c r="AC1053" s="7">
        <v>21875</v>
      </c>
      <c r="AD1053" s="7">
        <v>21.88</v>
      </c>
      <c r="AE1053" s="7">
        <v>405000</v>
      </c>
    </row>
    <row r="1054" spans="1:31" ht="22" customHeight="1" x14ac:dyDescent="0.3">
      <c r="A1054" s="2">
        <v>43498</v>
      </c>
      <c r="B1054" s="3" t="s">
        <v>107</v>
      </c>
      <c r="C1054" s="3" t="s">
        <v>56</v>
      </c>
      <c r="D1054" s="4" t="s">
        <v>68</v>
      </c>
      <c r="E1054" s="4" t="s">
        <v>68</v>
      </c>
      <c r="F1054" s="4" t="s">
        <v>68</v>
      </c>
      <c r="G1054" s="4" t="s">
        <v>68</v>
      </c>
      <c r="H1054" s="4" t="s">
        <v>68</v>
      </c>
      <c r="I1054" s="3" t="s">
        <v>74</v>
      </c>
      <c r="J1054" s="3" t="s">
        <v>108</v>
      </c>
      <c r="K1054" s="3" t="s">
        <v>109</v>
      </c>
      <c r="L1054" s="3" t="s">
        <v>110</v>
      </c>
      <c r="M1054" s="3" t="s">
        <v>61</v>
      </c>
      <c r="N1054" s="4">
        <v>4753761516.5299997</v>
      </c>
      <c r="O1054" s="4">
        <v>5421594553.2399998</v>
      </c>
      <c r="P1054" s="3" t="s">
        <v>1158</v>
      </c>
      <c r="Q1054" s="3" t="s">
        <v>41</v>
      </c>
      <c r="R1054" s="3" t="s">
        <v>133</v>
      </c>
      <c r="S1054" s="3" t="s">
        <v>110</v>
      </c>
      <c r="T1054" s="3" t="s">
        <v>134</v>
      </c>
      <c r="U1054" s="3" t="s">
        <v>115</v>
      </c>
      <c r="V1054" s="3" t="s">
        <v>45</v>
      </c>
      <c r="W1054" s="3" t="s">
        <v>34</v>
      </c>
      <c r="X1054" s="3" t="s">
        <v>46</v>
      </c>
      <c r="Y1054" s="3" t="s">
        <v>47</v>
      </c>
      <c r="Z1054" s="3" t="s">
        <v>135</v>
      </c>
      <c r="AA1054" s="3" t="s">
        <v>1213</v>
      </c>
      <c r="AB1054" s="4">
        <v>2</v>
      </c>
      <c r="AC1054" s="4">
        <v>22455</v>
      </c>
      <c r="AD1054" s="4">
        <v>22.45</v>
      </c>
      <c r="AE1054" s="4">
        <v>159000</v>
      </c>
    </row>
    <row r="1055" spans="1:31" ht="22" customHeight="1" x14ac:dyDescent="0.3">
      <c r="A1055" s="5">
        <v>43498</v>
      </c>
      <c r="B1055" s="6" t="s">
        <v>107</v>
      </c>
      <c r="C1055" s="6" t="s">
        <v>56</v>
      </c>
      <c r="D1055" s="7" t="s">
        <v>68</v>
      </c>
      <c r="E1055" s="7" t="s">
        <v>68</v>
      </c>
      <c r="F1055" s="7" t="s">
        <v>68</v>
      </c>
      <c r="G1055" s="7" t="s">
        <v>68</v>
      </c>
      <c r="H1055" s="7" t="s">
        <v>68</v>
      </c>
      <c r="I1055" s="6" t="s">
        <v>74</v>
      </c>
      <c r="J1055" s="6" t="s">
        <v>108</v>
      </c>
      <c r="K1055" s="6" t="s">
        <v>109</v>
      </c>
      <c r="L1055" s="6" t="s">
        <v>110</v>
      </c>
      <c r="M1055" s="6" t="s">
        <v>61</v>
      </c>
      <c r="N1055" s="7">
        <v>4753761516.5299997</v>
      </c>
      <c r="O1055" s="7">
        <v>5421594553.2399998</v>
      </c>
      <c r="P1055" s="6" t="s">
        <v>1158</v>
      </c>
      <c r="Q1055" s="6" t="s">
        <v>41</v>
      </c>
      <c r="R1055" s="6" t="s">
        <v>133</v>
      </c>
      <c r="S1055" s="6" t="s">
        <v>110</v>
      </c>
      <c r="T1055" s="6" t="s">
        <v>134</v>
      </c>
      <c r="U1055" s="6" t="s">
        <v>115</v>
      </c>
      <c r="V1055" s="6" t="s">
        <v>45</v>
      </c>
      <c r="W1055" s="6" t="s">
        <v>34</v>
      </c>
      <c r="X1055" s="6" t="s">
        <v>46</v>
      </c>
      <c r="Y1055" s="6" t="s">
        <v>47</v>
      </c>
      <c r="Z1055" s="6" t="s">
        <v>1089</v>
      </c>
      <c r="AA1055" s="6" t="s">
        <v>1214</v>
      </c>
      <c r="AB1055" s="7">
        <v>6</v>
      </c>
      <c r="AC1055" s="7">
        <v>72504</v>
      </c>
      <c r="AD1055" s="7">
        <v>72.5</v>
      </c>
      <c r="AE1055" s="7">
        <v>559000</v>
      </c>
    </row>
    <row r="1056" spans="1:31" ht="22" customHeight="1" x14ac:dyDescent="0.3">
      <c r="A1056" s="2">
        <v>43498</v>
      </c>
      <c r="B1056" s="3" t="s">
        <v>31</v>
      </c>
      <c r="C1056" s="3" t="s">
        <v>32</v>
      </c>
      <c r="D1056" s="3" t="s">
        <v>33</v>
      </c>
      <c r="E1056" s="3" t="s">
        <v>34</v>
      </c>
      <c r="F1056" s="4" t="s">
        <v>68</v>
      </c>
      <c r="G1056" s="4" t="s">
        <v>68</v>
      </c>
      <c r="H1056" s="4" t="s">
        <v>68</v>
      </c>
      <c r="I1056" s="3" t="s">
        <v>35</v>
      </c>
      <c r="J1056" s="3" t="s">
        <v>200</v>
      </c>
      <c r="K1056" s="4" t="s">
        <v>68</v>
      </c>
      <c r="L1056" s="3" t="s">
        <v>99</v>
      </c>
      <c r="M1056" s="4" t="s">
        <v>68</v>
      </c>
      <c r="N1056" s="4" t="s">
        <v>68</v>
      </c>
      <c r="O1056" s="4" t="s">
        <v>68</v>
      </c>
      <c r="P1056" s="3" t="s">
        <v>202</v>
      </c>
      <c r="Q1056" s="3" t="s">
        <v>41</v>
      </c>
      <c r="R1056" s="3" t="s">
        <v>133</v>
      </c>
      <c r="S1056" s="3" t="s">
        <v>110</v>
      </c>
      <c r="T1056" s="3" t="s">
        <v>134</v>
      </c>
      <c r="U1056" s="3" t="s">
        <v>115</v>
      </c>
      <c r="V1056" s="3" t="s">
        <v>45</v>
      </c>
      <c r="W1056" s="3" t="s">
        <v>34</v>
      </c>
      <c r="X1056" s="3" t="s">
        <v>46</v>
      </c>
      <c r="Y1056" s="3" t="s">
        <v>47</v>
      </c>
      <c r="Z1056" s="3" t="s">
        <v>145</v>
      </c>
      <c r="AA1056" s="3" t="s">
        <v>1215</v>
      </c>
      <c r="AB1056" s="4">
        <v>2</v>
      </c>
      <c r="AC1056" s="4">
        <v>19520</v>
      </c>
      <c r="AD1056" s="4">
        <v>19.52</v>
      </c>
      <c r="AE1056" s="4">
        <v>361000</v>
      </c>
    </row>
    <row r="1057" spans="1:31" ht="22" customHeight="1" x14ac:dyDescent="0.3">
      <c r="A1057" s="5">
        <v>43498</v>
      </c>
      <c r="B1057" s="6" t="s">
        <v>107</v>
      </c>
      <c r="C1057" s="6" t="s">
        <v>56</v>
      </c>
      <c r="D1057" s="7" t="s">
        <v>68</v>
      </c>
      <c r="E1057" s="7" t="s">
        <v>68</v>
      </c>
      <c r="F1057" s="7" t="s">
        <v>68</v>
      </c>
      <c r="G1057" s="7" t="s">
        <v>68</v>
      </c>
      <c r="H1057" s="7" t="s">
        <v>68</v>
      </c>
      <c r="I1057" s="6" t="s">
        <v>74</v>
      </c>
      <c r="J1057" s="6" t="s">
        <v>108</v>
      </c>
      <c r="K1057" s="6" t="s">
        <v>109</v>
      </c>
      <c r="L1057" s="6" t="s">
        <v>110</v>
      </c>
      <c r="M1057" s="6" t="s">
        <v>61</v>
      </c>
      <c r="N1057" s="7">
        <v>4753761516.5299997</v>
      </c>
      <c r="O1057" s="7">
        <v>5421594553.2399998</v>
      </c>
      <c r="P1057" s="6" t="s">
        <v>1158</v>
      </c>
      <c r="Q1057" s="6" t="s">
        <v>41</v>
      </c>
      <c r="R1057" s="6" t="s">
        <v>133</v>
      </c>
      <c r="S1057" s="6" t="s">
        <v>110</v>
      </c>
      <c r="T1057" s="6" t="s">
        <v>134</v>
      </c>
      <c r="U1057" s="6" t="s">
        <v>115</v>
      </c>
      <c r="V1057" s="6" t="s">
        <v>45</v>
      </c>
      <c r="W1057" s="6" t="s">
        <v>34</v>
      </c>
      <c r="X1057" s="6" t="s">
        <v>46</v>
      </c>
      <c r="Y1057" s="6" t="s">
        <v>47</v>
      </c>
      <c r="Z1057" s="6" t="s">
        <v>1089</v>
      </c>
      <c r="AA1057" s="6" t="s">
        <v>1216</v>
      </c>
      <c r="AB1057" s="7">
        <v>14</v>
      </c>
      <c r="AC1057" s="7">
        <v>169176</v>
      </c>
      <c r="AD1057" s="7">
        <v>169.18</v>
      </c>
      <c r="AE1057" s="7">
        <v>1303000</v>
      </c>
    </row>
    <row r="1058" spans="1:31" ht="22" customHeight="1" x14ac:dyDescent="0.3">
      <c r="A1058" s="2">
        <v>43498</v>
      </c>
      <c r="B1058" s="3" t="s">
        <v>107</v>
      </c>
      <c r="C1058" s="3" t="s">
        <v>56</v>
      </c>
      <c r="D1058" s="4" t="s">
        <v>68</v>
      </c>
      <c r="E1058" s="4" t="s">
        <v>68</v>
      </c>
      <c r="F1058" s="4" t="s">
        <v>68</v>
      </c>
      <c r="G1058" s="4" t="s">
        <v>68</v>
      </c>
      <c r="H1058" s="4" t="s">
        <v>68</v>
      </c>
      <c r="I1058" s="3" t="s">
        <v>74</v>
      </c>
      <c r="J1058" s="3" t="s">
        <v>108</v>
      </c>
      <c r="K1058" s="3" t="s">
        <v>109</v>
      </c>
      <c r="L1058" s="3" t="s">
        <v>110</v>
      </c>
      <c r="M1058" s="3" t="s">
        <v>61</v>
      </c>
      <c r="N1058" s="4">
        <v>4753761516.5299997</v>
      </c>
      <c r="O1058" s="4">
        <v>5421594553.2399998</v>
      </c>
      <c r="P1058" s="3" t="s">
        <v>1158</v>
      </c>
      <c r="Q1058" s="3" t="s">
        <v>41</v>
      </c>
      <c r="R1058" s="3" t="s">
        <v>133</v>
      </c>
      <c r="S1058" s="3" t="s">
        <v>110</v>
      </c>
      <c r="T1058" s="3" t="s">
        <v>134</v>
      </c>
      <c r="U1058" s="3" t="s">
        <v>115</v>
      </c>
      <c r="V1058" s="3" t="s">
        <v>45</v>
      </c>
      <c r="W1058" s="3" t="s">
        <v>34</v>
      </c>
      <c r="X1058" s="3" t="s">
        <v>46</v>
      </c>
      <c r="Y1058" s="3" t="s">
        <v>47</v>
      </c>
      <c r="Z1058" s="3" t="s">
        <v>145</v>
      </c>
      <c r="AA1058" s="3" t="s">
        <v>1213</v>
      </c>
      <c r="AB1058" s="4">
        <v>2</v>
      </c>
      <c r="AC1058" s="4">
        <v>22455</v>
      </c>
      <c r="AD1058" s="4">
        <v>22.45</v>
      </c>
      <c r="AE1058" s="4">
        <v>415000</v>
      </c>
    </row>
    <row r="1059" spans="1:31" ht="22" customHeight="1" x14ac:dyDescent="0.3">
      <c r="A1059" s="5">
        <v>43498</v>
      </c>
      <c r="B1059" s="6" t="s">
        <v>31</v>
      </c>
      <c r="C1059" s="6" t="s">
        <v>32</v>
      </c>
      <c r="D1059" s="6" t="s">
        <v>33</v>
      </c>
      <c r="E1059" s="6" t="s">
        <v>34</v>
      </c>
      <c r="F1059" s="7" t="s">
        <v>68</v>
      </c>
      <c r="G1059" s="7" t="s">
        <v>68</v>
      </c>
      <c r="H1059" s="7" t="s">
        <v>68</v>
      </c>
      <c r="I1059" s="6" t="s">
        <v>35</v>
      </c>
      <c r="J1059" s="6" t="s">
        <v>131</v>
      </c>
      <c r="K1059" s="6" t="s">
        <v>109</v>
      </c>
      <c r="L1059" s="6" t="s">
        <v>110</v>
      </c>
      <c r="M1059" s="7" t="s">
        <v>68</v>
      </c>
      <c r="N1059" s="7" t="s">
        <v>68</v>
      </c>
      <c r="O1059" s="7" t="s">
        <v>68</v>
      </c>
      <c r="P1059" s="6" t="s">
        <v>132</v>
      </c>
      <c r="Q1059" s="6" t="s">
        <v>101</v>
      </c>
      <c r="R1059" s="6" t="s">
        <v>113</v>
      </c>
      <c r="S1059" s="6" t="s">
        <v>110</v>
      </c>
      <c r="T1059" s="6" t="s">
        <v>114</v>
      </c>
      <c r="U1059" s="6" t="s">
        <v>115</v>
      </c>
      <c r="V1059" s="6" t="s">
        <v>45</v>
      </c>
      <c r="W1059" s="6" t="s">
        <v>34</v>
      </c>
      <c r="X1059" s="6" t="s">
        <v>46</v>
      </c>
      <c r="Y1059" s="6" t="s">
        <v>47</v>
      </c>
      <c r="Z1059" s="6" t="s">
        <v>1063</v>
      </c>
      <c r="AA1059" s="6" t="s">
        <v>1217</v>
      </c>
      <c r="AB1059" s="7">
        <v>1</v>
      </c>
      <c r="AC1059" s="7">
        <v>14420</v>
      </c>
      <c r="AD1059" s="7">
        <v>14.42</v>
      </c>
      <c r="AE1059" s="7">
        <v>657000</v>
      </c>
    </row>
    <row r="1060" spans="1:31" ht="22" customHeight="1" x14ac:dyDescent="0.3">
      <c r="A1060" s="2">
        <v>43498</v>
      </c>
      <c r="B1060" s="3" t="s">
        <v>31</v>
      </c>
      <c r="C1060" s="3" t="s">
        <v>32</v>
      </c>
      <c r="D1060" s="3" t="s">
        <v>33</v>
      </c>
      <c r="E1060" s="3" t="s">
        <v>34</v>
      </c>
      <c r="F1060" s="4" t="s">
        <v>68</v>
      </c>
      <c r="G1060" s="4" t="s">
        <v>68</v>
      </c>
      <c r="H1060" s="4" t="s">
        <v>68</v>
      </c>
      <c r="I1060" s="3" t="s">
        <v>35</v>
      </c>
      <c r="J1060" s="3" t="s">
        <v>200</v>
      </c>
      <c r="K1060" s="4" t="s">
        <v>68</v>
      </c>
      <c r="L1060" s="3" t="s">
        <v>99</v>
      </c>
      <c r="M1060" s="4" t="s">
        <v>68</v>
      </c>
      <c r="N1060" s="4" t="s">
        <v>68</v>
      </c>
      <c r="O1060" s="4" t="s">
        <v>68</v>
      </c>
      <c r="P1060" s="3" t="s">
        <v>202</v>
      </c>
      <c r="Q1060" s="3" t="s">
        <v>41</v>
      </c>
      <c r="R1060" s="3" t="s">
        <v>133</v>
      </c>
      <c r="S1060" s="3" t="s">
        <v>110</v>
      </c>
      <c r="T1060" s="3" t="s">
        <v>134</v>
      </c>
      <c r="U1060" s="3" t="s">
        <v>115</v>
      </c>
      <c r="V1060" s="3" t="s">
        <v>45</v>
      </c>
      <c r="W1060" s="3" t="s">
        <v>34</v>
      </c>
      <c r="X1060" s="3" t="s">
        <v>46</v>
      </c>
      <c r="Y1060" s="3" t="s">
        <v>47</v>
      </c>
      <c r="Z1060" s="3" t="s">
        <v>145</v>
      </c>
      <c r="AA1060" s="3" t="s">
        <v>1218</v>
      </c>
      <c r="AB1060" s="4">
        <v>4</v>
      </c>
      <c r="AC1060" s="4">
        <v>46360</v>
      </c>
      <c r="AD1060" s="4">
        <v>46.36</v>
      </c>
      <c r="AE1060" s="4">
        <v>858000</v>
      </c>
    </row>
    <row r="1061" spans="1:31" ht="22" customHeight="1" x14ac:dyDescent="0.3">
      <c r="A1061" s="5">
        <v>43496</v>
      </c>
      <c r="B1061" s="6" t="s">
        <v>31</v>
      </c>
      <c r="C1061" s="6" t="s">
        <v>56</v>
      </c>
      <c r="D1061" s="7" t="s">
        <v>68</v>
      </c>
      <c r="E1061" s="7" t="s">
        <v>68</v>
      </c>
      <c r="F1061" s="7" t="s">
        <v>68</v>
      </c>
      <c r="G1061" s="7" t="s">
        <v>68</v>
      </c>
      <c r="H1061" s="7" t="s">
        <v>68</v>
      </c>
      <c r="I1061" s="6" t="s">
        <v>74</v>
      </c>
      <c r="J1061" s="6" t="s">
        <v>1123</v>
      </c>
      <c r="K1061" s="6" t="s">
        <v>170</v>
      </c>
      <c r="L1061" s="6" t="s">
        <v>120</v>
      </c>
      <c r="M1061" s="7" t="s">
        <v>68</v>
      </c>
      <c r="N1061" s="7" t="s">
        <v>68</v>
      </c>
      <c r="O1061" s="7" t="s">
        <v>68</v>
      </c>
      <c r="P1061" s="6" t="s">
        <v>1124</v>
      </c>
      <c r="Q1061" s="6" t="s">
        <v>41</v>
      </c>
      <c r="R1061" s="6" t="s">
        <v>122</v>
      </c>
      <c r="S1061" s="6" t="s">
        <v>120</v>
      </c>
      <c r="T1061" s="6" t="s">
        <v>123</v>
      </c>
      <c r="U1061" s="6" t="s">
        <v>124</v>
      </c>
      <c r="V1061" s="6" t="s">
        <v>45</v>
      </c>
      <c r="W1061" s="6" t="s">
        <v>34</v>
      </c>
      <c r="X1061" s="6" t="s">
        <v>46</v>
      </c>
      <c r="Y1061" s="6" t="s">
        <v>47</v>
      </c>
      <c r="Z1061" s="6" t="s">
        <v>704</v>
      </c>
      <c r="AA1061" s="6" t="s">
        <v>1178</v>
      </c>
      <c r="AB1061" s="7">
        <v>1</v>
      </c>
      <c r="AC1061" s="7">
        <v>9936</v>
      </c>
      <c r="AD1061" s="7">
        <v>9.94</v>
      </c>
      <c r="AE1061" s="7">
        <v>211000</v>
      </c>
    </row>
    <row r="1062" spans="1:31" ht="22" customHeight="1" x14ac:dyDescent="0.3">
      <c r="A1062" s="2">
        <v>43494</v>
      </c>
      <c r="B1062" s="3" t="s">
        <v>31</v>
      </c>
      <c r="C1062" s="3" t="s">
        <v>56</v>
      </c>
      <c r="D1062" s="4" t="s">
        <v>68</v>
      </c>
      <c r="E1062" s="4" t="s">
        <v>68</v>
      </c>
      <c r="F1062" s="4" t="s">
        <v>68</v>
      </c>
      <c r="G1062" s="4" t="s">
        <v>68</v>
      </c>
      <c r="H1062" s="4" t="s">
        <v>68</v>
      </c>
      <c r="I1062" s="3" t="s">
        <v>74</v>
      </c>
      <c r="J1062" s="3" t="s">
        <v>77</v>
      </c>
      <c r="K1062" s="3" t="s">
        <v>78</v>
      </c>
      <c r="L1062" s="3" t="s">
        <v>79</v>
      </c>
      <c r="M1062" s="4" t="s">
        <v>68</v>
      </c>
      <c r="N1062" s="4" t="s">
        <v>68</v>
      </c>
      <c r="O1062" s="4" t="s">
        <v>68</v>
      </c>
      <c r="P1062" s="3" t="s">
        <v>80</v>
      </c>
      <c r="Q1062" s="3" t="s">
        <v>1136</v>
      </c>
      <c r="R1062" s="3" t="s">
        <v>82</v>
      </c>
      <c r="S1062" s="3" t="s">
        <v>79</v>
      </c>
      <c r="T1062" s="3" t="s">
        <v>83</v>
      </c>
      <c r="U1062" s="3" t="s">
        <v>65</v>
      </c>
      <c r="V1062" s="3" t="s">
        <v>45</v>
      </c>
      <c r="W1062" s="3" t="s">
        <v>34</v>
      </c>
      <c r="X1062" s="3" t="s">
        <v>46</v>
      </c>
      <c r="Y1062" s="3" t="s">
        <v>47</v>
      </c>
      <c r="Z1062" s="3" t="s">
        <v>84</v>
      </c>
      <c r="AA1062" s="3" t="s">
        <v>1219</v>
      </c>
      <c r="AB1062" s="4">
        <v>6</v>
      </c>
      <c r="AC1062" s="4">
        <v>86636</v>
      </c>
      <c r="AD1062" s="4">
        <v>86.64</v>
      </c>
      <c r="AE1062" s="4">
        <v>260000</v>
      </c>
    </row>
    <row r="1063" spans="1:31" ht="22" customHeight="1" x14ac:dyDescent="0.3">
      <c r="A1063" s="5">
        <v>43493</v>
      </c>
      <c r="B1063" s="6" t="s">
        <v>31</v>
      </c>
      <c r="C1063" s="6" t="s">
        <v>56</v>
      </c>
      <c r="D1063" s="7" t="s">
        <v>68</v>
      </c>
      <c r="E1063" s="7" t="s">
        <v>68</v>
      </c>
      <c r="F1063" s="7" t="s">
        <v>68</v>
      </c>
      <c r="G1063" s="7" t="s">
        <v>68</v>
      </c>
      <c r="H1063" s="7" t="s">
        <v>68</v>
      </c>
      <c r="I1063" s="6" t="s">
        <v>74</v>
      </c>
      <c r="J1063" s="6" t="s">
        <v>127</v>
      </c>
      <c r="K1063" s="7" t="s">
        <v>68</v>
      </c>
      <c r="L1063" s="6" t="s">
        <v>120</v>
      </c>
      <c r="M1063" s="7" t="s">
        <v>68</v>
      </c>
      <c r="N1063" s="7" t="s">
        <v>68</v>
      </c>
      <c r="O1063" s="7" t="s">
        <v>68</v>
      </c>
      <c r="P1063" s="6" t="s">
        <v>128</v>
      </c>
      <c r="Q1063" s="6" t="s">
        <v>41</v>
      </c>
      <c r="R1063" s="6" t="s">
        <v>122</v>
      </c>
      <c r="S1063" s="6" t="s">
        <v>120</v>
      </c>
      <c r="T1063" s="6" t="s">
        <v>123</v>
      </c>
      <c r="U1063" s="6" t="s">
        <v>124</v>
      </c>
      <c r="V1063" s="6" t="s">
        <v>45</v>
      </c>
      <c r="W1063" s="6" t="s">
        <v>34</v>
      </c>
      <c r="X1063" s="6" t="s">
        <v>46</v>
      </c>
      <c r="Y1063" s="6" t="s">
        <v>47</v>
      </c>
      <c r="Z1063" s="6" t="s">
        <v>143</v>
      </c>
      <c r="AA1063" s="6" t="s">
        <v>1220</v>
      </c>
      <c r="AB1063" s="7">
        <v>2</v>
      </c>
      <c r="AC1063" s="7">
        <v>21400</v>
      </c>
      <c r="AD1063" s="7">
        <v>21.4</v>
      </c>
      <c r="AE1063" s="7">
        <v>192000</v>
      </c>
    </row>
    <row r="1064" spans="1:31" ht="22" customHeight="1" x14ac:dyDescent="0.3">
      <c r="A1064" s="2">
        <v>43493</v>
      </c>
      <c r="B1064" s="3" t="s">
        <v>31</v>
      </c>
      <c r="C1064" s="3" t="s">
        <v>56</v>
      </c>
      <c r="D1064" s="4" t="s">
        <v>68</v>
      </c>
      <c r="E1064" s="4" t="s">
        <v>68</v>
      </c>
      <c r="F1064" s="4" t="s">
        <v>68</v>
      </c>
      <c r="G1064" s="4" t="s">
        <v>68</v>
      </c>
      <c r="H1064" s="4" t="s">
        <v>68</v>
      </c>
      <c r="I1064" s="3" t="s">
        <v>74</v>
      </c>
      <c r="J1064" s="3" t="s">
        <v>385</v>
      </c>
      <c r="K1064" s="4" t="s">
        <v>68</v>
      </c>
      <c r="L1064" s="3" t="s">
        <v>120</v>
      </c>
      <c r="M1064" s="3" t="s">
        <v>61</v>
      </c>
      <c r="N1064" s="4" t="s">
        <v>68</v>
      </c>
      <c r="O1064" s="4" t="s">
        <v>68</v>
      </c>
      <c r="P1064" s="3" t="s">
        <v>387</v>
      </c>
      <c r="Q1064" s="3" t="s">
        <v>101</v>
      </c>
      <c r="R1064" s="3" t="s">
        <v>122</v>
      </c>
      <c r="S1064" s="3" t="s">
        <v>120</v>
      </c>
      <c r="T1064" s="3" t="s">
        <v>123</v>
      </c>
      <c r="U1064" s="3" t="s">
        <v>124</v>
      </c>
      <c r="V1064" s="3" t="s">
        <v>45</v>
      </c>
      <c r="W1064" s="3" t="s">
        <v>34</v>
      </c>
      <c r="X1064" s="3" t="s">
        <v>46</v>
      </c>
      <c r="Y1064" s="3" t="s">
        <v>47</v>
      </c>
      <c r="Z1064" s="3" t="s">
        <v>207</v>
      </c>
      <c r="AA1064" s="3" t="s">
        <v>1221</v>
      </c>
      <c r="AB1064" s="4">
        <v>2</v>
      </c>
      <c r="AC1064" s="4">
        <v>20120</v>
      </c>
      <c r="AD1064" s="4">
        <v>20.12</v>
      </c>
      <c r="AE1064" s="4">
        <v>90300</v>
      </c>
    </row>
    <row r="1065" spans="1:31" ht="22" customHeight="1" x14ac:dyDescent="0.3">
      <c r="A1065" s="5">
        <v>43492</v>
      </c>
      <c r="B1065" s="6" t="s">
        <v>31</v>
      </c>
      <c r="C1065" s="6" t="s">
        <v>32</v>
      </c>
      <c r="D1065" s="6" t="s">
        <v>33</v>
      </c>
      <c r="E1065" s="6" t="s">
        <v>34</v>
      </c>
      <c r="F1065" s="7" t="s">
        <v>68</v>
      </c>
      <c r="G1065" s="7" t="s">
        <v>68</v>
      </c>
      <c r="H1065" s="7" t="s">
        <v>68</v>
      </c>
      <c r="I1065" s="6" t="s">
        <v>35</v>
      </c>
      <c r="J1065" s="6" t="s">
        <v>131</v>
      </c>
      <c r="K1065" s="6" t="s">
        <v>109</v>
      </c>
      <c r="L1065" s="6" t="s">
        <v>110</v>
      </c>
      <c r="M1065" s="7" t="s">
        <v>68</v>
      </c>
      <c r="N1065" s="7" t="s">
        <v>68</v>
      </c>
      <c r="O1065" s="7" t="s">
        <v>68</v>
      </c>
      <c r="P1065" s="6" t="s">
        <v>132</v>
      </c>
      <c r="Q1065" s="6" t="s">
        <v>101</v>
      </c>
      <c r="R1065" s="6" t="s">
        <v>113</v>
      </c>
      <c r="S1065" s="6" t="s">
        <v>110</v>
      </c>
      <c r="T1065" s="6" t="s">
        <v>114</v>
      </c>
      <c r="U1065" s="6" t="s">
        <v>115</v>
      </c>
      <c r="V1065" s="6" t="s">
        <v>45</v>
      </c>
      <c r="W1065" s="6" t="s">
        <v>34</v>
      </c>
      <c r="X1065" s="6" t="s">
        <v>46</v>
      </c>
      <c r="Y1065" s="6" t="s">
        <v>47</v>
      </c>
      <c r="Z1065" s="6" t="s">
        <v>145</v>
      </c>
      <c r="AA1065" s="6" t="s">
        <v>1222</v>
      </c>
      <c r="AB1065" s="7">
        <v>1</v>
      </c>
      <c r="AC1065" s="7">
        <v>8100</v>
      </c>
      <c r="AD1065" s="7">
        <v>8.1</v>
      </c>
      <c r="AE1065" s="7">
        <v>144000</v>
      </c>
    </row>
    <row r="1066" spans="1:31" ht="22" customHeight="1" x14ac:dyDescent="0.3">
      <c r="A1066" s="2">
        <v>43490</v>
      </c>
      <c r="B1066" s="3" t="s">
        <v>31</v>
      </c>
      <c r="C1066" s="3" t="s">
        <v>32</v>
      </c>
      <c r="D1066" s="3" t="s">
        <v>33</v>
      </c>
      <c r="E1066" s="3" t="s">
        <v>34</v>
      </c>
      <c r="F1066" s="4" t="s">
        <v>68</v>
      </c>
      <c r="G1066" s="4" t="s">
        <v>68</v>
      </c>
      <c r="H1066" s="4" t="s">
        <v>68</v>
      </c>
      <c r="I1066" s="3" t="s">
        <v>35</v>
      </c>
      <c r="J1066" s="3" t="s">
        <v>903</v>
      </c>
      <c r="K1066" s="4" t="s">
        <v>68</v>
      </c>
      <c r="L1066" s="3" t="s">
        <v>1160</v>
      </c>
      <c r="M1066" s="4" t="s">
        <v>68</v>
      </c>
      <c r="N1066" s="4" t="s">
        <v>68</v>
      </c>
      <c r="O1066" s="4" t="s">
        <v>68</v>
      </c>
      <c r="P1066" s="3" t="s">
        <v>1161</v>
      </c>
      <c r="Q1066" s="3" t="s">
        <v>905</v>
      </c>
      <c r="R1066" s="3" t="s">
        <v>113</v>
      </c>
      <c r="S1066" s="3" t="s">
        <v>110</v>
      </c>
      <c r="T1066" s="3" t="s">
        <v>114</v>
      </c>
      <c r="U1066" s="3" t="s">
        <v>115</v>
      </c>
      <c r="V1066" s="3" t="s">
        <v>45</v>
      </c>
      <c r="W1066" s="3" t="s">
        <v>34</v>
      </c>
      <c r="X1066" s="3" t="s">
        <v>46</v>
      </c>
      <c r="Y1066" s="3" t="s">
        <v>47</v>
      </c>
      <c r="Z1066" s="3" t="s">
        <v>95</v>
      </c>
      <c r="AA1066" s="3" t="s">
        <v>1223</v>
      </c>
      <c r="AB1066" s="4">
        <v>16</v>
      </c>
      <c r="AC1066" s="4">
        <v>194000</v>
      </c>
      <c r="AD1066" s="4">
        <v>194</v>
      </c>
      <c r="AE1066" s="4">
        <v>593000</v>
      </c>
    </row>
    <row r="1067" spans="1:31" ht="22" customHeight="1" x14ac:dyDescent="0.3">
      <c r="A1067" s="5">
        <v>43489</v>
      </c>
      <c r="B1067" s="6" t="s">
        <v>31</v>
      </c>
      <c r="C1067" s="6" t="s">
        <v>56</v>
      </c>
      <c r="D1067" s="7" t="s">
        <v>68</v>
      </c>
      <c r="E1067" s="7" t="s">
        <v>68</v>
      </c>
      <c r="F1067" s="7" t="s">
        <v>68</v>
      </c>
      <c r="G1067" s="7" t="s">
        <v>68</v>
      </c>
      <c r="H1067" s="7" t="s">
        <v>68</v>
      </c>
      <c r="I1067" s="6" t="s">
        <v>74</v>
      </c>
      <c r="J1067" s="6" t="s">
        <v>127</v>
      </c>
      <c r="K1067" s="7" t="s">
        <v>68</v>
      </c>
      <c r="L1067" s="6" t="s">
        <v>120</v>
      </c>
      <c r="M1067" s="7" t="s">
        <v>68</v>
      </c>
      <c r="N1067" s="7" t="s">
        <v>68</v>
      </c>
      <c r="O1067" s="7" t="s">
        <v>68</v>
      </c>
      <c r="P1067" s="6" t="s">
        <v>128</v>
      </c>
      <c r="Q1067" s="6" t="s">
        <v>41</v>
      </c>
      <c r="R1067" s="6" t="s">
        <v>122</v>
      </c>
      <c r="S1067" s="6" t="s">
        <v>120</v>
      </c>
      <c r="T1067" s="6" t="s">
        <v>123</v>
      </c>
      <c r="U1067" s="6" t="s">
        <v>124</v>
      </c>
      <c r="V1067" s="6" t="s">
        <v>45</v>
      </c>
      <c r="W1067" s="6" t="s">
        <v>34</v>
      </c>
      <c r="X1067" s="6" t="s">
        <v>46</v>
      </c>
      <c r="Y1067" s="6" t="s">
        <v>47</v>
      </c>
      <c r="Z1067" s="6" t="s">
        <v>143</v>
      </c>
      <c r="AA1067" s="6" t="s">
        <v>1224</v>
      </c>
      <c r="AB1067" s="7">
        <v>2</v>
      </c>
      <c r="AC1067" s="7">
        <v>21400</v>
      </c>
      <c r="AD1067" s="7">
        <v>21.4</v>
      </c>
      <c r="AE1067" s="7">
        <v>192000</v>
      </c>
    </row>
    <row r="1068" spans="1:31" ht="22" customHeight="1" x14ac:dyDescent="0.3">
      <c r="A1068" s="2">
        <v>43489</v>
      </c>
      <c r="B1068" s="3" t="s">
        <v>31</v>
      </c>
      <c r="C1068" s="3" t="s">
        <v>56</v>
      </c>
      <c r="D1068" s="4" t="s">
        <v>68</v>
      </c>
      <c r="E1068" s="4" t="s">
        <v>68</v>
      </c>
      <c r="F1068" s="4" t="s">
        <v>68</v>
      </c>
      <c r="G1068" s="4" t="s">
        <v>68</v>
      </c>
      <c r="H1068" s="4" t="s">
        <v>68</v>
      </c>
      <c r="I1068" s="3" t="s">
        <v>74</v>
      </c>
      <c r="J1068" s="3" t="s">
        <v>244</v>
      </c>
      <c r="K1068" s="4" t="s">
        <v>68</v>
      </c>
      <c r="L1068" s="3" t="s">
        <v>245</v>
      </c>
      <c r="M1068" s="3" t="s">
        <v>61</v>
      </c>
      <c r="N1068" s="4" t="s">
        <v>68</v>
      </c>
      <c r="O1068" s="4" t="s">
        <v>68</v>
      </c>
      <c r="P1068" s="3" t="s">
        <v>246</v>
      </c>
      <c r="Q1068" s="3" t="s">
        <v>41</v>
      </c>
      <c r="R1068" s="3" t="s">
        <v>474</v>
      </c>
      <c r="S1068" s="3" t="s">
        <v>245</v>
      </c>
      <c r="T1068" s="3" t="s">
        <v>475</v>
      </c>
      <c r="U1068" s="3" t="s">
        <v>124</v>
      </c>
      <c r="V1068" s="3" t="s">
        <v>45</v>
      </c>
      <c r="W1068" s="3" t="s">
        <v>34</v>
      </c>
      <c r="X1068" s="3" t="s">
        <v>46</v>
      </c>
      <c r="Y1068" s="3" t="s">
        <v>47</v>
      </c>
      <c r="Z1068" s="3" t="s">
        <v>187</v>
      </c>
      <c r="AA1068" s="3" t="s">
        <v>1225</v>
      </c>
      <c r="AB1068" s="4">
        <v>3</v>
      </c>
      <c r="AC1068" s="4">
        <v>73200</v>
      </c>
      <c r="AD1068" s="4">
        <v>73.2</v>
      </c>
      <c r="AE1068" s="4">
        <v>760000</v>
      </c>
    </row>
    <row r="1069" spans="1:31" ht="22" customHeight="1" x14ac:dyDescent="0.3">
      <c r="A1069" s="5">
        <v>43485</v>
      </c>
      <c r="B1069" s="6" t="s">
        <v>31</v>
      </c>
      <c r="C1069" s="6" t="s">
        <v>56</v>
      </c>
      <c r="D1069" s="6" t="s">
        <v>222</v>
      </c>
      <c r="E1069" s="6" t="s">
        <v>34</v>
      </c>
      <c r="F1069" s="7" t="s">
        <v>68</v>
      </c>
      <c r="G1069" s="7" t="s">
        <v>68</v>
      </c>
      <c r="H1069" s="7" t="s">
        <v>68</v>
      </c>
      <c r="I1069" s="6" t="s">
        <v>446</v>
      </c>
      <c r="J1069" s="6" t="s">
        <v>730</v>
      </c>
      <c r="K1069" s="6" t="s">
        <v>337</v>
      </c>
      <c r="L1069" s="6" t="s">
        <v>120</v>
      </c>
      <c r="M1069" s="6" t="s">
        <v>61</v>
      </c>
      <c r="N1069" s="9">
        <v>263672638</v>
      </c>
      <c r="O1069" s="7" t="s">
        <v>68</v>
      </c>
      <c r="P1069" s="6" t="s">
        <v>731</v>
      </c>
      <c r="Q1069" s="6" t="s">
        <v>41</v>
      </c>
      <c r="R1069" s="6" t="s">
        <v>122</v>
      </c>
      <c r="S1069" s="6" t="s">
        <v>120</v>
      </c>
      <c r="T1069" s="6" t="s">
        <v>123</v>
      </c>
      <c r="U1069" s="6" t="s">
        <v>124</v>
      </c>
      <c r="V1069" s="6" t="s">
        <v>45</v>
      </c>
      <c r="W1069" s="6" t="s">
        <v>34</v>
      </c>
      <c r="X1069" s="6" t="s">
        <v>46</v>
      </c>
      <c r="Y1069" s="6" t="s">
        <v>47</v>
      </c>
      <c r="Z1069" s="6" t="s">
        <v>704</v>
      </c>
      <c r="AA1069" s="6" t="s">
        <v>1226</v>
      </c>
      <c r="AB1069" s="7">
        <v>3</v>
      </c>
      <c r="AC1069" s="7">
        <v>29200</v>
      </c>
      <c r="AD1069" s="7">
        <v>29.2</v>
      </c>
      <c r="AE1069" s="7">
        <v>619000</v>
      </c>
    </row>
    <row r="1070" spans="1:31" ht="22" customHeight="1" x14ac:dyDescent="0.3">
      <c r="A1070" s="2">
        <v>43484</v>
      </c>
      <c r="B1070" s="3" t="s">
        <v>31</v>
      </c>
      <c r="C1070" s="3" t="s">
        <v>56</v>
      </c>
      <c r="D1070" s="4" t="s">
        <v>68</v>
      </c>
      <c r="E1070" s="4" t="s">
        <v>68</v>
      </c>
      <c r="F1070" s="4" t="s">
        <v>68</v>
      </c>
      <c r="G1070" s="4" t="s">
        <v>68</v>
      </c>
      <c r="H1070" s="4" t="s">
        <v>68</v>
      </c>
      <c r="I1070" s="3" t="s">
        <v>74</v>
      </c>
      <c r="J1070" s="3" t="s">
        <v>634</v>
      </c>
      <c r="K1070" s="4" t="s">
        <v>68</v>
      </c>
      <c r="L1070" s="4" t="s">
        <v>68</v>
      </c>
      <c r="M1070" s="4" t="s">
        <v>68</v>
      </c>
      <c r="N1070" s="4" t="s">
        <v>68</v>
      </c>
      <c r="O1070" s="4" t="s">
        <v>68</v>
      </c>
      <c r="P1070" s="3" t="s">
        <v>495</v>
      </c>
      <c r="Q1070" s="3" t="s">
        <v>41</v>
      </c>
      <c r="R1070" s="3" t="s">
        <v>133</v>
      </c>
      <c r="S1070" s="3" t="s">
        <v>110</v>
      </c>
      <c r="T1070" s="3" t="s">
        <v>134</v>
      </c>
      <c r="U1070" s="3" t="s">
        <v>115</v>
      </c>
      <c r="V1070" s="3" t="s">
        <v>45</v>
      </c>
      <c r="W1070" s="3" t="s">
        <v>34</v>
      </c>
      <c r="X1070" s="3" t="s">
        <v>46</v>
      </c>
      <c r="Y1070" s="3" t="s">
        <v>47</v>
      </c>
      <c r="Z1070" s="3" t="s">
        <v>1089</v>
      </c>
      <c r="AA1070" s="3" t="s">
        <v>1227</v>
      </c>
      <c r="AB1070" s="4">
        <v>4</v>
      </c>
      <c r="AC1070" s="4">
        <v>48336</v>
      </c>
      <c r="AD1070" s="4">
        <v>48.34</v>
      </c>
      <c r="AE1070" s="4">
        <v>452000</v>
      </c>
    </row>
    <row r="1071" spans="1:31" ht="22" customHeight="1" x14ac:dyDescent="0.3">
      <c r="A1071" s="5">
        <v>43484</v>
      </c>
      <c r="B1071" s="6" t="s">
        <v>31</v>
      </c>
      <c r="C1071" s="6" t="s">
        <v>32</v>
      </c>
      <c r="D1071" s="6" t="s">
        <v>33</v>
      </c>
      <c r="E1071" s="6" t="s">
        <v>34</v>
      </c>
      <c r="F1071" s="7" t="s">
        <v>68</v>
      </c>
      <c r="G1071" s="7" t="s">
        <v>68</v>
      </c>
      <c r="H1071" s="7" t="s">
        <v>68</v>
      </c>
      <c r="I1071" s="6" t="s">
        <v>35</v>
      </c>
      <c r="J1071" s="6" t="s">
        <v>200</v>
      </c>
      <c r="K1071" s="7" t="s">
        <v>68</v>
      </c>
      <c r="L1071" s="6" t="s">
        <v>99</v>
      </c>
      <c r="M1071" s="7" t="s">
        <v>68</v>
      </c>
      <c r="N1071" s="7" t="s">
        <v>68</v>
      </c>
      <c r="O1071" s="7" t="s">
        <v>68</v>
      </c>
      <c r="P1071" s="6" t="s">
        <v>202</v>
      </c>
      <c r="Q1071" s="6" t="s">
        <v>41</v>
      </c>
      <c r="R1071" s="6" t="s">
        <v>133</v>
      </c>
      <c r="S1071" s="6" t="s">
        <v>110</v>
      </c>
      <c r="T1071" s="6" t="s">
        <v>134</v>
      </c>
      <c r="U1071" s="6" t="s">
        <v>115</v>
      </c>
      <c r="V1071" s="6" t="s">
        <v>45</v>
      </c>
      <c r="W1071" s="6" t="s">
        <v>34</v>
      </c>
      <c r="X1071" s="6" t="s">
        <v>46</v>
      </c>
      <c r="Y1071" s="6" t="s">
        <v>47</v>
      </c>
      <c r="Z1071" s="6" t="s">
        <v>145</v>
      </c>
      <c r="AA1071" s="6" t="s">
        <v>1228</v>
      </c>
      <c r="AB1071" s="7">
        <v>4</v>
      </c>
      <c r="AC1071" s="7">
        <v>39040</v>
      </c>
      <c r="AD1071" s="7">
        <v>39.04</v>
      </c>
      <c r="AE1071" s="7">
        <v>693000</v>
      </c>
    </row>
    <row r="1072" spans="1:31" ht="22" customHeight="1" x14ac:dyDescent="0.3">
      <c r="A1072" s="2">
        <v>43484</v>
      </c>
      <c r="B1072" s="3" t="s">
        <v>31</v>
      </c>
      <c r="C1072" s="3" t="s">
        <v>32</v>
      </c>
      <c r="D1072" s="3" t="s">
        <v>33</v>
      </c>
      <c r="E1072" s="3" t="s">
        <v>34</v>
      </c>
      <c r="F1072" s="4" t="s">
        <v>68</v>
      </c>
      <c r="G1072" s="4" t="s">
        <v>68</v>
      </c>
      <c r="H1072" s="4" t="s">
        <v>68</v>
      </c>
      <c r="I1072" s="3" t="s">
        <v>35</v>
      </c>
      <c r="J1072" s="3" t="s">
        <v>131</v>
      </c>
      <c r="K1072" s="3" t="s">
        <v>109</v>
      </c>
      <c r="L1072" s="3" t="s">
        <v>110</v>
      </c>
      <c r="M1072" s="4" t="s">
        <v>68</v>
      </c>
      <c r="N1072" s="4" t="s">
        <v>68</v>
      </c>
      <c r="O1072" s="4" t="s">
        <v>68</v>
      </c>
      <c r="P1072" s="3" t="s">
        <v>132</v>
      </c>
      <c r="Q1072" s="3" t="s">
        <v>41</v>
      </c>
      <c r="R1072" s="3" t="s">
        <v>113</v>
      </c>
      <c r="S1072" s="3" t="s">
        <v>110</v>
      </c>
      <c r="T1072" s="3" t="s">
        <v>114</v>
      </c>
      <c r="U1072" s="3" t="s">
        <v>115</v>
      </c>
      <c r="V1072" s="3" t="s">
        <v>45</v>
      </c>
      <c r="W1072" s="3" t="s">
        <v>34</v>
      </c>
      <c r="X1072" s="3" t="s">
        <v>46</v>
      </c>
      <c r="Y1072" s="3" t="s">
        <v>47</v>
      </c>
      <c r="Z1072" s="3" t="s">
        <v>145</v>
      </c>
      <c r="AA1072" s="3" t="s">
        <v>1229</v>
      </c>
      <c r="AB1072" s="4">
        <v>1</v>
      </c>
      <c r="AC1072" s="4">
        <v>8100</v>
      </c>
      <c r="AD1072" s="4">
        <v>8.1</v>
      </c>
      <c r="AE1072" s="4">
        <v>144000</v>
      </c>
    </row>
    <row r="1073" spans="1:31" ht="22" customHeight="1" x14ac:dyDescent="0.3">
      <c r="A1073" s="5">
        <v>43484</v>
      </c>
      <c r="B1073" s="6" t="s">
        <v>31</v>
      </c>
      <c r="C1073" s="6" t="s">
        <v>56</v>
      </c>
      <c r="D1073" s="6" t="s">
        <v>222</v>
      </c>
      <c r="E1073" s="6" t="s">
        <v>34</v>
      </c>
      <c r="F1073" s="7" t="s">
        <v>68</v>
      </c>
      <c r="G1073" s="7" t="s">
        <v>68</v>
      </c>
      <c r="H1073" s="7" t="s">
        <v>68</v>
      </c>
      <c r="I1073" s="6" t="s">
        <v>446</v>
      </c>
      <c r="J1073" s="6" t="s">
        <v>903</v>
      </c>
      <c r="K1073" s="7" t="s">
        <v>68</v>
      </c>
      <c r="L1073" s="6" t="s">
        <v>1160</v>
      </c>
      <c r="M1073" s="7" t="s">
        <v>68</v>
      </c>
      <c r="N1073" s="7" t="s">
        <v>68</v>
      </c>
      <c r="O1073" s="7" t="s">
        <v>68</v>
      </c>
      <c r="P1073" s="6" t="s">
        <v>1161</v>
      </c>
      <c r="Q1073" s="6" t="s">
        <v>905</v>
      </c>
      <c r="R1073" s="6" t="s">
        <v>133</v>
      </c>
      <c r="S1073" s="6" t="s">
        <v>110</v>
      </c>
      <c r="T1073" s="6" t="s">
        <v>134</v>
      </c>
      <c r="U1073" s="6" t="s">
        <v>115</v>
      </c>
      <c r="V1073" s="6" t="s">
        <v>45</v>
      </c>
      <c r="W1073" s="6" t="s">
        <v>34</v>
      </c>
      <c r="X1073" s="6" t="s">
        <v>46</v>
      </c>
      <c r="Y1073" s="6" t="s">
        <v>47</v>
      </c>
      <c r="Z1073" s="6" t="s">
        <v>203</v>
      </c>
      <c r="AA1073" s="6" t="s">
        <v>1169</v>
      </c>
      <c r="AB1073" s="7">
        <v>2</v>
      </c>
      <c r="AC1073" s="7">
        <v>22450</v>
      </c>
      <c r="AD1073" s="7">
        <v>22.45</v>
      </c>
      <c r="AE1073" s="7">
        <v>399000</v>
      </c>
    </row>
    <row r="1074" spans="1:31" ht="22" customHeight="1" x14ac:dyDescent="0.3">
      <c r="A1074" s="2">
        <v>43484</v>
      </c>
      <c r="B1074" s="3" t="s">
        <v>31</v>
      </c>
      <c r="C1074" s="3" t="s">
        <v>32</v>
      </c>
      <c r="D1074" s="3" t="s">
        <v>33</v>
      </c>
      <c r="E1074" s="3" t="s">
        <v>34</v>
      </c>
      <c r="F1074" s="4" t="s">
        <v>68</v>
      </c>
      <c r="G1074" s="4" t="s">
        <v>68</v>
      </c>
      <c r="H1074" s="4" t="s">
        <v>68</v>
      </c>
      <c r="I1074" s="3" t="s">
        <v>35</v>
      </c>
      <c r="J1074" s="3" t="s">
        <v>200</v>
      </c>
      <c r="K1074" s="4" t="s">
        <v>68</v>
      </c>
      <c r="L1074" s="3" t="s">
        <v>99</v>
      </c>
      <c r="M1074" s="4" t="s">
        <v>68</v>
      </c>
      <c r="N1074" s="4" t="s">
        <v>68</v>
      </c>
      <c r="O1074" s="4" t="s">
        <v>68</v>
      </c>
      <c r="P1074" s="3" t="s">
        <v>202</v>
      </c>
      <c r="Q1074" s="3" t="s">
        <v>41</v>
      </c>
      <c r="R1074" s="3" t="s">
        <v>133</v>
      </c>
      <c r="S1074" s="3" t="s">
        <v>110</v>
      </c>
      <c r="T1074" s="3" t="s">
        <v>134</v>
      </c>
      <c r="U1074" s="3" t="s">
        <v>115</v>
      </c>
      <c r="V1074" s="3" t="s">
        <v>45</v>
      </c>
      <c r="W1074" s="3" t="s">
        <v>34</v>
      </c>
      <c r="X1074" s="3" t="s">
        <v>46</v>
      </c>
      <c r="Y1074" s="3" t="s">
        <v>47</v>
      </c>
      <c r="Z1074" s="3" t="s">
        <v>187</v>
      </c>
      <c r="AA1074" s="3" t="s">
        <v>1230</v>
      </c>
      <c r="AB1074" s="4">
        <v>6</v>
      </c>
      <c r="AC1074" s="4">
        <v>60840</v>
      </c>
      <c r="AD1074" s="4">
        <v>60.84</v>
      </c>
      <c r="AE1074" s="4">
        <v>392000</v>
      </c>
    </row>
    <row r="1075" spans="1:31" ht="22" customHeight="1" x14ac:dyDescent="0.3">
      <c r="A1075" s="5">
        <v>43484</v>
      </c>
      <c r="B1075" s="6" t="s">
        <v>31</v>
      </c>
      <c r="C1075" s="6" t="s">
        <v>56</v>
      </c>
      <c r="D1075" s="7" t="s">
        <v>68</v>
      </c>
      <c r="E1075" s="7" t="s">
        <v>68</v>
      </c>
      <c r="F1075" s="7" t="s">
        <v>68</v>
      </c>
      <c r="G1075" s="7" t="s">
        <v>68</v>
      </c>
      <c r="H1075" s="7" t="s">
        <v>68</v>
      </c>
      <c r="I1075" s="6" t="s">
        <v>74</v>
      </c>
      <c r="J1075" s="6" t="s">
        <v>634</v>
      </c>
      <c r="K1075" s="7" t="s">
        <v>68</v>
      </c>
      <c r="L1075" s="7" t="s">
        <v>68</v>
      </c>
      <c r="M1075" s="7" t="s">
        <v>68</v>
      </c>
      <c r="N1075" s="7" t="s">
        <v>68</v>
      </c>
      <c r="O1075" s="7" t="s">
        <v>68</v>
      </c>
      <c r="P1075" s="6" t="s">
        <v>495</v>
      </c>
      <c r="Q1075" s="6" t="s">
        <v>41</v>
      </c>
      <c r="R1075" s="6" t="s">
        <v>113</v>
      </c>
      <c r="S1075" s="6" t="s">
        <v>110</v>
      </c>
      <c r="T1075" s="6" t="s">
        <v>114</v>
      </c>
      <c r="U1075" s="6" t="s">
        <v>115</v>
      </c>
      <c r="V1075" s="6" t="s">
        <v>45</v>
      </c>
      <c r="W1075" s="6" t="s">
        <v>34</v>
      </c>
      <c r="X1075" s="6" t="s">
        <v>46</v>
      </c>
      <c r="Y1075" s="6" t="s">
        <v>47</v>
      </c>
      <c r="Z1075" s="6" t="s">
        <v>1089</v>
      </c>
      <c r="AA1075" s="6" t="s">
        <v>1231</v>
      </c>
      <c r="AB1075" s="7">
        <v>12</v>
      </c>
      <c r="AC1075" s="7">
        <v>145132</v>
      </c>
      <c r="AD1075" s="7">
        <v>145.13</v>
      </c>
      <c r="AE1075" s="7">
        <v>1358000</v>
      </c>
    </row>
    <row r="1076" spans="1:31" ht="22" customHeight="1" x14ac:dyDescent="0.3">
      <c r="A1076" s="2">
        <v>43484</v>
      </c>
      <c r="B1076" s="3" t="s">
        <v>31</v>
      </c>
      <c r="C1076" s="3" t="s">
        <v>56</v>
      </c>
      <c r="D1076" s="3" t="s">
        <v>222</v>
      </c>
      <c r="E1076" s="3" t="s">
        <v>34</v>
      </c>
      <c r="F1076" s="4" t="s">
        <v>68</v>
      </c>
      <c r="G1076" s="4" t="s">
        <v>68</v>
      </c>
      <c r="H1076" s="4" t="s">
        <v>68</v>
      </c>
      <c r="I1076" s="3" t="s">
        <v>223</v>
      </c>
      <c r="J1076" s="3" t="s">
        <v>903</v>
      </c>
      <c r="K1076" s="4" t="s">
        <v>68</v>
      </c>
      <c r="L1076" s="3" t="s">
        <v>1160</v>
      </c>
      <c r="M1076" s="4" t="s">
        <v>68</v>
      </c>
      <c r="N1076" s="4" t="s">
        <v>68</v>
      </c>
      <c r="O1076" s="4" t="s">
        <v>68</v>
      </c>
      <c r="P1076" s="3" t="s">
        <v>1161</v>
      </c>
      <c r="Q1076" s="3" t="s">
        <v>905</v>
      </c>
      <c r="R1076" s="3" t="s">
        <v>133</v>
      </c>
      <c r="S1076" s="3" t="s">
        <v>110</v>
      </c>
      <c r="T1076" s="3" t="s">
        <v>134</v>
      </c>
      <c r="U1076" s="3" t="s">
        <v>115</v>
      </c>
      <c r="V1076" s="3" t="s">
        <v>45</v>
      </c>
      <c r="W1076" s="3" t="s">
        <v>34</v>
      </c>
      <c r="X1076" s="3" t="s">
        <v>46</v>
      </c>
      <c r="Y1076" s="3" t="s">
        <v>47</v>
      </c>
      <c r="Z1076" s="3" t="s">
        <v>203</v>
      </c>
      <c r="AA1076" s="3" t="s">
        <v>1232</v>
      </c>
      <c r="AB1076" s="4">
        <v>4</v>
      </c>
      <c r="AC1076" s="4">
        <v>44900</v>
      </c>
      <c r="AD1076" s="4">
        <v>44.9</v>
      </c>
      <c r="AE1076" s="4">
        <v>797000</v>
      </c>
    </row>
    <row r="1077" spans="1:31" ht="22" customHeight="1" x14ac:dyDescent="0.3">
      <c r="A1077" s="5">
        <v>43484</v>
      </c>
      <c r="B1077" s="6" t="s">
        <v>31</v>
      </c>
      <c r="C1077" s="6" t="s">
        <v>32</v>
      </c>
      <c r="D1077" s="6" t="s">
        <v>33</v>
      </c>
      <c r="E1077" s="6" t="s">
        <v>34</v>
      </c>
      <c r="F1077" s="7" t="s">
        <v>68</v>
      </c>
      <c r="G1077" s="7" t="s">
        <v>68</v>
      </c>
      <c r="H1077" s="7" t="s">
        <v>68</v>
      </c>
      <c r="I1077" s="6" t="s">
        <v>35</v>
      </c>
      <c r="J1077" s="6" t="s">
        <v>131</v>
      </c>
      <c r="K1077" s="6" t="s">
        <v>109</v>
      </c>
      <c r="L1077" s="6" t="s">
        <v>110</v>
      </c>
      <c r="M1077" s="7" t="s">
        <v>68</v>
      </c>
      <c r="N1077" s="7" t="s">
        <v>68</v>
      </c>
      <c r="O1077" s="7" t="s">
        <v>68</v>
      </c>
      <c r="P1077" s="6" t="s">
        <v>132</v>
      </c>
      <c r="Q1077" s="6" t="s">
        <v>41</v>
      </c>
      <c r="R1077" s="6" t="s">
        <v>113</v>
      </c>
      <c r="S1077" s="6" t="s">
        <v>110</v>
      </c>
      <c r="T1077" s="6" t="s">
        <v>114</v>
      </c>
      <c r="U1077" s="6" t="s">
        <v>115</v>
      </c>
      <c r="V1077" s="6" t="s">
        <v>45</v>
      </c>
      <c r="W1077" s="6" t="s">
        <v>34</v>
      </c>
      <c r="X1077" s="6" t="s">
        <v>46</v>
      </c>
      <c r="Y1077" s="6" t="s">
        <v>47</v>
      </c>
      <c r="Z1077" s="6" t="s">
        <v>145</v>
      </c>
      <c r="AA1077" s="6" t="s">
        <v>1233</v>
      </c>
      <c r="AB1077" s="7">
        <v>2</v>
      </c>
      <c r="AC1077" s="7">
        <v>27504</v>
      </c>
      <c r="AD1077" s="7">
        <v>27.5</v>
      </c>
      <c r="AE1077" s="7">
        <v>488000</v>
      </c>
    </row>
    <row r="1078" spans="1:31" ht="22" customHeight="1" x14ac:dyDescent="0.3">
      <c r="A1078" s="2">
        <v>43482</v>
      </c>
      <c r="B1078" s="3" t="s">
        <v>31</v>
      </c>
      <c r="C1078" s="3" t="s">
        <v>56</v>
      </c>
      <c r="D1078" s="4" t="s">
        <v>68</v>
      </c>
      <c r="E1078" s="4" t="s">
        <v>68</v>
      </c>
      <c r="F1078" s="4" t="s">
        <v>68</v>
      </c>
      <c r="G1078" s="4" t="s">
        <v>68</v>
      </c>
      <c r="H1078" s="4" t="s">
        <v>68</v>
      </c>
      <c r="I1078" s="3" t="s">
        <v>74</v>
      </c>
      <c r="J1078" s="3" t="s">
        <v>244</v>
      </c>
      <c r="K1078" s="4" t="s">
        <v>68</v>
      </c>
      <c r="L1078" s="3" t="s">
        <v>245</v>
      </c>
      <c r="M1078" s="3" t="s">
        <v>61</v>
      </c>
      <c r="N1078" s="4" t="s">
        <v>68</v>
      </c>
      <c r="O1078" s="4" t="s">
        <v>68</v>
      </c>
      <c r="P1078" s="3" t="s">
        <v>246</v>
      </c>
      <c r="Q1078" s="3" t="s">
        <v>41</v>
      </c>
      <c r="R1078" s="3" t="s">
        <v>474</v>
      </c>
      <c r="S1078" s="3" t="s">
        <v>245</v>
      </c>
      <c r="T1078" s="3" t="s">
        <v>475</v>
      </c>
      <c r="U1078" s="3" t="s">
        <v>124</v>
      </c>
      <c r="V1078" s="3" t="s">
        <v>45</v>
      </c>
      <c r="W1078" s="3" t="s">
        <v>34</v>
      </c>
      <c r="X1078" s="3" t="s">
        <v>46</v>
      </c>
      <c r="Y1078" s="3" t="s">
        <v>47</v>
      </c>
      <c r="Z1078" s="3" t="s">
        <v>187</v>
      </c>
      <c r="AA1078" s="3" t="s">
        <v>1234</v>
      </c>
      <c r="AB1078" s="4">
        <v>3</v>
      </c>
      <c r="AC1078" s="4">
        <v>73200</v>
      </c>
      <c r="AD1078" s="4">
        <v>73.2</v>
      </c>
      <c r="AE1078" s="4">
        <v>760000</v>
      </c>
    </row>
    <row r="1079" spans="1:31" ht="22" customHeight="1" x14ac:dyDescent="0.3">
      <c r="A1079" s="5">
        <v>43482</v>
      </c>
      <c r="B1079" s="6" t="s">
        <v>31</v>
      </c>
      <c r="C1079" s="6" t="s">
        <v>56</v>
      </c>
      <c r="D1079" s="7" t="s">
        <v>68</v>
      </c>
      <c r="E1079" s="7" t="s">
        <v>68</v>
      </c>
      <c r="F1079" s="7" t="s">
        <v>68</v>
      </c>
      <c r="G1079" s="7" t="s">
        <v>68</v>
      </c>
      <c r="H1079" s="7" t="s">
        <v>68</v>
      </c>
      <c r="I1079" s="6" t="s">
        <v>74</v>
      </c>
      <c r="J1079" s="6" t="s">
        <v>1123</v>
      </c>
      <c r="K1079" s="6" t="s">
        <v>170</v>
      </c>
      <c r="L1079" s="6" t="s">
        <v>120</v>
      </c>
      <c r="M1079" s="7" t="s">
        <v>68</v>
      </c>
      <c r="N1079" s="7" t="s">
        <v>68</v>
      </c>
      <c r="O1079" s="7" t="s">
        <v>68</v>
      </c>
      <c r="P1079" s="6" t="s">
        <v>1124</v>
      </c>
      <c r="Q1079" s="6" t="s">
        <v>41</v>
      </c>
      <c r="R1079" s="6" t="s">
        <v>122</v>
      </c>
      <c r="S1079" s="6" t="s">
        <v>120</v>
      </c>
      <c r="T1079" s="6" t="s">
        <v>123</v>
      </c>
      <c r="U1079" s="6" t="s">
        <v>124</v>
      </c>
      <c r="V1079" s="6" t="s">
        <v>45</v>
      </c>
      <c r="W1079" s="6" t="s">
        <v>34</v>
      </c>
      <c r="X1079" s="6" t="s">
        <v>46</v>
      </c>
      <c r="Y1079" s="6" t="s">
        <v>47</v>
      </c>
      <c r="Z1079" s="6" t="s">
        <v>704</v>
      </c>
      <c r="AA1079" s="6" t="s">
        <v>1178</v>
      </c>
      <c r="AB1079" s="7">
        <v>1</v>
      </c>
      <c r="AC1079" s="7">
        <v>9936</v>
      </c>
      <c r="AD1079" s="7">
        <v>9.94</v>
      </c>
      <c r="AE1079" s="7">
        <v>211000</v>
      </c>
    </row>
    <row r="1080" spans="1:31" ht="22" customHeight="1" x14ac:dyDescent="0.3">
      <c r="A1080" s="2">
        <v>43482</v>
      </c>
      <c r="B1080" s="3" t="s">
        <v>31</v>
      </c>
      <c r="C1080" s="3" t="s">
        <v>56</v>
      </c>
      <c r="D1080" s="4" t="s">
        <v>68</v>
      </c>
      <c r="E1080" s="4" t="s">
        <v>68</v>
      </c>
      <c r="F1080" s="4" t="s">
        <v>68</v>
      </c>
      <c r="G1080" s="4" t="s">
        <v>68</v>
      </c>
      <c r="H1080" s="4" t="s">
        <v>68</v>
      </c>
      <c r="I1080" s="3" t="s">
        <v>74</v>
      </c>
      <c r="J1080" s="3" t="s">
        <v>870</v>
      </c>
      <c r="K1080" s="4" t="s">
        <v>68</v>
      </c>
      <c r="L1080" s="3" t="s">
        <v>120</v>
      </c>
      <c r="M1080" s="3" t="s">
        <v>61</v>
      </c>
      <c r="N1080" s="4">
        <v>225347920.55000001</v>
      </c>
      <c r="O1080" s="4">
        <v>1008273273.7</v>
      </c>
      <c r="P1080" s="3" t="s">
        <v>871</v>
      </c>
      <c r="Q1080" s="3" t="s">
        <v>41</v>
      </c>
      <c r="R1080" s="3" t="s">
        <v>122</v>
      </c>
      <c r="S1080" s="3" t="s">
        <v>120</v>
      </c>
      <c r="T1080" s="3" t="s">
        <v>123</v>
      </c>
      <c r="U1080" s="3" t="s">
        <v>124</v>
      </c>
      <c r="V1080" s="3" t="s">
        <v>45</v>
      </c>
      <c r="W1080" s="3" t="s">
        <v>34</v>
      </c>
      <c r="X1080" s="3" t="s">
        <v>46</v>
      </c>
      <c r="Y1080" s="3" t="s">
        <v>47</v>
      </c>
      <c r="Z1080" s="3" t="s">
        <v>872</v>
      </c>
      <c r="AA1080" s="3" t="s">
        <v>1235</v>
      </c>
      <c r="AB1080" s="4">
        <v>1</v>
      </c>
      <c r="AC1080" s="4">
        <v>9900</v>
      </c>
      <c r="AD1080" s="4">
        <v>9.9</v>
      </c>
      <c r="AE1080" s="4">
        <v>86100</v>
      </c>
    </row>
    <row r="1081" spans="1:31" ht="22" customHeight="1" x14ac:dyDescent="0.3">
      <c r="A1081" s="5">
        <v>43480</v>
      </c>
      <c r="B1081" s="6" t="s">
        <v>31</v>
      </c>
      <c r="C1081" s="6" t="s">
        <v>32</v>
      </c>
      <c r="D1081" s="6" t="s">
        <v>33</v>
      </c>
      <c r="E1081" s="6" t="s">
        <v>34</v>
      </c>
      <c r="F1081" s="7" t="s">
        <v>68</v>
      </c>
      <c r="G1081" s="7" t="s">
        <v>68</v>
      </c>
      <c r="H1081" s="7" t="s">
        <v>68</v>
      </c>
      <c r="I1081" s="6" t="s">
        <v>35</v>
      </c>
      <c r="J1081" s="6" t="s">
        <v>200</v>
      </c>
      <c r="K1081" s="7" t="s">
        <v>68</v>
      </c>
      <c r="L1081" s="6" t="s">
        <v>99</v>
      </c>
      <c r="M1081" s="7" t="s">
        <v>68</v>
      </c>
      <c r="N1081" s="7" t="s">
        <v>68</v>
      </c>
      <c r="O1081" s="7" t="s">
        <v>68</v>
      </c>
      <c r="P1081" s="6" t="s">
        <v>202</v>
      </c>
      <c r="Q1081" s="6" t="s">
        <v>41</v>
      </c>
      <c r="R1081" s="6" t="s">
        <v>133</v>
      </c>
      <c r="S1081" s="6" t="s">
        <v>110</v>
      </c>
      <c r="T1081" s="6" t="s">
        <v>134</v>
      </c>
      <c r="U1081" s="6" t="s">
        <v>115</v>
      </c>
      <c r="V1081" s="6" t="s">
        <v>45</v>
      </c>
      <c r="W1081" s="6" t="s">
        <v>34</v>
      </c>
      <c r="X1081" s="6" t="s">
        <v>46</v>
      </c>
      <c r="Y1081" s="6" t="s">
        <v>47</v>
      </c>
      <c r="Z1081" s="6" t="s">
        <v>187</v>
      </c>
      <c r="AA1081" s="6" t="s">
        <v>1236</v>
      </c>
      <c r="AB1081" s="7">
        <v>4</v>
      </c>
      <c r="AC1081" s="7">
        <v>40560</v>
      </c>
      <c r="AD1081" s="7">
        <v>40.56</v>
      </c>
      <c r="AE1081" s="7">
        <v>261000</v>
      </c>
    </row>
    <row r="1082" spans="1:31" ht="22" customHeight="1" x14ac:dyDescent="0.3">
      <c r="A1082" s="2">
        <v>43480</v>
      </c>
      <c r="B1082" s="3" t="s">
        <v>31</v>
      </c>
      <c r="C1082" s="3" t="s">
        <v>56</v>
      </c>
      <c r="D1082" s="3" t="s">
        <v>222</v>
      </c>
      <c r="E1082" s="3" t="s">
        <v>34</v>
      </c>
      <c r="F1082" s="4" t="s">
        <v>68</v>
      </c>
      <c r="G1082" s="4" t="s">
        <v>68</v>
      </c>
      <c r="H1082" s="4" t="s">
        <v>68</v>
      </c>
      <c r="I1082" s="3" t="s">
        <v>223</v>
      </c>
      <c r="J1082" s="3" t="s">
        <v>727</v>
      </c>
      <c r="K1082" s="3" t="s">
        <v>580</v>
      </c>
      <c r="L1082" s="3" t="s">
        <v>110</v>
      </c>
      <c r="M1082" s="4" t="s">
        <v>68</v>
      </c>
      <c r="N1082" s="4" t="s">
        <v>68</v>
      </c>
      <c r="O1082" s="4" t="s">
        <v>68</v>
      </c>
      <c r="P1082" s="3" t="s">
        <v>225</v>
      </c>
      <c r="Q1082" s="3" t="s">
        <v>728</v>
      </c>
      <c r="R1082" s="3" t="s">
        <v>133</v>
      </c>
      <c r="S1082" s="3" t="s">
        <v>110</v>
      </c>
      <c r="T1082" s="3" t="s">
        <v>134</v>
      </c>
      <c r="U1082" s="3" t="s">
        <v>115</v>
      </c>
      <c r="V1082" s="3" t="s">
        <v>45</v>
      </c>
      <c r="W1082" s="3" t="s">
        <v>34</v>
      </c>
      <c r="X1082" s="3" t="s">
        <v>46</v>
      </c>
      <c r="Y1082" s="3" t="s">
        <v>47</v>
      </c>
      <c r="Z1082" s="3" t="s">
        <v>95</v>
      </c>
      <c r="AA1082" s="3" t="s">
        <v>1237</v>
      </c>
      <c r="AB1082" s="4">
        <v>6</v>
      </c>
      <c r="AC1082" s="4">
        <v>72618</v>
      </c>
      <c r="AD1082" s="4">
        <v>72.62</v>
      </c>
      <c r="AE1082" s="4">
        <v>222000</v>
      </c>
    </row>
    <row r="1083" spans="1:31" ht="22" customHeight="1" x14ac:dyDescent="0.3">
      <c r="A1083" s="5">
        <v>43480</v>
      </c>
      <c r="B1083" s="6" t="s">
        <v>31</v>
      </c>
      <c r="C1083" s="6" t="s">
        <v>32</v>
      </c>
      <c r="D1083" s="6" t="s">
        <v>33</v>
      </c>
      <c r="E1083" s="6" t="s">
        <v>34</v>
      </c>
      <c r="F1083" s="7" t="s">
        <v>68</v>
      </c>
      <c r="G1083" s="7" t="s">
        <v>68</v>
      </c>
      <c r="H1083" s="7" t="s">
        <v>68</v>
      </c>
      <c r="I1083" s="6" t="s">
        <v>35</v>
      </c>
      <c r="J1083" s="6" t="s">
        <v>200</v>
      </c>
      <c r="K1083" s="7" t="s">
        <v>68</v>
      </c>
      <c r="L1083" s="6" t="s">
        <v>99</v>
      </c>
      <c r="M1083" s="7" t="s">
        <v>68</v>
      </c>
      <c r="N1083" s="7" t="s">
        <v>68</v>
      </c>
      <c r="O1083" s="7" t="s">
        <v>68</v>
      </c>
      <c r="P1083" s="6" t="s">
        <v>202</v>
      </c>
      <c r="Q1083" s="6" t="s">
        <v>41</v>
      </c>
      <c r="R1083" s="6" t="s">
        <v>133</v>
      </c>
      <c r="S1083" s="6" t="s">
        <v>110</v>
      </c>
      <c r="T1083" s="6" t="s">
        <v>134</v>
      </c>
      <c r="U1083" s="6" t="s">
        <v>115</v>
      </c>
      <c r="V1083" s="6" t="s">
        <v>45</v>
      </c>
      <c r="W1083" s="6" t="s">
        <v>34</v>
      </c>
      <c r="X1083" s="6" t="s">
        <v>46</v>
      </c>
      <c r="Y1083" s="6" t="s">
        <v>47</v>
      </c>
      <c r="Z1083" s="6" t="s">
        <v>145</v>
      </c>
      <c r="AA1083" s="6" t="s">
        <v>1238</v>
      </c>
      <c r="AB1083" s="7">
        <v>8</v>
      </c>
      <c r="AC1083" s="7">
        <v>78080</v>
      </c>
      <c r="AD1083" s="7">
        <v>78.08</v>
      </c>
      <c r="AE1083" s="7">
        <v>1387000</v>
      </c>
    </row>
    <row r="1084" spans="1:31" ht="22" customHeight="1" x14ac:dyDescent="0.3">
      <c r="A1084" s="2">
        <v>43480</v>
      </c>
      <c r="B1084" s="3" t="s">
        <v>107</v>
      </c>
      <c r="C1084" s="3" t="s">
        <v>56</v>
      </c>
      <c r="D1084" s="4" t="s">
        <v>68</v>
      </c>
      <c r="E1084" s="4" t="s">
        <v>68</v>
      </c>
      <c r="F1084" s="4" t="s">
        <v>68</v>
      </c>
      <c r="G1084" s="4" t="s">
        <v>68</v>
      </c>
      <c r="H1084" s="4" t="s">
        <v>68</v>
      </c>
      <c r="I1084" s="3" t="s">
        <v>74</v>
      </c>
      <c r="J1084" s="3" t="s">
        <v>108</v>
      </c>
      <c r="K1084" s="3" t="s">
        <v>109</v>
      </c>
      <c r="L1084" s="3" t="s">
        <v>110</v>
      </c>
      <c r="M1084" s="3" t="s">
        <v>61</v>
      </c>
      <c r="N1084" s="4">
        <v>4753761516.5299997</v>
      </c>
      <c r="O1084" s="4">
        <v>5421594553.2399998</v>
      </c>
      <c r="P1084" s="3" t="s">
        <v>1158</v>
      </c>
      <c r="Q1084" s="3" t="s">
        <v>41</v>
      </c>
      <c r="R1084" s="3" t="s">
        <v>133</v>
      </c>
      <c r="S1084" s="3" t="s">
        <v>110</v>
      </c>
      <c r="T1084" s="3" t="s">
        <v>134</v>
      </c>
      <c r="U1084" s="3" t="s">
        <v>115</v>
      </c>
      <c r="V1084" s="3" t="s">
        <v>45</v>
      </c>
      <c r="W1084" s="3" t="s">
        <v>34</v>
      </c>
      <c r="X1084" s="3" t="s">
        <v>46</v>
      </c>
      <c r="Y1084" s="3" t="s">
        <v>47</v>
      </c>
      <c r="Z1084" s="3" t="s">
        <v>145</v>
      </c>
      <c r="AA1084" s="3" t="s">
        <v>1239</v>
      </c>
      <c r="AB1084" s="4">
        <v>4</v>
      </c>
      <c r="AC1084" s="4">
        <v>44910</v>
      </c>
      <c r="AD1084" s="4">
        <v>44.91</v>
      </c>
      <c r="AE1084" s="4">
        <v>798000</v>
      </c>
    </row>
    <row r="1085" spans="1:31" ht="22" customHeight="1" x14ac:dyDescent="0.3">
      <c r="A1085" s="5">
        <v>43479</v>
      </c>
      <c r="B1085" s="6" t="s">
        <v>31</v>
      </c>
      <c r="C1085" s="6" t="s">
        <v>56</v>
      </c>
      <c r="D1085" s="7" t="s">
        <v>68</v>
      </c>
      <c r="E1085" s="7" t="s">
        <v>68</v>
      </c>
      <c r="F1085" s="7" t="s">
        <v>68</v>
      </c>
      <c r="G1085" s="7" t="s">
        <v>68</v>
      </c>
      <c r="H1085" s="7" t="s">
        <v>68</v>
      </c>
      <c r="I1085" s="6" t="s">
        <v>74</v>
      </c>
      <c r="J1085" s="6" t="s">
        <v>385</v>
      </c>
      <c r="K1085" s="7" t="s">
        <v>68</v>
      </c>
      <c r="L1085" s="6" t="s">
        <v>120</v>
      </c>
      <c r="M1085" s="6" t="s">
        <v>61</v>
      </c>
      <c r="N1085" s="7" t="s">
        <v>68</v>
      </c>
      <c r="O1085" s="7" t="s">
        <v>68</v>
      </c>
      <c r="P1085" s="6" t="s">
        <v>387</v>
      </c>
      <c r="Q1085" s="6" t="s">
        <v>101</v>
      </c>
      <c r="R1085" s="6" t="s">
        <v>122</v>
      </c>
      <c r="S1085" s="6" t="s">
        <v>120</v>
      </c>
      <c r="T1085" s="6" t="s">
        <v>123</v>
      </c>
      <c r="U1085" s="6" t="s">
        <v>124</v>
      </c>
      <c r="V1085" s="6" t="s">
        <v>45</v>
      </c>
      <c r="W1085" s="6" t="s">
        <v>34</v>
      </c>
      <c r="X1085" s="6" t="s">
        <v>46</v>
      </c>
      <c r="Y1085" s="6" t="s">
        <v>47</v>
      </c>
      <c r="Z1085" s="6" t="s">
        <v>207</v>
      </c>
      <c r="AA1085" s="6" t="s">
        <v>1240</v>
      </c>
      <c r="AB1085" s="7">
        <v>2</v>
      </c>
      <c r="AC1085" s="7">
        <v>20120</v>
      </c>
      <c r="AD1085" s="7">
        <v>20.12</v>
      </c>
      <c r="AE1085" s="7">
        <v>90300</v>
      </c>
    </row>
    <row r="1086" spans="1:31" ht="22" customHeight="1" x14ac:dyDescent="0.3">
      <c r="A1086" s="2">
        <v>43479</v>
      </c>
      <c r="B1086" s="3" t="s">
        <v>31</v>
      </c>
      <c r="C1086" s="3" t="s">
        <v>56</v>
      </c>
      <c r="D1086" s="4" t="s">
        <v>68</v>
      </c>
      <c r="E1086" s="4" t="s">
        <v>68</v>
      </c>
      <c r="F1086" s="4" t="s">
        <v>68</v>
      </c>
      <c r="G1086" s="4" t="s">
        <v>68</v>
      </c>
      <c r="H1086" s="4" t="s">
        <v>68</v>
      </c>
      <c r="I1086" s="3" t="s">
        <v>74</v>
      </c>
      <c r="J1086" s="3" t="s">
        <v>127</v>
      </c>
      <c r="K1086" s="4" t="s">
        <v>68</v>
      </c>
      <c r="L1086" s="3" t="s">
        <v>120</v>
      </c>
      <c r="M1086" s="4" t="s">
        <v>68</v>
      </c>
      <c r="N1086" s="4" t="s">
        <v>68</v>
      </c>
      <c r="O1086" s="4" t="s">
        <v>68</v>
      </c>
      <c r="P1086" s="3" t="s">
        <v>128</v>
      </c>
      <c r="Q1086" s="3" t="s">
        <v>41</v>
      </c>
      <c r="R1086" s="3" t="s">
        <v>122</v>
      </c>
      <c r="S1086" s="3" t="s">
        <v>120</v>
      </c>
      <c r="T1086" s="3" t="s">
        <v>123</v>
      </c>
      <c r="U1086" s="3" t="s">
        <v>124</v>
      </c>
      <c r="V1086" s="3" t="s">
        <v>45</v>
      </c>
      <c r="W1086" s="3" t="s">
        <v>34</v>
      </c>
      <c r="X1086" s="3" t="s">
        <v>46</v>
      </c>
      <c r="Y1086" s="3" t="s">
        <v>47</v>
      </c>
      <c r="Z1086" s="3" t="s">
        <v>143</v>
      </c>
      <c r="AA1086" s="3" t="s">
        <v>1241</v>
      </c>
      <c r="AB1086" s="4">
        <v>2</v>
      </c>
      <c r="AC1086" s="4">
        <v>21400</v>
      </c>
      <c r="AD1086" s="4">
        <v>21.4</v>
      </c>
      <c r="AE1086" s="4">
        <v>192000</v>
      </c>
    </row>
    <row r="1087" spans="1:31" ht="22" customHeight="1" x14ac:dyDescent="0.3">
      <c r="A1087" s="5">
        <v>43479</v>
      </c>
      <c r="B1087" s="6" t="s">
        <v>31</v>
      </c>
      <c r="C1087" s="6" t="s">
        <v>56</v>
      </c>
      <c r="D1087" s="7" t="s">
        <v>68</v>
      </c>
      <c r="E1087" s="7" t="s">
        <v>68</v>
      </c>
      <c r="F1087" s="7" t="s">
        <v>68</v>
      </c>
      <c r="G1087" s="7" t="s">
        <v>68</v>
      </c>
      <c r="H1087" s="7" t="s">
        <v>68</v>
      </c>
      <c r="I1087" s="6" t="s">
        <v>74</v>
      </c>
      <c r="J1087" s="6" t="s">
        <v>385</v>
      </c>
      <c r="K1087" s="7" t="s">
        <v>68</v>
      </c>
      <c r="L1087" s="6" t="s">
        <v>120</v>
      </c>
      <c r="M1087" s="6" t="s">
        <v>61</v>
      </c>
      <c r="N1087" s="7" t="s">
        <v>68</v>
      </c>
      <c r="O1087" s="7" t="s">
        <v>68</v>
      </c>
      <c r="P1087" s="6" t="s">
        <v>387</v>
      </c>
      <c r="Q1087" s="6" t="s">
        <v>101</v>
      </c>
      <c r="R1087" s="6" t="s">
        <v>122</v>
      </c>
      <c r="S1087" s="6" t="s">
        <v>120</v>
      </c>
      <c r="T1087" s="6" t="s">
        <v>123</v>
      </c>
      <c r="U1087" s="6" t="s">
        <v>124</v>
      </c>
      <c r="V1087" s="6" t="s">
        <v>45</v>
      </c>
      <c r="W1087" s="6" t="s">
        <v>34</v>
      </c>
      <c r="X1087" s="6" t="s">
        <v>46</v>
      </c>
      <c r="Y1087" s="6" t="s">
        <v>47</v>
      </c>
      <c r="Z1087" s="6" t="s">
        <v>207</v>
      </c>
      <c r="AA1087" s="6" t="s">
        <v>1240</v>
      </c>
      <c r="AB1087" s="7">
        <v>2</v>
      </c>
      <c r="AC1087" s="7">
        <v>20120</v>
      </c>
      <c r="AD1087" s="7">
        <v>20.12</v>
      </c>
      <c r="AE1087" s="7">
        <v>90300</v>
      </c>
    </row>
    <row r="1088" spans="1:31" ht="22" customHeight="1" x14ac:dyDescent="0.3">
      <c r="A1088" s="2">
        <v>43475</v>
      </c>
      <c r="B1088" s="3" t="s">
        <v>31</v>
      </c>
      <c r="C1088" s="3" t="s">
        <v>56</v>
      </c>
      <c r="D1088" s="4" t="s">
        <v>68</v>
      </c>
      <c r="E1088" s="4" t="s">
        <v>68</v>
      </c>
      <c r="F1088" s="4" t="s">
        <v>68</v>
      </c>
      <c r="G1088" s="4" t="s">
        <v>68</v>
      </c>
      <c r="H1088" s="4" t="s">
        <v>68</v>
      </c>
      <c r="I1088" s="3" t="s">
        <v>74</v>
      </c>
      <c r="J1088" s="3" t="s">
        <v>385</v>
      </c>
      <c r="K1088" s="4" t="s">
        <v>68</v>
      </c>
      <c r="L1088" s="3" t="s">
        <v>120</v>
      </c>
      <c r="M1088" s="3" t="s">
        <v>61</v>
      </c>
      <c r="N1088" s="4" t="s">
        <v>68</v>
      </c>
      <c r="O1088" s="4" t="s">
        <v>68</v>
      </c>
      <c r="P1088" s="3" t="s">
        <v>387</v>
      </c>
      <c r="Q1088" s="3" t="s">
        <v>101</v>
      </c>
      <c r="R1088" s="3" t="s">
        <v>122</v>
      </c>
      <c r="S1088" s="3" t="s">
        <v>120</v>
      </c>
      <c r="T1088" s="3" t="s">
        <v>123</v>
      </c>
      <c r="U1088" s="3" t="s">
        <v>124</v>
      </c>
      <c r="V1088" s="3" t="s">
        <v>45</v>
      </c>
      <c r="W1088" s="3" t="s">
        <v>34</v>
      </c>
      <c r="X1088" s="3" t="s">
        <v>46</v>
      </c>
      <c r="Y1088" s="3" t="s">
        <v>47</v>
      </c>
      <c r="Z1088" s="3" t="s">
        <v>207</v>
      </c>
      <c r="AA1088" s="3" t="s">
        <v>1242</v>
      </c>
      <c r="AB1088" s="4">
        <v>2</v>
      </c>
      <c r="AC1088" s="4">
        <v>20120</v>
      </c>
      <c r="AD1088" s="4">
        <v>20.12</v>
      </c>
      <c r="AE1088" s="4">
        <v>90300</v>
      </c>
    </row>
    <row r="1089" spans="1:31" ht="22" customHeight="1" x14ac:dyDescent="0.3">
      <c r="A1089" s="5">
        <v>43475</v>
      </c>
      <c r="B1089" s="6" t="s">
        <v>31</v>
      </c>
      <c r="C1089" s="6" t="s">
        <v>56</v>
      </c>
      <c r="D1089" s="7" t="s">
        <v>68</v>
      </c>
      <c r="E1089" s="7" t="s">
        <v>68</v>
      </c>
      <c r="F1089" s="7" t="s">
        <v>68</v>
      </c>
      <c r="G1089" s="7" t="s">
        <v>68</v>
      </c>
      <c r="H1089" s="7" t="s">
        <v>68</v>
      </c>
      <c r="I1089" s="6" t="s">
        <v>74</v>
      </c>
      <c r="J1089" s="6" t="s">
        <v>870</v>
      </c>
      <c r="K1089" s="7" t="s">
        <v>68</v>
      </c>
      <c r="L1089" s="6" t="s">
        <v>120</v>
      </c>
      <c r="M1089" s="6" t="s">
        <v>61</v>
      </c>
      <c r="N1089" s="7">
        <v>225347920.55000001</v>
      </c>
      <c r="O1089" s="7">
        <v>1008273273.7</v>
      </c>
      <c r="P1089" s="6" t="s">
        <v>871</v>
      </c>
      <c r="Q1089" s="6" t="s">
        <v>41</v>
      </c>
      <c r="R1089" s="6" t="s">
        <v>122</v>
      </c>
      <c r="S1089" s="6" t="s">
        <v>120</v>
      </c>
      <c r="T1089" s="6" t="s">
        <v>123</v>
      </c>
      <c r="U1089" s="6" t="s">
        <v>124</v>
      </c>
      <c r="V1089" s="6" t="s">
        <v>45</v>
      </c>
      <c r="W1089" s="6" t="s">
        <v>34</v>
      </c>
      <c r="X1089" s="6" t="s">
        <v>46</v>
      </c>
      <c r="Y1089" s="6" t="s">
        <v>47</v>
      </c>
      <c r="Z1089" s="6" t="s">
        <v>872</v>
      </c>
      <c r="AA1089" s="6" t="s">
        <v>1235</v>
      </c>
      <c r="AB1089" s="7">
        <v>1</v>
      </c>
      <c r="AC1089" s="7">
        <v>9900</v>
      </c>
      <c r="AD1089" s="7">
        <v>9.9</v>
      </c>
      <c r="AE1089" s="7">
        <v>86100</v>
      </c>
    </row>
    <row r="1090" spans="1:31" ht="22" customHeight="1" x14ac:dyDescent="0.3">
      <c r="A1090" s="2">
        <v>43475</v>
      </c>
      <c r="B1090" s="3" t="s">
        <v>31</v>
      </c>
      <c r="C1090" s="3" t="s">
        <v>56</v>
      </c>
      <c r="D1090" s="4" t="s">
        <v>68</v>
      </c>
      <c r="E1090" s="4" t="s">
        <v>68</v>
      </c>
      <c r="F1090" s="4" t="s">
        <v>68</v>
      </c>
      <c r="G1090" s="4" t="s">
        <v>68</v>
      </c>
      <c r="H1090" s="4" t="s">
        <v>68</v>
      </c>
      <c r="I1090" s="3" t="s">
        <v>74</v>
      </c>
      <c r="J1090" s="3" t="s">
        <v>870</v>
      </c>
      <c r="K1090" s="4" t="s">
        <v>68</v>
      </c>
      <c r="L1090" s="3" t="s">
        <v>120</v>
      </c>
      <c r="M1090" s="3" t="s">
        <v>61</v>
      </c>
      <c r="N1090" s="4">
        <v>225347920.55000001</v>
      </c>
      <c r="O1090" s="4">
        <v>1008273273.7</v>
      </c>
      <c r="P1090" s="3" t="s">
        <v>871</v>
      </c>
      <c r="Q1090" s="3" t="s">
        <v>41</v>
      </c>
      <c r="R1090" s="3" t="s">
        <v>122</v>
      </c>
      <c r="S1090" s="3" t="s">
        <v>120</v>
      </c>
      <c r="T1090" s="3" t="s">
        <v>123</v>
      </c>
      <c r="U1090" s="3" t="s">
        <v>124</v>
      </c>
      <c r="V1090" s="3" t="s">
        <v>45</v>
      </c>
      <c r="W1090" s="3" t="s">
        <v>34</v>
      </c>
      <c r="X1090" s="3" t="s">
        <v>46</v>
      </c>
      <c r="Y1090" s="3" t="s">
        <v>47</v>
      </c>
      <c r="Z1090" s="3" t="s">
        <v>872</v>
      </c>
      <c r="AA1090" s="3" t="s">
        <v>1235</v>
      </c>
      <c r="AB1090" s="4">
        <v>1</v>
      </c>
      <c r="AC1090" s="4">
        <v>9900</v>
      </c>
      <c r="AD1090" s="4">
        <v>9.9</v>
      </c>
      <c r="AE1090" s="4">
        <v>86100</v>
      </c>
    </row>
    <row r="1091" spans="1:31" ht="22" customHeight="1" x14ac:dyDescent="0.3">
      <c r="A1091" s="5">
        <v>43472</v>
      </c>
      <c r="B1091" s="6" t="s">
        <v>31</v>
      </c>
      <c r="C1091" s="6" t="s">
        <v>32</v>
      </c>
      <c r="D1091" s="6" t="s">
        <v>33</v>
      </c>
      <c r="E1091" s="6" t="s">
        <v>34</v>
      </c>
      <c r="F1091" s="7" t="s">
        <v>68</v>
      </c>
      <c r="G1091" s="7" t="s">
        <v>68</v>
      </c>
      <c r="H1091" s="7" t="s">
        <v>68</v>
      </c>
      <c r="I1091" s="6" t="s">
        <v>35</v>
      </c>
      <c r="J1091" s="6" t="s">
        <v>131</v>
      </c>
      <c r="K1091" s="6" t="s">
        <v>109</v>
      </c>
      <c r="L1091" s="6" t="s">
        <v>110</v>
      </c>
      <c r="M1091" s="7" t="s">
        <v>68</v>
      </c>
      <c r="N1091" s="7" t="s">
        <v>68</v>
      </c>
      <c r="O1091" s="7" t="s">
        <v>68</v>
      </c>
      <c r="P1091" s="6" t="s">
        <v>132</v>
      </c>
      <c r="Q1091" s="6" t="s">
        <v>41</v>
      </c>
      <c r="R1091" s="6" t="s">
        <v>113</v>
      </c>
      <c r="S1091" s="6" t="s">
        <v>110</v>
      </c>
      <c r="T1091" s="6" t="s">
        <v>114</v>
      </c>
      <c r="U1091" s="6" t="s">
        <v>115</v>
      </c>
      <c r="V1091" s="6" t="s">
        <v>45</v>
      </c>
      <c r="W1091" s="6" t="s">
        <v>34</v>
      </c>
      <c r="X1091" s="6" t="s">
        <v>46</v>
      </c>
      <c r="Y1091" s="6" t="s">
        <v>47</v>
      </c>
      <c r="Z1091" s="6" t="s">
        <v>145</v>
      </c>
      <c r="AA1091" s="6" t="s">
        <v>1243</v>
      </c>
      <c r="AB1091" s="7">
        <v>2</v>
      </c>
      <c r="AC1091" s="7">
        <v>17400</v>
      </c>
      <c r="AD1091" s="7">
        <v>17.399999999999999</v>
      </c>
      <c r="AE1091" s="7">
        <v>309000</v>
      </c>
    </row>
    <row r="1092" spans="1:31" ht="22" customHeight="1" x14ac:dyDescent="0.3">
      <c r="A1092" s="2">
        <v>43472</v>
      </c>
      <c r="B1092" s="3" t="s">
        <v>107</v>
      </c>
      <c r="C1092" s="3" t="s">
        <v>56</v>
      </c>
      <c r="D1092" s="4" t="s">
        <v>68</v>
      </c>
      <c r="E1092" s="4" t="s">
        <v>68</v>
      </c>
      <c r="F1092" s="4" t="s">
        <v>68</v>
      </c>
      <c r="G1092" s="4" t="s">
        <v>68</v>
      </c>
      <c r="H1092" s="4" t="s">
        <v>68</v>
      </c>
      <c r="I1092" s="3" t="s">
        <v>74</v>
      </c>
      <c r="J1092" s="3" t="s">
        <v>108</v>
      </c>
      <c r="K1092" s="3" t="s">
        <v>109</v>
      </c>
      <c r="L1092" s="3" t="s">
        <v>110</v>
      </c>
      <c r="M1092" s="3" t="s">
        <v>61</v>
      </c>
      <c r="N1092" s="4">
        <v>4753761516.5299997</v>
      </c>
      <c r="O1092" s="4">
        <v>5421594553.2399998</v>
      </c>
      <c r="P1092" s="3" t="s">
        <v>1158</v>
      </c>
      <c r="Q1092" s="3" t="s">
        <v>41</v>
      </c>
      <c r="R1092" s="3" t="s">
        <v>133</v>
      </c>
      <c r="S1092" s="3" t="s">
        <v>110</v>
      </c>
      <c r="T1092" s="3" t="s">
        <v>134</v>
      </c>
      <c r="U1092" s="3" t="s">
        <v>115</v>
      </c>
      <c r="V1092" s="3" t="s">
        <v>45</v>
      </c>
      <c r="W1092" s="3" t="s">
        <v>34</v>
      </c>
      <c r="X1092" s="3" t="s">
        <v>46</v>
      </c>
      <c r="Y1092" s="3" t="s">
        <v>47</v>
      </c>
      <c r="Z1092" s="3" t="s">
        <v>1089</v>
      </c>
      <c r="AA1092" s="3" t="s">
        <v>1244</v>
      </c>
      <c r="AB1092" s="4">
        <v>4</v>
      </c>
      <c r="AC1092" s="4">
        <v>48336</v>
      </c>
      <c r="AD1092" s="4">
        <v>48.34</v>
      </c>
      <c r="AE1092" s="4">
        <v>452000</v>
      </c>
    </row>
    <row r="1093" spans="1:31" ht="22" customHeight="1" x14ac:dyDescent="0.3">
      <c r="A1093" s="5">
        <v>43472</v>
      </c>
      <c r="B1093" s="6" t="s">
        <v>107</v>
      </c>
      <c r="C1093" s="6" t="s">
        <v>56</v>
      </c>
      <c r="D1093" s="7" t="s">
        <v>68</v>
      </c>
      <c r="E1093" s="7" t="s">
        <v>68</v>
      </c>
      <c r="F1093" s="7" t="s">
        <v>68</v>
      </c>
      <c r="G1093" s="7" t="s">
        <v>68</v>
      </c>
      <c r="H1093" s="7" t="s">
        <v>68</v>
      </c>
      <c r="I1093" s="6" t="s">
        <v>74</v>
      </c>
      <c r="J1093" s="6" t="s">
        <v>108</v>
      </c>
      <c r="K1093" s="6" t="s">
        <v>109</v>
      </c>
      <c r="L1093" s="6" t="s">
        <v>110</v>
      </c>
      <c r="M1093" s="6" t="s">
        <v>61</v>
      </c>
      <c r="N1093" s="7">
        <v>4753761516.5299997</v>
      </c>
      <c r="O1093" s="7">
        <v>5421594553.2399998</v>
      </c>
      <c r="P1093" s="6" t="s">
        <v>1158</v>
      </c>
      <c r="Q1093" s="6" t="s">
        <v>41</v>
      </c>
      <c r="R1093" s="6" t="s">
        <v>133</v>
      </c>
      <c r="S1093" s="6" t="s">
        <v>110</v>
      </c>
      <c r="T1093" s="6" t="s">
        <v>134</v>
      </c>
      <c r="U1093" s="6" t="s">
        <v>115</v>
      </c>
      <c r="V1093" s="6" t="s">
        <v>45</v>
      </c>
      <c r="W1093" s="6" t="s">
        <v>34</v>
      </c>
      <c r="X1093" s="6" t="s">
        <v>46</v>
      </c>
      <c r="Y1093" s="6" t="s">
        <v>47</v>
      </c>
      <c r="Z1093" s="6" t="s">
        <v>345</v>
      </c>
      <c r="AA1093" s="6" t="s">
        <v>1245</v>
      </c>
      <c r="AB1093" s="7">
        <v>1</v>
      </c>
      <c r="AC1093" s="7">
        <v>12680</v>
      </c>
      <c r="AD1093" s="7">
        <v>12.68</v>
      </c>
      <c r="AE1093" s="7">
        <v>225000</v>
      </c>
    </row>
    <row r="1094" spans="1:31" ht="22" customHeight="1" x14ac:dyDescent="0.3">
      <c r="A1094" s="2">
        <v>43472</v>
      </c>
      <c r="B1094" s="3" t="s">
        <v>31</v>
      </c>
      <c r="C1094" s="3" t="s">
        <v>32</v>
      </c>
      <c r="D1094" s="3" t="s">
        <v>33</v>
      </c>
      <c r="E1094" s="3" t="s">
        <v>34</v>
      </c>
      <c r="F1094" s="4" t="s">
        <v>68</v>
      </c>
      <c r="G1094" s="4" t="s">
        <v>68</v>
      </c>
      <c r="H1094" s="4" t="s">
        <v>68</v>
      </c>
      <c r="I1094" s="3" t="s">
        <v>35</v>
      </c>
      <c r="J1094" s="3" t="s">
        <v>131</v>
      </c>
      <c r="K1094" s="3" t="s">
        <v>109</v>
      </c>
      <c r="L1094" s="3" t="s">
        <v>110</v>
      </c>
      <c r="M1094" s="4" t="s">
        <v>68</v>
      </c>
      <c r="N1094" s="4" t="s">
        <v>68</v>
      </c>
      <c r="O1094" s="4" t="s">
        <v>68</v>
      </c>
      <c r="P1094" s="3" t="s">
        <v>132</v>
      </c>
      <c r="Q1094" s="3" t="s">
        <v>101</v>
      </c>
      <c r="R1094" s="3" t="s">
        <v>113</v>
      </c>
      <c r="S1094" s="3" t="s">
        <v>110</v>
      </c>
      <c r="T1094" s="3" t="s">
        <v>114</v>
      </c>
      <c r="U1094" s="3" t="s">
        <v>115</v>
      </c>
      <c r="V1094" s="3" t="s">
        <v>45</v>
      </c>
      <c r="W1094" s="3" t="s">
        <v>34</v>
      </c>
      <c r="X1094" s="3" t="s">
        <v>46</v>
      </c>
      <c r="Y1094" s="3" t="s">
        <v>47</v>
      </c>
      <c r="Z1094" s="3" t="s">
        <v>145</v>
      </c>
      <c r="AA1094" s="3" t="s">
        <v>1246</v>
      </c>
      <c r="AB1094" s="4">
        <v>2</v>
      </c>
      <c r="AC1094" s="4">
        <v>16200</v>
      </c>
      <c r="AD1094" s="4">
        <v>16.2</v>
      </c>
      <c r="AE1094" s="4">
        <v>288000</v>
      </c>
    </row>
    <row r="1095" spans="1:31" ht="22" customHeight="1" x14ac:dyDescent="0.3">
      <c r="A1095" s="5">
        <v>43472</v>
      </c>
      <c r="B1095" s="6" t="s">
        <v>107</v>
      </c>
      <c r="C1095" s="6" t="s">
        <v>56</v>
      </c>
      <c r="D1095" s="7" t="s">
        <v>68</v>
      </c>
      <c r="E1095" s="7" t="s">
        <v>68</v>
      </c>
      <c r="F1095" s="7" t="s">
        <v>68</v>
      </c>
      <c r="G1095" s="7" t="s">
        <v>68</v>
      </c>
      <c r="H1095" s="7" t="s">
        <v>68</v>
      </c>
      <c r="I1095" s="6" t="s">
        <v>74</v>
      </c>
      <c r="J1095" s="6" t="s">
        <v>108</v>
      </c>
      <c r="K1095" s="6" t="s">
        <v>109</v>
      </c>
      <c r="L1095" s="6" t="s">
        <v>110</v>
      </c>
      <c r="M1095" s="6" t="s">
        <v>61</v>
      </c>
      <c r="N1095" s="7">
        <v>4753761516.5299997</v>
      </c>
      <c r="O1095" s="7">
        <v>5421594553.2399998</v>
      </c>
      <c r="P1095" s="6" t="s">
        <v>1158</v>
      </c>
      <c r="Q1095" s="6" t="s">
        <v>41</v>
      </c>
      <c r="R1095" s="6" t="s">
        <v>133</v>
      </c>
      <c r="S1095" s="6" t="s">
        <v>110</v>
      </c>
      <c r="T1095" s="6" t="s">
        <v>134</v>
      </c>
      <c r="U1095" s="6" t="s">
        <v>115</v>
      </c>
      <c r="V1095" s="6" t="s">
        <v>45</v>
      </c>
      <c r="W1095" s="6" t="s">
        <v>34</v>
      </c>
      <c r="X1095" s="6" t="s">
        <v>46</v>
      </c>
      <c r="Y1095" s="6" t="s">
        <v>47</v>
      </c>
      <c r="Z1095" s="6" t="s">
        <v>145</v>
      </c>
      <c r="AA1095" s="6" t="s">
        <v>1213</v>
      </c>
      <c r="AB1095" s="7">
        <v>2</v>
      </c>
      <c r="AC1095" s="7">
        <v>21875</v>
      </c>
      <c r="AD1095" s="7">
        <v>21.88</v>
      </c>
      <c r="AE1095" s="7">
        <v>388000</v>
      </c>
    </row>
    <row r="1096" spans="1:31" ht="22" customHeight="1" x14ac:dyDescent="0.3">
      <c r="A1096" s="2">
        <v>43472</v>
      </c>
      <c r="B1096" s="3" t="s">
        <v>31</v>
      </c>
      <c r="C1096" s="3" t="s">
        <v>32</v>
      </c>
      <c r="D1096" s="3" t="s">
        <v>33</v>
      </c>
      <c r="E1096" s="3" t="s">
        <v>34</v>
      </c>
      <c r="F1096" s="4" t="s">
        <v>68</v>
      </c>
      <c r="G1096" s="4" t="s">
        <v>68</v>
      </c>
      <c r="H1096" s="4" t="s">
        <v>68</v>
      </c>
      <c r="I1096" s="3" t="s">
        <v>35</v>
      </c>
      <c r="J1096" s="3" t="s">
        <v>200</v>
      </c>
      <c r="K1096" s="4" t="s">
        <v>68</v>
      </c>
      <c r="L1096" s="3" t="s">
        <v>99</v>
      </c>
      <c r="M1096" s="4" t="s">
        <v>68</v>
      </c>
      <c r="N1096" s="4" t="s">
        <v>68</v>
      </c>
      <c r="O1096" s="4" t="s">
        <v>68</v>
      </c>
      <c r="P1096" s="3" t="s">
        <v>202</v>
      </c>
      <c r="Q1096" s="3" t="s">
        <v>41</v>
      </c>
      <c r="R1096" s="3" t="s">
        <v>133</v>
      </c>
      <c r="S1096" s="3" t="s">
        <v>110</v>
      </c>
      <c r="T1096" s="3" t="s">
        <v>134</v>
      </c>
      <c r="U1096" s="3" t="s">
        <v>115</v>
      </c>
      <c r="V1096" s="3" t="s">
        <v>45</v>
      </c>
      <c r="W1096" s="3" t="s">
        <v>34</v>
      </c>
      <c r="X1096" s="3" t="s">
        <v>46</v>
      </c>
      <c r="Y1096" s="3" t="s">
        <v>47</v>
      </c>
      <c r="Z1096" s="3" t="s">
        <v>145</v>
      </c>
      <c r="AA1096" s="3" t="s">
        <v>1247</v>
      </c>
      <c r="AB1096" s="4">
        <v>4</v>
      </c>
      <c r="AC1096" s="4">
        <v>39040</v>
      </c>
      <c r="AD1096" s="4">
        <v>39.04</v>
      </c>
      <c r="AE1096" s="4">
        <v>693000</v>
      </c>
    </row>
    <row r="1097" spans="1:31" ht="22" customHeight="1" x14ac:dyDescent="0.3">
      <c r="A1097" s="5">
        <v>43470</v>
      </c>
      <c r="B1097" s="6" t="s">
        <v>31</v>
      </c>
      <c r="C1097" s="6" t="s">
        <v>32</v>
      </c>
      <c r="D1097" s="6" t="s">
        <v>33</v>
      </c>
      <c r="E1097" s="6" t="s">
        <v>34</v>
      </c>
      <c r="F1097" s="7" t="s">
        <v>68</v>
      </c>
      <c r="G1097" s="7" t="s">
        <v>68</v>
      </c>
      <c r="H1097" s="7" t="s">
        <v>68</v>
      </c>
      <c r="I1097" s="6" t="s">
        <v>35</v>
      </c>
      <c r="J1097" s="6" t="s">
        <v>200</v>
      </c>
      <c r="K1097" s="7" t="s">
        <v>68</v>
      </c>
      <c r="L1097" s="6" t="s">
        <v>99</v>
      </c>
      <c r="M1097" s="7" t="s">
        <v>68</v>
      </c>
      <c r="N1097" s="7" t="s">
        <v>68</v>
      </c>
      <c r="O1097" s="7" t="s">
        <v>68</v>
      </c>
      <c r="P1097" s="6" t="s">
        <v>202</v>
      </c>
      <c r="Q1097" s="6" t="s">
        <v>41</v>
      </c>
      <c r="R1097" s="6" t="s">
        <v>133</v>
      </c>
      <c r="S1097" s="6" t="s">
        <v>110</v>
      </c>
      <c r="T1097" s="6" t="s">
        <v>134</v>
      </c>
      <c r="U1097" s="6" t="s">
        <v>115</v>
      </c>
      <c r="V1097" s="6" t="s">
        <v>45</v>
      </c>
      <c r="W1097" s="6" t="s">
        <v>34</v>
      </c>
      <c r="X1097" s="6" t="s">
        <v>46</v>
      </c>
      <c r="Y1097" s="6" t="s">
        <v>47</v>
      </c>
      <c r="Z1097" s="6" t="s">
        <v>187</v>
      </c>
      <c r="AA1097" s="6" t="s">
        <v>1248</v>
      </c>
      <c r="AB1097" s="7">
        <v>2</v>
      </c>
      <c r="AC1097" s="7">
        <v>20280</v>
      </c>
      <c r="AD1097" s="7">
        <v>20.28</v>
      </c>
      <c r="AE1097" s="7">
        <v>131000</v>
      </c>
    </row>
    <row r="1098" spans="1:31" ht="22" customHeight="1" x14ac:dyDescent="0.3">
      <c r="A1098" s="2">
        <v>43466</v>
      </c>
      <c r="B1098" s="3" t="s">
        <v>31</v>
      </c>
      <c r="C1098" s="3" t="s">
        <v>56</v>
      </c>
      <c r="D1098" s="4" t="s">
        <v>68</v>
      </c>
      <c r="E1098" s="4" t="s">
        <v>68</v>
      </c>
      <c r="F1098" s="4" t="s">
        <v>68</v>
      </c>
      <c r="G1098" s="4" t="s">
        <v>68</v>
      </c>
      <c r="H1098" s="4" t="s">
        <v>68</v>
      </c>
      <c r="I1098" s="3" t="s">
        <v>74</v>
      </c>
      <c r="J1098" s="3" t="s">
        <v>77</v>
      </c>
      <c r="K1098" s="3" t="s">
        <v>78</v>
      </c>
      <c r="L1098" s="3" t="s">
        <v>79</v>
      </c>
      <c r="M1098" s="4" t="s">
        <v>68</v>
      </c>
      <c r="N1098" s="4" t="s">
        <v>68</v>
      </c>
      <c r="O1098" s="4" t="s">
        <v>68</v>
      </c>
      <c r="P1098" s="3" t="s">
        <v>80</v>
      </c>
      <c r="Q1098" s="3" t="s">
        <v>1136</v>
      </c>
      <c r="R1098" s="3" t="s">
        <v>82</v>
      </c>
      <c r="S1098" s="3" t="s">
        <v>79</v>
      </c>
      <c r="T1098" s="3" t="s">
        <v>83</v>
      </c>
      <c r="U1098" s="3" t="s">
        <v>65</v>
      </c>
      <c r="V1098" s="3" t="s">
        <v>45</v>
      </c>
      <c r="W1098" s="3" t="s">
        <v>34</v>
      </c>
      <c r="X1098" s="3" t="s">
        <v>46</v>
      </c>
      <c r="Y1098" s="3" t="s">
        <v>47</v>
      </c>
      <c r="Z1098" s="3" t="s">
        <v>84</v>
      </c>
      <c r="AA1098" s="3" t="s">
        <v>1249</v>
      </c>
      <c r="AB1098" s="4">
        <v>4</v>
      </c>
      <c r="AC1098" s="4">
        <v>58070</v>
      </c>
      <c r="AD1098" s="4">
        <v>58.07</v>
      </c>
      <c r="AE1098" s="4">
        <v>174000</v>
      </c>
    </row>
    <row r="1099" spans="1:31" ht="22" customHeight="1" x14ac:dyDescent="0.3">
      <c r="A1099" s="5">
        <v>43466</v>
      </c>
      <c r="B1099" s="6" t="s">
        <v>31</v>
      </c>
      <c r="C1099" s="6" t="s">
        <v>56</v>
      </c>
      <c r="D1099" s="7" t="s">
        <v>68</v>
      </c>
      <c r="E1099" s="7" t="s">
        <v>68</v>
      </c>
      <c r="F1099" s="7" t="s">
        <v>68</v>
      </c>
      <c r="G1099" s="7" t="s">
        <v>68</v>
      </c>
      <c r="H1099" s="7" t="s">
        <v>68</v>
      </c>
      <c r="I1099" s="6" t="s">
        <v>74</v>
      </c>
      <c r="J1099" s="6" t="s">
        <v>77</v>
      </c>
      <c r="K1099" s="6" t="s">
        <v>78</v>
      </c>
      <c r="L1099" s="6" t="s">
        <v>79</v>
      </c>
      <c r="M1099" s="7" t="s">
        <v>68</v>
      </c>
      <c r="N1099" s="7" t="s">
        <v>68</v>
      </c>
      <c r="O1099" s="7" t="s">
        <v>68</v>
      </c>
      <c r="P1099" s="6" t="s">
        <v>80</v>
      </c>
      <c r="Q1099" s="6" t="s">
        <v>1136</v>
      </c>
      <c r="R1099" s="6" t="s">
        <v>82</v>
      </c>
      <c r="S1099" s="6" t="s">
        <v>79</v>
      </c>
      <c r="T1099" s="6" t="s">
        <v>83</v>
      </c>
      <c r="U1099" s="6" t="s">
        <v>65</v>
      </c>
      <c r="V1099" s="6" t="s">
        <v>45</v>
      </c>
      <c r="W1099" s="6" t="s">
        <v>34</v>
      </c>
      <c r="X1099" s="6" t="s">
        <v>46</v>
      </c>
      <c r="Y1099" s="6" t="s">
        <v>47</v>
      </c>
      <c r="Z1099" s="6" t="s">
        <v>84</v>
      </c>
      <c r="AA1099" s="6" t="s">
        <v>1250</v>
      </c>
      <c r="AB1099" s="7">
        <v>5</v>
      </c>
      <c r="AC1099" s="7">
        <v>72584</v>
      </c>
      <c r="AD1099" s="7">
        <v>72.58</v>
      </c>
      <c r="AE1099" s="7">
        <v>218000</v>
      </c>
    </row>
    <row r="1100" spans="1:31" ht="22" customHeight="1" x14ac:dyDescent="0.3">
      <c r="A1100" s="2">
        <v>43465</v>
      </c>
      <c r="B1100" s="3" t="s">
        <v>31</v>
      </c>
      <c r="C1100" s="3" t="s">
        <v>56</v>
      </c>
      <c r="D1100" s="4" t="s">
        <v>68</v>
      </c>
      <c r="E1100" s="4" t="s">
        <v>68</v>
      </c>
      <c r="F1100" s="4" t="s">
        <v>68</v>
      </c>
      <c r="G1100" s="4" t="s">
        <v>68</v>
      </c>
      <c r="H1100" s="4" t="s">
        <v>68</v>
      </c>
      <c r="I1100" s="3" t="s">
        <v>74</v>
      </c>
      <c r="J1100" s="3" t="s">
        <v>730</v>
      </c>
      <c r="K1100" s="3" t="s">
        <v>337</v>
      </c>
      <c r="L1100" s="3" t="s">
        <v>120</v>
      </c>
      <c r="M1100" s="3" t="s">
        <v>61</v>
      </c>
      <c r="N1100" s="8">
        <v>263672638</v>
      </c>
      <c r="O1100" s="4" t="s">
        <v>68</v>
      </c>
      <c r="P1100" s="3" t="s">
        <v>731</v>
      </c>
      <c r="Q1100" s="3" t="s">
        <v>41</v>
      </c>
      <c r="R1100" s="3" t="s">
        <v>122</v>
      </c>
      <c r="S1100" s="3" t="s">
        <v>120</v>
      </c>
      <c r="T1100" s="3" t="s">
        <v>123</v>
      </c>
      <c r="U1100" s="3" t="s">
        <v>124</v>
      </c>
      <c r="V1100" s="3" t="s">
        <v>45</v>
      </c>
      <c r="W1100" s="3" t="s">
        <v>34</v>
      </c>
      <c r="X1100" s="3" t="s">
        <v>46</v>
      </c>
      <c r="Y1100" s="3" t="s">
        <v>47</v>
      </c>
      <c r="Z1100" s="3" t="s">
        <v>704</v>
      </c>
      <c r="AA1100" s="3" t="s">
        <v>1251</v>
      </c>
      <c r="AB1100" s="4">
        <v>4</v>
      </c>
      <c r="AC1100" s="4">
        <v>40240</v>
      </c>
      <c r="AD1100" s="4">
        <v>40.24</v>
      </c>
      <c r="AE1100" s="4">
        <v>861000</v>
      </c>
    </row>
    <row r="1101" spans="1:31" ht="22" customHeight="1" x14ac:dyDescent="0.3">
      <c r="A1101" s="5">
        <v>43465</v>
      </c>
      <c r="B1101" s="6" t="s">
        <v>31</v>
      </c>
      <c r="C1101" s="6" t="s">
        <v>32</v>
      </c>
      <c r="D1101" s="6" t="s">
        <v>33</v>
      </c>
      <c r="E1101" s="6" t="s">
        <v>34</v>
      </c>
      <c r="F1101" s="7" t="s">
        <v>68</v>
      </c>
      <c r="G1101" s="7" t="s">
        <v>68</v>
      </c>
      <c r="H1101" s="7" t="s">
        <v>68</v>
      </c>
      <c r="I1101" s="6" t="s">
        <v>1252</v>
      </c>
      <c r="J1101" s="6" t="s">
        <v>185</v>
      </c>
      <c r="K1101" s="7" t="s">
        <v>68</v>
      </c>
      <c r="L1101" s="6" t="s">
        <v>120</v>
      </c>
      <c r="M1101" s="7" t="s">
        <v>68</v>
      </c>
      <c r="N1101" s="7" t="s">
        <v>68</v>
      </c>
      <c r="O1101" s="7" t="s">
        <v>68</v>
      </c>
      <c r="P1101" s="6" t="s">
        <v>186</v>
      </c>
      <c r="Q1101" s="6" t="s">
        <v>41</v>
      </c>
      <c r="R1101" s="6" t="s">
        <v>122</v>
      </c>
      <c r="S1101" s="6" t="s">
        <v>120</v>
      </c>
      <c r="T1101" s="6" t="s">
        <v>123</v>
      </c>
      <c r="U1101" s="6" t="s">
        <v>124</v>
      </c>
      <c r="V1101" s="6" t="s">
        <v>45</v>
      </c>
      <c r="W1101" s="6" t="s">
        <v>34</v>
      </c>
      <c r="X1101" s="6" t="s">
        <v>46</v>
      </c>
      <c r="Y1101" s="6" t="s">
        <v>47</v>
      </c>
      <c r="Z1101" s="6" t="s">
        <v>187</v>
      </c>
      <c r="AA1101" s="6" t="s">
        <v>1253</v>
      </c>
      <c r="AB1101" s="7">
        <v>2</v>
      </c>
      <c r="AC1101" s="7">
        <v>6480</v>
      </c>
      <c r="AD1101" s="7">
        <v>6.48</v>
      </c>
      <c r="AE1101" s="7">
        <v>55800</v>
      </c>
    </row>
    <row r="1102" spans="1:31" ht="22" customHeight="1" x14ac:dyDescent="0.3">
      <c r="A1102" s="2">
        <v>43463</v>
      </c>
      <c r="B1102" s="3" t="s">
        <v>31</v>
      </c>
      <c r="C1102" s="3" t="s">
        <v>56</v>
      </c>
      <c r="D1102" s="4" t="s">
        <v>68</v>
      </c>
      <c r="E1102" s="4" t="s">
        <v>68</v>
      </c>
      <c r="F1102" s="4" t="s">
        <v>68</v>
      </c>
      <c r="G1102" s="4" t="s">
        <v>68</v>
      </c>
      <c r="H1102" s="4" t="s">
        <v>68</v>
      </c>
      <c r="I1102" s="3" t="s">
        <v>74</v>
      </c>
      <c r="J1102" s="3" t="s">
        <v>634</v>
      </c>
      <c r="K1102" s="4" t="s">
        <v>68</v>
      </c>
      <c r="L1102" s="4" t="s">
        <v>68</v>
      </c>
      <c r="M1102" s="4" t="s">
        <v>68</v>
      </c>
      <c r="N1102" s="4" t="s">
        <v>68</v>
      </c>
      <c r="O1102" s="4" t="s">
        <v>68</v>
      </c>
      <c r="P1102" s="3" t="s">
        <v>495</v>
      </c>
      <c r="Q1102" s="3" t="s">
        <v>41</v>
      </c>
      <c r="R1102" s="3" t="s">
        <v>133</v>
      </c>
      <c r="S1102" s="3" t="s">
        <v>110</v>
      </c>
      <c r="T1102" s="3" t="s">
        <v>134</v>
      </c>
      <c r="U1102" s="3" t="s">
        <v>115</v>
      </c>
      <c r="V1102" s="3" t="s">
        <v>45</v>
      </c>
      <c r="W1102" s="3" t="s">
        <v>34</v>
      </c>
      <c r="X1102" s="3" t="s">
        <v>46</v>
      </c>
      <c r="Y1102" s="3" t="s">
        <v>47</v>
      </c>
      <c r="Z1102" s="3" t="s">
        <v>145</v>
      </c>
      <c r="AA1102" s="3" t="s">
        <v>1254</v>
      </c>
      <c r="AB1102" s="4">
        <v>4</v>
      </c>
      <c r="AC1102" s="4">
        <v>43750</v>
      </c>
      <c r="AD1102" s="4">
        <v>43.75</v>
      </c>
      <c r="AE1102" s="4">
        <v>926000</v>
      </c>
    </row>
    <row r="1103" spans="1:31" ht="22" customHeight="1" x14ac:dyDescent="0.3">
      <c r="A1103" s="5">
        <v>43463</v>
      </c>
      <c r="B1103" s="6" t="s">
        <v>31</v>
      </c>
      <c r="C1103" s="6" t="s">
        <v>56</v>
      </c>
      <c r="D1103" s="6" t="s">
        <v>222</v>
      </c>
      <c r="E1103" s="6" t="s">
        <v>34</v>
      </c>
      <c r="F1103" s="7" t="s">
        <v>68</v>
      </c>
      <c r="G1103" s="7" t="s">
        <v>68</v>
      </c>
      <c r="H1103" s="7" t="s">
        <v>68</v>
      </c>
      <c r="I1103" s="6" t="s">
        <v>223</v>
      </c>
      <c r="J1103" s="6" t="s">
        <v>727</v>
      </c>
      <c r="K1103" s="6" t="s">
        <v>580</v>
      </c>
      <c r="L1103" s="6" t="s">
        <v>110</v>
      </c>
      <c r="M1103" s="7" t="s">
        <v>68</v>
      </c>
      <c r="N1103" s="7" t="s">
        <v>68</v>
      </c>
      <c r="O1103" s="7" t="s">
        <v>68</v>
      </c>
      <c r="P1103" s="6" t="s">
        <v>225</v>
      </c>
      <c r="Q1103" s="6" t="s">
        <v>728</v>
      </c>
      <c r="R1103" s="6" t="s">
        <v>113</v>
      </c>
      <c r="S1103" s="6" t="s">
        <v>110</v>
      </c>
      <c r="T1103" s="6" t="s">
        <v>114</v>
      </c>
      <c r="U1103" s="6" t="s">
        <v>115</v>
      </c>
      <c r="V1103" s="6" t="s">
        <v>45</v>
      </c>
      <c r="W1103" s="6" t="s">
        <v>34</v>
      </c>
      <c r="X1103" s="6" t="s">
        <v>46</v>
      </c>
      <c r="Y1103" s="6" t="s">
        <v>47</v>
      </c>
      <c r="Z1103" s="6" t="s">
        <v>95</v>
      </c>
      <c r="AA1103" s="6" t="s">
        <v>1255</v>
      </c>
      <c r="AB1103" s="7">
        <v>6</v>
      </c>
      <c r="AC1103" s="7">
        <v>72780</v>
      </c>
      <c r="AD1103" s="7">
        <v>72.78</v>
      </c>
      <c r="AE1103" s="7">
        <v>236000</v>
      </c>
    </row>
    <row r="1104" spans="1:31" ht="22" customHeight="1" x14ac:dyDescent="0.3">
      <c r="A1104" s="2">
        <v>43463</v>
      </c>
      <c r="B1104" s="3" t="s">
        <v>31</v>
      </c>
      <c r="C1104" s="3" t="s">
        <v>32</v>
      </c>
      <c r="D1104" s="3" t="s">
        <v>33</v>
      </c>
      <c r="E1104" s="3" t="s">
        <v>34</v>
      </c>
      <c r="F1104" s="4" t="s">
        <v>68</v>
      </c>
      <c r="G1104" s="4" t="s">
        <v>68</v>
      </c>
      <c r="H1104" s="4" t="s">
        <v>68</v>
      </c>
      <c r="I1104" s="3" t="s">
        <v>1252</v>
      </c>
      <c r="J1104" s="3" t="s">
        <v>131</v>
      </c>
      <c r="K1104" s="3" t="s">
        <v>109</v>
      </c>
      <c r="L1104" s="3" t="s">
        <v>110</v>
      </c>
      <c r="M1104" s="4" t="s">
        <v>68</v>
      </c>
      <c r="N1104" s="4" t="s">
        <v>68</v>
      </c>
      <c r="O1104" s="4" t="s">
        <v>68</v>
      </c>
      <c r="P1104" s="3" t="s">
        <v>132</v>
      </c>
      <c r="Q1104" s="3" t="s">
        <v>41</v>
      </c>
      <c r="R1104" s="3" t="s">
        <v>113</v>
      </c>
      <c r="S1104" s="3" t="s">
        <v>110</v>
      </c>
      <c r="T1104" s="3" t="s">
        <v>114</v>
      </c>
      <c r="U1104" s="3" t="s">
        <v>115</v>
      </c>
      <c r="V1104" s="3" t="s">
        <v>45</v>
      </c>
      <c r="W1104" s="3" t="s">
        <v>34</v>
      </c>
      <c r="X1104" s="3" t="s">
        <v>46</v>
      </c>
      <c r="Y1104" s="3" t="s">
        <v>47</v>
      </c>
      <c r="Z1104" s="3" t="s">
        <v>145</v>
      </c>
      <c r="AA1104" s="3" t="s">
        <v>1256</v>
      </c>
      <c r="AB1104" s="4">
        <v>3</v>
      </c>
      <c r="AC1104" s="4">
        <v>26100</v>
      </c>
      <c r="AD1104" s="4">
        <v>26.1</v>
      </c>
      <c r="AE1104" s="4">
        <v>553000</v>
      </c>
    </row>
    <row r="1105" spans="1:31" ht="22" customHeight="1" x14ac:dyDescent="0.3">
      <c r="A1105" s="5">
        <v>43463</v>
      </c>
      <c r="B1105" s="6" t="s">
        <v>31</v>
      </c>
      <c r="C1105" s="6" t="s">
        <v>32</v>
      </c>
      <c r="D1105" s="6" t="s">
        <v>33</v>
      </c>
      <c r="E1105" s="6" t="s">
        <v>34</v>
      </c>
      <c r="F1105" s="7" t="s">
        <v>68</v>
      </c>
      <c r="G1105" s="7" t="s">
        <v>68</v>
      </c>
      <c r="H1105" s="7" t="s">
        <v>68</v>
      </c>
      <c r="I1105" s="6" t="s">
        <v>1252</v>
      </c>
      <c r="J1105" s="6" t="s">
        <v>131</v>
      </c>
      <c r="K1105" s="6" t="s">
        <v>109</v>
      </c>
      <c r="L1105" s="6" t="s">
        <v>110</v>
      </c>
      <c r="M1105" s="7" t="s">
        <v>68</v>
      </c>
      <c r="N1105" s="7" t="s">
        <v>68</v>
      </c>
      <c r="O1105" s="7" t="s">
        <v>68</v>
      </c>
      <c r="P1105" s="6" t="s">
        <v>132</v>
      </c>
      <c r="Q1105" s="6" t="s">
        <v>101</v>
      </c>
      <c r="R1105" s="6" t="s">
        <v>113</v>
      </c>
      <c r="S1105" s="6" t="s">
        <v>110</v>
      </c>
      <c r="T1105" s="6" t="s">
        <v>114</v>
      </c>
      <c r="U1105" s="6" t="s">
        <v>115</v>
      </c>
      <c r="V1105" s="6" t="s">
        <v>45</v>
      </c>
      <c r="W1105" s="6" t="s">
        <v>34</v>
      </c>
      <c r="X1105" s="6" t="s">
        <v>46</v>
      </c>
      <c r="Y1105" s="6" t="s">
        <v>47</v>
      </c>
      <c r="Z1105" s="6" t="s">
        <v>145</v>
      </c>
      <c r="AA1105" s="6" t="s">
        <v>1257</v>
      </c>
      <c r="AB1105" s="7">
        <v>2</v>
      </c>
      <c r="AC1105" s="7">
        <v>28840</v>
      </c>
      <c r="AD1105" s="7">
        <v>28.84</v>
      </c>
      <c r="AE1105" s="7">
        <v>611000</v>
      </c>
    </row>
    <row r="1106" spans="1:31" ht="22" customHeight="1" x14ac:dyDescent="0.3">
      <c r="A1106" s="2">
        <v>43463</v>
      </c>
      <c r="B1106" s="3" t="s">
        <v>31</v>
      </c>
      <c r="C1106" s="3" t="s">
        <v>32</v>
      </c>
      <c r="D1106" s="3" t="s">
        <v>33</v>
      </c>
      <c r="E1106" s="3" t="s">
        <v>34</v>
      </c>
      <c r="F1106" s="4" t="s">
        <v>68</v>
      </c>
      <c r="G1106" s="4" t="s">
        <v>68</v>
      </c>
      <c r="H1106" s="4" t="s">
        <v>68</v>
      </c>
      <c r="I1106" s="3" t="s">
        <v>1252</v>
      </c>
      <c r="J1106" s="3" t="s">
        <v>200</v>
      </c>
      <c r="K1106" s="4" t="s">
        <v>68</v>
      </c>
      <c r="L1106" s="3" t="s">
        <v>99</v>
      </c>
      <c r="M1106" s="4" t="s">
        <v>68</v>
      </c>
      <c r="N1106" s="4" t="s">
        <v>68</v>
      </c>
      <c r="O1106" s="4" t="s">
        <v>68</v>
      </c>
      <c r="P1106" s="3" t="s">
        <v>202</v>
      </c>
      <c r="Q1106" s="3" t="s">
        <v>41</v>
      </c>
      <c r="R1106" s="3" t="s">
        <v>133</v>
      </c>
      <c r="S1106" s="3" t="s">
        <v>110</v>
      </c>
      <c r="T1106" s="3" t="s">
        <v>134</v>
      </c>
      <c r="U1106" s="3" t="s">
        <v>115</v>
      </c>
      <c r="V1106" s="3" t="s">
        <v>45</v>
      </c>
      <c r="W1106" s="3" t="s">
        <v>34</v>
      </c>
      <c r="X1106" s="3" t="s">
        <v>46</v>
      </c>
      <c r="Y1106" s="3" t="s">
        <v>47</v>
      </c>
      <c r="Z1106" s="3" t="s">
        <v>145</v>
      </c>
      <c r="AA1106" s="3" t="s">
        <v>1258</v>
      </c>
      <c r="AB1106" s="4">
        <v>2</v>
      </c>
      <c r="AC1106" s="4">
        <v>19520</v>
      </c>
      <c r="AD1106" s="4">
        <v>19.52</v>
      </c>
      <c r="AE1106" s="4">
        <v>413000</v>
      </c>
    </row>
    <row r="1107" spans="1:31" ht="22" customHeight="1" x14ac:dyDescent="0.3">
      <c r="A1107" s="5">
        <v>43463</v>
      </c>
      <c r="B1107" s="6" t="s">
        <v>31</v>
      </c>
      <c r="C1107" s="6" t="s">
        <v>32</v>
      </c>
      <c r="D1107" s="6" t="s">
        <v>33</v>
      </c>
      <c r="E1107" s="6" t="s">
        <v>34</v>
      </c>
      <c r="F1107" s="7" t="s">
        <v>68</v>
      </c>
      <c r="G1107" s="7" t="s">
        <v>68</v>
      </c>
      <c r="H1107" s="7" t="s">
        <v>68</v>
      </c>
      <c r="I1107" s="6" t="s">
        <v>1252</v>
      </c>
      <c r="J1107" s="6" t="s">
        <v>634</v>
      </c>
      <c r="K1107" s="7" t="s">
        <v>68</v>
      </c>
      <c r="L1107" s="7" t="s">
        <v>68</v>
      </c>
      <c r="M1107" s="7" t="s">
        <v>68</v>
      </c>
      <c r="N1107" s="7" t="s">
        <v>68</v>
      </c>
      <c r="O1107" s="7" t="s">
        <v>68</v>
      </c>
      <c r="P1107" s="6" t="s">
        <v>495</v>
      </c>
      <c r="Q1107" s="6" t="s">
        <v>41</v>
      </c>
      <c r="R1107" s="6" t="s">
        <v>133</v>
      </c>
      <c r="S1107" s="6" t="s">
        <v>110</v>
      </c>
      <c r="T1107" s="6" t="s">
        <v>134</v>
      </c>
      <c r="U1107" s="6" t="s">
        <v>115</v>
      </c>
      <c r="V1107" s="6" t="s">
        <v>45</v>
      </c>
      <c r="W1107" s="6" t="s">
        <v>34</v>
      </c>
      <c r="X1107" s="6" t="s">
        <v>46</v>
      </c>
      <c r="Y1107" s="6" t="s">
        <v>47</v>
      </c>
      <c r="Z1107" s="6" t="s">
        <v>187</v>
      </c>
      <c r="AA1107" s="6" t="s">
        <v>1259</v>
      </c>
      <c r="AB1107" s="7">
        <v>2</v>
      </c>
      <c r="AC1107" s="7">
        <v>20280</v>
      </c>
      <c r="AD1107" s="7">
        <v>20.28</v>
      </c>
      <c r="AE1107" s="7">
        <v>130000</v>
      </c>
    </row>
    <row r="1108" spans="1:31" ht="22" customHeight="1" x14ac:dyDescent="0.3">
      <c r="A1108" s="2">
        <v>43462</v>
      </c>
      <c r="B1108" s="3" t="s">
        <v>31</v>
      </c>
      <c r="C1108" s="3" t="s">
        <v>56</v>
      </c>
      <c r="D1108" s="4" t="s">
        <v>68</v>
      </c>
      <c r="E1108" s="4" t="s">
        <v>68</v>
      </c>
      <c r="F1108" s="4" t="s">
        <v>68</v>
      </c>
      <c r="G1108" s="4" t="s">
        <v>68</v>
      </c>
      <c r="H1108" s="4" t="s">
        <v>68</v>
      </c>
      <c r="I1108" s="3" t="s">
        <v>74</v>
      </c>
      <c r="J1108" s="3" t="s">
        <v>77</v>
      </c>
      <c r="K1108" s="3" t="s">
        <v>78</v>
      </c>
      <c r="L1108" s="3" t="s">
        <v>79</v>
      </c>
      <c r="M1108" s="4" t="s">
        <v>68</v>
      </c>
      <c r="N1108" s="4" t="s">
        <v>68</v>
      </c>
      <c r="O1108" s="4" t="s">
        <v>68</v>
      </c>
      <c r="P1108" s="3" t="s">
        <v>80</v>
      </c>
      <c r="Q1108" s="3" t="s">
        <v>1136</v>
      </c>
      <c r="R1108" s="3" t="s">
        <v>82</v>
      </c>
      <c r="S1108" s="3" t="s">
        <v>79</v>
      </c>
      <c r="T1108" s="3" t="s">
        <v>83</v>
      </c>
      <c r="U1108" s="3" t="s">
        <v>65</v>
      </c>
      <c r="V1108" s="3" t="s">
        <v>45</v>
      </c>
      <c r="W1108" s="3" t="s">
        <v>34</v>
      </c>
      <c r="X1108" s="3" t="s">
        <v>46</v>
      </c>
      <c r="Y1108" s="3" t="s">
        <v>47</v>
      </c>
      <c r="Z1108" s="3" t="s">
        <v>84</v>
      </c>
      <c r="AA1108" s="3" t="s">
        <v>1260</v>
      </c>
      <c r="AB1108" s="4">
        <v>5</v>
      </c>
      <c r="AC1108" s="4">
        <v>72321</v>
      </c>
      <c r="AD1108" s="4">
        <v>72.319999999999993</v>
      </c>
      <c r="AE1108" s="4">
        <v>225000</v>
      </c>
    </row>
    <row r="1109" spans="1:31" ht="22" customHeight="1" x14ac:dyDescent="0.3">
      <c r="A1109" s="5">
        <v>43462</v>
      </c>
      <c r="B1109" s="6" t="s">
        <v>31</v>
      </c>
      <c r="C1109" s="6" t="s">
        <v>56</v>
      </c>
      <c r="D1109" s="7" t="s">
        <v>68</v>
      </c>
      <c r="E1109" s="7" t="s">
        <v>68</v>
      </c>
      <c r="F1109" s="7" t="s">
        <v>68</v>
      </c>
      <c r="G1109" s="7" t="s">
        <v>68</v>
      </c>
      <c r="H1109" s="7" t="s">
        <v>68</v>
      </c>
      <c r="I1109" s="6" t="s">
        <v>74</v>
      </c>
      <c r="J1109" s="6" t="s">
        <v>77</v>
      </c>
      <c r="K1109" s="6" t="s">
        <v>78</v>
      </c>
      <c r="L1109" s="6" t="s">
        <v>79</v>
      </c>
      <c r="M1109" s="7" t="s">
        <v>68</v>
      </c>
      <c r="N1109" s="7" t="s">
        <v>68</v>
      </c>
      <c r="O1109" s="7" t="s">
        <v>68</v>
      </c>
      <c r="P1109" s="6" t="s">
        <v>80</v>
      </c>
      <c r="Q1109" s="6" t="s">
        <v>1136</v>
      </c>
      <c r="R1109" s="6" t="s">
        <v>82</v>
      </c>
      <c r="S1109" s="6" t="s">
        <v>79</v>
      </c>
      <c r="T1109" s="6" t="s">
        <v>83</v>
      </c>
      <c r="U1109" s="6" t="s">
        <v>65</v>
      </c>
      <c r="V1109" s="6" t="s">
        <v>45</v>
      </c>
      <c r="W1109" s="6" t="s">
        <v>34</v>
      </c>
      <c r="X1109" s="6" t="s">
        <v>46</v>
      </c>
      <c r="Y1109" s="6" t="s">
        <v>47</v>
      </c>
      <c r="Z1109" s="6" t="s">
        <v>84</v>
      </c>
      <c r="AA1109" s="6" t="s">
        <v>1261</v>
      </c>
      <c r="AB1109" s="7">
        <v>5</v>
      </c>
      <c r="AC1109" s="7">
        <v>72395</v>
      </c>
      <c r="AD1109" s="7">
        <v>72.39</v>
      </c>
      <c r="AE1109" s="7">
        <v>225000</v>
      </c>
    </row>
    <row r="1110" spans="1:31" ht="22" customHeight="1" x14ac:dyDescent="0.3">
      <c r="A1110" s="2">
        <v>43461</v>
      </c>
      <c r="B1110" s="3" t="s">
        <v>31</v>
      </c>
      <c r="C1110" s="3" t="s">
        <v>56</v>
      </c>
      <c r="D1110" s="4" t="s">
        <v>68</v>
      </c>
      <c r="E1110" s="4" t="s">
        <v>68</v>
      </c>
      <c r="F1110" s="4" t="s">
        <v>68</v>
      </c>
      <c r="G1110" s="4" t="s">
        <v>68</v>
      </c>
      <c r="H1110" s="4" t="s">
        <v>68</v>
      </c>
      <c r="I1110" s="3" t="s">
        <v>74</v>
      </c>
      <c r="J1110" s="3" t="s">
        <v>244</v>
      </c>
      <c r="K1110" s="4" t="s">
        <v>68</v>
      </c>
      <c r="L1110" s="3" t="s">
        <v>245</v>
      </c>
      <c r="M1110" s="3" t="s">
        <v>61</v>
      </c>
      <c r="N1110" s="4" t="s">
        <v>68</v>
      </c>
      <c r="O1110" s="4" t="s">
        <v>68</v>
      </c>
      <c r="P1110" s="3" t="s">
        <v>246</v>
      </c>
      <c r="Q1110" s="3" t="s">
        <v>41</v>
      </c>
      <c r="R1110" s="3" t="s">
        <v>474</v>
      </c>
      <c r="S1110" s="3" t="s">
        <v>245</v>
      </c>
      <c r="T1110" s="3" t="s">
        <v>475</v>
      </c>
      <c r="U1110" s="3" t="s">
        <v>124</v>
      </c>
      <c r="V1110" s="3" t="s">
        <v>45</v>
      </c>
      <c r="W1110" s="3" t="s">
        <v>34</v>
      </c>
      <c r="X1110" s="3" t="s">
        <v>46</v>
      </c>
      <c r="Y1110" s="3" t="s">
        <v>47</v>
      </c>
      <c r="Z1110" s="3" t="s">
        <v>187</v>
      </c>
      <c r="AA1110" s="3" t="s">
        <v>1262</v>
      </c>
      <c r="AB1110" s="4">
        <v>1</v>
      </c>
      <c r="AC1110" s="4">
        <v>24400</v>
      </c>
      <c r="AD1110" s="4">
        <v>24.4</v>
      </c>
      <c r="AE1110" s="4">
        <v>241000</v>
      </c>
    </row>
    <row r="1111" spans="1:31" ht="22" customHeight="1" x14ac:dyDescent="0.3">
      <c r="A1111" s="5">
        <v>43458</v>
      </c>
      <c r="B1111" s="6" t="s">
        <v>31</v>
      </c>
      <c r="C1111" s="6" t="s">
        <v>32</v>
      </c>
      <c r="D1111" s="6" t="s">
        <v>33</v>
      </c>
      <c r="E1111" s="6" t="s">
        <v>34</v>
      </c>
      <c r="F1111" s="7" t="s">
        <v>68</v>
      </c>
      <c r="G1111" s="7" t="s">
        <v>68</v>
      </c>
      <c r="H1111" s="7" t="s">
        <v>68</v>
      </c>
      <c r="I1111" s="6" t="s">
        <v>1252</v>
      </c>
      <c r="J1111" s="6" t="s">
        <v>200</v>
      </c>
      <c r="K1111" s="7" t="s">
        <v>68</v>
      </c>
      <c r="L1111" s="6" t="s">
        <v>99</v>
      </c>
      <c r="M1111" s="7" t="s">
        <v>68</v>
      </c>
      <c r="N1111" s="7" t="s">
        <v>68</v>
      </c>
      <c r="O1111" s="7" t="s">
        <v>68</v>
      </c>
      <c r="P1111" s="6" t="s">
        <v>202</v>
      </c>
      <c r="Q1111" s="6" t="s">
        <v>41</v>
      </c>
      <c r="R1111" s="6" t="s">
        <v>133</v>
      </c>
      <c r="S1111" s="6" t="s">
        <v>110</v>
      </c>
      <c r="T1111" s="6" t="s">
        <v>134</v>
      </c>
      <c r="U1111" s="6" t="s">
        <v>115</v>
      </c>
      <c r="V1111" s="6" t="s">
        <v>45</v>
      </c>
      <c r="W1111" s="6" t="s">
        <v>34</v>
      </c>
      <c r="X1111" s="6" t="s">
        <v>46</v>
      </c>
      <c r="Y1111" s="6" t="s">
        <v>47</v>
      </c>
      <c r="Z1111" s="6" t="s">
        <v>187</v>
      </c>
      <c r="AA1111" s="6" t="s">
        <v>1263</v>
      </c>
      <c r="AB1111" s="7">
        <v>2</v>
      </c>
      <c r="AC1111" s="7">
        <v>20280</v>
      </c>
      <c r="AD1111" s="7">
        <v>20.28</v>
      </c>
      <c r="AE1111" s="7">
        <v>130000</v>
      </c>
    </row>
    <row r="1112" spans="1:31" ht="22" customHeight="1" x14ac:dyDescent="0.3">
      <c r="A1112" s="2">
        <v>43458</v>
      </c>
      <c r="B1112" s="3" t="s">
        <v>31</v>
      </c>
      <c r="C1112" s="3" t="s">
        <v>32</v>
      </c>
      <c r="D1112" s="3" t="s">
        <v>33</v>
      </c>
      <c r="E1112" s="3" t="s">
        <v>34</v>
      </c>
      <c r="F1112" s="4" t="s">
        <v>68</v>
      </c>
      <c r="G1112" s="4" t="s">
        <v>68</v>
      </c>
      <c r="H1112" s="4" t="s">
        <v>68</v>
      </c>
      <c r="I1112" s="3" t="s">
        <v>1252</v>
      </c>
      <c r="J1112" s="3" t="s">
        <v>131</v>
      </c>
      <c r="K1112" s="3" t="s">
        <v>109</v>
      </c>
      <c r="L1112" s="3" t="s">
        <v>110</v>
      </c>
      <c r="M1112" s="4" t="s">
        <v>68</v>
      </c>
      <c r="N1112" s="4" t="s">
        <v>68</v>
      </c>
      <c r="O1112" s="4" t="s">
        <v>68</v>
      </c>
      <c r="P1112" s="3" t="s">
        <v>132</v>
      </c>
      <c r="Q1112" s="3" t="s">
        <v>41</v>
      </c>
      <c r="R1112" s="3" t="s">
        <v>113</v>
      </c>
      <c r="S1112" s="3" t="s">
        <v>110</v>
      </c>
      <c r="T1112" s="3" t="s">
        <v>114</v>
      </c>
      <c r="U1112" s="3" t="s">
        <v>115</v>
      </c>
      <c r="V1112" s="3" t="s">
        <v>45</v>
      </c>
      <c r="W1112" s="3" t="s">
        <v>34</v>
      </c>
      <c r="X1112" s="3" t="s">
        <v>46</v>
      </c>
      <c r="Y1112" s="3" t="s">
        <v>47</v>
      </c>
      <c r="Z1112" s="3" t="s">
        <v>145</v>
      </c>
      <c r="AA1112" s="3" t="s">
        <v>1264</v>
      </c>
      <c r="AB1112" s="4">
        <v>3</v>
      </c>
      <c r="AC1112" s="4">
        <v>26100</v>
      </c>
      <c r="AD1112" s="4">
        <v>26.1</v>
      </c>
      <c r="AE1112" s="4">
        <v>553000</v>
      </c>
    </row>
    <row r="1113" spans="1:31" ht="22" customHeight="1" x14ac:dyDescent="0.3">
      <c r="A1113" s="5">
        <v>43458</v>
      </c>
      <c r="B1113" s="6" t="s">
        <v>31</v>
      </c>
      <c r="C1113" s="6" t="s">
        <v>32</v>
      </c>
      <c r="D1113" s="6" t="s">
        <v>33</v>
      </c>
      <c r="E1113" s="6" t="s">
        <v>34</v>
      </c>
      <c r="F1113" s="7" t="s">
        <v>68</v>
      </c>
      <c r="G1113" s="7" t="s">
        <v>68</v>
      </c>
      <c r="H1113" s="7" t="s">
        <v>68</v>
      </c>
      <c r="I1113" s="6" t="s">
        <v>1252</v>
      </c>
      <c r="J1113" s="6" t="s">
        <v>200</v>
      </c>
      <c r="K1113" s="7" t="s">
        <v>68</v>
      </c>
      <c r="L1113" s="6" t="s">
        <v>99</v>
      </c>
      <c r="M1113" s="7" t="s">
        <v>68</v>
      </c>
      <c r="N1113" s="7" t="s">
        <v>68</v>
      </c>
      <c r="O1113" s="7" t="s">
        <v>68</v>
      </c>
      <c r="P1113" s="6" t="s">
        <v>202</v>
      </c>
      <c r="Q1113" s="6" t="s">
        <v>41</v>
      </c>
      <c r="R1113" s="6" t="s">
        <v>133</v>
      </c>
      <c r="S1113" s="6" t="s">
        <v>110</v>
      </c>
      <c r="T1113" s="6" t="s">
        <v>134</v>
      </c>
      <c r="U1113" s="6" t="s">
        <v>115</v>
      </c>
      <c r="V1113" s="6" t="s">
        <v>45</v>
      </c>
      <c r="W1113" s="6" t="s">
        <v>34</v>
      </c>
      <c r="X1113" s="6" t="s">
        <v>46</v>
      </c>
      <c r="Y1113" s="6" t="s">
        <v>47</v>
      </c>
      <c r="Z1113" s="6" t="s">
        <v>145</v>
      </c>
      <c r="AA1113" s="6" t="s">
        <v>1258</v>
      </c>
      <c r="AB1113" s="7">
        <v>2</v>
      </c>
      <c r="AC1113" s="7">
        <v>19520</v>
      </c>
      <c r="AD1113" s="7">
        <v>19.52</v>
      </c>
      <c r="AE1113" s="7">
        <v>413000</v>
      </c>
    </row>
    <row r="1114" spans="1:31" ht="22" customHeight="1" x14ac:dyDescent="0.3">
      <c r="A1114" s="2">
        <v>43458</v>
      </c>
      <c r="B1114" s="3" t="s">
        <v>31</v>
      </c>
      <c r="C1114" s="3" t="s">
        <v>32</v>
      </c>
      <c r="D1114" s="3" t="s">
        <v>33</v>
      </c>
      <c r="E1114" s="3" t="s">
        <v>34</v>
      </c>
      <c r="F1114" s="4" t="s">
        <v>68</v>
      </c>
      <c r="G1114" s="4" t="s">
        <v>68</v>
      </c>
      <c r="H1114" s="4" t="s">
        <v>68</v>
      </c>
      <c r="I1114" s="3" t="s">
        <v>1252</v>
      </c>
      <c r="J1114" s="3" t="s">
        <v>200</v>
      </c>
      <c r="K1114" s="4" t="s">
        <v>68</v>
      </c>
      <c r="L1114" s="3" t="s">
        <v>99</v>
      </c>
      <c r="M1114" s="4" t="s">
        <v>68</v>
      </c>
      <c r="N1114" s="4" t="s">
        <v>68</v>
      </c>
      <c r="O1114" s="4" t="s">
        <v>68</v>
      </c>
      <c r="P1114" s="3" t="s">
        <v>202</v>
      </c>
      <c r="Q1114" s="3" t="s">
        <v>41</v>
      </c>
      <c r="R1114" s="3" t="s">
        <v>133</v>
      </c>
      <c r="S1114" s="3" t="s">
        <v>110</v>
      </c>
      <c r="T1114" s="3" t="s">
        <v>134</v>
      </c>
      <c r="U1114" s="3" t="s">
        <v>115</v>
      </c>
      <c r="V1114" s="3" t="s">
        <v>45</v>
      </c>
      <c r="W1114" s="3" t="s">
        <v>34</v>
      </c>
      <c r="X1114" s="3" t="s">
        <v>46</v>
      </c>
      <c r="Y1114" s="3" t="s">
        <v>47</v>
      </c>
      <c r="Z1114" s="3" t="s">
        <v>145</v>
      </c>
      <c r="AA1114" s="3" t="s">
        <v>1265</v>
      </c>
      <c r="AB1114" s="4">
        <v>4</v>
      </c>
      <c r="AC1114" s="4">
        <v>39040</v>
      </c>
      <c r="AD1114" s="4">
        <v>39.04</v>
      </c>
      <c r="AE1114" s="4">
        <v>826000</v>
      </c>
    </row>
    <row r="1115" spans="1:31" ht="22" customHeight="1" x14ac:dyDescent="0.3">
      <c r="A1115" s="5">
        <v>43458</v>
      </c>
      <c r="B1115" s="6" t="s">
        <v>31</v>
      </c>
      <c r="C1115" s="6" t="s">
        <v>32</v>
      </c>
      <c r="D1115" s="6" t="s">
        <v>33</v>
      </c>
      <c r="E1115" s="6" t="s">
        <v>34</v>
      </c>
      <c r="F1115" s="7" t="s">
        <v>68</v>
      </c>
      <c r="G1115" s="7" t="s">
        <v>68</v>
      </c>
      <c r="H1115" s="7" t="s">
        <v>68</v>
      </c>
      <c r="I1115" s="6" t="s">
        <v>1252</v>
      </c>
      <c r="J1115" s="6" t="s">
        <v>200</v>
      </c>
      <c r="K1115" s="7" t="s">
        <v>68</v>
      </c>
      <c r="L1115" s="6" t="s">
        <v>99</v>
      </c>
      <c r="M1115" s="7" t="s">
        <v>68</v>
      </c>
      <c r="N1115" s="7" t="s">
        <v>68</v>
      </c>
      <c r="O1115" s="7" t="s">
        <v>68</v>
      </c>
      <c r="P1115" s="6" t="s">
        <v>202</v>
      </c>
      <c r="Q1115" s="6" t="s">
        <v>41</v>
      </c>
      <c r="R1115" s="6" t="s">
        <v>133</v>
      </c>
      <c r="S1115" s="6" t="s">
        <v>110</v>
      </c>
      <c r="T1115" s="6" t="s">
        <v>134</v>
      </c>
      <c r="U1115" s="6" t="s">
        <v>115</v>
      </c>
      <c r="V1115" s="6" t="s">
        <v>45</v>
      </c>
      <c r="W1115" s="6" t="s">
        <v>34</v>
      </c>
      <c r="X1115" s="6" t="s">
        <v>46</v>
      </c>
      <c r="Y1115" s="6" t="s">
        <v>47</v>
      </c>
      <c r="Z1115" s="6" t="s">
        <v>145</v>
      </c>
      <c r="AA1115" s="6" t="s">
        <v>1228</v>
      </c>
      <c r="AB1115" s="7">
        <v>4</v>
      </c>
      <c r="AC1115" s="7">
        <v>39040</v>
      </c>
      <c r="AD1115" s="7">
        <v>39.04</v>
      </c>
      <c r="AE1115" s="7">
        <v>826000</v>
      </c>
    </row>
    <row r="1116" spans="1:31" ht="22" customHeight="1" x14ac:dyDescent="0.3">
      <c r="A1116" s="2">
        <v>43458</v>
      </c>
      <c r="B1116" s="3" t="s">
        <v>31</v>
      </c>
      <c r="C1116" s="3" t="s">
        <v>56</v>
      </c>
      <c r="D1116" s="4" t="s">
        <v>68</v>
      </c>
      <c r="E1116" s="4" t="s">
        <v>68</v>
      </c>
      <c r="F1116" s="4" t="s">
        <v>68</v>
      </c>
      <c r="G1116" s="4" t="s">
        <v>68</v>
      </c>
      <c r="H1116" s="4" t="s">
        <v>68</v>
      </c>
      <c r="I1116" s="3" t="s">
        <v>74</v>
      </c>
      <c r="J1116" s="3" t="s">
        <v>634</v>
      </c>
      <c r="K1116" s="4" t="s">
        <v>68</v>
      </c>
      <c r="L1116" s="4" t="s">
        <v>68</v>
      </c>
      <c r="M1116" s="4" t="s">
        <v>68</v>
      </c>
      <c r="N1116" s="4" t="s">
        <v>68</v>
      </c>
      <c r="O1116" s="4" t="s">
        <v>68</v>
      </c>
      <c r="P1116" s="3" t="s">
        <v>495</v>
      </c>
      <c r="Q1116" s="3" t="s">
        <v>41</v>
      </c>
      <c r="R1116" s="3" t="s">
        <v>133</v>
      </c>
      <c r="S1116" s="3" t="s">
        <v>110</v>
      </c>
      <c r="T1116" s="3" t="s">
        <v>134</v>
      </c>
      <c r="U1116" s="3" t="s">
        <v>115</v>
      </c>
      <c r="V1116" s="3" t="s">
        <v>45</v>
      </c>
      <c r="W1116" s="3" t="s">
        <v>34</v>
      </c>
      <c r="X1116" s="3" t="s">
        <v>46</v>
      </c>
      <c r="Y1116" s="3" t="s">
        <v>47</v>
      </c>
      <c r="Z1116" s="3" t="s">
        <v>345</v>
      </c>
      <c r="AA1116" s="3" t="s">
        <v>1245</v>
      </c>
      <c r="AB1116" s="4">
        <v>1</v>
      </c>
      <c r="AC1116" s="4">
        <v>12680</v>
      </c>
      <c r="AD1116" s="4">
        <v>12.68</v>
      </c>
      <c r="AE1116" s="4">
        <v>268000</v>
      </c>
    </row>
    <row r="1117" spans="1:31" ht="22" customHeight="1" x14ac:dyDescent="0.3">
      <c r="A1117" s="5">
        <v>43458</v>
      </c>
      <c r="B1117" s="6" t="s">
        <v>31</v>
      </c>
      <c r="C1117" s="6" t="s">
        <v>32</v>
      </c>
      <c r="D1117" s="6" t="s">
        <v>33</v>
      </c>
      <c r="E1117" s="6" t="s">
        <v>34</v>
      </c>
      <c r="F1117" s="7" t="s">
        <v>68</v>
      </c>
      <c r="G1117" s="7" t="s">
        <v>68</v>
      </c>
      <c r="H1117" s="7" t="s">
        <v>68</v>
      </c>
      <c r="I1117" s="6" t="s">
        <v>1252</v>
      </c>
      <c r="J1117" s="6" t="s">
        <v>200</v>
      </c>
      <c r="K1117" s="7" t="s">
        <v>68</v>
      </c>
      <c r="L1117" s="6" t="s">
        <v>99</v>
      </c>
      <c r="M1117" s="7" t="s">
        <v>68</v>
      </c>
      <c r="N1117" s="7" t="s">
        <v>68</v>
      </c>
      <c r="O1117" s="7" t="s">
        <v>68</v>
      </c>
      <c r="P1117" s="6" t="s">
        <v>202</v>
      </c>
      <c r="Q1117" s="6" t="s">
        <v>41</v>
      </c>
      <c r="R1117" s="6" t="s">
        <v>133</v>
      </c>
      <c r="S1117" s="6" t="s">
        <v>110</v>
      </c>
      <c r="T1117" s="6" t="s">
        <v>134</v>
      </c>
      <c r="U1117" s="6" t="s">
        <v>115</v>
      </c>
      <c r="V1117" s="6" t="s">
        <v>45</v>
      </c>
      <c r="W1117" s="6" t="s">
        <v>34</v>
      </c>
      <c r="X1117" s="6" t="s">
        <v>46</v>
      </c>
      <c r="Y1117" s="6" t="s">
        <v>47</v>
      </c>
      <c r="Z1117" s="6" t="s">
        <v>203</v>
      </c>
      <c r="AA1117" s="6" t="s">
        <v>1266</v>
      </c>
      <c r="AB1117" s="7">
        <v>12</v>
      </c>
      <c r="AC1117" s="7">
        <v>135300</v>
      </c>
      <c r="AD1117" s="7">
        <v>135.30000000000001</v>
      </c>
      <c r="AE1117" s="7">
        <v>2864000</v>
      </c>
    </row>
    <row r="1118" spans="1:31" ht="22" customHeight="1" x14ac:dyDescent="0.3">
      <c r="A1118" s="2">
        <v>43458</v>
      </c>
      <c r="B1118" s="3" t="s">
        <v>31</v>
      </c>
      <c r="C1118" s="3" t="s">
        <v>56</v>
      </c>
      <c r="D1118" s="3" t="s">
        <v>222</v>
      </c>
      <c r="E1118" s="3" t="s">
        <v>34</v>
      </c>
      <c r="F1118" s="4" t="s">
        <v>68</v>
      </c>
      <c r="G1118" s="4" t="s">
        <v>68</v>
      </c>
      <c r="H1118" s="4" t="s">
        <v>68</v>
      </c>
      <c r="I1118" s="3" t="s">
        <v>446</v>
      </c>
      <c r="J1118" s="3" t="s">
        <v>903</v>
      </c>
      <c r="K1118" s="4" t="s">
        <v>68</v>
      </c>
      <c r="L1118" s="3" t="s">
        <v>1160</v>
      </c>
      <c r="M1118" s="4" t="s">
        <v>68</v>
      </c>
      <c r="N1118" s="4" t="s">
        <v>68</v>
      </c>
      <c r="O1118" s="4" t="s">
        <v>68</v>
      </c>
      <c r="P1118" s="3" t="s">
        <v>1161</v>
      </c>
      <c r="Q1118" s="3" t="s">
        <v>905</v>
      </c>
      <c r="R1118" s="3" t="s">
        <v>113</v>
      </c>
      <c r="S1118" s="3" t="s">
        <v>110</v>
      </c>
      <c r="T1118" s="3" t="s">
        <v>114</v>
      </c>
      <c r="U1118" s="3" t="s">
        <v>115</v>
      </c>
      <c r="V1118" s="3" t="s">
        <v>45</v>
      </c>
      <c r="W1118" s="3" t="s">
        <v>34</v>
      </c>
      <c r="X1118" s="3" t="s">
        <v>46</v>
      </c>
      <c r="Y1118" s="3" t="s">
        <v>47</v>
      </c>
      <c r="Z1118" s="3" t="s">
        <v>95</v>
      </c>
      <c r="AA1118" s="3" t="s">
        <v>1267</v>
      </c>
      <c r="AB1118" s="4">
        <v>20</v>
      </c>
      <c r="AC1118" s="4">
        <v>242600.01</v>
      </c>
      <c r="AD1118" s="4">
        <v>242.6</v>
      </c>
      <c r="AE1118" s="4">
        <v>787000</v>
      </c>
    </row>
    <row r="1119" spans="1:31" ht="22" customHeight="1" x14ac:dyDescent="0.3">
      <c r="A1119" s="5">
        <v>43458</v>
      </c>
      <c r="B1119" s="6" t="s">
        <v>31</v>
      </c>
      <c r="C1119" s="6" t="s">
        <v>32</v>
      </c>
      <c r="D1119" s="6" t="s">
        <v>33</v>
      </c>
      <c r="E1119" s="6" t="s">
        <v>34</v>
      </c>
      <c r="F1119" s="7" t="s">
        <v>68</v>
      </c>
      <c r="G1119" s="7" t="s">
        <v>68</v>
      </c>
      <c r="H1119" s="7" t="s">
        <v>68</v>
      </c>
      <c r="I1119" s="6" t="s">
        <v>1252</v>
      </c>
      <c r="J1119" s="6" t="s">
        <v>200</v>
      </c>
      <c r="K1119" s="7" t="s">
        <v>68</v>
      </c>
      <c r="L1119" s="6" t="s">
        <v>99</v>
      </c>
      <c r="M1119" s="7" t="s">
        <v>68</v>
      </c>
      <c r="N1119" s="7" t="s">
        <v>68</v>
      </c>
      <c r="O1119" s="7" t="s">
        <v>68</v>
      </c>
      <c r="P1119" s="6" t="s">
        <v>202</v>
      </c>
      <c r="Q1119" s="6" t="s">
        <v>41</v>
      </c>
      <c r="R1119" s="6" t="s">
        <v>133</v>
      </c>
      <c r="S1119" s="6" t="s">
        <v>110</v>
      </c>
      <c r="T1119" s="6" t="s">
        <v>134</v>
      </c>
      <c r="U1119" s="6" t="s">
        <v>115</v>
      </c>
      <c r="V1119" s="6" t="s">
        <v>45</v>
      </c>
      <c r="W1119" s="6" t="s">
        <v>34</v>
      </c>
      <c r="X1119" s="6" t="s">
        <v>46</v>
      </c>
      <c r="Y1119" s="6" t="s">
        <v>47</v>
      </c>
      <c r="Z1119" s="6" t="s">
        <v>145</v>
      </c>
      <c r="AA1119" s="6" t="s">
        <v>1228</v>
      </c>
      <c r="AB1119" s="7">
        <v>4</v>
      </c>
      <c r="AC1119" s="7">
        <v>39040</v>
      </c>
      <c r="AD1119" s="7">
        <v>39.04</v>
      </c>
      <c r="AE1119" s="7">
        <v>826000</v>
      </c>
    </row>
    <row r="1120" spans="1:31" ht="22" customHeight="1" x14ac:dyDescent="0.3">
      <c r="A1120" s="2">
        <v>43458</v>
      </c>
      <c r="B1120" s="3" t="s">
        <v>107</v>
      </c>
      <c r="C1120" s="3" t="s">
        <v>56</v>
      </c>
      <c r="D1120" s="3" t="s">
        <v>222</v>
      </c>
      <c r="E1120" s="3" t="s">
        <v>34</v>
      </c>
      <c r="F1120" s="4" t="s">
        <v>68</v>
      </c>
      <c r="G1120" s="4" t="s">
        <v>68</v>
      </c>
      <c r="H1120" s="4" t="s">
        <v>68</v>
      </c>
      <c r="I1120" s="3" t="s">
        <v>446</v>
      </c>
      <c r="J1120" s="3" t="s">
        <v>108</v>
      </c>
      <c r="K1120" s="3" t="s">
        <v>109</v>
      </c>
      <c r="L1120" s="3" t="s">
        <v>110</v>
      </c>
      <c r="M1120" s="3" t="s">
        <v>61</v>
      </c>
      <c r="N1120" s="4">
        <v>4753761516.5299997</v>
      </c>
      <c r="O1120" s="4">
        <v>5421594553.2399998</v>
      </c>
      <c r="P1120" s="3" t="s">
        <v>1158</v>
      </c>
      <c r="Q1120" s="3" t="s">
        <v>41</v>
      </c>
      <c r="R1120" s="3" t="s">
        <v>133</v>
      </c>
      <c r="S1120" s="3" t="s">
        <v>110</v>
      </c>
      <c r="T1120" s="3" t="s">
        <v>134</v>
      </c>
      <c r="U1120" s="3" t="s">
        <v>115</v>
      </c>
      <c r="V1120" s="3" t="s">
        <v>45</v>
      </c>
      <c r="W1120" s="3" t="s">
        <v>34</v>
      </c>
      <c r="X1120" s="3" t="s">
        <v>46</v>
      </c>
      <c r="Y1120" s="3" t="s">
        <v>47</v>
      </c>
      <c r="Z1120" s="3" t="s">
        <v>1089</v>
      </c>
      <c r="AA1120" s="3" t="s">
        <v>1268</v>
      </c>
      <c r="AB1120" s="4">
        <v>18</v>
      </c>
      <c r="AC1120" s="4">
        <v>217511.99</v>
      </c>
      <c r="AD1120" s="4">
        <v>217.51</v>
      </c>
      <c r="AE1120" s="4">
        <v>2035000</v>
      </c>
    </row>
    <row r="1121" spans="1:31" ht="22" customHeight="1" x14ac:dyDescent="0.3">
      <c r="A1121" s="5">
        <v>43458</v>
      </c>
      <c r="B1121" s="6" t="s">
        <v>31</v>
      </c>
      <c r="C1121" s="6" t="s">
        <v>32</v>
      </c>
      <c r="D1121" s="6" t="s">
        <v>33</v>
      </c>
      <c r="E1121" s="6" t="s">
        <v>34</v>
      </c>
      <c r="F1121" s="7" t="s">
        <v>68</v>
      </c>
      <c r="G1121" s="7" t="s">
        <v>68</v>
      </c>
      <c r="H1121" s="7" t="s">
        <v>68</v>
      </c>
      <c r="I1121" s="6" t="s">
        <v>1252</v>
      </c>
      <c r="J1121" s="6" t="s">
        <v>131</v>
      </c>
      <c r="K1121" s="6" t="s">
        <v>109</v>
      </c>
      <c r="L1121" s="6" t="s">
        <v>110</v>
      </c>
      <c r="M1121" s="7" t="s">
        <v>68</v>
      </c>
      <c r="N1121" s="7" t="s">
        <v>68</v>
      </c>
      <c r="O1121" s="7" t="s">
        <v>68</v>
      </c>
      <c r="P1121" s="6" t="s">
        <v>132</v>
      </c>
      <c r="Q1121" s="6" t="s">
        <v>101</v>
      </c>
      <c r="R1121" s="6" t="s">
        <v>113</v>
      </c>
      <c r="S1121" s="6" t="s">
        <v>110</v>
      </c>
      <c r="T1121" s="6" t="s">
        <v>114</v>
      </c>
      <c r="U1121" s="6" t="s">
        <v>115</v>
      </c>
      <c r="V1121" s="6" t="s">
        <v>45</v>
      </c>
      <c r="W1121" s="6" t="s">
        <v>34</v>
      </c>
      <c r="X1121" s="6" t="s">
        <v>46</v>
      </c>
      <c r="Y1121" s="6" t="s">
        <v>47</v>
      </c>
      <c r="Z1121" s="6" t="s">
        <v>145</v>
      </c>
      <c r="AA1121" s="6" t="s">
        <v>1269</v>
      </c>
      <c r="AB1121" s="7">
        <v>1</v>
      </c>
      <c r="AC1121" s="7">
        <v>8100</v>
      </c>
      <c r="AD1121" s="7">
        <v>8.1</v>
      </c>
      <c r="AE1121" s="7">
        <v>171000</v>
      </c>
    </row>
    <row r="1122" spans="1:31" ht="22" customHeight="1" x14ac:dyDescent="0.3">
      <c r="A1122" s="2">
        <v>43457</v>
      </c>
      <c r="B1122" s="3" t="s">
        <v>31</v>
      </c>
      <c r="C1122" s="3" t="s">
        <v>32</v>
      </c>
      <c r="D1122" s="3" t="s">
        <v>33</v>
      </c>
      <c r="E1122" s="3" t="s">
        <v>34</v>
      </c>
      <c r="F1122" s="4" t="s">
        <v>68</v>
      </c>
      <c r="G1122" s="4" t="s">
        <v>68</v>
      </c>
      <c r="H1122" s="4" t="s">
        <v>68</v>
      </c>
      <c r="I1122" s="3" t="s">
        <v>1252</v>
      </c>
      <c r="J1122" s="3" t="s">
        <v>185</v>
      </c>
      <c r="K1122" s="4" t="s">
        <v>68</v>
      </c>
      <c r="L1122" s="3" t="s">
        <v>120</v>
      </c>
      <c r="M1122" s="4" t="s">
        <v>68</v>
      </c>
      <c r="N1122" s="4" t="s">
        <v>68</v>
      </c>
      <c r="O1122" s="4" t="s">
        <v>68</v>
      </c>
      <c r="P1122" s="3" t="s">
        <v>186</v>
      </c>
      <c r="Q1122" s="3" t="s">
        <v>41</v>
      </c>
      <c r="R1122" s="3" t="s">
        <v>122</v>
      </c>
      <c r="S1122" s="3" t="s">
        <v>120</v>
      </c>
      <c r="T1122" s="3" t="s">
        <v>123</v>
      </c>
      <c r="U1122" s="3" t="s">
        <v>124</v>
      </c>
      <c r="V1122" s="3" t="s">
        <v>45</v>
      </c>
      <c r="W1122" s="3" t="s">
        <v>34</v>
      </c>
      <c r="X1122" s="3" t="s">
        <v>46</v>
      </c>
      <c r="Y1122" s="3" t="s">
        <v>47</v>
      </c>
      <c r="Z1122" s="3" t="s">
        <v>187</v>
      </c>
      <c r="AA1122" s="3" t="s">
        <v>1253</v>
      </c>
      <c r="AB1122" s="4">
        <v>2</v>
      </c>
      <c r="AC1122" s="4">
        <v>6480</v>
      </c>
      <c r="AD1122" s="4">
        <v>6.48</v>
      </c>
      <c r="AE1122" s="4">
        <v>55800</v>
      </c>
    </row>
    <row r="1123" spans="1:31" ht="22" customHeight="1" x14ac:dyDescent="0.3">
      <c r="A1123" s="5">
        <v>43455</v>
      </c>
      <c r="B1123" s="6" t="s">
        <v>31</v>
      </c>
      <c r="C1123" s="6" t="s">
        <v>56</v>
      </c>
      <c r="D1123" s="7" t="s">
        <v>68</v>
      </c>
      <c r="E1123" s="7" t="s">
        <v>68</v>
      </c>
      <c r="F1123" s="7" t="s">
        <v>68</v>
      </c>
      <c r="G1123" s="7" t="s">
        <v>68</v>
      </c>
      <c r="H1123" s="7" t="s">
        <v>68</v>
      </c>
      <c r="I1123" s="6" t="s">
        <v>74</v>
      </c>
      <c r="J1123" s="6" t="s">
        <v>244</v>
      </c>
      <c r="K1123" s="7" t="s">
        <v>68</v>
      </c>
      <c r="L1123" s="6" t="s">
        <v>245</v>
      </c>
      <c r="M1123" s="6" t="s">
        <v>61</v>
      </c>
      <c r="N1123" s="7" t="s">
        <v>68</v>
      </c>
      <c r="O1123" s="7" t="s">
        <v>68</v>
      </c>
      <c r="P1123" s="6" t="s">
        <v>246</v>
      </c>
      <c r="Q1123" s="6" t="s">
        <v>41</v>
      </c>
      <c r="R1123" s="6" t="s">
        <v>474</v>
      </c>
      <c r="S1123" s="6" t="s">
        <v>245</v>
      </c>
      <c r="T1123" s="6" t="s">
        <v>475</v>
      </c>
      <c r="U1123" s="6" t="s">
        <v>124</v>
      </c>
      <c r="V1123" s="6" t="s">
        <v>45</v>
      </c>
      <c r="W1123" s="6" t="s">
        <v>34</v>
      </c>
      <c r="X1123" s="6" t="s">
        <v>46</v>
      </c>
      <c r="Y1123" s="6" t="s">
        <v>47</v>
      </c>
      <c r="Z1123" s="6" t="s">
        <v>187</v>
      </c>
      <c r="AA1123" s="6" t="s">
        <v>1270</v>
      </c>
      <c r="AB1123" s="7">
        <v>3</v>
      </c>
      <c r="AC1123" s="7">
        <v>73200</v>
      </c>
      <c r="AD1123" s="7">
        <v>73.2</v>
      </c>
      <c r="AE1123" s="7">
        <v>723000</v>
      </c>
    </row>
    <row r="1124" spans="1:31" ht="22" customHeight="1" x14ac:dyDescent="0.3">
      <c r="A1124" s="2">
        <v>43455</v>
      </c>
      <c r="B1124" s="3" t="s">
        <v>107</v>
      </c>
      <c r="C1124" s="3" t="s">
        <v>32</v>
      </c>
      <c r="D1124" s="3" t="s">
        <v>33</v>
      </c>
      <c r="E1124" s="3" t="s">
        <v>34</v>
      </c>
      <c r="F1124" s="4" t="s">
        <v>68</v>
      </c>
      <c r="G1124" s="4" t="s">
        <v>68</v>
      </c>
      <c r="H1124" s="4" t="s">
        <v>68</v>
      </c>
      <c r="I1124" s="3" t="s">
        <v>1252</v>
      </c>
      <c r="J1124" s="3" t="s">
        <v>108</v>
      </c>
      <c r="K1124" s="3" t="s">
        <v>109</v>
      </c>
      <c r="L1124" s="3" t="s">
        <v>110</v>
      </c>
      <c r="M1124" s="3" t="s">
        <v>61</v>
      </c>
      <c r="N1124" s="4">
        <v>4753761516.5299997</v>
      </c>
      <c r="O1124" s="4">
        <v>5421594553.2399998</v>
      </c>
      <c r="P1124" s="3" t="s">
        <v>1158</v>
      </c>
      <c r="Q1124" s="3" t="s">
        <v>41</v>
      </c>
      <c r="R1124" s="3" t="s">
        <v>113</v>
      </c>
      <c r="S1124" s="3" t="s">
        <v>110</v>
      </c>
      <c r="T1124" s="3" t="s">
        <v>114</v>
      </c>
      <c r="U1124" s="3" t="s">
        <v>115</v>
      </c>
      <c r="V1124" s="3" t="s">
        <v>45</v>
      </c>
      <c r="W1124" s="3" t="s">
        <v>34</v>
      </c>
      <c r="X1124" s="3" t="s">
        <v>46</v>
      </c>
      <c r="Y1124" s="3" t="s">
        <v>47</v>
      </c>
      <c r="Z1124" s="3" t="s">
        <v>95</v>
      </c>
      <c r="AA1124" s="3" t="s">
        <v>1271</v>
      </c>
      <c r="AB1124" s="4">
        <v>12</v>
      </c>
      <c r="AC1124" s="4">
        <v>145679.99</v>
      </c>
      <c r="AD1124" s="4">
        <v>145.68</v>
      </c>
      <c r="AE1124" s="4">
        <v>472000</v>
      </c>
    </row>
    <row r="1125" spans="1:31" ht="22" customHeight="1" x14ac:dyDescent="0.3">
      <c r="A1125" s="5">
        <v>43455</v>
      </c>
      <c r="B1125" s="6" t="s">
        <v>107</v>
      </c>
      <c r="C1125" s="6" t="s">
        <v>56</v>
      </c>
      <c r="D1125" s="7" t="s">
        <v>68</v>
      </c>
      <c r="E1125" s="7" t="s">
        <v>68</v>
      </c>
      <c r="F1125" s="7" t="s">
        <v>68</v>
      </c>
      <c r="G1125" s="7" t="s">
        <v>68</v>
      </c>
      <c r="H1125" s="7" t="s">
        <v>68</v>
      </c>
      <c r="I1125" s="6" t="s">
        <v>74</v>
      </c>
      <c r="J1125" s="6" t="s">
        <v>108</v>
      </c>
      <c r="K1125" s="6" t="s">
        <v>109</v>
      </c>
      <c r="L1125" s="6" t="s">
        <v>110</v>
      </c>
      <c r="M1125" s="6" t="s">
        <v>61</v>
      </c>
      <c r="N1125" s="7">
        <v>4753761516.5299997</v>
      </c>
      <c r="O1125" s="7">
        <v>5421594553.2399998</v>
      </c>
      <c r="P1125" s="6" t="s">
        <v>1158</v>
      </c>
      <c r="Q1125" s="6" t="s">
        <v>41</v>
      </c>
      <c r="R1125" s="6" t="s">
        <v>133</v>
      </c>
      <c r="S1125" s="6" t="s">
        <v>110</v>
      </c>
      <c r="T1125" s="6" t="s">
        <v>134</v>
      </c>
      <c r="U1125" s="6" t="s">
        <v>115</v>
      </c>
      <c r="V1125" s="6" t="s">
        <v>45</v>
      </c>
      <c r="W1125" s="6" t="s">
        <v>34</v>
      </c>
      <c r="X1125" s="6" t="s">
        <v>46</v>
      </c>
      <c r="Y1125" s="6" t="s">
        <v>47</v>
      </c>
      <c r="Z1125" s="6" t="s">
        <v>1089</v>
      </c>
      <c r="AA1125" s="6" t="s">
        <v>1272</v>
      </c>
      <c r="AB1125" s="7">
        <v>4</v>
      </c>
      <c r="AC1125" s="7">
        <v>48336</v>
      </c>
      <c r="AD1125" s="7">
        <v>48.34</v>
      </c>
      <c r="AE1125" s="7">
        <v>452000</v>
      </c>
    </row>
    <row r="1126" spans="1:31" ht="22" customHeight="1" x14ac:dyDescent="0.3">
      <c r="A1126" s="2">
        <v>43455</v>
      </c>
      <c r="B1126" s="3" t="s">
        <v>31</v>
      </c>
      <c r="C1126" s="3" t="s">
        <v>56</v>
      </c>
      <c r="D1126" s="4" t="s">
        <v>68</v>
      </c>
      <c r="E1126" s="4" t="s">
        <v>68</v>
      </c>
      <c r="F1126" s="4" t="s">
        <v>68</v>
      </c>
      <c r="G1126" s="4" t="s">
        <v>68</v>
      </c>
      <c r="H1126" s="4" t="s">
        <v>68</v>
      </c>
      <c r="I1126" s="3" t="s">
        <v>74</v>
      </c>
      <c r="J1126" s="3" t="s">
        <v>870</v>
      </c>
      <c r="K1126" s="4" t="s">
        <v>68</v>
      </c>
      <c r="L1126" s="3" t="s">
        <v>120</v>
      </c>
      <c r="M1126" s="3" t="s">
        <v>61</v>
      </c>
      <c r="N1126" s="4">
        <v>225347920.55000001</v>
      </c>
      <c r="O1126" s="4">
        <v>1008273273.7</v>
      </c>
      <c r="P1126" s="3" t="s">
        <v>871</v>
      </c>
      <c r="Q1126" s="3" t="s">
        <v>41</v>
      </c>
      <c r="R1126" s="3" t="s">
        <v>122</v>
      </c>
      <c r="S1126" s="3" t="s">
        <v>120</v>
      </c>
      <c r="T1126" s="3" t="s">
        <v>123</v>
      </c>
      <c r="U1126" s="3" t="s">
        <v>124</v>
      </c>
      <c r="V1126" s="3" t="s">
        <v>45</v>
      </c>
      <c r="W1126" s="3" t="s">
        <v>34</v>
      </c>
      <c r="X1126" s="3" t="s">
        <v>46</v>
      </c>
      <c r="Y1126" s="3" t="s">
        <v>47</v>
      </c>
      <c r="Z1126" s="3" t="s">
        <v>872</v>
      </c>
      <c r="AA1126" s="3" t="s">
        <v>1235</v>
      </c>
      <c r="AB1126" s="4">
        <v>2</v>
      </c>
      <c r="AC1126" s="4">
        <v>9900</v>
      </c>
      <c r="AD1126" s="4">
        <v>9.9</v>
      </c>
      <c r="AE1126" s="4">
        <v>84400</v>
      </c>
    </row>
    <row r="1127" spans="1:31" ht="22" customHeight="1" x14ac:dyDescent="0.3">
      <c r="A1127" s="5">
        <v>43455</v>
      </c>
      <c r="B1127" s="6" t="s">
        <v>107</v>
      </c>
      <c r="C1127" s="6" t="s">
        <v>56</v>
      </c>
      <c r="D1127" s="7" t="s">
        <v>68</v>
      </c>
      <c r="E1127" s="7" t="s">
        <v>68</v>
      </c>
      <c r="F1127" s="7" t="s">
        <v>68</v>
      </c>
      <c r="G1127" s="7" t="s">
        <v>68</v>
      </c>
      <c r="H1127" s="7" t="s">
        <v>68</v>
      </c>
      <c r="I1127" s="6" t="s">
        <v>74</v>
      </c>
      <c r="J1127" s="6" t="s">
        <v>108</v>
      </c>
      <c r="K1127" s="6" t="s">
        <v>109</v>
      </c>
      <c r="L1127" s="6" t="s">
        <v>110</v>
      </c>
      <c r="M1127" s="6" t="s">
        <v>61</v>
      </c>
      <c r="N1127" s="7">
        <v>4753761516.5299997</v>
      </c>
      <c r="O1127" s="7">
        <v>5421594553.2399998</v>
      </c>
      <c r="P1127" s="6" t="s">
        <v>1158</v>
      </c>
      <c r="Q1127" s="6" t="s">
        <v>41</v>
      </c>
      <c r="R1127" s="6" t="s">
        <v>133</v>
      </c>
      <c r="S1127" s="6" t="s">
        <v>110</v>
      </c>
      <c r="T1127" s="6" t="s">
        <v>134</v>
      </c>
      <c r="U1127" s="6" t="s">
        <v>115</v>
      </c>
      <c r="V1127" s="6" t="s">
        <v>45</v>
      </c>
      <c r="W1127" s="6" t="s">
        <v>34</v>
      </c>
      <c r="X1127" s="6" t="s">
        <v>46</v>
      </c>
      <c r="Y1127" s="6" t="s">
        <v>47</v>
      </c>
      <c r="Z1127" s="6" t="s">
        <v>145</v>
      </c>
      <c r="AA1127" s="6" t="s">
        <v>1273</v>
      </c>
      <c r="AB1127" s="7">
        <v>2</v>
      </c>
      <c r="AC1127" s="7">
        <v>21875</v>
      </c>
      <c r="AD1127" s="7">
        <v>21.88</v>
      </c>
      <c r="AE1127" s="7">
        <v>463000</v>
      </c>
    </row>
    <row r="1128" spans="1:31" ht="22" customHeight="1" x14ac:dyDescent="0.3">
      <c r="A1128" s="2">
        <v>43452</v>
      </c>
      <c r="B1128" s="3" t="s">
        <v>126</v>
      </c>
      <c r="C1128" s="3" t="s">
        <v>56</v>
      </c>
      <c r="D1128" s="4" t="s">
        <v>68</v>
      </c>
      <c r="E1128" s="4" t="s">
        <v>68</v>
      </c>
      <c r="F1128" s="4" t="s">
        <v>68</v>
      </c>
      <c r="G1128" s="4" t="s">
        <v>68</v>
      </c>
      <c r="H1128" s="4" t="s">
        <v>68</v>
      </c>
      <c r="I1128" s="3" t="s">
        <v>74</v>
      </c>
      <c r="J1128" s="3" t="s">
        <v>160</v>
      </c>
      <c r="K1128" s="4" t="s">
        <v>68</v>
      </c>
      <c r="L1128" s="3" t="s">
        <v>120</v>
      </c>
      <c r="M1128" s="3" t="s">
        <v>61</v>
      </c>
      <c r="N1128" s="4" t="s">
        <v>68</v>
      </c>
      <c r="O1128" s="4" t="s">
        <v>68</v>
      </c>
      <c r="P1128" s="3" t="s">
        <v>162</v>
      </c>
      <c r="Q1128" s="3" t="s">
        <v>101</v>
      </c>
      <c r="R1128" s="3" t="s">
        <v>122</v>
      </c>
      <c r="S1128" s="3" t="s">
        <v>120</v>
      </c>
      <c r="T1128" s="3" t="s">
        <v>123</v>
      </c>
      <c r="U1128" s="3" t="s">
        <v>124</v>
      </c>
      <c r="V1128" s="3" t="s">
        <v>45</v>
      </c>
      <c r="W1128" s="3" t="s">
        <v>34</v>
      </c>
      <c r="X1128" s="3" t="s">
        <v>46</v>
      </c>
      <c r="Y1128" s="3" t="s">
        <v>47</v>
      </c>
      <c r="Z1128" s="3" t="s">
        <v>163</v>
      </c>
      <c r="AA1128" s="3" t="s">
        <v>1274</v>
      </c>
      <c r="AB1128" s="4">
        <v>1</v>
      </c>
      <c r="AC1128" s="4">
        <v>7540</v>
      </c>
      <c r="AD1128" s="4">
        <v>7.54</v>
      </c>
      <c r="AE1128" s="4">
        <v>150000</v>
      </c>
    </row>
    <row r="1129" spans="1:31" ht="22" customHeight="1" x14ac:dyDescent="0.3">
      <c r="A1129" s="5">
        <v>43450</v>
      </c>
      <c r="B1129" s="6" t="s">
        <v>31</v>
      </c>
      <c r="C1129" s="6" t="s">
        <v>56</v>
      </c>
      <c r="D1129" s="6" t="s">
        <v>222</v>
      </c>
      <c r="E1129" s="6" t="s">
        <v>34</v>
      </c>
      <c r="F1129" s="7" t="s">
        <v>68</v>
      </c>
      <c r="G1129" s="7" t="s">
        <v>68</v>
      </c>
      <c r="H1129" s="7" t="s">
        <v>68</v>
      </c>
      <c r="I1129" s="6" t="s">
        <v>223</v>
      </c>
      <c r="J1129" s="6" t="s">
        <v>727</v>
      </c>
      <c r="K1129" s="6" t="s">
        <v>580</v>
      </c>
      <c r="L1129" s="6" t="s">
        <v>110</v>
      </c>
      <c r="M1129" s="7" t="s">
        <v>68</v>
      </c>
      <c r="N1129" s="7" t="s">
        <v>68</v>
      </c>
      <c r="O1129" s="7" t="s">
        <v>68</v>
      </c>
      <c r="P1129" s="6" t="s">
        <v>225</v>
      </c>
      <c r="Q1129" s="6" t="s">
        <v>728</v>
      </c>
      <c r="R1129" s="6" t="s">
        <v>133</v>
      </c>
      <c r="S1129" s="6" t="s">
        <v>110</v>
      </c>
      <c r="T1129" s="6" t="s">
        <v>134</v>
      </c>
      <c r="U1129" s="6" t="s">
        <v>115</v>
      </c>
      <c r="V1129" s="6" t="s">
        <v>45</v>
      </c>
      <c r="W1129" s="6" t="s">
        <v>34</v>
      </c>
      <c r="X1129" s="6" t="s">
        <v>46</v>
      </c>
      <c r="Y1129" s="6" t="s">
        <v>47</v>
      </c>
      <c r="Z1129" s="6" t="s">
        <v>345</v>
      </c>
      <c r="AA1129" s="6" t="s">
        <v>1275</v>
      </c>
      <c r="AB1129" s="7">
        <v>1</v>
      </c>
      <c r="AC1129" s="7">
        <v>11664</v>
      </c>
      <c r="AD1129" s="7">
        <v>11.66</v>
      </c>
      <c r="AE1129" s="7">
        <v>247000</v>
      </c>
    </row>
    <row r="1130" spans="1:31" ht="22" customHeight="1" x14ac:dyDescent="0.3">
      <c r="A1130" s="2">
        <v>43450</v>
      </c>
      <c r="B1130" s="3" t="s">
        <v>31</v>
      </c>
      <c r="C1130" s="3" t="s">
        <v>32</v>
      </c>
      <c r="D1130" s="3" t="s">
        <v>33</v>
      </c>
      <c r="E1130" s="3" t="s">
        <v>34</v>
      </c>
      <c r="F1130" s="4" t="s">
        <v>68</v>
      </c>
      <c r="G1130" s="4" t="s">
        <v>68</v>
      </c>
      <c r="H1130" s="4" t="s">
        <v>68</v>
      </c>
      <c r="I1130" s="3" t="s">
        <v>1252</v>
      </c>
      <c r="J1130" s="3" t="s">
        <v>200</v>
      </c>
      <c r="K1130" s="4" t="s">
        <v>68</v>
      </c>
      <c r="L1130" s="3" t="s">
        <v>99</v>
      </c>
      <c r="M1130" s="4" t="s">
        <v>68</v>
      </c>
      <c r="N1130" s="4" t="s">
        <v>68</v>
      </c>
      <c r="O1130" s="4" t="s">
        <v>68</v>
      </c>
      <c r="P1130" s="3" t="s">
        <v>202</v>
      </c>
      <c r="Q1130" s="3" t="s">
        <v>41</v>
      </c>
      <c r="R1130" s="3" t="s">
        <v>133</v>
      </c>
      <c r="S1130" s="3" t="s">
        <v>110</v>
      </c>
      <c r="T1130" s="3" t="s">
        <v>134</v>
      </c>
      <c r="U1130" s="3" t="s">
        <v>115</v>
      </c>
      <c r="V1130" s="3" t="s">
        <v>45</v>
      </c>
      <c r="W1130" s="3" t="s">
        <v>34</v>
      </c>
      <c r="X1130" s="3" t="s">
        <v>46</v>
      </c>
      <c r="Y1130" s="3" t="s">
        <v>47</v>
      </c>
      <c r="Z1130" s="3" t="s">
        <v>145</v>
      </c>
      <c r="AA1130" s="3" t="s">
        <v>1276</v>
      </c>
      <c r="AB1130" s="4">
        <v>2</v>
      </c>
      <c r="AC1130" s="4">
        <v>23200</v>
      </c>
      <c r="AD1130" s="4">
        <v>23.2</v>
      </c>
      <c r="AE1130" s="4">
        <v>491000</v>
      </c>
    </row>
    <row r="1131" spans="1:31" ht="22" customHeight="1" x14ac:dyDescent="0.3">
      <c r="A1131" s="5">
        <v>43450</v>
      </c>
      <c r="B1131" s="6" t="s">
        <v>31</v>
      </c>
      <c r="C1131" s="6" t="s">
        <v>56</v>
      </c>
      <c r="D1131" s="6" t="s">
        <v>222</v>
      </c>
      <c r="E1131" s="6" t="s">
        <v>34</v>
      </c>
      <c r="F1131" s="7" t="s">
        <v>68</v>
      </c>
      <c r="G1131" s="7" t="s">
        <v>68</v>
      </c>
      <c r="H1131" s="7" t="s">
        <v>68</v>
      </c>
      <c r="I1131" s="6" t="s">
        <v>223</v>
      </c>
      <c r="J1131" s="6" t="s">
        <v>727</v>
      </c>
      <c r="K1131" s="6" t="s">
        <v>580</v>
      </c>
      <c r="L1131" s="6" t="s">
        <v>110</v>
      </c>
      <c r="M1131" s="7" t="s">
        <v>68</v>
      </c>
      <c r="N1131" s="7" t="s">
        <v>68</v>
      </c>
      <c r="O1131" s="7" t="s">
        <v>68</v>
      </c>
      <c r="P1131" s="6" t="s">
        <v>225</v>
      </c>
      <c r="Q1131" s="6" t="s">
        <v>728</v>
      </c>
      <c r="R1131" s="6" t="s">
        <v>133</v>
      </c>
      <c r="S1131" s="6" t="s">
        <v>110</v>
      </c>
      <c r="T1131" s="6" t="s">
        <v>134</v>
      </c>
      <c r="U1131" s="6" t="s">
        <v>115</v>
      </c>
      <c r="V1131" s="6" t="s">
        <v>45</v>
      </c>
      <c r="W1131" s="6" t="s">
        <v>34</v>
      </c>
      <c r="X1131" s="6" t="s">
        <v>46</v>
      </c>
      <c r="Y1131" s="6" t="s">
        <v>47</v>
      </c>
      <c r="Z1131" s="6" t="s">
        <v>95</v>
      </c>
      <c r="AA1131" s="6" t="s">
        <v>1277</v>
      </c>
      <c r="AB1131" s="7">
        <v>12</v>
      </c>
      <c r="AC1131" s="7">
        <v>145235.99</v>
      </c>
      <c r="AD1131" s="7">
        <v>145.24</v>
      </c>
      <c r="AE1131" s="7">
        <v>471000</v>
      </c>
    </row>
    <row r="1132" spans="1:31" ht="22" customHeight="1" x14ac:dyDescent="0.3">
      <c r="A1132" s="2">
        <v>43450</v>
      </c>
      <c r="B1132" s="3" t="s">
        <v>31</v>
      </c>
      <c r="C1132" s="3" t="s">
        <v>32</v>
      </c>
      <c r="D1132" s="3" t="s">
        <v>33</v>
      </c>
      <c r="E1132" s="3" t="s">
        <v>34</v>
      </c>
      <c r="F1132" s="4" t="s">
        <v>68</v>
      </c>
      <c r="G1132" s="4" t="s">
        <v>68</v>
      </c>
      <c r="H1132" s="4" t="s">
        <v>68</v>
      </c>
      <c r="I1132" s="3" t="s">
        <v>1252</v>
      </c>
      <c r="J1132" s="3" t="s">
        <v>634</v>
      </c>
      <c r="K1132" s="4" t="s">
        <v>68</v>
      </c>
      <c r="L1132" s="4" t="s">
        <v>68</v>
      </c>
      <c r="M1132" s="4" t="s">
        <v>68</v>
      </c>
      <c r="N1132" s="4" t="s">
        <v>68</v>
      </c>
      <c r="O1132" s="4" t="s">
        <v>68</v>
      </c>
      <c r="P1132" s="3" t="s">
        <v>495</v>
      </c>
      <c r="Q1132" s="3" t="s">
        <v>41</v>
      </c>
      <c r="R1132" s="3" t="s">
        <v>113</v>
      </c>
      <c r="S1132" s="3" t="s">
        <v>110</v>
      </c>
      <c r="T1132" s="3" t="s">
        <v>114</v>
      </c>
      <c r="U1132" s="3" t="s">
        <v>115</v>
      </c>
      <c r="V1132" s="3" t="s">
        <v>45</v>
      </c>
      <c r="W1132" s="3" t="s">
        <v>34</v>
      </c>
      <c r="X1132" s="3" t="s">
        <v>46</v>
      </c>
      <c r="Y1132" s="3" t="s">
        <v>47</v>
      </c>
      <c r="Z1132" s="3" t="s">
        <v>95</v>
      </c>
      <c r="AA1132" s="3" t="s">
        <v>1278</v>
      </c>
      <c r="AB1132" s="4">
        <v>20</v>
      </c>
      <c r="AC1132" s="4">
        <v>242800</v>
      </c>
      <c r="AD1132" s="4">
        <v>242.8</v>
      </c>
      <c r="AE1132" s="4">
        <v>787000</v>
      </c>
    </row>
    <row r="1133" spans="1:31" ht="22" customHeight="1" x14ac:dyDescent="0.3">
      <c r="A1133" s="5">
        <v>43450</v>
      </c>
      <c r="B1133" s="6" t="s">
        <v>31</v>
      </c>
      <c r="C1133" s="6" t="s">
        <v>56</v>
      </c>
      <c r="D1133" s="7" t="s">
        <v>68</v>
      </c>
      <c r="E1133" s="7" t="s">
        <v>68</v>
      </c>
      <c r="F1133" s="7" t="s">
        <v>68</v>
      </c>
      <c r="G1133" s="7" t="s">
        <v>68</v>
      </c>
      <c r="H1133" s="7" t="s">
        <v>68</v>
      </c>
      <c r="I1133" s="6" t="s">
        <v>74</v>
      </c>
      <c r="J1133" s="6" t="s">
        <v>634</v>
      </c>
      <c r="K1133" s="7" t="s">
        <v>68</v>
      </c>
      <c r="L1133" s="7" t="s">
        <v>68</v>
      </c>
      <c r="M1133" s="7" t="s">
        <v>68</v>
      </c>
      <c r="N1133" s="7" t="s">
        <v>68</v>
      </c>
      <c r="O1133" s="7" t="s">
        <v>68</v>
      </c>
      <c r="P1133" s="6" t="s">
        <v>495</v>
      </c>
      <c r="Q1133" s="6" t="s">
        <v>41</v>
      </c>
      <c r="R1133" s="6" t="s">
        <v>133</v>
      </c>
      <c r="S1133" s="6" t="s">
        <v>110</v>
      </c>
      <c r="T1133" s="6" t="s">
        <v>134</v>
      </c>
      <c r="U1133" s="6" t="s">
        <v>115</v>
      </c>
      <c r="V1133" s="6" t="s">
        <v>45</v>
      </c>
      <c r="W1133" s="6" t="s">
        <v>34</v>
      </c>
      <c r="X1133" s="6" t="s">
        <v>46</v>
      </c>
      <c r="Y1133" s="6" t="s">
        <v>47</v>
      </c>
      <c r="Z1133" s="6" t="s">
        <v>345</v>
      </c>
      <c r="AA1133" s="6" t="s">
        <v>1279</v>
      </c>
      <c r="AB1133" s="7">
        <v>1</v>
      </c>
      <c r="AC1133" s="7">
        <v>12620</v>
      </c>
      <c r="AD1133" s="7">
        <v>12.62</v>
      </c>
      <c r="AE1133" s="7">
        <v>267000</v>
      </c>
    </row>
    <row r="1134" spans="1:31" ht="22" customHeight="1" x14ac:dyDescent="0.3">
      <c r="A1134" s="2">
        <v>43450</v>
      </c>
      <c r="B1134" s="3" t="s">
        <v>31</v>
      </c>
      <c r="C1134" s="3" t="s">
        <v>56</v>
      </c>
      <c r="D1134" s="3" t="s">
        <v>222</v>
      </c>
      <c r="E1134" s="3" t="s">
        <v>34</v>
      </c>
      <c r="F1134" s="4" t="s">
        <v>68</v>
      </c>
      <c r="G1134" s="4" t="s">
        <v>68</v>
      </c>
      <c r="H1134" s="4" t="s">
        <v>68</v>
      </c>
      <c r="I1134" s="3" t="s">
        <v>223</v>
      </c>
      <c r="J1134" s="3" t="s">
        <v>903</v>
      </c>
      <c r="K1134" s="4" t="s">
        <v>68</v>
      </c>
      <c r="L1134" s="3" t="s">
        <v>1160</v>
      </c>
      <c r="M1134" s="4" t="s">
        <v>68</v>
      </c>
      <c r="N1134" s="4" t="s">
        <v>68</v>
      </c>
      <c r="O1134" s="4" t="s">
        <v>68</v>
      </c>
      <c r="P1134" s="3" t="s">
        <v>1161</v>
      </c>
      <c r="Q1134" s="3" t="s">
        <v>905</v>
      </c>
      <c r="R1134" s="3" t="s">
        <v>113</v>
      </c>
      <c r="S1134" s="3" t="s">
        <v>110</v>
      </c>
      <c r="T1134" s="3" t="s">
        <v>114</v>
      </c>
      <c r="U1134" s="3" t="s">
        <v>115</v>
      </c>
      <c r="V1134" s="3" t="s">
        <v>45</v>
      </c>
      <c r="W1134" s="3" t="s">
        <v>34</v>
      </c>
      <c r="X1134" s="3" t="s">
        <v>46</v>
      </c>
      <c r="Y1134" s="3" t="s">
        <v>47</v>
      </c>
      <c r="Z1134" s="3" t="s">
        <v>187</v>
      </c>
      <c r="AA1134" s="3" t="s">
        <v>1280</v>
      </c>
      <c r="AB1134" s="4">
        <v>4</v>
      </c>
      <c r="AC1134" s="4">
        <v>43280</v>
      </c>
      <c r="AD1134" s="4">
        <v>43.28</v>
      </c>
      <c r="AE1134" s="4">
        <v>278000</v>
      </c>
    </row>
    <row r="1135" spans="1:31" ht="22" customHeight="1" x14ac:dyDescent="0.3">
      <c r="A1135" s="5">
        <v>43449</v>
      </c>
      <c r="B1135" s="6" t="s">
        <v>31</v>
      </c>
      <c r="C1135" s="6" t="s">
        <v>56</v>
      </c>
      <c r="D1135" s="7" t="s">
        <v>68</v>
      </c>
      <c r="E1135" s="7" t="s">
        <v>68</v>
      </c>
      <c r="F1135" s="7" t="s">
        <v>68</v>
      </c>
      <c r="G1135" s="7" t="s">
        <v>68</v>
      </c>
      <c r="H1135" s="7" t="s">
        <v>68</v>
      </c>
      <c r="I1135" s="6" t="s">
        <v>74</v>
      </c>
      <c r="J1135" s="6" t="s">
        <v>385</v>
      </c>
      <c r="K1135" s="7" t="s">
        <v>68</v>
      </c>
      <c r="L1135" s="6" t="s">
        <v>120</v>
      </c>
      <c r="M1135" s="6" t="s">
        <v>61</v>
      </c>
      <c r="N1135" s="7" t="s">
        <v>68</v>
      </c>
      <c r="O1135" s="7" t="s">
        <v>68</v>
      </c>
      <c r="P1135" s="6" t="s">
        <v>387</v>
      </c>
      <c r="Q1135" s="6" t="s">
        <v>101</v>
      </c>
      <c r="R1135" s="6" t="s">
        <v>122</v>
      </c>
      <c r="S1135" s="6" t="s">
        <v>120</v>
      </c>
      <c r="T1135" s="6" t="s">
        <v>123</v>
      </c>
      <c r="U1135" s="6" t="s">
        <v>124</v>
      </c>
      <c r="V1135" s="6" t="s">
        <v>45</v>
      </c>
      <c r="W1135" s="6" t="s">
        <v>34</v>
      </c>
      <c r="X1135" s="6" t="s">
        <v>46</v>
      </c>
      <c r="Y1135" s="6" t="s">
        <v>47</v>
      </c>
      <c r="Z1135" s="6" t="s">
        <v>207</v>
      </c>
      <c r="AA1135" s="6" t="s">
        <v>1281</v>
      </c>
      <c r="AB1135" s="7">
        <v>2</v>
      </c>
      <c r="AC1135" s="7">
        <v>20120</v>
      </c>
      <c r="AD1135" s="7">
        <v>20.12</v>
      </c>
      <c r="AE1135" s="7">
        <v>88500</v>
      </c>
    </row>
    <row r="1136" spans="1:31" ht="22" customHeight="1" x14ac:dyDescent="0.3">
      <c r="A1136" s="2">
        <v>43448</v>
      </c>
      <c r="B1136" s="3" t="s">
        <v>31</v>
      </c>
      <c r="C1136" s="3" t="s">
        <v>56</v>
      </c>
      <c r="D1136" s="3" t="s">
        <v>222</v>
      </c>
      <c r="E1136" s="3" t="s">
        <v>34</v>
      </c>
      <c r="F1136" s="4" t="s">
        <v>68</v>
      </c>
      <c r="G1136" s="4" t="s">
        <v>68</v>
      </c>
      <c r="H1136" s="4" t="s">
        <v>68</v>
      </c>
      <c r="I1136" s="3" t="s">
        <v>223</v>
      </c>
      <c r="J1136" s="3" t="s">
        <v>727</v>
      </c>
      <c r="K1136" s="3" t="s">
        <v>580</v>
      </c>
      <c r="L1136" s="3" t="s">
        <v>110</v>
      </c>
      <c r="M1136" s="4" t="s">
        <v>68</v>
      </c>
      <c r="N1136" s="4" t="s">
        <v>68</v>
      </c>
      <c r="O1136" s="4" t="s">
        <v>68</v>
      </c>
      <c r="P1136" s="3" t="s">
        <v>225</v>
      </c>
      <c r="Q1136" s="3" t="s">
        <v>728</v>
      </c>
      <c r="R1136" s="3" t="s">
        <v>133</v>
      </c>
      <c r="S1136" s="3" t="s">
        <v>110</v>
      </c>
      <c r="T1136" s="3" t="s">
        <v>134</v>
      </c>
      <c r="U1136" s="3" t="s">
        <v>115</v>
      </c>
      <c r="V1136" s="3" t="s">
        <v>45</v>
      </c>
      <c r="W1136" s="3" t="s">
        <v>34</v>
      </c>
      <c r="X1136" s="3" t="s">
        <v>46</v>
      </c>
      <c r="Y1136" s="3" t="s">
        <v>47</v>
      </c>
      <c r="Z1136" s="3" t="s">
        <v>95</v>
      </c>
      <c r="AA1136" s="3" t="s">
        <v>1282</v>
      </c>
      <c r="AB1136" s="4">
        <v>10</v>
      </c>
      <c r="AC1136" s="4">
        <v>121030</v>
      </c>
      <c r="AD1136" s="4">
        <v>121.03</v>
      </c>
      <c r="AE1136" s="4">
        <v>392000</v>
      </c>
    </row>
    <row r="1137" spans="1:31" ht="22" customHeight="1" x14ac:dyDescent="0.3">
      <c r="A1137" s="5">
        <v>43448</v>
      </c>
      <c r="B1137" s="6" t="s">
        <v>31</v>
      </c>
      <c r="C1137" s="6" t="s">
        <v>56</v>
      </c>
      <c r="D1137" s="7" t="s">
        <v>68</v>
      </c>
      <c r="E1137" s="7" t="s">
        <v>68</v>
      </c>
      <c r="F1137" s="7" t="s">
        <v>68</v>
      </c>
      <c r="G1137" s="7" t="s">
        <v>68</v>
      </c>
      <c r="H1137" s="7" t="s">
        <v>68</v>
      </c>
      <c r="I1137" s="6" t="s">
        <v>74</v>
      </c>
      <c r="J1137" s="6" t="s">
        <v>1283</v>
      </c>
      <c r="K1137" s="7" t="s">
        <v>68</v>
      </c>
      <c r="L1137" s="6" t="s">
        <v>120</v>
      </c>
      <c r="M1137" s="7" t="s">
        <v>68</v>
      </c>
      <c r="N1137" s="7" t="s">
        <v>68</v>
      </c>
      <c r="O1137" s="7" t="s">
        <v>68</v>
      </c>
      <c r="P1137" s="6" t="s">
        <v>1284</v>
      </c>
      <c r="Q1137" s="6" t="s">
        <v>41</v>
      </c>
      <c r="R1137" s="6" t="s">
        <v>316</v>
      </c>
      <c r="S1137" s="6" t="s">
        <v>120</v>
      </c>
      <c r="T1137" s="6" t="s">
        <v>317</v>
      </c>
      <c r="U1137" s="6" t="s">
        <v>124</v>
      </c>
      <c r="V1137" s="6" t="s">
        <v>45</v>
      </c>
      <c r="W1137" s="6" t="s">
        <v>34</v>
      </c>
      <c r="X1137" s="6" t="s">
        <v>46</v>
      </c>
      <c r="Y1137" s="6" t="s">
        <v>47</v>
      </c>
      <c r="Z1137" s="6" t="s">
        <v>318</v>
      </c>
      <c r="AA1137" s="6" t="s">
        <v>1285</v>
      </c>
      <c r="AB1137" s="7">
        <v>20</v>
      </c>
      <c r="AC1137" s="7">
        <v>241440</v>
      </c>
      <c r="AD1137" s="7">
        <v>241.44</v>
      </c>
      <c r="AE1137" s="7">
        <v>1062000</v>
      </c>
    </row>
    <row r="1138" spans="1:31" ht="22" customHeight="1" x14ac:dyDescent="0.3">
      <c r="A1138" s="2">
        <v>43448</v>
      </c>
      <c r="B1138" s="3" t="s">
        <v>31</v>
      </c>
      <c r="C1138" s="3" t="s">
        <v>56</v>
      </c>
      <c r="D1138" s="3" t="s">
        <v>222</v>
      </c>
      <c r="E1138" s="3" t="s">
        <v>34</v>
      </c>
      <c r="F1138" s="4" t="s">
        <v>68</v>
      </c>
      <c r="G1138" s="4" t="s">
        <v>68</v>
      </c>
      <c r="H1138" s="4" t="s">
        <v>68</v>
      </c>
      <c r="I1138" s="3" t="s">
        <v>223</v>
      </c>
      <c r="J1138" s="3" t="s">
        <v>727</v>
      </c>
      <c r="K1138" s="3" t="s">
        <v>580</v>
      </c>
      <c r="L1138" s="3" t="s">
        <v>110</v>
      </c>
      <c r="M1138" s="4" t="s">
        <v>68</v>
      </c>
      <c r="N1138" s="4" t="s">
        <v>68</v>
      </c>
      <c r="O1138" s="4" t="s">
        <v>68</v>
      </c>
      <c r="P1138" s="3" t="s">
        <v>225</v>
      </c>
      <c r="Q1138" s="3" t="s">
        <v>728</v>
      </c>
      <c r="R1138" s="3" t="s">
        <v>133</v>
      </c>
      <c r="S1138" s="3" t="s">
        <v>110</v>
      </c>
      <c r="T1138" s="3" t="s">
        <v>134</v>
      </c>
      <c r="U1138" s="3" t="s">
        <v>115</v>
      </c>
      <c r="V1138" s="3" t="s">
        <v>45</v>
      </c>
      <c r="W1138" s="3" t="s">
        <v>34</v>
      </c>
      <c r="X1138" s="3" t="s">
        <v>46</v>
      </c>
      <c r="Y1138" s="3" t="s">
        <v>47</v>
      </c>
      <c r="Z1138" s="3" t="s">
        <v>145</v>
      </c>
      <c r="AA1138" s="3" t="s">
        <v>1286</v>
      </c>
      <c r="AB1138" s="4">
        <v>4</v>
      </c>
      <c r="AC1138" s="4">
        <v>38480</v>
      </c>
      <c r="AD1138" s="4">
        <v>38.479999999999997</v>
      </c>
      <c r="AE1138" s="4">
        <v>815000</v>
      </c>
    </row>
    <row r="1139" spans="1:31" ht="22" customHeight="1" x14ac:dyDescent="0.3">
      <c r="A1139" s="5">
        <v>43448</v>
      </c>
      <c r="B1139" s="6" t="s">
        <v>31</v>
      </c>
      <c r="C1139" s="6" t="s">
        <v>56</v>
      </c>
      <c r="D1139" s="6" t="s">
        <v>222</v>
      </c>
      <c r="E1139" s="6" t="s">
        <v>34</v>
      </c>
      <c r="F1139" s="7" t="s">
        <v>68</v>
      </c>
      <c r="G1139" s="7" t="s">
        <v>68</v>
      </c>
      <c r="H1139" s="7" t="s">
        <v>68</v>
      </c>
      <c r="I1139" s="6" t="s">
        <v>223</v>
      </c>
      <c r="J1139" s="6" t="s">
        <v>727</v>
      </c>
      <c r="K1139" s="6" t="s">
        <v>580</v>
      </c>
      <c r="L1139" s="6" t="s">
        <v>110</v>
      </c>
      <c r="M1139" s="7" t="s">
        <v>68</v>
      </c>
      <c r="N1139" s="7" t="s">
        <v>68</v>
      </c>
      <c r="O1139" s="7" t="s">
        <v>68</v>
      </c>
      <c r="P1139" s="6" t="s">
        <v>225</v>
      </c>
      <c r="Q1139" s="6" t="s">
        <v>728</v>
      </c>
      <c r="R1139" s="6" t="s">
        <v>133</v>
      </c>
      <c r="S1139" s="6" t="s">
        <v>110</v>
      </c>
      <c r="T1139" s="6" t="s">
        <v>134</v>
      </c>
      <c r="U1139" s="6" t="s">
        <v>115</v>
      </c>
      <c r="V1139" s="6" t="s">
        <v>45</v>
      </c>
      <c r="W1139" s="6" t="s">
        <v>34</v>
      </c>
      <c r="X1139" s="6" t="s">
        <v>46</v>
      </c>
      <c r="Y1139" s="6" t="s">
        <v>47</v>
      </c>
      <c r="Z1139" s="6" t="s">
        <v>95</v>
      </c>
      <c r="AA1139" s="6" t="s">
        <v>1287</v>
      </c>
      <c r="AB1139" s="7">
        <v>2</v>
      </c>
      <c r="AC1139" s="7">
        <v>21545</v>
      </c>
      <c r="AD1139" s="7">
        <v>21.55</v>
      </c>
      <c r="AE1139" s="7">
        <v>69900</v>
      </c>
    </row>
    <row r="1140" spans="1:31" ht="22" customHeight="1" x14ac:dyDescent="0.3">
      <c r="A1140" s="2">
        <v>43448</v>
      </c>
      <c r="B1140" s="3" t="s">
        <v>31</v>
      </c>
      <c r="C1140" s="3" t="s">
        <v>56</v>
      </c>
      <c r="D1140" s="4" t="s">
        <v>68</v>
      </c>
      <c r="E1140" s="4" t="s">
        <v>68</v>
      </c>
      <c r="F1140" s="4" t="s">
        <v>68</v>
      </c>
      <c r="G1140" s="4" t="s">
        <v>68</v>
      </c>
      <c r="H1140" s="4" t="s">
        <v>68</v>
      </c>
      <c r="I1140" s="3" t="s">
        <v>74</v>
      </c>
      <c r="J1140" s="3" t="s">
        <v>634</v>
      </c>
      <c r="K1140" s="4" t="s">
        <v>68</v>
      </c>
      <c r="L1140" s="4" t="s">
        <v>68</v>
      </c>
      <c r="M1140" s="4" t="s">
        <v>68</v>
      </c>
      <c r="N1140" s="4" t="s">
        <v>68</v>
      </c>
      <c r="O1140" s="4" t="s">
        <v>68</v>
      </c>
      <c r="P1140" s="3" t="s">
        <v>495</v>
      </c>
      <c r="Q1140" s="3" t="s">
        <v>41</v>
      </c>
      <c r="R1140" s="3" t="s">
        <v>133</v>
      </c>
      <c r="S1140" s="3" t="s">
        <v>110</v>
      </c>
      <c r="T1140" s="3" t="s">
        <v>134</v>
      </c>
      <c r="U1140" s="3" t="s">
        <v>115</v>
      </c>
      <c r="V1140" s="3" t="s">
        <v>45</v>
      </c>
      <c r="W1140" s="3" t="s">
        <v>34</v>
      </c>
      <c r="X1140" s="3" t="s">
        <v>46</v>
      </c>
      <c r="Y1140" s="3" t="s">
        <v>47</v>
      </c>
      <c r="Z1140" s="3" t="s">
        <v>1089</v>
      </c>
      <c r="AA1140" s="3" t="s">
        <v>1288</v>
      </c>
      <c r="AB1140" s="4">
        <v>2</v>
      </c>
      <c r="AC1140" s="4">
        <v>24168</v>
      </c>
      <c r="AD1140" s="4">
        <v>24.17</v>
      </c>
      <c r="AE1140" s="4">
        <v>226000</v>
      </c>
    </row>
    <row r="1141" spans="1:31" ht="22" customHeight="1" x14ac:dyDescent="0.3">
      <c r="A1141" s="5">
        <v>43448</v>
      </c>
      <c r="B1141" s="6" t="s">
        <v>31</v>
      </c>
      <c r="C1141" s="6" t="s">
        <v>32</v>
      </c>
      <c r="D1141" s="6" t="s">
        <v>33</v>
      </c>
      <c r="E1141" s="6" t="s">
        <v>34</v>
      </c>
      <c r="F1141" s="7" t="s">
        <v>68</v>
      </c>
      <c r="G1141" s="7" t="s">
        <v>68</v>
      </c>
      <c r="H1141" s="7" t="s">
        <v>68</v>
      </c>
      <c r="I1141" s="6" t="s">
        <v>1252</v>
      </c>
      <c r="J1141" s="6" t="s">
        <v>634</v>
      </c>
      <c r="K1141" s="7" t="s">
        <v>68</v>
      </c>
      <c r="L1141" s="7" t="s">
        <v>68</v>
      </c>
      <c r="M1141" s="7" t="s">
        <v>68</v>
      </c>
      <c r="N1141" s="7" t="s">
        <v>68</v>
      </c>
      <c r="O1141" s="7" t="s">
        <v>68</v>
      </c>
      <c r="P1141" s="6" t="s">
        <v>495</v>
      </c>
      <c r="Q1141" s="6" t="s">
        <v>41</v>
      </c>
      <c r="R1141" s="6" t="s">
        <v>113</v>
      </c>
      <c r="S1141" s="6" t="s">
        <v>110</v>
      </c>
      <c r="T1141" s="6" t="s">
        <v>114</v>
      </c>
      <c r="U1141" s="6" t="s">
        <v>115</v>
      </c>
      <c r="V1141" s="6" t="s">
        <v>45</v>
      </c>
      <c r="W1141" s="6" t="s">
        <v>34</v>
      </c>
      <c r="X1141" s="6" t="s">
        <v>46</v>
      </c>
      <c r="Y1141" s="6" t="s">
        <v>47</v>
      </c>
      <c r="Z1141" s="6" t="s">
        <v>105</v>
      </c>
      <c r="AA1141" s="6" t="s">
        <v>1289</v>
      </c>
      <c r="AB1141" s="7">
        <v>10</v>
      </c>
      <c r="AC1141" s="7">
        <v>117575</v>
      </c>
      <c r="AD1141" s="7">
        <v>117.57</v>
      </c>
      <c r="AE1141" s="7">
        <v>1412000</v>
      </c>
    </row>
    <row r="1142" spans="1:31" ht="22" customHeight="1" x14ac:dyDescent="0.3">
      <c r="A1142" s="2">
        <v>43442</v>
      </c>
      <c r="B1142" s="3" t="s">
        <v>31</v>
      </c>
      <c r="C1142" s="3" t="s">
        <v>32</v>
      </c>
      <c r="D1142" s="3" t="s">
        <v>33</v>
      </c>
      <c r="E1142" s="3" t="s">
        <v>34</v>
      </c>
      <c r="F1142" s="4" t="s">
        <v>68</v>
      </c>
      <c r="G1142" s="4" t="s">
        <v>68</v>
      </c>
      <c r="H1142" s="4" t="s">
        <v>68</v>
      </c>
      <c r="I1142" s="3" t="s">
        <v>1252</v>
      </c>
      <c r="J1142" s="3" t="s">
        <v>200</v>
      </c>
      <c r="K1142" s="4" t="s">
        <v>68</v>
      </c>
      <c r="L1142" s="3" t="s">
        <v>99</v>
      </c>
      <c r="M1142" s="4" t="s">
        <v>68</v>
      </c>
      <c r="N1142" s="4" t="s">
        <v>68</v>
      </c>
      <c r="O1142" s="4" t="s">
        <v>68</v>
      </c>
      <c r="P1142" s="3" t="s">
        <v>202</v>
      </c>
      <c r="Q1142" s="3" t="s">
        <v>41</v>
      </c>
      <c r="R1142" s="3" t="s">
        <v>133</v>
      </c>
      <c r="S1142" s="3" t="s">
        <v>110</v>
      </c>
      <c r="T1142" s="3" t="s">
        <v>134</v>
      </c>
      <c r="U1142" s="3" t="s">
        <v>115</v>
      </c>
      <c r="V1142" s="3" t="s">
        <v>45</v>
      </c>
      <c r="W1142" s="3" t="s">
        <v>34</v>
      </c>
      <c r="X1142" s="3" t="s">
        <v>46</v>
      </c>
      <c r="Y1142" s="3" t="s">
        <v>47</v>
      </c>
      <c r="Z1142" s="3" t="s">
        <v>145</v>
      </c>
      <c r="AA1142" s="3" t="s">
        <v>1290</v>
      </c>
      <c r="AB1142" s="4">
        <v>4</v>
      </c>
      <c r="AC1142" s="4">
        <v>46400</v>
      </c>
      <c r="AD1142" s="4">
        <v>46.4</v>
      </c>
      <c r="AE1142" s="4">
        <v>982000</v>
      </c>
    </row>
    <row r="1143" spans="1:31" ht="22" customHeight="1" x14ac:dyDescent="0.3">
      <c r="A1143" s="5">
        <v>43442</v>
      </c>
      <c r="B1143" s="6" t="s">
        <v>107</v>
      </c>
      <c r="C1143" s="6" t="s">
        <v>32</v>
      </c>
      <c r="D1143" s="6" t="s">
        <v>33</v>
      </c>
      <c r="E1143" s="6" t="s">
        <v>34</v>
      </c>
      <c r="F1143" s="7" t="s">
        <v>68</v>
      </c>
      <c r="G1143" s="7" t="s">
        <v>68</v>
      </c>
      <c r="H1143" s="7" t="s">
        <v>68</v>
      </c>
      <c r="I1143" s="6" t="s">
        <v>1252</v>
      </c>
      <c r="J1143" s="6" t="s">
        <v>108</v>
      </c>
      <c r="K1143" s="6" t="s">
        <v>109</v>
      </c>
      <c r="L1143" s="6" t="s">
        <v>110</v>
      </c>
      <c r="M1143" s="6" t="s">
        <v>61</v>
      </c>
      <c r="N1143" s="7">
        <v>4753761516.5299997</v>
      </c>
      <c r="O1143" s="7">
        <v>5421594553.2399998</v>
      </c>
      <c r="P1143" s="6" t="s">
        <v>1158</v>
      </c>
      <c r="Q1143" s="6" t="s">
        <v>41</v>
      </c>
      <c r="R1143" s="6" t="s">
        <v>133</v>
      </c>
      <c r="S1143" s="6" t="s">
        <v>110</v>
      </c>
      <c r="T1143" s="6" t="s">
        <v>134</v>
      </c>
      <c r="U1143" s="6" t="s">
        <v>115</v>
      </c>
      <c r="V1143" s="6" t="s">
        <v>45</v>
      </c>
      <c r="W1143" s="6" t="s">
        <v>34</v>
      </c>
      <c r="X1143" s="6" t="s">
        <v>46</v>
      </c>
      <c r="Y1143" s="6" t="s">
        <v>47</v>
      </c>
      <c r="Z1143" s="6" t="s">
        <v>1089</v>
      </c>
      <c r="AA1143" s="6" t="s">
        <v>1291</v>
      </c>
      <c r="AB1143" s="7">
        <v>2</v>
      </c>
      <c r="AC1143" s="7">
        <v>24168</v>
      </c>
      <c r="AD1143" s="7">
        <v>24.17</v>
      </c>
      <c r="AE1143" s="7">
        <v>226000</v>
      </c>
    </row>
    <row r="1144" spans="1:31" ht="22" customHeight="1" x14ac:dyDescent="0.3">
      <c r="A1144" s="2">
        <v>43442</v>
      </c>
      <c r="B1144" s="3" t="s">
        <v>107</v>
      </c>
      <c r="C1144" s="3" t="s">
        <v>32</v>
      </c>
      <c r="D1144" s="3" t="s">
        <v>33</v>
      </c>
      <c r="E1144" s="3" t="s">
        <v>34</v>
      </c>
      <c r="F1144" s="4" t="s">
        <v>68</v>
      </c>
      <c r="G1144" s="4" t="s">
        <v>68</v>
      </c>
      <c r="H1144" s="4" t="s">
        <v>68</v>
      </c>
      <c r="I1144" s="3" t="s">
        <v>1252</v>
      </c>
      <c r="J1144" s="3" t="s">
        <v>108</v>
      </c>
      <c r="K1144" s="3" t="s">
        <v>109</v>
      </c>
      <c r="L1144" s="3" t="s">
        <v>110</v>
      </c>
      <c r="M1144" s="3" t="s">
        <v>61</v>
      </c>
      <c r="N1144" s="4">
        <v>4753761516.5299997</v>
      </c>
      <c r="O1144" s="4">
        <v>5421594553.2399998</v>
      </c>
      <c r="P1144" s="3" t="s">
        <v>1158</v>
      </c>
      <c r="Q1144" s="3" t="s">
        <v>41</v>
      </c>
      <c r="R1144" s="3" t="s">
        <v>133</v>
      </c>
      <c r="S1144" s="3" t="s">
        <v>110</v>
      </c>
      <c r="T1144" s="3" t="s">
        <v>134</v>
      </c>
      <c r="U1144" s="3" t="s">
        <v>115</v>
      </c>
      <c r="V1144" s="3" t="s">
        <v>45</v>
      </c>
      <c r="W1144" s="3" t="s">
        <v>34</v>
      </c>
      <c r="X1144" s="3" t="s">
        <v>46</v>
      </c>
      <c r="Y1144" s="3" t="s">
        <v>47</v>
      </c>
      <c r="Z1144" s="3" t="s">
        <v>345</v>
      </c>
      <c r="AA1144" s="3" t="s">
        <v>1292</v>
      </c>
      <c r="AB1144" s="4">
        <v>1</v>
      </c>
      <c r="AC1144" s="4">
        <v>12620</v>
      </c>
      <c r="AD1144" s="4">
        <v>12.62</v>
      </c>
      <c r="AE1144" s="4">
        <v>267000</v>
      </c>
    </row>
    <row r="1145" spans="1:31" ht="22" customHeight="1" x14ac:dyDescent="0.3">
      <c r="A1145" s="5">
        <v>43442</v>
      </c>
      <c r="B1145" s="6" t="s">
        <v>107</v>
      </c>
      <c r="C1145" s="6" t="s">
        <v>32</v>
      </c>
      <c r="D1145" s="6" t="s">
        <v>33</v>
      </c>
      <c r="E1145" s="6" t="s">
        <v>34</v>
      </c>
      <c r="F1145" s="7" t="s">
        <v>68</v>
      </c>
      <c r="G1145" s="7" t="s">
        <v>68</v>
      </c>
      <c r="H1145" s="7" t="s">
        <v>68</v>
      </c>
      <c r="I1145" s="6" t="s">
        <v>1252</v>
      </c>
      <c r="J1145" s="6" t="s">
        <v>108</v>
      </c>
      <c r="K1145" s="6" t="s">
        <v>109</v>
      </c>
      <c r="L1145" s="6" t="s">
        <v>110</v>
      </c>
      <c r="M1145" s="6" t="s">
        <v>61</v>
      </c>
      <c r="N1145" s="7">
        <v>4753761516.5299997</v>
      </c>
      <c r="O1145" s="7">
        <v>5421594553.2399998</v>
      </c>
      <c r="P1145" s="6" t="s">
        <v>1158</v>
      </c>
      <c r="Q1145" s="6" t="s">
        <v>41</v>
      </c>
      <c r="R1145" s="6" t="s">
        <v>113</v>
      </c>
      <c r="S1145" s="6" t="s">
        <v>110</v>
      </c>
      <c r="T1145" s="6" t="s">
        <v>114</v>
      </c>
      <c r="U1145" s="6" t="s">
        <v>115</v>
      </c>
      <c r="V1145" s="6" t="s">
        <v>45</v>
      </c>
      <c r="W1145" s="6" t="s">
        <v>34</v>
      </c>
      <c r="X1145" s="6" t="s">
        <v>46</v>
      </c>
      <c r="Y1145" s="6" t="s">
        <v>47</v>
      </c>
      <c r="Z1145" s="6" t="s">
        <v>95</v>
      </c>
      <c r="AA1145" s="6" t="s">
        <v>1293</v>
      </c>
      <c r="AB1145" s="7">
        <v>20</v>
      </c>
      <c r="AC1145" s="7">
        <v>242782</v>
      </c>
      <c r="AD1145" s="7">
        <v>242.78</v>
      </c>
      <c r="AE1145" s="7">
        <v>787000</v>
      </c>
    </row>
    <row r="1146" spans="1:31" ht="22" customHeight="1" x14ac:dyDescent="0.3">
      <c r="A1146" s="2">
        <v>43442</v>
      </c>
      <c r="B1146" s="3" t="s">
        <v>31</v>
      </c>
      <c r="C1146" s="3" t="s">
        <v>56</v>
      </c>
      <c r="D1146" s="3" t="s">
        <v>222</v>
      </c>
      <c r="E1146" s="3" t="s">
        <v>34</v>
      </c>
      <c r="F1146" s="4" t="s">
        <v>68</v>
      </c>
      <c r="G1146" s="4" t="s">
        <v>68</v>
      </c>
      <c r="H1146" s="4" t="s">
        <v>68</v>
      </c>
      <c r="I1146" s="3" t="s">
        <v>223</v>
      </c>
      <c r="J1146" s="3" t="s">
        <v>727</v>
      </c>
      <c r="K1146" s="3" t="s">
        <v>580</v>
      </c>
      <c r="L1146" s="3" t="s">
        <v>110</v>
      </c>
      <c r="M1146" s="4" t="s">
        <v>68</v>
      </c>
      <c r="N1146" s="4" t="s">
        <v>68</v>
      </c>
      <c r="O1146" s="4" t="s">
        <v>68</v>
      </c>
      <c r="P1146" s="3" t="s">
        <v>225</v>
      </c>
      <c r="Q1146" s="3" t="s">
        <v>728</v>
      </c>
      <c r="R1146" s="3" t="s">
        <v>133</v>
      </c>
      <c r="S1146" s="3" t="s">
        <v>110</v>
      </c>
      <c r="T1146" s="3" t="s">
        <v>134</v>
      </c>
      <c r="U1146" s="3" t="s">
        <v>115</v>
      </c>
      <c r="V1146" s="3" t="s">
        <v>45</v>
      </c>
      <c r="W1146" s="3" t="s">
        <v>34</v>
      </c>
      <c r="X1146" s="3" t="s">
        <v>46</v>
      </c>
      <c r="Y1146" s="3" t="s">
        <v>47</v>
      </c>
      <c r="Z1146" s="3" t="s">
        <v>145</v>
      </c>
      <c r="AA1146" s="3" t="s">
        <v>1294</v>
      </c>
      <c r="AB1146" s="4">
        <v>2</v>
      </c>
      <c r="AC1146" s="4">
        <v>19620</v>
      </c>
      <c r="AD1146" s="4">
        <v>19.62</v>
      </c>
      <c r="AE1146" s="4">
        <v>415000</v>
      </c>
    </row>
    <row r="1147" spans="1:31" ht="22" customHeight="1" x14ac:dyDescent="0.3">
      <c r="A1147" s="5">
        <v>43442</v>
      </c>
      <c r="B1147" s="6" t="s">
        <v>31</v>
      </c>
      <c r="C1147" s="6" t="s">
        <v>56</v>
      </c>
      <c r="D1147" s="6" t="s">
        <v>222</v>
      </c>
      <c r="E1147" s="6" t="s">
        <v>34</v>
      </c>
      <c r="F1147" s="7" t="s">
        <v>68</v>
      </c>
      <c r="G1147" s="7" t="s">
        <v>68</v>
      </c>
      <c r="H1147" s="7" t="s">
        <v>68</v>
      </c>
      <c r="I1147" s="6" t="s">
        <v>223</v>
      </c>
      <c r="J1147" s="6" t="s">
        <v>727</v>
      </c>
      <c r="K1147" s="6" t="s">
        <v>580</v>
      </c>
      <c r="L1147" s="6" t="s">
        <v>110</v>
      </c>
      <c r="M1147" s="7" t="s">
        <v>68</v>
      </c>
      <c r="N1147" s="7" t="s">
        <v>68</v>
      </c>
      <c r="O1147" s="7" t="s">
        <v>68</v>
      </c>
      <c r="P1147" s="6" t="s">
        <v>225</v>
      </c>
      <c r="Q1147" s="6" t="s">
        <v>728</v>
      </c>
      <c r="R1147" s="6" t="s">
        <v>133</v>
      </c>
      <c r="S1147" s="6" t="s">
        <v>110</v>
      </c>
      <c r="T1147" s="6" t="s">
        <v>134</v>
      </c>
      <c r="U1147" s="6" t="s">
        <v>115</v>
      </c>
      <c r="V1147" s="6" t="s">
        <v>45</v>
      </c>
      <c r="W1147" s="6" t="s">
        <v>34</v>
      </c>
      <c r="X1147" s="6" t="s">
        <v>46</v>
      </c>
      <c r="Y1147" s="6" t="s">
        <v>47</v>
      </c>
      <c r="Z1147" s="6" t="s">
        <v>95</v>
      </c>
      <c r="AA1147" s="6" t="s">
        <v>1295</v>
      </c>
      <c r="AB1147" s="7">
        <v>10</v>
      </c>
      <c r="AC1147" s="7">
        <v>121030</v>
      </c>
      <c r="AD1147" s="7">
        <v>121.03</v>
      </c>
      <c r="AE1147" s="7">
        <v>392000</v>
      </c>
    </row>
    <row r="1148" spans="1:31" ht="22" customHeight="1" x14ac:dyDescent="0.3">
      <c r="A1148" s="2">
        <v>43442</v>
      </c>
      <c r="B1148" s="3" t="s">
        <v>107</v>
      </c>
      <c r="C1148" s="3" t="s">
        <v>32</v>
      </c>
      <c r="D1148" s="3" t="s">
        <v>33</v>
      </c>
      <c r="E1148" s="3" t="s">
        <v>34</v>
      </c>
      <c r="F1148" s="4" t="s">
        <v>68</v>
      </c>
      <c r="G1148" s="4" t="s">
        <v>68</v>
      </c>
      <c r="H1148" s="4" t="s">
        <v>68</v>
      </c>
      <c r="I1148" s="3" t="s">
        <v>1252</v>
      </c>
      <c r="J1148" s="3" t="s">
        <v>108</v>
      </c>
      <c r="K1148" s="3" t="s">
        <v>109</v>
      </c>
      <c r="L1148" s="3" t="s">
        <v>110</v>
      </c>
      <c r="M1148" s="3" t="s">
        <v>61</v>
      </c>
      <c r="N1148" s="4">
        <v>4753761516.5299997</v>
      </c>
      <c r="O1148" s="4">
        <v>5421594553.2399998</v>
      </c>
      <c r="P1148" s="3" t="s">
        <v>1158</v>
      </c>
      <c r="Q1148" s="3" t="s">
        <v>41</v>
      </c>
      <c r="R1148" s="3" t="s">
        <v>113</v>
      </c>
      <c r="S1148" s="3" t="s">
        <v>110</v>
      </c>
      <c r="T1148" s="3" t="s">
        <v>114</v>
      </c>
      <c r="U1148" s="3" t="s">
        <v>115</v>
      </c>
      <c r="V1148" s="3" t="s">
        <v>45</v>
      </c>
      <c r="W1148" s="3" t="s">
        <v>34</v>
      </c>
      <c r="X1148" s="3" t="s">
        <v>46</v>
      </c>
      <c r="Y1148" s="3" t="s">
        <v>47</v>
      </c>
      <c r="Z1148" s="3" t="s">
        <v>95</v>
      </c>
      <c r="AA1148" s="3" t="s">
        <v>1296</v>
      </c>
      <c r="AB1148" s="4">
        <v>20</v>
      </c>
      <c r="AC1148" s="4">
        <v>242702</v>
      </c>
      <c r="AD1148" s="4">
        <v>242.7</v>
      </c>
      <c r="AE1148" s="4">
        <v>787000</v>
      </c>
    </row>
    <row r="1149" spans="1:31" ht="22" customHeight="1" x14ac:dyDescent="0.3">
      <c r="A1149" s="5">
        <v>43442</v>
      </c>
      <c r="B1149" s="6" t="s">
        <v>31</v>
      </c>
      <c r="C1149" s="6" t="s">
        <v>56</v>
      </c>
      <c r="D1149" s="7" t="s">
        <v>68</v>
      </c>
      <c r="E1149" s="7" t="s">
        <v>68</v>
      </c>
      <c r="F1149" s="7" t="s">
        <v>68</v>
      </c>
      <c r="G1149" s="7" t="s">
        <v>68</v>
      </c>
      <c r="H1149" s="7" t="s">
        <v>68</v>
      </c>
      <c r="I1149" s="6" t="s">
        <v>74</v>
      </c>
      <c r="J1149" s="6" t="s">
        <v>244</v>
      </c>
      <c r="K1149" s="7" t="s">
        <v>68</v>
      </c>
      <c r="L1149" s="6" t="s">
        <v>245</v>
      </c>
      <c r="M1149" s="6" t="s">
        <v>61</v>
      </c>
      <c r="N1149" s="7" t="s">
        <v>68</v>
      </c>
      <c r="O1149" s="7" t="s">
        <v>68</v>
      </c>
      <c r="P1149" s="6" t="s">
        <v>246</v>
      </c>
      <c r="Q1149" s="6" t="s">
        <v>41</v>
      </c>
      <c r="R1149" s="6" t="s">
        <v>1297</v>
      </c>
      <c r="S1149" s="6" t="s">
        <v>245</v>
      </c>
      <c r="T1149" s="6" t="s">
        <v>1298</v>
      </c>
      <c r="U1149" s="6" t="s">
        <v>124</v>
      </c>
      <c r="V1149" s="6" t="s">
        <v>45</v>
      </c>
      <c r="W1149" s="6" t="s">
        <v>34</v>
      </c>
      <c r="X1149" s="6" t="s">
        <v>46</v>
      </c>
      <c r="Y1149" s="6" t="s">
        <v>47</v>
      </c>
      <c r="Z1149" s="6" t="s">
        <v>187</v>
      </c>
      <c r="AA1149" s="6" t="s">
        <v>1299</v>
      </c>
      <c r="AB1149" s="7">
        <v>2</v>
      </c>
      <c r="AC1149" s="7">
        <v>48800</v>
      </c>
      <c r="AD1149" s="7">
        <v>48.8</v>
      </c>
      <c r="AE1149" s="7">
        <v>482000</v>
      </c>
    </row>
    <row r="1150" spans="1:31" ht="22" customHeight="1" x14ac:dyDescent="0.3">
      <c r="A1150" s="2">
        <v>43442</v>
      </c>
      <c r="B1150" s="3" t="s">
        <v>107</v>
      </c>
      <c r="C1150" s="3" t="s">
        <v>56</v>
      </c>
      <c r="D1150" s="3" t="s">
        <v>222</v>
      </c>
      <c r="E1150" s="3" t="s">
        <v>34</v>
      </c>
      <c r="F1150" s="4" t="s">
        <v>68</v>
      </c>
      <c r="G1150" s="4" t="s">
        <v>68</v>
      </c>
      <c r="H1150" s="4" t="s">
        <v>68</v>
      </c>
      <c r="I1150" s="3" t="s">
        <v>446</v>
      </c>
      <c r="J1150" s="3" t="s">
        <v>108</v>
      </c>
      <c r="K1150" s="3" t="s">
        <v>109</v>
      </c>
      <c r="L1150" s="3" t="s">
        <v>110</v>
      </c>
      <c r="M1150" s="3" t="s">
        <v>61</v>
      </c>
      <c r="N1150" s="4">
        <v>4753761516.5299997</v>
      </c>
      <c r="O1150" s="4">
        <v>5421594553.2399998</v>
      </c>
      <c r="P1150" s="3" t="s">
        <v>1158</v>
      </c>
      <c r="Q1150" s="3" t="s">
        <v>41</v>
      </c>
      <c r="R1150" s="3" t="s">
        <v>316</v>
      </c>
      <c r="S1150" s="3" t="s">
        <v>120</v>
      </c>
      <c r="T1150" s="3" t="s">
        <v>317</v>
      </c>
      <c r="U1150" s="3" t="s">
        <v>124</v>
      </c>
      <c r="V1150" s="3" t="s">
        <v>45</v>
      </c>
      <c r="W1150" s="3" t="s">
        <v>34</v>
      </c>
      <c r="X1150" s="3" t="s">
        <v>46</v>
      </c>
      <c r="Y1150" s="3" t="s">
        <v>47</v>
      </c>
      <c r="Z1150" s="3" t="s">
        <v>318</v>
      </c>
      <c r="AA1150" s="3" t="s">
        <v>1300</v>
      </c>
      <c r="AB1150" s="4">
        <v>20</v>
      </c>
      <c r="AC1150" s="4">
        <v>232470</v>
      </c>
      <c r="AD1150" s="4">
        <v>232.47</v>
      </c>
      <c r="AE1150" s="4">
        <v>1023000</v>
      </c>
    </row>
    <row r="1151" spans="1:31" ht="22" customHeight="1" x14ac:dyDescent="0.3">
      <c r="A1151" s="5">
        <v>43441</v>
      </c>
      <c r="B1151" s="6" t="s">
        <v>107</v>
      </c>
      <c r="C1151" s="6" t="s">
        <v>32</v>
      </c>
      <c r="D1151" s="6" t="s">
        <v>33</v>
      </c>
      <c r="E1151" s="6" t="s">
        <v>34</v>
      </c>
      <c r="F1151" s="7" t="s">
        <v>68</v>
      </c>
      <c r="G1151" s="7" t="s">
        <v>68</v>
      </c>
      <c r="H1151" s="7" t="s">
        <v>68</v>
      </c>
      <c r="I1151" s="6" t="s">
        <v>1252</v>
      </c>
      <c r="J1151" s="6" t="s">
        <v>108</v>
      </c>
      <c r="K1151" s="6" t="s">
        <v>109</v>
      </c>
      <c r="L1151" s="6" t="s">
        <v>110</v>
      </c>
      <c r="M1151" s="6" t="s">
        <v>61</v>
      </c>
      <c r="N1151" s="7">
        <v>4753761516.5299997</v>
      </c>
      <c r="O1151" s="7">
        <v>5421594553.2399998</v>
      </c>
      <c r="P1151" s="6" t="s">
        <v>1158</v>
      </c>
      <c r="Q1151" s="6" t="s">
        <v>41</v>
      </c>
      <c r="R1151" s="6" t="s">
        <v>113</v>
      </c>
      <c r="S1151" s="6" t="s">
        <v>110</v>
      </c>
      <c r="T1151" s="6" t="s">
        <v>114</v>
      </c>
      <c r="U1151" s="6" t="s">
        <v>115</v>
      </c>
      <c r="V1151" s="6" t="s">
        <v>45</v>
      </c>
      <c r="W1151" s="6" t="s">
        <v>34</v>
      </c>
      <c r="X1151" s="6" t="s">
        <v>46</v>
      </c>
      <c r="Y1151" s="6" t="s">
        <v>47</v>
      </c>
      <c r="Z1151" s="6" t="s">
        <v>95</v>
      </c>
      <c r="AA1151" s="6" t="s">
        <v>1301</v>
      </c>
      <c r="AB1151" s="7">
        <v>20</v>
      </c>
      <c r="AC1151" s="7">
        <v>242466</v>
      </c>
      <c r="AD1151" s="7">
        <v>242.47</v>
      </c>
      <c r="AE1151" s="7">
        <v>786000</v>
      </c>
    </row>
    <row r="1152" spans="1:31" ht="22" customHeight="1" x14ac:dyDescent="0.3">
      <c r="A1152" s="2">
        <v>43441</v>
      </c>
      <c r="B1152" s="3" t="s">
        <v>107</v>
      </c>
      <c r="C1152" s="3" t="s">
        <v>32</v>
      </c>
      <c r="D1152" s="3" t="s">
        <v>33</v>
      </c>
      <c r="E1152" s="3" t="s">
        <v>34</v>
      </c>
      <c r="F1152" s="4" t="s">
        <v>68</v>
      </c>
      <c r="G1152" s="4" t="s">
        <v>68</v>
      </c>
      <c r="H1152" s="4" t="s">
        <v>68</v>
      </c>
      <c r="I1152" s="3" t="s">
        <v>1252</v>
      </c>
      <c r="J1152" s="3" t="s">
        <v>108</v>
      </c>
      <c r="K1152" s="3" t="s">
        <v>109</v>
      </c>
      <c r="L1152" s="3" t="s">
        <v>110</v>
      </c>
      <c r="M1152" s="3" t="s">
        <v>61</v>
      </c>
      <c r="N1152" s="4">
        <v>4753761516.5299997</v>
      </c>
      <c r="O1152" s="4">
        <v>5421594553.2399998</v>
      </c>
      <c r="P1152" s="3" t="s">
        <v>1158</v>
      </c>
      <c r="Q1152" s="3" t="s">
        <v>41</v>
      </c>
      <c r="R1152" s="3" t="s">
        <v>113</v>
      </c>
      <c r="S1152" s="3" t="s">
        <v>110</v>
      </c>
      <c r="T1152" s="3" t="s">
        <v>114</v>
      </c>
      <c r="U1152" s="3" t="s">
        <v>115</v>
      </c>
      <c r="V1152" s="3" t="s">
        <v>45</v>
      </c>
      <c r="W1152" s="3" t="s">
        <v>34</v>
      </c>
      <c r="X1152" s="3" t="s">
        <v>46</v>
      </c>
      <c r="Y1152" s="3" t="s">
        <v>47</v>
      </c>
      <c r="Z1152" s="3" t="s">
        <v>95</v>
      </c>
      <c r="AA1152" s="3" t="s">
        <v>1302</v>
      </c>
      <c r="AB1152" s="4">
        <v>20</v>
      </c>
      <c r="AC1152" s="4">
        <v>242796.01</v>
      </c>
      <c r="AD1152" s="4">
        <v>242.8</v>
      </c>
      <c r="AE1152" s="4">
        <v>787000</v>
      </c>
    </row>
    <row r="1153" spans="1:31" ht="22" customHeight="1" x14ac:dyDescent="0.3">
      <c r="A1153" s="5">
        <v>43441</v>
      </c>
      <c r="B1153" s="6" t="s">
        <v>31</v>
      </c>
      <c r="C1153" s="6" t="s">
        <v>32</v>
      </c>
      <c r="D1153" s="6" t="s">
        <v>33</v>
      </c>
      <c r="E1153" s="6" t="s">
        <v>34</v>
      </c>
      <c r="F1153" s="7" t="s">
        <v>68</v>
      </c>
      <c r="G1153" s="7" t="s">
        <v>68</v>
      </c>
      <c r="H1153" s="7" t="s">
        <v>68</v>
      </c>
      <c r="I1153" s="6" t="s">
        <v>1252</v>
      </c>
      <c r="J1153" s="6" t="s">
        <v>131</v>
      </c>
      <c r="K1153" s="6" t="s">
        <v>109</v>
      </c>
      <c r="L1153" s="6" t="s">
        <v>110</v>
      </c>
      <c r="M1153" s="7" t="s">
        <v>68</v>
      </c>
      <c r="N1153" s="7" t="s">
        <v>68</v>
      </c>
      <c r="O1153" s="7" t="s">
        <v>68</v>
      </c>
      <c r="P1153" s="6" t="s">
        <v>132</v>
      </c>
      <c r="Q1153" s="6" t="s">
        <v>101</v>
      </c>
      <c r="R1153" s="6" t="s">
        <v>113</v>
      </c>
      <c r="S1153" s="6" t="s">
        <v>110</v>
      </c>
      <c r="T1153" s="6" t="s">
        <v>114</v>
      </c>
      <c r="U1153" s="6" t="s">
        <v>115</v>
      </c>
      <c r="V1153" s="6" t="s">
        <v>45</v>
      </c>
      <c r="W1153" s="6" t="s">
        <v>34</v>
      </c>
      <c r="X1153" s="6" t="s">
        <v>46</v>
      </c>
      <c r="Y1153" s="6" t="s">
        <v>47</v>
      </c>
      <c r="Z1153" s="6" t="s">
        <v>145</v>
      </c>
      <c r="AA1153" s="6" t="s">
        <v>1303</v>
      </c>
      <c r="AB1153" s="7">
        <v>1</v>
      </c>
      <c r="AC1153" s="7">
        <v>13752</v>
      </c>
      <c r="AD1153" s="7">
        <v>13.75</v>
      </c>
      <c r="AE1153" s="7">
        <v>291000</v>
      </c>
    </row>
    <row r="1154" spans="1:31" ht="22" customHeight="1" x14ac:dyDescent="0.3">
      <c r="A1154" s="2">
        <v>43441</v>
      </c>
      <c r="B1154" s="3" t="s">
        <v>107</v>
      </c>
      <c r="C1154" s="3" t="s">
        <v>32</v>
      </c>
      <c r="D1154" s="3" t="s">
        <v>33</v>
      </c>
      <c r="E1154" s="3" t="s">
        <v>34</v>
      </c>
      <c r="F1154" s="4" t="s">
        <v>68</v>
      </c>
      <c r="G1154" s="4" t="s">
        <v>68</v>
      </c>
      <c r="H1154" s="4" t="s">
        <v>68</v>
      </c>
      <c r="I1154" s="3" t="s">
        <v>1252</v>
      </c>
      <c r="J1154" s="3" t="s">
        <v>108</v>
      </c>
      <c r="K1154" s="3" t="s">
        <v>109</v>
      </c>
      <c r="L1154" s="3" t="s">
        <v>110</v>
      </c>
      <c r="M1154" s="3" t="s">
        <v>61</v>
      </c>
      <c r="N1154" s="4">
        <v>4753761516.5299997</v>
      </c>
      <c r="O1154" s="4">
        <v>5421594553.2399998</v>
      </c>
      <c r="P1154" s="3" t="s">
        <v>1158</v>
      </c>
      <c r="Q1154" s="3" t="s">
        <v>41</v>
      </c>
      <c r="R1154" s="3" t="s">
        <v>113</v>
      </c>
      <c r="S1154" s="3" t="s">
        <v>110</v>
      </c>
      <c r="T1154" s="3" t="s">
        <v>114</v>
      </c>
      <c r="U1154" s="3" t="s">
        <v>115</v>
      </c>
      <c r="V1154" s="3" t="s">
        <v>45</v>
      </c>
      <c r="W1154" s="3" t="s">
        <v>34</v>
      </c>
      <c r="X1154" s="3" t="s">
        <v>46</v>
      </c>
      <c r="Y1154" s="3" t="s">
        <v>47</v>
      </c>
      <c r="Z1154" s="3" t="s">
        <v>105</v>
      </c>
      <c r="AA1154" s="3" t="s">
        <v>1304</v>
      </c>
      <c r="AB1154" s="4">
        <v>12</v>
      </c>
      <c r="AC1154" s="4">
        <v>140490.01</v>
      </c>
      <c r="AD1154" s="4">
        <v>140.49</v>
      </c>
      <c r="AE1154" s="4">
        <v>1688000</v>
      </c>
    </row>
    <row r="1155" spans="1:31" ht="22" customHeight="1" x14ac:dyDescent="0.3">
      <c r="A1155" s="5">
        <v>43441</v>
      </c>
      <c r="B1155" s="6" t="s">
        <v>107</v>
      </c>
      <c r="C1155" s="6" t="s">
        <v>32</v>
      </c>
      <c r="D1155" s="6" t="s">
        <v>33</v>
      </c>
      <c r="E1155" s="6" t="s">
        <v>34</v>
      </c>
      <c r="F1155" s="7" t="s">
        <v>68</v>
      </c>
      <c r="G1155" s="7" t="s">
        <v>68</v>
      </c>
      <c r="H1155" s="7" t="s">
        <v>68</v>
      </c>
      <c r="I1155" s="6" t="s">
        <v>1252</v>
      </c>
      <c r="J1155" s="6" t="s">
        <v>108</v>
      </c>
      <c r="K1155" s="6" t="s">
        <v>109</v>
      </c>
      <c r="L1155" s="6" t="s">
        <v>110</v>
      </c>
      <c r="M1155" s="6" t="s">
        <v>61</v>
      </c>
      <c r="N1155" s="7">
        <v>4753761516.5299997</v>
      </c>
      <c r="O1155" s="7">
        <v>5421594553.2399998</v>
      </c>
      <c r="P1155" s="6" t="s">
        <v>1158</v>
      </c>
      <c r="Q1155" s="6" t="s">
        <v>41</v>
      </c>
      <c r="R1155" s="6" t="s">
        <v>113</v>
      </c>
      <c r="S1155" s="6" t="s">
        <v>110</v>
      </c>
      <c r="T1155" s="6" t="s">
        <v>114</v>
      </c>
      <c r="U1155" s="6" t="s">
        <v>115</v>
      </c>
      <c r="V1155" s="6" t="s">
        <v>45</v>
      </c>
      <c r="W1155" s="6" t="s">
        <v>34</v>
      </c>
      <c r="X1155" s="6" t="s">
        <v>46</v>
      </c>
      <c r="Y1155" s="6" t="s">
        <v>47</v>
      </c>
      <c r="Z1155" s="6" t="s">
        <v>105</v>
      </c>
      <c r="AA1155" s="6" t="s">
        <v>1305</v>
      </c>
      <c r="AB1155" s="7">
        <v>12</v>
      </c>
      <c r="AC1155" s="7">
        <v>140990.01</v>
      </c>
      <c r="AD1155" s="7">
        <v>140.99</v>
      </c>
      <c r="AE1155" s="7">
        <v>1694000</v>
      </c>
    </row>
    <row r="1156" spans="1:31" ht="22" customHeight="1" x14ac:dyDescent="0.3">
      <c r="A1156" s="2">
        <v>43441</v>
      </c>
      <c r="B1156" s="3" t="s">
        <v>31</v>
      </c>
      <c r="C1156" s="3" t="s">
        <v>32</v>
      </c>
      <c r="D1156" s="3" t="s">
        <v>33</v>
      </c>
      <c r="E1156" s="3" t="s">
        <v>34</v>
      </c>
      <c r="F1156" s="4" t="s">
        <v>68</v>
      </c>
      <c r="G1156" s="4" t="s">
        <v>68</v>
      </c>
      <c r="H1156" s="4" t="s">
        <v>68</v>
      </c>
      <c r="I1156" s="3" t="s">
        <v>1252</v>
      </c>
      <c r="J1156" s="3" t="s">
        <v>131</v>
      </c>
      <c r="K1156" s="3" t="s">
        <v>109</v>
      </c>
      <c r="L1156" s="3" t="s">
        <v>110</v>
      </c>
      <c r="M1156" s="4" t="s">
        <v>68</v>
      </c>
      <c r="N1156" s="4" t="s">
        <v>68</v>
      </c>
      <c r="O1156" s="4" t="s">
        <v>68</v>
      </c>
      <c r="P1156" s="3" t="s">
        <v>132</v>
      </c>
      <c r="Q1156" s="3" t="s">
        <v>101</v>
      </c>
      <c r="R1156" s="3" t="s">
        <v>113</v>
      </c>
      <c r="S1156" s="3" t="s">
        <v>110</v>
      </c>
      <c r="T1156" s="3" t="s">
        <v>114</v>
      </c>
      <c r="U1156" s="3" t="s">
        <v>115</v>
      </c>
      <c r="V1156" s="3" t="s">
        <v>45</v>
      </c>
      <c r="W1156" s="3" t="s">
        <v>34</v>
      </c>
      <c r="X1156" s="3" t="s">
        <v>46</v>
      </c>
      <c r="Y1156" s="3" t="s">
        <v>47</v>
      </c>
      <c r="Z1156" s="3" t="s">
        <v>145</v>
      </c>
      <c r="AA1156" s="3" t="s">
        <v>1306</v>
      </c>
      <c r="AB1156" s="4">
        <v>2</v>
      </c>
      <c r="AC1156" s="4">
        <v>28840</v>
      </c>
      <c r="AD1156" s="4">
        <v>28.84</v>
      </c>
      <c r="AE1156" s="4">
        <v>611000</v>
      </c>
    </row>
    <row r="1157" spans="1:31" ht="22" customHeight="1" x14ac:dyDescent="0.3">
      <c r="A1157" s="5">
        <v>43440</v>
      </c>
      <c r="B1157" s="6" t="s">
        <v>31</v>
      </c>
      <c r="C1157" s="6" t="s">
        <v>56</v>
      </c>
      <c r="D1157" s="7" t="s">
        <v>68</v>
      </c>
      <c r="E1157" s="7" t="s">
        <v>68</v>
      </c>
      <c r="F1157" s="7" t="s">
        <v>68</v>
      </c>
      <c r="G1157" s="7" t="s">
        <v>68</v>
      </c>
      <c r="H1157" s="7" t="s">
        <v>68</v>
      </c>
      <c r="I1157" s="6" t="s">
        <v>74</v>
      </c>
      <c r="J1157" s="6" t="s">
        <v>244</v>
      </c>
      <c r="K1157" s="7" t="s">
        <v>68</v>
      </c>
      <c r="L1157" s="6" t="s">
        <v>245</v>
      </c>
      <c r="M1157" s="6" t="s">
        <v>61</v>
      </c>
      <c r="N1157" s="7" t="s">
        <v>68</v>
      </c>
      <c r="O1157" s="7" t="s">
        <v>68</v>
      </c>
      <c r="P1157" s="6" t="s">
        <v>246</v>
      </c>
      <c r="Q1157" s="6" t="s">
        <v>41</v>
      </c>
      <c r="R1157" s="6" t="s">
        <v>474</v>
      </c>
      <c r="S1157" s="6" t="s">
        <v>245</v>
      </c>
      <c r="T1157" s="6" t="s">
        <v>475</v>
      </c>
      <c r="U1157" s="6" t="s">
        <v>124</v>
      </c>
      <c r="V1157" s="6" t="s">
        <v>45</v>
      </c>
      <c r="W1157" s="6" t="s">
        <v>34</v>
      </c>
      <c r="X1157" s="6" t="s">
        <v>46</v>
      </c>
      <c r="Y1157" s="6" t="s">
        <v>47</v>
      </c>
      <c r="Z1157" s="6" t="s">
        <v>187</v>
      </c>
      <c r="AA1157" s="6" t="s">
        <v>1307</v>
      </c>
      <c r="AB1157" s="7">
        <v>1</v>
      </c>
      <c r="AC1157" s="7">
        <v>24400</v>
      </c>
      <c r="AD1157" s="7">
        <v>24.4</v>
      </c>
      <c r="AE1157" s="7">
        <v>241000</v>
      </c>
    </row>
    <row r="1158" spans="1:31" ht="22" customHeight="1" x14ac:dyDescent="0.3">
      <c r="A1158" s="2">
        <v>43440</v>
      </c>
      <c r="B1158" s="3" t="s">
        <v>31</v>
      </c>
      <c r="C1158" s="3" t="s">
        <v>56</v>
      </c>
      <c r="D1158" s="4" t="s">
        <v>68</v>
      </c>
      <c r="E1158" s="4" t="s">
        <v>68</v>
      </c>
      <c r="F1158" s="4" t="s">
        <v>68</v>
      </c>
      <c r="G1158" s="4" t="s">
        <v>68</v>
      </c>
      <c r="H1158" s="4" t="s">
        <v>68</v>
      </c>
      <c r="I1158" s="3" t="s">
        <v>74</v>
      </c>
      <c r="J1158" s="3" t="s">
        <v>244</v>
      </c>
      <c r="K1158" s="4" t="s">
        <v>68</v>
      </c>
      <c r="L1158" s="3" t="s">
        <v>245</v>
      </c>
      <c r="M1158" s="3" t="s">
        <v>61</v>
      </c>
      <c r="N1158" s="4" t="s">
        <v>68</v>
      </c>
      <c r="O1158" s="4" t="s">
        <v>68</v>
      </c>
      <c r="P1158" s="3" t="s">
        <v>246</v>
      </c>
      <c r="Q1158" s="3" t="s">
        <v>41</v>
      </c>
      <c r="R1158" s="3" t="s">
        <v>474</v>
      </c>
      <c r="S1158" s="3" t="s">
        <v>245</v>
      </c>
      <c r="T1158" s="3" t="s">
        <v>475</v>
      </c>
      <c r="U1158" s="3" t="s">
        <v>124</v>
      </c>
      <c r="V1158" s="3" t="s">
        <v>45</v>
      </c>
      <c r="W1158" s="3" t="s">
        <v>34</v>
      </c>
      <c r="X1158" s="3" t="s">
        <v>46</v>
      </c>
      <c r="Y1158" s="3" t="s">
        <v>47</v>
      </c>
      <c r="Z1158" s="3" t="s">
        <v>187</v>
      </c>
      <c r="AA1158" s="3" t="s">
        <v>1308</v>
      </c>
      <c r="AB1158" s="4">
        <v>1</v>
      </c>
      <c r="AC1158" s="4">
        <v>24400</v>
      </c>
      <c r="AD1158" s="4">
        <v>24.4</v>
      </c>
      <c r="AE1158" s="4">
        <v>241000</v>
      </c>
    </row>
    <row r="1159" spans="1:31" ht="22" customHeight="1" x14ac:dyDescent="0.3">
      <c r="A1159" s="5">
        <v>43439</v>
      </c>
      <c r="B1159" s="6" t="s">
        <v>31</v>
      </c>
      <c r="C1159" s="6" t="s">
        <v>32</v>
      </c>
      <c r="D1159" s="6" t="s">
        <v>33</v>
      </c>
      <c r="E1159" s="6" t="s">
        <v>34</v>
      </c>
      <c r="F1159" s="7" t="s">
        <v>68</v>
      </c>
      <c r="G1159" s="7" t="s">
        <v>68</v>
      </c>
      <c r="H1159" s="7" t="s">
        <v>68</v>
      </c>
      <c r="I1159" s="6" t="s">
        <v>1252</v>
      </c>
      <c r="J1159" s="6" t="s">
        <v>185</v>
      </c>
      <c r="K1159" s="7" t="s">
        <v>68</v>
      </c>
      <c r="L1159" s="6" t="s">
        <v>120</v>
      </c>
      <c r="M1159" s="7" t="s">
        <v>68</v>
      </c>
      <c r="N1159" s="7" t="s">
        <v>68</v>
      </c>
      <c r="O1159" s="7" t="s">
        <v>68</v>
      </c>
      <c r="P1159" s="6" t="s">
        <v>186</v>
      </c>
      <c r="Q1159" s="6" t="s">
        <v>41</v>
      </c>
      <c r="R1159" s="6" t="s">
        <v>122</v>
      </c>
      <c r="S1159" s="6" t="s">
        <v>120</v>
      </c>
      <c r="T1159" s="6" t="s">
        <v>123</v>
      </c>
      <c r="U1159" s="6" t="s">
        <v>124</v>
      </c>
      <c r="V1159" s="6" t="s">
        <v>45</v>
      </c>
      <c r="W1159" s="6" t="s">
        <v>34</v>
      </c>
      <c r="X1159" s="6" t="s">
        <v>46</v>
      </c>
      <c r="Y1159" s="6" t="s">
        <v>47</v>
      </c>
      <c r="Z1159" s="6" t="s">
        <v>187</v>
      </c>
      <c r="AA1159" s="6" t="s">
        <v>1253</v>
      </c>
      <c r="AB1159" s="7">
        <v>2</v>
      </c>
      <c r="AC1159" s="7">
        <v>6480</v>
      </c>
      <c r="AD1159" s="7">
        <v>6.48</v>
      </c>
      <c r="AE1159" s="7">
        <v>55800</v>
      </c>
    </row>
    <row r="1160" spans="1:31" ht="22" customHeight="1" x14ac:dyDescent="0.3">
      <c r="A1160" s="2">
        <v>43439</v>
      </c>
      <c r="B1160" s="3" t="s">
        <v>31</v>
      </c>
      <c r="C1160" s="3" t="s">
        <v>56</v>
      </c>
      <c r="D1160" s="3" t="s">
        <v>222</v>
      </c>
      <c r="E1160" s="3" t="s">
        <v>34</v>
      </c>
      <c r="F1160" s="4" t="s">
        <v>68</v>
      </c>
      <c r="G1160" s="4" t="s">
        <v>68</v>
      </c>
      <c r="H1160" s="4" t="s">
        <v>68</v>
      </c>
      <c r="I1160" s="3" t="s">
        <v>446</v>
      </c>
      <c r="J1160" s="3" t="s">
        <v>1149</v>
      </c>
      <c r="K1160" s="4" t="s">
        <v>68</v>
      </c>
      <c r="L1160" s="3" t="s">
        <v>120</v>
      </c>
      <c r="M1160" s="3" t="s">
        <v>61</v>
      </c>
      <c r="N1160" s="4" t="s">
        <v>68</v>
      </c>
      <c r="O1160" s="4" t="s">
        <v>68</v>
      </c>
      <c r="P1160" s="3" t="s">
        <v>1309</v>
      </c>
      <c r="Q1160" s="3" t="s">
        <v>41</v>
      </c>
      <c r="R1160" s="3" t="s">
        <v>122</v>
      </c>
      <c r="S1160" s="3" t="s">
        <v>120</v>
      </c>
      <c r="T1160" s="3" t="s">
        <v>123</v>
      </c>
      <c r="U1160" s="3" t="s">
        <v>124</v>
      </c>
      <c r="V1160" s="3" t="s">
        <v>45</v>
      </c>
      <c r="W1160" s="3" t="s">
        <v>34</v>
      </c>
      <c r="X1160" s="3" t="s">
        <v>46</v>
      </c>
      <c r="Y1160" s="3" t="s">
        <v>47</v>
      </c>
      <c r="Z1160" s="3" t="s">
        <v>145</v>
      </c>
      <c r="AA1160" s="3" t="s">
        <v>1310</v>
      </c>
      <c r="AB1160" s="4">
        <v>1</v>
      </c>
      <c r="AC1160" s="4">
        <v>11400</v>
      </c>
      <c r="AD1160" s="4">
        <v>11.4</v>
      </c>
      <c r="AE1160" s="4">
        <v>83800</v>
      </c>
    </row>
    <row r="1161" spans="1:31" ht="22" customHeight="1" x14ac:dyDescent="0.3">
      <c r="A1161" s="5">
        <v>43436</v>
      </c>
      <c r="B1161" s="6" t="s">
        <v>107</v>
      </c>
      <c r="C1161" s="6" t="s">
        <v>56</v>
      </c>
      <c r="D1161" s="7" t="s">
        <v>68</v>
      </c>
      <c r="E1161" s="7" t="s">
        <v>68</v>
      </c>
      <c r="F1161" s="7" t="s">
        <v>68</v>
      </c>
      <c r="G1161" s="7" t="s">
        <v>68</v>
      </c>
      <c r="H1161" s="7" t="s">
        <v>68</v>
      </c>
      <c r="I1161" s="6" t="s">
        <v>74</v>
      </c>
      <c r="J1161" s="6" t="s">
        <v>108</v>
      </c>
      <c r="K1161" s="6" t="s">
        <v>109</v>
      </c>
      <c r="L1161" s="6" t="s">
        <v>110</v>
      </c>
      <c r="M1161" s="6" t="s">
        <v>61</v>
      </c>
      <c r="N1161" s="7">
        <v>4753761516.5299997</v>
      </c>
      <c r="O1161" s="7">
        <v>5421594553.2399998</v>
      </c>
      <c r="P1161" s="6" t="s">
        <v>1158</v>
      </c>
      <c r="Q1161" s="6" t="s">
        <v>41</v>
      </c>
      <c r="R1161" s="6" t="s">
        <v>133</v>
      </c>
      <c r="S1161" s="6" t="s">
        <v>110</v>
      </c>
      <c r="T1161" s="6" t="s">
        <v>134</v>
      </c>
      <c r="U1161" s="6" t="s">
        <v>115</v>
      </c>
      <c r="V1161" s="6" t="s">
        <v>45</v>
      </c>
      <c r="W1161" s="6" t="s">
        <v>34</v>
      </c>
      <c r="X1161" s="6" t="s">
        <v>46</v>
      </c>
      <c r="Y1161" s="6" t="s">
        <v>47</v>
      </c>
      <c r="Z1161" s="6" t="s">
        <v>1089</v>
      </c>
      <c r="AA1161" s="6" t="s">
        <v>1311</v>
      </c>
      <c r="AB1161" s="7">
        <v>12</v>
      </c>
      <c r="AC1161" s="7">
        <v>144950</v>
      </c>
      <c r="AD1161" s="7">
        <v>144.94999999999999</v>
      </c>
      <c r="AE1161" s="7">
        <v>1356000</v>
      </c>
    </row>
    <row r="1162" spans="1:31" ht="22" customHeight="1" x14ac:dyDescent="0.3">
      <c r="A1162" s="2">
        <v>43436</v>
      </c>
      <c r="B1162" s="3" t="s">
        <v>107</v>
      </c>
      <c r="C1162" s="3" t="s">
        <v>32</v>
      </c>
      <c r="D1162" s="3" t="s">
        <v>33</v>
      </c>
      <c r="E1162" s="3" t="s">
        <v>34</v>
      </c>
      <c r="F1162" s="4" t="s">
        <v>68</v>
      </c>
      <c r="G1162" s="4" t="s">
        <v>68</v>
      </c>
      <c r="H1162" s="4" t="s">
        <v>68</v>
      </c>
      <c r="I1162" s="3" t="s">
        <v>1252</v>
      </c>
      <c r="J1162" s="3" t="s">
        <v>108</v>
      </c>
      <c r="K1162" s="3" t="s">
        <v>109</v>
      </c>
      <c r="L1162" s="3" t="s">
        <v>110</v>
      </c>
      <c r="M1162" s="3" t="s">
        <v>61</v>
      </c>
      <c r="N1162" s="4">
        <v>4753761516.5299997</v>
      </c>
      <c r="O1162" s="4">
        <v>5421594553.2399998</v>
      </c>
      <c r="P1162" s="3" t="s">
        <v>1158</v>
      </c>
      <c r="Q1162" s="3" t="s">
        <v>41</v>
      </c>
      <c r="R1162" s="3" t="s">
        <v>133</v>
      </c>
      <c r="S1162" s="3" t="s">
        <v>110</v>
      </c>
      <c r="T1162" s="3" t="s">
        <v>134</v>
      </c>
      <c r="U1162" s="3" t="s">
        <v>115</v>
      </c>
      <c r="V1162" s="3" t="s">
        <v>45</v>
      </c>
      <c r="W1162" s="3" t="s">
        <v>34</v>
      </c>
      <c r="X1162" s="3" t="s">
        <v>46</v>
      </c>
      <c r="Y1162" s="3" t="s">
        <v>47</v>
      </c>
      <c r="Z1162" s="3" t="s">
        <v>95</v>
      </c>
      <c r="AA1162" s="3" t="s">
        <v>1312</v>
      </c>
      <c r="AB1162" s="4">
        <v>6</v>
      </c>
      <c r="AC1162" s="4">
        <v>72575</v>
      </c>
      <c r="AD1162" s="4">
        <v>72.569999999999993</v>
      </c>
      <c r="AE1162" s="4">
        <v>235000</v>
      </c>
    </row>
    <row r="1163" spans="1:31" ht="22" customHeight="1" x14ac:dyDescent="0.3">
      <c r="A1163" s="5">
        <v>43436</v>
      </c>
      <c r="B1163" s="6" t="s">
        <v>31</v>
      </c>
      <c r="C1163" s="6" t="s">
        <v>32</v>
      </c>
      <c r="D1163" s="6" t="s">
        <v>33</v>
      </c>
      <c r="E1163" s="6" t="s">
        <v>34</v>
      </c>
      <c r="F1163" s="7" t="s">
        <v>68</v>
      </c>
      <c r="G1163" s="7" t="s">
        <v>68</v>
      </c>
      <c r="H1163" s="7" t="s">
        <v>68</v>
      </c>
      <c r="I1163" s="6" t="s">
        <v>1252</v>
      </c>
      <c r="J1163" s="6" t="s">
        <v>200</v>
      </c>
      <c r="K1163" s="7" t="s">
        <v>68</v>
      </c>
      <c r="L1163" s="6" t="s">
        <v>99</v>
      </c>
      <c r="M1163" s="7" t="s">
        <v>68</v>
      </c>
      <c r="N1163" s="7" t="s">
        <v>68</v>
      </c>
      <c r="O1163" s="7" t="s">
        <v>68</v>
      </c>
      <c r="P1163" s="6" t="s">
        <v>202</v>
      </c>
      <c r="Q1163" s="6" t="s">
        <v>41</v>
      </c>
      <c r="R1163" s="6" t="s">
        <v>133</v>
      </c>
      <c r="S1163" s="6" t="s">
        <v>110</v>
      </c>
      <c r="T1163" s="6" t="s">
        <v>134</v>
      </c>
      <c r="U1163" s="6" t="s">
        <v>115</v>
      </c>
      <c r="V1163" s="6" t="s">
        <v>45</v>
      </c>
      <c r="W1163" s="6" t="s">
        <v>34</v>
      </c>
      <c r="X1163" s="6" t="s">
        <v>46</v>
      </c>
      <c r="Y1163" s="6" t="s">
        <v>47</v>
      </c>
      <c r="Z1163" s="6" t="s">
        <v>203</v>
      </c>
      <c r="AA1163" s="6" t="s">
        <v>1313</v>
      </c>
      <c r="AB1163" s="7">
        <v>2</v>
      </c>
      <c r="AC1163" s="7">
        <v>22650</v>
      </c>
      <c r="AD1163" s="7">
        <v>22.65</v>
      </c>
      <c r="AE1163" s="7">
        <v>479000</v>
      </c>
    </row>
    <row r="1164" spans="1:31" ht="22" customHeight="1" x14ac:dyDescent="0.3">
      <c r="A1164" s="2">
        <v>43436</v>
      </c>
      <c r="B1164" s="3" t="s">
        <v>107</v>
      </c>
      <c r="C1164" s="3" t="s">
        <v>56</v>
      </c>
      <c r="D1164" s="4" t="s">
        <v>68</v>
      </c>
      <c r="E1164" s="4" t="s">
        <v>68</v>
      </c>
      <c r="F1164" s="4" t="s">
        <v>68</v>
      </c>
      <c r="G1164" s="4" t="s">
        <v>68</v>
      </c>
      <c r="H1164" s="4" t="s">
        <v>68</v>
      </c>
      <c r="I1164" s="3" t="s">
        <v>74</v>
      </c>
      <c r="J1164" s="3" t="s">
        <v>108</v>
      </c>
      <c r="K1164" s="3" t="s">
        <v>109</v>
      </c>
      <c r="L1164" s="3" t="s">
        <v>110</v>
      </c>
      <c r="M1164" s="3" t="s">
        <v>61</v>
      </c>
      <c r="N1164" s="4">
        <v>4753761516.5299997</v>
      </c>
      <c r="O1164" s="4">
        <v>5421594553.2399998</v>
      </c>
      <c r="P1164" s="3" t="s">
        <v>1158</v>
      </c>
      <c r="Q1164" s="3" t="s">
        <v>41</v>
      </c>
      <c r="R1164" s="3" t="s">
        <v>133</v>
      </c>
      <c r="S1164" s="3" t="s">
        <v>110</v>
      </c>
      <c r="T1164" s="3" t="s">
        <v>134</v>
      </c>
      <c r="U1164" s="3" t="s">
        <v>115</v>
      </c>
      <c r="V1164" s="3" t="s">
        <v>45</v>
      </c>
      <c r="W1164" s="3" t="s">
        <v>34</v>
      </c>
      <c r="X1164" s="3" t="s">
        <v>46</v>
      </c>
      <c r="Y1164" s="3" t="s">
        <v>47</v>
      </c>
      <c r="Z1164" s="3" t="s">
        <v>1089</v>
      </c>
      <c r="AA1164" s="3" t="s">
        <v>1314</v>
      </c>
      <c r="AB1164" s="4">
        <v>20</v>
      </c>
      <c r="AC1164" s="4">
        <v>241485.99</v>
      </c>
      <c r="AD1164" s="4">
        <v>241.49</v>
      </c>
      <c r="AE1164" s="4">
        <v>2260000</v>
      </c>
    </row>
    <row r="1165" spans="1:31" ht="22" customHeight="1" x14ac:dyDescent="0.3">
      <c r="A1165" s="5">
        <v>43436</v>
      </c>
      <c r="B1165" s="6" t="s">
        <v>31</v>
      </c>
      <c r="C1165" s="6" t="s">
        <v>32</v>
      </c>
      <c r="D1165" s="6" t="s">
        <v>33</v>
      </c>
      <c r="E1165" s="6" t="s">
        <v>34</v>
      </c>
      <c r="F1165" s="7" t="s">
        <v>68</v>
      </c>
      <c r="G1165" s="7" t="s">
        <v>68</v>
      </c>
      <c r="H1165" s="7" t="s">
        <v>68</v>
      </c>
      <c r="I1165" s="6" t="s">
        <v>1252</v>
      </c>
      <c r="J1165" s="6" t="s">
        <v>200</v>
      </c>
      <c r="K1165" s="7" t="s">
        <v>68</v>
      </c>
      <c r="L1165" s="6" t="s">
        <v>99</v>
      </c>
      <c r="M1165" s="7" t="s">
        <v>68</v>
      </c>
      <c r="N1165" s="7" t="s">
        <v>68</v>
      </c>
      <c r="O1165" s="7" t="s">
        <v>68</v>
      </c>
      <c r="P1165" s="6" t="s">
        <v>202</v>
      </c>
      <c r="Q1165" s="6" t="s">
        <v>41</v>
      </c>
      <c r="R1165" s="6" t="s">
        <v>133</v>
      </c>
      <c r="S1165" s="6" t="s">
        <v>110</v>
      </c>
      <c r="T1165" s="6" t="s">
        <v>134</v>
      </c>
      <c r="U1165" s="6" t="s">
        <v>115</v>
      </c>
      <c r="V1165" s="6" t="s">
        <v>45</v>
      </c>
      <c r="W1165" s="6" t="s">
        <v>34</v>
      </c>
      <c r="X1165" s="6" t="s">
        <v>46</v>
      </c>
      <c r="Y1165" s="6" t="s">
        <v>47</v>
      </c>
      <c r="Z1165" s="6" t="s">
        <v>187</v>
      </c>
      <c r="AA1165" s="6" t="s">
        <v>1315</v>
      </c>
      <c r="AB1165" s="7">
        <v>2</v>
      </c>
      <c r="AC1165" s="7">
        <v>20280</v>
      </c>
      <c r="AD1165" s="7">
        <v>20.28</v>
      </c>
      <c r="AE1165" s="7">
        <v>130000</v>
      </c>
    </row>
    <row r="1166" spans="1:31" ht="22" customHeight="1" x14ac:dyDescent="0.3">
      <c r="A1166" s="2">
        <v>43436</v>
      </c>
      <c r="B1166" s="3" t="s">
        <v>31</v>
      </c>
      <c r="C1166" s="3" t="s">
        <v>32</v>
      </c>
      <c r="D1166" s="3" t="s">
        <v>33</v>
      </c>
      <c r="E1166" s="3" t="s">
        <v>34</v>
      </c>
      <c r="F1166" s="4" t="s">
        <v>68</v>
      </c>
      <c r="G1166" s="4" t="s">
        <v>68</v>
      </c>
      <c r="H1166" s="4" t="s">
        <v>68</v>
      </c>
      <c r="I1166" s="3" t="s">
        <v>1252</v>
      </c>
      <c r="J1166" s="3" t="s">
        <v>131</v>
      </c>
      <c r="K1166" s="3" t="s">
        <v>109</v>
      </c>
      <c r="L1166" s="3" t="s">
        <v>110</v>
      </c>
      <c r="M1166" s="4" t="s">
        <v>68</v>
      </c>
      <c r="N1166" s="4" t="s">
        <v>68</v>
      </c>
      <c r="O1166" s="4" t="s">
        <v>68</v>
      </c>
      <c r="P1166" s="3" t="s">
        <v>132</v>
      </c>
      <c r="Q1166" s="3" t="s">
        <v>41</v>
      </c>
      <c r="R1166" s="3" t="s">
        <v>210</v>
      </c>
      <c r="S1166" s="3" t="s">
        <v>110</v>
      </c>
      <c r="T1166" s="3" t="s">
        <v>211</v>
      </c>
      <c r="U1166" s="3" t="s">
        <v>115</v>
      </c>
      <c r="V1166" s="3" t="s">
        <v>45</v>
      </c>
      <c r="W1166" s="3" t="s">
        <v>34</v>
      </c>
      <c r="X1166" s="3" t="s">
        <v>46</v>
      </c>
      <c r="Y1166" s="3" t="s">
        <v>47</v>
      </c>
      <c r="Z1166" s="3" t="s">
        <v>145</v>
      </c>
      <c r="AA1166" s="3" t="s">
        <v>1316</v>
      </c>
      <c r="AB1166" s="4">
        <v>3</v>
      </c>
      <c r="AC1166" s="4">
        <v>26100</v>
      </c>
      <c r="AD1166" s="4">
        <v>26.1</v>
      </c>
      <c r="AE1166" s="4">
        <v>553000</v>
      </c>
    </row>
    <row r="1167" spans="1:31" ht="22" customHeight="1" x14ac:dyDescent="0.3">
      <c r="A1167" s="5">
        <v>43436</v>
      </c>
      <c r="B1167" s="6" t="s">
        <v>107</v>
      </c>
      <c r="C1167" s="6" t="s">
        <v>32</v>
      </c>
      <c r="D1167" s="6" t="s">
        <v>33</v>
      </c>
      <c r="E1167" s="6" t="s">
        <v>34</v>
      </c>
      <c r="F1167" s="7" t="s">
        <v>68</v>
      </c>
      <c r="G1167" s="7" t="s">
        <v>68</v>
      </c>
      <c r="H1167" s="7" t="s">
        <v>68</v>
      </c>
      <c r="I1167" s="6" t="s">
        <v>1252</v>
      </c>
      <c r="J1167" s="6" t="s">
        <v>108</v>
      </c>
      <c r="K1167" s="6" t="s">
        <v>109</v>
      </c>
      <c r="L1167" s="6" t="s">
        <v>110</v>
      </c>
      <c r="M1167" s="6" t="s">
        <v>61</v>
      </c>
      <c r="N1167" s="7">
        <v>4753761516.5299997</v>
      </c>
      <c r="O1167" s="7">
        <v>5421594553.2399998</v>
      </c>
      <c r="P1167" s="6" t="s">
        <v>1158</v>
      </c>
      <c r="Q1167" s="6" t="s">
        <v>41</v>
      </c>
      <c r="R1167" s="6" t="s">
        <v>113</v>
      </c>
      <c r="S1167" s="6" t="s">
        <v>110</v>
      </c>
      <c r="T1167" s="6" t="s">
        <v>114</v>
      </c>
      <c r="U1167" s="6" t="s">
        <v>115</v>
      </c>
      <c r="V1167" s="6" t="s">
        <v>45</v>
      </c>
      <c r="W1167" s="6" t="s">
        <v>34</v>
      </c>
      <c r="X1167" s="6" t="s">
        <v>46</v>
      </c>
      <c r="Y1167" s="6" t="s">
        <v>47</v>
      </c>
      <c r="Z1167" s="6" t="s">
        <v>95</v>
      </c>
      <c r="AA1167" s="6" t="s">
        <v>1317</v>
      </c>
      <c r="AB1167" s="7">
        <v>20</v>
      </c>
      <c r="AC1167" s="7">
        <v>243000</v>
      </c>
      <c r="AD1167" s="7">
        <v>243</v>
      </c>
      <c r="AE1167" s="7">
        <v>788000</v>
      </c>
    </row>
    <row r="1168" spans="1:31" ht="22" customHeight="1" x14ac:dyDescent="0.3">
      <c r="A1168" s="2">
        <v>43436</v>
      </c>
      <c r="B1168" s="3" t="s">
        <v>31</v>
      </c>
      <c r="C1168" s="3" t="s">
        <v>32</v>
      </c>
      <c r="D1168" s="3" t="s">
        <v>33</v>
      </c>
      <c r="E1168" s="3" t="s">
        <v>34</v>
      </c>
      <c r="F1168" s="4" t="s">
        <v>68</v>
      </c>
      <c r="G1168" s="4" t="s">
        <v>68</v>
      </c>
      <c r="H1168" s="4" t="s">
        <v>68</v>
      </c>
      <c r="I1168" s="3" t="s">
        <v>1252</v>
      </c>
      <c r="J1168" s="3" t="s">
        <v>200</v>
      </c>
      <c r="K1168" s="4" t="s">
        <v>68</v>
      </c>
      <c r="L1168" s="3" t="s">
        <v>99</v>
      </c>
      <c r="M1168" s="4" t="s">
        <v>68</v>
      </c>
      <c r="N1168" s="4" t="s">
        <v>68</v>
      </c>
      <c r="O1168" s="4" t="s">
        <v>68</v>
      </c>
      <c r="P1168" s="3" t="s">
        <v>202</v>
      </c>
      <c r="Q1168" s="3" t="s">
        <v>41</v>
      </c>
      <c r="R1168" s="3" t="s">
        <v>133</v>
      </c>
      <c r="S1168" s="3" t="s">
        <v>110</v>
      </c>
      <c r="T1168" s="3" t="s">
        <v>134</v>
      </c>
      <c r="U1168" s="3" t="s">
        <v>115</v>
      </c>
      <c r="V1168" s="3" t="s">
        <v>45</v>
      </c>
      <c r="W1168" s="3" t="s">
        <v>34</v>
      </c>
      <c r="X1168" s="3" t="s">
        <v>46</v>
      </c>
      <c r="Y1168" s="3" t="s">
        <v>47</v>
      </c>
      <c r="Z1168" s="3" t="s">
        <v>203</v>
      </c>
      <c r="AA1168" s="3" t="s">
        <v>1318</v>
      </c>
      <c r="AB1168" s="4">
        <v>12</v>
      </c>
      <c r="AC1168" s="4">
        <v>135899.99</v>
      </c>
      <c r="AD1168" s="4">
        <v>135.9</v>
      </c>
      <c r="AE1168" s="4">
        <v>2877000</v>
      </c>
    </row>
    <row r="1169" spans="1:31" ht="22" customHeight="1" x14ac:dyDescent="0.3">
      <c r="A1169" s="5">
        <v>43436</v>
      </c>
      <c r="B1169" s="6" t="s">
        <v>31</v>
      </c>
      <c r="C1169" s="6" t="s">
        <v>32</v>
      </c>
      <c r="D1169" s="6" t="s">
        <v>33</v>
      </c>
      <c r="E1169" s="6" t="s">
        <v>34</v>
      </c>
      <c r="F1169" s="7" t="s">
        <v>68</v>
      </c>
      <c r="G1169" s="7" t="s">
        <v>68</v>
      </c>
      <c r="H1169" s="7" t="s">
        <v>68</v>
      </c>
      <c r="I1169" s="6" t="s">
        <v>1252</v>
      </c>
      <c r="J1169" s="6" t="s">
        <v>200</v>
      </c>
      <c r="K1169" s="7" t="s">
        <v>68</v>
      </c>
      <c r="L1169" s="6" t="s">
        <v>99</v>
      </c>
      <c r="M1169" s="7" t="s">
        <v>68</v>
      </c>
      <c r="N1169" s="7" t="s">
        <v>68</v>
      </c>
      <c r="O1169" s="7" t="s">
        <v>68</v>
      </c>
      <c r="P1169" s="6" t="s">
        <v>202</v>
      </c>
      <c r="Q1169" s="6" t="s">
        <v>41</v>
      </c>
      <c r="R1169" s="6" t="s">
        <v>133</v>
      </c>
      <c r="S1169" s="6" t="s">
        <v>110</v>
      </c>
      <c r="T1169" s="6" t="s">
        <v>134</v>
      </c>
      <c r="U1169" s="6" t="s">
        <v>115</v>
      </c>
      <c r="V1169" s="6" t="s">
        <v>45</v>
      </c>
      <c r="W1169" s="6" t="s">
        <v>34</v>
      </c>
      <c r="X1169" s="6" t="s">
        <v>46</v>
      </c>
      <c r="Y1169" s="6" t="s">
        <v>47</v>
      </c>
      <c r="Z1169" s="6" t="s">
        <v>95</v>
      </c>
      <c r="AA1169" s="6" t="s">
        <v>1319</v>
      </c>
      <c r="AB1169" s="7">
        <v>4</v>
      </c>
      <c r="AC1169" s="7">
        <v>43016</v>
      </c>
      <c r="AD1169" s="7">
        <v>43.02</v>
      </c>
      <c r="AE1169" s="7">
        <v>139000</v>
      </c>
    </row>
    <row r="1170" spans="1:31" ht="22" customHeight="1" x14ac:dyDescent="0.3">
      <c r="A1170" s="2">
        <v>43436</v>
      </c>
      <c r="B1170" s="3" t="s">
        <v>107</v>
      </c>
      <c r="C1170" s="3" t="s">
        <v>32</v>
      </c>
      <c r="D1170" s="3" t="s">
        <v>33</v>
      </c>
      <c r="E1170" s="3" t="s">
        <v>34</v>
      </c>
      <c r="F1170" s="4" t="s">
        <v>68</v>
      </c>
      <c r="G1170" s="4" t="s">
        <v>68</v>
      </c>
      <c r="H1170" s="4" t="s">
        <v>68</v>
      </c>
      <c r="I1170" s="3" t="s">
        <v>1252</v>
      </c>
      <c r="J1170" s="3" t="s">
        <v>108</v>
      </c>
      <c r="K1170" s="3" t="s">
        <v>109</v>
      </c>
      <c r="L1170" s="3" t="s">
        <v>110</v>
      </c>
      <c r="M1170" s="3" t="s">
        <v>61</v>
      </c>
      <c r="N1170" s="4">
        <v>4753761516.5299997</v>
      </c>
      <c r="O1170" s="4">
        <v>5421594553.2399998</v>
      </c>
      <c r="P1170" s="3" t="s">
        <v>1158</v>
      </c>
      <c r="Q1170" s="3" t="s">
        <v>41</v>
      </c>
      <c r="R1170" s="3" t="s">
        <v>113</v>
      </c>
      <c r="S1170" s="3" t="s">
        <v>110</v>
      </c>
      <c r="T1170" s="3" t="s">
        <v>114</v>
      </c>
      <c r="U1170" s="3" t="s">
        <v>115</v>
      </c>
      <c r="V1170" s="3" t="s">
        <v>45</v>
      </c>
      <c r="W1170" s="3" t="s">
        <v>34</v>
      </c>
      <c r="X1170" s="3" t="s">
        <v>46</v>
      </c>
      <c r="Y1170" s="3" t="s">
        <v>47</v>
      </c>
      <c r="Z1170" s="3" t="s">
        <v>95</v>
      </c>
      <c r="AA1170" s="3" t="s">
        <v>1320</v>
      </c>
      <c r="AB1170" s="4">
        <v>20</v>
      </c>
      <c r="AC1170" s="4">
        <v>242584</v>
      </c>
      <c r="AD1170" s="4">
        <v>242.58</v>
      </c>
      <c r="AE1170" s="4">
        <v>787000</v>
      </c>
    </row>
    <row r="1171" spans="1:31" ht="22" customHeight="1" x14ac:dyDescent="0.3">
      <c r="A1171" s="5">
        <v>43436</v>
      </c>
      <c r="B1171" s="6" t="s">
        <v>31</v>
      </c>
      <c r="C1171" s="6" t="s">
        <v>32</v>
      </c>
      <c r="D1171" s="6" t="s">
        <v>33</v>
      </c>
      <c r="E1171" s="6" t="s">
        <v>34</v>
      </c>
      <c r="F1171" s="7" t="s">
        <v>68</v>
      </c>
      <c r="G1171" s="7" t="s">
        <v>68</v>
      </c>
      <c r="H1171" s="7" t="s">
        <v>68</v>
      </c>
      <c r="I1171" s="6" t="s">
        <v>1252</v>
      </c>
      <c r="J1171" s="6" t="s">
        <v>200</v>
      </c>
      <c r="K1171" s="7" t="s">
        <v>68</v>
      </c>
      <c r="L1171" s="6" t="s">
        <v>99</v>
      </c>
      <c r="M1171" s="7" t="s">
        <v>68</v>
      </c>
      <c r="N1171" s="7" t="s">
        <v>68</v>
      </c>
      <c r="O1171" s="7" t="s">
        <v>68</v>
      </c>
      <c r="P1171" s="6" t="s">
        <v>202</v>
      </c>
      <c r="Q1171" s="6" t="s">
        <v>41</v>
      </c>
      <c r="R1171" s="6" t="s">
        <v>133</v>
      </c>
      <c r="S1171" s="6" t="s">
        <v>110</v>
      </c>
      <c r="T1171" s="6" t="s">
        <v>134</v>
      </c>
      <c r="U1171" s="6" t="s">
        <v>115</v>
      </c>
      <c r="V1171" s="6" t="s">
        <v>45</v>
      </c>
      <c r="W1171" s="6" t="s">
        <v>34</v>
      </c>
      <c r="X1171" s="6" t="s">
        <v>46</v>
      </c>
      <c r="Y1171" s="6" t="s">
        <v>47</v>
      </c>
      <c r="Z1171" s="6" t="s">
        <v>934</v>
      </c>
      <c r="AA1171" s="6" t="s">
        <v>1321</v>
      </c>
      <c r="AB1171" s="7">
        <v>4</v>
      </c>
      <c r="AC1171" s="7">
        <v>38150</v>
      </c>
      <c r="AD1171" s="7">
        <v>38.15</v>
      </c>
      <c r="AE1171" s="7">
        <v>245000</v>
      </c>
    </row>
    <row r="1172" spans="1:31" ht="22" customHeight="1" x14ac:dyDescent="0.3">
      <c r="A1172" s="2">
        <v>43436</v>
      </c>
      <c r="B1172" s="3" t="s">
        <v>107</v>
      </c>
      <c r="C1172" s="3" t="s">
        <v>32</v>
      </c>
      <c r="D1172" s="3" t="s">
        <v>33</v>
      </c>
      <c r="E1172" s="3" t="s">
        <v>34</v>
      </c>
      <c r="F1172" s="4" t="s">
        <v>68</v>
      </c>
      <c r="G1172" s="4" t="s">
        <v>68</v>
      </c>
      <c r="H1172" s="4" t="s">
        <v>68</v>
      </c>
      <c r="I1172" s="3" t="s">
        <v>1252</v>
      </c>
      <c r="J1172" s="3" t="s">
        <v>108</v>
      </c>
      <c r="K1172" s="3" t="s">
        <v>109</v>
      </c>
      <c r="L1172" s="3" t="s">
        <v>110</v>
      </c>
      <c r="M1172" s="3" t="s">
        <v>61</v>
      </c>
      <c r="N1172" s="4">
        <v>4753761516.5299997</v>
      </c>
      <c r="O1172" s="4">
        <v>5421594553.2399998</v>
      </c>
      <c r="P1172" s="3" t="s">
        <v>1158</v>
      </c>
      <c r="Q1172" s="3" t="s">
        <v>41</v>
      </c>
      <c r="R1172" s="3" t="s">
        <v>113</v>
      </c>
      <c r="S1172" s="3" t="s">
        <v>110</v>
      </c>
      <c r="T1172" s="3" t="s">
        <v>114</v>
      </c>
      <c r="U1172" s="3" t="s">
        <v>115</v>
      </c>
      <c r="V1172" s="3" t="s">
        <v>45</v>
      </c>
      <c r="W1172" s="3" t="s">
        <v>34</v>
      </c>
      <c r="X1172" s="3" t="s">
        <v>46</v>
      </c>
      <c r="Y1172" s="3" t="s">
        <v>47</v>
      </c>
      <c r="Z1172" s="3" t="s">
        <v>95</v>
      </c>
      <c r="AA1172" s="3" t="s">
        <v>1322</v>
      </c>
      <c r="AB1172" s="4">
        <v>20</v>
      </c>
      <c r="AC1172" s="4">
        <v>242536</v>
      </c>
      <c r="AD1172" s="4">
        <v>242.54</v>
      </c>
      <c r="AE1172" s="4">
        <v>786000</v>
      </c>
    </row>
    <row r="1173" spans="1:31" ht="22" customHeight="1" x14ac:dyDescent="0.3">
      <c r="A1173" s="5">
        <v>43436</v>
      </c>
      <c r="B1173" s="6" t="s">
        <v>31</v>
      </c>
      <c r="C1173" s="6" t="s">
        <v>32</v>
      </c>
      <c r="D1173" s="6" t="s">
        <v>33</v>
      </c>
      <c r="E1173" s="6" t="s">
        <v>34</v>
      </c>
      <c r="F1173" s="7" t="s">
        <v>68</v>
      </c>
      <c r="G1173" s="7" t="s">
        <v>68</v>
      </c>
      <c r="H1173" s="7" t="s">
        <v>68</v>
      </c>
      <c r="I1173" s="6" t="s">
        <v>1252</v>
      </c>
      <c r="J1173" s="6" t="s">
        <v>200</v>
      </c>
      <c r="K1173" s="7" t="s">
        <v>68</v>
      </c>
      <c r="L1173" s="6" t="s">
        <v>99</v>
      </c>
      <c r="M1173" s="7" t="s">
        <v>68</v>
      </c>
      <c r="N1173" s="7" t="s">
        <v>68</v>
      </c>
      <c r="O1173" s="7" t="s">
        <v>68</v>
      </c>
      <c r="P1173" s="6" t="s">
        <v>202</v>
      </c>
      <c r="Q1173" s="6" t="s">
        <v>41</v>
      </c>
      <c r="R1173" s="6" t="s">
        <v>133</v>
      </c>
      <c r="S1173" s="6" t="s">
        <v>110</v>
      </c>
      <c r="T1173" s="6" t="s">
        <v>134</v>
      </c>
      <c r="U1173" s="6" t="s">
        <v>115</v>
      </c>
      <c r="V1173" s="6" t="s">
        <v>45</v>
      </c>
      <c r="W1173" s="6" t="s">
        <v>34</v>
      </c>
      <c r="X1173" s="6" t="s">
        <v>46</v>
      </c>
      <c r="Y1173" s="6" t="s">
        <v>47</v>
      </c>
      <c r="Z1173" s="6" t="s">
        <v>95</v>
      </c>
      <c r="AA1173" s="6" t="s">
        <v>1323</v>
      </c>
      <c r="AB1173" s="7">
        <v>8</v>
      </c>
      <c r="AC1173" s="7">
        <v>86032</v>
      </c>
      <c r="AD1173" s="7">
        <v>86.03</v>
      </c>
      <c r="AE1173" s="7">
        <v>279000</v>
      </c>
    </row>
    <row r="1174" spans="1:31" ht="22" customHeight="1" x14ac:dyDescent="0.3">
      <c r="A1174" s="2">
        <v>43435</v>
      </c>
      <c r="B1174" s="3" t="s">
        <v>31</v>
      </c>
      <c r="C1174" s="3" t="s">
        <v>32</v>
      </c>
      <c r="D1174" s="3" t="s">
        <v>33</v>
      </c>
      <c r="E1174" s="3" t="s">
        <v>34</v>
      </c>
      <c r="F1174" s="4" t="s">
        <v>68</v>
      </c>
      <c r="G1174" s="4" t="s">
        <v>68</v>
      </c>
      <c r="H1174" s="4" t="s">
        <v>68</v>
      </c>
      <c r="I1174" s="3" t="s">
        <v>1252</v>
      </c>
      <c r="J1174" s="3" t="s">
        <v>200</v>
      </c>
      <c r="K1174" s="4" t="s">
        <v>68</v>
      </c>
      <c r="L1174" s="3" t="s">
        <v>99</v>
      </c>
      <c r="M1174" s="4" t="s">
        <v>68</v>
      </c>
      <c r="N1174" s="4" t="s">
        <v>68</v>
      </c>
      <c r="O1174" s="4" t="s">
        <v>68</v>
      </c>
      <c r="P1174" s="3" t="s">
        <v>202</v>
      </c>
      <c r="Q1174" s="3" t="s">
        <v>41</v>
      </c>
      <c r="R1174" s="3" t="s">
        <v>133</v>
      </c>
      <c r="S1174" s="3" t="s">
        <v>110</v>
      </c>
      <c r="T1174" s="3" t="s">
        <v>134</v>
      </c>
      <c r="U1174" s="3" t="s">
        <v>115</v>
      </c>
      <c r="V1174" s="3" t="s">
        <v>45</v>
      </c>
      <c r="W1174" s="3" t="s">
        <v>34</v>
      </c>
      <c r="X1174" s="3" t="s">
        <v>46</v>
      </c>
      <c r="Y1174" s="3" t="s">
        <v>47</v>
      </c>
      <c r="Z1174" s="3" t="s">
        <v>187</v>
      </c>
      <c r="AA1174" s="3" t="s">
        <v>1324</v>
      </c>
      <c r="AB1174" s="4">
        <v>2</v>
      </c>
      <c r="AC1174" s="4">
        <v>20280</v>
      </c>
      <c r="AD1174" s="4">
        <v>20.28</v>
      </c>
      <c r="AE1174" s="4">
        <v>130000</v>
      </c>
    </row>
    <row r="1175" spans="1:31" ht="22" customHeight="1" x14ac:dyDescent="0.3">
      <c r="A1175" s="5">
        <v>43435</v>
      </c>
      <c r="B1175" s="6" t="s">
        <v>107</v>
      </c>
      <c r="C1175" s="6" t="s">
        <v>56</v>
      </c>
      <c r="D1175" s="7" t="s">
        <v>68</v>
      </c>
      <c r="E1175" s="7" t="s">
        <v>68</v>
      </c>
      <c r="F1175" s="7" t="s">
        <v>68</v>
      </c>
      <c r="G1175" s="7" t="s">
        <v>68</v>
      </c>
      <c r="H1175" s="7" t="s">
        <v>68</v>
      </c>
      <c r="I1175" s="6" t="s">
        <v>74</v>
      </c>
      <c r="J1175" s="6" t="s">
        <v>108</v>
      </c>
      <c r="K1175" s="6" t="s">
        <v>109</v>
      </c>
      <c r="L1175" s="6" t="s">
        <v>110</v>
      </c>
      <c r="M1175" s="6" t="s">
        <v>61</v>
      </c>
      <c r="N1175" s="7">
        <v>4753761516.5299997</v>
      </c>
      <c r="O1175" s="7">
        <v>5421594553.2399998</v>
      </c>
      <c r="P1175" s="6" t="s">
        <v>1158</v>
      </c>
      <c r="Q1175" s="6" t="s">
        <v>41</v>
      </c>
      <c r="R1175" s="6" t="s">
        <v>133</v>
      </c>
      <c r="S1175" s="6" t="s">
        <v>110</v>
      </c>
      <c r="T1175" s="6" t="s">
        <v>134</v>
      </c>
      <c r="U1175" s="6" t="s">
        <v>115</v>
      </c>
      <c r="V1175" s="6" t="s">
        <v>45</v>
      </c>
      <c r="W1175" s="6" t="s">
        <v>34</v>
      </c>
      <c r="X1175" s="6" t="s">
        <v>46</v>
      </c>
      <c r="Y1175" s="6" t="s">
        <v>47</v>
      </c>
      <c r="Z1175" s="6" t="s">
        <v>345</v>
      </c>
      <c r="AA1175" s="6" t="s">
        <v>1325</v>
      </c>
      <c r="AB1175" s="7">
        <v>1</v>
      </c>
      <c r="AC1175" s="7">
        <v>12620</v>
      </c>
      <c r="AD1175" s="7">
        <v>12.62</v>
      </c>
      <c r="AE1175" s="7">
        <v>267000</v>
      </c>
    </row>
    <row r="1176" spans="1:31" ht="22" customHeight="1" x14ac:dyDescent="0.3">
      <c r="A1176" s="2">
        <v>43435</v>
      </c>
      <c r="B1176" s="3" t="s">
        <v>107</v>
      </c>
      <c r="C1176" s="3" t="s">
        <v>56</v>
      </c>
      <c r="D1176" s="4" t="s">
        <v>68</v>
      </c>
      <c r="E1176" s="4" t="s">
        <v>68</v>
      </c>
      <c r="F1176" s="4" t="s">
        <v>68</v>
      </c>
      <c r="G1176" s="4" t="s">
        <v>68</v>
      </c>
      <c r="H1176" s="4" t="s">
        <v>68</v>
      </c>
      <c r="I1176" s="3" t="s">
        <v>74</v>
      </c>
      <c r="J1176" s="3" t="s">
        <v>108</v>
      </c>
      <c r="K1176" s="3" t="s">
        <v>109</v>
      </c>
      <c r="L1176" s="3" t="s">
        <v>110</v>
      </c>
      <c r="M1176" s="3" t="s">
        <v>61</v>
      </c>
      <c r="N1176" s="4">
        <v>4753761516.5299997</v>
      </c>
      <c r="O1176" s="4">
        <v>5421594553.2399998</v>
      </c>
      <c r="P1176" s="3" t="s">
        <v>1158</v>
      </c>
      <c r="Q1176" s="3" t="s">
        <v>41</v>
      </c>
      <c r="R1176" s="3" t="s">
        <v>133</v>
      </c>
      <c r="S1176" s="3" t="s">
        <v>110</v>
      </c>
      <c r="T1176" s="3" t="s">
        <v>134</v>
      </c>
      <c r="U1176" s="3" t="s">
        <v>115</v>
      </c>
      <c r="V1176" s="3" t="s">
        <v>45</v>
      </c>
      <c r="W1176" s="3" t="s">
        <v>34</v>
      </c>
      <c r="X1176" s="3" t="s">
        <v>46</v>
      </c>
      <c r="Y1176" s="3" t="s">
        <v>47</v>
      </c>
      <c r="Z1176" s="3" t="s">
        <v>1089</v>
      </c>
      <c r="AA1176" s="3" t="s">
        <v>1326</v>
      </c>
      <c r="AB1176" s="4">
        <v>2</v>
      </c>
      <c r="AC1176" s="4">
        <v>23332</v>
      </c>
      <c r="AD1176" s="4">
        <v>23.33</v>
      </c>
      <c r="AE1176" s="4">
        <v>218000</v>
      </c>
    </row>
    <row r="1177" spans="1:31" ht="22" customHeight="1" x14ac:dyDescent="0.3">
      <c r="A1177" s="5">
        <v>43435</v>
      </c>
      <c r="B1177" s="6" t="s">
        <v>31</v>
      </c>
      <c r="C1177" s="6" t="s">
        <v>32</v>
      </c>
      <c r="D1177" s="6" t="s">
        <v>33</v>
      </c>
      <c r="E1177" s="6" t="s">
        <v>34</v>
      </c>
      <c r="F1177" s="7" t="s">
        <v>68</v>
      </c>
      <c r="G1177" s="7" t="s">
        <v>68</v>
      </c>
      <c r="H1177" s="7" t="s">
        <v>68</v>
      </c>
      <c r="I1177" s="6" t="s">
        <v>1252</v>
      </c>
      <c r="J1177" s="6" t="s">
        <v>200</v>
      </c>
      <c r="K1177" s="7" t="s">
        <v>68</v>
      </c>
      <c r="L1177" s="6" t="s">
        <v>99</v>
      </c>
      <c r="M1177" s="7" t="s">
        <v>68</v>
      </c>
      <c r="N1177" s="7" t="s">
        <v>68</v>
      </c>
      <c r="O1177" s="7" t="s">
        <v>68</v>
      </c>
      <c r="P1177" s="6" t="s">
        <v>202</v>
      </c>
      <c r="Q1177" s="6" t="s">
        <v>41</v>
      </c>
      <c r="R1177" s="6" t="s">
        <v>133</v>
      </c>
      <c r="S1177" s="6" t="s">
        <v>110</v>
      </c>
      <c r="T1177" s="6" t="s">
        <v>134</v>
      </c>
      <c r="U1177" s="6" t="s">
        <v>115</v>
      </c>
      <c r="V1177" s="6" t="s">
        <v>45</v>
      </c>
      <c r="W1177" s="6" t="s">
        <v>34</v>
      </c>
      <c r="X1177" s="6" t="s">
        <v>46</v>
      </c>
      <c r="Y1177" s="6" t="s">
        <v>47</v>
      </c>
      <c r="Z1177" s="6" t="s">
        <v>145</v>
      </c>
      <c r="AA1177" s="6" t="s">
        <v>1327</v>
      </c>
      <c r="AB1177" s="7">
        <v>4</v>
      </c>
      <c r="AC1177" s="7">
        <v>39240</v>
      </c>
      <c r="AD1177" s="7">
        <v>39.24</v>
      </c>
      <c r="AE1177" s="7">
        <v>831000</v>
      </c>
    </row>
    <row r="1178" spans="1:31" ht="22" customHeight="1" x14ac:dyDescent="0.3">
      <c r="A1178" s="2">
        <v>43435</v>
      </c>
      <c r="B1178" s="3" t="s">
        <v>107</v>
      </c>
      <c r="C1178" s="3" t="s">
        <v>32</v>
      </c>
      <c r="D1178" s="3" t="s">
        <v>33</v>
      </c>
      <c r="E1178" s="3" t="s">
        <v>34</v>
      </c>
      <c r="F1178" s="4" t="s">
        <v>68</v>
      </c>
      <c r="G1178" s="4" t="s">
        <v>68</v>
      </c>
      <c r="H1178" s="4" t="s">
        <v>68</v>
      </c>
      <c r="I1178" s="3" t="s">
        <v>1252</v>
      </c>
      <c r="J1178" s="3" t="s">
        <v>108</v>
      </c>
      <c r="K1178" s="3" t="s">
        <v>109</v>
      </c>
      <c r="L1178" s="3" t="s">
        <v>110</v>
      </c>
      <c r="M1178" s="3" t="s">
        <v>61</v>
      </c>
      <c r="N1178" s="4">
        <v>4753761516.5299997</v>
      </c>
      <c r="O1178" s="4">
        <v>5421594553.2399998</v>
      </c>
      <c r="P1178" s="3" t="s">
        <v>1158</v>
      </c>
      <c r="Q1178" s="3" t="s">
        <v>41</v>
      </c>
      <c r="R1178" s="3" t="s">
        <v>133</v>
      </c>
      <c r="S1178" s="3" t="s">
        <v>110</v>
      </c>
      <c r="T1178" s="3" t="s">
        <v>134</v>
      </c>
      <c r="U1178" s="3" t="s">
        <v>115</v>
      </c>
      <c r="V1178" s="3" t="s">
        <v>45</v>
      </c>
      <c r="W1178" s="3" t="s">
        <v>34</v>
      </c>
      <c r="X1178" s="3" t="s">
        <v>46</v>
      </c>
      <c r="Y1178" s="3" t="s">
        <v>47</v>
      </c>
      <c r="Z1178" s="3" t="s">
        <v>145</v>
      </c>
      <c r="AA1178" s="3" t="s">
        <v>1328</v>
      </c>
      <c r="AB1178" s="4">
        <v>6</v>
      </c>
      <c r="AC1178" s="4">
        <v>57720</v>
      </c>
      <c r="AD1178" s="4">
        <v>57.72</v>
      </c>
      <c r="AE1178" s="4">
        <v>1222000</v>
      </c>
    </row>
    <row r="1179" spans="1:31" ht="22" customHeight="1" x14ac:dyDescent="0.3">
      <c r="A1179" s="5">
        <v>43435</v>
      </c>
      <c r="B1179" s="6" t="s">
        <v>31</v>
      </c>
      <c r="C1179" s="6" t="s">
        <v>32</v>
      </c>
      <c r="D1179" s="6" t="s">
        <v>33</v>
      </c>
      <c r="E1179" s="6" t="s">
        <v>34</v>
      </c>
      <c r="F1179" s="7" t="s">
        <v>68</v>
      </c>
      <c r="G1179" s="7" t="s">
        <v>68</v>
      </c>
      <c r="H1179" s="7" t="s">
        <v>68</v>
      </c>
      <c r="I1179" s="6" t="s">
        <v>1252</v>
      </c>
      <c r="J1179" s="6" t="s">
        <v>200</v>
      </c>
      <c r="K1179" s="7" t="s">
        <v>68</v>
      </c>
      <c r="L1179" s="6" t="s">
        <v>99</v>
      </c>
      <c r="M1179" s="7" t="s">
        <v>68</v>
      </c>
      <c r="N1179" s="7" t="s">
        <v>68</v>
      </c>
      <c r="O1179" s="7" t="s">
        <v>68</v>
      </c>
      <c r="P1179" s="6" t="s">
        <v>202</v>
      </c>
      <c r="Q1179" s="6" t="s">
        <v>41</v>
      </c>
      <c r="R1179" s="6" t="s">
        <v>133</v>
      </c>
      <c r="S1179" s="6" t="s">
        <v>110</v>
      </c>
      <c r="T1179" s="6" t="s">
        <v>134</v>
      </c>
      <c r="U1179" s="6" t="s">
        <v>115</v>
      </c>
      <c r="V1179" s="6" t="s">
        <v>45</v>
      </c>
      <c r="W1179" s="6" t="s">
        <v>34</v>
      </c>
      <c r="X1179" s="6" t="s">
        <v>46</v>
      </c>
      <c r="Y1179" s="6" t="s">
        <v>47</v>
      </c>
      <c r="Z1179" s="6" t="s">
        <v>95</v>
      </c>
      <c r="AA1179" s="6" t="s">
        <v>1329</v>
      </c>
      <c r="AB1179" s="7">
        <v>14</v>
      </c>
      <c r="AC1179" s="7">
        <v>169442</v>
      </c>
      <c r="AD1179" s="7">
        <v>169.44</v>
      </c>
      <c r="AE1179" s="7">
        <v>549000</v>
      </c>
    </row>
    <row r="1180" spans="1:31" ht="22" customHeight="1" x14ac:dyDescent="0.3">
      <c r="A1180" s="2">
        <v>43435</v>
      </c>
      <c r="B1180" s="3" t="s">
        <v>31</v>
      </c>
      <c r="C1180" s="3" t="s">
        <v>56</v>
      </c>
      <c r="D1180" s="3" t="s">
        <v>222</v>
      </c>
      <c r="E1180" s="3" t="s">
        <v>34</v>
      </c>
      <c r="F1180" s="4" t="s">
        <v>68</v>
      </c>
      <c r="G1180" s="4" t="s">
        <v>68</v>
      </c>
      <c r="H1180" s="4" t="s">
        <v>68</v>
      </c>
      <c r="I1180" s="3" t="s">
        <v>223</v>
      </c>
      <c r="J1180" s="3" t="s">
        <v>727</v>
      </c>
      <c r="K1180" s="3" t="s">
        <v>580</v>
      </c>
      <c r="L1180" s="3" t="s">
        <v>110</v>
      </c>
      <c r="M1180" s="4" t="s">
        <v>68</v>
      </c>
      <c r="N1180" s="4" t="s">
        <v>68</v>
      </c>
      <c r="O1180" s="4" t="s">
        <v>68</v>
      </c>
      <c r="P1180" s="3" t="s">
        <v>225</v>
      </c>
      <c r="Q1180" s="3" t="s">
        <v>728</v>
      </c>
      <c r="R1180" s="3" t="s">
        <v>133</v>
      </c>
      <c r="S1180" s="3" t="s">
        <v>110</v>
      </c>
      <c r="T1180" s="3" t="s">
        <v>134</v>
      </c>
      <c r="U1180" s="3" t="s">
        <v>115</v>
      </c>
      <c r="V1180" s="3" t="s">
        <v>45</v>
      </c>
      <c r="W1180" s="3" t="s">
        <v>34</v>
      </c>
      <c r="X1180" s="3" t="s">
        <v>46</v>
      </c>
      <c r="Y1180" s="3" t="s">
        <v>47</v>
      </c>
      <c r="Z1180" s="3" t="s">
        <v>95</v>
      </c>
      <c r="AA1180" s="3" t="s">
        <v>1330</v>
      </c>
      <c r="AB1180" s="4">
        <v>18</v>
      </c>
      <c r="AC1180" s="4">
        <v>217854</v>
      </c>
      <c r="AD1180" s="4">
        <v>217.85</v>
      </c>
      <c r="AE1180" s="4">
        <v>706000</v>
      </c>
    </row>
    <row r="1181" spans="1:31" ht="22" customHeight="1" x14ac:dyDescent="0.3">
      <c r="A1181" s="5">
        <v>43435</v>
      </c>
      <c r="B1181" s="6" t="s">
        <v>107</v>
      </c>
      <c r="C1181" s="6" t="s">
        <v>56</v>
      </c>
      <c r="D1181" s="7" t="s">
        <v>68</v>
      </c>
      <c r="E1181" s="7" t="s">
        <v>68</v>
      </c>
      <c r="F1181" s="7" t="s">
        <v>68</v>
      </c>
      <c r="G1181" s="7" t="s">
        <v>68</v>
      </c>
      <c r="H1181" s="7" t="s">
        <v>68</v>
      </c>
      <c r="I1181" s="6" t="s">
        <v>74</v>
      </c>
      <c r="J1181" s="6" t="s">
        <v>108</v>
      </c>
      <c r="K1181" s="6" t="s">
        <v>109</v>
      </c>
      <c r="L1181" s="6" t="s">
        <v>110</v>
      </c>
      <c r="M1181" s="6" t="s">
        <v>61</v>
      </c>
      <c r="N1181" s="7">
        <v>4753761516.5299997</v>
      </c>
      <c r="O1181" s="7">
        <v>5421594553.2399998</v>
      </c>
      <c r="P1181" s="6" t="s">
        <v>1158</v>
      </c>
      <c r="Q1181" s="6" t="s">
        <v>41</v>
      </c>
      <c r="R1181" s="6" t="s">
        <v>133</v>
      </c>
      <c r="S1181" s="6" t="s">
        <v>110</v>
      </c>
      <c r="T1181" s="6" t="s">
        <v>134</v>
      </c>
      <c r="U1181" s="6" t="s">
        <v>115</v>
      </c>
      <c r="V1181" s="6" t="s">
        <v>45</v>
      </c>
      <c r="W1181" s="6" t="s">
        <v>34</v>
      </c>
      <c r="X1181" s="6" t="s">
        <v>46</v>
      </c>
      <c r="Y1181" s="6" t="s">
        <v>47</v>
      </c>
      <c r="Z1181" s="6" t="s">
        <v>345</v>
      </c>
      <c r="AA1181" s="6" t="s">
        <v>1325</v>
      </c>
      <c r="AB1181" s="7">
        <v>1</v>
      </c>
      <c r="AC1181" s="7">
        <v>12620</v>
      </c>
      <c r="AD1181" s="7">
        <v>12.62</v>
      </c>
      <c r="AE1181" s="7">
        <v>267000</v>
      </c>
    </row>
    <row r="1182" spans="1:31" ht="22" customHeight="1" x14ac:dyDescent="0.3">
      <c r="A1182" s="2">
        <v>43435</v>
      </c>
      <c r="B1182" s="3" t="s">
        <v>31</v>
      </c>
      <c r="C1182" s="3" t="s">
        <v>32</v>
      </c>
      <c r="D1182" s="3" t="s">
        <v>33</v>
      </c>
      <c r="E1182" s="3" t="s">
        <v>34</v>
      </c>
      <c r="F1182" s="4" t="s">
        <v>68</v>
      </c>
      <c r="G1182" s="4" t="s">
        <v>68</v>
      </c>
      <c r="H1182" s="4" t="s">
        <v>68</v>
      </c>
      <c r="I1182" s="3" t="s">
        <v>1252</v>
      </c>
      <c r="J1182" s="3" t="s">
        <v>200</v>
      </c>
      <c r="K1182" s="4" t="s">
        <v>68</v>
      </c>
      <c r="L1182" s="3" t="s">
        <v>99</v>
      </c>
      <c r="M1182" s="4" t="s">
        <v>68</v>
      </c>
      <c r="N1182" s="4" t="s">
        <v>68</v>
      </c>
      <c r="O1182" s="4" t="s">
        <v>68</v>
      </c>
      <c r="P1182" s="3" t="s">
        <v>202</v>
      </c>
      <c r="Q1182" s="3" t="s">
        <v>41</v>
      </c>
      <c r="R1182" s="3" t="s">
        <v>133</v>
      </c>
      <c r="S1182" s="3" t="s">
        <v>110</v>
      </c>
      <c r="T1182" s="3" t="s">
        <v>134</v>
      </c>
      <c r="U1182" s="3" t="s">
        <v>115</v>
      </c>
      <c r="V1182" s="3" t="s">
        <v>45</v>
      </c>
      <c r="W1182" s="3" t="s">
        <v>34</v>
      </c>
      <c r="X1182" s="3" t="s">
        <v>46</v>
      </c>
      <c r="Y1182" s="3" t="s">
        <v>47</v>
      </c>
      <c r="Z1182" s="3" t="s">
        <v>203</v>
      </c>
      <c r="AA1182" s="3" t="s">
        <v>1331</v>
      </c>
      <c r="AB1182" s="4">
        <v>14</v>
      </c>
      <c r="AC1182" s="4">
        <v>157149.99</v>
      </c>
      <c r="AD1182" s="4">
        <v>157.15</v>
      </c>
      <c r="AE1182" s="4">
        <v>3327000</v>
      </c>
    </row>
    <row r="1183" spans="1:31" ht="22" customHeight="1" x14ac:dyDescent="0.3">
      <c r="A1183" s="5">
        <v>43435</v>
      </c>
      <c r="B1183" s="6" t="s">
        <v>31</v>
      </c>
      <c r="C1183" s="6" t="s">
        <v>32</v>
      </c>
      <c r="D1183" s="6" t="s">
        <v>33</v>
      </c>
      <c r="E1183" s="6" t="s">
        <v>34</v>
      </c>
      <c r="F1183" s="7" t="s">
        <v>68</v>
      </c>
      <c r="G1183" s="7" t="s">
        <v>68</v>
      </c>
      <c r="H1183" s="7" t="s">
        <v>68</v>
      </c>
      <c r="I1183" s="6" t="s">
        <v>1252</v>
      </c>
      <c r="J1183" s="6" t="s">
        <v>200</v>
      </c>
      <c r="K1183" s="7" t="s">
        <v>68</v>
      </c>
      <c r="L1183" s="6" t="s">
        <v>99</v>
      </c>
      <c r="M1183" s="7" t="s">
        <v>68</v>
      </c>
      <c r="N1183" s="7" t="s">
        <v>68</v>
      </c>
      <c r="O1183" s="7" t="s">
        <v>68</v>
      </c>
      <c r="P1183" s="6" t="s">
        <v>202</v>
      </c>
      <c r="Q1183" s="6" t="s">
        <v>41</v>
      </c>
      <c r="R1183" s="6" t="s">
        <v>133</v>
      </c>
      <c r="S1183" s="6" t="s">
        <v>110</v>
      </c>
      <c r="T1183" s="6" t="s">
        <v>134</v>
      </c>
      <c r="U1183" s="6" t="s">
        <v>115</v>
      </c>
      <c r="V1183" s="6" t="s">
        <v>45</v>
      </c>
      <c r="W1183" s="6" t="s">
        <v>34</v>
      </c>
      <c r="X1183" s="6" t="s">
        <v>46</v>
      </c>
      <c r="Y1183" s="6" t="s">
        <v>47</v>
      </c>
      <c r="Z1183" s="6" t="s">
        <v>145</v>
      </c>
      <c r="AA1183" s="6" t="s">
        <v>1332</v>
      </c>
      <c r="AB1183" s="7">
        <v>2</v>
      </c>
      <c r="AC1183" s="7">
        <v>23280</v>
      </c>
      <c r="AD1183" s="7">
        <v>23.28</v>
      </c>
      <c r="AE1183" s="7">
        <v>493000</v>
      </c>
    </row>
    <row r="1184" spans="1:31" ht="22" customHeight="1" x14ac:dyDescent="0.3">
      <c r="A1184" s="2">
        <v>43435</v>
      </c>
      <c r="B1184" s="3" t="s">
        <v>31</v>
      </c>
      <c r="C1184" s="3" t="s">
        <v>32</v>
      </c>
      <c r="D1184" s="3" t="s">
        <v>33</v>
      </c>
      <c r="E1184" s="3" t="s">
        <v>34</v>
      </c>
      <c r="F1184" s="4" t="s">
        <v>68</v>
      </c>
      <c r="G1184" s="4" t="s">
        <v>68</v>
      </c>
      <c r="H1184" s="4" t="s">
        <v>68</v>
      </c>
      <c r="I1184" s="3" t="s">
        <v>1252</v>
      </c>
      <c r="J1184" s="3" t="s">
        <v>200</v>
      </c>
      <c r="K1184" s="4" t="s">
        <v>68</v>
      </c>
      <c r="L1184" s="3" t="s">
        <v>99</v>
      </c>
      <c r="M1184" s="4" t="s">
        <v>68</v>
      </c>
      <c r="N1184" s="4" t="s">
        <v>68</v>
      </c>
      <c r="O1184" s="4" t="s">
        <v>68</v>
      </c>
      <c r="P1184" s="3" t="s">
        <v>202</v>
      </c>
      <c r="Q1184" s="3" t="s">
        <v>41</v>
      </c>
      <c r="R1184" s="3" t="s">
        <v>133</v>
      </c>
      <c r="S1184" s="3" t="s">
        <v>110</v>
      </c>
      <c r="T1184" s="3" t="s">
        <v>134</v>
      </c>
      <c r="U1184" s="3" t="s">
        <v>115</v>
      </c>
      <c r="V1184" s="3" t="s">
        <v>45</v>
      </c>
      <c r="W1184" s="3" t="s">
        <v>34</v>
      </c>
      <c r="X1184" s="3" t="s">
        <v>46</v>
      </c>
      <c r="Y1184" s="3" t="s">
        <v>47</v>
      </c>
      <c r="Z1184" s="3" t="s">
        <v>95</v>
      </c>
      <c r="AA1184" s="3" t="s">
        <v>1333</v>
      </c>
      <c r="AB1184" s="4">
        <v>2</v>
      </c>
      <c r="AC1184" s="4">
        <v>21645</v>
      </c>
      <c r="AD1184" s="4">
        <v>21.65</v>
      </c>
      <c r="AE1184" s="4">
        <v>70200</v>
      </c>
    </row>
    <row r="1185" spans="1:31" ht="22" customHeight="1" x14ac:dyDescent="0.3">
      <c r="A1185" s="5">
        <v>43435</v>
      </c>
      <c r="B1185" s="6" t="s">
        <v>107</v>
      </c>
      <c r="C1185" s="6" t="s">
        <v>56</v>
      </c>
      <c r="D1185" s="7" t="s">
        <v>68</v>
      </c>
      <c r="E1185" s="7" t="s">
        <v>68</v>
      </c>
      <c r="F1185" s="7" t="s">
        <v>68</v>
      </c>
      <c r="G1185" s="7" t="s">
        <v>68</v>
      </c>
      <c r="H1185" s="7" t="s">
        <v>68</v>
      </c>
      <c r="I1185" s="6" t="s">
        <v>74</v>
      </c>
      <c r="J1185" s="6" t="s">
        <v>108</v>
      </c>
      <c r="K1185" s="6" t="s">
        <v>109</v>
      </c>
      <c r="L1185" s="6" t="s">
        <v>110</v>
      </c>
      <c r="M1185" s="6" t="s">
        <v>61</v>
      </c>
      <c r="N1185" s="7">
        <v>4753761516.5299997</v>
      </c>
      <c r="O1185" s="7">
        <v>5421594553.2399998</v>
      </c>
      <c r="P1185" s="6" t="s">
        <v>1158</v>
      </c>
      <c r="Q1185" s="6" t="s">
        <v>41</v>
      </c>
      <c r="R1185" s="6" t="s">
        <v>133</v>
      </c>
      <c r="S1185" s="6" t="s">
        <v>110</v>
      </c>
      <c r="T1185" s="6" t="s">
        <v>134</v>
      </c>
      <c r="U1185" s="6" t="s">
        <v>115</v>
      </c>
      <c r="V1185" s="6" t="s">
        <v>45</v>
      </c>
      <c r="W1185" s="6" t="s">
        <v>34</v>
      </c>
      <c r="X1185" s="6" t="s">
        <v>46</v>
      </c>
      <c r="Y1185" s="6" t="s">
        <v>47</v>
      </c>
      <c r="Z1185" s="6" t="s">
        <v>145</v>
      </c>
      <c r="AA1185" s="6" t="s">
        <v>1334</v>
      </c>
      <c r="AB1185" s="7">
        <v>2</v>
      </c>
      <c r="AC1185" s="7">
        <v>21875</v>
      </c>
      <c r="AD1185" s="7">
        <v>21.88</v>
      </c>
      <c r="AE1185" s="7">
        <v>463000</v>
      </c>
    </row>
    <row r="1186" spans="1:31" ht="22" customHeight="1" x14ac:dyDescent="0.3">
      <c r="A1186" s="2">
        <v>43435</v>
      </c>
      <c r="B1186" s="3" t="s">
        <v>31</v>
      </c>
      <c r="C1186" s="3" t="s">
        <v>56</v>
      </c>
      <c r="D1186" s="4" t="s">
        <v>68</v>
      </c>
      <c r="E1186" s="4" t="s">
        <v>68</v>
      </c>
      <c r="F1186" s="4" t="s">
        <v>68</v>
      </c>
      <c r="G1186" s="4" t="s">
        <v>68</v>
      </c>
      <c r="H1186" s="4" t="s">
        <v>68</v>
      </c>
      <c r="I1186" s="3" t="s">
        <v>74</v>
      </c>
      <c r="J1186" s="3" t="s">
        <v>200</v>
      </c>
      <c r="K1186" s="4" t="s">
        <v>68</v>
      </c>
      <c r="L1186" s="3" t="s">
        <v>99</v>
      </c>
      <c r="M1186" s="4" t="s">
        <v>68</v>
      </c>
      <c r="N1186" s="4" t="s">
        <v>68</v>
      </c>
      <c r="O1186" s="4" t="s">
        <v>68</v>
      </c>
      <c r="P1186" s="3" t="s">
        <v>202</v>
      </c>
      <c r="Q1186" s="3" t="s">
        <v>41</v>
      </c>
      <c r="R1186" s="3" t="s">
        <v>133</v>
      </c>
      <c r="S1186" s="3" t="s">
        <v>110</v>
      </c>
      <c r="T1186" s="3" t="s">
        <v>134</v>
      </c>
      <c r="U1186" s="3" t="s">
        <v>115</v>
      </c>
      <c r="V1186" s="3" t="s">
        <v>45</v>
      </c>
      <c r="W1186" s="3" t="s">
        <v>34</v>
      </c>
      <c r="X1186" s="3" t="s">
        <v>46</v>
      </c>
      <c r="Y1186" s="3" t="s">
        <v>47</v>
      </c>
      <c r="Z1186" s="3" t="s">
        <v>95</v>
      </c>
      <c r="AA1186" s="3" t="s">
        <v>1335</v>
      </c>
      <c r="AB1186" s="4">
        <v>6</v>
      </c>
      <c r="AC1186" s="4">
        <v>72618</v>
      </c>
      <c r="AD1186" s="4">
        <v>72.62</v>
      </c>
      <c r="AE1186" s="4">
        <v>235000</v>
      </c>
    </row>
    <row r="1187" spans="1:31" ht="22" customHeight="1" x14ac:dyDescent="0.3">
      <c r="A1187" s="5">
        <v>43435</v>
      </c>
      <c r="B1187" s="6" t="s">
        <v>107</v>
      </c>
      <c r="C1187" s="6" t="s">
        <v>32</v>
      </c>
      <c r="D1187" s="6" t="s">
        <v>33</v>
      </c>
      <c r="E1187" s="6" t="s">
        <v>34</v>
      </c>
      <c r="F1187" s="7" t="s">
        <v>68</v>
      </c>
      <c r="G1187" s="7" t="s">
        <v>68</v>
      </c>
      <c r="H1187" s="7" t="s">
        <v>68</v>
      </c>
      <c r="I1187" s="6" t="s">
        <v>1252</v>
      </c>
      <c r="J1187" s="6" t="s">
        <v>108</v>
      </c>
      <c r="K1187" s="6" t="s">
        <v>109</v>
      </c>
      <c r="L1187" s="6" t="s">
        <v>110</v>
      </c>
      <c r="M1187" s="6" t="s">
        <v>61</v>
      </c>
      <c r="N1187" s="7">
        <v>4753761516.5299997</v>
      </c>
      <c r="O1187" s="7">
        <v>5421594553.2399998</v>
      </c>
      <c r="P1187" s="6" t="s">
        <v>1158</v>
      </c>
      <c r="Q1187" s="6" t="s">
        <v>41</v>
      </c>
      <c r="R1187" s="6" t="s">
        <v>133</v>
      </c>
      <c r="S1187" s="6" t="s">
        <v>110</v>
      </c>
      <c r="T1187" s="6" t="s">
        <v>134</v>
      </c>
      <c r="U1187" s="6" t="s">
        <v>115</v>
      </c>
      <c r="V1187" s="6" t="s">
        <v>45</v>
      </c>
      <c r="W1187" s="6" t="s">
        <v>34</v>
      </c>
      <c r="X1187" s="6" t="s">
        <v>46</v>
      </c>
      <c r="Y1187" s="6" t="s">
        <v>47</v>
      </c>
      <c r="Z1187" s="6" t="s">
        <v>145</v>
      </c>
      <c r="AA1187" s="6" t="s">
        <v>1336</v>
      </c>
      <c r="AB1187" s="7">
        <v>2</v>
      </c>
      <c r="AC1187" s="7">
        <v>11040</v>
      </c>
      <c r="AD1187" s="7">
        <v>11.04</v>
      </c>
      <c r="AE1187" s="7">
        <v>234000</v>
      </c>
    </row>
    <row r="1188" spans="1:31" ht="22" customHeight="1" x14ac:dyDescent="0.3">
      <c r="A1188" s="2">
        <v>43432</v>
      </c>
      <c r="B1188" s="3" t="s">
        <v>31</v>
      </c>
      <c r="C1188" s="3" t="s">
        <v>56</v>
      </c>
      <c r="D1188" s="4" t="s">
        <v>68</v>
      </c>
      <c r="E1188" s="4" t="s">
        <v>68</v>
      </c>
      <c r="F1188" s="4" t="s">
        <v>68</v>
      </c>
      <c r="G1188" s="4" t="s">
        <v>68</v>
      </c>
      <c r="H1188" s="4" t="s">
        <v>68</v>
      </c>
      <c r="I1188" s="3" t="s">
        <v>74</v>
      </c>
      <c r="J1188" s="3" t="s">
        <v>230</v>
      </c>
      <c r="K1188" s="3" t="s">
        <v>580</v>
      </c>
      <c r="L1188" s="3" t="s">
        <v>110</v>
      </c>
      <c r="M1188" s="4" t="s">
        <v>68</v>
      </c>
      <c r="N1188" s="4" t="s">
        <v>68</v>
      </c>
      <c r="O1188" s="4" t="s">
        <v>68</v>
      </c>
      <c r="P1188" s="3" t="s">
        <v>231</v>
      </c>
      <c r="Q1188" s="3" t="s">
        <v>101</v>
      </c>
      <c r="R1188" s="3" t="s">
        <v>113</v>
      </c>
      <c r="S1188" s="3" t="s">
        <v>110</v>
      </c>
      <c r="T1188" s="3" t="s">
        <v>114</v>
      </c>
      <c r="U1188" s="3" t="s">
        <v>115</v>
      </c>
      <c r="V1188" s="3" t="s">
        <v>45</v>
      </c>
      <c r="W1188" s="3" t="s">
        <v>34</v>
      </c>
      <c r="X1188" s="3" t="s">
        <v>46</v>
      </c>
      <c r="Y1188" s="3" t="s">
        <v>47</v>
      </c>
      <c r="Z1188" s="3" t="s">
        <v>232</v>
      </c>
      <c r="AA1188" s="3" t="s">
        <v>1337</v>
      </c>
      <c r="AB1188" s="4">
        <v>6</v>
      </c>
      <c r="AC1188" s="4">
        <v>96240</v>
      </c>
      <c r="AD1188" s="4">
        <v>96.24</v>
      </c>
      <c r="AE1188" s="4">
        <v>141000</v>
      </c>
    </row>
    <row r="1189" spans="1:31" ht="22" customHeight="1" x14ac:dyDescent="0.3">
      <c r="A1189" s="5">
        <v>43430</v>
      </c>
      <c r="B1189" s="6" t="s">
        <v>31</v>
      </c>
      <c r="C1189" s="6" t="s">
        <v>56</v>
      </c>
      <c r="D1189" s="7" t="s">
        <v>68</v>
      </c>
      <c r="E1189" s="7" t="s">
        <v>68</v>
      </c>
      <c r="F1189" s="7" t="s">
        <v>68</v>
      </c>
      <c r="G1189" s="7" t="s">
        <v>68</v>
      </c>
      <c r="H1189" s="7" t="s">
        <v>68</v>
      </c>
      <c r="I1189" s="6" t="s">
        <v>74</v>
      </c>
      <c r="J1189" s="6" t="s">
        <v>77</v>
      </c>
      <c r="K1189" s="6" t="s">
        <v>78</v>
      </c>
      <c r="L1189" s="6" t="s">
        <v>79</v>
      </c>
      <c r="M1189" s="7" t="s">
        <v>68</v>
      </c>
      <c r="N1189" s="7" t="s">
        <v>68</v>
      </c>
      <c r="O1189" s="7" t="s">
        <v>68</v>
      </c>
      <c r="P1189" s="6" t="s">
        <v>80</v>
      </c>
      <c r="Q1189" s="6" t="s">
        <v>1136</v>
      </c>
      <c r="R1189" s="6" t="s">
        <v>82</v>
      </c>
      <c r="S1189" s="6" t="s">
        <v>79</v>
      </c>
      <c r="T1189" s="6" t="s">
        <v>83</v>
      </c>
      <c r="U1189" s="6" t="s">
        <v>65</v>
      </c>
      <c r="V1189" s="6" t="s">
        <v>45</v>
      </c>
      <c r="W1189" s="6" t="s">
        <v>34</v>
      </c>
      <c r="X1189" s="6" t="s">
        <v>46</v>
      </c>
      <c r="Y1189" s="6" t="s">
        <v>47</v>
      </c>
      <c r="Z1189" s="6" t="s">
        <v>84</v>
      </c>
      <c r="AA1189" s="6" t="s">
        <v>1338</v>
      </c>
      <c r="AB1189" s="7">
        <v>6</v>
      </c>
      <c r="AC1189" s="7">
        <v>87108</v>
      </c>
      <c r="AD1189" s="7">
        <v>87.11</v>
      </c>
      <c r="AE1189" s="7">
        <v>264000</v>
      </c>
    </row>
    <row r="1190" spans="1:31" ht="22" customHeight="1" x14ac:dyDescent="0.3">
      <c r="A1190" s="2">
        <v>43430</v>
      </c>
      <c r="B1190" s="3" t="s">
        <v>31</v>
      </c>
      <c r="C1190" s="3" t="s">
        <v>56</v>
      </c>
      <c r="D1190" s="4" t="s">
        <v>68</v>
      </c>
      <c r="E1190" s="4" t="s">
        <v>68</v>
      </c>
      <c r="F1190" s="4" t="s">
        <v>68</v>
      </c>
      <c r="G1190" s="4" t="s">
        <v>68</v>
      </c>
      <c r="H1190" s="4" t="s">
        <v>68</v>
      </c>
      <c r="I1190" s="3" t="s">
        <v>74</v>
      </c>
      <c r="J1190" s="3" t="s">
        <v>1339</v>
      </c>
      <c r="K1190" s="3" t="s">
        <v>1340</v>
      </c>
      <c r="L1190" s="3" t="s">
        <v>1341</v>
      </c>
      <c r="M1190" s="3" t="s">
        <v>1342</v>
      </c>
      <c r="N1190" s="4" t="s">
        <v>68</v>
      </c>
      <c r="O1190" s="4" t="s">
        <v>68</v>
      </c>
      <c r="P1190" s="3" t="s">
        <v>1343</v>
      </c>
      <c r="Q1190" s="3" t="s">
        <v>101</v>
      </c>
      <c r="R1190" s="3" t="s">
        <v>1344</v>
      </c>
      <c r="S1190" s="3" t="s">
        <v>1341</v>
      </c>
      <c r="T1190" s="3" t="s">
        <v>1345</v>
      </c>
      <c r="U1190" s="3" t="s">
        <v>352</v>
      </c>
      <c r="V1190" s="3" t="s">
        <v>45</v>
      </c>
      <c r="W1190" s="3" t="s">
        <v>34</v>
      </c>
      <c r="X1190" s="3" t="s">
        <v>46</v>
      </c>
      <c r="Y1190" s="3" t="s">
        <v>47</v>
      </c>
      <c r="Z1190" s="3" t="s">
        <v>1346</v>
      </c>
      <c r="AA1190" s="3" t="s">
        <v>1347</v>
      </c>
      <c r="AB1190" s="4">
        <v>1</v>
      </c>
      <c r="AC1190" s="4">
        <v>10521</v>
      </c>
      <c r="AD1190" s="4">
        <v>10.52</v>
      </c>
      <c r="AE1190" s="4">
        <v>169000</v>
      </c>
    </row>
    <row r="1191" spans="1:31" ht="22" customHeight="1" x14ac:dyDescent="0.3">
      <c r="A1191" s="5">
        <v>43429</v>
      </c>
      <c r="B1191" s="6" t="s">
        <v>31</v>
      </c>
      <c r="C1191" s="6" t="s">
        <v>32</v>
      </c>
      <c r="D1191" s="6" t="s">
        <v>33</v>
      </c>
      <c r="E1191" s="6" t="s">
        <v>34</v>
      </c>
      <c r="F1191" s="7" t="s">
        <v>68</v>
      </c>
      <c r="G1191" s="7" t="s">
        <v>68</v>
      </c>
      <c r="H1191" s="7" t="s">
        <v>68</v>
      </c>
      <c r="I1191" s="6" t="s">
        <v>1252</v>
      </c>
      <c r="J1191" s="6" t="s">
        <v>185</v>
      </c>
      <c r="K1191" s="7" t="s">
        <v>68</v>
      </c>
      <c r="L1191" s="6" t="s">
        <v>120</v>
      </c>
      <c r="M1191" s="7" t="s">
        <v>68</v>
      </c>
      <c r="N1191" s="7" t="s">
        <v>68</v>
      </c>
      <c r="O1191" s="7" t="s">
        <v>68</v>
      </c>
      <c r="P1191" s="6" t="s">
        <v>186</v>
      </c>
      <c r="Q1191" s="6" t="s">
        <v>41</v>
      </c>
      <c r="R1191" s="6" t="s">
        <v>122</v>
      </c>
      <c r="S1191" s="6" t="s">
        <v>120</v>
      </c>
      <c r="T1191" s="6" t="s">
        <v>123</v>
      </c>
      <c r="U1191" s="6" t="s">
        <v>124</v>
      </c>
      <c r="V1191" s="6" t="s">
        <v>45</v>
      </c>
      <c r="W1191" s="6" t="s">
        <v>34</v>
      </c>
      <c r="X1191" s="6" t="s">
        <v>46</v>
      </c>
      <c r="Y1191" s="6" t="s">
        <v>47</v>
      </c>
      <c r="Z1191" s="6" t="s">
        <v>187</v>
      </c>
      <c r="AA1191" s="6" t="s">
        <v>1348</v>
      </c>
      <c r="AB1191" s="7">
        <v>2</v>
      </c>
      <c r="AC1191" s="7">
        <v>6480</v>
      </c>
      <c r="AD1191" s="7">
        <v>6.48</v>
      </c>
      <c r="AE1191" s="7">
        <v>56500</v>
      </c>
    </row>
    <row r="1192" spans="1:31" ht="22" customHeight="1" x14ac:dyDescent="0.3">
      <c r="A1192" s="2">
        <v>43429</v>
      </c>
      <c r="B1192" s="3" t="s">
        <v>31</v>
      </c>
      <c r="C1192" s="3" t="s">
        <v>32</v>
      </c>
      <c r="D1192" s="3" t="s">
        <v>33</v>
      </c>
      <c r="E1192" s="3" t="s">
        <v>34</v>
      </c>
      <c r="F1192" s="4" t="s">
        <v>68</v>
      </c>
      <c r="G1192" s="4" t="s">
        <v>68</v>
      </c>
      <c r="H1192" s="4" t="s">
        <v>68</v>
      </c>
      <c r="I1192" s="3" t="s">
        <v>1252</v>
      </c>
      <c r="J1192" s="3" t="s">
        <v>185</v>
      </c>
      <c r="K1192" s="4" t="s">
        <v>68</v>
      </c>
      <c r="L1192" s="3" t="s">
        <v>120</v>
      </c>
      <c r="M1192" s="4" t="s">
        <v>68</v>
      </c>
      <c r="N1192" s="4" t="s">
        <v>68</v>
      </c>
      <c r="O1192" s="4" t="s">
        <v>68</v>
      </c>
      <c r="P1192" s="3" t="s">
        <v>186</v>
      </c>
      <c r="Q1192" s="3" t="s">
        <v>41</v>
      </c>
      <c r="R1192" s="3" t="s">
        <v>122</v>
      </c>
      <c r="S1192" s="3" t="s">
        <v>120</v>
      </c>
      <c r="T1192" s="3" t="s">
        <v>123</v>
      </c>
      <c r="U1192" s="3" t="s">
        <v>124</v>
      </c>
      <c r="V1192" s="3" t="s">
        <v>45</v>
      </c>
      <c r="W1192" s="3" t="s">
        <v>34</v>
      </c>
      <c r="X1192" s="3" t="s">
        <v>46</v>
      </c>
      <c r="Y1192" s="3" t="s">
        <v>47</v>
      </c>
      <c r="Z1192" s="3" t="s">
        <v>187</v>
      </c>
      <c r="AA1192" s="3" t="s">
        <v>1348</v>
      </c>
      <c r="AB1192" s="4">
        <v>2</v>
      </c>
      <c r="AC1192" s="4">
        <v>6480</v>
      </c>
      <c r="AD1192" s="4">
        <v>6.48</v>
      </c>
      <c r="AE1192" s="4">
        <v>56500</v>
      </c>
    </row>
    <row r="1193" spans="1:31" ht="22" customHeight="1" x14ac:dyDescent="0.3">
      <c r="A1193" s="5">
        <v>43428</v>
      </c>
      <c r="B1193" s="6" t="s">
        <v>31</v>
      </c>
      <c r="C1193" s="6" t="s">
        <v>56</v>
      </c>
      <c r="D1193" s="7" t="s">
        <v>68</v>
      </c>
      <c r="E1193" s="7" t="s">
        <v>68</v>
      </c>
      <c r="F1193" s="7" t="s">
        <v>68</v>
      </c>
      <c r="G1193" s="7" t="s">
        <v>68</v>
      </c>
      <c r="H1193" s="7" t="s">
        <v>68</v>
      </c>
      <c r="I1193" s="6" t="s">
        <v>74</v>
      </c>
      <c r="J1193" s="6" t="s">
        <v>730</v>
      </c>
      <c r="K1193" s="6" t="s">
        <v>337</v>
      </c>
      <c r="L1193" s="6" t="s">
        <v>120</v>
      </c>
      <c r="M1193" s="6" t="s">
        <v>61</v>
      </c>
      <c r="N1193" s="9">
        <v>263672638</v>
      </c>
      <c r="O1193" s="7" t="s">
        <v>68</v>
      </c>
      <c r="P1193" s="6" t="s">
        <v>731</v>
      </c>
      <c r="Q1193" s="6" t="s">
        <v>41</v>
      </c>
      <c r="R1193" s="6" t="s">
        <v>122</v>
      </c>
      <c r="S1193" s="6" t="s">
        <v>120</v>
      </c>
      <c r="T1193" s="6" t="s">
        <v>123</v>
      </c>
      <c r="U1193" s="6" t="s">
        <v>124</v>
      </c>
      <c r="V1193" s="6" t="s">
        <v>45</v>
      </c>
      <c r="W1193" s="6" t="s">
        <v>34</v>
      </c>
      <c r="X1193" s="6" t="s">
        <v>46</v>
      </c>
      <c r="Y1193" s="6" t="s">
        <v>47</v>
      </c>
      <c r="Z1193" s="6" t="s">
        <v>145</v>
      </c>
      <c r="AA1193" s="6" t="s">
        <v>1349</v>
      </c>
      <c r="AB1193" s="7">
        <v>2</v>
      </c>
      <c r="AC1193" s="7">
        <v>14400</v>
      </c>
      <c r="AD1193" s="7">
        <v>14.4</v>
      </c>
      <c r="AE1193" s="7">
        <v>116000</v>
      </c>
    </row>
    <row r="1194" spans="1:31" ht="22" customHeight="1" x14ac:dyDescent="0.3">
      <c r="A1194" s="2">
        <v>43428</v>
      </c>
      <c r="B1194" s="3" t="s">
        <v>107</v>
      </c>
      <c r="C1194" s="3" t="s">
        <v>56</v>
      </c>
      <c r="D1194" s="4" t="s">
        <v>68</v>
      </c>
      <c r="E1194" s="4" t="s">
        <v>68</v>
      </c>
      <c r="F1194" s="4" t="s">
        <v>68</v>
      </c>
      <c r="G1194" s="4" t="s">
        <v>68</v>
      </c>
      <c r="H1194" s="4" t="s">
        <v>68</v>
      </c>
      <c r="I1194" s="3" t="s">
        <v>74</v>
      </c>
      <c r="J1194" s="3" t="s">
        <v>108</v>
      </c>
      <c r="K1194" s="3" t="s">
        <v>109</v>
      </c>
      <c r="L1194" s="3" t="s">
        <v>110</v>
      </c>
      <c r="M1194" s="3" t="s">
        <v>61</v>
      </c>
      <c r="N1194" s="4">
        <v>4753761516.5299997</v>
      </c>
      <c r="O1194" s="4">
        <v>5421594553.2399998</v>
      </c>
      <c r="P1194" s="3" t="s">
        <v>1158</v>
      </c>
      <c r="Q1194" s="3" t="s">
        <v>41</v>
      </c>
      <c r="R1194" s="3" t="s">
        <v>133</v>
      </c>
      <c r="S1194" s="3" t="s">
        <v>110</v>
      </c>
      <c r="T1194" s="3" t="s">
        <v>134</v>
      </c>
      <c r="U1194" s="3" t="s">
        <v>115</v>
      </c>
      <c r="V1194" s="3" t="s">
        <v>45</v>
      </c>
      <c r="W1194" s="3" t="s">
        <v>34</v>
      </c>
      <c r="X1194" s="3" t="s">
        <v>46</v>
      </c>
      <c r="Y1194" s="3" t="s">
        <v>47</v>
      </c>
      <c r="Z1194" s="3" t="s">
        <v>345</v>
      </c>
      <c r="AA1194" s="3" t="s">
        <v>1350</v>
      </c>
      <c r="AB1194" s="4">
        <v>2</v>
      </c>
      <c r="AC1194" s="4">
        <v>25360</v>
      </c>
      <c r="AD1194" s="4">
        <v>25.36</v>
      </c>
      <c r="AE1194" s="4">
        <v>625000</v>
      </c>
    </row>
    <row r="1195" spans="1:31" ht="22" customHeight="1" x14ac:dyDescent="0.3">
      <c r="A1195" s="5">
        <v>43428</v>
      </c>
      <c r="B1195" s="6" t="s">
        <v>31</v>
      </c>
      <c r="C1195" s="6" t="s">
        <v>32</v>
      </c>
      <c r="D1195" s="6" t="s">
        <v>33</v>
      </c>
      <c r="E1195" s="6" t="s">
        <v>34</v>
      </c>
      <c r="F1195" s="7" t="s">
        <v>68</v>
      </c>
      <c r="G1195" s="7" t="s">
        <v>68</v>
      </c>
      <c r="H1195" s="7" t="s">
        <v>68</v>
      </c>
      <c r="I1195" s="6" t="s">
        <v>1252</v>
      </c>
      <c r="J1195" s="6" t="s">
        <v>200</v>
      </c>
      <c r="K1195" s="7" t="s">
        <v>68</v>
      </c>
      <c r="L1195" s="6" t="s">
        <v>99</v>
      </c>
      <c r="M1195" s="7" t="s">
        <v>68</v>
      </c>
      <c r="N1195" s="7" t="s">
        <v>68</v>
      </c>
      <c r="O1195" s="7" t="s">
        <v>68</v>
      </c>
      <c r="P1195" s="6" t="s">
        <v>202</v>
      </c>
      <c r="Q1195" s="6" t="s">
        <v>41</v>
      </c>
      <c r="R1195" s="6" t="s">
        <v>133</v>
      </c>
      <c r="S1195" s="6" t="s">
        <v>110</v>
      </c>
      <c r="T1195" s="6" t="s">
        <v>134</v>
      </c>
      <c r="U1195" s="6" t="s">
        <v>115</v>
      </c>
      <c r="V1195" s="6" t="s">
        <v>45</v>
      </c>
      <c r="W1195" s="6" t="s">
        <v>34</v>
      </c>
      <c r="X1195" s="6" t="s">
        <v>46</v>
      </c>
      <c r="Y1195" s="6" t="s">
        <v>47</v>
      </c>
      <c r="Z1195" s="6" t="s">
        <v>95</v>
      </c>
      <c r="AA1195" s="6" t="s">
        <v>1351</v>
      </c>
      <c r="AB1195" s="7">
        <v>4</v>
      </c>
      <c r="AC1195" s="7">
        <v>43290</v>
      </c>
      <c r="AD1195" s="7">
        <v>43.29</v>
      </c>
      <c r="AE1195" s="7">
        <v>147000</v>
      </c>
    </row>
    <row r="1196" spans="1:31" ht="22" customHeight="1" x14ac:dyDescent="0.3">
      <c r="A1196" s="2">
        <v>43428</v>
      </c>
      <c r="B1196" s="3" t="s">
        <v>107</v>
      </c>
      <c r="C1196" s="3" t="s">
        <v>56</v>
      </c>
      <c r="D1196" s="4" t="s">
        <v>68</v>
      </c>
      <c r="E1196" s="4" t="s">
        <v>68</v>
      </c>
      <c r="F1196" s="4" t="s">
        <v>68</v>
      </c>
      <c r="G1196" s="4" t="s">
        <v>68</v>
      </c>
      <c r="H1196" s="4" t="s">
        <v>68</v>
      </c>
      <c r="I1196" s="3" t="s">
        <v>74</v>
      </c>
      <c r="J1196" s="3" t="s">
        <v>108</v>
      </c>
      <c r="K1196" s="3" t="s">
        <v>109</v>
      </c>
      <c r="L1196" s="3" t="s">
        <v>110</v>
      </c>
      <c r="M1196" s="3" t="s">
        <v>61</v>
      </c>
      <c r="N1196" s="4">
        <v>4753761516.5299997</v>
      </c>
      <c r="O1196" s="4">
        <v>5421594553.2399998</v>
      </c>
      <c r="P1196" s="3" t="s">
        <v>1158</v>
      </c>
      <c r="Q1196" s="3" t="s">
        <v>41</v>
      </c>
      <c r="R1196" s="3" t="s">
        <v>122</v>
      </c>
      <c r="S1196" s="3" t="s">
        <v>120</v>
      </c>
      <c r="T1196" s="3" t="s">
        <v>123</v>
      </c>
      <c r="U1196" s="3" t="s">
        <v>124</v>
      </c>
      <c r="V1196" s="3" t="s">
        <v>45</v>
      </c>
      <c r="W1196" s="3" t="s">
        <v>34</v>
      </c>
      <c r="X1196" s="3" t="s">
        <v>46</v>
      </c>
      <c r="Y1196" s="3" t="s">
        <v>47</v>
      </c>
      <c r="Z1196" s="3" t="s">
        <v>318</v>
      </c>
      <c r="AA1196" s="3" t="s">
        <v>1352</v>
      </c>
      <c r="AB1196" s="4">
        <v>18</v>
      </c>
      <c r="AC1196" s="4">
        <v>217080</v>
      </c>
      <c r="AD1196" s="4">
        <v>217.08</v>
      </c>
      <c r="AE1196" s="4">
        <v>963000</v>
      </c>
    </row>
    <row r="1197" spans="1:31" ht="22" customHeight="1" x14ac:dyDescent="0.3">
      <c r="A1197" s="5">
        <v>43428</v>
      </c>
      <c r="B1197" s="6" t="s">
        <v>31</v>
      </c>
      <c r="C1197" s="6" t="s">
        <v>56</v>
      </c>
      <c r="D1197" s="7" t="s">
        <v>68</v>
      </c>
      <c r="E1197" s="7" t="s">
        <v>68</v>
      </c>
      <c r="F1197" s="7" t="s">
        <v>68</v>
      </c>
      <c r="G1197" s="7" t="s">
        <v>68</v>
      </c>
      <c r="H1197" s="7" t="s">
        <v>68</v>
      </c>
      <c r="I1197" s="6" t="s">
        <v>74</v>
      </c>
      <c r="J1197" s="6" t="s">
        <v>200</v>
      </c>
      <c r="K1197" s="7" t="s">
        <v>68</v>
      </c>
      <c r="L1197" s="6" t="s">
        <v>99</v>
      </c>
      <c r="M1197" s="7" t="s">
        <v>68</v>
      </c>
      <c r="N1197" s="7" t="s">
        <v>68</v>
      </c>
      <c r="O1197" s="7" t="s">
        <v>68</v>
      </c>
      <c r="P1197" s="6" t="s">
        <v>202</v>
      </c>
      <c r="Q1197" s="6" t="s">
        <v>41</v>
      </c>
      <c r="R1197" s="6" t="s">
        <v>133</v>
      </c>
      <c r="S1197" s="6" t="s">
        <v>110</v>
      </c>
      <c r="T1197" s="6" t="s">
        <v>134</v>
      </c>
      <c r="U1197" s="6" t="s">
        <v>115</v>
      </c>
      <c r="V1197" s="6" t="s">
        <v>45</v>
      </c>
      <c r="W1197" s="6" t="s">
        <v>34</v>
      </c>
      <c r="X1197" s="6" t="s">
        <v>46</v>
      </c>
      <c r="Y1197" s="6" t="s">
        <v>47</v>
      </c>
      <c r="Z1197" s="6" t="s">
        <v>95</v>
      </c>
      <c r="AA1197" s="6" t="s">
        <v>1353</v>
      </c>
      <c r="AB1197" s="7">
        <v>2</v>
      </c>
      <c r="AC1197" s="7">
        <v>24192</v>
      </c>
      <c r="AD1197" s="7">
        <v>24.19</v>
      </c>
      <c r="AE1197" s="7">
        <v>82100</v>
      </c>
    </row>
    <row r="1198" spans="1:31" ht="22" customHeight="1" x14ac:dyDescent="0.3">
      <c r="A1198" s="2">
        <v>43428</v>
      </c>
      <c r="B1198" s="3" t="s">
        <v>31</v>
      </c>
      <c r="C1198" s="3" t="s">
        <v>32</v>
      </c>
      <c r="D1198" s="3" t="s">
        <v>33</v>
      </c>
      <c r="E1198" s="3" t="s">
        <v>34</v>
      </c>
      <c r="F1198" s="4" t="s">
        <v>68</v>
      </c>
      <c r="G1198" s="4" t="s">
        <v>68</v>
      </c>
      <c r="H1198" s="4" t="s">
        <v>68</v>
      </c>
      <c r="I1198" s="3" t="s">
        <v>1252</v>
      </c>
      <c r="J1198" s="3" t="s">
        <v>200</v>
      </c>
      <c r="K1198" s="4" t="s">
        <v>68</v>
      </c>
      <c r="L1198" s="3" t="s">
        <v>99</v>
      </c>
      <c r="M1198" s="4" t="s">
        <v>68</v>
      </c>
      <c r="N1198" s="4" t="s">
        <v>68</v>
      </c>
      <c r="O1198" s="4" t="s">
        <v>68</v>
      </c>
      <c r="P1198" s="3" t="s">
        <v>202</v>
      </c>
      <c r="Q1198" s="3" t="s">
        <v>41</v>
      </c>
      <c r="R1198" s="3" t="s">
        <v>133</v>
      </c>
      <c r="S1198" s="3" t="s">
        <v>110</v>
      </c>
      <c r="T1198" s="3" t="s">
        <v>134</v>
      </c>
      <c r="U1198" s="3" t="s">
        <v>115</v>
      </c>
      <c r="V1198" s="3" t="s">
        <v>45</v>
      </c>
      <c r="W1198" s="3" t="s">
        <v>34</v>
      </c>
      <c r="X1198" s="3" t="s">
        <v>46</v>
      </c>
      <c r="Y1198" s="3" t="s">
        <v>47</v>
      </c>
      <c r="Z1198" s="3" t="s">
        <v>145</v>
      </c>
      <c r="AA1198" s="3" t="s">
        <v>1354</v>
      </c>
      <c r="AB1198" s="4">
        <v>2</v>
      </c>
      <c r="AC1198" s="4">
        <v>23280</v>
      </c>
      <c r="AD1198" s="4">
        <v>23.28</v>
      </c>
      <c r="AE1198" s="4">
        <v>573000</v>
      </c>
    </row>
    <row r="1199" spans="1:31" ht="22" customHeight="1" x14ac:dyDescent="0.3">
      <c r="A1199" s="5">
        <v>43428</v>
      </c>
      <c r="B1199" s="6" t="s">
        <v>107</v>
      </c>
      <c r="C1199" s="6" t="s">
        <v>56</v>
      </c>
      <c r="D1199" s="7" t="s">
        <v>68</v>
      </c>
      <c r="E1199" s="7" t="s">
        <v>68</v>
      </c>
      <c r="F1199" s="7" t="s">
        <v>68</v>
      </c>
      <c r="G1199" s="7" t="s">
        <v>68</v>
      </c>
      <c r="H1199" s="7" t="s">
        <v>68</v>
      </c>
      <c r="I1199" s="6" t="s">
        <v>74</v>
      </c>
      <c r="J1199" s="6" t="s">
        <v>108</v>
      </c>
      <c r="K1199" s="6" t="s">
        <v>109</v>
      </c>
      <c r="L1199" s="6" t="s">
        <v>110</v>
      </c>
      <c r="M1199" s="6" t="s">
        <v>61</v>
      </c>
      <c r="N1199" s="7">
        <v>4753761516.5299997</v>
      </c>
      <c r="O1199" s="7">
        <v>5421594553.2399998</v>
      </c>
      <c r="P1199" s="6" t="s">
        <v>1158</v>
      </c>
      <c r="Q1199" s="6" t="s">
        <v>41</v>
      </c>
      <c r="R1199" s="6" t="s">
        <v>133</v>
      </c>
      <c r="S1199" s="6" t="s">
        <v>110</v>
      </c>
      <c r="T1199" s="6" t="s">
        <v>134</v>
      </c>
      <c r="U1199" s="6" t="s">
        <v>115</v>
      </c>
      <c r="V1199" s="6" t="s">
        <v>45</v>
      </c>
      <c r="W1199" s="6" t="s">
        <v>34</v>
      </c>
      <c r="X1199" s="6" t="s">
        <v>46</v>
      </c>
      <c r="Y1199" s="6" t="s">
        <v>47</v>
      </c>
      <c r="Z1199" s="6" t="s">
        <v>1089</v>
      </c>
      <c r="AA1199" s="6" t="s">
        <v>1208</v>
      </c>
      <c r="AB1199" s="7">
        <v>8</v>
      </c>
      <c r="AC1199" s="7">
        <v>96672</v>
      </c>
      <c r="AD1199" s="7">
        <v>96.67</v>
      </c>
      <c r="AE1199" s="7">
        <v>1275000</v>
      </c>
    </row>
    <row r="1200" spans="1:31" ht="22" customHeight="1" x14ac:dyDescent="0.3">
      <c r="A1200" s="2">
        <v>43428</v>
      </c>
      <c r="B1200" s="3" t="s">
        <v>31</v>
      </c>
      <c r="C1200" s="3" t="s">
        <v>32</v>
      </c>
      <c r="D1200" s="3" t="s">
        <v>33</v>
      </c>
      <c r="E1200" s="3" t="s">
        <v>34</v>
      </c>
      <c r="F1200" s="4" t="s">
        <v>68</v>
      </c>
      <c r="G1200" s="4" t="s">
        <v>68</v>
      </c>
      <c r="H1200" s="4" t="s">
        <v>68</v>
      </c>
      <c r="I1200" s="3" t="s">
        <v>1252</v>
      </c>
      <c r="J1200" s="3" t="s">
        <v>200</v>
      </c>
      <c r="K1200" s="4" t="s">
        <v>68</v>
      </c>
      <c r="L1200" s="3" t="s">
        <v>99</v>
      </c>
      <c r="M1200" s="4" t="s">
        <v>68</v>
      </c>
      <c r="N1200" s="4" t="s">
        <v>68</v>
      </c>
      <c r="O1200" s="4" t="s">
        <v>68</v>
      </c>
      <c r="P1200" s="3" t="s">
        <v>202</v>
      </c>
      <c r="Q1200" s="3" t="s">
        <v>41</v>
      </c>
      <c r="R1200" s="3" t="s">
        <v>133</v>
      </c>
      <c r="S1200" s="3" t="s">
        <v>110</v>
      </c>
      <c r="T1200" s="3" t="s">
        <v>134</v>
      </c>
      <c r="U1200" s="3" t="s">
        <v>115</v>
      </c>
      <c r="V1200" s="3" t="s">
        <v>45</v>
      </c>
      <c r="W1200" s="3" t="s">
        <v>34</v>
      </c>
      <c r="X1200" s="3" t="s">
        <v>46</v>
      </c>
      <c r="Y1200" s="3" t="s">
        <v>47</v>
      </c>
      <c r="Z1200" s="3" t="s">
        <v>187</v>
      </c>
      <c r="AA1200" s="3" t="s">
        <v>1355</v>
      </c>
      <c r="AB1200" s="4">
        <v>6</v>
      </c>
      <c r="AC1200" s="4">
        <v>60840</v>
      </c>
      <c r="AD1200" s="4">
        <v>60.84</v>
      </c>
      <c r="AE1200" s="4">
        <v>379000</v>
      </c>
    </row>
    <row r="1201" spans="1:31" ht="22" customHeight="1" x14ac:dyDescent="0.3">
      <c r="A1201" s="5">
        <v>43428</v>
      </c>
      <c r="B1201" s="6" t="s">
        <v>31</v>
      </c>
      <c r="C1201" s="6" t="s">
        <v>32</v>
      </c>
      <c r="D1201" s="6" t="s">
        <v>33</v>
      </c>
      <c r="E1201" s="6" t="s">
        <v>34</v>
      </c>
      <c r="F1201" s="7" t="s">
        <v>68</v>
      </c>
      <c r="G1201" s="7" t="s">
        <v>68</v>
      </c>
      <c r="H1201" s="7" t="s">
        <v>68</v>
      </c>
      <c r="I1201" s="6" t="s">
        <v>1252</v>
      </c>
      <c r="J1201" s="6" t="s">
        <v>200</v>
      </c>
      <c r="K1201" s="7" t="s">
        <v>68</v>
      </c>
      <c r="L1201" s="6" t="s">
        <v>99</v>
      </c>
      <c r="M1201" s="7" t="s">
        <v>68</v>
      </c>
      <c r="N1201" s="7" t="s">
        <v>68</v>
      </c>
      <c r="O1201" s="7" t="s">
        <v>68</v>
      </c>
      <c r="P1201" s="6" t="s">
        <v>202</v>
      </c>
      <c r="Q1201" s="6" t="s">
        <v>41</v>
      </c>
      <c r="R1201" s="6" t="s">
        <v>133</v>
      </c>
      <c r="S1201" s="6" t="s">
        <v>110</v>
      </c>
      <c r="T1201" s="6" t="s">
        <v>134</v>
      </c>
      <c r="U1201" s="6" t="s">
        <v>115</v>
      </c>
      <c r="V1201" s="6" t="s">
        <v>45</v>
      </c>
      <c r="W1201" s="6" t="s">
        <v>34</v>
      </c>
      <c r="X1201" s="6" t="s">
        <v>46</v>
      </c>
      <c r="Y1201" s="6" t="s">
        <v>47</v>
      </c>
      <c r="Z1201" s="6" t="s">
        <v>934</v>
      </c>
      <c r="AA1201" s="6" t="s">
        <v>1356</v>
      </c>
      <c r="AB1201" s="7">
        <v>2</v>
      </c>
      <c r="AC1201" s="7">
        <v>19075</v>
      </c>
      <c r="AD1201" s="7">
        <v>19.079999999999998</v>
      </c>
      <c r="AE1201" s="7">
        <v>119000</v>
      </c>
    </row>
    <row r="1202" spans="1:31" ht="22" customHeight="1" x14ac:dyDescent="0.3">
      <c r="A1202" s="2">
        <v>43428</v>
      </c>
      <c r="B1202" s="3" t="s">
        <v>107</v>
      </c>
      <c r="C1202" s="3" t="s">
        <v>56</v>
      </c>
      <c r="D1202" s="4" t="s">
        <v>68</v>
      </c>
      <c r="E1202" s="4" t="s">
        <v>68</v>
      </c>
      <c r="F1202" s="4" t="s">
        <v>68</v>
      </c>
      <c r="G1202" s="4" t="s">
        <v>68</v>
      </c>
      <c r="H1202" s="4" t="s">
        <v>68</v>
      </c>
      <c r="I1202" s="3" t="s">
        <v>74</v>
      </c>
      <c r="J1202" s="3" t="s">
        <v>108</v>
      </c>
      <c r="K1202" s="3" t="s">
        <v>109</v>
      </c>
      <c r="L1202" s="3" t="s">
        <v>110</v>
      </c>
      <c r="M1202" s="3" t="s">
        <v>61</v>
      </c>
      <c r="N1202" s="4">
        <v>4753761516.5299997</v>
      </c>
      <c r="O1202" s="4">
        <v>5421594553.2399998</v>
      </c>
      <c r="P1202" s="3" t="s">
        <v>1158</v>
      </c>
      <c r="Q1202" s="3" t="s">
        <v>41</v>
      </c>
      <c r="R1202" s="3" t="s">
        <v>133</v>
      </c>
      <c r="S1202" s="3" t="s">
        <v>110</v>
      </c>
      <c r="T1202" s="3" t="s">
        <v>134</v>
      </c>
      <c r="U1202" s="3" t="s">
        <v>115</v>
      </c>
      <c r="V1202" s="3" t="s">
        <v>45</v>
      </c>
      <c r="W1202" s="3" t="s">
        <v>34</v>
      </c>
      <c r="X1202" s="3" t="s">
        <v>46</v>
      </c>
      <c r="Y1202" s="3" t="s">
        <v>47</v>
      </c>
      <c r="Z1202" s="3" t="s">
        <v>145</v>
      </c>
      <c r="AA1202" s="3" t="s">
        <v>1357</v>
      </c>
      <c r="AB1202" s="4">
        <v>4</v>
      </c>
      <c r="AC1202" s="4">
        <v>43750</v>
      </c>
      <c r="AD1202" s="4">
        <v>43.75</v>
      </c>
      <c r="AE1202" s="4">
        <v>1078000</v>
      </c>
    </row>
    <row r="1203" spans="1:31" ht="22" customHeight="1" x14ac:dyDescent="0.3">
      <c r="A1203" s="5">
        <v>43428</v>
      </c>
      <c r="B1203" s="6" t="s">
        <v>31</v>
      </c>
      <c r="C1203" s="6" t="s">
        <v>56</v>
      </c>
      <c r="D1203" s="7" t="s">
        <v>68</v>
      </c>
      <c r="E1203" s="7" t="s">
        <v>68</v>
      </c>
      <c r="F1203" s="7" t="s">
        <v>68</v>
      </c>
      <c r="G1203" s="7" t="s">
        <v>68</v>
      </c>
      <c r="H1203" s="7" t="s">
        <v>68</v>
      </c>
      <c r="I1203" s="6" t="s">
        <v>74</v>
      </c>
      <c r="J1203" s="6" t="s">
        <v>200</v>
      </c>
      <c r="K1203" s="7" t="s">
        <v>68</v>
      </c>
      <c r="L1203" s="6" t="s">
        <v>99</v>
      </c>
      <c r="M1203" s="7" t="s">
        <v>68</v>
      </c>
      <c r="N1203" s="7" t="s">
        <v>68</v>
      </c>
      <c r="O1203" s="7" t="s">
        <v>68</v>
      </c>
      <c r="P1203" s="6" t="s">
        <v>202</v>
      </c>
      <c r="Q1203" s="6" t="s">
        <v>41</v>
      </c>
      <c r="R1203" s="6" t="s">
        <v>133</v>
      </c>
      <c r="S1203" s="6" t="s">
        <v>110</v>
      </c>
      <c r="T1203" s="6" t="s">
        <v>134</v>
      </c>
      <c r="U1203" s="6" t="s">
        <v>115</v>
      </c>
      <c r="V1203" s="6" t="s">
        <v>45</v>
      </c>
      <c r="W1203" s="6" t="s">
        <v>34</v>
      </c>
      <c r="X1203" s="6" t="s">
        <v>46</v>
      </c>
      <c r="Y1203" s="6" t="s">
        <v>47</v>
      </c>
      <c r="Z1203" s="6" t="s">
        <v>95</v>
      </c>
      <c r="AA1203" s="6" t="s">
        <v>1358</v>
      </c>
      <c r="AB1203" s="7">
        <v>8</v>
      </c>
      <c r="AC1203" s="7">
        <v>87801</v>
      </c>
      <c r="AD1203" s="7">
        <v>87.8</v>
      </c>
      <c r="AE1203" s="7">
        <v>298000</v>
      </c>
    </row>
    <row r="1204" spans="1:31" ht="22" customHeight="1" x14ac:dyDescent="0.3">
      <c r="A1204" s="2">
        <v>43428</v>
      </c>
      <c r="B1204" s="3" t="s">
        <v>31</v>
      </c>
      <c r="C1204" s="3" t="s">
        <v>32</v>
      </c>
      <c r="D1204" s="3" t="s">
        <v>33</v>
      </c>
      <c r="E1204" s="3" t="s">
        <v>34</v>
      </c>
      <c r="F1204" s="4" t="s">
        <v>68</v>
      </c>
      <c r="G1204" s="4" t="s">
        <v>68</v>
      </c>
      <c r="H1204" s="4" t="s">
        <v>68</v>
      </c>
      <c r="I1204" s="3" t="s">
        <v>1252</v>
      </c>
      <c r="J1204" s="3" t="s">
        <v>200</v>
      </c>
      <c r="K1204" s="4" t="s">
        <v>68</v>
      </c>
      <c r="L1204" s="3" t="s">
        <v>99</v>
      </c>
      <c r="M1204" s="4" t="s">
        <v>68</v>
      </c>
      <c r="N1204" s="4" t="s">
        <v>68</v>
      </c>
      <c r="O1204" s="4" t="s">
        <v>68</v>
      </c>
      <c r="P1204" s="3" t="s">
        <v>202</v>
      </c>
      <c r="Q1204" s="3" t="s">
        <v>41</v>
      </c>
      <c r="R1204" s="3" t="s">
        <v>133</v>
      </c>
      <c r="S1204" s="3" t="s">
        <v>110</v>
      </c>
      <c r="T1204" s="3" t="s">
        <v>134</v>
      </c>
      <c r="U1204" s="3" t="s">
        <v>115</v>
      </c>
      <c r="V1204" s="3" t="s">
        <v>45</v>
      </c>
      <c r="W1204" s="3" t="s">
        <v>34</v>
      </c>
      <c r="X1204" s="3" t="s">
        <v>46</v>
      </c>
      <c r="Y1204" s="3" t="s">
        <v>47</v>
      </c>
      <c r="Z1204" s="3" t="s">
        <v>203</v>
      </c>
      <c r="AA1204" s="3" t="s">
        <v>1359</v>
      </c>
      <c r="AB1204" s="4">
        <v>4</v>
      </c>
      <c r="AC1204" s="4">
        <v>45300</v>
      </c>
      <c r="AD1204" s="4">
        <v>45.3</v>
      </c>
      <c r="AE1204" s="4">
        <v>1116000</v>
      </c>
    </row>
    <row r="1205" spans="1:31" ht="22" customHeight="1" x14ac:dyDescent="0.3">
      <c r="A1205" s="5">
        <v>43427</v>
      </c>
      <c r="B1205" s="6" t="s">
        <v>31</v>
      </c>
      <c r="C1205" s="6" t="s">
        <v>32</v>
      </c>
      <c r="D1205" s="6" t="s">
        <v>33</v>
      </c>
      <c r="E1205" s="6" t="s">
        <v>34</v>
      </c>
      <c r="F1205" s="7" t="s">
        <v>68</v>
      </c>
      <c r="G1205" s="7" t="s">
        <v>68</v>
      </c>
      <c r="H1205" s="7" t="s">
        <v>68</v>
      </c>
      <c r="I1205" s="6" t="s">
        <v>1252</v>
      </c>
      <c r="J1205" s="6" t="s">
        <v>131</v>
      </c>
      <c r="K1205" s="6" t="s">
        <v>109</v>
      </c>
      <c r="L1205" s="6" t="s">
        <v>110</v>
      </c>
      <c r="M1205" s="7" t="s">
        <v>68</v>
      </c>
      <c r="N1205" s="7" t="s">
        <v>68</v>
      </c>
      <c r="O1205" s="7" t="s">
        <v>68</v>
      </c>
      <c r="P1205" s="6" t="s">
        <v>132</v>
      </c>
      <c r="Q1205" s="6" t="s">
        <v>101</v>
      </c>
      <c r="R1205" s="6" t="s">
        <v>210</v>
      </c>
      <c r="S1205" s="6" t="s">
        <v>110</v>
      </c>
      <c r="T1205" s="6" t="s">
        <v>211</v>
      </c>
      <c r="U1205" s="6" t="s">
        <v>115</v>
      </c>
      <c r="V1205" s="6" t="s">
        <v>45</v>
      </c>
      <c r="W1205" s="6" t="s">
        <v>34</v>
      </c>
      <c r="X1205" s="6" t="s">
        <v>46</v>
      </c>
      <c r="Y1205" s="6" t="s">
        <v>47</v>
      </c>
      <c r="Z1205" s="6" t="s">
        <v>145</v>
      </c>
      <c r="AA1205" s="6" t="s">
        <v>1360</v>
      </c>
      <c r="AB1205" s="7">
        <v>1</v>
      </c>
      <c r="AC1205" s="7">
        <v>13752</v>
      </c>
      <c r="AD1205" s="7">
        <v>13.75</v>
      </c>
      <c r="AE1205" s="7">
        <v>339000</v>
      </c>
    </row>
    <row r="1206" spans="1:31" ht="22" customHeight="1" x14ac:dyDescent="0.3">
      <c r="A1206" s="2">
        <v>43427</v>
      </c>
      <c r="B1206" s="3" t="s">
        <v>31</v>
      </c>
      <c r="C1206" s="3" t="s">
        <v>32</v>
      </c>
      <c r="D1206" s="3" t="s">
        <v>33</v>
      </c>
      <c r="E1206" s="3" t="s">
        <v>34</v>
      </c>
      <c r="F1206" s="4" t="s">
        <v>68</v>
      </c>
      <c r="G1206" s="4" t="s">
        <v>68</v>
      </c>
      <c r="H1206" s="4" t="s">
        <v>68</v>
      </c>
      <c r="I1206" s="3" t="s">
        <v>1252</v>
      </c>
      <c r="J1206" s="3" t="s">
        <v>131</v>
      </c>
      <c r="K1206" s="3" t="s">
        <v>109</v>
      </c>
      <c r="L1206" s="3" t="s">
        <v>110</v>
      </c>
      <c r="M1206" s="4" t="s">
        <v>68</v>
      </c>
      <c r="N1206" s="4" t="s">
        <v>68</v>
      </c>
      <c r="O1206" s="4" t="s">
        <v>68</v>
      </c>
      <c r="P1206" s="3" t="s">
        <v>132</v>
      </c>
      <c r="Q1206" s="3" t="s">
        <v>41</v>
      </c>
      <c r="R1206" s="3" t="s">
        <v>210</v>
      </c>
      <c r="S1206" s="3" t="s">
        <v>110</v>
      </c>
      <c r="T1206" s="3" t="s">
        <v>211</v>
      </c>
      <c r="U1206" s="3" t="s">
        <v>115</v>
      </c>
      <c r="V1206" s="3" t="s">
        <v>45</v>
      </c>
      <c r="W1206" s="3" t="s">
        <v>34</v>
      </c>
      <c r="X1206" s="3" t="s">
        <v>46</v>
      </c>
      <c r="Y1206" s="3" t="s">
        <v>47</v>
      </c>
      <c r="Z1206" s="3" t="s">
        <v>145</v>
      </c>
      <c r="AA1206" s="3" t="s">
        <v>1361</v>
      </c>
      <c r="AB1206" s="4">
        <v>3</v>
      </c>
      <c r="AC1206" s="4">
        <v>26100</v>
      </c>
      <c r="AD1206" s="4">
        <v>26.1</v>
      </c>
      <c r="AE1206" s="4">
        <v>643000</v>
      </c>
    </row>
    <row r="1207" spans="1:31" ht="22" customHeight="1" x14ac:dyDescent="0.3">
      <c r="A1207" s="5">
        <v>43427</v>
      </c>
      <c r="B1207" s="6" t="s">
        <v>107</v>
      </c>
      <c r="C1207" s="6" t="s">
        <v>32</v>
      </c>
      <c r="D1207" s="6" t="s">
        <v>33</v>
      </c>
      <c r="E1207" s="6" t="s">
        <v>34</v>
      </c>
      <c r="F1207" s="7" t="s">
        <v>68</v>
      </c>
      <c r="G1207" s="7" t="s">
        <v>68</v>
      </c>
      <c r="H1207" s="7" t="s">
        <v>68</v>
      </c>
      <c r="I1207" s="6" t="s">
        <v>1252</v>
      </c>
      <c r="J1207" s="6" t="s">
        <v>108</v>
      </c>
      <c r="K1207" s="6" t="s">
        <v>109</v>
      </c>
      <c r="L1207" s="6" t="s">
        <v>110</v>
      </c>
      <c r="M1207" s="6" t="s">
        <v>61</v>
      </c>
      <c r="N1207" s="7">
        <v>4753761516.5299997</v>
      </c>
      <c r="O1207" s="7">
        <v>5421594553.2399998</v>
      </c>
      <c r="P1207" s="6" t="s">
        <v>1158</v>
      </c>
      <c r="Q1207" s="6" t="s">
        <v>41</v>
      </c>
      <c r="R1207" s="6" t="s">
        <v>113</v>
      </c>
      <c r="S1207" s="6" t="s">
        <v>110</v>
      </c>
      <c r="T1207" s="6" t="s">
        <v>114</v>
      </c>
      <c r="U1207" s="6" t="s">
        <v>115</v>
      </c>
      <c r="V1207" s="6" t="s">
        <v>45</v>
      </c>
      <c r="W1207" s="6" t="s">
        <v>34</v>
      </c>
      <c r="X1207" s="6" t="s">
        <v>46</v>
      </c>
      <c r="Y1207" s="6" t="s">
        <v>47</v>
      </c>
      <c r="Z1207" s="6" t="s">
        <v>187</v>
      </c>
      <c r="AA1207" s="6" t="s">
        <v>1362</v>
      </c>
      <c r="AB1207" s="7">
        <v>2</v>
      </c>
      <c r="AC1207" s="7">
        <v>14909</v>
      </c>
      <c r="AD1207" s="7">
        <v>14.91</v>
      </c>
      <c r="AE1207" s="7">
        <v>93000</v>
      </c>
    </row>
    <row r="1208" spans="1:31" ht="22" customHeight="1" x14ac:dyDescent="0.3">
      <c r="A1208" s="2">
        <v>43427</v>
      </c>
      <c r="B1208" s="3" t="s">
        <v>31</v>
      </c>
      <c r="C1208" s="3" t="s">
        <v>32</v>
      </c>
      <c r="D1208" s="3" t="s">
        <v>33</v>
      </c>
      <c r="E1208" s="3" t="s">
        <v>34</v>
      </c>
      <c r="F1208" s="4" t="s">
        <v>68</v>
      </c>
      <c r="G1208" s="4" t="s">
        <v>68</v>
      </c>
      <c r="H1208" s="4" t="s">
        <v>68</v>
      </c>
      <c r="I1208" s="3" t="s">
        <v>1252</v>
      </c>
      <c r="J1208" s="3" t="s">
        <v>131</v>
      </c>
      <c r="K1208" s="3" t="s">
        <v>109</v>
      </c>
      <c r="L1208" s="3" t="s">
        <v>110</v>
      </c>
      <c r="M1208" s="4" t="s">
        <v>68</v>
      </c>
      <c r="N1208" s="4" t="s">
        <v>68</v>
      </c>
      <c r="O1208" s="4" t="s">
        <v>68</v>
      </c>
      <c r="P1208" s="3" t="s">
        <v>132</v>
      </c>
      <c r="Q1208" s="3" t="s">
        <v>41</v>
      </c>
      <c r="R1208" s="3" t="s">
        <v>210</v>
      </c>
      <c r="S1208" s="3" t="s">
        <v>110</v>
      </c>
      <c r="T1208" s="3" t="s">
        <v>211</v>
      </c>
      <c r="U1208" s="3" t="s">
        <v>115</v>
      </c>
      <c r="V1208" s="3" t="s">
        <v>45</v>
      </c>
      <c r="W1208" s="3" t="s">
        <v>34</v>
      </c>
      <c r="X1208" s="3" t="s">
        <v>46</v>
      </c>
      <c r="Y1208" s="3" t="s">
        <v>47</v>
      </c>
      <c r="Z1208" s="3" t="s">
        <v>145</v>
      </c>
      <c r="AA1208" s="3" t="s">
        <v>1363</v>
      </c>
      <c r="AB1208" s="4">
        <v>1</v>
      </c>
      <c r="AC1208" s="4">
        <v>8700</v>
      </c>
      <c r="AD1208" s="4">
        <v>8.6999999999999993</v>
      </c>
      <c r="AE1208" s="4">
        <v>214000</v>
      </c>
    </row>
    <row r="1209" spans="1:31" ht="22" customHeight="1" x14ac:dyDescent="0.3">
      <c r="A1209" s="5">
        <v>43427</v>
      </c>
      <c r="B1209" s="6" t="s">
        <v>31</v>
      </c>
      <c r="C1209" s="6" t="s">
        <v>32</v>
      </c>
      <c r="D1209" s="6" t="s">
        <v>33</v>
      </c>
      <c r="E1209" s="6" t="s">
        <v>34</v>
      </c>
      <c r="F1209" s="7" t="s">
        <v>68</v>
      </c>
      <c r="G1209" s="7" t="s">
        <v>68</v>
      </c>
      <c r="H1209" s="7" t="s">
        <v>68</v>
      </c>
      <c r="I1209" s="6" t="s">
        <v>1252</v>
      </c>
      <c r="J1209" s="6" t="s">
        <v>131</v>
      </c>
      <c r="K1209" s="6" t="s">
        <v>109</v>
      </c>
      <c r="L1209" s="6" t="s">
        <v>110</v>
      </c>
      <c r="M1209" s="7" t="s">
        <v>68</v>
      </c>
      <c r="N1209" s="7" t="s">
        <v>68</v>
      </c>
      <c r="O1209" s="7" t="s">
        <v>68</v>
      </c>
      <c r="P1209" s="6" t="s">
        <v>132</v>
      </c>
      <c r="Q1209" s="6" t="s">
        <v>101</v>
      </c>
      <c r="R1209" s="6" t="s">
        <v>210</v>
      </c>
      <c r="S1209" s="6" t="s">
        <v>110</v>
      </c>
      <c r="T1209" s="6" t="s">
        <v>211</v>
      </c>
      <c r="U1209" s="6" t="s">
        <v>115</v>
      </c>
      <c r="V1209" s="6" t="s">
        <v>45</v>
      </c>
      <c r="W1209" s="6" t="s">
        <v>34</v>
      </c>
      <c r="X1209" s="6" t="s">
        <v>46</v>
      </c>
      <c r="Y1209" s="6" t="s">
        <v>47</v>
      </c>
      <c r="Z1209" s="6" t="s">
        <v>145</v>
      </c>
      <c r="AA1209" s="6" t="s">
        <v>1364</v>
      </c>
      <c r="AB1209" s="7">
        <v>1</v>
      </c>
      <c r="AC1209" s="7">
        <v>8100</v>
      </c>
      <c r="AD1209" s="7">
        <v>8.1</v>
      </c>
      <c r="AE1209" s="7">
        <v>200000</v>
      </c>
    </row>
    <row r="1210" spans="1:31" ht="22" customHeight="1" x14ac:dyDescent="0.3">
      <c r="A1210" s="2">
        <v>43427</v>
      </c>
      <c r="B1210" s="3" t="s">
        <v>31</v>
      </c>
      <c r="C1210" s="3" t="s">
        <v>32</v>
      </c>
      <c r="D1210" s="3" t="s">
        <v>33</v>
      </c>
      <c r="E1210" s="3" t="s">
        <v>34</v>
      </c>
      <c r="F1210" s="4" t="s">
        <v>68</v>
      </c>
      <c r="G1210" s="4" t="s">
        <v>68</v>
      </c>
      <c r="H1210" s="4" t="s">
        <v>68</v>
      </c>
      <c r="I1210" s="3" t="s">
        <v>1252</v>
      </c>
      <c r="J1210" s="3" t="s">
        <v>131</v>
      </c>
      <c r="K1210" s="3" t="s">
        <v>109</v>
      </c>
      <c r="L1210" s="3" t="s">
        <v>110</v>
      </c>
      <c r="M1210" s="4" t="s">
        <v>68</v>
      </c>
      <c r="N1210" s="4" t="s">
        <v>68</v>
      </c>
      <c r="O1210" s="4" t="s">
        <v>68</v>
      </c>
      <c r="P1210" s="3" t="s">
        <v>132</v>
      </c>
      <c r="Q1210" s="3" t="s">
        <v>41</v>
      </c>
      <c r="R1210" s="3" t="s">
        <v>210</v>
      </c>
      <c r="S1210" s="3" t="s">
        <v>110</v>
      </c>
      <c r="T1210" s="3" t="s">
        <v>211</v>
      </c>
      <c r="U1210" s="3" t="s">
        <v>115</v>
      </c>
      <c r="V1210" s="3" t="s">
        <v>45</v>
      </c>
      <c r="W1210" s="3" t="s">
        <v>34</v>
      </c>
      <c r="X1210" s="3" t="s">
        <v>46</v>
      </c>
      <c r="Y1210" s="3" t="s">
        <v>47</v>
      </c>
      <c r="Z1210" s="3" t="s">
        <v>145</v>
      </c>
      <c r="AA1210" s="3" t="s">
        <v>1365</v>
      </c>
      <c r="AB1210" s="4">
        <v>3</v>
      </c>
      <c r="AC1210" s="4">
        <v>26100</v>
      </c>
      <c r="AD1210" s="4">
        <v>26.1</v>
      </c>
      <c r="AE1210" s="4">
        <v>643000</v>
      </c>
    </row>
    <row r="1211" spans="1:31" ht="22" customHeight="1" x14ac:dyDescent="0.3">
      <c r="A1211" s="5">
        <v>43427</v>
      </c>
      <c r="B1211" s="6" t="s">
        <v>31</v>
      </c>
      <c r="C1211" s="6" t="s">
        <v>32</v>
      </c>
      <c r="D1211" s="6" t="s">
        <v>33</v>
      </c>
      <c r="E1211" s="6" t="s">
        <v>34</v>
      </c>
      <c r="F1211" s="7" t="s">
        <v>68</v>
      </c>
      <c r="G1211" s="7" t="s">
        <v>68</v>
      </c>
      <c r="H1211" s="7" t="s">
        <v>68</v>
      </c>
      <c r="I1211" s="6" t="s">
        <v>1252</v>
      </c>
      <c r="J1211" s="6" t="s">
        <v>131</v>
      </c>
      <c r="K1211" s="6" t="s">
        <v>109</v>
      </c>
      <c r="L1211" s="6" t="s">
        <v>110</v>
      </c>
      <c r="M1211" s="7" t="s">
        <v>68</v>
      </c>
      <c r="N1211" s="7" t="s">
        <v>68</v>
      </c>
      <c r="O1211" s="7" t="s">
        <v>68</v>
      </c>
      <c r="P1211" s="6" t="s">
        <v>132</v>
      </c>
      <c r="Q1211" s="6" t="s">
        <v>101</v>
      </c>
      <c r="R1211" s="6" t="s">
        <v>210</v>
      </c>
      <c r="S1211" s="6" t="s">
        <v>110</v>
      </c>
      <c r="T1211" s="6" t="s">
        <v>211</v>
      </c>
      <c r="U1211" s="6" t="s">
        <v>115</v>
      </c>
      <c r="V1211" s="6" t="s">
        <v>45</v>
      </c>
      <c r="W1211" s="6" t="s">
        <v>34</v>
      </c>
      <c r="X1211" s="6" t="s">
        <v>46</v>
      </c>
      <c r="Y1211" s="6" t="s">
        <v>47</v>
      </c>
      <c r="Z1211" s="6" t="s">
        <v>145</v>
      </c>
      <c r="AA1211" s="6" t="s">
        <v>1366</v>
      </c>
      <c r="AB1211" s="7">
        <v>1</v>
      </c>
      <c r="AC1211" s="7">
        <v>14420</v>
      </c>
      <c r="AD1211" s="7">
        <v>14.42</v>
      </c>
      <c r="AE1211" s="7">
        <v>355000</v>
      </c>
    </row>
    <row r="1212" spans="1:31" ht="22" customHeight="1" x14ac:dyDescent="0.3">
      <c r="A1212" s="2">
        <v>43423</v>
      </c>
      <c r="B1212" s="3" t="s">
        <v>31</v>
      </c>
      <c r="C1212" s="3" t="s">
        <v>56</v>
      </c>
      <c r="D1212" s="4" t="s">
        <v>68</v>
      </c>
      <c r="E1212" s="4" t="s">
        <v>68</v>
      </c>
      <c r="F1212" s="4" t="s">
        <v>68</v>
      </c>
      <c r="G1212" s="4" t="s">
        <v>68</v>
      </c>
      <c r="H1212" s="4" t="s">
        <v>68</v>
      </c>
      <c r="I1212" s="3" t="s">
        <v>74</v>
      </c>
      <c r="J1212" s="3" t="s">
        <v>77</v>
      </c>
      <c r="K1212" s="3" t="s">
        <v>78</v>
      </c>
      <c r="L1212" s="3" t="s">
        <v>79</v>
      </c>
      <c r="M1212" s="4" t="s">
        <v>68</v>
      </c>
      <c r="N1212" s="4" t="s">
        <v>68</v>
      </c>
      <c r="O1212" s="4" t="s">
        <v>68</v>
      </c>
      <c r="P1212" s="3" t="s">
        <v>80</v>
      </c>
      <c r="Q1212" s="3" t="s">
        <v>1136</v>
      </c>
      <c r="R1212" s="3" t="s">
        <v>82</v>
      </c>
      <c r="S1212" s="3" t="s">
        <v>79</v>
      </c>
      <c r="T1212" s="3" t="s">
        <v>83</v>
      </c>
      <c r="U1212" s="3" t="s">
        <v>65</v>
      </c>
      <c r="V1212" s="3" t="s">
        <v>45</v>
      </c>
      <c r="W1212" s="3" t="s">
        <v>34</v>
      </c>
      <c r="X1212" s="3" t="s">
        <v>46</v>
      </c>
      <c r="Y1212" s="3" t="s">
        <v>47</v>
      </c>
      <c r="Z1212" s="3" t="s">
        <v>84</v>
      </c>
      <c r="AA1212" s="3" t="s">
        <v>1367</v>
      </c>
      <c r="AB1212" s="4">
        <v>5</v>
      </c>
      <c r="AC1212" s="4">
        <v>72692</v>
      </c>
      <c r="AD1212" s="4">
        <v>72.69</v>
      </c>
      <c r="AE1212" s="4">
        <v>221000</v>
      </c>
    </row>
    <row r="1213" spans="1:31" ht="22" hidden="1" customHeight="1" x14ac:dyDescent="0.3">
      <c r="A1213" s="5">
        <v>43423</v>
      </c>
      <c r="B1213" s="6" t="s">
        <v>341</v>
      </c>
      <c r="C1213" s="6" t="s">
        <v>404</v>
      </c>
      <c r="D1213" s="6" t="s">
        <v>405</v>
      </c>
      <c r="E1213" s="6" t="s">
        <v>34</v>
      </c>
      <c r="F1213" s="7" t="s">
        <v>68</v>
      </c>
      <c r="G1213" s="7" t="s">
        <v>68</v>
      </c>
      <c r="H1213" s="7" t="s">
        <v>68</v>
      </c>
      <c r="I1213" s="6" t="s">
        <v>406</v>
      </c>
      <c r="J1213" s="6" t="s">
        <v>108</v>
      </c>
      <c r="K1213" s="6" t="s">
        <v>109</v>
      </c>
      <c r="L1213" s="6" t="s">
        <v>110</v>
      </c>
      <c r="M1213" s="6" t="s">
        <v>61</v>
      </c>
      <c r="N1213" s="7">
        <v>4753761516.5299997</v>
      </c>
      <c r="O1213" s="7">
        <v>5421594553.2399998</v>
      </c>
      <c r="P1213" s="6" t="s">
        <v>1158</v>
      </c>
      <c r="Q1213" s="6" t="s">
        <v>407</v>
      </c>
      <c r="R1213" s="6" t="s">
        <v>133</v>
      </c>
      <c r="S1213" s="6" t="s">
        <v>110</v>
      </c>
      <c r="T1213" s="6" t="s">
        <v>134</v>
      </c>
      <c r="U1213" s="6" t="s">
        <v>115</v>
      </c>
      <c r="V1213" s="6" t="s">
        <v>408</v>
      </c>
      <c r="W1213" s="6" t="s">
        <v>34</v>
      </c>
      <c r="X1213" s="6" t="s">
        <v>409</v>
      </c>
      <c r="Y1213" s="6" t="s">
        <v>47</v>
      </c>
      <c r="Z1213" s="6" t="s">
        <v>410</v>
      </c>
      <c r="AA1213" s="6" t="s">
        <v>1368</v>
      </c>
      <c r="AB1213" s="7">
        <v>1</v>
      </c>
      <c r="AC1213" s="7">
        <v>15913</v>
      </c>
      <c r="AD1213" s="7">
        <v>15.91</v>
      </c>
      <c r="AE1213" s="7">
        <v>71100</v>
      </c>
    </row>
    <row r="1214" spans="1:31" ht="22" customHeight="1" x14ac:dyDescent="0.3">
      <c r="A1214" s="2">
        <v>43423</v>
      </c>
      <c r="B1214" s="3" t="s">
        <v>31</v>
      </c>
      <c r="C1214" s="3" t="s">
        <v>56</v>
      </c>
      <c r="D1214" s="4" t="s">
        <v>68</v>
      </c>
      <c r="E1214" s="4" t="s">
        <v>68</v>
      </c>
      <c r="F1214" s="4" t="s">
        <v>68</v>
      </c>
      <c r="G1214" s="4" t="s">
        <v>68</v>
      </c>
      <c r="H1214" s="4" t="s">
        <v>68</v>
      </c>
      <c r="I1214" s="3" t="s">
        <v>74</v>
      </c>
      <c r="J1214" s="3" t="s">
        <v>77</v>
      </c>
      <c r="K1214" s="3" t="s">
        <v>78</v>
      </c>
      <c r="L1214" s="3" t="s">
        <v>79</v>
      </c>
      <c r="M1214" s="4" t="s">
        <v>68</v>
      </c>
      <c r="N1214" s="4" t="s">
        <v>68</v>
      </c>
      <c r="O1214" s="4" t="s">
        <v>68</v>
      </c>
      <c r="P1214" s="3" t="s">
        <v>80</v>
      </c>
      <c r="Q1214" s="3" t="s">
        <v>1136</v>
      </c>
      <c r="R1214" s="3" t="s">
        <v>82</v>
      </c>
      <c r="S1214" s="3" t="s">
        <v>79</v>
      </c>
      <c r="T1214" s="3" t="s">
        <v>83</v>
      </c>
      <c r="U1214" s="3" t="s">
        <v>65</v>
      </c>
      <c r="V1214" s="3" t="s">
        <v>45</v>
      </c>
      <c r="W1214" s="3" t="s">
        <v>34</v>
      </c>
      <c r="X1214" s="3" t="s">
        <v>46</v>
      </c>
      <c r="Y1214" s="3" t="s">
        <v>47</v>
      </c>
      <c r="Z1214" s="3" t="s">
        <v>84</v>
      </c>
      <c r="AA1214" s="3" t="s">
        <v>1369</v>
      </c>
      <c r="AB1214" s="4">
        <v>5</v>
      </c>
      <c r="AC1214" s="4">
        <v>72512</v>
      </c>
      <c r="AD1214" s="4">
        <v>72.510000000000005</v>
      </c>
      <c r="AE1214" s="4">
        <v>220000</v>
      </c>
    </row>
    <row r="1215" spans="1:31" ht="22" customHeight="1" x14ac:dyDescent="0.3">
      <c r="A1215" s="5">
        <v>43422</v>
      </c>
      <c r="B1215" s="6" t="s">
        <v>31</v>
      </c>
      <c r="C1215" s="6" t="s">
        <v>56</v>
      </c>
      <c r="D1215" s="7" t="s">
        <v>68</v>
      </c>
      <c r="E1215" s="7" t="s">
        <v>68</v>
      </c>
      <c r="F1215" s="7" t="s">
        <v>68</v>
      </c>
      <c r="G1215" s="7" t="s">
        <v>68</v>
      </c>
      <c r="H1215" s="7" t="s">
        <v>68</v>
      </c>
      <c r="I1215" s="6" t="s">
        <v>74</v>
      </c>
      <c r="J1215" s="6" t="s">
        <v>244</v>
      </c>
      <c r="K1215" s="7" t="s">
        <v>68</v>
      </c>
      <c r="L1215" s="6" t="s">
        <v>245</v>
      </c>
      <c r="M1215" s="6" t="s">
        <v>61</v>
      </c>
      <c r="N1215" s="7" t="s">
        <v>68</v>
      </c>
      <c r="O1215" s="7" t="s">
        <v>68</v>
      </c>
      <c r="P1215" s="6" t="s">
        <v>246</v>
      </c>
      <c r="Q1215" s="6" t="s">
        <v>41</v>
      </c>
      <c r="R1215" s="6" t="s">
        <v>474</v>
      </c>
      <c r="S1215" s="6" t="s">
        <v>245</v>
      </c>
      <c r="T1215" s="6" t="s">
        <v>475</v>
      </c>
      <c r="U1215" s="6" t="s">
        <v>124</v>
      </c>
      <c r="V1215" s="6" t="s">
        <v>45</v>
      </c>
      <c r="W1215" s="6" t="s">
        <v>34</v>
      </c>
      <c r="X1215" s="6" t="s">
        <v>46</v>
      </c>
      <c r="Y1215" s="6" t="s">
        <v>47</v>
      </c>
      <c r="Z1215" s="6" t="s">
        <v>308</v>
      </c>
      <c r="AA1215" s="6" t="s">
        <v>1370</v>
      </c>
      <c r="AB1215" s="7">
        <v>3</v>
      </c>
      <c r="AC1215" s="7">
        <v>73200</v>
      </c>
      <c r="AD1215" s="7">
        <v>73.2</v>
      </c>
      <c r="AE1215" s="7">
        <v>578000</v>
      </c>
    </row>
    <row r="1216" spans="1:31" ht="22" customHeight="1" x14ac:dyDescent="0.3">
      <c r="A1216" s="2">
        <v>43421</v>
      </c>
      <c r="B1216" s="3" t="s">
        <v>31</v>
      </c>
      <c r="C1216" s="3" t="s">
        <v>32</v>
      </c>
      <c r="D1216" s="3" t="s">
        <v>33</v>
      </c>
      <c r="E1216" s="3" t="s">
        <v>34</v>
      </c>
      <c r="F1216" s="4" t="s">
        <v>68</v>
      </c>
      <c r="G1216" s="4" t="s">
        <v>68</v>
      </c>
      <c r="H1216" s="4" t="s">
        <v>68</v>
      </c>
      <c r="I1216" s="3" t="s">
        <v>1252</v>
      </c>
      <c r="J1216" s="3" t="s">
        <v>200</v>
      </c>
      <c r="K1216" s="4" t="s">
        <v>68</v>
      </c>
      <c r="L1216" s="3" t="s">
        <v>99</v>
      </c>
      <c r="M1216" s="4" t="s">
        <v>68</v>
      </c>
      <c r="N1216" s="4" t="s">
        <v>68</v>
      </c>
      <c r="O1216" s="4" t="s">
        <v>68</v>
      </c>
      <c r="P1216" s="3" t="s">
        <v>202</v>
      </c>
      <c r="Q1216" s="3" t="s">
        <v>41</v>
      </c>
      <c r="R1216" s="3" t="s">
        <v>133</v>
      </c>
      <c r="S1216" s="3" t="s">
        <v>110</v>
      </c>
      <c r="T1216" s="3" t="s">
        <v>134</v>
      </c>
      <c r="U1216" s="3" t="s">
        <v>115</v>
      </c>
      <c r="V1216" s="3" t="s">
        <v>45</v>
      </c>
      <c r="W1216" s="3" t="s">
        <v>34</v>
      </c>
      <c r="X1216" s="3" t="s">
        <v>46</v>
      </c>
      <c r="Y1216" s="3" t="s">
        <v>47</v>
      </c>
      <c r="Z1216" s="3" t="s">
        <v>145</v>
      </c>
      <c r="AA1216" s="3" t="s">
        <v>1371</v>
      </c>
      <c r="AB1216" s="4">
        <v>2</v>
      </c>
      <c r="AC1216" s="4">
        <v>19620</v>
      </c>
      <c r="AD1216" s="4">
        <v>19.62</v>
      </c>
      <c r="AE1216" s="4">
        <v>483000</v>
      </c>
    </row>
    <row r="1217" spans="1:31" ht="22" customHeight="1" x14ac:dyDescent="0.3">
      <c r="A1217" s="5">
        <v>43421</v>
      </c>
      <c r="B1217" s="6" t="s">
        <v>31</v>
      </c>
      <c r="C1217" s="6" t="s">
        <v>32</v>
      </c>
      <c r="D1217" s="6" t="s">
        <v>33</v>
      </c>
      <c r="E1217" s="6" t="s">
        <v>34</v>
      </c>
      <c r="F1217" s="7" t="s">
        <v>68</v>
      </c>
      <c r="G1217" s="7" t="s">
        <v>68</v>
      </c>
      <c r="H1217" s="7" t="s">
        <v>68</v>
      </c>
      <c r="I1217" s="6" t="s">
        <v>1252</v>
      </c>
      <c r="J1217" s="6" t="s">
        <v>200</v>
      </c>
      <c r="K1217" s="7" t="s">
        <v>68</v>
      </c>
      <c r="L1217" s="6" t="s">
        <v>99</v>
      </c>
      <c r="M1217" s="7" t="s">
        <v>68</v>
      </c>
      <c r="N1217" s="7" t="s">
        <v>68</v>
      </c>
      <c r="O1217" s="7" t="s">
        <v>68</v>
      </c>
      <c r="P1217" s="6" t="s">
        <v>202</v>
      </c>
      <c r="Q1217" s="6" t="s">
        <v>41</v>
      </c>
      <c r="R1217" s="6" t="s">
        <v>133</v>
      </c>
      <c r="S1217" s="6" t="s">
        <v>110</v>
      </c>
      <c r="T1217" s="6" t="s">
        <v>134</v>
      </c>
      <c r="U1217" s="6" t="s">
        <v>115</v>
      </c>
      <c r="V1217" s="6" t="s">
        <v>45</v>
      </c>
      <c r="W1217" s="6" t="s">
        <v>34</v>
      </c>
      <c r="X1217" s="6" t="s">
        <v>46</v>
      </c>
      <c r="Y1217" s="6" t="s">
        <v>47</v>
      </c>
      <c r="Z1217" s="6" t="s">
        <v>145</v>
      </c>
      <c r="AA1217" s="6" t="s">
        <v>1372</v>
      </c>
      <c r="AB1217" s="7">
        <v>2</v>
      </c>
      <c r="AC1217" s="7">
        <v>23280</v>
      </c>
      <c r="AD1217" s="7">
        <v>23.28</v>
      </c>
      <c r="AE1217" s="7">
        <v>573000</v>
      </c>
    </row>
    <row r="1218" spans="1:31" ht="22" customHeight="1" x14ac:dyDescent="0.3">
      <c r="A1218" s="2">
        <v>43421</v>
      </c>
      <c r="B1218" s="3" t="s">
        <v>31</v>
      </c>
      <c r="C1218" s="3" t="s">
        <v>32</v>
      </c>
      <c r="D1218" s="3" t="s">
        <v>33</v>
      </c>
      <c r="E1218" s="3" t="s">
        <v>34</v>
      </c>
      <c r="F1218" s="4" t="s">
        <v>68</v>
      </c>
      <c r="G1218" s="4" t="s">
        <v>68</v>
      </c>
      <c r="H1218" s="4" t="s">
        <v>68</v>
      </c>
      <c r="I1218" s="3" t="s">
        <v>1252</v>
      </c>
      <c r="J1218" s="3" t="s">
        <v>200</v>
      </c>
      <c r="K1218" s="4" t="s">
        <v>68</v>
      </c>
      <c r="L1218" s="3" t="s">
        <v>99</v>
      </c>
      <c r="M1218" s="4" t="s">
        <v>68</v>
      </c>
      <c r="N1218" s="4" t="s">
        <v>68</v>
      </c>
      <c r="O1218" s="4" t="s">
        <v>68</v>
      </c>
      <c r="P1218" s="3" t="s">
        <v>202</v>
      </c>
      <c r="Q1218" s="3" t="s">
        <v>41</v>
      </c>
      <c r="R1218" s="3" t="s">
        <v>133</v>
      </c>
      <c r="S1218" s="3" t="s">
        <v>110</v>
      </c>
      <c r="T1218" s="3" t="s">
        <v>134</v>
      </c>
      <c r="U1218" s="3" t="s">
        <v>115</v>
      </c>
      <c r="V1218" s="3" t="s">
        <v>45</v>
      </c>
      <c r="W1218" s="3" t="s">
        <v>34</v>
      </c>
      <c r="X1218" s="3" t="s">
        <v>46</v>
      </c>
      <c r="Y1218" s="3" t="s">
        <v>47</v>
      </c>
      <c r="Z1218" s="3" t="s">
        <v>95</v>
      </c>
      <c r="AA1218" s="3" t="s">
        <v>1373</v>
      </c>
      <c r="AB1218" s="4">
        <v>2</v>
      </c>
      <c r="AC1218" s="4">
        <v>21645</v>
      </c>
      <c r="AD1218" s="4">
        <v>21.65</v>
      </c>
      <c r="AE1218" s="4">
        <v>73400</v>
      </c>
    </row>
    <row r="1219" spans="1:31" ht="22" customHeight="1" x14ac:dyDescent="0.3">
      <c r="A1219" s="5">
        <v>43421</v>
      </c>
      <c r="B1219" s="6" t="s">
        <v>31</v>
      </c>
      <c r="C1219" s="6" t="s">
        <v>56</v>
      </c>
      <c r="D1219" s="7" t="s">
        <v>68</v>
      </c>
      <c r="E1219" s="7" t="s">
        <v>68</v>
      </c>
      <c r="F1219" s="7" t="s">
        <v>68</v>
      </c>
      <c r="G1219" s="7" t="s">
        <v>68</v>
      </c>
      <c r="H1219" s="7" t="s">
        <v>68</v>
      </c>
      <c r="I1219" s="6" t="s">
        <v>57</v>
      </c>
      <c r="J1219" s="6" t="s">
        <v>127</v>
      </c>
      <c r="K1219" s="7" t="s">
        <v>68</v>
      </c>
      <c r="L1219" s="6" t="s">
        <v>120</v>
      </c>
      <c r="M1219" s="7" t="s">
        <v>68</v>
      </c>
      <c r="N1219" s="7" t="s">
        <v>68</v>
      </c>
      <c r="O1219" s="7" t="s">
        <v>68</v>
      </c>
      <c r="P1219" s="6" t="s">
        <v>128</v>
      </c>
      <c r="Q1219" s="6" t="s">
        <v>41</v>
      </c>
      <c r="R1219" s="6" t="s">
        <v>122</v>
      </c>
      <c r="S1219" s="6" t="s">
        <v>120</v>
      </c>
      <c r="T1219" s="6" t="s">
        <v>123</v>
      </c>
      <c r="U1219" s="6" t="s">
        <v>124</v>
      </c>
      <c r="V1219" s="6" t="s">
        <v>45</v>
      </c>
      <c r="W1219" s="6" t="s">
        <v>34</v>
      </c>
      <c r="X1219" s="6" t="s">
        <v>46</v>
      </c>
      <c r="Y1219" s="6" t="s">
        <v>47</v>
      </c>
      <c r="Z1219" s="6" t="s">
        <v>187</v>
      </c>
      <c r="AA1219" s="6" t="s">
        <v>1374</v>
      </c>
      <c r="AB1219" s="7">
        <v>2</v>
      </c>
      <c r="AC1219" s="7">
        <v>28800</v>
      </c>
      <c r="AD1219" s="7">
        <v>28.8</v>
      </c>
      <c r="AE1219" s="7">
        <v>251000</v>
      </c>
    </row>
    <row r="1220" spans="1:31" ht="22" customHeight="1" x14ac:dyDescent="0.3">
      <c r="A1220" s="2">
        <v>43421</v>
      </c>
      <c r="B1220" s="3" t="s">
        <v>31</v>
      </c>
      <c r="C1220" s="3" t="s">
        <v>32</v>
      </c>
      <c r="D1220" s="3" t="s">
        <v>33</v>
      </c>
      <c r="E1220" s="3" t="s">
        <v>34</v>
      </c>
      <c r="F1220" s="4" t="s">
        <v>68</v>
      </c>
      <c r="G1220" s="4" t="s">
        <v>68</v>
      </c>
      <c r="H1220" s="4" t="s">
        <v>68</v>
      </c>
      <c r="I1220" s="3" t="s">
        <v>1252</v>
      </c>
      <c r="J1220" s="3" t="s">
        <v>200</v>
      </c>
      <c r="K1220" s="4" t="s">
        <v>68</v>
      </c>
      <c r="L1220" s="3" t="s">
        <v>99</v>
      </c>
      <c r="M1220" s="4" t="s">
        <v>68</v>
      </c>
      <c r="N1220" s="4" t="s">
        <v>68</v>
      </c>
      <c r="O1220" s="4" t="s">
        <v>68</v>
      </c>
      <c r="P1220" s="3" t="s">
        <v>202</v>
      </c>
      <c r="Q1220" s="3" t="s">
        <v>41</v>
      </c>
      <c r="R1220" s="3" t="s">
        <v>133</v>
      </c>
      <c r="S1220" s="3" t="s">
        <v>110</v>
      </c>
      <c r="T1220" s="3" t="s">
        <v>134</v>
      </c>
      <c r="U1220" s="3" t="s">
        <v>115</v>
      </c>
      <c r="V1220" s="3" t="s">
        <v>45</v>
      </c>
      <c r="W1220" s="3" t="s">
        <v>34</v>
      </c>
      <c r="X1220" s="3" t="s">
        <v>46</v>
      </c>
      <c r="Y1220" s="3" t="s">
        <v>47</v>
      </c>
      <c r="Z1220" s="3" t="s">
        <v>145</v>
      </c>
      <c r="AA1220" s="3" t="s">
        <v>1375</v>
      </c>
      <c r="AB1220" s="4">
        <v>4</v>
      </c>
      <c r="AC1220" s="4">
        <v>46560</v>
      </c>
      <c r="AD1220" s="4">
        <v>46.56</v>
      </c>
      <c r="AE1220" s="4">
        <v>1147000</v>
      </c>
    </row>
    <row r="1221" spans="1:31" ht="22" customHeight="1" x14ac:dyDescent="0.3">
      <c r="A1221" s="5">
        <v>43421</v>
      </c>
      <c r="B1221" s="6" t="s">
        <v>31</v>
      </c>
      <c r="C1221" s="6" t="s">
        <v>32</v>
      </c>
      <c r="D1221" s="6" t="s">
        <v>33</v>
      </c>
      <c r="E1221" s="6" t="s">
        <v>34</v>
      </c>
      <c r="F1221" s="7" t="s">
        <v>68</v>
      </c>
      <c r="G1221" s="7" t="s">
        <v>68</v>
      </c>
      <c r="H1221" s="7" t="s">
        <v>68</v>
      </c>
      <c r="I1221" s="6" t="s">
        <v>1252</v>
      </c>
      <c r="J1221" s="6" t="s">
        <v>200</v>
      </c>
      <c r="K1221" s="7" t="s">
        <v>68</v>
      </c>
      <c r="L1221" s="6" t="s">
        <v>99</v>
      </c>
      <c r="M1221" s="7" t="s">
        <v>68</v>
      </c>
      <c r="N1221" s="7" t="s">
        <v>68</v>
      </c>
      <c r="O1221" s="7" t="s">
        <v>68</v>
      </c>
      <c r="P1221" s="6" t="s">
        <v>202</v>
      </c>
      <c r="Q1221" s="6" t="s">
        <v>41</v>
      </c>
      <c r="R1221" s="6" t="s">
        <v>133</v>
      </c>
      <c r="S1221" s="6" t="s">
        <v>110</v>
      </c>
      <c r="T1221" s="6" t="s">
        <v>134</v>
      </c>
      <c r="U1221" s="6" t="s">
        <v>115</v>
      </c>
      <c r="V1221" s="6" t="s">
        <v>45</v>
      </c>
      <c r="W1221" s="6" t="s">
        <v>34</v>
      </c>
      <c r="X1221" s="6" t="s">
        <v>46</v>
      </c>
      <c r="Y1221" s="6" t="s">
        <v>47</v>
      </c>
      <c r="Z1221" s="6" t="s">
        <v>934</v>
      </c>
      <c r="AA1221" s="6" t="s">
        <v>1376</v>
      </c>
      <c r="AB1221" s="7">
        <v>2</v>
      </c>
      <c r="AC1221" s="7">
        <v>19075</v>
      </c>
      <c r="AD1221" s="7">
        <v>19.079999999999998</v>
      </c>
      <c r="AE1221" s="7">
        <v>119000</v>
      </c>
    </row>
    <row r="1222" spans="1:31" ht="22" customHeight="1" x14ac:dyDescent="0.3">
      <c r="A1222" s="2">
        <v>43421</v>
      </c>
      <c r="B1222" s="3" t="s">
        <v>31</v>
      </c>
      <c r="C1222" s="3" t="s">
        <v>32</v>
      </c>
      <c r="D1222" s="3" t="s">
        <v>33</v>
      </c>
      <c r="E1222" s="3" t="s">
        <v>34</v>
      </c>
      <c r="F1222" s="4" t="s">
        <v>68</v>
      </c>
      <c r="G1222" s="4" t="s">
        <v>68</v>
      </c>
      <c r="H1222" s="4" t="s">
        <v>68</v>
      </c>
      <c r="I1222" s="3" t="s">
        <v>1252</v>
      </c>
      <c r="J1222" s="3" t="s">
        <v>200</v>
      </c>
      <c r="K1222" s="4" t="s">
        <v>68</v>
      </c>
      <c r="L1222" s="3" t="s">
        <v>99</v>
      </c>
      <c r="M1222" s="4" t="s">
        <v>68</v>
      </c>
      <c r="N1222" s="4" t="s">
        <v>68</v>
      </c>
      <c r="O1222" s="4" t="s">
        <v>68</v>
      </c>
      <c r="P1222" s="3" t="s">
        <v>202</v>
      </c>
      <c r="Q1222" s="3" t="s">
        <v>41</v>
      </c>
      <c r="R1222" s="3" t="s">
        <v>133</v>
      </c>
      <c r="S1222" s="3" t="s">
        <v>110</v>
      </c>
      <c r="T1222" s="3" t="s">
        <v>134</v>
      </c>
      <c r="U1222" s="3" t="s">
        <v>115</v>
      </c>
      <c r="V1222" s="3" t="s">
        <v>45</v>
      </c>
      <c r="W1222" s="3" t="s">
        <v>34</v>
      </c>
      <c r="X1222" s="3" t="s">
        <v>46</v>
      </c>
      <c r="Y1222" s="3" t="s">
        <v>47</v>
      </c>
      <c r="Z1222" s="3" t="s">
        <v>145</v>
      </c>
      <c r="AA1222" s="3" t="s">
        <v>1377</v>
      </c>
      <c r="AB1222" s="4">
        <v>4</v>
      </c>
      <c r="AC1222" s="4">
        <v>46560</v>
      </c>
      <c r="AD1222" s="4">
        <v>46.56</v>
      </c>
      <c r="AE1222" s="4">
        <v>1147000</v>
      </c>
    </row>
    <row r="1223" spans="1:31" ht="22" customHeight="1" x14ac:dyDescent="0.3">
      <c r="A1223" s="5">
        <v>43421</v>
      </c>
      <c r="B1223" s="6" t="s">
        <v>31</v>
      </c>
      <c r="C1223" s="6" t="s">
        <v>32</v>
      </c>
      <c r="D1223" s="6" t="s">
        <v>33</v>
      </c>
      <c r="E1223" s="6" t="s">
        <v>34</v>
      </c>
      <c r="F1223" s="7" t="s">
        <v>68</v>
      </c>
      <c r="G1223" s="7" t="s">
        <v>68</v>
      </c>
      <c r="H1223" s="7" t="s">
        <v>68</v>
      </c>
      <c r="I1223" s="6" t="s">
        <v>1252</v>
      </c>
      <c r="J1223" s="6" t="s">
        <v>200</v>
      </c>
      <c r="K1223" s="7" t="s">
        <v>68</v>
      </c>
      <c r="L1223" s="6" t="s">
        <v>99</v>
      </c>
      <c r="M1223" s="7" t="s">
        <v>68</v>
      </c>
      <c r="N1223" s="7" t="s">
        <v>68</v>
      </c>
      <c r="O1223" s="7" t="s">
        <v>68</v>
      </c>
      <c r="P1223" s="6" t="s">
        <v>202</v>
      </c>
      <c r="Q1223" s="6" t="s">
        <v>41</v>
      </c>
      <c r="R1223" s="6" t="s">
        <v>133</v>
      </c>
      <c r="S1223" s="6" t="s">
        <v>110</v>
      </c>
      <c r="T1223" s="6" t="s">
        <v>134</v>
      </c>
      <c r="U1223" s="6" t="s">
        <v>115</v>
      </c>
      <c r="V1223" s="6" t="s">
        <v>45</v>
      </c>
      <c r="W1223" s="6" t="s">
        <v>34</v>
      </c>
      <c r="X1223" s="6" t="s">
        <v>46</v>
      </c>
      <c r="Y1223" s="6" t="s">
        <v>47</v>
      </c>
      <c r="Z1223" s="6" t="s">
        <v>203</v>
      </c>
      <c r="AA1223" s="6" t="s">
        <v>1169</v>
      </c>
      <c r="AB1223" s="7">
        <v>2</v>
      </c>
      <c r="AC1223" s="7">
        <v>22950</v>
      </c>
      <c r="AD1223" s="7">
        <v>22.95</v>
      </c>
      <c r="AE1223" s="7">
        <v>565000</v>
      </c>
    </row>
    <row r="1224" spans="1:31" ht="22" customHeight="1" x14ac:dyDescent="0.3">
      <c r="A1224" s="2">
        <v>43421</v>
      </c>
      <c r="B1224" s="3" t="s">
        <v>31</v>
      </c>
      <c r="C1224" s="3" t="s">
        <v>32</v>
      </c>
      <c r="D1224" s="3" t="s">
        <v>33</v>
      </c>
      <c r="E1224" s="3" t="s">
        <v>34</v>
      </c>
      <c r="F1224" s="4" t="s">
        <v>68</v>
      </c>
      <c r="G1224" s="4" t="s">
        <v>68</v>
      </c>
      <c r="H1224" s="4" t="s">
        <v>68</v>
      </c>
      <c r="I1224" s="3" t="s">
        <v>1252</v>
      </c>
      <c r="J1224" s="3" t="s">
        <v>200</v>
      </c>
      <c r="K1224" s="4" t="s">
        <v>68</v>
      </c>
      <c r="L1224" s="3" t="s">
        <v>99</v>
      </c>
      <c r="M1224" s="4" t="s">
        <v>68</v>
      </c>
      <c r="N1224" s="4" t="s">
        <v>68</v>
      </c>
      <c r="O1224" s="4" t="s">
        <v>68</v>
      </c>
      <c r="P1224" s="3" t="s">
        <v>202</v>
      </c>
      <c r="Q1224" s="3" t="s">
        <v>41</v>
      </c>
      <c r="R1224" s="3" t="s">
        <v>133</v>
      </c>
      <c r="S1224" s="3" t="s">
        <v>110</v>
      </c>
      <c r="T1224" s="3" t="s">
        <v>134</v>
      </c>
      <c r="U1224" s="3" t="s">
        <v>115</v>
      </c>
      <c r="V1224" s="3" t="s">
        <v>45</v>
      </c>
      <c r="W1224" s="3" t="s">
        <v>34</v>
      </c>
      <c r="X1224" s="3" t="s">
        <v>46</v>
      </c>
      <c r="Y1224" s="3" t="s">
        <v>47</v>
      </c>
      <c r="Z1224" s="3" t="s">
        <v>145</v>
      </c>
      <c r="AA1224" s="3" t="s">
        <v>1378</v>
      </c>
      <c r="AB1224" s="4">
        <v>2</v>
      </c>
      <c r="AC1224" s="4">
        <v>19620</v>
      </c>
      <c r="AD1224" s="4">
        <v>19.62</v>
      </c>
      <c r="AE1224" s="4">
        <v>483000</v>
      </c>
    </row>
    <row r="1225" spans="1:31" ht="22" customHeight="1" x14ac:dyDescent="0.3">
      <c r="A1225" s="5">
        <v>43420</v>
      </c>
      <c r="B1225" s="6" t="s">
        <v>31</v>
      </c>
      <c r="C1225" s="6" t="s">
        <v>56</v>
      </c>
      <c r="D1225" s="7" t="s">
        <v>68</v>
      </c>
      <c r="E1225" s="7" t="s">
        <v>68</v>
      </c>
      <c r="F1225" s="7" t="s">
        <v>68</v>
      </c>
      <c r="G1225" s="7" t="s">
        <v>68</v>
      </c>
      <c r="H1225" s="7" t="s">
        <v>68</v>
      </c>
      <c r="I1225" s="6" t="s">
        <v>57</v>
      </c>
      <c r="J1225" s="6" t="s">
        <v>1379</v>
      </c>
      <c r="K1225" s="7" t="s">
        <v>68</v>
      </c>
      <c r="L1225" s="7" t="s">
        <v>68</v>
      </c>
      <c r="M1225" s="7" t="s">
        <v>68</v>
      </c>
      <c r="N1225" s="7" t="s">
        <v>68</v>
      </c>
      <c r="O1225" s="7" t="s">
        <v>68</v>
      </c>
      <c r="P1225" s="6" t="s">
        <v>1380</v>
      </c>
      <c r="Q1225" s="6" t="s">
        <v>41</v>
      </c>
      <c r="R1225" s="6" t="s">
        <v>122</v>
      </c>
      <c r="S1225" s="6" t="s">
        <v>120</v>
      </c>
      <c r="T1225" s="6" t="s">
        <v>123</v>
      </c>
      <c r="U1225" s="6" t="s">
        <v>124</v>
      </c>
      <c r="V1225" s="6" t="s">
        <v>45</v>
      </c>
      <c r="W1225" s="6" t="s">
        <v>34</v>
      </c>
      <c r="X1225" s="6" t="s">
        <v>46</v>
      </c>
      <c r="Y1225" s="6" t="s">
        <v>47</v>
      </c>
      <c r="Z1225" s="6" t="s">
        <v>280</v>
      </c>
      <c r="AA1225" s="6" t="s">
        <v>1381</v>
      </c>
      <c r="AB1225" s="7">
        <v>8</v>
      </c>
      <c r="AC1225" s="7">
        <v>117612</v>
      </c>
      <c r="AD1225" s="7">
        <v>117.61</v>
      </c>
      <c r="AE1225" s="6" t="s">
        <v>68</v>
      </c>
    </row>
    <row r="1226" spans="1:31" ht="22" customHeight="1" x14ac:dyDescent="0.3">
      <c r="A1226" s="2">
        <v>43420</v>
      </c>
      <c r="B1226" s="3" t="s">
        <v>31</v>
      </c>
      <c r="C1226" s="3" t="s">
        <v>56</v>
      </c>
      <c r="D1226" s="4" t="s">
        <v>68</v>
      </c>
      <c r="E1226" s="4" t="s">
        <v>68</v>
      </c>
      <c r="F1226" s="4" t="s">
        <v>68</v>
      </c>
      <c r="G1226" s="4" t="s">
        <v>68</v>
      </c>
      <c r="H1226" s="4" t="s">
        <v>68</v>
      </c>
      <c r="I1226" s="3" t="s">
        <v>57</v>
      </c>
      <c r="J1226" s="3" t="s">
        <v>1382</v>
      </c>
      <c r="K1226" s="3" t="s">
        <v>119</v>
      </c>
      <c r="L1226" s="3" t="s">
        <v>120</v>
      </c>
      <c r="M1226" s="4" t="s">
        <v>68</v>
      </c>
      <c r="N1226" s="4" t="s">
        <v>68</v>
      </c>
      <c r="O1226" s="4" t="s">
        <v>68</v>
      </c>
      <c r="P1226" s="3" t="s">
        <v>1383</v>
      </c>
      <c r="Q1226" s="3" t="s">
        <v>41</v>
      </c>
      <c r="R1226" s="3" t="s">
        <v>122</v>
      </c>
      <c r="S1226" s="3" t="s">
        <v>120</v>
      </c>
      <c r="T1226" s="3" t="s">
        <v>123</v>
      </c>
      <c r="U1226" s="3" t="s">
        <v>124</v>
      </c>
      <c r="V1226" s="3" t="s">
        <v>45</v>
      </c>
      <c r="W1226" s="3" t="s">
        <v>34</v>
      </c>
      <c r="X1226" s="3" t="s">
        <v>46</v>
      </c>
      <c r="Y1226" s="3" t="s">
        <v>47</v>
      </c>
      <c r="Z1226" s="3" t="s">
        <v>145</v>
      </c>
      <c r="AA1226" s="3" t="s">
        <v>1384</v>
      </c>
      <c r="AB1226" s="4">
        <v>2</v>
      </c>
      <c r="AC1226" s="4">
        <v>16416</v>
      </c>
      <c r="AD1226" s="4">
        <v>16.420000000000002</v>
      </c>
      <c r="AE1226" s="4">
        <v>132000</v>
      </c>
    </row>
    <row r="1227" spans="1:31" ht="22" customHeight="1" x14ac:dyDescent="0.3">
      <c r="A1227" s="5">
        <v>43420</v>
      </c>
      <c r="B1227" s="6" t="s">
        <v>107</v>
      </c>
      <c r="C1227" s="6" t="s">
        <v>56</v>
      </c>
      <c r="D1227" s="7" t="s">
        <v>68</v>
      </c>
      <c r="E1227" s="7" t="s">
        <v>68</v>
      </c>
      <c r="F1227" s="7" t="s">
        <v>68</v>
      </c>
      <c r="G1227" s="7" t="s">
        <v>68</v>
      </c>
      <c r="H1227" s="7" t="s">
        <v>68</v>
      </c>
      <c r="I1227" s="6" t="s">
        <v>74</v>
      </c>
      <c r="J1227" s="6" t="s">
        <v>108</v>
      </c>
      <c r="K1227" s="6" t="s">
        <v>109</v>
      </c>
      <c r="L1227" s="6" t="s">
        <v>110</v>
      </c>
      <c r="M1227" s="6" t="s">
        <v>61</v>
      </c>
      <c r="N1227" s="7">
        <v>4753761516.5299997</v>
      </c>
      <c r="O1227" s="7">
        <v>5421594553.2399998</v>
      </c>
      <c r="P1227" s="6" t="s">
        <v>1158</v>
      </c>
      <c r="Q1227" s="6" t="s">
        <v>41</v>
      </c>
      <c r="R1227" s="6" t="s">
        <v>113</v>
      </c>
      <c r="S1227" s="6" t="s">
        <v>110</v>
      </c>
      <c r="T1227" s="6" t="s">
        <v>114</v>
      </c>
      <c r="U1227" s="6" t="s">
        <v>115</v>
      </c>
      <c r="V1227" s="6" t="s">
        <v>45</v>
      </c>
      <c r="W1227" s="6" t="s">
        <v>34</v>
      </c>
      <c r="X1227" s="6" t="s">
        <v>46</v>
      </c>
      <c r="Y1227" s="6" t="s">
        <v>47</v>
      </c>
      <c r="Z1227" s="6" t="s">
        <v>1089</v>
      </c>
      <c r="AA1227" s="6" t="s">
        <v>1385</v>
      </c>
      <c r="AB1227" s="7">
        <v>18</v>
      </c>
      <c r="AC1227" s="7">
        <v>217854</v>
      </c>
      <c r="AD1227" s="7">
        <v>217.85</v>
      </c>
      <c r="AE1227" s="7">
        <v>2874000</v>
      </c>
    </row>
    <row r="1228" spans="1:31" ht="22" customHeight="1" x14ac:dyDescent="0.3">
      <c r="A1228" s="2">
        <v>43416</v>
      </c>
      <c r="B1228" s="3" t="s">
        <v>31</v>
      </c>
      <c r="C1228" s="3" t="s">
        <v>56</v>
      </c>
      <c r="D1228" s="4" t="s">
        <v>68</v>
      </c>
      <c r="E1228" s="4" t="s">
        <v>68</v>
      </c>
      <c r="F1228" s="4" t="s">
        <v>68</v>
      </c>
      <c r="G1228" s="4" t="s">
        <v>68</v>
      </c>
      <c r="H1228" s="4" t="s">
        <v>68</v>
      </c>
      <c r="I1228" s="3" t="s">
        <v>74</v>
      </c>
      <c r="J1228" s="3" t="s">
        <v>77</v>
      </c>
      <c r="K1228" s="3" t="s">
        <v>78</v>
      </c>
      <c r="L1228" s="3" t="s">
        <v>79</v>
      </c>
      <c r="M1228" s="4" t="s">
        <v>68</v>
      </c>
      <c r="N1228" s="4" t="s">
        <v>68</v>
      </c>
      <c r="O1228" s="4" t="s">
        <v>68</v>
      </c>
      <c r="P1228" s="3" t="s">
        <v>80</v>
      </c>
      <c r="Q1228" s="3" t="s">
        <v>1136</v>
      </c>
      <c r="R1228" s="3" t="s">
        <v>82</v>
      </c>
      <c r="S1228" s="3" t="s">
        <v>79</v>
      </c>
      <c r="T1228" s="3" t="s">
        <v>83</v>
      </c>
      <c r="U1228" s="3" t="s">
        <v>65</v>
      </c>
      <c r="V1228" s="3" t="s">
        <v>45</v>
      </c>
      <c r="W1228" s="3" t="s">
        <v>34</v>
      </c>
      <c r="X1228" s="3" t="s">
        <v>46</v>
      </c>
      <c r="Y1228" s="3" t="s">
        <v>47</v>
      </c>
      <c r="Z1228" s="3" t="s">
        <v>84</v>
      </c>
      <c r="AA1228" s="3" t="s">
        <v>1166</v>
      </c>
      <c r="AB1228" s="4">
        <v>5</v>
      </c>
      <c r="AC1228" s="4">
        <v>72494</v>
      </c>
      <c r="AD1228" s="4">
        <v>72.489999999999995</v>
      </c>
      <c r="AE1228" s="4">
        <v>220000</v>
      </c>
    </row>
    <row r="1229" spans="1:31" ht="22" customHeight="1" x14ac:dyDescent="0.3">
      <c r="A1229" s="5">
        <v>43416</v>
      </c>
      <c r="B1229" s="6" t="s">
        <v>31</v>
      </c>
      <c r="C1229" s="6" t="s">
        <v>56</v>
      </c>
      <c r="D1229" s="7" t="s">
        <v>68</v>
      </c>
      <c r="E1229" s="7" t="s">
        <v>68</v>
      </c>
      <c r="F1229" s="7" t="s">
        <v>68</v>
      </c>
      <c r="G1229" s="7" t="s">
        <v>68</v>
      </c>
      <c r="H1229" s="7" t="s">
        <v>68</v>
      </c>
      <c r="I1229" s="6" t="s">
        <v>74</v>
      </c>
      <c r="J1229" s="6" t="s">
        <v>1386</v>
      </c>
      <c r="K1229" s="7" t="s">
        <v>68</v>
      </c>
      <c r="L1229" s="6" t="s">
        <v>422</v>
      </c>
      <c r="M1229" s="7" t="s">
        <v>68</v>
      </c>
      <c r="N1229" s="7" t="s">
        <v>68</v>
      </c>
      <c r="O1229" s="7" t="s">
        <v>68</v>
      </c>
      <c r="P1229" s="6" t="s">
        <v>1387</v>
      </c>
      <c r="Q1229" s="6" t="s">
        <v>41</v>
      </c>
      <c r="R1229" s="6" t="s">
        <v>82</v>
      </c>
      <c r="S1229" s="6" t="s">
        <v>79</v>
      </c>
      <c r="T1229" s="6" t="s">
        <v>83</v>
      </c>
      <c r="U1229" s="6" t="s">
        <v>65</v>
      </c>
      <c r="V1229" s="6" t="s">
        <v>45</v>
      </c>
      <c r="W1229" s="6" t="s">
        <v>34</v>
      </c>
      <c r="X1229" s="6" t="s">
        <v>46</v>
      </c>
      <c r="Y1229" s="6" t="s">
        <v>47</v>
      </c>
      <c r="Z1229" s="6" t="s">
        <v>84</v>
      </c>
      <c r="AA1229" s="6" t="s">
        <v>1388</v>
      </c>
      <c r="AB1229" s="7">
        <v>3</v>
      </c>
      <c r="AC1229" s="7">
        <v>43662</v>
      </c>
      <c r="AD1229" s="7">
        <v>43.66</v>
      </c>
      <c r="AE1229" s="7">
        <v>132000</v>
      </c>
    </row>
    <row r="1230" spans="1:31" ht="22" customHeight="1" x14ac:dyDescent="0.3">
      <c r="A1230" s="2">
        <v>43416</v>
      </c>
      <c r="B1230" s="3" t="s">
        <v>31</v>
      </c>
      <c r="C1230" s="3" t="s">
        <v>56</v>
      </c>
      <c r="D1230" s="4" t="s">
        <v>68</v>
      </c>
      <c r="E1230" s="4" t="s">
        <v>68</v>
      </c>
      <c r="F1230" s="4" t="s">
        <v>68</v>
      </c>
      <c r="G1230" s="4" t="s">
        <v>68</v>
      </c>
      <c r="H1230" s="4" t="s">
        <v>68</v>
      </c>
      <c r="I1230" s="3" t="s">
        <v>74</v>
      </c>
      <c r="J1230" s="3" t="s">
        <v>1389</v>
      </c>
      <c r="K1230" s="4" t="s">
        <v>68</v>
      </c>
      <c r="L1230" s="3" t="s">
        <v>79</v>
      </c>
      <c r="M1230" s="4" t="s">
        <v>68</v>
      </c>
      <c r="N1230" s="4" t="s">
        <v>68</v>
      </c>
      <c r="O1230" s="4" t="s">
        <v>68</v>
      </c>
      <c r="P1230" s="3" t="s">
        <v>1390</v>
      </c>
      <c r="Q1230" s="3" t="s">
        <v>41</v>
      </c>
      <c r="R1230" s="3" t="s">
        <v>82</v>
      </c>
      <c r="S1230" s="3" t="s">
        <v>79</v>
      </c>
      <c r="T1230" s="3" t="s">
        <v>83</v>
      </c>
      <c r="U1230" s="3" t="s">
        <v>65</v>
      </c>
      <c r="V1230" s="3" t="s">
        <v>45</v>
      </c>
      <c r="W1230" s="3" t="s">
        <v>34</v>
      </c>
      <c r="X1230" s="3" t="s">
        <v>46</v>
      </c>
      <c r="Y1230" s="3" t="s">
        <v>47</v>
      </c>
      <c r="Z1230" s="3" t="s">
        <v>84</v>
      </c>
      <c r="AA1230" s="3" t="s">
        <v>1391</v>
      </c>
      <c r="AB1230" s="4">
        <v>4</v>
      </c>
      <c r="AC1230" s="4">
        <v>58000</v>
      </c>
      <c r="AD1230" s="4">
        <v>58</v>
      </c>
      <c r="AE1230" s="4">
        <v>176000</v>
      </c>
    </row>
    <row r="1231" spans="1:31" ht="22" customHeight="1" x14ac:dyDescent="0.3">
      <c r="A1231" s="5">
        <v>43416</v>
      </c>
      <c r="B1231" s="6" t="s">
        <v>31</v>
      </c>
      <c r="C1231" s="6" t="s">
        <v>56</v>
      </c>
      <c r="D1231" s="7" t="s">
        <v>68</v>
      </c>
      <c r="E1231" s="7" t="s">
        <v>68</v>
      </c>
      <c r="F1231" s="7" t="s">
        <v>68</v>
      </c>
      <c r="G1231" s="7" t="s">
        <v>68</v>
      </c>
      <c r="H1231" s="7" t="s">
        <v>68</v>
      </c>
      <c r="I1231" s="6" t="s">
        <v>74</v>
      </c>
      <c r="J1231" s="6" t="s">
        <v>244</v>
      </c>
      <c r="K1231" s="7" t="s">
        <v>68</v>
      </c>
      <c r="L1231" s="6" t="s">
        <v>245</v>
      </c>
      <c r="M1231" s="6" t="s">
        <v>61</v>
      </c>
      <c r="N1231" s="7" t="s">
        <v>68</v>
      </c>
      <c r="O1231" s="7" t="s">
        <v>68</v>
      </c>
      <c r="P1231" s="6" t="s">
        <v>246</v>
      </c>
      <c r="Q1231" s="6" t="s">
        <v>41</v>
      </c>
      <c r="R1231" s="6" t="s">
        <v>474</v>
      </c>
      <c r="S1231" s="6" t="s">
        <v>245</v>
      </c>
      <c r="T1231" s="6" t="s">
        <v>475</v>
      </c>
      <c r="U1231" s="6" t="s">
        <v>124</v>
      </c>
      <c r="V1231" s="6" t="s">
        <v>45</v>
      </c>
      <c r="W1231" s="6" t="s">
        <v>34</v>
      </c>
      <c r="X1231" s="6" t="s">
        <v>46</v>
      </c>
      <c r="Y1231" s="6" t="s">
        <v>47</v>
      </c>
      <c r="Z1231" s="6" t="s">
        <v>187</v>
      </c>
      <c r="AA1231" s="6" t="s">
        <v>1392</v>
      </c>
      <c r="AB1231" s="7">
        <v>3</v>
      </c>
      <c r="AC1231" s="7">
        <v>73200</v>
      </c>
      <c r="AD1231" s="7">
        <v>73.2</v>
      </c>
      <c r="AE1231" s="7">
        <v>705000</v>
      </c>
    </row>
    <row r="1232" spans="1:31" ht="22" customHeight="1" x14ac:dyDescent="0.3">
      <c r="A1232" s="2">
        <v>43414</v>
      </c>
      <c r="B1232" s="3" t="s">
        <v>107</v>
      </c>
      <c r="C1232" s="3" t="s">
        <v>32</v>
      </c>
      <c r="D1232" s="3" t="s">
        <v>33</v>
      </c>
      <c r="E1232" s="3" t="s">
        <v>34</v>
      </c>
      <c r="F1232" s="4" t="s">
        <v>68</v>
      </c>
      <c r="G1232" s="4" t="s">
        <v>68</v>
      </c>
      <c r="H1232" s="4" t="s">
        <v>68</v>
      </c>
      <c r="I1232" s="3" t="s">
        <v>1252</v>
      </c>
      <c r="J1232" s="3" t="s">
        <v>108</v>
      </c>
      <c r="K1232" s="3" t="s">
        <v>109</v>
      </c>
      <c r="L1232" s="3" t="s">
        <v>110</v>
      </c>
      <c r="M1232" s="3" t="s">
        <v>61</v>
      </c>
      <c r="N1232" s="4">
        <v>4753761516.5299997</v>
      </c>
      <c r="O1232" s="4">
        <v>5421594553.2399998</v>
      </c>
      <c r="P1232" s="3" t="s">
        <v>1158</v>
      </c>
      <c r="Q1232" s="3" t="s">
        <v>41</v>
      </c>
      <c r="R1232" s="3" t="s">
        <v>133</v>
      </c>
      <c r="S1232" s="3" t="s">
        <v>110</v>
      </c>
      <c r="T1232" s="3" t="s">
        <v>134</v>
      </c>
      <c r="U1232" s="3" t="s">
        <v>115</v>
      </c>
      <c r="V1232" s="3" t="s">
        <v>45</v>
      </c>
      <c r="W1232" s="3" t="s">
        <v>34</v>
      </c>
      <c r="X1232" s="3" t="s">
        <v>46</v>
      </c>
      <c r="Y1232" s="3" t="s">
        <v>47</v>
      </c>
      <c r="Z1232" s="3" t="s">
        <v>187</v>
      </c>
      <c r="AA1232" s="3" t="s">
        <v>1393</v>
      </c>
      <c r="AB1232" s="4">
        <v>4</v>
      </c>
      <c r="AC1232" s="4">
        <v>40560</v>
      </c>
      <c r="AD1232" s="4">
        <v>40.56</v>
      </c>
      <c r="AE1232" s="4">
        <v>253000</v>
      </c>
    </row>
    <row r="1233" spans="1:31" ht="22" customHeight="1" x14ac:dyDescent="0.3">
      <c r="A1233" s="5">
        <v>43414</v>
      </c>
      <c r="B1233" s="6" t="s">
        <v>107</v>
      </c>
      <c r="C1233" s="6" t="s">
        <v>32</v>
      </c>
      <c r="D1233" s="6" t="s">
        <v>33</v>
      </c>
      <c r="E1233" s="6" t="s">
        <v>34</v>
      </c>
      <c r="F1233" s="7" t="s">
        <v>68</v>
      </c>
      <c r="G1233" s="7" t="s">
        <v>68</v>
      </c>
      <c r="H1233" s="7" t="s">
        <v>68</v>
      </c>
      <c r="I1233" s="6" t="s">
        <v>1252</v>
      </c>
      <c r="J1233" s="6" t="s">
        <v>108</v>
      </c>
      <c r="K1233" s="6" t="s">
        <v>109</v>
      </c>
      <c r="L1233" s="6" t="s">
        <v>110</v>
      </c>
      <c r="M1233" s="6" t="s">
        <v>61</v>
      </c>
      <c r="N1233" s="7">
        <v>4753761516.5299997</v>
      </c>
      <c r="O1233" s="7">
        <v>5421594553.2399998</v>
      </c>
      <c r="P1233" s="6" t="s">
        <v>1158</v>
      </c>
      <c r="Q1233" s="6" t="s">
        <v>41</v>
      </c>
      <c r="R1233" s="6" t="s">
        <v>133</v>
      </c>
      <c r="S1233" s="6" t="s">
        <v>110</v>
      </c>
      <c r="T1233" s="6" t="s">
        <v>134</v>
      </c>
      <c r="U1233" s="6" t="s">
        <v>115</v>
      </c>
      <c r="V1233" s="6" t="s">
        <v>45</v>
      </c>
      <c r="W1233" s="6" t="s">
        <v>34</v>
      </c>
      <c r="X1233" s="6" t="s">
        <v>46</v>
      </c>
      <c r="Y1233" s="6" t="s">
        <v>47</v>
      </c>
      <c r="Z1233" s="6" t="s">
        <v>1089</v>
      </c>
      <c r="AA1233" s="6" t="s">
        <v>1394</v>
      </c>
      <c r="AB1233" s="7">
        <v>16</v>
      </c>
      <c r="AC1233" s="7">
        <v>193270</v>
      </c>
      <c r="AD1233" s="7">
        <v>193.27</v>
      </c>
      <c r="AE1233" s="7">
        <v>2550000</v>
      </c>
    </row>
    <row r="1234" spans="1:31" ht="22" customHeight="1" x14ac:dyDescent="0.3">
      <c r="A1234" s="2">
        <v>43414</v>
      </c>
      <c r="B1234" s="3" t="s">
        <v>31</v>
      </c>
      <c r="C1234" s="3" t="s">
        <v>56</v>
      </c>
      <c r="D1234" s="3" t="s">
        <v>222</v>
      </c>
      <c r="E1234" s="3" t="s">
        <v>34</v>
      </c>
      <c r="F1234" s="4" t="s">
        <v>68</v>
      </c>
      <c r="G1234" s="4" t="s">
        <v>68</v>
      </c>
      <c r="H1234" s="4" t="s">
        <v>68</v>
      </c>
      <c r="I1234" s="3" t="s">
        <v>223</v>
      </c>
      <c r="J1234" s="3" t="s">
        <v>903</v>
      </c>
      <c r="K1234" s="4" t="s">
        <v>68</v>
      </c>
      <c r="L1234" s="3" t="s">
        <v>1160</v>
      </c>
      <c r="M1234" s="4" t="s">
        <v>68</v>
      </c>
      <c r="N1234" s="4" t="s">
        <v>68</v>
      </c>
      <c r="O1234" s="4" t="s">
        <v>68</v>
      </c>
      <c r="P1234" s="3" t="s">
        <v>1161</v>
      </c>
      <c r="Q1234" s="3" t="s">
        <v>905</v>
      </c>
      <c r="R1234" s="3" t="s">
        <v>133</v>
      </c>
      <c r="S1234" s="3" t="s">
        <v>110</v>
      </c>
      <c r="T1234" s="3" t="s">
        <v>134</v>
      </c>
      <c r="U1234" s="3" t="s">
        <v>115</v>
      </c>
      <c r="V1234" s="3" t="s">
        <v>45</v>
      </c>
      <c r="W1234" s="3" t="s">
        <v>34</v>
      </c>
      <c r="X1234" s="3" t="s">
        <v>46</v>
      </c>
      <c r="Y1234" s="3" t="s">
        <v>47</v>
      </c>
      <c r="Z1234" s="3" t="s">
        <v>95</v>
      </c>
      <c r="AA1234" s="3" t="s">
        <v>1395</v>
      </c>
      <c r="AB1234" s="4">
        <v>8</v>
      </c>
      <c r="AC1234" s="4">
        <v>86032</v>
      </c>
      <c r="AD1234" s="4">
        <v>86.03</v>
      </c>
      <c r="AE1234" s="4">
        <v>292000</v>
      </c>
    </row>
    <row r="1235" spans="1:31" ht="22" customHeight="1" x14ac:dyDescent="0.3">
      <c r="A1235" s="5">
        <v>43414</v>
      </c>
      <c r="B1235" s="6" t="s">
        <v>31</v>
      </c>
      <c r="C1235" s="6" t="s">
        <v>32</v>
      </c>
      <c r="D1235" s="6" t="s">
        <v>33</v>
      </c>
      <c r="E1235" s="6" t="s">
        <v>34</v>
      </c>
      <c r="F1235" s="7" t="s">
        <v>68</v>
      </c>
      <c r="G1235" s="7" t="s">
        <v>68</v>
      </c>
      <c r="H1235" s="7" t="s">
        <v>68</v>
      </c>
      <c r="I1235" s="6" t="s">
        <v>1252</v>
      </c>
      <c r="J1235" s="6" t="s">
        <v>200</v>
      </c>
      <c r="K1235" s="7" t="s">
        <v>68</v>
      </c>
      <c r="L1235" s="6" t="s">
        <v>99</v>
      </c>
      <c r="M1235" s="7" t="s">
        <v>68</v>
      </c>
      <c r="N1235" s="7" t="s">
        <v>68</v>
      </c>
      <c r="O1235" s="7" t="s">
        <v>68</v>
      </c>
      <c r="P1235" s="6" t="s">
        <v>202</v>
      </c>
      <c r="Q1235" s="6" t="s">
        <v>41</v>
      </c>
      <c r="R1235" s="6" t="s">
        <v>133</v>
      </c>
      <c r="S1235" s="6" t="s">
        <v>110</v>
      </c>
      <c r="T1235" s="6" t="s">
        <v>134</v>
      </c>
      <c r="U1235" s="6" t="s">
        <v>115</v>
      </c>
      <c r="V1235" s="6" t="s">
        <v>45</v>
      </c>
      <c r="W1235" s="6" t="s">
        <v>34</v>
      </c>
      <c r="X1235" s="6" t="s">
        <v>46</v>
      </c>
      <c r="Y1235" s="6" t="s">
        <v>47</v>
      </c>
      <c r="Z1235" s="6" t="s">
        <v>203</v>
      </c>
      <c r="AA1235" s="6" t="s">
        <v>1396</v>
      </c>
      <c r="AB1235" s="7">
        <v>2</v>
      </c>
      <c r="AC1235" s="7">
        <v>22650</v>
      </c>
      <c r="AD1235" s="7">
        <v>22.65</v>
      </c>
      <c r="AE1235" s="7">
        <v>558000</v>
      </c>
    </row>
    <row r="1236" spans="1:31" ht="22" customHeight="1" x14ac:dyDescent="0.3">
      <c r="A1236" s="2">
        <v>43414</v>
      </c>
      <c r="B1236" s="3" t="s">
        <v>107</v>
      </c>
      <c r="C1236" s="3" t="s">
        <v>32</v>
      </c>
      <c r="D1236" s="3" t="s">
        <v>33</v>
      </c>
      <c r="E1236" s="3" t="s">
        <v>34</v>
      </c>
      <c r="F1236" s="4" t="s">
        <v>68</v>
      </c>
      <c r="G1236" s="4" t="s">
        <v>68</v>
      </c>
      <c r="H1236" s="4" t="s">
        <v>68</v>
      </c>
      <c r="I1236" s="3" t="s">
        <v>1252</v>
      </c>
      <c r="J1236" s="3" t="s">
        <v>108</v>
      </c>
      <c r="K1236" s="3" t="s">
        <v>109</v>
      </c>
      <c r="L1236" s="3" t="s">
        <v>110</v>
      </c>
      <c r="M1236" s="3" t="s">
        <v>61</v>
      </c>
      <c r="N1236" s="4">
        <v>4753761516.5299997</v>
      </c>
      <c r="O1236" s="4">
        <v>5421594553.2399998</v>
      </c>
      <c r="P1236" s="3" t="s">
        <v>1158</v>
      </c>
      <c r="Q1236" s="3" t="s">
        <v>41</v>
      </c>
      <c r="R1236" s="3" t="s">
        <v>133</v>
      </c>
      <c r="S1236" s="3" t="s">
        <v>110</v>
      </c>
      <c r="T1236" s="3" t="s">
        <v>134</v>
      </c>
      <c r="U1236" s="3" t="s">
        <v>115</v>
      </c>
      <c r="V1236" s="3" t="s">
        <v>45</v>
      </c>
      <c r="W1236" s="3" t="s">
        <v>34</v>
      </c>
      <c r="X1236" s="3" t="s">
        <v>46</v>
      </c>
      <c r="Y1236" s="3" t="s">
        <v>47</v>
      </c>
      <c r="Z1236" s="3" t="s">
        <v>145</v>
      </c>
      <c r="AA1236" s="3" t="s">
        <v>1397</v>
      </c>
      <c r="AB1236" s="4">
        <v>2</v>
      </c>
      <c r="AC1236" s="4">
        <v>21875</v>
      </c>
      <c r="AD1236" s="4">
        <v>21.88</v>
      </c>
      <c r="AE1236" s="4">
        <v>539000</v>
      </c>
    </row>
    <row r="1237" spans="1:31" ht="22" customHeight="1" x14ac:dyDescent="0.3">
      <c r="A1237" s="5">
        <v>43414</v>
      </c>
      <c r="B1237" s="6" t="s">
        <v>31</v>
      </c>
      <c r="C1237" s="6" t="s">
        <v>32</v>
      </c>
      <c r="D1237" s="6" t="s">
        <v>33</v>
      </c>
      <c r="E1237" s="6" t="s">
        <v>34</v>
      </c>
      <c r="F1237" s="7" t="s">
        <v>68</v>
      </c>
      <c r="G1237" s="7" t="s">
        <v>68</v>
      </c>
      <c r="H1237" s="7" t="s">
        <v>68</v>
      </c>
      <c r="I1237" s="6" t="s">
        <v>1252</v>
      </c>
      <c r="J1237" s="6" t="s">
        <v>200</v>
      </c>
      <c r="K1237" s="7" t="s">
        <v>68</v>
      </c>
      <c r="L1237" s="6" t="s">
        <v>99</v>
      </c>
      <c r="M1237" s="7" t="s">
        <v>68</v>
      </c>
      <c r="N1237" s="7" t="s">
        <v>68</v>
      </c>
      <c r="O1237" s="7" t="s">
        <v>68</v>
      </c>
      <c r="P1237" s="6" t="s">
        <v>202</v>
      </c>
      <c r="Q1237" s="6" t="s">
        <v>41</v>
      </c>
      <c r="R1237" s="6" t="s">
        <v>113</v>
      </c>
      <c r="S1237" s="6" t="s">
        <v>110</v>
      </c>
      <c r="T1237" s="6" t="s">
        <v>114</v>
      </c>
      <c r="U1237" s="6" t="s">
        <v>115</v>
      </c>
      <c r="V1237" s="6" t="s">
        <v>45</v>
      </c>
      <c r="W1237" s="6" t="s">
        <v>34</v>
      </c>
      <c r="X1237" s="6" t="s">
        <v>46</v>
      </c>
      <c r="Y1237" s="6" t="s">
        <v>47</v>
      </c>
      <c r="Z1237" s="6" t="s">
        <v>145</v>
      </c>
      <c r="AA1237" s="6" t="s">
        <v>1398</v>
      </c>
      <c r="AB1237" s="7">
        <v>6</v>
      </c>
      <c r="AC1237" s="7">
        <v>58860</v>
      </c>
      <c r="AD1237" s="7">
        <v>58.86</v>
      </c>
      <c r="AE1237" s="7">
        <v>1450000</v>
      </c>
    </row>
    <row r="1238" spans="1:31" ht="22" customHeight="1" x14ac:dyDescent="0.3">
      <c r="A1238" s="2">
        <v>43414</v>
      </c>
      <c r="B1238" s="3" t="s">
        <v>31</v>
      </c>
      <c r="C1238" s="3" t="s">
        <v>32</v>
      </c>
      <c r="D1238" s="3" t="s">
        <v>33</v>
      </c>
      <c r="E1238" s="3" t="s">
        <v>34</v>
      </c>
      <c r="F1238" s="4" t="s">
        <v>68</v>
      </c>
      <c r="G1238" s="4" t="s">
        <v>68</v>
      </c>
      <c r="H1238" s="4" t="s">
        <v>68</v>
      </c>
      <c r="I1238" s="3" t="s">
        <v>1252</v>
      </c>
      <c r="J1238" s="3" t="s">
        <v>200</v>
      </c>
      <c r="K1238" s="4" t="s">
        <v>68</v>
      </c>
      <c r="L1238" s="3" t="s">
        <v>99</v>
      </c>
      <c r="M1238" s="4" t="s">
        <v>68</v>
      </c>
      <c r="N1238" s="4" t="s">
        <v>68</v>
      </c>
      <c r="O1238" s="4" t="s">
        <v>68</v>
      </c>
      <c r="P1238" s="3" t="s">
        <v>202</v>
      </c>
      <c r="Q1238" s="3" t="s">
        <v>41</v>
      </c>
      <c r="R1238" s="3" t="s">
        <v>133</v>
      </c>
      <c r="S1238" s="3" t="s">
        <v>110</v>
      </c>
      <c r="T1238" s="3" t="s">
        <v>134</v>
      </c>
      <c r="U1238" s="3" t="s">
        <v>115</v>
      </c>
      <c r="V1238" s="3" t="s">
        <v>45</v>
      </c>
      <c r="W1238" s="3" t="s">
        <v>34</v>
      </c>
      <c r="X1238" s="3" t="s">
        <v>46</v>
      </c>
      <c r="Y1238" s="3" t="s">
        <v>47</v>
      </c>
      <c r="Z1238" s="3" t="s">
        <v>203</v>
      </c>
      <c r="AA1238" s="3" t="s">
        <v>1232</v>
      </c>
      <c r="AB1238" s="4">
        <v>4</v>
      </c>
      <c r="AC1238" s="4">
        <v>45300</v>
      </c>
      <c r="AD1238" s="4">
        <v>45.3</v>
      </c>
      <c r="AE1238" s="4">
        <v>1116000</v>
      </c>
    </row>
    <row r="1239" spans="1:31" ht="22" customHeight="1" x14ac:dyDescent="0.3">
      <c r="A1239" s="5">
        <v>43414</v>
      </c>
      <c r="B1239" s="6" t="s">
        <v>107</v>
      </c>
      <c r="C1239" s="6" t="s">
        <v>32</v>
      </c>
      <c r="D1239" s="6" t="s">
        <v>33</v>
      </c>
      <c r="E1239" s="6" t="s">
        <v>34</v>
      </c>
      <c r="F1239" s="7" t="s">
        <v>68</v>
      </c>
      <c r="G1239" s="7" t="s">
        <v>68</v>
      </c>
      <c r="H1239" s="7" t="s">
        <v>68</v>
      </c>
      <c r="I1239" s="6" t="s">
        <v>1252</v>
      </c>
      <c r="J1239" s="6" t="s">
        <v>108</v>
      </c>
      <c r="K1239" s="6" t="s">
        <v>109</v>
      </c>
      <c r="L1239" s="6" t="s">
        <v>110</v>
      </c>
      <c r="M1239" s="6" t="s">
        <v>61</v>
      </c>
      <c r="N1239" s="7">
        <v>4753761516.5299997</v>
      </c>
      <c r="O1239" s="7">
        <v>5421594553.2399998</v>
      </c>
      <c r="P1239" s="6" t="s">
        <v>1158</v>
      </c>
      <c r="Q1239" s="6" t="s">
        <v>41</v>
      </c>
      <c r="R1239" s="6" t="s">
        <v>133</v>
      </c>
      <c r="S1239" s="6" t="s">
        <v>110</v>
      </c>
      <c r="T1239" s="6" t="s">
        <v>134</v>
      </c>
      <c r="U1239" s="6" t="s">
        <v>115</v>
      </c>
      <c r="V1239" s="6" t="s">
        <v>45</v>
      </c>
      <c r="W1239" s="6" t="s">
        <v>34</v>
      </c>
      <c r="X1239" s="6" t="s">
        <v>46</v>
      </c>
      <c r="Y1239" s="6" t="s">
        <v>47</v>
      </c>
      <c r="Z1239" s="6" t="s">
        <v>187</v>
      </c>
      <c r="AA1239" s="6" t="s">
        <v>1399</v>
      </c>
      <c r="AB1239" s="7">
        <v>2</v>
      </c>
      <c r="AC1239" s="7">
        <v>20280</v>
      </c>
      <c r="AD1239" s="7">
        <v>20.28</v>
      </c>
      <c r="AE1239" s="7">
        <v>126000</v>
      </c>
    </row>
    <row r="1240" spans="1:31" ht="22" customHeight="1" x14ac:dyDescent="0.3">
      <c r="A1240" s="2">
        <v>43413</v>
      </c>
      <c r="B1240" s="3" t="s">
        <v>107</v>
      </c>
      <c r="C1240" s="3" t="s">
        <v>32</v>
      </c>
      <c r="D1240" s="3" t="s">
        <v>33</v>
      </c>
      <c r="E1240" s="3" t="s">
        <v>34</v>
      </c>
      <c r="F1240" s="4" t="s">
        <v>68</v>
      </c>
      <c r="G1240" s="4" t="s">
        <v>68</v>
      </c>
      <c r="H1240" s="4" t="s">
        <v>68</v>
      </c>
      <c r="I1240" s="3" t="s">
        <v>1252</v>
      </c>
      <c r="J1240" s="3" t="s">
        <v>108</v>
      </c>
      <c r="K1240" s="3" t="s">
        <v>109</v>
      </c>
      <c r="L1240" s="3" t="s">
        <v>110</v>
      </c>
      <c r="M1240" s="3" t="s">
        <v>61</v>
      </c>
      <c r="N1240" s="4">
        <v>4753761516.5299997</v>
      </c>
      <c r="O1240" s="4">
        <v>5421594553.2399998</v>
      </c>
      <c r="P1240" s="3" t="s">
        <v>1158</v>
      </c>
      <c r="Q1240" s="3" t="s">
        <v>41</v>
      </c>
      <c r="R1240" s="3" t="s">
        <v>113</v>
      </c>
      <c r="S1240" s="3" t="s">
        <v>110</v>
      </c>
      <c r="T1240" s="3" t="s">
        <v>114</v>
      </c>
      <c r="U1240" s="3" t="s">
        <v>115</v>
      </c>
      <c r="V1240" s="3" t="s">
        <v>45</v>
      </c>
      <c r="W1240" s="3" t="s">
        <v>34</v>
      </c>
      <c r="X1240" s="3" t="s">
        <v>46</v>
      </c>
      <c r="Y1240" s="3" t="s">
        <v>47</v>
      </c>
      <c r="Z1240" s="3" t="s">
        <v>187</v>
      </c>
      <c r="AA1240" s="3" t="s">
        <v>1393</v>
      </c>
      <c r="AB1240" s="4">
        <v>2</v>
      </c>
      <c r="AC1240" s="4">
        <v>20280</v>
      </c>
      <c r="AD1240" s="4">
        <v>20.28</v>
      </c>
      <c r="AE1240" s="4">
        <v>126000</v>
      </c>
    </row>
    <row r="1241" spans="1:31" ht="22" customHeight="1" x14ac:dyDescent="0.3">
      <c r="A1241" s="5">
        <v>43413</v>
      </c>
      <c r="B1241" s="6" t="s">
        <v>107</v>
      </c>
      <c r="C1241" s="6" t="s">
        <v>32</v>
      </c>
      <c r="D1241" s="6" t="s">
        <v>33</v>
      </c>
      <c r="E1241" s="6" t="s">
        <v>34</v>
      </c>
      <c r="F1241" s="7" t="s">
        <v>68</v>
      </c>
      <c r="G1241" s="7" t="s">
        <v>68</v>
      </c>
      <c r="H1241" s="7" t="s">
        <v>68</v>
      </c>
      <c r="I1241" s="6" t="s">
        <v>1252</v>
      </c>
      <c r="J1241" s="6" t="s">
        <v>108</v>
      </c>
      <c r="K1241" s="6" t="s">
        <v>109</v>
      </c>
      <c r="L1241" s="6" t="s">
        <v>110</v>
      </c>
      <c r="M1241" s="6" t="s">
        <v>61</v>
      </c>
      <c r="N1241" s="7">
        <v>4753761516.5299997</v>
      </c>
      <c r="O1241" s="7">
        <v>5421594553.2399998</v>
      </c>
      <c r="P1241" s="6" t="s">
        <v>1158</v>
      </c>
      <c r="Q1241" s="6" t="s">
        <v>41</v>
      </c>
      <c r="R1241" s="6" t="s">
        <v>133</v>
      </c>
      <c r="S1241" s="6" t="s">
        <v>110</v>
      </c>
      <c r="T1241" s="6" t="s">
        <v>134</v>
      </c>
      <c r="U1241" s="6" t="s">
        <v>115</v>
      </c>
      <c r="V1241" s="6" t="s">
        <v>45</v>
      </c>
      <c r="W1241" s="6" t="s">
        <v>34</v>
      </c>
      <c r="X1241" s="6" t="s">
        <v>46</v>
      </c>
      <c r="Y1241" s="6" t="s">
        <v>47</v>
      </c>
      <c r="Z1241" s="6" t="s">
        <v>145</v>
      </c>
      <c r="AA1241" s="6" t="s">
        <v>1400</v>
      </c>
      <c r="AB1241" s="7">
        <v>2</v>
      </c>
      <c r="AC1241" s="7">
        <v>22263</v>
      </c>
      <c r="AD1241" s="7">
        <v>22.26</v>
      </c>
      <c r="AE1241" s="7">
        <v>548000</v>
      </c>
    </row>
    <row r="1242" spans="1:31" ht="22" customHeight="1" x14ac:dyDescent="0.3">
      <c r="A1242" s="2">
        <v>43413</v>
      </c>
      <c r="B1242" s="3" t="s">
        <v>107</v>
      </c>
      <c r="C1242" s="3" t="s">
        <v>56</v>
      </c>
      <c r="D1242" s="4" t="s">
        <v>68</v>
      </c>
      <c r="E1242" s="4" t="s">
        <v>68</v>
      </c>
      <c r="F1242" s="4" t="s">
        <v>68</v>
      </c>
      <c r="G1242" s="4" t="s">
        <v>68</v>
      </c>
      <c r="H1242" s="4" t="s">
        <v>68</v>
      </c>
      <c r="I1242" s="3" t="s">
        <v>74</v>
      </c>
      <c r="J1242" s="3" t="s">
        <v>108</v>
      </c>
      <c r="K1242" s="3" t="s">
        <v>109</v>
      </c>
      <c r="L1242" s="3" t="s">
        <v>110</v>
      </c>
      <c r="M1242" s="3" t="s">
        <v>61</v>
      </c>
      <c r="N1242" s="4">
        <v>4753761516.5299997</v>
      </c>
      <c r="O1242" s="4">
        <v>5421594553.2399998</v>
      </c>
      <c r="P1242" s="3" t="s">
        <v>1158</v>
      </c>
      <c r="Q1242" s="3" t="s">
        <v>41</v>
      </c>
      <c r="R1242" s="3" t="s">
        <v>113</v>
      </c>
      <c r="S1242" s="3" t="s">
        <v>110</v>
      </c>
      <c r="T1242" s="3" t="s">
        <v>114</v>
      </c>
      <c r="U1242" s="3" t="s">
        <v>115</v>
      </c>
      <c r="V1242" s="3" t="s">
        <v>45</v>
      </c>
      <c r="W1242" s="3" t="s">
        <v>34</v>
      </c>
      <c r="X1242" s="3" t="s">
        <v>46</v>
      </c>
      <c r="Y1242" s="3" t="s">
        <v>47</v>
      </c>
      <c r="Z1242" s="3" t="s">
        <v>1089</v>
      </c>
      <c r="AA1242" s="3" t="s">
        <v>1401</v>
      </c>
      <c r="AB1242" s="4">
        <v>8</v>
      </c>
      <c r="AC1242" s="4">
        <v>96824</v>
      </c>
      <c r="AD1242" s="4">
        <v>96.82</v>
      </c>
      <c r="AE1242" s="4">
        <v>1277000</v>
      </c>
    </row>
    <row r="1243" spans="1:31" ht="22" customHeight="1" x14ac:dyDescent="0.3">
      <c r="A1243" s="5">
        <v>43413</v>
      </c>
      <c r="B1243" s="6" t="s">
        <v>107</v>
      </c>
      <c r="C1243" s="6" t="s">
        <v>32</v>
      </c>
      <c r="D1243" s="6" t="s">
        <v>33</v>
      </c>
      <c r="E1243" s="6" t="s">
        <v>34</v>
      </c>
      <c r="F1243" s="7" t="s">
        <v>68</v>
      </c>
      <c r="G1243" s="7" t="s">
        <v>68</v>
      </c>
      <c r="H1243" s="7" t="s">
        <v>68</v>
      </c>
      <c r="I1243" s="6" t="s">
        <v>1252</v>
      </c>
      <c r="J1243" s="6" t="s">
        <v>108</v>
      </c>
      <c r="K1243" s="6" t="s">
        <v>109</v>
      </c>
      <c r="L1243" s="6" t="s">
        <v>110</v>
      </c>
      <c r="M1243" s="6" t="s">
        <v>61</v>
      </c>
      <c r="N1243" s="7">
        <v>4753761516.5299997</v>
      </c>
      <c r="O1243" s="7">
        <v>5421594553.2399998</v>
      </c>
      <c r="P1243" s="6" t="s">
        <v>1158</v>
      </c>
      <c r="Q1243" s="6" t="s">
        <v>41</v>
      </c>
      <c r="R1243" s="6" t="s">
        <v>113</v>
      </c>
      <c r="S1243" s="6" t="s">
        <v>110</v>
      </c>
      <c r="T1243" s="6" t="s">
        <v>114</v>
      </c>
      <c r="U1243" s="6" t="s">
        <v>115</v>
      </c>
      <c r="V1243" s="6" t="s">
        <v>45</v>
      </c>
      <c r="W1243" s="6" t="s">
        <v>34</v>
      </c>
      <c r="X1243" s="6" t="s">
        <v>46</v>
      </c>
      <c r="Y1243" s="6" t="s">
        <v>47</v>
      </c>
      <c r="Z1243" s="6" t="s">
        <v>187</v>
      </c>
      <c r="AA1243" s="6" t="s">
        <v>1402</v>
      </c>
      <c r="AB1243" s="7">
        <v>4</v>
      </c>
      <c r="AC1243" s="7">
        <v>40560</v>
      </c>
      <c r="AD1243" s="7">
        <v>40.56</v>
      </c>
      <c r="AE1243" s="7">
        <v>253000</v>
      </c>
    </row>
    <row r="1244" spans="1:31" ht="22" customHeight="1" x14ac:dyDescent="0.3">
      <c r="A1244" s="2">
        <v>43413</v>
      </c>
      <c r="B1244" s="3" t="s">
        <v>107</v>
      </c>
      <c r="C1244" s="3" t="s">
        <v>32</v>
      </c>
      <c r="D1244" s="3" t="s">
        <v>33</v>
      </c>
      <c r="E1244" s="3" t="s">
        <v>34</v>
      </c>
      <c r="F1244" s="4" t="s">
        <v>68</v>
      </c>
      <c r="G1244" s="4" t="s">
        <v>68</v>
      </c>
      <c r="H1244" s="4" t="s">
        <v>68</v>
      </c>
      <c r="I1244" s="3" t="s">
        <v>1252</v>
      </c>
      <c r="J1244" s="3" t="s">
        <v>108</v>
      </c>
      <c r="K1244" s="3" t="s">
        <v>109</v>
      </c>
      <c r="L1244" s="3" t="s">
        <v>110</v>
      </c>
      <c r="M1244" s="3" t="s">
        <v>61</v>
      </c>
      <c r="N1244" s="4">
        <v>4753761516.5299997</v>
      </c>
      <c r="O1244" s="4">
        <v>5421594553.2399998</v>
      </c>
      <c r="P1244" s="3" t="s">
        <v>1158</v>
      </c>
      <c r="Q1244" s="3" t="s">
        <v>41</v>
      </c>
      <c r="R1244" s="3" t="s">
        <v>133</v>
      </c>
      <c r="S1244" s="3" t="s">
        <v>110</v>
      </c>
      <c r="T1244" s="3" t="s">
        <v>134</v>
      </c>
      <c r="U1244" s="3" t="s">
        <v>115</v>
      </c>
      <c r="V1244" s="3" t="s">
        <v>45</v>
      </c>
      <c r="W1244" s="3" t="s">
        <v>34</v>
      </c>
      <c r="X1244" s="3" t="s">
        <v>46</v>
      </c>
      <c r="Y1244" s="3" t="s">
        <v>47</v>
      </c>
      <c r="Z1244" s="3" t="s">
        <v>934</v>
      </c>
      <c r="AA1244" s="3" t="s">
        <v>1403</v>
      </c>
      <c r="AB1244" s="4">
        <v>2</v>
      </c>
      <c r="AC1244" s="4">
        <v>20840</v>
      </c>
      <c r="AD1244" s="4">
        <v>20.84</v>
      </c>
      <c r="AE1244" s="4">
        <v>130000</v>
      </c>
    </row>
    <row r="1245" spans="1:31" ht="22" customHeight="1" x14ac:dyDescent="0.3">
      <c r="A1245" s="5">
        <v>43413</v>
      </c>
      <c r="B1245" s="6" t="s">
        <v>31</v>
      </c>
      <c r="C1245" s="6" t="s">
        <v>32</v>
      </c>
      <c r="D1245" s="6" t="s">
        <v>33</v>
      </c>
      <c r="E1245" s="6" t="s">
        <v>34</v>
      </c>
      <c r="F1245" s="7" t="s">
        <v>68</v>
      </c>
      <c r="G1245" s="7" t="s">
        <v>68</v>
      </c>
      <c r="H1245" s="7" t="s">
        <v>68</v>
      </c>
      <c r="I1245" s="6" t="s">
        <v>1252</v>
      </c>
      <c r="J1245" s="6" t="s">
        <v>131</v>
      </c>
      <c r="K1245" s="6" t="s">
        <v>109</v>
      </c>
      <c r="L1245" s="6" t="s">
        <v>110</v>
      </c>
      <c r="M1245" s="7" t="s">
        <v>68</v>
      </c>
      <c r="N1245" s="7" t="s">
        <v>68</v>
      </c>
      <c r="O1245" s="7" t="s">
        <v>68</v>
      </c>
      <c r="P1245" s="6" t="s">
        <v>132</v>
      </c>
      <c r="Q1245" s="6" t="s">
        <v>101</v>
      </c>
      <c r="R1245" s="6" t="s">
        <v>133</v>
      </c>
      <c r="S1245" s="6" t="s">
        <v>110</v>
      </c>
      <c r="T1245" s="6" t="s">
        <v>134</v>
      </c>
      <c r="U1245" s="6" t="s">
        <v>115</v>
      </c>
      <c r="V1245" s="6" t="s">
        <v>45</v>
      </c>
      <c r="W1245" s="6" t="s">
        <v>34</v>
      </c>
      <c r="X1245" s="6" t="s">
        <v>46</v>
      </c>
      <c r="Y1245" s="6" t="s">
        <v>47</v>
      </c>
      <c r="Z1245" s="6" t="s">
        <v>145</v>
      </c>
      <c r="AA1245" s="6" t="s">
        <v>1404</v>
      </c>
      <c r="AB1245" s="7">
        <v>1</v>
      </c>
      <c r="AC1245" s="7">
        <v>8100</v>
      </c>
      <c r="AD1245" s="7">
        <v>8.1</v>
      </c>
      <c r="AE1245" s="7">
        <v>200000</v>
      </c>
    </row>
    <row r="1246" spans="1:31" ht="22" customHeight="1" x14ac:dyDescent="0.3">
      <c r="A1246" s="2">
        <v>43413</v>
      </c>
      <c r="B1246" s="3" t="s">
        <v>31</v>
      </c>
      <c r="C1246" s="3" t="s">
        <v>32</v>
      </c>
      <c r="D1246" s="3" t="s">
        <v>33</v>
      </c>
      <c r="E1246" s="3" t="s">
        <v>34</v>
      </c>
      <c r="F1246" s="4" t="s">
        <v>68</v>
      </c>
      <c r="G1246" s="4" t="s">
        <v>68</v>
      </c>
      <c r="H1246" s="4" t="s">
        <v>68</v>
      </c>
      <c r="I1246" s="3" t="s">
        <v>1252</v>
      </c>
      <c r="J1246" s="3" t="s">
        <v>131</v>
      </c>
      <c r="K1246" s="3" t="s">
        <v>109</v>
      </c>
      <c r="L1246" s="3" t="s">
        <v>110</v>
      </c>
      <c r="M1246" s="4" t="s">
        <v>68</v>
      </c>
      <c r="N1246" s="4" t="s">
        <v>68</v>
      </c>
      <c r="O1246" s="4" t="s">
        <v>68</v>
      </c>
      <c r="P1246" s="3" t="s">
        <v>132</v>
      </c>
      <c r="Q1246" s="3" t="s">
        <v>41</v>
      </c>
      <c r="R1246" s="3" t="s">
        <v>133</v>
      </c>
      <c r="S1246" s="3" t="s">
        <v>110</v>
      </c>
      <c r="T1246" s="3" t="s">
        <v>134</v>
      </c>
      <c r="U1246" s="3" t="s">
        <v>115</v>
      </c>
      <c r="V1246" s="3" t="s">
        <v>45</v>
      </c>
      <c r="W1246" s="3" t="s">
        <v>34</v>
      </c>
      <c r="X1246" s="3" t="s">
        <v>46</v>
      </c>
      <c r="Y1246" s="3" t="s">
        <v>47</v>
      </c>
      <c r="Z1246" s="3" t="s">
        <v>145</v>
      </c>
      <c r="AA1246" s="3" t="s">
        <v>1405</v>
      </c>
      <c r="AB1246" s="4">
        <v>5</v>
      </c>
      <c r="AC1246" s="4">
        <v>43500</v>
      </c>
      <c r="AD1246" s="4">
        <v>43.5</v>
      </c>
      <c r="AE1246" s="4">
        <v>1072000</v>
      </c>
    </row>
    <row r="1247" spans="1:31" ht="22" customHeight="1" x14ac:dyDescent="0.3">
      <c r="A1247" s="5">
        <v>43413</v>
      </c>
      <c r="B1247" s="6" t="s">
        <v>31</v>
      </c>
      <c r="C1247" s="6" t="s">
        <v>32</v>
      </c>
      <c r="D1247" s="6" t="s">
        <v>33</v>
      </c>
      <c r="E1247" s="6" t="s">
        <v>34</v>
      </c>
      <c r="F1247" s="7" t="s">
        <v>68</v>
      </c>
      <c r="G1247" s="7" t="s">
        <v>68</v>
      </c>
      <c r="H1247" s="7" t="s">
        <v>68</v>
      </c>
      <c r="I1247" s="6" t="s">
        <v>1252</v>
      </c>
      <c r="J1247" s="6" t="s">
        <v>131</v>
      </c>
      <c r="K1247" s="6" t="s">
        <v>109</v>
      </c>
      <c r="L1247" s="6" t="s">
        <v>110</v>
      </c>
      <c r="M1247" s="7" t="s">
        <v>68</v>
      </c>
      <c r="N1247" s="7" t="s">
        <v>68</v>
      </c>
      <c r="O1247" s="7" t="s">
        <v>68</v>
      </c>
      <c r="P1247" s="6" t="s">
        <v>132</v>
      </c>
      <c r="Q1247" s="6" t="s">
        <v>101</v>
      </c>
      <c r="R1247" s="6" t="s">
        <v>133</v>
      </c>
      <c r="S1247" s="6" t="s">
        <v>110</v>
      </c>
      <c r="T1247" s="6" t="s">
        <v>134</v>
      </c>
      <c r="U1247" s="6" t="s">
        <v>115</v>
      </c>
      <c r="V1247" s="6" t="s">
        <v>45</v>
      </c>
      <c r="W1247" s="6" t="s">
        <v>34</v>
      </c>
      <c r="X1247" s="6" t="s">
        <v>46</v>
      </c>
      <c r="Y1247" s="6" t="s">
        <v>47</v>
      </c>
      <c r="Z1247" s="6" t="s">
        <v>145</v>
      </c>
      <c r="AA1247" s="6" t="s">
        <v>1406</v>
      </c>
      <c r="AB1247" s="7">
        <v>1</v>
      </c>
      <c r="AC1247" s="7">
        <v>14420</v>
      </c>
      <c r="AD1247" s="7">
        <v>14.42</v>
      </c>
      <c r="AE1247" s="7">
        <v>355000</v>
      </c>
    </row>
    <row r="1248" spans="1:31" ht="22" customHeight="1" x14ac:dyDescent="0.3">
      <c r="A1248" s="2">
        <v>43413</v>
      </c>
      <c r="B1248" s="3" t="s">
        <v>107</v>
      </c>
      <c r="C1248" s="3" t="s">
        <v>56</v>
      </c>
      <c r="D1248" s="4" t="s">
        <v>68</v>
      </c>
      <c r="E1248" s="4" t="s">
        <v>68</v>
      </c>
      <c r="F1248" s="4" t="s">
        <v>68</v>
      </c>
      <c r="G1248" s="4" t="s">
        <v>68</v>
      </c>
      <c r="H1248" s="4" t="s">
        <v>68</v>
      </c>
      <c r="I1248" s="3" t="s">
        <v>74</v>
      </c>
      <c r="J1248" s="3" t="s">
        <v>108</v>
      </c>
      <c r="K1248" s="3" t="s">
        <v>109</v>
      </c>
      <c r="L1248" s="3" t="s">
        <v>110</v>
      </c>
      <c r="M1248" s="3" t="s">
        <v>61</v>
      </c>
      <c r="N1248" s="4">
        <v>4753761516.5299997</v>
      </c>
      <c r="O1248" s="4">
        <v>5421594553.2399998</v>
      </c>
      <c r="P1248" s="3" t="s">
        <v>1158</v>
      </c>
      <c r="Q1248" s="3" t="s">
        <v>41</v>
      </c>
      <c r="R1248" s="3" t="s">
        <v>113</v>
      </c>
      <c r="S1248" s="3" t="s">
        <v>110</v>
      </c>
      <c r="T1248" s="3" t="s">
        <v>114</v>
      </c>
      <c r="U1248" s="3" t="s">
        <v>115</v>
      </c>
      <c r="V1248" s="3" t="s">
        <v>45</v>
      </c>
      <c r="W1248" s="3" t="s">
        <v>34</v>
      </c>
      <c r="X1248" s="3" t="s">
        <v>46</v>
      </c>
      <c r="Y1248" s="3" t="s">
        <v>47</v>
      </c>
      <c r="Z1248" s="3" t="s">
        <v>1089</v>
      </c>
      <c r="AA1248" s="3" t="s">
        <v>1407</v>
      </c>
      <c r="AB1248" s="4">
        <v>4</v>
      </c>
      <c r="AC1248" s="4">
        <v>48412</v>
      </c>
      <c r="AD1248" s="4">
        <v>48.41</v>
      </c>
      <c r="AE1248" s="4">
        <v>639000</v>
      </c>
    </row>
    <row r="1249" spans="1:31" ht="22" customHeight="1" x14ac:dyDescent="0.3">
      <c r="A1249" s="5">
        <v>43413</v>
      </c>
      <c r="B1249" s="6" t="s">
        <v>31</v>
      </c>
      <c r="C1249" s="6" t="s">
        <v>56</v>
      </c>
      <c r="D1249" s="7" t="s">
        <v>68</v>
      </c>
      <c r="E1249" s="7" t="s">
        <v>68</v>
      </c>
      <c r="F1249" s="7" t="s">
        <v>68</v>
      </c>
      <c r="G1249" s="7" t="s">
        <v>68</v>
      </c>
      <c r="H1249" s="7" t="s">
        <v>68</v>
      </c>
      <c r="I1249" s="6" t="s">
        <v>74</v>
      </c>
      <c r="J1249" s="6" t="s">
        <v>244</v>
      </c>
      <c r="K1249" s="7" t="s">
        <v>68</v>
      </c>
      <c r="L1249" s="6" t="s">
        <v>245</v>
      </c>
      <c r="M1249" s="6" t="s">
        <v>61</v>
      </c>
      <c r="N1249" s="7" t="s">
        <v>68</v>
      </c>
      <c r="O1249" s="7" t="s">
        <v>68</v>
      </c>
      <c r="P1249" s="6" t="s">
        <v>246</v>
      </c>
      <c r="Q1249" s="6" t="s">
        <v>101</v>
      </c>
      <c r="R1249" s="6" t="s">
        <v>1297</v>
      </c>
      <c r="S1249" s="6" t="s">
        <v>245</v>
      </c>
      <c r="T1249" s="6" t="s">
        <v>1298</v>
      </c>
      <c r="U1249" s="6" t="s">
        <v>124</v>
      </c>
      <c r="V1249" s="6" t="s">
        <v>45</v>
      </c>
      <c r="W1249" s="6" t="s">
        <v>34</v>
      </c>
      <c r="X1249" s="6" t="s">
        <v>46</v>
      </c>
      <c r="Y1249" s="6" t="s">
        <v>47</v>
      </c>
      <c r="Z1249" s="6" t="s">
        <v>187</v>
      </c>
      <c r="AA1249" s="6" t="s">
        <v>1408</v>
      </c>
      <c r="AB1249" s="7">
        <v>4</v>
      </c>
      <c r="AC1249" s="7">
        <v>97600</v>
      </c>
      <c r="AD1249" s="7">
        <v>97.6</v>
      </c>
      <c r="AE1249" s="7">
        <v>939000</v>
      </c>
    </row>
    <row r="1250" spans="1:31" ht="22" customHeight="1" x14ac:dyDescent="0.3">
      <c r="A1250" s="2">
        <v>43413</v>
      </c>
      <c r="B1250" s="3" t="s">
        <v>31</v>
      </c>
      <c r="C1250" s="3" t="s">
        <v>32</v>
      </c>
      <c r="D1250" s="3" t="s">
        <v>33</v>
      </c>
      <c r="E1250" s="3" t="s">
        <v>34</v>
      </c>
      <c r="F1250" s="4" t="s">
        <v>68</v>
      </c>
      <c r="G1250" s="4" t="s">
        <v>68</v>
      </c>
      <c r="H1250" s="4" t="s">
        <v>68</v>
      </c>
      <c r="I1250" s="3" t="s">
        <v>1252</v>
      </c>
      <c r="J1250" s="3" t="s">
        <v>131</v>
      </c>
      <c r="K1250" s="3" t="s">
        <v>109</v>
      </c>
      <c r="L1250" s="3" t="s">
        <v>110</v>
      </c>
      <c r="M1250" s="4" t="s">
        <v>68</v>
      </c>
      <c r="N1250" s="4" t="s">
        <v>68</v>
      </c>
      <c r="O1250" s="4" t="s">
        <v>68</v>
      </c>
      <c r="P1250" s="3" t="s">
        <v>132</v>
      </c>
      <c r="Q1250" s="3" t="s">
        <v>101</v>
      </c>
      <c r="R1250" s="3" t="s">
        <v>133</v>
      </c>
      <c r="S1250" s="3" t="s">
        <v>110</v>
      </c>
      <c r="T1250" s="3" t="s">
        <v>134</v>
      </c>
      <c r="U1250" s="3" t="s">
        <v>115</v>
      </c>
      <c r="V1250" s="3" t="s">
        <v>45</v>
      </c>
      <c r="W1250" s="3" t="s">
        <v>34</v>
      </c>
      <c r="X1250" s="3" t="s">
        <v>46</v>
      </c>
      <c r="Y1250" s="3" t="s">
        <v>47</v>
      </c>
      <c r="Z1250" s="3" t="s">
        <v>145</v>
      </c>
      <c r="AA1250" s="3" t="s">
        <v>1409</v>
      </c>
      <c r="AB1250" s="4">
        <v>1</v>
      </c>
      <c r="AC1250" s="4">
        <v>13752</v>
      </c>
      <c r="AD1250" s="4">
        <v>13.75</v>
      </c>
      <c r="AE1250" s="4">
        <v>339000</v>
      </c>
    </row>
    <row r="1251" spans="1:31" ht="22" customHeight="1" x14ac:dyDescent="0.3">
      <c r="A1251" s="5">
        <v>43411</v>
      </c>
      <c r="B1251" s="6" t="s">
        <v>31</v>
      </c>
      <c r="C1251" s="6" t="s">
        <v>56</v>
      </c>
      <c r="D1251" s="7" t="s">
        <v>68</v>
      </c>
      <c r="E1251" s="7" t="s">
        <v>68</v>
      </c>
      <c r="F1251" s="7" t="s">
        <v>68</v>
      </c>
      <c r="G1251" s="7" t="s">
        <v>68</v>
      </c>
      <c r="H1251" s="7" t="s">
        <v>68</v>
      </c>
      <c r="I1251" s="6" t="s">
        <v>57</v>
      </c>
      <c r="J1251" s="6" t="s">
        <v>230</v>
      </c>
      <c r="K1251" s="6" t="s">
        <v>580</v>
      </c>
      <c r="L1251" s="6" t="s">
        <v>110</v>
      </c>
      <c r="M1251" s="7" t="s">
        <v>68</v>
      </c>
      <c r="N1251" s="7" t="s">
        <v>68</v>
      </c>
      <c r="O1251" s="7" t="s">
        <v>68</v>
      </c>
      <c r="P1251" s="6" t="s">
        <v>231</v>
      </c>
      <c r="Q1251" s="6" t="s">
        <v>101</v>
      </c>
      <c r="R1251" s="6" t="s">
        <v>113</v>
      </c>
      <c r="S1251" s="6" t="s">
        <v>110</v>
      </c>
      <c r="T1251" s="6" t="s">
        <v>114</v>
      </c>
      <c r="U1251" s="6" t="s">
        <v>115</v>
      </c>
      <c r="V1251" s="6" t="s">
        <v>45</v>
      </c>
      <c r="W1251" s="6" t="s">
        <v>34</v>
      </c>
      <c r="X1251" s="6" t="s">
        <v>46</v>
      </c>
      <c r="Y1251" s="6" t="s">
        <v>47</v>
      </c>
      <c r="Z1251" s="6" t="s">
        <v>232</v>
      </c>
      <c r="AA1251" s="6" t="s">
        <v>1410</v>
      </c>
      <c r="AB1251" s="7">
        <v>6</v>
      </c>
      <c r="AC1251" s="7">
        <v>96240</v>
      </c>
      <c r="AD1251" s="7">
        <v>96.24</v>
      </c>
      <c r="AE1251" s="7">
        <v>141000</v>
      </c>
    </row>
    <row r="1252" spans="1:31" ht="22" customHeight="1" x14ac:dyDescent="0.3">
      <c r="A1252" s="2">
        <v>43409</v>
      </c>
      <c r="B1252" s="3" t="s">
        <v>31</v>
      </c>
      <c r="C1252" s="3" t="s">
        <v>56</v>
      </c>
      <c r="D1252" s="4" t="s">
        <v>68</v>
      </c>
      <c r="E1252" s="4" t="s">
        <v>68</v>
      </c>
      <c r="F1252" s="4" t="s">
        <v>68</v>
      </c>
      <c r="G1252" s="4" t="s">
        <v>68</v>
      </c>
      <c r="H1252" s="4" t="s">
        <v>68</v>
      </c>
      <c r="I1252" s="3" t="s">
        <v>57</v>
      </c>
      <c r="J1252" s="3" t="s">
        <v>730</v>
      </c>
      <c r="K1252" s="3" t="s">
        <v>337</v>
      </c>
      <c r="L1252" s="3" t="s">
        <v>120</v>
      </c>
      <c r="M1252" s="3" t="s">
        <v>61</v>
      </c>
      <c r="N1252" s="8">
        <v>263672638</v>
      </c>
      <c r="O1252" s="4" t="s">
        <v>68</v>
      </c>
      <c r="P1252" s="3" t="s">
        <v>731</v>
      </c>
      <c r="Q1252" s="3" t="s">
        <v>41</v>
      </c>
      <c r="R1252" s="3" t="s">
        <v>122</v>
      </c>
      <c r="S1252" s="3" t="s">
        <v>120</v>
      </c>
      <c r="T1252" s="3" t="s">
        <v>123</v>
      </c>
      <c r="U1252" s="3" t="s">
        <v>124</v>
      </c>
      <c r="V1252" s="3" t="s">
        <v>45</v>
      </c>
      <c r="W1252" s="3" t="s">
        <v>34</v>
      </c>
      <c r="X1252" s="3" t="s">
        <v>46</v>
      </c>
      <c r="Y1252" s="3" t="s">
        <v>47</v>
      </c>
      <c r="Z1252" s="3" t="s">
        <v>704</v>
      </c>
      <c r="AA1252" s="3" t="s">
        <v>1411</v>
      </c>
      <c r="AB1252" s="4">
        <v>1</v>
      </c>
      <c r="AC1252" s="4">
        <v>9720</v>
      </c>
      <c r="AD1252" s="4">
        <v>9.7200000000000006</v>
      </c>
      <c r="AE1252" s="4">
        <v>237000</v>
      </c>
    </row>
    <row r="1253" spans="1:31" ht="22" customHeight="1" x14ac:dyDescent="0.3">
      <c r="A1253" s="5">
        <v>43409</v>
      </c>
      <c r="B1253" s="6" t="s">
        <v>126</v>
      </c>
      <c r="C1253" s="6" t="s">
        <v>56</v>
      </c>
      <c r="D1253" s="7" t="s">
        <v>68</v>
      </c>
      <c r="E1253" s="7" t="s">
        <v>68</v>
      </c>
      <c r="F1253" s="7" t="s">
        <v>68</v>
      </c>
      <c r="G1253" s="7" t="s">
        <v>68</v>
      </c>
      <c r="H1253" s="7" t="s">
        <v>68</v>
      </c>
      <c r="I1253" s="6" t="s">
        <v>74</v>
      </c>
      <c r="J1253" s="6" t="s">
        <v>160</v>
      </c>
      <c r="K1253" s="7" t="s">
        <v>68</v>
      </c>
      <c r="L1253" s="6" t="s">
        <v>120</v>
      </c>
      <c r="M1253" s="6" t="s">
        <v>61</v>
      </c>
      <c r="N1253" s="7" t="s">
        <v>68</v>
      </c>
      <c r="O1253" s="7" t="s">
        <v>68</v>
      </c>
      <c r="P1253" s="6" t="s">
        <v>162</v>
      </c>
      <c r="Q1253" s="6" t="s">
        <v>101</v>
      </c>
      <c r="R1253" s="6" t="s">
        <v>122</v>
      </c>
      <c r="S1253" s="6" t="s">
        <v>120</v>
      </c>
      <c r="T1253" s="6" t="s">
        <v>123</v>
      </c>
      <c r="U1253" s="6" t="s">
        <v>124</v>
      </c>
      <c r="V1253" s="6" t="s">
        <v>45</v>
      </c>
      <c r="W1253" s="6" t="s">
        <v>34</v>
      </c>
      <c r="X1253" s="6" t="s">
        <v>46</v>
      </c>
      <c r="Y1253" s="6" t="s">
        <v>47</v>
      </c>
      <c r="Z1253" s="6" t="s">
        <v>163</v>
      </c>
      <c r="AA1253" s="6" t="s">
        <v>1412</v>
      </c>
      <c r="AB1253" s="7">
        <v>1</v>
      </c>
      <c r="AC1253" s="7">
        <v>7540</v>
      </c>
      <c r="AD1253" s="7">
        <v>7.54</v>
      </c>
      <c r="AE1253" s="7">
        <v>151000</v>
      </c>
    </row>
    <row r="1254" spans="1:31" ht="22" customHeight="1" x14ac:dyDescent="0.3">
      <c r="A1254" s="2">
        <v>43407</v>
      </c>
      <c r="B1254" s="3" t="s">
        <v>107</v>
      </c>
      <c r="C1254" s="3" t="s">
        <v>56</v>
      </c>
      <c r="D1254" s="4" t="s">
        <v>68</v>
      </c>
      <c r="E1254" s="4" t="s">
        <v>68</v>
      </c>
      <c r="F1254" s="4" t="s">
        <v>68</v>
      </c>
      <c r="G1254" s="4" t="s">
        <v>68</v>
      </c>
      <c r="H1254" s="4" t="s">
        <v>68</v>
      </c>
      <c r="I1254" s="3" t="s">
        <v>74</v>
      </c>
      <c r="J1254" s="3" t="s">
        <v>108</v>
      </c>
      <c r="K1254" s="3" t="s">
        <v>109</v>
      </c>
      <c r="L1254" s="3" t="s">
        <v>110</v>
      </c>
      <c r="M1254" s="3" t="s">
        <v>61</v>
      </c>
      <c r="N1254" s="4">
        <v>4753761516.5299997</v>
      </c>
      <c r="O1254" s="4">
        <v>5421594553.2399998</v>
      </c>
      <c r="P1254" s="3" t="s">
        <v>1158</v>
      </c>
      <c r="Q1254" s="3" t="s">
        <v>41</v>
      </c>
      <c r="R1254" s="3" t="s">
        <v>113</v>
      </c>
      <c r="S1254" s="3" t="s">
        <v>110</v>
      </c>
      <c r="T1254" s="3" t="s">
        <v>114</v>
      </c>
      <c r="U1254" s="3" t="s">
        <v>115</v>
      </c>
      <c r="V1254" s="3" t="s">
        <v>45</v>
      </c>
      <c r="W1254" s="3" t="s">
        <v>34</v>
      </c>
      <c r="X1254" s="3" t="s">
        <v>46</v>
      </c>
      <c r="Y1254" s="3" t="s">
        <v>47</v>
      </c>
      <c r="Z1254" s="3" t="s">
        <v>1089</v>
      </c>
      <c r="AA1254" s="3" t="s">
        <v>1413</v>
      </c>
      <c r="AB1254" s="4">
        <v>20</v>
      </c>
      <c r="AC1254" s="4">
        <v>242060</v>
      </c>
      <c r="AD1254" s="4">
        <v>242.06</v>
      </c>
      <c r="AE1254" s="4">
        <v>3194000</v>
      </c>
    </row>
    <row r="1255" spans="1:31" ht="22" customHeight="1" x14ac:dyDescent="0.3">
      <c r="A1255" s="5">
        <v>43407</v>
      </c>
      <c r="B1255" s="6" t="s">
        <v>107</v>
      </c>
      <c r="C1255" s="6" t="s">
        <v>32</v>
      </c>
      <c r="D1255" s="6" t="s">
        <v>33</v>
      </c>
      <c r="E1255" s="6" t="s">
        <v>34</v>
      </c>
      <c r="F1255" s="7" t="s">
        <v>68</v>
      </c>
      <c r="G1255" s="7" t="s">
        <v>68</v>
      </c>
      <c r="H1255" s="7" t="s">
        <v>68</v>
      </c>
      <c r="I1255" s="6" t="s">
        <v>1252</v>
      </c>
      <c r="J1255" s="6" t="s">
        <v>108</v>
      </c>
      <c r="K1255" s="6" t="s">
        <v>109</v>
      </c>
      <c r="L1255" s="6" t="s">
        <v>110</v>
      </c>
      <c r="M1255" s="6" t="s">
        <v>61</v>
      </c>
      <c r="N1255" s="7">
        <v>4753761516.5299997</v>
      </c>
      <c r="O1255" s="7">
        <v>5421594553.2399998</v>
      </c>
      <c r="P1255" s="6" t="s">
        <v>1158</v>
      </c>
      <c r="Q1255" s="6" t="s">
        <v>41</v>
      </c>
      <c r="R1255" s="6" t="s">
        <v>133</v>
      </c>
      <c r="S1255" s="6" t="s">
        <v>110</v>
      </c>
      <c r="T1255" s="6" t="s">
        <v>134</v>
      </c>
      <c r="U1255" s="6" t="s">
        <v>115</v>
      </c>
      <c r="V1255" s="6" t="s">
        <v>45</v>
      </c>
      <c r="W1255" s="6" t="s">
        <v>34</v>
      </c>
      <c r="X1255" s="6" t="s">
        <v>46</v>
      </c>
      <c r="Y1255" s="6" t="s">
        <v>47</v>
      </c>
      <c r="Z1255" s="6" t="s">
        <v>934</v>
      </c>
      <c r="AA1255" s="6" t="s">
        <v>1414</v>
      </c>
      <c r="AB1255" s="7">
        <v>2</v>
      </c>
      <c r="AC1255" s="7">
        <v>20840</v>
      </c>
      <c r="AD1255" s="7">
        <v>20.84</v>
      </c>
      <c r="AE1255" s="7">
        <v>130000</v>
      </c>
    </row>
    <row r="1256" spans="1:31" ht="22" customHeight="1" x14ac:dyDescent="0.3">
      <c r="A1256" s="2">
        <v>43407</v>
      </c>
      <c r="B1256" s="3" t="s">
        <v>31</v>
      </c>
      <c r="C1256" s="3" t="s">
        <v>32</v>
      </c>
      <c r="D1256" s="3" t="s">
        <v>33</v>
      </c>
      <c r="E1256" s="3" t="s">
        <v>34</v>
      </c>
      <c r="F1256" s="4" t="s">
        <v>68</v>
      </c>
      <c r="G1256" s="4" t="s">
        <v>68</v>
      </c>
      <c r="H1256" s="4" t="s">
        <v>68</v>
      </c>
      <c r="I1256" s="3" t="s">
        <v>1252</v>
      </c>
      <c r="J1256" s="3" t="s">
        <v>131</v>
      </c>
      <c r="K1256" s="3" t="s">
        <v>109</v>
      </c>
      <c r="L1256" s="3" t="s">
        <v>110</v>
      </c>
      <c r="M1256" s="4" t="s">
        <v>68</v>
      </c>
      <c r="N1256" s="4" t="s">
        <v>68</v>
      </c>
      <c r="O1256" s="4" t="s">
        <v>68</v>
      </c>
      <c r="P1256" s="3" t="s">
        <v>132</v>
      </c>
      <c r="Q1256" s="3" t="s">
        <v>41</v>
      </c>
      <c r="R1256" s="3" t="s">
        <v>133</v>
      </c>
      <c r="S1256" s="3" t="s">
        <v>110</v>
      </c>
      <c r="T1256" s="3" t="s">
        <v>134</v>
      </c>
      <c r="U1256" s="3" t="s">
        <v>115</v>
      </c>
      <c r="V1256" s="3" t="s">
        <v>45</v>
      </c>
      <c r="W1256" s="3" t="s">
        <v>34</v>
      </c>
      <c r="X1256" s="3" t="s">
        <v>46</v>
      </c>
      <c r="Y1256" s="3" t="s">
        <v>47</v>
      </c>
      <c r="Z1256" s="3" t="s">
        <v>145</v>
      </c>
      <c r="AA1256" s="3" t="s">
        <v>1415</v>
      </c>
      <c r="AB1256" s="4">
        <v>5</v>
      </c>
      <c r="AC1256" s="4">
        <v>43500</v>
      </c>
      <c r="AD1256" s="4">
        <v>43.5</v>
      </c>
      <c r="AE1256" s="4">
        <v>1072000</v>
      </c>
    </row>
    <row r="1257" spans="1:31" ht="22" customHeight="1" x14ac:dyDescent="0.3">
      <c r="A1257" s="5">
        <v>43407</v>
      </c>
      <c r="B1257" s="6" t="s">
        <v>107</v>
      </c>
      <c r="C1257" s="6" t="s">
        <v>32</v>
      </c>
      <c r="D1257" s="6" t="s">
        <v>33</v>
      </c>
      <c r="E1257" s="6" t="s">
        <v>34</v>
      </c>
      <c r="F1257" s="7" t="s">
        <v>68</v>
      </c>
      <c r="G1257" s="7" t="s">
        <v>68</v>
      </c>
      <c r="H1257" s="7" t="s">
        <v>68</v>
      </c>
      <c r="I1257" s="6" t="s">
        <v>1252</v>
      </c>
      <c r="J1257" s="6" t="s">
        <v>108</v>
      </c>
      <c r="K1257" s="6" t="s">
        <v>109</v>
      </c>
      <c r="L1257" s="6" t="s">
        <v>110</v>
      </c>
      <c r="M1257" s="6" t="s">
        <v>61</v>
      </c>
      <c r="N1257" s="7">
        <v>4753761516.5299997</v>
      </c>
      <c r="O1257" s="7">
        <v>5421594553.2399998</v>
      </c>
      <c r="P1257" s="6" t="s">
        <v>1158</v>
      </c>
      <c r="Q1257" s="6" t="s">
        <v>41</v>
      </c>
      <c r="R1257" s="6" t="s">
        <v>133</v>
      </c>
      <c r="S1257" s="6" t="s">
        <v>110</v>
      </c>
      <c r="T1257" s="6" t="s">
        <v>134</v>
      </c>
      <c r="U1257" s="6" t="s">
        <v>115</v>
      </c>
      <c r="V1257" s="6" t="s">
        <v>45</v>
      </c>
      <c r="W1257" s="6" t="s">
        <v>34</v>
      </c>
      <c r="X1257" s="6" t="s">
        <v>46</v>
      </c>
      <c r="Y1257" s="6" t="s">
        <v>47</v>
      </c>
      <c r="Z1257" s="6" t="s">
        <v>145</v>
      </c>
      <c r="AA1257" s="6" t="s">
        <v>1416</v>
      </c>
      <c r="AB1257" s="7">
        <v>2</v>
      </c>
      <c r="AC1257" s="7">
        <v>22263</v>
      </c>
      <c r="AD1257" s="7">
        <v>22.26</v>
      </c>
      <c r="AE1257" s="7">
        <v>548000</v>
      </c>
    </row>
    <row r="1258" spans="1:31" ht="22" customHeight="1" x14ac:dyDescent="0.3">
      <c r="A1258" s="2">
        <v>43407</v>
      </c>
      <c r="B1258" s="3" t="s">
        <v>107</v>
      </c>
      <c r="C1258" s="3" t="s">
        <v>32</v>
      </c>
      <c r="D1258" s="3" t="s">
        <v>33</v>
      </c>
      <c r="E1258" s="3" t="s">
        <v>34</v>
      </c>
      <c r="F1258" s="4" t="s">
        <v>68</v>
      </c>
      <c r="G1258" s="4" t="s">
        <v>68</v>
      </c>
      <c r="H1258" s="4" t="s">
        <v>68</v>
      </c>
      <c r="I1258" s="3" t="s">
        <v>1252</v>
      </c>
      <c r="J1258" s="3" t="s">
        <v>108</v>
      </c>
      <c r="K1258" s="3" t="s">
        <v>109</v>
      </c>
      <c r="L1258" s="3" t="s">
        <v>110</v>
      </c>
      <c r="M1258" s="3" t="s">
        <v>61</v>
      </c>
      <c r="N1258" s="4">
        <v>4753761516.5299997</v>
      </c>
      <c r="O1258" s="4">
        <v>5421594553.2399998</v>
      </c>
      <c r="P1258" s="3" t="s">
        <v>1158</v>
      </c>
      <c r="Q1258" s="3" t="s">
        <v>41</v>
      </c>
      <c r="R1258" s="3" t="s">
        <v>133</v>
      </c>
      <c r="S1258" s="3" t="s">
        <v>110</v>
      </c>
      <c r="T1258" s="3" t="s">
        <v>134</v>
      </c>
      <c r="U1258" s="3" t="s">
        <v>115</v>
      </c>
      <c r="V1258" s="3" t="s">
        <v>45</v>
      </c>
      <c r="W1258" s="3" t="s">
        <v>34</v>
      </c>
      <c r="X1258" s="3" t="s">
        <v>46</v>
      </c>
      <c r="Y1258" s="3" t="s">
        <v>47</v>
      </c>
      <c r="Z1258" s="3" t="s">
        <v>187</v>
      </c>
      <c r="AA1258" s="3" t="s">
        <v>1417</v>
      </c>
      <c r="AB1258" s="4">
        <v>2</v>
      </c>
      <c r="AC1258" s="4">
        <v>20280</v>
      </c>
      <c r="AD1258" s="4">
        <v>20.28</v>
      </c>
      <c r="AE1258" s="4">
        <v>126000</v>
      </c>
    </row>
    <row r="1259" spans="1:31" ht="22" customHeight="1" x14ac:dyDescent="0.3">
      <c r="A1259" s="5">
        <v>43407</v>
      </c>
      <c r="B1259" s="6" t="s">
        <v>31</v>
      </c>
      <c r="C1259" s="6" t="s">
        <v>32</v>
      </c>
      <c r="D1259" s="6" t="s">
        <v>33</v>
      </c>
      <c r="E1259" s="6" t="s">
        <v>34</v>
      </c>
      <c r="F1259" s="7" t="s">
        <v>68</v>
      </c>
      <c r="G1259" s="7" t="s">
        <v>68</v>
      </c>
      <c r="H1259" s="7" t="s">
        <v>68</v>
      </c>
      <c r="I1259" s="6" t="s">
        <v>1252</v>
      </c>
      <c r="J1259" s="6" t="s">
        <v>200</v>
      </c>
      <c r="K1259" s="7" t="s">
        <v>68</v>
      </c>
      <c r="L1259" s="6" t="s">
        <v>99</v>
      </c>
      <c r="M1259" s="7" t="s">
        <v>68</v>
      </c>
      <c r="N1259" s="7" t="s">
        <v>68</v>
      </c>
      <c r="O1259" s="7" t="s">
        <v>68</v>
      </c>
      <c r="P1259" s="6" t="s">
        <v>202</v>
      </c>
      <c r="Q1259" s="6" t="s">
        <v>41</v>
      </c>
      <c r="R1259" s="6" t="s">
        <v>133</v>
      </c>
      <c r="S1259" s="6" t="s">
        <v>110</v>
      </c>
      <c r="T1259" s="6" t="s">
        <v>134</v>
      </c>
      <c r="U1259" s="6" t="s">
        <v>115</v>
      </c>
      <c r="V1259" s="6" t="s">
        <v>45</v>
      </c>
      <c r="W1259" s="6" t="s">
        <v>34</v>
      </c>
      <c r="X1259" s="6" t="s">
        <v>46</v>
      </c>
      <c r="Y1259" s="6" t="s">
        <v>47</v>
      </c>
      <c r="Z1259" s="6" t="s">
        <v>145</v>
      </c>
      <c r="AA1259" s="6" t="s">
        <v>1418</v>
      </c>
      <c r="AB1259" s="7">
        <v>2</v>
      </c>
      <c r="AC1259" s="7">
        <v>23280</v>
      </c>
      <c r="AD1259" s="7">
        <v>23.28</v>
      </c>
      <c r="AE1259" s="7">
        <v>573000</v>
      </c>
    </row>
    <row r="1260" spans="1:31" ht="22" customHeight="1" x14ac:dyDescent="0.3">
      <c r="A1260" s="2">
        <v>43407</v>
      </c>
      <c r="B1260" s="3" t="s">
        <v>31</v>
      </c>
      <c r="C1260" s="3" t="s">
        <v>32</v>
      </c>
      <c r="D1260" s="3" t="s">
        <v>33</v>
      </c>
      <c r="E1260" s="3" t="s">
        <v>34</v>
      </c>
      <c r="F1260" s="4" t="s">
        <v>68</v>
      </c>
      <c r="G1260" s="4" t="s">
        <v>68</v>
      </c>
      <c r="H1260" s="4" t="s">
        <v>68</v>
      </c>
      <c r="I1260" s="3" t="s">
        <v>1252</v>
      </c>
      <c r="J1260" s="3" t="s">
        <v>131</v>
      </c>
      <c r="K1260" s="3" t="s">
        <v>109</v>
      </c>
      <c r="L1260" s="3" t="s">
        <v>110</v>
      </c>
      <c r="M1260" s="4" t="s">
        <v>68</v>
      </c>
      <c r="N1260" s="4" t="s">
        <v>68</v>
      </c>
      <c r="O1260" s="4" t="s">
        <v>68</v>
      </c>
      <c r="P1260" s="3" t="s">
        <v>132</v>
      </c>
      <c r="Q1260" s="3" t="s">
        <v>41</v>
      </c>
      <c r="R1260" s="3" t="s">
        <v>133</v>
      </c>
      <c r="S1260" s="3" t="s">
        <v>110</v>
      </c>
      <c r="T1260" s="3" t="s">
        <v>134</v>
      </c>
      <c r="U1260" s="3" t="s">
        <v>115</v>
      </c>
      <c r="V1260" s="3" t="s">
        <v>45</v>
      </c>
      <c r="W1260" s="3" t="s">
        <v>34</v>
      </c>
      <c r="X1260" s="3" t="s">
        <v>46</v>
      </c>
      <c r="Y1260" s="3" t="s">
        <v>47</v>
      </c>
      <c r="Z1260" s="3" t="s">
        <v>145</v>
      </c>
      <c r="AA1260" s="3" t="s">
        <v>1419</v>
      </c>
      <c r="AB1260" s="4">
        <v>2</v>
      </c>
      <c r="AC1260" s="4">
        <v>17400</v>
      </c>
      <c r="AD1260" s="4">
        <v>17.399999999999999</v>
      </c>
      <c r="AE1260" s="4">
        <v>429000</v>
      </c>
    </row>
    <row r="1261" spans="1:31" ht="22" customHeight="1" x14ac:dyDescent="0.3">
      <c r="A1261" s="5">
        <v>43407</v>
      </c>
      <c r="B1261" s="6" t="s">
        <v>107</v>
      </c>
      <c r="C1261" s="6" t="s">
        <v>32</v>
      </c>
      <c r="D1261" s="6" t="s">
        <v>33</v>
      </c>
      <c r="E1261" s="6" t="s">
        <v>34</v>
      </c>
      <c r="F1261" s="7" t="s">
        <v>68</v>
      </c>
      <c r="G1261" s="7" t="s">
        <v>68</v>
      </c>
      <c r="H1261" s="7" t="s">
        <v>68</v>
      </c>
      <c r="I1261" s="6" t="s">
        <v>1252</v>
      </c>
      <c r="J1261" s="6" t="s">
        <v>108</v>
      </c>
      <c r="K1261" s="6" t="s">
        <v>109</v>
      </c>
      <c r="L1261" s="6" t="s">
        <v>110</v>
      </c>
      <c r="M1261" s="6" t="s">
        <v>61</v>
      </c>
      <c r="N1261" s="7">
        <v>4753761516.5299997</v>
      </c>
      <c r="O1261" s="7">
        <v>5421594553.2399998</v>
      </c>
      <c r="P1261" s="6" t="s">
        <v>1158</v>
      </c>
      <c r="Q1261" s="6" t="s">
        <v>41</v>
      </c>
      <c r="R1261" s="6" t="s">
        <v>133</v>
      </c>
      <c r="S1261" s="6" t="s">
        <v>110</v>
      </c>
      <c r="T1261" s="6" t="s">
        <v>134</v>
      </c>
      <c r="U1261" s="6" t="s">
        <v>115</v>
      </c>
      <c r="V1261" s="6" t="s">
        <v>45</v>
      </c>
      <c r="W1261" s="6" t="s">
        <v>34</v>
      </c>
      <c r="X1261" s="6" t="s">
        <v>46</v>
      </c>
      <c r="Y1261" s="6" t="s">
        <v>47</v>
      </c>
      <c r="Z1261" s="6" t="s">
        <v>145</v>
      </c>
      <c r="AA1261" s="6" t="s">
        <v>1420</v>
      </c>
      <c r="AB1261" s="7">
        <v>4</v>
      </c>
      <c r="AC1261" s="7">
        <v>43750</v>
      </c>
      <c r="AD1261" s="7">
        <v>43.75</v>
      </c>
      <c r="AE1261" s="7">
        <v>1078000</v>
      </c>
    </row>
    <row r="1262" spans="1:31" ht="22" customHeight="1" x14ac:dyDescent="0.3">
      <c r="A1262" s="2">
        <v>43405</v>
      </c>
      <c r="B1262" s="3" t="s">
        <v>31</v>
      </c>
      <c r="C1262" s="3" t="s">
        <v>56</v>
      </c>
      <c r="D1262" s="4" t="s">
        <v>68</v>
      </c>
      <c r="E1262" s="4" t="s">
        <v>68</v>
      </c>
      <c r="F1262" s="4" t="s">
        <v>68</v>
      </c>
      <c r="G1262" s="4" t="s">
        <v>68</v>
      </c>
      <c r="H1262" s="4" t="s">
        <v>68</v>
      </c>
      <c r="I1262" s="3" t="s">
        <v>74</v>
      </c>
      <c r="J1262" s="3" t="s">
        <v>1283</v>
      </c>
      <c r="K1262" s="4" t="s">
        <v>68</v>
      </c>
      <c r="L1262" s="3" t="s">
        <v>120</v>
      </c>
      <c r="M1262" s="4" t="s">
        <v>68</v>
      </c>
      <c r="N1262" s="4" t="s">
        <v>68</v>
      </c>
      <c r="O1262" s="4" t="s">
        <v>68</v>
      </c>
      <c r="P1262" s="3" t="s">
        <v>1284</v>
      </c>
      <c r="Q1262" s="3" t="s">
        <v>41</v>
      </c>
      <c r="R1262" s="3" t="s">
        <v>316</v>
      </c>
      <c r="S1262" s="3" t="s">
        <v>120</v>
      </c>
      <c r="T1262" s="3" t="s">
        <v>317</v>
      </c>
      <c r="U1262" s="3" t="s">
        <v>124</v>
      </c>
      <c r="V1262" s="3" t="s">
        <v>45</v>
      </c>
      <c r="W1262" s="3" t="s">
        <v>34</v>
      </c>
      <c r="X1262" s="3" t="s">
        <v>46</v>
      </c>
      <c r="Y1262" s="3" t="s">
        <v>47</v>
      </c>
      <c r="Z1262" s="3" t="s">
        <v>318</v>
      </c>
      <c r="AA1262" s="3" t="s">
        <v>1421</v>
      </c>
      <c r="AB1262" s="4">
        <v>18</v>
      </c>
      <c r="AC1262" s="4">
        <v>217205.99</v>
      </c>
      <c r="AD1262" s="4">
        <v>217.21</v>
      </c>
      <c r="AE1262" s="4">
        <v>963000</v>
      </c>
    </row>
    <row r="1263" spans="1:31" ht="22" customHeight="1" x14ac:dyDescent="0.3">
      <c r="A1263" s="5">
        <v>43405</v>
      </c>
      <c r="B1263" s="6" t="s">
        <v>31</v>
      </c>
      <c r="C1263" s="6" t="s">
        <v>56</v>
      </c>
      <c r="D1263" s="7" t="s">
        <v>68</v>
      </c>
      <c r="E1263" s="7" t="s">
        <v>68</v>
      </c>
      <c r="F1263" s="7" t="s">
        <v>68</v>
      </c>
      <c r="G1263" s="7" t="s">
        <v>68</v>
      </c>
      <c r="H1263" s="7" t="s">
        <v>68</v>
      </c>
      <c r="I1263" s="6" t="s">
        <v>74</v>
      </c>
      <c r="J1263" s="6" t="s">
        <v>1283</v>
      </c>
      <c r="K1263" s="7" t="s">
        <v>68</v>
      </c>
      <c r="L1263" s="6" t="s">
        <v>120</v>
      </c>
      <c r="M1263" s="7" t="s">
        <v>68</v>
      </c>
      <c r="N1263" s="7" t="s">
        <v>68</v>
      </c>
      <c r="O1263" s="7" t="s">
        <v>68</v>
      </c>
      <c r="P1263" s="6" t="s">
        <v>1284</v>
      </c>
      <c r="Q1263" s="6" t="s">
        <v>41</v>
      </c>
      <c r="R1263" s="6" t="s">
        <v>316</v>
      </c>
      <c r="S1263" s="6" t="s">
        <v>120</v>
      </c>
      <c r="T1263" s="6" t="s">
        <v>317</v>
      </c>
      <c r="U1263" s="6" t="s">
        <v>124</v>
      </c>
      <c r="V1263" s="6" t="s">
        <v>45</v>
      </c>
      <c r="W1263" s="6" t="s">
        <v>34</v>
      </c>
      <c r="X1263" s="6" t="s">
        <v>46</v>
      </c>
      <c r="Y1263" s="6" t="s">
        <v>47</v>
      </c>
      <c r="Z1263" s="6" t="s">
        <v>318</v>
      </c>
      <c r="AA1263" s="6" t="s">
        <v>1421</v>
      </c>
      <c r="AB1263" s="7">
        <v>18</v>
      </c>
      <c r="AC1263" s="7">
        <v>217296.01</v>
      </c>
      <c r="AD1263" s="7">
        <v>217.3</v>
      </c>
      <c r="AE1263" s="7">
        <v>964000</v>
      </c>
    </row>
    <row r="1264" spans="1:31" ht="22" customHeight="1" x14ac:dyDescent="0.3">
      <c r="A1264" s="2">
        <v>43405</v>
      </c>
      <c r="B1264" s="3" t="s">
        <v>31</v>
      </c>
      <c r="C1264" s="3" t="s">
        <v>56</v>
      </c>
      <c r="D1264" s="4" t="s">
        <v>68</v>
      </c>
      <c r="E1264" s="4" t="s">
        <v>68</v>
      </c>
      <c r="F1264" s="4" t="s">
        <v>68</v>
      </c>
      <c r="G1264" s="4" t="s">
        <v>68</v>
      </c>
      <c r="H1264" s="4" t="s">
        <v>68</v>
      </c>
      <c r="I1264" s="3" t="s">
        <v>74</v>
      </c>
      <c r="J1264" s="3" t="s">
        <v>1283</v>
      </c>
      <c r="K1264" s="4" t="s">
        <v>68</v>
      </c>
      <c r="L1264" s="3" t="s">
        <v>120</v>
      </c>
      <c r="M1264" s="4" t="s">
        <v>68</v>
      </c>
      <c r="N1264" s="4" t="s">
        <v>68</v>
      </c>
      <c r="O1264" s="4" t="s">
        <v>68</v>
      </c>
      <c r="P1264" s="3" t="s">
        <v>1284</v>
      </c>
      <c r="Q1264" s="3" t="s">
        <v>41</v>
      </c>
      <c r="R1264" s="3" t="s">
        <v>316</v>
      </c>
      <c r="S1264" s="3" t="s">
        <v>120</v>
      </c>
      <c r="T1264" s="3" t="s">
        <v>317</v>
      </c>
      <c r="U1264" s="3" t="s">
        <v>124</v>
      </c>
      <c r="V1264" s="3" t="s">
        <v>45</v>
      </c>
      <c r="W1264" s="3" t="s">
        <v>34</v>
      </c>
      <c r="X1264" s="3" t="s">
        <v>46</v>
      </c>
      <c r="Y1264" s="3" t="s">
        <v>47</v>
      </c>
      <c r="Z1264" s="3" t="s">
        <v>318</v>
      </c>
      <c r="AA1264" s="3" t="s">
        <v>1421</v>
      </c>
      <c r="AB1264" s="4">
        <v>18</v>
      </c>
      <c r="AC1264" s="4">
        <v>217296.01</v>
      </c>
      <c r="AD1264" s="4">
        <v>217.3</v>
      </c>
      <c r="AE1264" s="4">
        <v>964000</v>
      </c>
    </row>
    <row r="1265" spans="1:31" ht="22" customHeight="1" x14ac:dyDescent="0.3">
      <c r="A1265" s="5">
        <v>43402</v>
      </c>
      <c r="B1265" s="6" t="s">
        <v>31</v>
      </c>
      <c r="C1265" s="6" t="s">
        <v>32</v>
      </c>
      <c r="D1265" s="6" t="s">
        <v>33</v>
      </c>
      <c r="E1265" s="6" t="s">
        <v>34</v>
      </c>
      <c r="F1265" s="7" t="s">
        <v>68</v>
      </c>
      <c r="G1265" s="7" t="s">
        <v>68</v>
      </c>
      <c r="H1265" s="7" t="s">
        <v>68</v>
      </c>
      <c r="I1265" s="6" t="s">
        <v>1252</v>
      </c>
      <c r="J1265" s="6" t="s">
        <v>769</v>
      </c>
      <c r="K1265" s="7" t="s">
        <v>68</v>
      </c>
      <c r="L1265" s="7" t="s">
        <v>68</v>
      </c>
      <c r="M1265" s="7" t="s">
        <v>68</v>
      </c>
      <c r="N1265" s="7" t="s">
        <v>68</v>
      </c>
      <c r="O1265" s="7" t="s">
        <v>68</v>
      </c>
      <c r="P1265" s="6" t="s">
        <v>770</v>
      </c>
      <c r="Q1265" s="6" t="s">
        <v>41</v>
      </c>
      <c r="R1265" s="6" t="s">
        <v>122</v>
      </c>
      <c r="S1265" s="6" t="s">
        <v>120</v>
      </c>
      <c r="T1265" s="6" t="s">
        <v>123</v>
      </c>
      <c r="U1265" s="6" t="s">
        <v>124</v>
      </c>
      <c r="V1265" s="6" t="s">
        <v>45</v>
      </c>
      <c r="W1265" s="6" t="s">
        <v>34</v>
      </c>
      <c r="X1265" s="6" t="s">
        <v>46</v>
      </c>
      <c r="Y1265" s="6" t="s">
        <v>47</v>
      </c>
      <c r="Z1265" s="6" t="s">
        <v>187</v>
      </c>
      <c r="AA1265" s="6" t="s">
        <v>1422</v>
      </c>
      <c r="AB1265" s="7">
        <v>2</v>
      </c>
      <c r="AC1265" s="7">
        <v>32920</v>
      </c>
      <c r="AD1265" s="7">
        <v>32.92</v>
      </c>
      <c r="AE1265" s="7">
        <v>272000</v>
      </c>
    </row>
    <row r="1266" spans="1:31" ht="22" customHeight="1" x14ac:dyDescent="0.3">
      <c r="A1266" s="2">
        <v>43402</v>
      </c>
      <c r="B1266" s="3" t="s">
        <v>31</v>
      </c>
      <c r="C1266" s="3" t="s">
        <v>32</v>
      </c>
      <c r="D1266" s="3" t="s">
        <v>33</v>
      </c>
      <c r="E1266" s="3" t="s">
        <v>34</v>
      </c>
      <c r="F1266" s="4" t="s">
        <v>68</v>
      </c>
      <c r="G1266" s="4" t="s">
        <v>68</v>
      </c>
      <c r="H1266" s="4" t="s">
        <v>68</v>
      </c>
      <c r="I1266" s="3" t="s">
        <v>1252</v>
      </c>
      <c r="J1266" s="3" t="s">
        <v>185</v>
      </c>
      <c r="K1266" s="4" t="s">
        <v>68</v>
      </c>
      <c r="L1266" s="3" t="s">
        <v>120</v>
      </c>
      <c r="M1266" s="4" t="s">
        <v>68</v>
      </c>
      <c r="N1266" s="4" t="s">
        <v>68</v>
      </c>
      <c r="O1266" s="4" t="s">
        <v>68</v>
      </c>
      <c r="P1266" s="3" t="s">
        <v>186</v>
      </c>
      <c r="Q1266" s="3" t="s">
        <v>41</v>
      </c>
      <c r="R1266" s="3" t="s">
        <v>122</v>
      </c>
      <c r="S1266" s="3" t="s">
        <v>120</v>
      </c>
      <c r="T1266" s="3" t="s">
        <v>123</v>
      </c>
      <c r="U1266" s="3" t="s">
        <v>124</v>
      </c>
      <c r="V1266" s="3" t="s">
        <v>45</v>
      </c>
      <c r="W1266" s="3" t="s">
        <v>34</v>
      </c>
      <c r="X1266" s="3" t="s">
        <v>46</v>
      </c>
      <c r="Y1266" s="3" t="s">
        <v>47</v>
      </c>
      <c r="Z1266" s="3" t="s">
        <v>187</v>
      </c>
      <c r="AA1266" s="3" t="s">
        <v>1423</v>
      </c>
      <c r="AB1266" s="4">
        <v>2</v>
      </c>
      <c r="AC1266" s="4">
        <v>6480</v>
      </c>
      <c r="AD1266" s="4">
        <v>6.48</v>
      </c>
      <c r="AE1266" s="4">
        <v>53600</v>
      </c>
    </row>
    <row r="1267" spans="1:31" ht="22" customHeight="1" x14ac:dyDescent="0.3">
      <c r="A1267" s="5">
        <v>43400</v>
      </c>
      <c r="B1267" s="6" t="s">
        <v>31</v>
      </c>
      <c r="C1267" s="6" t="s">
        <v>32</v>
      </c>
      <c r="D1267" s="6" t="s">
        <v>33</v>
      </c>
      <c r="E1267" s="6" t="s">
        <v>34</v>
      </c>
      <c r="F1267" s="7" t="s">
        <v>68</v>
      </c>
      <c r="G1267" s="7" t="s">
        <v>68</v>
      </c>
      <c r="H1267" s="7" t="s">
        <v>68</v>
      </c>
      <c r="I1267" s="6" t="s">
        <v>1252</v>
      </c>
      <c r="J1267" s="6" t="s">
        <v>200</v>
      </c>
      <c r="K1267" s="7" t="s">
        <v>68</v>
      </c>
      <c r="L1267" s="6" t="s">
        <v>99</v>
      </c>
      <c r="M1267" s="7" t="s">
        <v>68</v>
      </c>
      <c r="N1267" s="7" t="s">
        <v>68</v>
      </c>
      <c r="O1267" s="7" t="s">
        <v>68</v>
      </c>
      <c r="P1267" s="6" t="s">
        <v>202</v>
      </c>
      <c r="Q1267" s="6" t="s">
        <v>41</v>
      </c>
      <c r="R1267" s="6" t="s">
        <v>133</v>
      </c>
      <c r="S1267" s="6" t="s">
        <v>110</v>
      </c>
      <c r="T1267" s="6" t="s">
        <v>134</v>
      </c>
      <c r="U1267" s="6" t="s">
        <v>115</v>
      </c>
      <c r="V1267" s="6" t="s">
        <v>45</v>
      </c>
      <c r="W1267" s="6" t="s">
        <v>34</v>
      </c>
      <c r="X1267" s="6" t="s">
        <v>46</v>
      </c>
      <c r="Y1267" s="6" t="s">
        <v>47</v>
      </c>
      <c r="Z1267" s="6" t="s">
        <v>145</v>
      </c>
      <c r="AA1267" s="6" t="s">
        <v>1424</v>
      </c>
      <c r="AB1267" s="7">
        <v>4</v>
      </c>
      <c r="AC1267" s="7">
        <v>39240</v>
      </c>
      <c r="AD1267" s="7">
        <v>39.24</v>
      </c>
      <c r="AE1267" s="7">
        <v>852000</v>
      </c>
    </row>
    <row r="1268" spans="1:31" ht="22" customHeight="1" x14ac:dyDescent="0.3">
      <c r="A1268" s="2">
        <v>43400</v>
      </c>
      <c r="B1268" s="3" t="s">
        <v>31</v>
      </c>
      <c r="C1268" s="3" t="s">
        <v>32</v>
      </c>
      <c r="D1268" s="3" t="s">
        <v>33</v>
      </c>
      <c r="E1268" s="3" t="s">
        <v>34</v>
      </c>
      <c r="F1268" s="4" t="s">
        <v>68</v>
      </c>
      <c r="G1268" s="4" t="s">
        <v>68</v>
      </c>
      <c r="H1268" s="4" t="s">
        <v>68</v>
      </c>
      <c r="I1268" s="3" t="s">
        <v>1252</v>
      </c>
      <c r="J1268" s="3" t="s">
        <v>200</v>
      </c>
      <c r="K1268" s="4" t="s">
        <v>68</v>
      </c>
      <c r="L1268" s="3" t="s">
        <v>99</v>
      </c>
      <c r="M1268" s="4" t="s">
        <v>68</v>
      </c>
      <c r="N1268" s="4" t="s">
        <v>68</v>
      </c>
      <c r="O1268" s="4" t="s">
        <v>68</v>
      </c>
      <c r="P1268" s="3" t="s">
        <v>202</v>
      </c>
      <c r="Q1268" s="3" t="s">
        <v>41</v>
      </c>
      <c r="R1268" s="3" t="s">
        <v>133</v>
      </c>
      <c r="S1268" s="3" t="s">
        <v>110</v>
      </c>
      <c r="T1268" s="3" t="s">
        <v>134</v>
      </c>
      <c r="U1268" s="3" t="s">
        <v>115</v>
      </c>
      <c r="V1268" s="3" t="s">
        <v>45</v>
      </c>
      <c r="W1268" s="3" t="s">
        <v>34</v>
      </c>
      <c r="X1268" s="3" t="s">
        <v>46</v>
      </c>
      <c r="Y1268" s="3" t="s">
        <v>47</v>
      </c>
      <c r="Z1268" s="3" t="s">
        <v>145</v>
      </c>
      <c r="AA1268" s="3" t="s">
        <v>1425</v>
      </c>
      <c r="AB1268" s="4">
        <v>2</v>
      </c>
      <c r="AC1268" s="4">
        <v>23200</v>
      </c>
      <c r="AD1268" s="4">
        <v>23.2</v>
      </c>
      <c r="AE1268" s="4">
        <v>503000</v>
      </c>
    </row>
    <row r="1269" spans="1:31" ht="22" customHeight="1" x14ac:dyDescent="0.3">
      <c r="A1269" s="5">
        <v>43400</v>
      </c>
      <c r="B1269" s="6" t="s">
        <v>31</v>
      </c>
      <c r="C1269" s="6" t="s">
        <v>32</v>
      </c>
      <c r="D1269" s="6" t="s">
        <v>33</v>
      </c>
      <c r="E1269" s="6" t="s">
        <v>34</v>
      </c>
      <c r="F1269" s="7" t="s">
        <v>68</v>
      </c>
      <c r="G1269" s="7" t="s">
        <v>68</v>
      </c>
      <c r="H1269" s="7" t="s">
        <v>68</v>
      </c>
      <c r="I1269" s="6" t="s">
        <v>1252</v>
      </c>
      <c r="J1269" s="6" t="s">
        <v>634</v>
      </c>
      <c r="K1269" s="7" t="s">
        <v>68</v>
      </c>
      <c r="L1269" s="7" t="s">
        <v>68</v>
      </c>
      <c r="M1269" s="7" t="s">
        <v>68</v>
      </c>
      <c r="N1269" s="7" t="s">
        <v>68</v>
      </c>
      <c r="O1269" s="7" t="s">
        <v>68</v>
      </c>
      <c r="P1269" s="6" t="s">
        <v>495</v>
      </c>
      <c r="Q1269" s="6" t="s">
        <v>41</v>
      </c>
      <c r="R1269" s="6" t="s">
        <v>133</v>
      </c>
      <c r="S1269" s="6" t="s">
        <v>110</v>
      </c>
      <c r="T1269" s="6" t="s">
        <v>134</v>
      </c>
      <c r="U1269" s="6" t="s">
        <v>115</v>
      </c>
      <c r="V1269" s="6" t="s">
        <v>45</v>
      </c>
      <c r="W1269" s="6" t="s">
        <v>34</v>
      </c>
      <c r="X1269" s="6" t="s">
        <v>46</v>
      </c>
      <c r="Y1269" s="6" t="s">
        <v>47</v>
      </c>
      <c r="Z1269" s="6" t="s">
        <v>187</v>
      </c>
      <c r="AA1269" s="6" t="s">
        <v>1426</v>
      </c>
      <c r="AB1269" s="7">
        <v>4</v>
      </c>
      <c r="AC1269" s="7">
        <v>40560</v>
      </c>
      <c r="AD1269" s="7">
        <v>40.56</v>
      </c>
      <c r="AE1269" s="7">
        <v>261000</v>
      </c>
    </row>
    <row r="1270" spans="1:31" ht="22" customHeight="1" x14ac:dyDescent="0.3">
      <c r="A1270" s="2">
        <v>43399</v>
      </c>
      <c r="B1270" s="3" t="s">
        <v>107</v>
      </c>
      <c r="C1270" s="3" t="s">
        <v>56</v>
      </c>
      <c r="D1270" s="4" t="s">
        <v>68</v>
      </c>
      <c r="E1270" s="4" t="s">
        <v>68</v>
      </c>
      <c r="F1270" s="4" t="s">
        <v>68</v>
      </c>
      <c r="G1270" s="4" t="s">
        <v>68</v>
      </c>
      <c r="H1270" s="4" t="s">
        <v>68</v>
      </c>
      <c r="I1270" s="3" t="s">
        <v>74</v>
      </c>
      <c r="J1270" s="3" t="s">
        <v>108</v>
      </c>
      <c r="K1270" s="3" t="s">
        <v>109</v>
      </c>
      <c r="L1270" s="3" t="s">
        <v>110</v>
      </c>
      <c r="M1270" s="3" t="s">
        <v>61</v>
      </c>
      <c r="N1270" s="4">
        <v>4753761516.5299997</v>
      </c>
      <c r="O1270" s="4">
        <v>5421594553.2399998</v>
      </c>
      <c r="P1270" s="3" t="s">
        <v>1158</v>
      </c>
      <c r="Q1270" s="3" t="s">
        <v>41</v>
      </c>
      <c r="R1270" s="3" t="s">
        <v>113</v>
      </c>
      <c r="S1270" s="3" t="s">
        <v>110</v>
      </c>
      <c r="T1270" s="3" t="s">
        <v>114</v>
      </c>
      <c r="U1270" s="3" t="s">
        <v>115</v>
      </c>
      <c r="V1270" s="3" t="s">
        <v>45</v>
      </c>
      <c r="W1270" s="3" t="s">
        <v>34</v>
      </c>
      <c r="X1270" s="3" t="s">
        <v>46</v>
      </c>
      <c r="Y1270" s="3" t="s">
        <v>47</v>
      </c>
      <c r="Z1270" s="3" t="s">
        <v>1089</v>
      </c>
      <c r="AA1270" s="3" t="s">
        <v>1427</v>
      </c>
      <c r="AB1270" s="4">
        <v>2</v>
      </c>
      <c r="AC1270" s="4">
        <v>24206</v>
      </c>
      <c r="AD1270" s="4">
        <v>24.21</v>
      </c>
      <c r="AE1270" s="4">
        <v>414000</v>
      </c>
    </row>
    <row r="1271" spans="1:31" ht="22" customHeight="1" x14ac:dyDescent="0.3">
      <c r="A1271" s="5">
        <v>43399</v>
      </c>
      <c r="B1271" s="6" t="s">
        <v>107</v>
      </c>
      <c r="C1271" s="6" t="s">
        <v>56</v>
      </c>
      <c r="D1271" s="6" t="s">
        <v>222</v>
      </c>
      <c r="E1271" s="6" t="s">
        <v>34</v>
      </c>
      <c r="F1271" s="7" t="s">
        <v>68</v>
      </c>
      <c r="G1271" s="7" t="s">
        <v>68</v>
      </c>
      <c r="H1271" s="7" t="s">
        <v>68</v>
      </c>
      <c r="I1271" s="6" t="s">
        <v>223</v>
      </c>
      <c r="J1271" s="6" t="s">
        <v>108</v>
      </c>
      <c r="K1271" s="6" t="s">
        <v>109</v>
      </c>
      <c r="L1271" s="6" t="s">
        <v>110</v>
      </c>
      <c r="M1271" s="6" t="s">
        <v>61</v>
      </c>
      <c r="N1271" s="7">
        <v>4753761516.5299997</v>
      </c>
      <c r="O1271" s="7">
        <v>5421594553.2399998</v>
      </c>
      <c r="P1271" s="6" t="s">
        <v>1158</v>
      </c>
      <c r="Q1271" s="6" t="s">
        <v>41</v>
      </c>
      <c r="R1271" s="6" t="s">
        <v>113</v>
      </c>
      <c r="S1271" s="6" t="s">
        <v>110</v>
      </c>
      <c r="T1271" s="6" t="s">
        <v>114</v>
      </c>
      <c r="U1271" s="6" t="s">
        <v>115</v>
      </c>
      <c r="V1271" s="6" t="s">
        <v>45</v>
      </c>
      <c r="W1271" s="6" t="s">
        <v>34</v>
      </c>
      <c r="X1271" s="6" t="s">
        <v>46</v>
      </c>
      <c r="Y1271" s="6" t="s">
        <v>47</v>
      </c>
      <c r="Z1271" s="6" t="s">
        <v>187</v>
      </c>
      <c r="AA1271" s="6" t="s">
        <v>1428</v>
      </c>
      <c r="AB1271" s="7">
        <v>2</v>
      </c>
      <c r="AC1271" s="7">
        <v>20280</v>
      </c>
      <c r="AD1271" s="7">
        <v>20.28</v>
      </c>
      <c r="AE1271" s="7">
        <v>130000</v>
      </c>
    </row>
    <row r="1272" spans="1:31" ht="22" customHeight="1" x14ac:dyDescent="0.3">
      <c r="A1272" s="2">
        <v>43399</v>
      </c>
      <c r="B1272" s="3" t="s">
        <v>107</v>
      </c>
      <c r="C1272" s="3" t="s">
        <v>32</v>
      </c>
      <c r="D1272" s="3" t="s">
        <v>33</v>
      </c>
      <c r="E1272" s="3" t="s">
        <v>34</v>
      </c>
      <c r="F1272" s="4" t="s">
        <v>68</v>
      </c>
      <c r="G1272" s="4" t="s">
        <v>68</v>
      </c>
      <c r="H1272" s="4" t="s">
        <v>68</v>
      </c>
      <c r="I1272" s="3" t="s">
        <v>1252</v>
      </c>
      <c r="J1272" s="3" t="s">
        <v>1429</v>
      </c>
      <c r="K1272" s="3" t="s">
        <v>1430</v>
      </c>
      <c r="L1272" s="3" t="s">
        <v>110</v>
      </c>
      <c r="M1272" s="3" t="s">
        <v>61</v>
      </c>
      <c r="N1272" s="4">
        <v>4753761516.5299997</v>
      </c>
      <c r="O1272" s="4">
        <v>5288790928.5600004</v>
      </c>
      <c r="P1272" s="3" t="s">
        <v>1431</v>
      </c>
      <c r="Q1272" s="3" t="s">
        <v>41</v>
      </c>
      <c r="R1272" s="3" t="s">
        <v>133</v>
      </c>
      <c r="S1272" s="3" t="s">
        <v>110</v>
      </c>
      <c r="T1272" s="3" t="s">
        <v>134</v>
      </c>
      <c r="U1272" s="3" t="s">
        <v>115</v>
      </c>
      <c r="V1272" s="3" t="s">
        <v>45</v>
      </c>
      <c r="W1272" s="3" t="s">
        <v>34</v>
      </c>
      <c r="X1272" s="3" t="s">
        <v>46</v>
      </c>
      <c r="Y1272" s="3" t="s">
        <v>47</v>
      </c>
      <c r="Z1272" s="3" t="s">
        <v>187</v>
      </c>
      <c r="AA1272" s="3" t="s">
        <v>1432</v>
      </c>
      <c r="AB1272" s="4">
        <v>2</v>
      </c>
      <c r="AC1272" s="4">
        <v>20280</v>
      </c>
      <c r="AD1272" s="4">
        <v>20.28</v>
      </c>
      <c r="AE1272" s="4">
        <v>130000</v>
      </c>
    </row>
    <row r="1273" spans="1:31" ht="22" customHeight="1" x14ac:dyDescent="0.3">
      <c r="A1273" s="5">
        <v>43399</v>
      </c>
      <c r="B1273" s="6" t="s">
        <v>107</v>
      </c>
      <c r="C1273" s="6" t="s">
        <v>32</v>
      </c>
      <c r="D1273" s="6" t="s">
        <v>33</v>
      </c>
      <c r="E1273" s="6" t="s">
        <v>34</v>
      </c>
      <c r="F1273" s="7" t="s">
        <v>68</v>
      </c>
      <c r="G1273" s="7" t="s">
        <v>68</v>
      </c>
      <c r="H1273" s="7" t="s">
        <v>68</v>
      </c>
      <c r="I1273" s="6" t="s">
        <v>1252</v>
      </c>
      <c r="J1273" s="6" t="s">
        <v>108</v>
      </c>
      <c r="K1273" s="6" t="s">
        <v>109</v>
      </c>
      <c r="L1273" s="6" t="s">
        <v>110</v>
      </c>
      <c r="M1273" s="6" t="s">
        <v>61</v>
      </c>
      <c r="N1273" s="7">
        <v>4753761516.5299997</v>
      </c>
      <c r="O1273" s="7">
        <v>5421594553.2399998</v>
      </c>
      <c r="P1273" s="6" t="s">
        <v>1158</v>
      </c>
      <c r="Q1273" s="6" t="s">
        <v>41</v>
      </c>
      <c r="R1273" s="6" t="s">
        <v>113</v>
      </c>
      <c r="S1273" s="6" t="s">
        <v>110</v>
      </c>
      <c r="T1273" s="6" t="s">
        <v>114</v>
      </c>
      <c r="U1273" s="6" t="s">
        <v>115</v>
      </c>
      <c r="V1273" s="6" t="s">
        <v>45</v>
      </c>
      <c r="W1273" s="6" t="s">
        <v>34</v>
      </c>
      <c r="X1273" s="6" t="s">
        <v>46</v>
      </c>
      <c r="Y1273" s="6" t="s">
        <v>47</v>
      </c>
      <c r="Z1273" s="6" t="s">
        <v>187</v>
      </c>
      <c r="AA1273" s="6" t="s">
        <v>1433</v>
      </c>
      <c r="AB1273" s="7">
        <v>10</v>
      </c>
      <c r="AC1273" s="7">
        <v>101300</v>
      </c>
      <c r="AD1273" s="7">
        <v>101.3</v>
      </c>
      <c r="AE1273" s="7">
        <v>652000</v>
      </c>
    </row>
    <row r="1274" spans="1:31" ht="22" customHeight="1" x14ac:dyDescent="0.3">
      <c r="A1274" s="2">
        <v>43399</v>
      </c>
      <c r="B1274" s="3" t="s">
        <v>107</v>
      </c>
      <c r="C1274" s="3" t="s">
        <v>56</v>
      </c>
      <c r="D1274" s="4" t="s">
        <v>68</v>
      </c>
      <c r="E1274" s="4" t="s">
        <v>68</v>
      </c>
      <c r="F1274" s="4" t="s">
        <v>68</v>
      </c>
      <c r="G1274" s="4" t="s">
        <v>68</v>
      </c>
      <c r="H1274" s="4" t="s">
        <v>68</v>
      </c>
      <c r="I1274" s="3" t="s">
        <v>74</v>
      </c>
      <c r="J1274" s="3" t="s">
        <v>108</v>
      </c>
      <c r="K1274" s="3" t="s">
        <v>109</v>
      </c>
      <c r="L1274" s="3" t="s">
        <v>110</v>
      </c>
      <c r="M1274" s="3" t="s">
        <v>61</v>
      </c>
      <c r="N1274" s="4">
        <v>4753761516.5299997</v>
      </c>
      <c r="O1274" s="4">
        <v>5421594553.2399998</v>
      </c>
      <c r="P1274" s="3" t="s">
        <v>1158</v>
      </c>
      <c r="Q1274" s="3" t="s">
        <v>41</v>
      </c>
      <c r="R1274" s="3" t="s">
        <v>113</v>
      </c>
      <c r="S1274" s="3" t="s">
        <v>110</v>
      </c>
      <c r="T1274" s="3" t="s">
        <v>114</v>
      </c>
      <c r="U1274" s="3" t="s">
        <v>115</v>
      </c>
      <c r="V1274" s="3" t="s">
        <v>45</v>
      </c>
      <c r="W1274" s="3" t="s">
        <v>34</v>
      </c>
      <c r="X1274" s="3" t="s">
        <v>46</v>
      </c>
      <c r="Y1274" s="3" t="s">
        <v>47</v>
      </c>
      <c r="Z1274" s="3" t="s">
        <v>1089</v>
      </c>
      <c r="AA1274" s="3" t="s">
        <v>1434</v>
      </c>
      <c r="AB1274" s="4">
        <v>18</v>
      </c>
      <c r="AC1274" s="4">
        <v>217854</v>
      </c>
      <c r="AD1274" s="4">
        <v>217.85</v>
      </c>
      <c r="AE1274" s="4">
        <v>3729000</v>
      </c>
    </row>
    <row r="1275" spans="1:31" ht="22" customHeight="1" x14ac:dyDescent="0.3">
      <c r="A1275" s="5">
        <v>43399</v>
      </c>
      <c r="B1275" s="6" t="s">
        <v>107</v>
      </c>
      <c r="C1275" s="6" t="s">
        <v>56</v>
      </c>
      <c r="D1275" s="7" t="s">
        <v>68</v>
      </c>
      <c r="E1275" s="7" t="s">
        <v>68</v>
      </c>
      <c r="F1275" s="7" t="s">
        <v>68</v>
      </c>
      <c r="G1275" s="7" t="s">
        <v>68</v>
      </c>
      <c r="H1275" s="7" t="s">
        <v>68</v>
      </c>
      <c r="I1275" s="6" t="s">
        <v>74</v>
      </c>
      <c r="J1275" s="6" t="s">
        <v>108</v>
      </c>
      <c r="K1275" s="6" t="s">
        <v>109</v>
      </c>
      <c r="L1275" s="6" t="s">
        <v>110</v>
      </c>
      <c r="M1275" s="6" t="s">
        <v>61</v>
      </c>
      <c r="N1275" s="7">
        <v>4753761516.5299997</v>
      </c>
      <c r="O1275" s="7">
        <v>5421594553.2399998</v>
      </c>
      <c r="P1275" s="6" t="s">
        <v>1158</v>
      </c>
      <c r="Q1275" s="6" t="s">
        <v>41</v>
      </c>
      <c r="R1275" s="6" t="s">
        <v>113</v>
      </c>
      <c r="S1275" s="6" t="s">
        <v>110</v>
      </c>
      <c r="T1275" s="6" t="s">
        <v>114</v>
      </c>
      <c r="U1275" s="6" t="s">
        <v>115</v>
      </c>
      <c r="V1275" s="6" t="s">
        <v>45</v>
      </c>
      <c r="W1275" s="6" t="s">
        <v>34</v>
      </c>
      <c r="X1275" s="6" t="s">
        <v>46</v>
      </c>
      <c r="Y1275" s="6" t="s">
        <v>47</v>
      </c>
      <c r="Z1275" s="6" t="s">
        <v>1089</v>
      </c>
      <c r="AA1275" s="6" t="s">
        <v>1427</v>
      </c>
      <c r="AB1275" s="7">
        <v>2</v>
      </c>
      <c r="AC1275" s="7">
        <v>24206</v>
      </c>
      <c r="AD1275" s="7">
        <v>24.21</v>
      </c>
      <c r="AE1275" s="7">
        <v>414000</v>
      </c>
    </row>
    <row r="1276" spans="1:31" ht="22" customHeight="1" x14ac:dyDescent="0.3">
      <c r="A1276" s="2">
        <v>43399</v>
      </c>
      <c r="B1276" s="3" t="s">
        <v>31</v>
      </c>
      <c r="C1276" s="3" t="s">
        <v>32</v>
      </c>
      <c r="D1276" s="3" t="s">
        <v>33</v>
      </c>
      <c r="E1276" s="3" t="s">
        <v>34</v>
      </c>
      <c r="F1276" s="4" t="s">
        <v>68</v>
      </c>
      <c r="G1276" s="4" t="s">
        <v>68</v>
      </c>
      <c r="H1276" s="4" t="s">
        <v>68</v>
      </c>
      <c r="I1276" s="3" t="s">
        <v>1252</v>
      </c>
      <c r="J1276" s="3" t="s">
        <v>131</v>
      </c>
      <c r="K1276" s="3" t="s">
        <v>109</v>
      </c>
      <c r="L1276" s="3" t="s">
        <v>110</v>
      </c>
      <c r="M1276" s="4" t="s">
        <v>68</v>
      </c>
      <c r="N1276" s="4" t="s">
        <v>68</v>
      </c>
      <c r="O1276" s="4" t="s">
        <v>68</v>
      </c>
      <c r="P1276" s="3" t="s">
        <v>132</v>
      </c>
      <c r="Q1276" s="3" t="s">
        <v>41</v>
      </c>
      <c r="R1276" s="3" t="s">
        <v>210</v>
      </c>
      <c r="S1276" s="3" t="s">
        <v>110</v>
      </c>
      <c r="T1276" s="3" t="s">
        <v>211</v>
      </c>
      <c r="U1276" s="3" t="s">
        <v>115</v>
      </c>
      <c r="V1276" s="3" t="s">
        <v>45</v>
      </c>
      <c r="W1276" s="3" t="s">
        <v>34</v>
      </c>
      <c r="X1276" s="3" t="s">
        <v>46</v>
      </c>
      <c r="Y1276" s="3" t="s">
        <v>47</v>
      </c>
      <c r="Z1276" s="3" t="s">
        <v>145</v>
      </c>
      <c r="AA1276" s="3" t="s">
        <v>1435</v>
      </c>
      <c r="AB1276" s="4">
        <v>1</v>
      </c>
      <c r="AC1276" s="4">
        <v>8700</v>
      </c>
      <c r="AD1276" s="4">
        <v>8.6999999999999993</v>
      </c>
      <c r="AE1276" s="4">
        <v>189000</v>
      </c>
    </row>
    <row r="1277" spans="1:31" ht="22" customHeight="1" x14ac:dyDescent="0.3">
      <c r="A1277" s="5">
        <v>43394</v>
      </c>
      <c r="B1277" s="6" t="s">
        <v>31</v>
      </c>
      <c r="C1277" s="6" t="s">
        <v>32</v>
      </c>
      <c r="D1277" s="6" t="s">
        <v>33</v>
      </c>
      <c r="E1277" s="6" t="s">
        <v>34</v>
      </c>
      <c r="F1277" s="7" t="s">
        <v>68</v>
      </c>
      <c r="G1277" s="7" t="s">
        <v>68</v>
      </c>
      <c r="H1277" s="7" t="s">
        <v>68</v>
      </c>
      <c r="I1277" s="6" t="s">
        <v>1252</v>
      </c>
      <c r="J1277" s="6" t="s">
        <v>185</v>
      </c>
      <c r="K1277" s="7" t="s">
        <v>68</v>
      </c>
      <c r="L1277" s="6" t="s">
        <v>120</v>
      </c>
      <c r="M1277" s="7" t="s">
        <v>68</v>
      </c>
      <c r="N1277" s="7" t="s">
        <v>68</v>
      </c>
      <c r="O1277" s="7" t="s">
        <v>68</v>
      </c>
      <c r="P1277" s="6" t="s">
        <v>186</v>
      </c>
      <c r="Q1277" s="6" t="s">
        <v>41</v>
      </c>
      <c r="R1277" s="6" t="s">
        <v>122</v>
      </c>
      <c r="S1277" s="6" t="s">
        <v>120</v>
      </c>
      <c r="T1277" s="6" t="s">
        <v>123</v>
      </c>
      <c r="U1277" s="6" t="s">
        <v>124</v>
      </c>
      <c r="V1277" s="6" t="s">
        <v>45</v>
      </c>
      <c r="W1277" s="6" t="s">
        <v>34</v>
      </c>
      <c r="X1277" s="6" t="s">
        <v>46</v>
      </c>
      <c r="Y1277" s="6" t="s">
        <v>47</v>
      </c>
      <c r="Z1277" s="6" t="s">
        <v>187</v>
      </c>
      <c r="AA1277" s="6" t="s">
        <v>1423</v>
      </c>
      <c r="AB1277" s="7">
        <v>2</v>
      </c>
      <c r="AC1277" s="7">
        <v>6480</v>
      </c>
      <c r="AD1277" s="7">
        <v>6.48</v>
      </c>
      <c r="AE1277" s="7">
        <v>53600</v>
      </c>
    </row>
    <row r="1278" spans="1:31" ht="22" customHeight="1" x14ac:dyDescent="0.3">
      <c r="A1278" s="2">
        <v>43394</v>
      </c>
      <c r="B1278" s="3" t="s">
        <v>31</v>
      </c>
      <c r="C1278" s="3" t="s">
        <v>56</v>
      </c>
      <c r="D1278" s="4" t="s">
        <v>68</v>
      </c>
      <c r="E1278" s="4" t="s">
        <v>68</v>
      </c>
      <c r="F1278" s="4" t="s">
        <v>68</v>
      </c>
      <c r="G1278" s="4" t="s">
        <v>68</v>
      </c>
      <c r="H1278" s="4" t="s">
        <v>68</v>
      </c>
      <c r="I1278" s="3" t="s">
        <v>74</v>
      </c>
      <c r="J1278" s="3" t="s">
        <v>127</v>
      </c>
      <c r="K1278" s="4" t="s">
        <v>68</v>
      </c>
      <c r="L1278" s="3" t="s">
        <v>120</v>
      </c>
      <c r="M1278" s="4" t="s">
        <v>68</v>
      </c>
      <c r="N1278" s="4" t="s">
        <v>68</v>
      </c>
      <c r="O1278" s="4" t="s">
        <v>68</v>
      </c>
      <c r="P1278" s="3" t="s">
        <v>128</v>
      </c>
      <c r="Q1278" s="3" t="s">
        <v>41</v>
      </c>
      <c r="R1278" s="3" t="s">
        <v>122</v>
      </c>
      <c r="S1278" s="3" t="s">
        <v>120</v>
      </c>
      <c r="T1278" s="3" t="s">
        <v>123</v>
      </c>
      <c r="U1278" s="3" t="s">
        <v>124</v>
      </c>
      <c r="V1278" s="3" t="s">
        <v>45</v>
      </c>
      <c r="W1278" s="3" t="s">
        <v>34</v>
      </c>
      <c r="X1278" s="3" t="s">
        <v>46</v>
      </c>
      <c r="Y1278" s="3" t="s">
        <v>47</v>
      </c>
      <c r="Z1278" s="3" t="s">
        <v>704</v>
      </c>
      <c r="AA1278" s="3" t="s">
        <v>1436</v>
      </c>
      <c r="AB1278" s="4">
        <v>1</v>
      </c>
      <c r="AC1278" s="4">
        <v>10080</v>
      </c>
      <c r="AD1278" s="4">
        <v>10.08</v>
      </c>
      <c r="AE1278" s="4">
        <v>260000</v>
      </c>
    </row>
    <row r="1279" spans="1:31" ht="22" customHeight="1" x14ac:dyDescent="0.3">
      <c r="A1279" s="5">
        <v>43394</v>
      </c>
      <c r="B1279" s="6" t="s">
        <v>31</v>
      </c>
      <c r="C1279" s="6" t="s">
        <v>32</v>
      </c>
      <c r="D1279" s="6" t="s">
        <v>33</v>
      </c>
      <c r="E1279" s="6" t="s">
        <v>34</v>
      </c>
      <c r="F1279" s="7" t="s">
        <v>68</v>
      </c>
      <c r="G1279" s="7" t="s">
        <v>68</v>
      </c>
      <c r="H1279" s="7" t="s">
        <v>68</v>
      </c>
      <c r="I1279" s="6" t="s">
        <v>1252</v>
      </c>
      <c r="J1279" s="6" t="s">
        <v>185</v>
      </c>
      <c r="K1279" s="7" t="s">
        <v>68</v>
      </c>
      <c r="L1279" s="6" t="s">
        <v>120</v>
      </c>
      <c r="M1279" s="7" t="s">
        <v>68</v>
      </c>
      <c r="N1279" s="7" t="s">
        <v>68</v>
      </c>
      <c r="O1279" s="7" t="s">
        <v>68</v>
      </c>
      <c r="P1279" s="6" t="s">
        <v>186</v>
      </c>
      <c r="Q1279" s="6" t="s">
        <v>41</v>
      </c>
      <c r="R1279" s="6" t="s">
        <v>122</v>
      </c>
      <c r="S1279" s="6" t="s">
        <v>120</v>
      </c>
      <c r="T1279" s="6" t="s">
        <v>123</v>
      </c>
      <c r="U1279" s="6" t="s">
        <v>124</v>
      </c>
      <c r="V1279" s="6" t="s">
        <v>45</v>
      </c>
      <c r="W1279" s="6" t="s">
        <v>34</v>
      </c>
      <c r="X1279" s="6" t="s">
        <v>46</v>
      </c>
      <c r="Y1279" s="6" t="s">
        <v>47</v>
      </c>
      <c r="Z1279" s="6" t="s">
        <v>187</v>
      </c>
      <c r="AA1279" s="6" t="s">
        <v>1423</v>
      </c>
      <c r="AB1279" s="7">
        <v>2</v>
      </c>
      <c r="AC1279" s="7">
        <v>6480</v>
      </c>
      <c r="AD1279" s="7">
        <v>6.48</v>
      </c>
      <c r="AE1279" s="7">
        <v>53600</v>
      </c>
    </row>
    <row r="1280" spans="1:31" ht="22" customHeight="1" x14ac:dyDescent="0.3">
      <c r="A1280" s="2">
        <v>43394</v>
      </c>
      <c r="B1280" s="3" t="s">
        <v>31</v>
      </c>
      <c r="C1280" s="3" t="s">
        <v>56</v>
      </c>
      <c r="D1280" s="4" t="s">
        <v>68</v>
      </c>
      <c r="E1280" s="4" t="s">
        <v>68</v>
      </c>
      <c r="F1280" s="4" t="s">
        <v>68</v>
      </c>
      <c r="G1280" s="4" t="s">
        <v>68</v>
      </c>
      <c r="H1280" s="4" t="s">
        <v>68</v>
      </c>
      <c r="I1280" s="3" t="s">
        <v>74</v>
      </c>
      <c r="J1280" s="3" t="s">
        <v>1149</v>
      </c>
      <c r="K1280" s="4" t="s">
        <v>68</v>
      </c>
      <c r="L1280" s="3" t="s">
        <v>120</v>
      </c>
      <c r="M1280" s="3" t="s">
        <v>61</v>
      </c>
      <c r="N1280" s="4" t="s">
        <v>68</v>
      </c>
      <c r="O1280" s="4" t="s">
        <v>68</v>
      </c>
      <c r="P1280" s="3" t="s">
        <v>1309</v>
      </c>
      <c r="Q1280" s="3" t="s">
        <v>41</v>
      </c>
      <c r="R1280" s="3" t="s">
        <v>122</v>
      </c>
      <c r="S1280" s="3" t="s">
        <v>120</v>
      </c>
      <c r="T1280" s="3" t="s">
        <v>123</v>
      </c>
      <c r="U1280" s="3" t="s">
        <v>124</v>
      </c>
      <c r="V1280" s="3" t="s">
        <v>45</v>
      </c>
      <c r="W1280" s="3" t="s">
        <v>34</v>
      </c>
      <c r="X1280" s="3" t="s">
        <v>46</v>
      </c>
      <c r="Y1280" s="3" t="s">
        <v>47</v>
      </c>
      <c r="Z1280" s="3" t="s">
        <v>145</v>
      </c>
      <c r="AA1280" s="3" t="s">
        <v>1437</v>
      </c>
      <c r="AB1280" s="4">
        <v>1</v>
      </c>
      <c r="AC1280" s="4">
        <v>11400</v>
      </c>
      <c r="AD1280" s="4">
        <v>11.4</v>
      </c>
      <c r="AE1280" s="4">
        <v>96100</v>
      </c>
    </row>
    <row r="1281" spans="1:31" ht="22" customHeight="1" x14ac:dyDescent="0.3">
      <c r="A1281" s="5">
        <v>43393</v>
      </c>
      <c r="B1281" s="6" t="s">
        <v>31</v>
      </c>
      <c r="C1281" s="6" t="s">
        <v>32</v>
      </c>
      <c r="D1281" s="6" t="s">
        <v>33</v>
      </c>
      <c r="E1281" s="6" t="s">
        <v>34</v>
      </c>
      <c r="F1281" s="7" t="s">
        <v>68</v>
      </c>
      <c r="G1281" s="7" t="s">
        <v>68</v>
      </c>
      <c r="H1281" s="7" t="s">
        <v>68</v>
      </c>
      <c r="I1281" s="6" t="s">
        <v>1252</v>
      </c>
      <c r="J1281" s="6" t="s">
        <v>200</v>
      </c>
      <c r="K1281" s="7" t="s">
        <v>68</v>
      </c>
      <c r="L1281" s="6" t="s">
        <v>99</v>
      </c>
      <c r="M1281" s="7" t="s">
        <v>68</v>
      </c>
      <c r="N1281" s="7" t="s">
        <v>68</v>
      </c>
      <c r="O1281" s="7" t="s">
        <v>68</v>
      </c>
      <c r="P1281" s="6" t="s">
        <v>202</v>
      </c>
      <c r="Q1281" s="6" t="s">
        <v>41</v>
      </c>
      <c r="R1281" s="6" t="s">
        <v>133</v>
      </c>
      <c r="S1281" s="6" t="s">
        <v>110</v>
      </c>
      <c r="T1281" s="6" t="s">
        <v>134</v>
      </c>
      <c r="U1281" s="6" t="s">
        <v>115</v>
      </c>
      <c r="V1281" s="6" t="s">
        <v>45</v>
      </c>
      <c r="W1281" s="6" t="s">
        <v>34</v>
      </c>
      <c r="X1281" s="6" t="s">
        <v>46</v>
      </c>
      <c r="Y1281" s="6" t="s">
        <v>47</v>
      </c>
      <c r="Z1281" s="6" t="s">
        <v>145</v>
      </c>
      <c r="AA1281" s="6" t="s">
        <v>1215</v>
      </c>
      <c r="AB1281" s="7">
        <v>2</v>
      </c>
      <c r="AC1281" s="7">
        <v>19620</v>
      </c>
      <c r="AD1281" s="7">
        <v>19.62</v>
      </c>
      <c r="AE1281" s="7">
        <v>426000</v>
      </c>
    </row>
    <row r="1282" spans="1:31" ht="22" customHeight="1" x14ac:dyDescent="0.3">
      <c r="A1282" s="2">
        <v>43393</v>
      </c>
      <c r="B1282" s="3" t="s">
        <v>31</v>
      </c>
      <c r="C1282" s="3" t="s">
        <v>32</v>
      </c>
      <c r="D1282" s="3" t="s">
        <v>33</v>
      </c>
      <c r="E1282" s="3" t="s">
        <v>34</v>
      </c>
      <c r="F1282" s="4" t="s">
        <v>68</v>
      </c>
      <c r="G1282" s="4" t="s">
        <v>68</v>
      </c>
      <c r="H1282" s="4" t="s">
        <v>68</v>
      </c>
      <c r="I1282" s="3" t="s">
        <v>1252</v>
      </c>
      <c r="J1282" s="3" t="s">
        <v>200</v>
      </c>
      <c r="K1282" s="4" t="s">
        <v>68</v>
      </c>
      <c r="L1282" s="3" t="s">
        <v>99</v>
      </c>
      <c r="M1282" s="4" t="s">
        <v>68</v>
      </c>
      <c r="N1282" s="4" t="s">
        <v>68</v>
      </c>
      <c r="O1282" s="4" t="s">
        <v>68</v>
      </c>
      <c r="P1282" s="3" t="s">
        <v>202</v>
      </c>
      <c r="Q1282" s="3" t="s">
        <v>41</v>
      </c>
      <c r="R1282" s="3" t="s">
        <v>133</v>
      </c>
      <c r="S1282" s="3" t="s">
        <v>110</v>
      </c>
      <c r="T1282" s="3" t="s">
        <v>134</v>
      </c>
      <c r="U1282" s="3" t="s">
        <v>115</v>
      </c>
      <c r="V1282" s="3" t="s">
        <v>45</v>
      </c>
      <c r="W1282" s="3" t="s">
        <v>34</v>
      </c>
      <c r="X1282" s="3" t="s">
        <v>46</v>
      </c>
      <c r="Y1282" s="3" t="s">
        <v>47</v>
      </c>
      <c r="Z1282" s="3" t="s">
        <v>145</v>
      </c>
      <c r="AA1282" s="3" t="s">
        <v>1438</v>
      </c>
      <c r="AB1282" s="4">
        <v>2</v>
      </c>
      <c r="AC1282" s="4">
        <v>23200</v>
      </c>
      <c r="AD1282" s="4">
        <v>23.2</v>
      </c>
      <c r="AE1282" s="4">
        <v>503000</v>
      </c>
    </row>
    <row r="1283" spans="1:31" ht="22" customHeight="1" x14ac:dyDescent="0.3">
      <c r="A1283" s="5">
        <v>43393</v>
      </c>
      <c r="B1283" s="6" t="s">
        <v>107</v>
      </c>
      <c r="C1283" s="6" t="s">
        <v>32</v>
      </c>
      <c r="D1283" s="6" t="s">
        <v>33</v>
      </c>
      <c r="E1283" s="6" t="s">
        <v>34</v>
      </c>
      <c r="F1283" s="7" t="s">
        <v>68</v>
      </c>
      <c r="G1283" s="7" t="s">
        <v>68</v>
      </c>
      <c r="H1283" s="7" t="s">
        <v>68</v>
      </c>
      <c r="I1283" s="6" t="s">
        <v>1252</v>
      </c>
      <c r="J1283" s="6" t="s">
        <v>108</v>
      </c>
      <c r="K1283" s="6" t="s">
        <v>109</v>
      </c>
      <c r="L1283" s="6" t="s">
        <v>110</v>
      </c>
      <c r="M1283" s="6" t="s">
        <v>61</v>
      </c>
      <c r="N1283" s="7">
        <v>4753761516.5299997</v>
      </c>
      <c r="O1283" s="7">
        <v>5421594553.2399998</v>
      </c>
      <c r="P1283" s="6" t="s">
        <v>1158</v>
      </c>
      <c r="Q1283" s="6" t="s">
        <v>41</v>
      </c>
      <c r="R1283" s="6" t="s">
        <v>133</v>
      </c>
      <c r="S1283" s="6" t="s">
        <v>110</v>
      </c>
      <c r="T1283" s="6" t="s">
        <v>134</v>
      </c>
      <c r="U1283" s="6" t="s">
        <v>115</v>
      </c>
      <c r="V1283" s="6" t="s">
        <v>45</v>
      </c>
      <c r="W1283" s="6" t="s">
        <v>34</v>
      </c>
      <c r="X1283" s="6" t="s">
        <v>46</v>
      </c>
      <c r="Y1283" s="6" t="s">
        <v>47</v>
      </c>
      <c r="Z1283" s="6" t="s">
        <v>145</v>
      </c>
      <c r="AA1283" s="6" t="s">
        <v>1439</v>
      </c>
      <c r="AB1283" s="7">
        <v>2</v>
      </c>
      <c r="AC1283" s="7">
        <v>22263</v>
      </c>
      <c r="AD1283" s="7">
        <v>22.26</v>
      </c>
      <c r="AE1283" s="7">
        <v>483000</v>
      </c>
    </row>
    <row r="1284" spans="1:31" ht="22" customHeight="1" x14ac:dyDescent="0.3">
      <c r="A1284" s="2">
        <v>43393</v>
      </c>
      <c r="B1284" s="3" t="s">
        <v>107</v>
      </c>
      <c r="C1284" s="3" t="s">
        <v>32</v>
      </c>
      <c r="D1284" s="3" t="s">
        <v>33</v>
      </c>
      <c r="E1284" s="3" t="s">
        <v>34</v>
      </c>
      <c r="F1284" s="4" t="s">
        <v>68</v>
      </c>
      <c r="G1284" s="4" t="s">
        <v>68</v>
      </c>
      <c r="H1284" s="4" t="s">
        <v>68</v>
      </c>
      <c r="I1284" s="3" t="s">
        <v>1252</v>
      </c>
      <c r="J1284" s="3" t="s">
        <v>108</v>
      </c>
      <c r="K1284" s="3" t="s">
        <v>109</v>
      </c>
      <c r="L1284" s="3" t="s">
        <v>110</v>
      </c>
      <c r="M1284" s="3" t="s">
        <v>61</v>
      </c>
      <c r="N1284" s="4">
        <v>4753761516.5299997</v>
      </c>
      <c r="O1284" s="4">
        <v>5421594553.2399998</v>
      </c>
      <c r="P1284" s="3" t="s">
        <v>1158</v>
      </c>
      <c r="Q1284" s="3" t="s">
        <v>41</v>
      </c>
      <c r="R1284" s="3" t="s">
        <v>133</v>
      </c>
      <c r="S1284" s="3" t="s">
        <v>110</v>
      </c>
      <c r="T1284" s="3" t="s">
        <v>134</v>
      </c>
      <c r="U1284" s="3" t="s">
        <v>115</v>
      </c>
      <c r="V1284" s="3" t="s">
        <v>45</v>
      </c>
      <c r="W1284" s="3" t="s">
        <v>34</v>
      </c>
      <c r="X1284" s="3" t="s">
        <v>46</v>
      </c>
      <c r="Y1284" s="3" t="s">
        <v>47</v>
      </c>
      <c r="Z1284" s="3" t="s">
        <v>345</v>
      </c>
      <c r="AA1284" s="3" t="s">
        <v>1440</v>
      </c>
      <c r="AB1284" s="4">
        <v>1</v>
      </c>
      <c r="AC1284" s="4">
        <v>12680</v>
      </c>
      <c r="AD1284" s="4">
        <v>12.68</v>
      </c>
      <c r="AE1284" s="4">
        <v>275000</v>
      </c>
    </row>
    <row r="1285" spans="1:31" ht="22" customHeight="1" x14ac:dyDescent="0.3">
      <c r="A1285" s="5">
        <v>43393</v>
      </c>
      <c r="B1285" s="6" t="s">
        <v>107</v>
      </c>
      <c r="C1285" s="6" t="s">
        <v>32</v>
      </c>
      <c r="D1285" s="6" t="s">
        <v>33</v>
      </c>
      <c r="E1285" s="6" t="s">
        <v>34</v>
      </c>
      <c r="F1285" s="7" t="s">
        <v>68</v>
      </c>
      <c r="G1285" s="7" t="s">
        <v>68</v>
      </c>
      <c r="H1285" s="7" t="s">
        <v>68</v>
      </c>
      <c r="I1285" s="6" t="s">
        <v>1252</v>
      </c>
      <c r="J1285" s="6" t="s">
        <v>108</v>
      </c>
      <c r="K1285" s="6" t="s">
        <v>109</v>
      </c>
      <c r="L1285" s="6" t="s">
        <v>110</v>
      </c>
      <c r="M1285" s="6" t="s">
        <v>61</v>
      </c>
      <c r="N1285" s="7">
        <v>4753761516.5299997</v>
      </c>
      <c r="O1285" s="7">
        <v>5421594553.2399998</v>
      </c>
      <c r="P1285" s="6" t="s">
        <v>1158</v>
      </c>
      <c r="Q1285" s="6" t="s">
        <v>41</v>
      </c>
      <c r="R1285" s="6" t="s">
        <v>133</v>
      </c>
      <c r="S1285" s="6" t="s">
        <v>110</v>
      </c>
      <c r="T1285" s="6" t="s">
        <v>134</v>
      </c>
      <c r="U1285" s="6" t="s">
        <v>115</v>
      </c>
      <c r="V1285" s="6" t="s">
        <v>45</v>
      </c>
      <c r="W1285" s="6" t="s">
        <v>34</v>
      </c>
      <c r="X1285" s="6" t="s">
        <v>46</v>
      </c>
      <c r="Y1285" s="6" t="s">
        <v>47</v>
      </c>
      <c r="Z1285" s="6" t="s">
        <v>187</v>
      </c>
      <c r="AA1285" s="6" t="s">
        <v>1426</v>
      </c>
      <c r="AB1285" s="7">
        <v>4</v>
      </c>
      <c r="AC1285" s="7">
        <v>40560</v>
      </c>
      <c r="AD1285" s="7">
        <v>40.56</v>
      </c>
      <c r="AE1285" s="7">
        <v>261000</v>
      </c>
    </row>
    <row r="1286" spans="1:31" ht="22" customHeight="1" x14ac:dyDescent="0.3">
      <c r="A1286" s="2">
        <v>43393</v>
      </c>
      <c r="B1286" s="3" t="s">
        <v>107</v>
      </c>
      <c r="C1286" s="3" t="s">
        <v>56</v>
      </c>
      <c r="D1286" s="4" t="s">
        <v>68</v>
      </c>
      <c r="E1286" s="4" t="s">
        <v>68</v>
      </c>
      <c r="F1286" s="4" t="s">
        <v>68</v>
      </c>
      <c r="G1286" s="4" t="s">
        <v>68</v>
      </c>
      <c r="H1286" s="4" t="s">
        <v>68</v>
      </c>
      <c r="I1286" s="3" t="s">
        <v>74</v>
      </c>
      <c r="J1286" s="3" t="s">
        <v>108</v>
      </c>
      <c r="K1286" s="3" t="s">
        <v>109</v>
      </c>
      <c r="L1286" s="3" t="s">
        <v>110</v>
      </c>
      <c r="M1286" s="3" t="s">
        <v>61</v>
      </c>
      <c r="N1286" s="4">
        <v>4753761516.5299997</v>
      </c>
      <c r="O1286" s="4">
        <v>5421594553.2399998</v>
      </c>
      <c r="P1286" s="3" t="s">
        <v>1158</v>
      </c>
      <c r="Q1286" s="3" t="s">
        <v>41</v>
      </c>
      <c r="R1286" s="3" t="s">
        <v>133</v>
      </c>
      <c r="S1286" s="3" t="s">
        <v>110</v>
      </c>
      <c r="T1286" s="3" t="s">
        <v>134</v>
      </c>
      <c r="U1286" s="3" t="s">
        <v>115</v>
      </c>
      <c r="V1286" s="3" t="s">
        <v>45</v>
      </c>
      <c r="W1286" s="3" t="s">
        <v>34</v>
      </c>
      <c r="X1286" s="3" t="s">
        <v>46</v>
      </c>
      <c r="Y1286" s="3" t="s">
        <v>47</v>
      </c>
      <c r="Z1286" s="3" t="s">
        <v>1089</v>
      </c>
      <c r="AA1286" s="3" t="s">
        <v>1441</v>
      </c>
      <c r="AB1286" s="4">
        <v>10</v>
      </c>
      <c r="AC1286" s="4">
        <v>121030</v>
      </c>
      <c r="AD1286" s="4">
        <v>121.03</v>
      </c>
      <c r="AE1286" s="4">
        <v>2072000</v>
      </c>
    </row>
    <row r="1287" spans="1:31" ht="22" customHeight="1" x14ac:dyDescent="0.3">
      <c r="A1287" s="5">
        <v>43392</v>
      </c>
      <c r="B1287" s="6" t="s">
        <v>31</v>
      </c>
      <c r="C1287" s="6" t="s">
        <v>56</v>
      </c>
      <c r="D1287" s="7" t="s">
        <v>68</v>
      </c>
      <c r="E1287" s="7" t="s">
        <v>68</v>
      </c>
      <c r="F1287" s="7" t="s">
        <v>68</v>
      </c>
      <c r="G1287" s="7" t="s">
        <v>68</v>
      </c>
      <c r="H1287" s="7" t="s">
        <v>68</v>
      </c>
      <c r="I1287" s="6" t="s">
        <v>74</v>
      </c>
      <c r="J1287" s="6" t="s">
        <v>244</v>
      </c>
      <c r="K1287" s="7" t="s">
        <v>68</v>
      </c>
      <c r="L1287" s="6" t="s">
        <v>245</v>
      </c>
      <c r="M1287" s="6" t="s">
        <v>61</v>
      </c>
      <c r="N1287" s="7" t="s">
        <v>68</v>
      </c>
      <c r="O1287" s="7" t="s">
        <v>68</v>
      </c>
      <c r="P1287" s="6" t="s">
        <v>246</v>
      </c>
      <c r="Q1287" s="6" t="s">
        <v>41</v>
      </c>
      <c r="R1287" s="6" t="s">
        <v>1297</v>
      </c>
      <c r="S1287" s="6" t="s">
        <v>245</v>
      </c>
      <c r="T1287" s="6" t="s">
        <v>1298</v>
      </c>
      <c r="U1287" s="6" t="s">
        <v>124</v>
      </c>
      <c r="V1287" s="6" t="s">
        <v>45</v>
      </c>
      <c r="W1287" s="6" t="s">
        <v>34</v>
      </c>
      <c r="X1287" s="6" t="s">
        <v>46</v>
      </c>
      <c r="Y1287" s="6" t="s">
        <v>47</v>
      </c>
      <c r="Z1287" s="6" t="s">
        <v>187</v>
      </c>
      <c r="AA1287" s="6" t="s">
        <v>1442</v>
      </c>
      <c r="AB1287" s="7">
        <v>3</v>
      </c>
      <c r="AC1287" s="7">
        <v>73200</v>
      </c>
      <c r="AD1287" s="7">
        <v>73.2</v>
      </c>
      <c r="AE1287" s="7">
        <v>681000</v>
      </c>
    </row>
    <row r="1288" spans="1:31" ht="22" customHeight="1" x14ac:dyDescent="0.3">
      <c r="A1288" s="2">
        <v>43390</v>
      </c>
      <c r="B1288" s="3" t="s">
        <v>31</v>
      </c>
      <c r="C1288" s="3" t="s">
        <v>32</v>
      </c>
      <c r="D1288" s="3" t="s">
        <v>33</v>
      </c>
      <c r="E1288" s="3" t="s">
        <v>34</v>
      </c>
      <c r="F1288" s="4" t="s">
        <v>68</v>
      </c>
      <c r="G1288" s="4" t="s">
        <v>68</v>
      </c>
      <c r="H1288" s="4" t="s">
        <v>68</v>
      </c>
      <c r="I1288" s="3" t="s">
        <v>1252</v>
      </c>
      <c r="J1288" s="3" t="s">
        <v>131</v>
      </c>
      <c r="K1288" s="3" t="s">
        <v>109</v>
      </c>
      <c r="L1288" s="3" t="s">
        <v>110</v>
      </c>
      <c r="M1288" s="4" t="s">
        <v>68</v>
      </c>
      <c r="N1288" s="4" t="s">
        <v>68</v>
      </c>
      <c r="O1288" s="4" t="s">
        <v>68</v>
      </c>
      <c r="P1288" s="3" t="s">
        <v>132</v>
      </c>
      <c r="Q1288" s="3" t="s">
        <v>41</v>
      </c>
      <c r="R1288" s="3" t="s">
        <v>210</v>
      </c>
      <c r="S1288" s="3" t="s">
        <v>110</v>
      </c>
      <c r="T1288" s="3" t="s">
        <v>211</v>
      </c>
      <c r="U1288" s="3" t="s">
        <v>115</v>
      </c>
      <c r="V1288" s="3" t="s">
        <v>45</v>
      </c>
      <c r="W1288" s="3" t="s">
        <v>34</v>
      </c>
      <c r="X1288" s="3" t="s">
        <v>46</v>
      </c>
      <c r="Y1288" s="3" t="s">
        <v>47</v>
      </c>
      <c r="Z1288" s="3" t="s">
        <v>145</v>
      </c>
      <c r="AA1288" s="3" t="s">
        <v>1443</v>
      </c>
      <c r="AB1288" s="4">
        <v>3</v>
      </c>
      <c r="AC1288" s="4">
        <v>26100</v>
      </c>
      <c r="AD1288" s="4">
        <v>26.1</v>
      </c>
      <c r="AE1288" s="4">
        <v>566000</v>
      </c>
    </row>
    <row r="1289" spans="1:31" ht="22" customHeight="1" x14ac:dyDescent="0.3">
      <c r="A1289" s="5">
        <v>43388</v>
      </c>
      <c r="B1289" s="6" t="s">
        <v>31</v>
      </c>
      <c r="C1289" s="6" t="s">
        <v>56</v>
      </c>
      <c r="D1289" s="7" t="s">
        <v>68</v>
      </c>
      <c r="E1289" s="7" t="s">
        <v>68</v>
      </c>
      <c r="F1289" s="7" t="s">
        <v>68</v>
      </c>
      <c r="G1289" s="7" t="s">
        <v>68</v>
      </c>
      <c r="H1289" s="7" t="s">
        <v>68</v>
      </c>
      <c r="I1289" s="6" t="s">
        <v>74</v>
      </c>
      <c r="J1289" s="6" t="s">
        <v>127</v>
      </c>
      <c r="K1289" s="7" t="s">
        <v>68</v>
      </c>
      <c r="L1289" s="6" t="s">
        <v>120</v>
      </c>
      <c r="M1289" s="7" t="s">
        <v>68</v>
      </c>
      <c r="N1289" s="7" t="s">
        <v>68</v>
      </c>
      <c r="O1289" s="7" t="s">
        <v>68</v>
      </c>
      <c r="P1289" s="6" t="s">
        <v>128</v>
      </c>
      <c r="Q1289" s="6" t="s">
        <v>41</v>
      </c>
      <c r="R1289" s="6" t="s">
        <v>122</v>
      </c>
      <c r="S1289" s="6" t="s">
        <v>120</v>
      </c>
      <c r="T1289" s="6" t="s">
        <v>123</v>
      </c>
      <c r="U1289" s="6" t="s">
        <v>124</v>
      </c>
      <c r="V1289" s="6" t="s">
        <v>45</v>
      </c>
      <c r="W1289" s="6" t="s">
        <v>34</v>
      </c>
      <c r="X1289" s="6" t="s">
        <v>46</v>
      </c>
      <c r="Y1289" s="6" t="s">
        <v>47</v>
      </c>
      <c r="Z1289" s="6" t="s">
        <v>143</v>
      </c>
      <c r="AA1289" s="6" t="s">
        <v>1444</v>
      </c>
      <c r="AB1289" s="7">
        <v>1</v>
      </c>
      <c r="AC1289" s="7">
        <v>10700</v>
      </c>
      <c r="AD1289" s="7">
        <v>10.7</v>
      </c>
      <c r="AE1289" s="7">
        <v>67300</v>
      </c>
    </row>
    <row r="1290" spans="1:31" ht="22" customHeight="1" x14ac:dyDescent="0.3">
      <c r="A1290" s="2">
        <v>43388</v>
      </c>
      <c r="B1290" s="3" t="s">
        <v>31</v>
      </c>
      <c r="C1290" s="3" t="s">
        <v>56</v>
      </c>
      <c r="D1290" s="4" t="s">
        <v>68</v>
      </c>
      <c r="E1290" s="4" t="s">
        <v>68</v>
      </c>
      <c r="F1290" s="4" t="s">
        <v>68</v>
      </c>
      <c r="G1290" s="4" t="s">
        <v>68</v>
      </c>
      <c r="H1290" s="4" t="s">
        <v>68</v>
      </c>
      <c r="I1290" s="3" t="s">
        <v>74</v>
      </c>
      <c r="J1290" s="3" t="s">
        <v>1283</v>
      </c>
      <c r="K1290" s="4" t="s">
        <v>68</v>
      </c>
      <c r="L1290" s="3" t="s">
        <v>120</v>
      </c>
      <c r="M1290" s="4" t="s">
        <v>68</v>
      </c>
      <c r="N1290" s="4" t="s">
        <v>68</v>
      </c>
      <c r="O1290" s="4" t="s">
        <v>68</v>
      </c>
      <c r="P1290" s="3" t="s">
        <v>1284</v>
      </c>
      <c r="Q1290" s="3" t="s">
        <v>41</v>
      </c>
      <c r="R1290" s="3" t="s">
        <v>316</v>
      </c>
      <c r="S1290" s="3" t="s">
        <v>120</v>
      </c>
      <c r="T1290" s="3" t="s">
        <v>317</v>
      </c>
      <c r="U1290" s="3" t="s">
        <v>124</v>
      </c>
      <c r="V1290" s="3" t="s">
        <v>45</v>
      </c>
      <c r="W1290" s="3" t="s">
        <v>34</v>
      </c>
      <c r="X1290" s="3" t="s">
        <v>46</v>
      </c>
      <c r="Y1290" s="3" t="s">
        <v>47</v>
      </c>
      <c r="Z1290" s="3" t="s">
        <v>318</v>
      </c>
      <c r="AA1290" s="3" t="s">
        <v>1445</v>
      </c>
      <c r="AB1290" s="4">
        <v>20</v>
      </c>
      <c r="AC1290" s="4">
        <v>241440</v>
      </c>
      <c r="AD1290" s="4">
        <v>241.44</v>
      </c>
      <c r="AE1290" s="4">
        <v>1075000</v>
      </c>
    </row>
    <row r="1291" spans="1:31" ht="22" customHeight="1" x14ac:dyDescent="0.3">
      <c r="A1291" s="5">
        <v>43386</v>
      </c>
      <c r="B1291" s="6" t="s">
        <v>31</v>
      </c>
      <c r="C1291" s="6" t="s">
        <v>56</v>
      </c>
      <c r="D1291" s="6" t="s">
        <v>222</v>
      </c>
      <c r="E1291" s="6" t="s">
        <v>34</v>
      </c>
      <c r="F1291" s="7" t="s">
        <v>68</v>
      </c>
      <c r="G1291" s="7" t="s">
        <v>68</v>
      </c>
      <c r="H1291" s="7" t="s">
        <v>68</v>
      </c>
      <c r="I1291" s="6" t="s">
        <v>446</v>
      </c>
      <c r="J1291" s="6" t="s">
        <v>1149</v>
      </c>
      <c r="K1291" s="7" t="s">
        <v>68</v>
      </c>
      <c r="L1291" s="6" t="s">
        <v>120</v>
      </c>
      <c r="M1291" s="6" t="s">
        <v>61</v>
      </c>
      <c r="N1291" s="7" t="s">
        <v>68</v>
      </c>
      <c r="O1291" s="7" t="s">
        <v>68</v>
      </c>
      <c r="P1291" s="6" t="s">
        <v>1309</v>
      </c>
      <c r="Q1291" s="6" t="s">
        <v>41</v>
      </c>
      <c r="R1291" s="6" t="s">
        <v>122</v>
      </c>
      <c r="S1291" s="6" t="s">
        <v>120</v>
      </c>
      <c r="T1291" s="6" t="s">
        <v>123</v>
      </c>
      <c r="U1291" s="6" t="s">
        <v>124</v>
      </c>
      <c r="V1291" s="6" t="s">
        <v>45</v>
      </c>
      <c r="W1291" s="6" t="s">
        <v>34</v>
      </c>
      <c r="X1291" s="6" t="s">
        <v>46</v>
      </c>
      <c r="Y1291" s="6" t="s">
        <v>47</v>
      </c>
      <c r="Z1291" s="6" t="s">
        <v>145</v>
      </c>
      <c r="AA1291" s="6" t="s">
        <v>1437</v>
      </c>
      <c r="AB1291" s="7">
        <v>1</v>
      </c>
      <c r="AC1291" s="7">
        <v>11400</v>
      </c>
      <c r="AD1291" s="7">
        <v>11.4</v>
      </c>
      <c r="AE1291" s="7">
        <v>96100</v>
      </c>
    </row>
    <row r="1292" spans="1:31" ht="22" customHeight="1" x14ac:dyDescent="0.3">
      <c r="A1292" s="2">
        <v>43385</v>
      </c>
      <c r="B1292" s="3" t="s">
        <v>31</v>
      </c>
      <c r="C1292" s="3" t="s">
        <v>32</v>
      </c>
      <c r="D1292" s="3" t="s">
        <v>33</v>
      </c>
      <c r="E1292" s="3" t="s">
        <v>34</v>
      </c>
      <c r="F1292" s="4" t="s">
        <v>68</v>
      </c>
      <c r="G1292" s="4" t="s">
        <v>68</v>
      </c>
      <c r="H1292" s="4" t="s">
        <v>68</v>
      </c>
      <c r="I1292" s="3" t="s">
        <v>1252</v>
      </c>
      <c r="J1292" s="3" t="s">
        <v>200</v>
      </c>
      <c r="K1292" s="4" t="s">
        <v>68</v>
      </c>
      <c r="L1292" s="3" t="s">
        <v>99</v>
      </c>
      <c r="M1292" s="4" t="s">
        <v>68</v>
      </c>
      <c r="N1292" s="4" t="s">
        <v>68</v>
      </c>
      <c r="O1292" s="4" t="s">
        <v>68</v>
      </c>
      <c r="P1292" s="3" t="s">
        <v>202</v>
      </c>
      <c r="Q1292" s="3" t="s">
        <v>41</v>
      </c>
      <c r="R1292" s="3" t="s">
        <v>113</v>
      </c>
      <c r="S1292" s="3" t="s">
        <v>110</v>
      </c>
      <c r="T1292" s="3" t="s">
        <v>114</v>
      </c>
      <c r="U1292" s="3" t="s">
        <v>115</v>
      </c>
      <c r="V1292" s="3" t="s">
        <v>45</v>
      </c>
      <c r="W1292" s="3" t="s">
        <v>34</v>
      </c>
      <c r="X1292" s="3" t="s">
        <v>46</v>
      </c>
      <c r="Y1292" s="3" t="s">
        <v>47</v>
      </c>
      <c r="Z1292" s="3" t="s">
        <v>145</v>
      </c>
      <c r="AA1292" s="3" t="s">
        <v>1446</v>
      </c>
      <c r="AB1292" s="4">
        <v>2</v>
      </c>
      <c r="AC1292" s="4">
        <v>23200</v>
      </c>
      <c r="AD1292" s="4">
        <v>23.2</v>
      </c>
      <c r="AE1292" s="4">
        <v>503000</v>
      </c>
    </row>
    <row r="1293" spans="1:31" ht="22" customHeight="1" x14ac:dyDescent="0.3">
      <c r="A1293" s="5">
        <v>43383</v>
      </c>
      <c r="B1293" s="6" t="s">
        <v>31</v>
      </c>
      <c r="C1293" s="6" t="s">
        <v>32</v>
      </c>
      <c r="D1293" s="6" t="s">
        <v>33</v>
      </c>
      <c r="E1293" s="6" t="s">
        <v>34</v>
      </c>
      <c r="F1293" s="7" t="s">
        <v>68</v>
      </c>
      <c r="G1293" s="7" t="s">
        <v>68</v>
      </c>
      <c r="H1293" s="7" t="s">
        <v>68</v>
      </c>
      <c r="I1293" s="6" t="s">
        <v>1252</v>
      </c>
      <c r="J1293" s="6" t="s">
        <v>131</v>
      </c>
      <c r="K1293" s="6" t="s">
        <v>109</v>
      </c>
      <c r="L1293" s="6" t="s">
        <v>110</v>
      </c>
      <c r="M1293" s="7" t="s">
        <v>68</v>
      </c>
      <c r="N1293" s="7" t="s">
        <v>68</v>
      </c>
      <c r="O1293" s="7" t="s">
        <v>68</v>
      </c>
      <c r="P1293" s="6" t="s">
        <v>132</v>
      </c>
      <c r="Q1293" s="6" t="s">
        <v>41</v>
      </c>
      <c r="R1293" s="6" t="s">
        <v>210</v>
      </c>
      <c r="S1293" s="6" t="s">
        <v>110</v>
      </c>
      <c r="T1293" s="6" t="s">
        <v>211</v>
      </c>
      <c r="U1293" s="6" t="s">
        <v>115</v>
      </c>
      <c r="V1293" s="6" t="s">
        <v>45</v>
      </c>
      <c r="W1293" s="6" t="s">
        <v>34</v>
      </c>
      <c r="X1293" s="6" t="s">
        <v>46</v>
      </c>
      <c r="Y1293" s="6" t="s">
        <v>47</v>
      </c>
      <c r="Z1293" s="6" t="s">
        <v>145</v>
      </c>
      <c r="AA1293" s="6" t="s">
        <v>1447</v>
      </c>
      <c r="AB1293" s="7">
        <v>1</v>
      </c>
      <c r="AC1293" s="7">
        <v>8700</v>
      </c>
      <c r="AD1293" s="7">
        <v>8.6999999999999993</v>
      </c>
      <c r="AE1293" s="7">
        <v>189000</v>
      </c>
    </row>
    <row r="1294" spans="1:31" ht="22" customHeight="1" x14ac:dyDescent="0.3">
      <c r="A1294" s="2">
        <v>43383</v>
      </c>
      <c r="B1294" s="3" t="s">
        <v>31</v>
      </c>
      <c r="C1294" s="3" t="s">
        <v>32</v>
      </c>
      <c r="D1294" s="3" t="s">
        <v>33</v>
      </c>
      <c r="E1294" s="3" t="s">
        <v>34</v>
      </c>
      <c r="F1294" s="4" t="s">
        <v>68</v>
      </c>
      <c r="G1294" s="4" t="s">
        <v>68</v>
      </c>
      <c r="H1294" s="4" t="s">
        <v>68</v>
      </c>
      <c r="I1294" s="3" t="s">
        <v>1252</v>
      </c>
      <c r="J1294" s="3" t="s">
        <v>131</v>
      </c>
      <c r="K1294" s="3" t="s">
        <v>109</v>
      </c>
      <c r="L1294" s="3" t="s">
        <v>110</v>
      </c>
      <c r="M1294" s="4" t="s">
        <v>68</v>
      </c>
      <c r="N1294" s="4" t="s">
        <v>68</v>
      </c>
      <c r="O1294" s="4" t="s">
        <v>68</v>
      </c>
      <c r="P1294" s="3" t="s">
        <v>132</v>
      </c>
      <c r="Q1294" s="3" t="s">
        <v>41</v>
      </c>
      <c r="R1294" s="3" t="s">
        <v>210</v>
      </c>
      <c r="S1294" s="3" t="s">
        <v>110</v>
      </c>
      <c r="T1294" s="3" t="s">
        <v>211</v>
      </c>
      <c r="U1294" s="3" t="s">
        <v>115</v>
      </c>
      <c r="V1294" s="3" t="s">
        <v>45</v>
      </c>
      <c r="W1294" s="3" t="s">
        <v>34</v>
      </c>
      <c r="X1294" s="3" t="s">
        <v>46</v>
      </c>
      <c r="Y1294" s="3" t="s">
        <v>47</v>
      </c>
      <c r="Z1294" s="3" t="s">
        <v>145</v>
      </c>
      <c r="AA1294" s="3" t="s">
        <v>1448</v>
      </c>
      <c r="AB1294" s="4">
        <v>2</v>
      </c>
      <c r="AC1294" s="4">
        <v>17400</v>
      </c>
      <c r="AD1294" s="4">
        <v>17.399999999999999</v>
      </c>
      <c r="AE1294" s="4">
        <v>378000</v>
      </c>
    </row>
    <row r="1295" spans="1:31" ht="22" customHeight="1" x14ac:dyDescent="0.3">
      <c r="A1295" s="5">
        <v>43383</v>
      </c>
      <c r="B1295" s="6" t="s">
        <v>31</v>
      </c>
      <c r="C1295" s="6" t="s">
        <v>32</v>
      </c>
      <c r="D1295" s="6" t="s">
        <v>33</v>
      </c>
      <c r="E1295" s="6" t="s">
        <v>34</v>
      </c>
      <c r="F1295" s="7" t="s">
        <v>68</v>
      </c>
      <c r="G1295" s="7" t="s">
        <v>68</v>
      </c>
      <c r="H1295" s="7" t="s">
        <v>68</v>
      </c>
      <c r="I1295" s="6" t="s">
        <v>1252</v>
      </c>
      <c r="J1295" s="6" t="s">
        <v>131</v>
      </c>
      <c r="K1295" s="6" t="s">
        <v>109</v>
      </c>
      <c r="L1295" s="6" t="s">
        <v>110</v>
      </c>
      <c r="M1295" s="7" t="s">
        <v>68</v>
      </c>
      <c r="N1295" s="7" t="s">
        <v>68</v>
      </c>
      <c r="O1295" s="7" t="s">
        <v>68</v>
      </c>
      <c r="P1295" s="6" t="s">
        <v>132</v>
      </c>
      <c r="Q1295" s="6" t="s">
        <v>41</v>
      </c>
      <c r="R1295" s="6" t="s">
        <v>210</v>
      </c>
      <c r="S1295" s="6" t="s">
        <v>110</v>
      </c>
      <c r="T1295" s="6" t="s">
        <v>211</v>
      </c>
      <c r="U1295" s="6" t="s">
        <v>115</v>
      </c>
      <c r="V1295" s="6" t="s">
        <v>45</v>
      </c>
      <c r="W1295" s="6" t="s">
        <v>34</v>
      </c>
      <c r="X1295" s="6" t="s">
        <v>46</v>
      </c>
      <c r="Y1295" s="6" t="s">
        <v>47</v>
      </c>
      <c r="Z1295" s="6" t="s">
        <v>145</v>
      </c>
      <c r="AA1295" s="6" t="s">
        <v>1448</v>
      </c>
      <c r="AB1295" s="7">
        <v>2</v>
      </c>
      <c r="AC1295" s="7">
        <v>17400</v>
      </c>
      <c r="AD1295" s="7">
        <v>17.399999999999999</v>
      </c>
      <c r="AE1295" s="7">
        <v>378000</v>
      </c>
    </row>
    <row r="1296" spans="1:31" ht="22" customHeight="1" x14ac:dyDescent="0.3">
      <c r="A1296" s="2">
        <v>43383</v>
      </c>
      <c r="B1296" s="3" t="s">
        <v>31</v>
      </c>
      <c r="C1296" s="3" t="s">
        <v>32</v>
      </c>
      <c r="D1296" s="3" t="s">
        <v>33</v>
      </c>
      <c r="E1296" s="3" t="s">
        <v>34</v>
      </c>
      <c r="F1296" s="4" t="s">
        <v>68</v>
      </c>
      <c r="G1296" s="4" t="s">
        <v>68</v>
      </c>
      <c r="H1296" s="4" t="s">
        <v>68</v>
      </c>
      <c r="I1296" s="3" t="s">
        <v>1252</v>
      </c>
      <c r="J1296" s="3" t="s">
        <v>131</v>
      </c>
      <c r="K1296" s="3" t="s">
        <v>109</v>
      </c>
      <c r="L1296" s="3" t="s">
        <v>110</v>
      </c>
      <c r="M1296" s="4" t="s">
        <v>68</v>
      </c>
      <c r="N1296" s="4" t="s">
        <v>68</v>
      </c>
      <c r="O1296" s="4" t="s">
        <v>68</v>
      </c>
      <c r="P1296" s="3" t="s">
        <v>132</v>
      </c>
      <c r="Q1296" s="3" t="s">
        <v>41</v>
      </c>
      <c r="R1296" s="3" t="s">
        <v>210</v>
      </c>
      <c r="S1296" s="3" t="s">
        <v>110</v>
      </c>
      <c r="T1296" s="3" t="s">
        <v>211</v>
      </c>
      <c r="U1296" s="3" t="s">
        <v>115</v>
      </c>
      <c r="V1296" s="3" t="s">
        <v>45</v>
      </c>
      <c r="W1296" s="3" t="s">
        <v>34</v>
      </c>
      <c r="X1296" s="3" t="s">
        <v>46</v>
      </c>
      <c r="Y1296" s="3" t="s">
        <v>47</v>
      </c>
      <c r="Z1296" s="3" t="s">
        <v>145</v>
      </c>
      <c r="AA1296" s="3" t="s">
        <v>1449</v>
      </c>
      <c r="AB1296" s="4">
        <v>2</v>
      </c>
      <c r="AC1296" s="4">
        <v>17400</v>
      </c>
      <c r="AD1296" s="4">
        <v>17.399999999999999</v>
      </c>
      <c r="AE1296" s="4">
        <v>378000</v>
      </c>
    </row>
    <row r="1297" spans="1:31" ht="22" customHeight="1" x14ac:dyDescent="0.3">
      <c r="A1297" s="5">
        <v>43381</v>
      </c>
      <c r="B1297" s="6" t="s">
        <v>31</v>
      </c>
      <c r="C1297" s="6" t="s">
        <v>32</v>
      </c>
      <c r="D1297" s="6" t="s">
        <v>33</v>
      </c>
      <c r="E1297" s="6" t="s">
        <v>34</v>
      </c>
      <c r="F1297" s="7" t="s">
        <v>68</v>
      </c>
      <c r="G1297" s="7" t="s">
        <v>68</v>
      </c>
      <c r="H1297" s="7" t="s">
        <v>68</v>
      </c>
      <c r="I1297" s="6" t="s">
        <v>1252</v>
      </c>
      <c r="J1297" s="6" t="s">
        <v>200</v>
      </c>
      <c r="K1297" s="7" t="s">
        <v>68</v>
      </c>
      <c r="L1297" s="6" t="s">
        <v>99</v>
      </c>
      <c r="M1297" s="7" t="s">
        <v>68</v>
      </c>
      <c r="N1297" s="7" t="s">
        <v>68</v>
      </c>
      <c r="O1297" s="7" t="s">
        <v>68</v>
      </c>
      <c r="P1297" s="6" t="s">
        <v>202</v>
      </c>
      <c r="Q1297" s="6" t="s">
        <v>41</v>
      </c>
      <c r="R1297" s="6" t="s">
        <v>133</v>
      </c>
      <c r="S1297" s="6" t="s">
        <v>110</v>
      </c>
      <c r="T1297" s="6" t="s">
        <v>134</v>
      </c>
      <c r="U1297" s="6" t="s">
        <v>115</v>
      </c>
      <c r="V1297" s="6" t="s">
        <v>45</v>
      </c>
      <c r="W1297" s="6" t="s">
        <v>34</v>
      </c>
      <c r="X1297" s="6" t="s">
        <v>46</v>
      </c>
      <c r="Y1297" s="6" t="s">
        <v>47</v>
      </c>
      <c r="Z1297" s="6" t="s">
        <v>145</v>
      </c>
      <c r="AA1297" s="6" t="s">
        <v>1450</v>
      </c>
      <c r="AB1297" s="7">
        <v>4</v>
      </c>
      <c r="AC1297" s="7">
        <v>39240</v>
      </c>
      <c r="AD1297" s="7">
        <v>39.24</v>
      </c>
      <c r="AE1297" s="7">
        <v>852000</v>
      </c>
    </row>
    <row r="1298" spans="1:31" ht="22" customHeight="1" x14ac:dyDescent="0.3">
      <c r="A1298" s="2">
        <v>43381</v>
      </c>
      <c r="B1298" s="3" t="s">
        <v>31</v>
      </c>
      <c r="C1298" s="3" t="s">
        <v>56</v>
      </c>
      <c r="D1298" s="4" t="s">
        <v>68</v>
      </c>
      <c r="E1298" s="4" t="s">
        <v>68</v>
      </c>
      <c r="F1298" s="4" t="s">
        <v>68</v>
      </c>
      <c r="G1298" s="4" t="s">
        <v>68</v>
      </c>
      <c r="H1298" s="4" t="s">
        <v>68</v>
      </c>
      <c r="I1298" s="3" t="s">
        <v>74</v>
      </c>
      <c r="J1298" s="3" t="s">
        <v>769</v>
      </c>
      <c r="K1298" s="4" t="s">
        <v>68</v>
      </c>
      <c r="L1298" s="4" t="s">
        <v>68</v>
      </c>
      <c r="M1298" s="4" t="s">
        <v>68</v>
      </c>
      <c r="N1298" s="4" t="s">
        <v>68</v>
      </c>
      <c r="O1298" s="4" t="s">
        <v>68</v>
      </c>
      <c r="P1298" s="3" t="s">
        <v>770</v>
      </c>
      <c r="Q1298" s="3" t="s">
        <v>41</v>
      </c>
      <c r="R1298" s="3" t="s">
        <v>122</v>
      </c>
      <c r="S1298" s="3" t="s">
        <v>120</v>
      </c>
      <c r="T1298" s="3" t="s">
        <v>123</v>
      </c>
      <c r="U1298" s="3" t="s">
        <v>124</v>
      </c>
      <c r="V1298" s="3" t="s">
        <v>45</v>
      </c>
      <c r="W1298" s="3" t="s">
        <v>34</v>
      </c>
      <c r="X1298" s="3" t="s">
        <v>46</v>
      </c>
      <c r="Y1298" s="3" t="s">
        <v>47</v>
      </c>
      <c r="Z1298" s="3" t="s">
        <v>771</v>
      </c>
      <c r="AA1298" s="3" t="s">
        <v>1451</v>
      </c>
      <c r="AB1298" s="4">
        <v>4</v>
      </c>
      <c r="AC1298" s="4">
        <v>35875</v>
      </c>
      <c r="AD1298" s="4">
        <v>35.880000000000003</v>
      </c>
      <c r="AE1298" s="4">
        <v>742000</v>
      </c>
    </row>
    <row r="1299" spans="1:31" ht="22" customHeight="1" x14ac:dyDescent="0.3">
      <c r="A1299" s="5">
        <v>43381</v>
      </c>
      <c r="B1299" s="6" t="s">
        <v>31</v>
      </c>
      <c r="C1299" s="6" t="s">
        <v>56</v>
      </c>
      <c r="D1299" s="7" t="s">
        <v>68</v>
      </c>
      <c r="E1299" s="7" t="s">
        <v>68</v>
      </c>
      <c r="F1299" s="7" t="s">
        <v>68</v>
      </c>
      <c r="G1299" s="7" t="s">
        <v>68</v>
      </c>
      <c r="H1299" s="7" t="s">
        <v>68</v>
      </c>
      <c r="I1299" s="6" t="s">
        <v>74</v>
      </c>
      <c r="J1299" s="6" t="s">
        <v>385</v>
      </c>
      <c r="K1299" s="7" t="s">
        <v>68</v>
      </c>
      <c r="L1299" s="6" t="s">
        <v>120</v>
      </c>
      <c r="M1299" s="6" t="s">
        <v>61</v>
      </c>
      <c r="N1299" s="7" t="s">
        <v>68</v>
      </c>
      <c r="O1299" s="7" t="s">
        <v>68</v>
      </c>
      <c r="P1299" s="6" t="s">
        <v>387</v>
      </c>
      <c r="Q1299" s="6" t="s">
        <v>101</v>
      </c>
      <c r="R1299" s="6" t="s">
        <v>122</v>
      </c>
      <c r="S1299" s="6" t="s">
        <v>120</v>
      </c>
      <c r="T1299" s="6" t="s">
        <v>123</v>
      </c>
      <c r="U1299" s="6" t="s">
        <v>124</v>
      </c>
      <c r="V1299" s="6" t="s">
        <v>45</v>
      </c>
      <c r="W1299" s="6" t="s">
        <v>34</v>
      </c>
      <c r="X1299" s="6" t="s">
        <v>46</v>
      </c>
      <c r="Y1299" s="6" t="s">
        <v>47</v>
      </c>
      <c r="Z1299" s="6" t="s">
        <v>388</v>
      </c>
      <c r="AA1299" s="6" t="s">
        <v>1452</v>
      </c>
      <c r="AB1299" s="7">
        <v>2</v>
      </c>
      <c r="AC1299" s="7">
        <v>24120</v>
      </c>
      <c r="AD1299" s="7">
        <v>24.12</v>
      </c>
      <c r="AE1299" s="7">
        <v>932000</v>
      </c>
    </row>
    <row r="1300" spans="1:31" ht="22" customHeight="1" x14ac:dyDescent="0.3">
      <c r="A1300" s="2">
        <v>43381</v>
      </c>
      <c r="B1300" s="3" t="s">
        <v>31</v>
      </c>
      <c r="C1300" s="3" t="s">
        <v>56</v>
      </c>
      <c r="D1300" s="4" t="s">
        <v>68</v>
      </c>
      <c r="E1300" s="4" t="s">
        <v>68</v>
      </c>
      <c r="F1300" s="4" t="s">
        <v>68</v>
      </c>
      <c r="G1300" s="4" t="s">
        <v>68</v>
      </c>
      <c r="H1300" s="4" t="s">
        <v>68</v>
      </c>
      <c r="I1300" s="3" t="s">
        <v>74</v>
      </c>
      <c r="J1300" s="3" t="s">
        <v>385</v>
      </c>
      <c r="K1300" s="4" t="s">
        <v>68</v>
      </c>
      <c r="L1300" s="3" t="s">
        <v>120</v>
      </c>
      <c r="M1300" s="3" t="s">
        <v>61</v>
      </c>
      <c r="N1300" s="4" t="s">
        <v>68</v>
      </c>
      <c r="O1300" s="4" t="s">
        <v>68</v>
      </c>
      <c r="P1300" s="3" t="s">
        <v>387</v>
      </c>
      <c r="Q1300" s="3" t="s">
        <v>101</v>
      </c>
      <c r="R1300" s="3" t="s">
        <v>122</v>
      </c>
      <c r="S1300" s="3" t="s">
        <v>120</v>
      </c>
      <c r="T1300" s="3" t="s">
        <v>123</v>
      </c>
      <c r="U1300" s="3" t="s">
        <v>124</v>
      </c>
      <c r="V1300" s="3" t="s">
        <v>45</v>
      </c>
      <c r="W1300" s="3" t="s">
        <v>34</v>
      </c>
      <c r="X1300" s="3" t="s">
        <v>46</v>
      </c>
      <c r="Y1300" s="3" t="s">
        <v>47</v>
      </c>
      <c r="Z1300" s="3" t="s">
        <v>207</v>
      </c>
      <c r="AA1300" s="3" t="s">
        <v>1453</v>
      </c>
      <c r="AB1300" s="4">
        <v>4</v>
      </c>
      <c r="AC1300" s="4">
        <v>40240</v>
      </c>
      <c r="AD1300" s="4">
        <v>40.24</v>
      </c>
      <c r="AE1300" s="4">
        <v>179000</v>
      </c>
    </row>
    <row r="1301" spans="1:31" ht="22" customHeight="1" x14ac:dyDescent="0.3">
      <c r="A1301" s="5">
        <v>43381</v>
      </c>
      <c r="B1301" s="6" t="s">
        <v>107</v>
      </c>
      <c r="C1301" s="6" t="s">
        <v>32</v>
      </c>
      <c r="D1301" s="6" t="s">
        <v>33</v>
      </c>
      <c r="E1301" s="6" t="s">
        <v>34</v>
      </c>
      <c r="F1301" s="7" t="s">
        <v>68</v>
      </c>
      <c r="G1301" s="7" t="s">
        <v>68</v>
      </c>
      <c r="H1301" s="7" t="s">
        <v>68</v>
      </c>
      <c r="I1301" s="6" t="s">
        <v>1252</v>
      </c>
      <c r="J1301" s="6" t="s">
        <v>108</v>
      </c>
      <c r="K1301" s="6" t="s">
        <v>109</v>
      </c>
      <c r="L1301" s="6" t="s">
        <v>110</v>
      </c>
      <c r="M1301" s="6" t="s">
        <v>61</v>
      </c>
      <c r="N1301" s="7">
        <v>4753761516.5299997</v>
      </c>
      <c r="O1301" s="7">
        <v>5421594553.2399998</v>
      </c>
      <c r="P1301" s="6" t="s">
        <v>1158</v>
      </c>
      <c r="Q1301" s="6" t="s">
        <v>41</v>
      </c>
      <c r="R1301" s="6" t="s">
        <v>133</v>
      </c>
      <c r="S1301" s="6" t="s">
        <v>110</v>
      </c>
      <c r="T1301" s="6" t="s">
        <v>134</v>
      </c>
      <c r="U1301" s="6" t="s">
        <v>115</v>
      </c>
      <c r="V1301" s="6" t="s">
        <v>45</v>
      </c>
      <c r="W1301" s="6" t="s">
        <v>34</v>
      </c>
      <c r="X1301" s="6" t="s">
        <v>46</v>
      </c>
      <c r="Y1301" s="6" t="s">
        <v>47</v>
      </c>
      <c r="Z1301" s="6" t="s">
        <v>345</v>
      </c>
      <c r="AA1301" s="6" t="s">
        <v>1454</v>
      </c>
      <c r="AB1301" s="7">
        <v>2</v>
      </c>
      <c r="AC1301" s="7">
        <v>25360</v>
      </c>
      <c r="AD1301" s="7">
        <v>25.36</v>
      </c>
      <c r="AE1301" s="7">
        <v>550000</v>
      </c>
    </row>
    <row r="1302" spans="1:31" ht="22" customHeight="1" x14ac:dyDescent="0.3">
      <c r="A1302" s="2">
        <v>43381</v>
      </c>
      <c r="B1302" s="3" t="s">
        <v>31</v>
      </c>
      <c r="C1302" s="3" t="s">
        <v>32</v>
      </c>
      <c r="D1302" s="3" t="s">
        <v>33</v>
      </c>
      <c r="E1302" s="3" t="s">
        <v>34</v>
      </c>
      <c r="F1302" s="4" t="s">
        <v>68</v>
      </c>
      <c r="G1302" s="4" t="s">
        <v>68</v>
      </c>
      <c r="H1302" s="4" t="s">
        <v>68</v>
      </c>
      <c r="I1302" s="3" t="s">
        <v>1252</v>
      </c>
      <c r="J1302" s="3" t="s">
        <v>200</v>
      </c>
      <c r="K1302" s="4" t="s">
        <v>68</v>
      </c>
      <c r="L1302" s="3" t="s">
        <v>99</v>
      </c>
      <c r="M1302" s="4" t="s">
        <v>68</v>
      </c>
      <c r="N1302" s="4" t="s">
        <v>68</v>
      </c>
      <c r="O1302" s="4" t="s">
        <v>68</v>
      </c>
      <c r="P1302" s="3" t="s">
        <v>202</v>
      </c>
      <c r="Q1302" s="3" t="s">
        <v>41</v>
      </c>
      <c r="R1302" s="3" t="s">
        <v>133</v>
      </c>
      <c r="S1302" s="3" t="s">
        <v>110</v>
      </c>
      <c r="T1302" s="3" t="s">
        <v>134</v>
      </c>
      <c r="U1302" s="3" t="s">
        <v>115</v>
      </c>
      <c r="V1302" s="3" t="s">
        <v>45</v>
      </c>
      <c r="W1302" s="3" t="s">
        <v>34</v>
      </c>
      <c r="X1302" s="3" t="s">
        <v>46</v>
      </c>
      <c r="Y1302" s="3" t="s">
        <v>47</v>
      </c>
      <c r="Z1302" s="3" t="s">
        <v>145</v>
      </c>
      <c r="AA1302" s="3" t="s">
        <v>1455</v>
      </c>
      <c r="AB1302" s="4">
        <v>2</v>
      </c>
      <c r="AC1302" s="4">
        <v>23200</v>
      </c>
      <c r="AD1302" s="4">
        <v>23.2</v>
      </c>
      <c r="AE1302" s="4">
        <v>503000</v>
      </c>
    </row>
    <row r="1303" spans="1:31" ht="22" customHeight="1" x14ac:dyDescent="0.3">
      <c r="A1303" s="5">
        <v>43381</v>
      </c>
      <c r="B1303" s="6" t="s">
        <v>31</v>
      </c>
      <c r="C1303" s="6" t="s">
        <v>32</v>
      </c>
      <c r="D1303" s="6" t="s">
        <v>33</v>
      </c>
      <c r="E1303" s="6" t="s">
        <v>34</v>
      </c>
      <c r="F1303" s="7" t="s">
        <v>68</v>
      </c>
      <c r="G1303" s="7" t="s">
        <v>68</v>
      </c>
      <c r="H1303" s="7" t="s">
        <v>68</v>
      </c>
      <c r="I1303" s="6" t="s">
        <v>1252</v>
      </c>
      <c r="J1303" s="6" t="s">
        <v>200</v>
      </c>
      <c r="K1303" s="7" t="s">
        <v>68</v>
      </c>
      <c r="L1303" s="6" t="s">
        <v>99</v>
      </c>
      <c r="M1303" s="7" t="s">
        <v>68</v>
      </c>
      <c r="N1303" s="7" t="s">
        <v>68</v>
      </c>
      <c r="O1303" s="7" t="s">
        <v>68</v>
      </c>
      <c r="P1303" s="6" t="s">
        <v>202</v>
      </c>
      <c r="Q1303" s="6" t="s">
        <v>41</v>
      </c>
      <c r="R1303" s="6" t="s">
        <v>133</v>
      </c>
      <c r="S1303" s="6" t="s">
        <v>110</v>
      </c>
      <c r="T1303" s="6" t="s">
        <v>134</v>
      </c>
      <c r="U1303" s="6" t="s">
        <v>115</v>
      </c>
      <c r="V1303" s="6" t="s">
        <v>45</v>
      </c>
      <c r="W1303" s="6" t="s">
        <v>34</v>
      </c>
      <c r="X1303" s="6" t="s">
        <v>46</v>
      </c>
      <c r="Y1303" s="6" t="s">
        <v>47</v>
      </c>
      <c r="Z1303" s="6" t="s">
        <v>145</v>
      </c>
      <c r="AA1303" s="6" t="s">
        <v>1455</v>
      </c>
      <c r="AB1303" s="7">
        <v>2</v>
      </c>
      <c r="AC1303" s="7">
        <v>19620</v>
      </c>
      <c r="AD1303" s="7">
        <v>19.62</v>
      </c>
      <c r="AE1303" s="7">
        <v>426000</v>
      </c>
    </row>
    <row r="1304" spans="1:31" ht="22" customHeight="1" x14ac:dyDescent="0.3">
      <c r="A1304" s="2">
        <v>43381</v>
      </c>
      <c r="B1304" s="3" t="s">
        <v>31</v>
      </c>
      <c r="C1304" s="3" t="s">
        <v>32</v>
      </c>
      <c r="D1304" s="3" t="s">
        <v>33</v>
      </c>
      <c r="E1304" s="3" t="s">
        <v>34</v>
      </c>
      <c r="F1304" s="4" t="s">
        <v>68</v>
      </c>
      <c r="G1304" s="4" t="s">
        <v>68</v>
      </c>
      <c r="H1304" s="4" t="s">
        <v>68</v>
      </c>
      <c r="I1304" s="3" t="s">
        <v>1252</v>
      </c>
      <c r="J1304" s="3" t="s">
        <v>769</v>
      </c>
      <c r="K1304" s="4" t="s">
        <v>68</v>
      </c>
      <c r="L1304" s="4" t="s">
        <v>68</v>
      </c>
      <c r="M1304" s="4" t="s">
        <v>68</v>
      </c>
      <c r="N1304" s="4" t="s">
        <v>68</v>
      </c>
      <c r="O1304" s="4" t="s">
        <v>68</v>
      </c>
      <c r="P1304" s="3" t="s">
        <v>770</v>
      </c>
      <c r="Q1304" s="3" t="s">
        <v>41</v>
      </c>
      <c r="R1304" s="3" t="s">
        <v>122</v>
      </c>
      <c r="S1304" s="3" t="s">
        <v>120</v>
      </c>
      <c r="T1304" s="3" t="s">
        <v>123</v>
      </c>
      <c r="U1304" s="3" t="s">
        <v>124</v>
      </c>
      <c r="V1304" s="3" t="s">
        <v>45</v>
      </c>
      <c r="W1304" s="3" t="s">
        <v>34</v>
      </c>
      <c r="X1304" s="3" t="s">
        <v>46</v>
      </c>
      <c r="Y1304" s="3" t="s">
        <v>47</v>
      </c>
      <c r="Z1304" s="3" t="s">
        <v>187</v>
      </c>
      <c r="AA1304" s="3" t="s">
        <v>1456</v>
      </c>
      <c r="AB1304" s="4">
        <v>2</v>
      </c>
      <c r="AC1304" s="4">
        <v>32920</v>
      </c>
      <c r="AD1304" s="4">
        <v>32.92</v>
      </c>
      <c r="AE1304" s="4">
        <v>272000</v>
      </c>
    </row>
    <row r="1305" spans="1:31" ht="22" customHeight="1" x14ac:dyDescent="0.3">
      <c r="A1305" s="5">
        <v>43380</v>
      </c>
      <c r="B1305" s="6" t="s">
        <v>31</v>
      </c>
      <c r="C1305" s="6" t="s">
        <v>56</v>
      </c>
      <c r="D1305" s="7" t="s">
        <v>68</v>
      </c>
      <c r="E1305" s="7" t="s">
        <v>68</v>
      </c>
      <c r="F1305" s="7" t="s">
        <v>68</v>
      </c>
      <c r="G1305" s="7" t="s">
        <v>68</v>
      </c>
      <c r="H1305" s="7" t="s">
        <v>68</v>
      </c>
      <c r="I1305" s="6" t="s">
        <v>74</v>
      </c>
      <c r="J1305" s="6" t="s">
        <v>1283</v>
      </c>
      <c r="K1305" s="7" t="s">
        <v>68</v>
      </c>
      <c r="L1305" s="6" t="s">
        <v>120</v>
      </c>
      <c r="M1305" s="7" t="s">
        <v>68</v>
      </c>
      <c r="N1305" s="7" t="s">
        <v>68</v>
      </c>
      <c r="O1305" s="7" t="s">
        <v>68</v>
      </c>
      <c r="P1305" s="6" t="s">
        <v>1284</v>
      </c>
      <c r="Q1305" s="6" t="s">
        <v>41</v>
      </c>
      <c r="R1305" s="6" t="s">
        <v>316</v>
      </c>
      <c r="S1305" s="6" t="s">
        <v>120</v>
      </c>
      <c r="T1305" s="6" t="s">
        <v>317</v>
      </c>
      <c r="U1305" s="6" t="s">
        <v>124</v>
      </c>
      <c r="V1305" s="6" t="s">
        <v>45</v>
      </c>
      <c r="W1305" s="6" t="s">
        <v>34</v>
      </c>
      <c r="X1305" s="6" t="s">
        <v>46</v>
      </c>
      <c r="Y1305" s="6" t="s">
        <v>47</v>
      </c>
      <c r="Z1305" s="6" t="s">
        <v>318</v>
      </c>
      <c r="AA1305" s="6" t="s">
        <v>1457</v>
      </c>
      <c r="AB1305" s="7">
        <v>20</v>
      </c>
      <c r="AC1305" s="7">
        <v>241440</v>
      </c>
      <c r="AD1305" s="7">
        <v>241.44</v>
      </c>
      <c r="AE1305" s="7">
        <v>1075000</v>
      </c>
    </row>
    <row r="1306" spans="1:31" ht="22" customHeight="1" x14ac:dyDescent="0.3">
      <c r="A1306" s="2">
        <v>43379</v>
      </c>
      <c r="B1306" s="3" t="s">
        <v>107</v>
      </c>
      <c r="C1306" s="3" t="s">
        <v>56</v>
      </c>
      <c r="D1306" s="4" t="s">
        <v>68</v>
      </c>
      <c r="E1306" s="4" t="s">
        <v>68</v>
      </c>
      <c r="F1306" s="4" t="s">
        <v>68</v>
      </c>
      <c r="G1306" s="4" t="s">
        <v>68</v>
      </c>
      <c r="H1306" s="4" t="s">
        <v>68</v>
      </c>
      <c r="I1306" s="3" t="s">
        <v>74</v>
      </c>
      <c r="J1306" s="3" t="s">
        <v>1429</v>
      </c>
      <c r="K1306" s="3" t="s">
        <v>1430</v>
      </c>
      <c r="L1306" s="3" t="s">
        <v>110</v>
      </c>
      <c r="M1306" s="3" t="s">
        <v>61</v>
      </c>
      <c r="N1306" s="4">
        <v>4753761516.5299997</v>
      </c>
      <c r="O1306" s="4">
        <v>5288790928.5600004</v>
      </c>
      <c r="P1306" s="3" t="s">
        <v>1431</v>
      </c>
      <c r="Q1306" s="3" t="s">
        <v>41</v>
      </c>
      <c r="R1306" s="3" t="s">
        <v>113</v>
      </c>
      <c r="S1306" s="3" t="s">
        <v>110</v>
      </c>
      <c r="T1306" s="3" t="s">
        <v>114</v>
      </c>
      <c r="U1306" s="3" t="s">
        <v>115</v>
      </c>
      <c r="V1306" s="3" t="s">
        <v>45</v>
      </c>
      <c r="W1306" s="3" t="s">
        <v>34</v>
      </c>
      <c r="X1306" s="3" t="s">
        <v>46</v>
      </c>
      <c r="Y1306" s="3" t="s">
        <v>47</v>
      </c>
      <c r="Z1306" s="3" t="s">
        <v>1089</v>
      </c>
      <c r="AA1306" s="3" t="s">
        <v>1458</v>
      </c>
      <c r="AB1306" s="4">
        <v>6</v>
      </c>
      <c r="AC1306" s="4">
        <v>72618</v>
      </c>
      <c r="AD1306" s="4">
        <v>72.62</v>
      </c>
      <c r="AE1306" s="4">
        <v>1243000</v>
      </c>
    </row>
    <row r="1307" spans="1:31" ht="22" customHeight="1" x14ac:dyDescent="0.3">
      <c r="A1307" s="5">
        <v>43379</v>
      </c>
      <c r="B1307" s="6" t="s">
        <v>31</v>
      </c>
      <c r="C1307" s="6" t="s">
        <v>32</v>
      </c>
      <c r="D1307" s="6" t="s">
        <v>33</v>
      </c>
      <c r="E1307" s="6" t="s">
        <v>34</v>
      </c>
      <c r="F1307" s="7" t="s">
        <v>68</v>
      </c>
      <c r="G1307" s="7" t="s">
        <v>68</v>
      </c>
      <c r="H1307" s="7" t="s">
        <v>68</v>
      </c>
      <c r="I1307" s="6" t="s">
        <v>1252</v>
      </c>
      <c r="J1307" s="6" t="s">
        <v>131</v>
      </c>
      <c r="K1307" s="6" t="s">
        <v>109</v>
      </c>
      <c r="L1307" s="6" t="s">
        <v>110</v>
      </c>
      <c r="M1307" s="7" t="s">
        <v>68</v>
      </c>
      <c r="N1307" s="7" t="s">
        <v>68</v>
      </c>
      <c r="O1307" s="7" t="s">
        <v>68</v>
      </c>
      <c r="P1307" s="6" t="s">
        <v>132</v>
      </c>
      <c r="Q1307" s="6" t="s">
        <v>101</v>
      </c>
      <c r="R1307" s="6" t="s">
        <v>210</v>
      </c>
      <c r="S1307" s="6" t="s">
        <v>110</v>
      </c>
      <c r="T1307" s="6" t="s">
        <v>211</v>
      </c>
      <c r="U1307" s="6" t="s">
        <v>115</v>
      </c>
      <c r="V1307" s="6" t="s">
        <v>45</v>
      </c>
      <c r="W1307" s="6" t="s">
        <v>34</v>
      </c>
      <c r="X1307" s="6" t="s">
        <v>46</v>
      </c>
      <c r="Y1307" s="6" t="s">
        <v>47</v>
      </c>
      <c r="Z1307" s="6" t="s">
        <v>145</v>
      </c>
      <c r="AA1307" s="6" t="s">
        <v>1459</v>
      </c>
      <c r="AB1307" s="7">
        <v>2</v>
      </c>
      <c r="AC1307" s="7">
        <v>16200</v>
      </c>
      <c r="AD1307" s="7">
        <v>16.2</v>
      </c>
      <c r="AE1307" s="7">
        <v>352000</v>
      </c>
    </row>
    <row r="1308" spans="1:31" ht="22" customHeight="1" x14ac:dyDescent="0.3">
      <c r="A1308" s="2">
        <v>43378</v>
      </c>
      <c r="B1308" s="3" t="s">
        <v>31</v>
      </c>
      <c r="C1308" s="3" t="s">
        <v>56</v>
      </c>
      <c r="D1308" s="4" t="s">
        <v>68</v>
      </c>
      <c r="E1308" s="4" t="s">
        <v>68</v>
      </c>
      <c r="F1308" s="4" t="s">
        <v>68</v>
      </c>
      <c r="G1308" s="4" t="s">
        <v>68</v>
      </c>
      <c r="H1308" s="4" t="s">
        <v>68</v>
      </c>
      <c r="I1308" s="3" t="s">
        <v>74</v>
      </c>
      <c r="J1308" s="3" t="s">
        <v>189</v>
      </c>
      <c r="K1308" s="4" t="s">
        <v>68</v>
      </c>
      <c r="L1308" s="4" t="s">
        <v>68</v>
      </c>
      <c r="M1308" s="4" t="s">
        <v>68</v>
      </c>
      <c r="N1308" s="4" t="s">
        <v>68</v>
      </c>
      <c r="O1308" s="4" t="s">
        <v>68</v>
      </c>
      <c r="P1308" s="3" t="s">
        <v>190</v>
      </c>
      <c r="Q1308" s="3" t="s">
        <v>41</v>
      </c>
      <c r="R1308" s="3" t="s">
        <v>122</v>
      </c>
      <c r="S1308" s="3" t="s">
        <v>120</v>
      </c>
      <c r="T1308" s="3" t="s">
        <v>123</v>
      </c>
      <c r="U1308" s="3" t="s">
        <v>124</v>
      </c>
      <c r="V1308" s="3" t="s">
        <v>45</v>
      </c>
      <c r="W1308" s="3" t="s">
        <v>34</v>
      </c>
      <c r="X1308" s="3" t="s">
        <v>46</v>
      </c>
      <c r="Y1308" s="3" t="s">
        <v>47</v>
      </c>
      <c r="Z1308" s="3" t="s">
        <v>143</v>
      </c>
      <c r="AA1308" s="3" t="s">
        <v>1460</v>
      </c>
      <c r="AB1308" s="4">
        <v>2</v>
      </c>
      <c r="AC1308" s="4">
        <v>21600</v>
      </c>
      <c r="AD1308" s="4">
        <v>21.6</v>
      </c>
      <c r="AE1308" s="4">
        <v>136000</v>
      </c>
    </row>
    <row r="1309" spans="1:31" ht="22" customHeight="1" x14ac:dyDescent="0.3">
      <c r="A1309" s="5">
        <v>43378</v>
      </c>
      <c r="B1309" s="6" t="s">
        <v>31</v>
      </c>
      <c r="C1309" s="6" t="s">
        <v>56</v>
      </c>
      <c r="D1309" s="7" t="s">
        <v>68</v>
      </c>
      <c r="E1309" s="7" t="s">
        <v>68</v>
      </c>
      <c r="F1309" s="7" t="s">
        <v>68</v>
      </c>
      <c r="G1309" s="7" t="s">
        <v>68</v>
      </c>
      <c r="H1309" s="7" t="s">
        <v>68</v>
      </c>
      <c r="I1309" s="6" t="s">
        <v>74</v>
      </c>
      <c r="J1309" s="6" t="s">
        <v>730</v>
      </c>
      <c r="K1309" s="6" t="s">
        <v>337</v>
      </c>
      <c r="L1309" s="6" t="s">
        <v>120</v>
      </c>
      <c r="M1309" s="6" t="s">
        <v>61</v>
      </c>
      <c r="N1309" s="9">
        <v>263672638</v>
      </c>
      <c r="O1309" s="7" t="s">
        <v>68</v>
      </c>
      <c r="P1309" s="6" t="s">
        <v>731</v>
      </c>
      <c r="Q1309" s="6" t="s">
        <v>41</v>
      </c>
      <c r="R1309" s="6" t="s">
        <v>122</v>
      </c>
      <c r="S1309" s="6" t="s">
        <v>120</v>
      </c>
      <c r="T1309" s="6" t="s">
        <v>123</v>
      </c>
      <c r="U1309" s="6" t="s">
        <v>124</v>
      </c>
      <c r="V1309" s="6" t="s">
        <v>45</v>
      </c>
      <c r="W1309" s="6" t="s">
        <v>34</v>
      </c>
      <c r="X1309" s="6" t="s">
        <v>46</v>
      </c>
      <c r="Y1309" s="6" t="s">
        <v>47</v>
      </c>
      <c r="Z1309" s="6" t="s">
        <v>704</v>
      </c>
      <c r="AA1309" s="6" t="s">
        <v>1461</v>
      </c>
      <c r="AB1309" s="7">
        <v>1</v>
      </c>
      <c r="AC1309" s="7">
        <v>9720</v>
      </c>
      <c r="AD1309" s="7">
        <v>9.7200000000000006</v>
      </c>
      <c r="AE1309" s="7">
        <v>251000</v>
      </c>
    </row>
    <row r="1310" spans="1:31" ht="22" customHeight="1" x14ac:dyDescent="0.3">
      <c r="A1310" s="2">
        <v>43378</v>
      </c>
      <c r="B1310" s="3" t="s">
        <v>31</v>
      </c>
      <c r="C1310" s="3" t="s">
        <v>32</v>
      </c>
      <c r="D1310" s="3" t="s">
        <v>33</v>
      </c>
      <c r="E1310" s="3" t="s">
        <v>34</v>
      </c>
      <c r="F1310" s="4" t="s">
        <v>68</v>
      </c>
      <c r="G1310" s="4" t="s">
        <v>68</v>
      </c>
      <c r="H1310" s="4" t="s">
        <v>68</v>
      </c>
      <c r="I1310" s="3" t="s">
        <v>1252</v>
      </c>
      <c r="J1310" s="3" t="s">
        <v>185</v>
      </c>
      <c r="K1310" s="4" t="s">
        <v>68</v>
      </c>
      <c r="L1310" s="3" t="s">
        <v>120</v>
      </c>
      <c r="M1310" s="4" t="s">
        <v>68</v>
      </c>
      <c r="N1310" s="4" t="s">
        <v>68</v>
      </c>
      <c r="O1310" s="4" t="s">
        <v>68</v>
      </c>
      <c r="P1310" s="3" t="s">
        <v>186</v>
      </c>
      <c r="Q1310" s="3" t="s">
        <v>41</v>
      </c>
      <c r="R1310" s="3" t="s">
        <v>122</v>
      </c>
      <c r="S1310" s="3" t="s">
        <v>120</v>
      </c>
      <c r="T1310" s="3" t="s">
        <v>123</v>
      </c>
      <c r="U1310" s="3" t="s">
        <v>124</v>
      </c>
      <c r="V1310" s="3" t="s">
        <v>45</v>
      </c>
      <c r="W1310" s="3" t="s">
        <v>34</v>
      </c>
      <c r="X1310" s="3" t="s">
        <v>46</v>
      </c>
      <c r="Y1310" s="3" t="s">
        <v>47</v>
      </c>
      <c r="Z1310" s="3" t="s">
        <v>187</v>
      </c>
      <c r="AA1310" s="3" t="s">
        <v>1348</v>
      </c>
      <c r="AB1310" s="4">
        <v>2</v>
      </c>
      <c r="AC1310" s="4">
        <v>6480</v>
      </c>
      <c r="AD1310" s="4">
        <v>6.48</v>
      </c>
      <c r="AE1310" s="4">
        <v>53600</v>
      </c>
    </row>
    <row r="1311" spans="1:31" ht="22" customHeight="1" x14ac:dyDescent="0.3">
      <c r="A1311" s="5">
        <v>43375</v>
      </c>
      <c r="B1311" s="6" t="s">
        <v>31</v>
      </c>
      <c r="C1311" s="6" t="s">
        <v>56</v>
      </c>
      <c r="D1311" s="7" t="s">
        <v>68</v>
      </c>
      <c r="E1311" s="7" t="s">
        <v>68</v>
      </c>
      <c r="F1311" s="7" t="s">
        <v>68</v>
      </c>
      <c r="G1311" s="7" t="s">
        <v>68</v>
      </c>
      <c r="H1311" s="7" t="s">
        <v>68</v>
      </c>
      <c r="I1311" s="6" t="s">
        <v>74</v>
      </c>
      <c r="J1311" s="6" t="s">
        <v>1389</v>
      </c>
      <c r="K1311" s="7" t="s">
        <v>68</v>
      </c>
      <c r="L1311" s="6" t="s">
        <v>79</v>
      </c>
      <c r="M1311" s="7" t="s">
        <v>68</v>
      </c>
      <c r="N1311" s="7" t="s">
        <v>68</v>
      </c>
      <c r="O1311" s="7" t="s">
        <v>68</v>
      </c>
      <c r="P1311" s="6" t="s">
        <v>1390</v>
      </c>
      <c r="Q1311" s="6" t="s">
        <v>41</v>
      </c>
      <c r="R1311" s="6" t="s">
        <v>82</v>
      </c>
      <c r="S1311" s="6" t="s">
        <v>79</v>
      </c>
      <c r="T1311" s="6" t="s">
        <v>83</v>
      </c>
      <c r="U1311" s="6" t="s">
        <v>65</v>
      </c>
      <c r="V1311" s="6" t="s">
        <v>45</v>
      </c>
      <c r="W1311" s="6" t="s">
        <v>34</v>
      </c>
      <c r="X1311" s="6" t="s">
        <v>46</v>
      </c>
      <c r="Y1311" s="6" t="s">
        <v>47</v>
      </c>
      <c r="Z1311" s="6" t="s">
        <v>84</v>
      </c>
      <c r="AA1311" s="6" t="s">
        <v>1462</v>
      </c>
      <c r="AB1311" s="7">
        <v>6</v>
      </c>
      <c r="AC1311" s="7">
        <v>87018</v>
      </c>
      <c r="AD1311" s="7">
        <v>87.02</v>
      </c>
      <c r="AE1311" s="7">
        <v>258000</v>
      </c>
    </row>
    <row r="1312" spans="1:31" ht="22" customHeight="1" x14ac:dyDescent="0.3">
      <c r="A1312" s="2">
        <v>43372</v>
      </c>
      <c r="B1312" s="3" t="s">
        <v>31</v>
      </c>
      <c r="C1312" s="3" t="s">
        <v>32</v>
      </c>
      <c r="D1312" s="3" t="s">
        <v>33</v>
      </c>
      <c r="E1312" s="3" t="s">
        <v>34</v>
      </c>
      <c r="F1312" s="4" t="s">
        <v>68</v>
      </c>
      <c r="G1312" s="4" t="s">
        <v>68</v>
      </c>
      <c r="H1312" s="4" t="s">
        <v>68</v>
      </c>
      <c r="I1312" s="3" t="s">
        <v>1252</v>
      </c>
      <c r="J1312" s="3" t="s">
        <v>200</v>
      </c>
      <c r="K1312" s="4" t="s">
        <v>68</v>
      </c>
      <c r="L1312" s="3" t="s">
        <v>99</v>
      </c>
      <c r="M1312" s="4" t="s">
        <v>68</v>
      </c>
      <c r="N1312" s="4" t="s">
        <v>68</v>
      </c>
      <c r="O1312" s="4" t="s">
        <v>68</v>
      </c>
      <c r="P1312" s="3" t="s">
        <v>202</v>
      </c>
      <c r="Q1312" s="3" t="s">
        <v>41</v>
      </c>
      <c r="R1312" s="3" t="s">
        <v>133</v>
      </c>
      <c r="S1312" s="3" t="s">
        <v>110</v>
      </c>
      <c r="T1312" s="3" t="s">
        <v>134</v>
      </c>
      <c r="U1312" s="3" t="s">
        <v>115</v>
      </c>
      <c r="V1312" s="3" t="s">
        <v>45</v>
      </c>
      <c r="W1312" s="3" t="s">
        <v>34</v>
      </c>
      <c r="X1312" s="3" t="s">
        <v>46</v>
      </c>
      <c r="Y1312" s="3" t="s">
        <v>47</v>
      </c>
      <c r="Z1312" s="3" t="s">
        <v>145</v>
      </c>
      <c r="AA1312" s="3" t="s">
        <v>1463</v>
      </c>
      <c r="AB1312" s="4">
        <v>4</v>
      </c>
      <c r="AC1312" s="4">
        <v>46400</v>
      </c>
      <c r="AD1312" s="4">
        <v>46.4</v>
      </c>
      <c r="AE1312" s="4">
        <v>1015000</v>
      </c>
    </row>
    <row r="1313" spans="1:31" ht="22" customHeight="1" x14ac:dyDescent="0.3">
      <c r="A1313" s="5">
        <v>43372</v>
      </c>
      <c r="B1313" s="6" t="s">
        <v>31</v>
      </c>
      <c r="C1313" s="6" t="s">
        <v>32</v>
      </c>
      <c r="D1313" s="6" t="s">
        <v>33</v>
      </c>
      <c r="E1313" s="6" t="s">
        <v>34</v>
      </c>
      <c r="F1313" s="7" t="s">
        <v>68</v>
      </c>
      <c r="G1313" s="7" t="s">
        <v>68</v>
      </c>
      <c r="H1313" s="7" t="s">
        <v>68</v>
      </c>
      <c r="I1313" s="6" t="s">
        <v>1252</v>
      </c>
      <c r="J1313" s="6" t="s">
        <v>903</v>
      </c>
      <c r="K1313" s="7" t="s">
        <v>68</v>
      </c>
      <c r="L1313" s="6" t="s">
        <v>1160</v>
      </c>
      <c r="M1313" s="7" t="s">
        <v>68</v>
      </c>
      <c r="N1313" s="7" t="s">
        <v>68</v>
      </c>
      <c r="O1313" s="7" t="s">
        <v>68</v>
      </c>
      <c r="P1313" s="6" t="s">
        <v>1161</v>
      </c>
      <c r="Q1313" s="6" t="s">
        <v>905</v>
      </c>
      <c r="R1313" s="6" t="s">
        <v>133</v>
      </c>
      <c r="S1313" s="6" t="s">
        <v>110</v>
      </c>
      <c r="T1313" s="6" t="s">
        <v>134</v>
      </c>
      <c r="U1313" s="6" t="s">
        <v>115</v>
      </c>
      <c r="V1313" s="6" t="s">
        <v>45</v>
      </c>
      <c r="W1313" s="6" t="s">
        <v>34</v>
      </c>
      <c r="X1313" s="6" t="s">
        <v>46</v>
      </c>
      <c r="Y1313" s="6" t="s">
        <v>47</v>
      </c>
      <c r="Z1313" s="6" t="s">
        <v>145</v>
      </c>
      <c r="AA1313" s="6" t="s">
        <v>1464</v>
      </c>
      <c r="AB1313" s="7">
        <v>2</v>
      </c>
      <c r="AC1313" s="7">
        <v>35400</v>
      </c>
      <c r="AD1313" s="7">
        <v>35.4</v>
      </c>
      <c r="AE1313" s="7">
        <v>775000</v>
      </c>
    </row>
    <row r="1314" spans="1:31" ht="22" customHeight="1" x14ac:dyDescent="0.3">
      <c r="A1314" s="2">
        <v>43371</v>
      </c>
      <c r="B1314" s="3" t="s">
        <v>31</v>
      </c>
      <c r="C1314" s="3" t="s">
        <v>32</v>
      </c>
      <c r="D1314" s="3" t="s">
        <v>33</v>
      </c>
      <c r="E1314" s="3" t="s">
        <v>34</v>
      </c>
      <c r="F1314" s="4" t="s">
        <v>68</v>
      </c>
      <c r="G1314" s="4" t="s">
        <v>68</v>
      </c>
      <c r="H1314" s="4" t="s">
        <v>68</v>
      </c>
      <c r="I1314" s="3" t="s">
        <v>1252</v>
      </c>
      <c r="J1314" s="3" t="s">
        <v>131</v>
      </c>
      <c r="K1314" s="3" t="s">
        <v>109</v>
      </c>
      <c r="L1314" s="3" t="s">
        <v>110</v>
      </c>
      <c r="M1314" s="4" t="s">
        <v>68</v>
      </c>
      <c r="N1314" s="4" t="s">
        <v>68</v>
      </c>
      <c r="O1314" s="4" t="s">
        <v>68</v>
      </c>
      <c r="P1314" s="3" t="s">
        <v>132</v>
      </c>
      <c r="Q1314" s="3" t="s">
        <v>101</v>
      </c>
      <c r="R1314" s="3" t="s">
        <v>210</v>
      </c>
      <c r="S1314" s="3" t="s">
        <v>110</v>
      </c>
      <c r="T1314" s="3" t="s">
        <v>211</v>
      </c>
      <c r="U1314" s="3" t="s">
        <v>115</v>
      </c>
      <c r="V1314" s="3" t="s">
        <v>45</v>
      </c>
      <c r="W1314" s="3" t="s">
        <v>34</v>
      </c>
      <c r="X1314" s="3" t="s">
        <v>46</v>
      </c>
      <c r="Y1314" s="3" t="s">
        <v>47</v>
      </c>
      <c r="Z1314" s="3" t="s">
        <v>145</v>
      </c>
      <c r="AA1314" s="3" t="s">
        <v>1465</v>
      </c>
      <c r="AB1314" s="4">
        <v>1</v>
      </c>
      <c r="AC1314" s="4">
        <v>8100</v>
      </c>
      <c r="AD1314" s="4">
        <v>8.1</v>
      </c>
      <c r="AE1314" s="4">
        <v>177000</v>
      </c>
    </row>
    <row r="1315" spans="1:31" ht="22" customHeight="1" x14ac:dyDescent="0.3">
      <c r="A1315" s="5">
        <v>43370</v>
      </c>
      <c r="B1315" s="6" t="s">
        <v>31</v>
      </c>
      <c r="C1315" s="6" t="s">
        <v>56</v>
      </c>
      <c r="D1315" s="6" t="s">
        <v>222</v>
      </c>
      <c r="E1315" s="6" t="s">
        <v>34</v>
      </c>
      <c r="F1315" s="7" t="s">
        <v>68</v>
      </c>
      <c r="G1315" s="7" t="s">
        <v>68</v>
      </c>
      <c r="H1315" s="7" t="s">
        <v>68</v>
      </c>
      <c r="I1315" s="6" t="s">
        <v>446</v>
      </c>
      <c r="J1315" s="6" t="s">
        <v>730</v>
      </c>
      <c r="K1315" s="6" t="s">
        <v>337</v>
      </c>
      <c r="L1315" s="6" t="s">
        <v>120</v>
      </c>
      <c r="M1315" s="6" t="s">
        <v>61</v>
      </c>
      <c r="N1315" s="9">
        <v>263672638</v>
      </c>
      <c r="O1315" s="7" t="s">
        <v>68</v>
      </c>
      <c r="P1315" s="6" t="s">
        <v>731</v>
      </c>
      <c r="Q1315" s="6" t="s">
        <v>41</v>
      </c>
      <c r="R1315" s="6" t="s">
        <v>122</v>
      </c>
      <c r="S1315" s="6" t="s">
        <v>120</v>
      </c>
      <c r="T1315" s="6" t="s">
        <v>123</v>
      </c>
      <c r="U1315" s="6" t="s">
        <v>124</v>
      </c>
      <c r="V1315" s="6" t="s">
        <v>45</v>
      </c>
      <c r="W1315" s="6" t="s">
        <v>34</v>
      </c>
      <c r="X1315" s="6" t="s">
        <v>46</v>
      </c>
      <c r="Y1315" s="6" t="s">
        <v>47</v>
      </c>
      <c r="Z1315" s="6" t="s">
        <v>704</v>
      </c>
      <c r="AA1315" s="6" t="s">
        <v>1461</v>
      </c>
      <c r="AB1315" s="7">
        <v>1</v>
      </c>
      <c r="AC1315" s="7">
        <v>10000</v>
      </c>
      <c r="AD1315" s="7">
        <v>10</v>
      </c>
      <c r="AE1315" s="7">
        <v>265000</v>
      </c>
    </row>
    <row r="1316" spans="1:31" ht="22" customHeight="1" x14ac:dyDescent="0.3">
      <c r="A1316" s="2">
        <v>43370</v>
      </c>
      <c r="B1316" s="3" t="s">
        <v>31</v>
      </c>
      <c r="C1316" s="3" t="s">
        <v>56</v>
      </c>
      <c r="D1316" s="4" t="s">
        <v>68</v>
      </c>
      <c r="E1316" s="4" t="s">
        <v>68</v>
      </c>
      <c r="F1316" s="4" t="s">
        <v>68</v>
      </c>
      <c r="G1316" s="4" t="s">
        <v>68</v>
      </c>
      <c r="H1316" s="4" t="s">
        <v>68</v>
      </c>
      <c r="I1316" s="3" t="s">
        <v>74</v>
      </c>
      <c r="J1316" s="3" t="s">
        <v>1466</v>
      </c>
      <c r="K1316" s="4" t="s">
        <v>68</v>
      </c>
      <c r="L1316" s="3" t="s">
        <v>120</v>
      </c>
      <c r="M1316" s="4" t="s">
        <v>68</v>
      </c>
      <c r="N1316" s="4" t="s">
        <v>68</v>
      </c>
      <c r="O1316" s="4" t="s">
        <v>68</v>
      </c>
      <c r="P1316" s="3" t="s">
        <v>1467</v>
      </c>
      <c r="Q1316" s="3" t="s">
        <v>1468</v>
      </c>
      <c r="R1316" s="3" t="s">
        <v>474</v>
      </c>
      <c r="S1316" s="3" t="s">
        <v>245</v>
      </c>
      <c r="T1316" s="3" t="s">
        <v>475</v>
      </c>
      <c r="U1316" s="3" t="s">
        <v>124</v>
      </c>
      <c r="V1316" s="3" t="s">
        <v>45</v>
      </c>
      <c r="W1316" s="3" t="s">
        <v>34</v>
      </c>
      <c r="X1316" s="3" t="s">
        <v>46</v>
      </c>
      <c r="Y1316" s="3" t="s">
        <v>47</v>
      </c>
      <c r="Z1316" s="3" t="s">
        <v>1469</v>
      </c>
      <c r="AA1316" s="3" t="s">
        <v>1470</v>
      </c>
      <c r="AB1316" s="4">
        <v>3</v>
      </c>
      <c r="AC1316" s="4">
        <v>73200</v>
      </c>
      <c r="AD1316" s="4">
        <v>73.2</v>
      </c>
      <c r="AE1316" s="4">
        <v>634000</v>
      </c>
    </row>
    <row r="1317" spans="1:31" ht="22" customHeight="1" x14ac:dyDescent="0.3">
      <c r="A1317" s="5">
        <v>43370</v>
      </c>
      <c r="B1317" s="6" t="s">
        <v>31</v>
      </c>
      <c r="C1317" s="6" t="s">
        <v>56</v>
      </c>
      <c r="D1317" s="7" t="s">
        <v>68</v>
      </c>
      <c r="E1317" s="7" t="s">
        <v>68</v>
      </c>
      <c r="F1317" s="7" t="s">
        <v>68</v>
      </c>
      <c r="G1317" s="7" t="s">
        <v>68</v>
      </c>
      <c r="H1317" s="7" t="s">
        <v>68</v>
      </c>
      <c r="I1317" s="6" t="s">
        <v>74</v>
      </c>
      <c r="J1317" s="6" t="s">
        <v>1466</v>
      </c>
      <c r="K1317" s="7" t="s">
        <v>68</v>
      </c>
      <c r="L1317" s="6" t="s">
        <v>120</v>
      </c>
      <c r="M1317" s="7" t="s">
        <v>68</v>
      </c>
      <c r="N1317" s="7" t="s">
        <v>68</v>
      </c>
      <c r="O1317" s="7" t="s">
        <v>68</v>
      </c>
      <c r="P1317" s="6" t="s">
        <v>1467</v>
      </c>
      <c r="Q1317" s="6" t="s">
        <v>1468</v>
      </c>
      <c r="R1317" s="6" t="s">
        <v>474</v>
      </c>
      <c r="S1317" s="6" t="s">
        <v>245</v>
      </c>
      <c r="T1317" s="6" t="s">
        <v>475</v>
      </c>
      <c r="U1317" s="6" t="s">
        <v>124</v>
      </c>
      <c r="V1317" s="6" t="s">
        <v>45</v>
      </c>
      <c r="W1317" s="6" t="s">
        <v>34</v>
      </c>
      <c r="X1317" s="6" t="s">
        <v>46</v>
      </c>
      <c r="Y1317" s="6" t="s">
        <v>47</v>
      </c>
      <c r="Z1317" s="6" t="s">
        <v>1469</v>
      </c>
      <c r="AA1317" s="6" t="s">
        <v>1471</v>
      </c>
      <c r="AB1317" s="7">
        <v>1</v>
      </c>
      <c r="AC1317" s="7">
        <v>24400</v>
      </c>
      <c r="AD1317" s="7">
        <v>24.4</v>
      </c>
      <c r="AE1317" s="7">
        <v>211000</v>
      </c>
    </row>
    <row r="1318" spans="1:31" ht="22" customHeight="1" x14ac:dyDescent="0.3">
      <c r="A1318" s="2">
        <v>43370</v>
      </c>
      <c r="B1318" s="3" t="s">
        <v>31</v>
      </c>
      <c r="C1318" s="3" t="s">
        <v>56</v>
      </c>
      <c r="D1318" s="4" t="s">
        <v>68</v>
      </c>
      <c r="E1318" s="4" t="s">
        <v>68</v>
      </c>
      <c r="F1318" s="4" t="s">
        <v>68</v>
      </c>
      <c r="G1318" s="4" t="s">
        <v>68</v>
      </c>
      <c r="H1318" s="4" t="s">
        <v>68</v>
      </c>
      <c r="I1318" s="3" t="s">
        <v>74</v>
      </c>
      <c r="J1318" s="3" t="s">
        <v>769</v>
      </c>
      <c r="K1318" s="4" t="s">
        <v>68</v>
      </c>
      <c r="L1318" s="4" t="s">
        <v>68</v>
      </c>
      <c r="M1318" s="4" t="s">
        <v>68</v>
      </c>
      <c r="N1318" s="4" t="s">
        <v>68</v>
      </c>
      <c r="O1318" s="4" t="s">
        <v>68</v>
      </c>
      <c r="P1318" s="3" t="s">
        <v>770</v>
      </c>
      <c r="Q1318" s="3" t="s">
        <v>41</v>
      </c>
      <c r="R1318" s="3" t="s">
        <v>122</v>
      </c>
      <c r="S1318" s="3" t="s">
        <v>120</v>
      </c>
      <c r="T1318" s="3" t="s">
        <v>123</v>
      </c>
      <c r="U1318" s="3" t="s">
        <v>124</v>
      </c>
      <c r="V1318" s="3" t="s">
        <v>45</v>
      </c>
      <c r="W1318" s="3" t="s">
        <v>34</v>
      </c>
      <c r="X1318" s="3" t="s">
        <v>46</v>
      </c>
      <c r="Y1318" s="3" t="s">
        <v>47</v>
      </c>
      <c r="Z1318" s="3" t="s">
        <v>771</v>
      </c>
      <c r="AA1318" s="3" t="s">
        <v>1472</v>
      </c>
      <c r="AB1318" s="4">
        <v>4</v>
      </c>
      <c r="AC1318" s="4">
        <v>41000</v>
      </c>
      <c r="AD1318" s="4">
        <v>41</v>
      </c>
      <c r="AE1318" s="4">
        <v>847000</v>
      </c>
    </row>
    <row r="1319" spans="1:31" ht="22" customHeight="1" x14ac:dyDescent="0.3">
      <c r="A1319" s="5">
        <v>43368</v>
      </c>
      <c r="B1319" s="6" t="s">
        <v>31</v>
      </c>
      <c r="C1319" s="6" t="s">
        <v>32</v>
      </c>
      <c r="D1319" s="6" t="s">
        <v>33</v>
      </c>
      <c r="E1319" s="6" t="s">
        <v>34</v>
      </c>
      <c r="F1319" s="7" t="s">
        <v>68</v>
      </c>
      <c r="G1319" s="7" t="s">
        <v>68</v>
      </c>
      <c r="H1319" s="7" t="s">
        <v>68</v>
      </c>
      <c r="I1319" s="6" t="s">
        <v>1252</v>
      </c>
      <c r="J1319" s="6" t="s">
        <v>131</v>
      </c>
      <c r="K1319" s="6" t="s">
        <v>109</v>
      </c>
      <c r="L1319" s="6" t="s">
        <v>110</v>
      </c>
      <c r="M1319" s="7" t="s">
        <v>68</v>
      </c>
      <c r="N1319" s="7" t="s">
        <v>68</v>
      </c>
      <c r="O1319" s="7" t="s">
        <v>68</v>
      </c>
      <c r="P1319" s="6" t="s">
        <v>132</v>
      </c>
      <c r="Q1319" s="6" t="s">
        <v>41</v>
      </c>
      <c r="R1319" s="6" t="s">
        <v>210</v>
      </c>
      <c r="S1319" s="6" t="s">
        <v>110</v>
      </c>
      <c r="T1319" s="6" t="s">
        <v>211</v>
      </c>
      <c r="U1319" s="6" t="s">
        <v>115</v>
      </c>
      <c r="V1319" s="6" t="s">
        <v>45</v>
      </c>
      <c r="W1319" s="6" t="s">
        <v>34</v>
      </c>
      <c r="X1319" s="6" t="s">
        <v>46</v>
      </c>
      <c r="Y1319" s="6" t="s">
        <v>47</v>
      </c>
      <c r="Z1319" s="6" t="s">
        <v>145</v>
      </c>
      <c r="AA1319" s="6" t="s">
        <v>1473</v>
      </c>
      <c r="AB1319" s="7">
        <v>2</v>
      </c>
      <c r="AC1319" s="7">
        <v>17400</v>
      </c>
      <c r="AD1319" s="7">
        <v>17.399999999999999</v>
      </c>
      <c r="AE1319" s="7">
        <v>381000</v>
      </c>
    </row>
    <row r="1320" spans="1:31" ht="22" customHeight="1" x14ac:dyDescent="0.3">
      <c r="A1320" s="2">
        <v>43368</v>
      </c>
      <c r="B1320" s="3" t="s">
        <v>31</v>
      </c>
      <c r="C1320" s="3" t="s">
        <v>32</v>
      </c>
      <c r="D1320" s="3" t="s">
        <v>33</v>
      </c>
      <c r="E1320" s="3" t="s">
        <v>34</v>
      </c>
      <c r="F1320" s="4" t="s">
        <v>68</v>
      </c>
      <c r="G1320" s="4" t="s">
        <v>68</v>
      </c>
      <c r="H1320" s="4" t="s">
        <v>68</v>
      </c>
      <c r="I1320" s="3" t="s">
        <v>1252</v>
      </c>
      <c r="J1320" s="3" t="s">
        <v>131</v>
      </c>
      <c r="K1320" s="3" t="s">
        <v>109</v>
      </c>
      <c r="L1320" s="3" t="s">
        <v>110</v>
      </c>
      <c r="M1320" s="4" t="s">
        <v>68</v>
      </c>
      <c r="N1320" s="4" t="s">
        <v>68</v>
      </c>
      <c r="O1320" s="4" t="s">
        <v>68</v>
      </c>
      <c r="P1320" s="3" t="s">
        <v>132</v>
      </c>
      <c r="Q1320" s="3" t="s">
        <v>41</v>
      </c>
      <c r="R1320" s="3" t="s">
        <v>210</v>
      </c>
      <c r="S1320" s="3" t="s">
        <v>110</v>
      </c>
      <c r="T1320" s="3" t="s">
        <v>211</v>
      </c>
      <c r="U1320" s="3" t="s">
        <v>115</v>
      </c>
      <c r="V1320" s="3" t="s">
        <v>45</v>
      </c>
      <c r="W1320" s="3" t="s">
        <v>34</v>
      </c>
      <c r="X1320" s="3" t="s">
        <v>46</v>
      </c>
      <c r="Y1320" s="3" t="s">
        <v>47</v>
      </c>
      <c r="Z1320" s="3" t="s">
        <v>145</v>
      </c>
      <c r="AA1320" s="3" t="s">
        <v>1474</v>
      </c>
      <c r="AB1320" s="4">
        <v>1</v>
      </c>
      <c r="AC1320" s="4">
        <v>8700</v>
      </c>
      <c r="AD1320" s="4">
        <v>8.6999999999999993</v>
      </c>
      <c r="AE1320" s="4">
        <v>190000</v>
      </c>
    </row>
    <row r="1321" spans="1:31" ht="22" customHeight="1" x14ac:dyDescent="0.3">
      <c r="A1321" s="5">
        <v>43368</v>
      </c>
      <c r="B1321" s="6" t="s">
        <v>31</v>
      </c>
      <c r="C1321" s="6" t="s">
        <v>56</v>
      </c>
      <c r="D1321" s="7" t="s">
        <v>68</v>
      </c>
      <c r="E1321" s="7" t="s">
        <v>68</v>
      </c>
      <c r="F1321" s="7" t="s">
        <v>68</v>
      </c>
      <c r="G1321" s="7" t="s">
        <v>68</v>
      </c>
      <c r="H1321" s="7" t="s">
        <v>68</v>
      </c>
      <c r="I1321" s="6" t="s">
        <v>74</v>
      </c>
      <c r="J1321" s="6" t="s">
        <v>1389</v>
      </c>
      <c r="K1321" s="7" t="s">
        <v>68</v>
      </c>
      <c r="L1321" s="6" t="s">
        <v>79</v>
      </c>
      <c r="M1321" s="7" t="s">
        <v>68</v>
      </c>
      <c r="N1321" s="7" t="s">
        <v>68</v>
      </c>
      <c r="O1321" s="7" t="s">
        <v>68</v>
      </c>
      <c r="P1321" s="6" t="s">
        <v>1390</v>
      </c>
      <c r="Q1321" s="6" t="s">
        <v>41</v>
      </c>
      <c r="R1321" s="6" t="s">
        <v>82</v>
      </c>
      <c r="S1321" s="6" t="s">
        <v>79</v>
      </c>
      <c r="T1321" s="6" t="s">
        <v>83</v>
      </c>
      <c r="U1321" s="6" t="s">
        <v>65</v>
      </c>
      <c r="V1321" s="6" t="s">
        <v>45</v>
      </c>
      <c r="W1321" s="6" t="s">
        <v>34</v>
      </c>
      <c r="X1321" s="6" t="s">
        <v>46</v>
      </c>
      <c r="Y1321" s="6" t="s">
        <v>47</v>
      </c>
      <c r="Z1321" s="6" t="s">
        <v>84</v>
      </c>
      <c r="AA1321" s="6" t="s">
        <v>1475</v>
      </c>
      <c r="AB1321" s="7">
        <v>7</v>
      </c>
      <c r="AC1321" s="7">
        <v>102176</v>
      </c>
      <c r="AD1321" s="7">
        <v>102.18</v>
      </c>
      <c r="AE1321" s="7">
        <v>307000</v>
      </c>
    </row>
    <row r="1322" spans="1:31" ht="22" customHeight="1" x14ac:dyDescent="0.3">
      <c r="A1322" s="2">
        <v>43368</v>
      </c>
      <c r="B1322" s="3" t="s">
        <v>31</v>
      </c>
      <c r="C1322" s="3" t="s">
        <v>32</v>
      </c>
      <c r="D1322" s="3" t="s">
        <v>33</v>
      </c>
      <c r="E1322" s="3" t="s">
        <v>34</v>
      </c>
      <c r="F1322" s="4" t="s">
        <v>68</v>
      </c>
      <c r="G1322" s="4" t="s">
        <v>68</v>
      </c>
      <c r="H1322" s="4" t="s">
        <v>68</v>
      </c>
      <c r="I1322" s="3" t="s">
        <v>1252</v>
      </c>
      <c r="J1322" s="3" t="s">
        <v>131</v>
      </c>
      <c r="K1322" s="3" t="s">
        <v>109</v>
      </c>
      <c r="L1322" s="3" t="s">
        <v>110</v>
      </c>
      <c r="M1322" s="4" t="s">
        <v>68</v>
      </c>
      <c r="N1322" s="4" t="s">
        <v>68</v>
      </c>
      <c r="O1322" s="4" t="s">
        <v>68</v>
      </c>
      <c r="P1322" s="3" t="s">
        <v>132</v>
      </c>
      <c r="Q1322" s="3" t="s">
        <v>41</v>
      </c>
      <c r="R1322" s="3" t="s">
        <v>210</v>
      </c>
      <c r="S1322" s="3" t="s">
        <v>110</v>
      </c>
      <c r="T1322" s="3" t="s">
        <v>211</v>
      </c>
      <c r="U1322" s="3" t="s">
        <v>115</v>
      </c>
      <c r="V1322" s="3" t="s">
        <v>45</v>
      </c>
      <c r="W1322" s="3" t="s">
        <v>34</v>
      </c>
      <c r="X1322" s="3" t="s">
        <v>46</v>
      </c>
      <c r="Y1322" s="3" t="s">
        <v>47</v>
      </c>
      <c r="Z1322" s="3" t="s">
        <v>145</v>
      </c>
      <c r="AA1322" s="3" t="s">
        <v>1476</v>
      </c>
      <c r="AB1322" s="4">
        <v>3</v>
      </c>
      <c r="AC1322" s="4">
        <v>26100</v>
      </c>
      <c r="AD1322" s="4">
        <v>26.1</v>
      </c>
      <c r="AE1322" s="4">
        <v>571000</v>
      </c>
    </row>
    <row r="1323" spans="1:31" ht="22" customHeight="1" x14ac:dyDescent="0.3">
      <c r="A1323" s="5">
        <v>43366</v>
      </c>
      <c r="B1323" s="6" t="s">
        <v>31</v>
      </c>
      <c r="C1323" s="6" t="s">
        <v>56</v>
      </c>
      <c r="D1323" s="7" t="s">
        <v>68</v>
      </c>
      <c r="E1323" s="7" t="s">
        <v>68</v>
      </c>
      <c r="F1323" s="7" t="s">
        <v>68</v>
      </c>
      <c r="G1323" s="7" t="s">
        <v>68</v>
      </c>
      <c r="H1323" s="7" t="s">
        <v>68</v>
      </c>
      <c r="I1323" s="6" t="s">
        <v>74</v>
      </c>
      <c r="J1323" s="6" t="s">
        <v>127</v>
      </c>
      <c r="K1323" s="7" t="s">
        <v>68</v>
      </c>
      <c r="L1323" s="6" t="s">
        <v>120</v>
      </c>
      <c r="M1323" s="7" t="s">
        <v>68</v>
      </c>
      <c r="N1323" s="7" t="s">
        <v>68</v>
      </c>
      <c r="O1323" s="7" t="s">
        <v>68</v>
      </c>
      <c r="P1323" s="6" t="s">
        <v>128</v>
      </c>
      <c r="Q1323" s="6" t="s">
        <v>41</v>
      </c>
      <c r="R1323" s="6" t="s">
        <v>122</v>
      </c>
      <c r="S1323" s="6" t="s">
        <v>120</v>
      </c>
      <c r="T1323" s="6" t="s">
        <v>123</v>
      </c>
      <c r="U1323" s="6" t="s">
        <v>124</v>
      </c>
      <c r="V1323" s="6" t="s">
        <v>45</v>
      </c>
      <c r="W1323" s="6" t="s">
        <v>34</v>
      </c>
      <c r="X1323" s="6" t="s">
        <v>46</v>
      </c>
      <c r="Y1323" s="6" t="s">
        <v>47</v>
      </c>
      <c r="Z1323" s="6" t="s">
        <v>129</v>
      </c>
      <c r="AA1323" s="6" t="s">
        <v>1477</v>
      </c>
      <c r="AB1323" s="7">
        <v>1</v>
      </c>
      <c r="AC1323" s="7">
        <v>21720</v>
      </c>
      <c r="AD1323" s="7">
        <v>21.72</v>
      </c>
      <c r="AE1323" s="7">
        <v>635000</v>
      </c>
    </row>
    <row r="1324" spans="1:31" ht="22" customHeight="1" x14ac:dyDescent="0.3">
      <c r="A1324" s="2">
        <v>43365</v>
      </c>
      <c r="B1324" s="3" t="s">
        <v>31</v>
      </c>
      <c r="C1324" s="3" t="s">
        <v>32</v>
      </c>
      <c r="D1324" s="3" t="s">
        <v>33</v>
      </c>
      <c r="E1324" s="3" t="s">
        <v>34</v>
      </c>
      <c r="F1324" s="4" t="s">
        <v>68</v>
      </c>
      <c r="G1324" s="4" t="s">
        <v>68</v>
      </c>
      <c r="H1324" s="4" t="s">
        <v>68</v>
      </c>
      <c r="I1324" s="3" t="s">
        <v>1252</v>
      </c>
      <c r="J1324" s="3" t="s">
        <v>200</v>
      </c>
      <c r="K1324" s="4" t="s">
        <v>68</v>
      </c>
      <c r="L1324" s="3" t="s">
        <v>99</v>
      </c>
      <c r="M1324" s="4" t="s">
        <v>68</v>
      </c>
      <c r="N1324" s="4" t="s">
        <v>68</v>
      </c>
      <c r="O1324" s="4" t="s">
        <v>68</v>
      </c>
      <c r="P1324" s="3" t="s">
        <v>202</v>
      </c>
      <c r="Q1324" s="3" t="s">
        <v>41</v>
      </c>
      <c r="R1324" s="3" t="s">
        <v>113</v>
      </c>
      <c r="S1324" s="3" t="s">
        <v>110</v>
      </c>
      <c r="T1324" s="3" t="s">
        <v>114</v>
      </c>
      <c r="U1324" s="3" t="s">
        <v>115</v>
      </c>
      <c r="V1324" s="3" t="s">
        <v>45</v>
      </c>
      <c r="W1324" s="3" t="s">
        <v>34</v>
      </c>
      <c r="X1324" s="3" t="s">
        <v>46</v>
      </c>
      <c r="Y1324" s="3" t="s">
        <v>47</v>
      </c>
      <c r="Z1324" s="3" t="s">
        <v>145</v>
      </c>
      <c r="AA1324" s="3" t="s">
        <v>1478</v>
      </c>
      <c r="AB1324" s="4">
        <v>2</v>
      </c>
      <c r="AC1324" s="4">
        <v>23200</v>
      </c>
      <c r="AD1324" s="4">
        <v>23.2</v>
      </c>
      <c r="AE1324" s="4">
        <v>508000</v>
      </c>
    </row>
    <row r="1325" spans="1:31" ht="22" customHeight="1" x14ac:dyDescent="0.3">
      <c r="A1325" s="5">
        <v>43365</v>
      </c>
      <c r="B1325" s="6" t="s">
        <v>31</v>
      </c>
      <c r="C1325" s="6" t="s">
        <v>32</v>
      </c>
      <c r="D1325" s="6" t="s">
        <v>33</v>
      </c>
      <c r="E1325" s="6" t="s">
        <v>34</v>
      </c>
      <c r="F1325" s="7" t="s">
        <v>68</v>
      </c>
      <c r="G1325" s="7" t="s">
        <v>68</v>
      </c>
      <c r="H1325" s="7" t="s">
        <v>68</v>
      </c>
      <c r="I1325" s="6" t="s">
        <v>1252</v>
      </c>
      <c r="J1325" s="6" t="s">
        <v>200</v>
      </c>
      <c r="K1325" s="7" t="s">
        <v>68</v>
      </c>
      <c r="L1325" s="6" t="s">
        <v>99</v>
      </c>
      <c r="M1325" s="7" t="s">
        <v>68</v>
      </c>
      <c r="N1325" s="7" t="s">
        <v>68</v>
      </c>
      <c r="O1325" s="7" t="s">
        <v>68</v>
      </c>
      <c r="P1325" s="6" t="s">
        <v>202</v>
      </c>
      <c r="Q1325" s="6" t="s">
        <v>41</v>
      </c>
      <c r="R1325" s="6" t="s">
        <v>133</v>
      </c>
      <c r="S1325" s="6" t="s">
        <v>110</v>
      </c>
      <c r="T1325" s="6" t="s">
        <v>134</v>
      </c>
      <c r="U1325" s="6" t="s">
        <v>115</v>
      </c>
      <c r="V1325" s="6" t="s">
        <v>45</v>
      </c>
      <c r="W1325" s="6" t="s">
        <v>34</v>
      </c>
      <c r="X1325" s="6" t="s">
        <v>46</v>
      </c>
      <c r="Y1325" s="6" t="s">
        <v>47</v>
      </c>
      <c r="Z1325" s="6" t="s">
        <v>145</v>
      </c>
      <c r="AA1325" s="6" t="s">
        <v>1479</v>
      </c>
      <c r="AB1325" s="7">
        <v>6</v>
      </c>
      <c r="AC1325" s="7">
        <v>69600</v>
      </c>
      <c r="AD1325" s="7">
        <v>69.599999999999994</v>
      </c>
      <c r="AE1325" s="7">
        <v>1523000</v>
      </c>
    </row>
    <row r="1326" spans="1:31" ht="22" customHeight="1" x14ac:dyDescent="0.3">
      <c r="A1326" s="2">
        <v>43365</v>
      </c>
      <c r="B1326" s="3" t="s">
        <v>31</v>
      </c>
      <c r="C1326" s="3" t="s">
        <v>32</v>
      </c>
      <c r="D1326" s="3" t="s">
        <v>33</v>
      </c>
      <c r="E1326" s="3" t="s">
        <v>34</v>
      </c>
      <c r="F1326" s="4" t="s">
        <v>68</v>
      </c>
      <c r="G1326" s="4" t="s">
        <v>68</v>
      </c>
      <c r="H1326" s="4" t="s">
        <v>68</v>
      </c>
      <c r="I1326" s="3" t="s">
        <v>1252</v>
      </c>
      <c r="J1326" s="3" t="s">
        <v>903</v>
      </c>
      <c r="K1326" s="4" t="s">
        <v>68</v>
      </c>
      <c r="L1326" s="3" t="s">
        <v>1160</v>
      </c>
      <c r="M1326" s="4" t="s">
        <v>68</v>
      </c>
      <c r="N1326" s="4" t="s">
        <v>68</v>
      </c>
      <c r="O1326" s="4" t="s">
        <v>68</v>
      </c>
      <c r="P1326" s="3" t="s">
        <v>1161</v>
      </c>
      <c r="Q1326" s="3" t="s">
        <v>905</v>
      </c>
      <c r="R1326" s="3" t="s">
        <v>113</v>
      </c>
      <c r="S1326" s="3" t="s">
        <v>110</v>
      </c>
      <c r="T1326" s="3" t="s">
        <v>114</v>
      </c>
      <c r="U1326" s="3" t="s">
        <v>115</v>
      </c>
      <c r="V1326" s="3" t="s">
        <v>45</v>
      </c>
      <c r="W1326" s="3" t="s">
        <v>34</v>
      </c>
      <c r="X1326" s="3" t="s">
        <v>46</v>
      </c>
      <c r="Y1326" s="3" t="s">
        <v>47</v>
      </c>
      <c r="Z1326" s="3" t="s">
        <v>934</v>
      </c>
      <c r="AA1326" s="3" t="s">
        <v>1480</v>
      </c>
      <c r="AB1326" s="4">
        <v>2</v>
      </c>
      <c r="AC1326" s="4">
        <v>19000</v>
      </c>
      <c r="AD1326" s="4">
        <v>19</v>
      </c>
      <c r="AE1326" s="4">
        <v>125000</v>
      </c>
    </row>
    <row r="1327" spans="1:31" ht="22" customHeight="1" x14ac:dyDescent="0.3">
      <c r="A1327" s="5">
        <v>43364</v>
      </c>
      <c r="B1327" s="6" t="s">
        <v>31</v>
      </c>
      <c r="C1327" s="6" t="s">
        <v>32</v>
      </c>
      <c r="D1327" s="6" t="s">
        <v>33</v>
      </c>
      <c r="E1327" s="6" t="s">
        <v>34</v>
      </c>
      <c r="F1327" s="7" t="s">
        <v>68</v>
      </c>
      <c r="G1327" s="7" t="s">
        <v>68</v>
      </c>
      <c r="H1327" s="7" t="s">
        <v>68</v>
      </c>
      <c r="I1327" s="6" t="s">
        <v>1252</v>
      </c>
      <c r="J1327" s="6" t="s">
        <v>200</v>
      </c>
      <c r="K1327" s="7" t="s">
        <v>68</v>
      </c>
      <c r="L1327" s="6" t="s">
        <v>99</v>
      </c>
      <c r="M1327" s="7" t="s">
        <v>68</v>
      </c>
      <c r="N1327" s="7" t="s">
        <v>68</v>
      </c>
      <c r="O1327" s="7" t="s">
        <v>68</v>
      </c>
      <c r="P1327" s="6" t="s">
        <v>202</v>
      </c>
      <c r="Q1327" s="6" t="s">
        <v>41</v>
      </c>
      <c r="R1327" s="6" t="s">
        <v>133</v>
      </c>
      <c r="S1327" s="6" t="s">
        <v>110</v>
      </c>
      <c r="T1327" s="6" t="s">
        <v>134</v>
      </c>
      <c r="U1327" s="6" t="s">
        <v>115</v>
      </c>
      <c r="V1327" s="6" t="s">
        <v>45</v>
      </c>
      <c r="W1327" s="6" t="s">
        <v>34</v>
      </c>
      <c r="X1327" s="6" t="s">
        <v>46</v>
      </c>
      <c r="Y1327" s="6" t="s">
        <v>47</v>
      </c>
      <c r="Z1327" s="6" t="s">
        <v>145</v>
      </c>
      <c r="AA1327" s="6" t="s">
        <v>1481</v>
      </c>
      <c r="AB1327" s="7">
        <v>4</v>
      </c>
      <c r="AC1327" s="7">
        <v>39240</v>
      </c>
      <c r="AD1327" s="7">
        <v>39.24</v>
      </c>
      <c r="AE1327" s="7">
        <v>859000</v>
      </c>
    </row>
    <row r="1328" spans="1:31" ht="22" customHeight="1" x14ac:dyDescent="0.3">
      <c r="A1328" s="2">
        <v>43363</v>
      </c>
      <c r="B1328" s="3" t="s">
        <v>31</v>
      </c>
      <c r="C1328" s="3" t="s">
        <v>56</v>
      </c>
      <c r="D1328" s="4" t="s">
        <v>68</v>
      </c>
      <c r="E1328" s="4" t="s">
        <v>68</v>
      </c>
      <c r="F1328" s="4" t="s">
        <v>68</v>
      </c>
      <c r="G1328" s="4" t="s">
        <v>68</v>
      </c>
      <c r="H1328" s="4" t="s">
        <v>68</v>
      </c>
      <c r="I1328" s="3" t="s">
        <v>74</v>
      </c>
      <c r="J1328" s="3" t="s">
        <v>127</v>
      </c>
      <c r="K1328" s="4" t="s">
        <v>68</v>
      </c>
      <c r="L1328" s="3" t="s">
        <v>120</v>
      </c>
      <c r="M1328" s="4" t="s">
        <v>68</v>
      </c>
      <c r="N1328" s="4" t="s">
        <v>68</v>
      </c>
      <c r="O1328" s="4" t="s">
        <v>68</v>
      </c>
      <c r="P1328" s="3" t="s">
        <v>128</v>
      </c>
      <c r="Q1328" s="3" t="s">
        <v>41</v>
      </c>
      <c r="R1328" s="3" t="s">
        <v>122</v>
      </c>
      <c r="S1328" s="3" t="s">
        <v>120</v>
      </c>
      <c r="T1328" s="3" t="s">
        <v>123</v>
      </c>
      <c r="U1328" s="3" t="s">
        <v>124</v>
      </c>
      <c r="V1328" s="3" t="s">
        <v>45</v>
      </c>
      <c r="W1328" s="3" t="s">
        <v>34</v>
      </c>
      <c r="X1328" s="3" t="s">
        <v>46</v>
      </c>
      <c r="Y1328" s="3" t="s">
        <v>47</v>
      </c>
      <c r="Z1328" s="3" t="s">
        <v>143</v>
      </c>
      <c r="AA1328" s="3" t="s">
        <v>1482</v>
      </c>
      <c r="AB1328" s="4">
        <v>2</v>
      </c>
      <c r="AC1328" s="4">
        <v>21600</v>
      </c>
      <c r="AD1328" s="4">
        <v>21.6</v>
      </c>
      <c r="AE1328" s="4">
        <v>117000</v>
      </c>
    </row>
    <row r="1329" spans="1:31" ht="22" customHeight="1" x14ac:dyDescent="0.3">
      <c r="A1329" s="5">
        <v>43363</v>
      </c>
      <c r="B1329" s="6" t="s">
        <v>31</v>
      </c>
      <c r="C1329" s="6" t="s">
        <v>32</v>
      </c>
      <c r="D1329" s="6" t="s">
        <v>33</v>
      </c>
      <c r="E1329" s="6" t="s">
        <v>34</v>
      </c>
      <c r="F1329" s="7" t="s">
        <v>68</v>
      </c>
      <c r="G1329" s="7" t="s">
        <v>68</v>
      </c>
      <c r="H1329" s="7" t="s">
        <v>68</v>
      </c>
      <c r="I1329" s="6" t="s">
        <v>1252</v>
      </c>
      <c r="J1329" s="6" t="s">
        <v>944</v>
      </c>
      <c r="K1329" s="7" t="s">
        <v>68</v>
      </c>
      <c r="L1329" s="6" t="s">
        <v>120</v>
      </c>
      <c r="M1329" s="7" t="s">
        <v>68</v>
      </c>
      <c r="N1329" s="7" t="s">
        <v>68</v>
      </c>
      <c r="O1329" s="7" t="s">
        <v>68</v>
      </c>
      <c r="P1329" s="6" t="s">
        <v>360</v>
      </c>
      <c r="Q1329" s="6" t="s">
        <v>101</v>
      </c>
      <c r="R1329" s="6" t="s">
        <v>122</v>
      </c>
      <c r="S1329" s="6" t="s">
        <v>120</v>
      </c>
      <c r="T1329" s="6" t="s">
        <v>123</v>
      </c>
      <c r="U1329" s="6" t="s">
        <v>124</v>
      </c>
      <c r="V1329" s="6" t="s">
        <v>45</v>
      </c>
      <c r="W1329" s="6" t="s">
        <v>34</v>
      </c>
      <c r="X1329" s="6" t="s">
        <v>46</v>
      </c>
      <c r="Y1329" s="6" t="s">
        <v>47</v>
      </c>
      <c r="Z1329" s="6" t="s">
        <v>187</v>
      </c>
      <c r="AA1329" s="6" t="s">
        <v>1483</v>
      </c>
      <c r="AB1329" s="7">
        <v>1</v>
      </c>
      <c r="AC1329" s="7">
        <v>14970</v>
      </c>
      <c r="AD1329" s="7">
        <v>14.97</v>
      </c>
      <c r="AE1329" s="7">
        <v>116000</v>
      </c>
    </row>
    <row r="1330" spans="1:31" ht="22" customHeight="1" x14ac:dyDescent="0.3">
      <c r="A1330" s="2">
        <v>43362</v>
      </c>
      <c r="B1330" s="3" t="s">
        <v>126</v>
      </c>
      <c r="C1330" s="3" t="s">
        <v>56</v>
      </c>
      <c r="D1330" s="4" t="s">
        <v>68</v>
      </c>
      <c r="E1330" s="4" t="s">
        <v>68</v>
      </c>
      <c r="F1330" s="4" t="s">
        <v>68</v>
      </c>
      <c r="G1330" s="4" t="s">
        <v>68</v>
      </c>
      <c r="H1330" s="4" t="s">
        <v>68</v>
      </c>
      <c r="I1330" s="3" t="s">
        <v>74</v>
      </c>
      <c r="J1330" s="3" t="s">
        <v>160</v>
      </c>
      <c r="K1330" s="4" t="s">
        <v>68</v>
      </c>
      <c r="L1330" s="3" t="s">
        <v>120</v>
      </c>
      <c r="M1330" s="3" t="s">
        <v>61</v>
      </c>
      <c r="N1330" s="4" t="s">
        <v>68</v>
      </c>
      <c r="O1330" s="4" t="s">
        <v>68</v>
      </c>
      <c r="P1330" s="3" t="s">
        <v>162</v>
      </c>
      <c r="Q1330" s="3" t="s">
        <v>101</v>
      </c>
      <c r="R1330" s="3" t="s">
        <v>122</v>
      </c>
      <c r="S1330" s="3" t="s">
        <v>120</v>
      </c>
      <c r="T1330" s="3" t="s">
        <v>123</v>
      </c>
      <c r="U1330" s="3" t="s">
        <v>124</v>
      </c>
      <c r="V1330" s="3" t="s">
        <v>45</v>
      </c>
      <c r="W1330" s="3" t="s">
        <v>34</v>
      </c>
      <c r="X1330" s="3" t="s">
        <v>46</v>
      </c>
      <c r="Y1330" s="3" t="s">
        <v>47</v>
      </c>
      <c r="Z1330" s="3" t="s">
        <v>163</v>
      </c>
      <c r="AA1330" s="3" t="s">
        <v>1484</v>
      </c>
      <c r="AB1330" s="4">
        <v>1</v>
      </c>
      <c r="AC1330" s="4">
        <v>7540</v>
      </c>
      <c r="AD1330" s="4">
        <v>7.54</v>
      </c>
      <c r="AE1330" s="4">
        <v>118000</v>
      </c>
    </row>
    <row r="1331" spans="1:31" ht="22" customHeight="1" x14ac:dyDescent="0.3">
      <c r="A1331" s="5">
        <v>43360</v>
      </c>
      <c r="B1331" s="6" t="s">
        <v>31</v>
      </c>
      <c r="C1331" s="6" t="s">
        <v>56</v>
      </c>
      <c r="D1331" s="7" t="s">
        <v>68</v>
      </c>
      <c r="E1331" s="7" t="s">
        <v>68</v>
      </c>
      <c r="F1331" s="7" t="s">
        <v>68</v>
      </c>
      <c r="G1331" s="7" t="s">
        <v>68</v>
      </c>
      <c r="H1331" s="7" t="s">
        <v>68</v>
      </c>
      <c r="I1331" s="6" t="s">
        <v>74</v>
      </c>
      <c r="J1331" s="6" t="s">
        <v>127</v>
      </c>
      <c r="K1331" s="7" t="s">
        <v>68</v>
      </c>
      <c r="L1331" s="6" t="s">
        <v>120</v>
      </c>
      <c r="M1331" s="7" t="s">
        <v>68</v>
      </c>
      <c r="N1331" s="7" t="s">
        <v>68</v>
      </c>
      <c r="O1331" s="7" t="s">
        <v>68</v>
      </c>
      <c r="P1331" s="6" t="s">
        <v>128</v>
      </c>
      <c r="Q1331" s="6" t="s">
        <v>41</v>
      </c>
      <c r="R1331" s="6" t="s">
        <v>122</v>
      </c>
      <c r="S1331" s="6" t="s">
        <v>120</v>
      </c>
      <c r="T1331" s="6" t="s">
        <v>123</v>
      </c>
      <c r="U1331" s="6" t="s">
        <v>124</v>
      </c>
      <c r="V1331" s="6" t="s">
        <v>45</v>
      </c>
      <c r="W1331" s="6" t="s">
        <v>34</v>
      </c>
      <c r="X1331" s="6" t="s">
        <v>46</v>
      </c>
      <c r="Y1331" s="6" t="s">
        <v>47</v>
      </c>
      <c r="Z1331" s="6" t="s">
        <v>388</v>
      </c>
      <c r="AA1331" s="6" t="s">
        <v>1485</v>
      </c>
      <c r="AB1331" s="7">
        <v>2</v>
      </c>
      <c r="AC1331" s="7">
        <v>24120</v>
      </c>
      <c r="AD1331" s="7">
        <v>24.12</v>
      </c>
      <c r="AE1331" s="7">
        <v>981000</v>
      </c>
    </row>
    <row r="1332" spans="1:31" ht="22" customHeight="1" x14ac:dyDescent="0.3">
      <c r="A1332" s="2">
        <v>43360</v>
      </c>
      <c r="B1332" s="3" t="s">
        <v>31</v>
      </c>
      <c r="C1332" s="3" t="s">
        <v>56</v>
      </c>
      <c r="D1332" s="4" t="s">
        <v>68</v>
      </c>
      <c r="E1332" s="4" t="s">
        <v>68</v>
      </c>
      <c r="F1332" s="4" t="s">
        <v>68</v>
      </c>
      <c r="G1332" s="4" t="s">
        <v>68</v>
      </c>
      <c r="H1332" s="4" t="s">
        <v>68</v>
      </c>
      <c r="I1332" s="3" t="s">
        <v>74</v>
      </c>
      <c r="J1332" s="3" t="s">
        <v>127</v>
      </c>
      <c r="K1332" s="4" t="s">
        <v>68</v>
      </c>
      <c r="L1332" s="3" t="s">
        <v>120</v>
      </c>
      <c r="M1332" s="4" t="s">
        <v>68</v>
      </c>
      <c r="N1332" s="4" t="s">
        <v>68</v>
      </c>
      <c r="O1332" s="4" t="s">
        <v>68</v>
      </c>
      <c r="P1332" s="3" t="s">
        <v>128</v>
      </c>
      <c r="Q1332" s="3" t="s">
        <v>41</v>
      </c>
      <c r="R1332" s="3" t="s">
        <v>122</v>
      </c>
      <c r="S1332" s="3" t="s">
        <v>120</v>
      </c>
      <c r="T1332" s="3" t="s">
        <v>123</v>
      </c>
      <c r="U1332" s="3" t="s">
        <v>124</v>
      </c>
      <c r="V1332" s="3" t="s">
        <v>45</v>
      </c>
      <c r="W1332" s="3" t="s">
        <v>34</v>
      </c>
      <c r="X1332" s="3" t="s">
        <v>46</v>
      </c>
      <c r="Y1332" s="3" t="s">
        <v>47</v>
      </c>
      <c r="Z1332" s="3" t="s">
        <v>293</v>
      </c>
      <c r="AA1332" s="3" t="s">
        <v>1486</v>
      </c>
      <c r="AB1332" s="4">
        <v>1</v>
      </c>
      <c r="AC1332" s="4">
        <v>10008</v>
      </c>
      <c r="AD1332" s="4">
        <v>10.01</v>
      </c>
      <c r="AE1332" s="4">
        <v>83900</v>
      </c>
    </row>
    <row r="1333" spans="1:31" ht="22" customHeight="1" x14ac:dyDescent="0.3">
      <c r="A1333" s="5">
        <v>43358</v>
      </c>
      <c r="B1333" s="6" t="s">
        <v>31</v>
      </c>
      <c r="C1333" s="6" t="s">
        <v>32</v>
      </c>
      <c r="D1333" s="6" t="s">
        <v>33</v>
      </c>
      <c r="E1333" s="6" t="s">
        <v>34</v>
      </c>
      <c r="F1333" s="7" t="s">
        <v>68</v>
      </c>
      <c r="G1333" s="7" t="s">
        <v>68</v>
      </c>
      <c r="H1333" s="7" t="s">
        <v>68</v>
      </c>
      <c r="I1333" s="6" t="s">
        <v>1252</v>
      </c>
      <c r="J1333" s="6" t="s">
        <v>200</v>
      </c>
      <c r="K1333" s="7" t="s">
        <v>68</v>
      </c>
      <c r="L1333" s="6" t="s">
        <v>99</v>
      </c>
      <c r="M1333" s="7" t="s">
        <v>68</v>
      </c>
      <c r="N1333" s="7" t="s">
        <v>68</v>
      </c>
      <c r="O1333" s="7" t="s">
        <v>68</v>
      </c>
      <c r="P1333" s="6" t="s">
        <v>202</v>
      </c>
      <c r="Q1333" s="6" t="s">
        <v>41</v>
      </c>
      <c r="R1333" s="6" t="s">
        <v>133</v>
      </c>
      <c r="S1333" s="6" t="s">
        <v>110</v>
      </c>
      <c r="T1333" s="6" t="s">
        <v>134</v>
      </c>
      <c r="U1333" s="6" t="s">
        <v>115</v>
      </c>
      <c r="V1333" s="6" t="s">
        <v>45</v>
      </c>
      <c r="W1333" s="6" t="s">
        <v>34</v>
      </c>
      <c r="X1333" s="6" t="s">
        <v>46</v>
      </c>
      <c r="Y1333" s="6" t="s">
        <v>47</v>
      </c>
      <c r="Z1333" s="6" t="s">
        <v>145</v>
      </c>
      <c r="AA1333" s="6" t="s">
        <v>1487</v>
      </c>
      <c r="AB1333" s="7">
        <v>4</v>
      </c>
      <c r="AC1333" s="7">
        <v>46400</v>
      </c>
      <c r="AD1333" s="7">
        <v>46.4</v>
      </c>
      <c r="AE1333" s="7">
        <v>1015000</v>
      </c>
    </row>
    <row r="1334" spans="1:31" ht="22" customHeight="1" x14ac:dyDescent="0.3">
      <c r="A1334" s="2">
        <v>43358</v>
      </c>
      <c r="B1334" s="3" t="s">
        <v>31</v>
      </c>
      <c r="C1334" s="3" t="s">
        <v>56</v>
      </c>
      <c r="D1334" s="3" t="s">
        <v>222</v>
      </c>
      <c r="E1334" s="3" t="s">
        <v>34</v>
      </c>
      <c r="F1334" s="4" t="s">
        <v>68</v>
      </c>
      <c r="G1334" s="4" t="s">
        <v>68</v>
      </c>
      <c r="H1334" s="4" t="s">
        <v>68</v>
      </c>
      <c r="I1334" s="3" t="s">
        <v>223</v>
      </c>
      <c r="J1334" s="3" t="s">
        <v>903</v>
      </c>
      <c r="K1334" s="4" t="s">
        <v>68</v>
      </c>
      <c r="L1334" s="3" t="s">
        <v>1160</v>
      </c>
      <c r="M1334" s="4" t="s">
        <v>68</v>
      </c>
      <c r="N1334" s="4" t="s">
        <v>68</v>
      </c>
      <c r="O1334" s="4" t="s">
        <v>68</v>
      </c>
      <c r="P1334" s="3" t="s">
        <v>1161</v>
      </c>
      <c r="Q1334" s="3" t="s">
        <v>905</v>
      </c>
      <c r="R1334" s="3" t="s">
        <v>113</v>
      </c>
      <c r="S1334" s="3" t="s">
        <v>110</v>
      </c>
      <c r="T1334" s="3" t="s">
        <v>114</v>
      </c>
      <c r="U1334" s="3" t="s">
        <v>115</v>
      </c>
      <c r="V1334" s="3" t="s">
        <v>45</v>
      </c>
      <c r="W1334" s="3" t="s">
        <v>34</v>
      </c>
      <c r="X1334" s="3" t="s">
        <v>46</v>
      </c>
      <c r="Y1334" s="3" t="s">
        <v>47</v>
      </c>
      <c r="Z1334" s="3" t="s">
        <v>145</v>
      </c>
      <c r="AA1334" s="3" t="s">
        <v>1488</v>
      </c>
      <c r="AB1334" s="4">
        <v>2</v>
      </c>
      <c r="AC1334" s="4">
        <v>19520</v>
      </c>
      <c r="AD1334" s="4">
        <v>19.52</v>
      </c>
      <c r="AE1334" s="4">
        <v>427000</v>
      </c>
    </row>
    <row r="1335" spans="1:31" ht="22" customHeight="1" x14ac:dyDescent="0.3">
      <c r="A1335" s="5">
        <v>43357</v>
      </c>
      <c r="B1335" s="6" t="s">
        <v>31</v>
      </c>
      <c r="C1335" s="6" t="s">
        <v>32</v>
      </c>
      <c r="D1335" s="6" t="s">
        <v>33</v>
      </c>
      <c r="E1335" s="6" t="s">
        <v>34</v>
      </c>
      <c r="F1335" s="7" t="s">
        <v>68</v>
      </c>
      <c r="G1335" s="7" t="s">
        <v>68</v>
      </c>
      <c r="H1335" s="7" t="s">
        <v>68</v>
      </c>
      <c r="I1335" s="6" t="s">
        <v>1252</v>
      </c>
      <c r="J1335" s="6" t="s">
        <v>131</v>
      </c>
      <c r="K1335" s="6" t="s">
        <v>109</v>
      </c>
      <c r="L1335" s="6" t="s">
        <v>110</v>
      </c>
      <c r="M1335" s="7" t="s">
        <v>68</v>
      </c>
      <c r="N1335" s="7" t="s">
        <v>68</v>
      </c>
      <c r="O1335" s="7" t="s">
        <v>68</v>
      </c>
      <c r="P1335" s="6" t="s">
        <v>132</v>
      </c>
      <c r="Q1335" s="6" t="s">
        <v>101</v>
      </c>
      <c r="R1335" s="6" t="s">
        <v>210</v>
      </c>
      <c r="S1335" s="6" t="s">
        <v>110</v>
      </c>
      <c r="T1335" s="6" t="s">
        <v>211</v>
      </c>
      <c r="U1335" s="6" t="s">
        <v>115</v>
      </c>
      <c r="V1335" s="6" t="s">
        <v>45</v>
      </c>
      <c r="W1335" s="6" t="s">
        <v>34</v>
      </c>
      <c r="X1335" s="6" t="s">
        <v>46</v>
      </c>
      <c r="Y1335" s="6" t="s">
        <v>47</v>
      </c>
      <c r="Z1335" s="6" t="s">
        <v>145</v>
      </c>
      <c r="AA1335" s="6" t="s">
        <v>1489</v>
      </c>
      <c r="AB1335" s="7">
        <v>2</v>
      </c>
      <c r="AC1335" s="7">
        <v>16200</v>
      </c>
      <c r="AD1335" s="7">
        <v>16.2</v>
      </c>
      <c r="AE1335" s="7">
        <v>355000</v>
      </c>
    </row>
    <row r="1336" spans="1:31" ht="22" customHeight="1" x14ac:dyDescent="0.3">
      <c r="A1336" s="2">
        <v>43356</v>
      </c>
      <c r="B1336" s="3" t="s">
        <v>31</v>
      </c>
      <c r="C1336" s="3" t="s">
        <v>32</v>
      </c>
      <c r="D1336" s="3" t="s">
        <v>33</v>
      </c>
      <c r="E1336" s="3" t="s">
        <v>34</v>
      </c>
      <c r="F1336" s="4" t="s">
        <v>68</v>
      </c>
      <c r="G1336" s="4" t="s">
        <v>68</v>
      </c>
      <c r="H1336" s="4" t="s">
        <v>68</v>
      </c>
      <c r="I1336" s="3" t="s">
        <v>1252</v>
      </c>
      <c r="J1336" s="3" t="s">
        <v>131</v>
      </c>
      <c r="K1336" s="3" t="s">
        <v>109</v>
      </c>
      <c r="L1336" s="3" t="s">
        <v>110</v>
      </c>
      <c r="M1336" s="4" t="s">
        <v>68</v>
      </c>
      <c r="N1336" s="4" t="s">
        <v>68</v>
      </c>
      <c r="O1336" s="4" t="s">
        <v>68</v>
      </c>
      <c r="P1336" s="3" t="s">
        <v>132</v>
      </c>
      <c r="Q1336" s="3" t="s">
        <v>101</v>
      </c>
      <c r="R1336" s="3" t="s">
        <v>210</v>
      </c>
      <c r="S1336" s="3" t="s">
        <v>110</v>
      </c>
      <c r="T1336" s="3" t="s">
        <v>211</v>
      </c>
      <c r="U1336" s="3" t="s">
        <v>115</v>
      </c>
      <c r="V1336" s="3" t="s">
        <v>45</v>
      </c>
      <c r="W1336" s="3" t="s">
        <v>34</v>
      </c>
      <c r="X1336" s="3" t="s">
        <v>46</v>
      </c>
      <c r="Y1336" s="3" t="s">
        <v>47</v>
      </c>
      <c r="Z1336" s="3" t="s">
        <v>145</v>
      </c>
      <c r="AA1336" s="3" t="s">
        <v>1490</v>
      </c>
      <c r="AB1336" s="4">
        <v>1</v>
      </c>
      <c r="AC1336" s="4">
        <v>13752</v>
      </c>
      <c r="AD1336" s="4">
        <v>13.75</v>
      </c>
      <c r="AE1336" s="4">
        <v>301000</v>
      </c>
    </row>
    <row r="1337" spans="1:31" ht="22" customHeight="1" x14ac:dyDescent="0.3">
      <c r="A1337" s="5">
        <v>43355</v>
      </c>
      <c r="B1337" s="6" t="s">
        <v>31</v>
      </c>
      <c r="C1337" s="6" t="s">
        <v>32</v>
      </c>
      <c r="D1337" s="6" t="s">
        <v>33</v>
      </c>
      <c r="E1337" s="6" t="s">
        <v>34</v>
      </c>
      <c r="F1337" s="7" t="s">
        <v>68</v>
      </c>
      <c r="G1337" s="7" t="s">
        <v>68</v>
      </c>
      <c r="H1337" s="7" t="s">
        <v>68</v>
      </c>
      <c r="I1337" s="6" t="s">
        <v>1252</v>
      </c>
      <c r="J1337" s="6" t="s">
        <v>185</v>
      </c>
      <c r="K1337" s="7" t="s">
        <v>68</v>
      </c>
      <c r="L1337" s="6" t="s">
        <v>120</v>
      </c>
      <c r="M1337" s="7" t="s">
        <v>68</v>
      </c>
      <c r="N1337" s="7" t="s">
        <v>68</v>
      </c>
      <c r="O1337" s="7" t="s">
        <v>68</v>
      </c>
      <c r="P1337" s="6" t="s">
        <v>186</v>
      </c>
      <c r="Q1337" s="6" t="s">
        <v>41</v>
      </c>
      <c r="R1337" s="6" t="s">
        <v>122</v>
      </c>
      <c r="S1337" s="6" t="s">
        <v>120</v>
      </c>
      <c r="T1337" s="6" t="s">
        <v>123</v>
      </c>
      <c r="U1337" s="6" t="s">
        <v>124</v>
      </c>
      <c r="V1337" s="6" t="s">
        <v>45</v>
      </c>
      <c r="W1337" s="6" t="s">
        <v>34</v>
      </c>
      <c r="X1337" s="6" t="s">
        <v>46</v>
      </c>
      <c r="Y1337" s="6" t="s">
        <v>47</v>
      </c>
      <c r="Z1337" s="6" t="s">
        <v>187</v>
      </c>
      <c r="AA1337" s="6" t="s">
        <v>1491</v>
      </c>
      <c r="AB1337" s="7">
        <v>2</v>
      </c>
      <c r="AC1337" s="7">
        <v>23100</v>
      </c>
      <c r="AD1337" s="7">
        <v>23.1</v>
      </c>
      <c r="AE1337" s="7">
        <v>179000</v>
      </c>
    </row>
    <row r="1338" spans="1:31" ht="22" customHeight="1" x14ac:dyDescent="0.3">
      <c r="A1338" s="2">
        <v>43355</v>
      </c>
      <c r="B1338" s="3" t="s">
        <v>31</v>
      </c>
      <c r="C1338" s="3" t="s">
        <v>56</v>
      </c>
      <c r="D1338" s="4" t="s">
        <v>68</v>
      </c>
      <c r="E1338" s="4" t="s">
        <v>68</v>
      </c>
      <c r="F1338" s="4" t="s">
        <v>68</v>
      </c>
      <c r="G1338" s="4" t="s">
        <v>68</v>
      </c>
      <c r="H1338" s="4" t="s">
        <v>68</v>
      </c>
      <c r="I1338" s="3" t="s">
        <v>74</v>
      </c>
      <c r="J1338" s="3" t="s">
        <v>1492</v>
      </c>
      <c r="K1338" s="4" t="s">
        <v>68</v>
      </c>
      <c r="L1338" s="3" t="s">
        <v>120</v>
      </c>
      <c r="M1338" s="4" t="s">
        <v>68</v>
      </c>
      <c r="N1338" s="4" t="s">
        <v>68</v>
      </c>
      <c r="O1338" s="4" t="s">
        <v>68</v>
      </c>
      <c r="P1338" s="3" t="s">
        <v>1493</v>
      </c>
      <c r="Q1338" s="3" t="s">
        <v>41</v>
      </c>
      <c r="R1338" s="3" t="s">
        <v>122</v>
      </c>
      <c r="S1338" s="3" t="s">
        <v>120</v>
      </c>
      <c r="T1338" s="3" t="s">
        <v>123</v>
      </c>
      <c r="U1338" s="3" t="s">
        <v>124</v>
      </c>
      <c r="V1338" s="3" t="s">
        <v>45</v>
      </c>
      <c r="W1338" s="3" t="s">
        <v>34</v>
      </c>
      <c r="X1338" s="3" t="s">
        <v>46</v>
      </c>
      <c r="Y1338" s="3" t="s">
        <v>47</v>
      </c>
      <c r="Z1338" s="3" t="s">
        <v>143</v>
      </c>
      <c r="AA1338" s="3" t="s">
        <v>1494</v>
      </c>
      <c r="AB1338" s="4">
        <v>2</v>
      </c>
      <c r="AC1338" s="4">
        <v>15900</v>
      </c>
      <c r="AD1338" s="4">
        <v>15.9</v>
      </c>
      <c r="AE1338" s="4">
        <v>85800</v>
      </c>
    </row>
    <row r="1339" spans="1:31" ht="22" customHeight="1" x14ac:dyDescent="0.3">
      <c r="A1339" s="5">
        <v>43355</v>
      </c>
      <c r="B1339" s="6" t="s">
        <v>31</v>
      </c>
      <c r="C1339" s="6" t="s">
        <v>32</v>
      </c>
      <c r="D1339" s="6" t="s">
        <v>33</v>
      </c>
      <c r="E1339" s="6" t="s">
        <v>34</v>
      </c>
      <c r="F1339" s="7" t="s">
        <v>68</v>
      </c>
      <c r="G1339" s="7" t="s">
        <v>68</v>
      </c>
      <c r="H1339" s="7" t="s">
        <v>68</v>
      </c>
      <c r="I1339" s="6" t="s">
        <v>1252</v>
      </c>
      <c r="J1339" s="6" t="s">
        <v>185</v>
      </c>
      <c r="K1339" s="7" t="s">
        <v>68</v>
      </c>
      <c r="L1339" s="6" t="s">
        <v>120</v>
      </c>
      <c r="M1339" s="7" t="s">
        <v>68</v>
      </c>
      <c r="N1339" s="7" t="s">
        <v>68</v>
      </c>
      <c r="O1339" s="7" t="s">
        <v>68</v>
      </c>
      <c r="P1339" s="6" t="s">
        <v>186</v>
      </c>
      <c r="Q1339" s="6" t="s">
        <v>41</v>
      </c>
      <c r="R1339" s="6" t="s">
        <v>122</v>
      </c>
      <c r="S1339" s="6" t="s">
        <v>120</v>
      </c>
      <c r="T1339" s="6" t="s">
        <v>123</v>
      </c>
      <c r="U1339" s="6" t="s">
        <v>124</v>
      </c>
      <c r="V1339" s="6" t="s">
        <v>45</v>
      </c>
      <c r="W1339" s="6" t="s">
        <v>34</v>
      </c>
      <c r="X1339" s="6" t="s">
        <v>46</v>
      </c>
      <c r="Y1339" s="6" t="s">
        <v>47</v>
      </c>
      <c r="Z1339" s="6" t="s">
        <v>187</v>
      </c>
      <c r="AA1339" s="6" t="s">
        <v>1491</v>
      </c>
      <c r="AB1339" s="7">
        <v>2</v>
      </c>
      <c r="AC1339" s="7">
        <v>23100</v>
      </c>
      <c r="AD1339" s="7">
        <v>23.1</v>
      </c>
      <c r="AE1339" s="7">
        <v>179000</v>
      </c>
    </row>
    <row r="1340" spans="1:31" ht="22" customHeight="1" x14ac:dyDescent="0.3">
      <c r="A1340" s="2">
        <v>43355</v>
      </c>
      <c r="B1340" s="3" t="s">
        <v>31</v>
      </c>
      <c r="C1340" s="3" t="s">
        <v>56</v>
      </c>
      <c r="D1340" s="4" t="s">
        <v>68</v>
      </c>
      <c r="E1340" s="4" t="s">
        <v>68</v>
      </c>
      <c r="F1340" s="4" t="s">
        <v>68</v>
      </c>
      <c r="G1340" s="4" t="s">
        <v>68</v>
      </c>
      <c r="H1340" s="4" t="s">
        <v>68</v>
      </c>
      <c r="I1340" s="3" t="s">
        <v>74</v>
      </c>
      <c r="J1340" s="3" t="s">
        <v>127</v>
      </c>
      <c r="K1340" s="4" t="s">
        <v>68</v>
      </c>
      <c r="L1340" s="3" t="s">
        <v>120</v>
      </c>
      <c r="M1340" s="4" t="s">
        <v>68</v>
      </c>
      <c r="N1340" s="4" t="s">
        <v>68</v>
      </c>
      <c r="O1340" s="4" t="s">
        <v>68</v>
      </c>
      <c r="P1340" s="3" t="s">
        <v>128</v>
      </c>
      <c r="Q1340" s="3" t="s">
        <v>41</v>
      </c>
      <c r="R1340" s="3" t="s">
        <v>122</v>
      </c>
      <c r="S1340" s="3" t="s">
        <v>120</v>
      </c>
      <c r="T1340" s="3" t="s">
        <v>123</v>
      </c>
      <c r="U1340" s="3" t="s">
        <v>124</v>
      </c>
      <c r="V1340" s="3" t="s">
        <v>45</v>
      </c>
      <c r="W1340" s="3" t="s">
        <v>34</v>
      </c>
      <c r="X1340" s="3" t="s">
        <v>46</v>
      </c>
      <c r="Y1340" s="3" t="s">
        <v>47</v>
      </c>
      <c r="Z1340" s="3" t="s">
        <v>704</v>
      </c>
      <c r="AA1340" s="3" t="s">
        <v>1436</v>
      </c>
      <c r="AB1340" s="4">
        <v>1</v>
      </c>
      <c r="AC1340" s="4">
        <v>10080</v>
      </c>
      <c r="AD1340" s="4">
        <v>10.08</v>
      </c>
      <c r="AE1340" s="4">
        <v>267000</v>
      </c>
    </row>
    <row r="1341" spans="1:31" ht="22" customHeight="1" x14ac:dyDescent="0.3">
      <c r="A1341" s="5">
        <v>43355</v>
      </c>
      <c r="B1341" s="6" t="s">
        <v>31</v>
      </c>
      <c r="C1341" s="6" t="s">
        <v>56</v>
      </c>
      <c r="D1341" s="7" t="s">
        <v>68</v>
      </c>
      <c r="E1341" s="7" t="s">
        <v>68</v>
      </c>
      <c r="F1341" s="7" t="s">
        <v>68</v>
      </c>
      <c r="G1341" s="7" t="s">
        <v>68</v>
      </c>
      <c r="H1341" s="7" t="s">
        <v>68</v>
      </c>
      <c r="I1341" s="6" t="s">
        <v>74</v>
      </c>
      <c r="J1341" s="6" t="s">
        <v>1149</v>
      </c>
      <c r="K1341" s="7" t="s">
        <v>68</v>
      </c>
      <c r="L1341" s="6" t="s">
        <v>120</v>
      </c>
      <c r="M1341" s="6" t="s">
        <v>61</v>
      </c>
      <c r="N1341" s="7" t="s">
        <v>68</v>
      </c>
      <c r="O1341" s="7" t="s">
        <v>68</v>
      </c>
      <c r="P1341" s="6" t="s">
        <v>1309</v>
      </c>
      <c r="Q1341" s="6" t="s">
        <v>41</v>
      </c>
      <c r="R1341" s="6" t="s">
        <v>122</v>
      </c>
      <c r="S1341" s="6" t="s">
        <v>120</v>
      </c>
      <c r="T1341" s="6" t="s">
        <v>123</v>
      </c>
      <c r="U1341" s="6" t="s">
        <v>124</v>
      </c>
      <c r="V1341" s="6" t="s">
        <v>45</v>
      </c>
      <c r="W1341" s="6" t="s">
        <v>34</v>
      </c>
      <c r="X1341" s="6" t="s">
        <v>46</v>
      </c>
      <c r="Y1341" s="6" t="s">
        <v>47</v>
      </c>
      <c r="Z1341" s="6" t="s">
        <v>145</v>
      </c>
      <c r="AA1341" s="6" t="s">
        <v>1495</v>
      </c>
      <c r="AB1341" s="7">
        <v>4</v>
      </c>
      <c r="AC1341" s="7">
        <v>53719</v>
      </c>
      <c r="AD1341" s="7">
        <v>53.72</v>
      </c>
      <c r="AE1341" s="7">
        <v>483000</v>
      </c>
    </row>
    <row r="1342" spans="1:31" ht="22" customHeight="1" x14ac:dyDescent="0.3">
      <c r="A1342" s="2">
        <v>43355</v>
      </c>
      <c r="B1342" s="3" t="s">
        <v>31</v>
      </c>
      <c r="C1342" s="3" t="s">
        <v>56</v>
      </c>
      <c r="D1342" s="4" t="s">
        <v>68</v>
      </c>
      <c r="E1342" s="4" t="s">
        <v>68</v>
      </c>
      <c r="F1342" s="4" t="s">
        <v>68</v>
      </c>
      <c r="G1342" s="4" t="s">
        <v>68</v>
      </c>
      <c r="H1342" s="4" t="s">
        <v>68</v>
      </c>
      <c r="I1342" s="3" t="s">
        <v>74</v>
      </c>
      <c r="J1342" s="3" t="s">
        <v>385</v>
      </c>
      <c r="K1342" s="4" t="s">
        <v>68</v>
      </c>
      <c r="L1342" s="3" t="s">
        <v>120</v>
      </c>
      <c r="M1342" s="3" t="s">
        <v>61</v>
      </c>
      <c r="N1342" s="4" t="s">
        <v>68</v>
      </c>
      <c r="O1342" s="4" t="s">
        <v>68</v>
      </c>
      <c r="P1342" s="3" t="s">
        <v>387</v>
      </c>
      <c r="Q1342" s="3" t="s">
        <v>41</v>
      </c>
      <c r="R1342" s="3" t="s">
        <v>122</v>
      </c>
      <c r="S1342" s="3" t="s">
        <v>120</v>
      </c>
      <c r="T1342" s="3" t="s">
        <v>123</v>
      </c>
      <c r="U1342" s="3" t="s">
        <v>124</v>
      </c>
      <c r="V1342" s="3" t="s">
        <v>45</v>
      </c>
      <c r="W1342" s="3" t="s">
        <v>34</v>
      </c>
      <c r="X1342" s="3" t="s">
        <v>46</v>
      </c>
      <c r="Y1342" s="3" t="s">
        <v>47</v>
      </c>
      <c r="Z1342" s="3" t="s">
        <v>388</v>
      </c>
      <c r="AA1342" s="3" t="s">
        <v>1496</v>
      </c>
      <c r="AB1342" s="4">
        <v>2</v>
      </c>
      <c r="AC1342" s="4">
        <v>24120</v>
      </c>
      <c r="AD1342" s="4">
        <v>24.12</v>
      </c>
      <c r="AE1342" s="4">
        <v>981000</v>
      </c>
    </row>
    <row r="1343" spans="1:31" ht="22" customHeight="1" x14ac:dyDescent="0.3">
      <c r="A1343" s="5">
        <v>43355</v>
      </c>
      <c r="B1343" s="6" t="s">
        <v>31</v>
      </c>
      <c r="C1343" s="6" t="s">
        <v>56</v>
      </c>
      <c r="D1343" s="7" t="s">
        <v>68</v>
      </c>
      <c r="E1343" s="7" t="s">
        <v>68</v>
      </c>
      <c r="F1343" s="7" t="s">
        <v>68</v>
      </c>
      <c r="G1343" s="7" t="s">
        <v>68</v>
      </c>
      <c r="H1343" s="7" t="s">
        <v>68</v>
      </c>
      <c r="I1343" s="6" t="s">
        <v>74</v>
      </c>
      <c r="J1343" s="6" t="s">
        <v>127</v>
      </c>
      <c r="K1343" s="7" t="s">
        <v>68</v>
      </c>
      <c r="L1343" s="6" t="s">
        <v>120</v>
      </c>
      <c r="M1343" s="7" t="s">
        <v>68</v>
      </c>
      <c r="N1343" s="7" t="s">
        <v>68</v>
      </c>
      <c r="O1343" s="7" t="s">
        <v>68</v>
      </c>
      <c r="P1343" s="6" t="s">
        <v>128</v>
      </c>
      <c r="Q1343" s="6" t="s">
        <v>41</v>
      </c>
      <c r="R1343" s="6" t="s">
        <v>122</v>
      </c>
      <c r="S1343" s="6" t="s">
        <v>120</v>
      </c>
      <c r="T1343" s="6" t="s">
        <v>123</v>
      </c>
      <c r="U1343" s="6" t="s">
        <v>124</v>
      </c>
      <c r="V1343" s="6" t="s">
        <v>45</v>
      </c>
      <c r="W1343" s="6" t="s">
        <v>34</v>
      </c>
      <c r="X1343" s="6" t="s">
        <v>46</v>
      </c>
      <c r="Y1343" s="6" t="s">
        <v>47</v>
      </c>
      <c r="Z1343" s="6" t="s">
        <v>704</v>
      </c>
      <c r="AA1343" s="6" t="s">
        <v>1461</v>
      </c>
      <c r="AB1343" s="7">
        <v>1</v>
      </c>
      <c r="AC1343" s="7">
        <v>10080</v>
      </c>
      <c r="AD1343" s="7">
        <v>10.08</v>
      </c>
      <c r="AE1343" s="7">
        <v>267000</v>
      </c>
    </row>
    <row r="1344" spans="1:31" ht="22" customHeight="1" x14ac:dyDescent="0.3">
      <c r="A1344" s="2">
        <v>43355</v>
      </c>
      <c r="B1344" s="3" t="s">
        <v>31</v>
      </c>
      <c r="C1344" s="3" t="s">
        <v>32</v>
      </c>
      <c r="D1344" s="3" t="s">
        <v>33</v>
      </c>
      <c r="E1344" s="3" t="s">
        <v>34</v>
      </c>
      <c r="F1344" s="4" t="s">
        <v>68</v>
      </c>
      <c r="G1344" s="4" t="s">
        <v>68</v>
      </c>
      <c r="H1344" s="4" t="s">
        <v>68</v>
      </c>
      <c r="I1344" s="3" t="s">
        <v>1252</v>
      </c>
      <c r="J1344" s="3" t="s">
        <v>185</v>
      </c>
      <c r="K1344" s="4" t="s">
        <v>68</v>
      </c>
      <c r="L1344" s="3" t="s">
        <v>120</v>
      </c>
      <c r="M1344" s="4" t="s">
        <v>68</v>
      </c>
      <c r="N1344" s="4" t="s">
        <v>68</v>
      </c>
      <c r="O1344" s="4" t="s">
        <v>68</v>
      </c>
      <c r="P1344" s="3" t="s">
        <v>186</v>
      </c>
      <c r="Q1344" s="3" t="s">
        <v>41</v>
      </c>
      <c r="R1344" s="3" t="s">
        <v>122</v>
      </c>
      <c r="S1344" s="3" t="s">
        <v>120</v>
      </c>
      <c r="T1344" s="3" t="s">
        <v>123</v>
      </c>
      <c r="U1344" s="3" t="s">
        <v>124</v>
      </c>
      <c r="V1344" s="3" t="s">
        <v>45</v>
      </c>
      <c r="W1344" s="3" t="s">
        <v>34</v>
      </c>
      <c r="X1344" s="3" t="s">
        <v>46</v>
      </c>
      <c r="Y1344" s="3" t="s">
        <v>47</v>
      </c>
      <c r="Z1344" s="3" t="s">
        <v>187</v>
      </c>
      <c r="AA1344" s="3" t="s">
        <v>1491</v>
      </c>
      <c r="AB1344" s="4">
        <v>2</v>
      </c>
      <c r="AC1344" s="4">
        <v>17010</v>
      </c>
      <c r="AD1344" s="4">
        <v>17.010000000000002</v>
      </c>
      <c r="AE1344" s="4">
        <v>132000</v>
      </c>
    </row>
    <row r="1345" spans="1:31" ht="22" customHeight="1" x14ac:dyDescent="0.3">
      <c r="A1345" s="5">
        <v>43354</v>
      </c>
      <c r="B1345" s="6" t="s">
        <v>31</v>
      </c>
      <c r="C1345" s="6" t="s">
        <v>56</v>
      </c>
      <c r="D1345" s="7" t="s">
        <v>68</v>
      </c>
      <c r="E1345" s="7" t="s">
        <v>68</v>
      </c>
      <c r="F1345" s="7" t="s">
        <v>68</v>
      </c>
      <c r="G1345" s="7" t="s">
        <v>68</v>
      </c>
      <c r="H1345" s="7" t="s">
        <v>68</v>
      </c>
      <c r="I1345" s="6" t="s">
        <v>74</v>
      </c>
      <c r="J1345" s="6" t="s">
        <v>1497</v>
      </c>
      <c r="K1345" s="6" t="s">
        <v>1498</v>
      </c>
      <c r="L1345" s="6" t="s">
        <v>1499</v>
      </c>
      <c r="M1345" s="7" t="s">
        <v>68</v>
      </c>
      <c r="N1345" s="7" t="s">
        <v>68</v>
      </c>
      <c r="O1345" s="7" t="s">
        <v>68</v>
      </c>
      <c r="P1345" s="6" t="s">
        <v>1500</v>
      </c>
      <c r="Q1345" s="6" t="s">
        <v>1501</v>
      </c>
      <c r="R1345" s="6" t="s">
        <v>474</v>
      </c>
      <c r="S1345" s="6" t="s">
        <v>245</v>
      </c>
      <c r="T1345" s="6" t="s">
        <v>475</v>
      </c>
      <c r="U1345" s="6" t="s">
        <v>124</v>
      </c>
      <c r="V1345" s="6" t="s">
        <v>45</v>
      </c>
      <c r="W1345" s="6" t="s">
        <v>34</v>
      </c>
      <c r="X1345" s="6" t="s">
        <v>46</v>
      </c>
      <c r="Y1345" s="6" t="s">
        <v>47</v>
      </c>
      <c r="Z1345" s="6" t="s">
        <v>187</v>
      </c>
      <c r="AA1345" s="6" t="s">
        <v>1502</v>
      </c>
      <c r="AB1345" s="7">
        <v>3</v>
      </c>
      <c r="AC1345" s="7">
        <v>73320</v>
      </c>
      <c r="AD1345" s="7">
        <v>73.319999999999993</v>
      </c>
      <c r="AE1345" s="7">
        <v>635000</v>
      </c>
    </row>
    <row r="1346" spans="1:31" ht="22" customHeight="1" x14ac:dyDescent="0.3">
      <c r="A1346" s="2">
        <v>43354</v>
      </c>
      <c r="B1346" s="3" t="s">
        <v>31</v>
      </c>
      <c r="C1346" s="3" t="s">
        <v>56</v>
      </c>
      <c r="D1346" s="4" t="s">
        <v>68</v>
      </c>
      <c r="E1346" s="4" t="s">
        <v>68</v>
      </c>
      <c r="F1346" s="4" t="s">
        <v>68</v>
      </c>
      <c r="G1346" s="4" t="s">
        <v>68</v>
      </c>
      <c r="H1346" s="4" t="s">
        <v>68</v>
      </c>
      <c r="I1346" s="3" t="s">
        <v>74</v>
      </c>
      <c r="J1346" s="3" t="s">
        <v>230</v>
      </c>
      <c r="K1346" s="3" t="s">
        <v>580</v>
      </c>
      <c r="L1346" s="3" t="s">
        <v>110</v>
      </c>
      <c r="M1346" s="4" t="s">
        <v>68</v>
      </c>
      <c r="N1346" s="4" t="s">
        <v>68</v>
      </c>
      <c r="O1346" s="4" t="s">
        <v>68</v>
      </c>
      <c r="P1346" s="3" t="s">
        <v>231</v>
      </c>
      <c r="Q1346" s="3" t="s">
        <v>101</v>
      </c>
      <c r="R1346" s="3" t="s">
        <v>113</v>
      </c>
      <c r="S1346" s="3" t="s">
        <v>110</v>
      </c>
      <c r="T1346" s="3" t="s">
        <v>114</v>
      </c>
      <c r="U1346" s="3" t="s">
        <v>115</v>
      </c>
      <c r="V1346" s="3" t="s">
        <v>45</v>
      </c>
      <c r="W1346" s="3" t="s">
        <v>34</v>
      </c>
      <c r="X1346" s="3" t="s">
        <v>46</v>
      </c>
      <c r="Y1346" s="3" t="s">
        <v>47</v>
      </c>
      <c r="Z1346" s="3" t="s">
        <v>232</v>
      </c>
      <c r="AA1346" s="3" t="s">
        <v>1503</v>
      </c>
      <c r="AB1346" s="4">
        <v>7</v>
      </c>
      <c r="AC1346" s="4">
        <v>112280</v>
      </c>
      <c r="AD1346" s="4">
        <v>112.28</v>
      </c>
      <c r="AE1346" s="4">
        <v>167000</v>
      </c>
    </row>
    <row r="1347" spans="1:31" ht="22" hidden="1" customHeight="1" x14ac:dyDescent="0.3">
      <c r="A1347" s="5">
        <v>43353</v>
      </c>
      <c r="B1347" s="6" t="s">
        <v>341</v>
      </c>
      <c r="C1347" s="6" t="s">
        <v>515</v>
      </c>
      <c r="D1347" s="6" t="s">
        <v>405</v>
      </c>
      <c r="E1347" s="6" t="s">
        <v>34</v>
      </c>
      <c r="F1347" s="6" t="s">
        <v>516</v>
      </c>
      <c r="G1347" s="9">
        <v>14150395</v>
      </c>
      <c r="H1347" s="7" t="s">
        <v>68</v>
      </c>
      <c r="I1347" s="6" t="s">
        <v>517</v>
      </c>
      <c r="J1347" s="6" t="s">
        <v>1429</v>
      </c>
      <c r="K1347" s="6" t="s">
        <v>1430</v>
      </c>
      <c r="L1347" s="6" t="s">
        <v>110</v>
      </c>
      <c r="M1347" s="6" t="s">
        <v>61</v>
      </c>
      <c r="N1347" s="7">
        <v>4753761516.5299997</v>
      </c>
      <c r="O1347" s="7">
        <v>5288790928.5600004</v>
      </c>
      <c r="P1347" s="6" t="s">
        <v>1431</v>
      </c>
      <c r="Q1347" s="6" t="s">
        <v>518</v>
      </c>
      <c r="R1347" s="6" t="s">
        <v>133</v>
      </c>
      <c r="S1347" s="6" t="s">
        <v>110</v>
      </c>
      <c r="T1347" s="6" t="s">
        <v>134</v>
      </c>
      <c r="U1347" s="6" t="s">
        <v>115</v>
      </c>
      <c r="V1347" s="6" t="s">
        <v>408</v>
      </c>
      <c r="W1347" s="6" t="s">
        <v>34</v>
      </c>
      <c r="X1347" s="6" t="s">
        <v>409</v>
      </c>
      <c r="Y1347" s="6" t="s">
        <v>47</v>
      </c>
      <c r="Z1347" s="6" t="s">
        <v>410</v>
      </c>
      <c r="AA1347" s="6" t="s">
        <v>1504</v>
      </c>
      <c r="AB1347" s="7">
        <v>1</v>
      </c>
      <c r="AC1347" s="7">
        <v>14716</v>
      </c>
      <c r="AD1347" s="7">
        <v>14.72</v>
      </c>
      <c r="AE1347" s="7">
        <v>78700</v>
      </c>
    </row>
    <row r="1348" spans="1:31" ht="22" customHeight="1" x14ac:dyDescent="0.3">
      <c r="A1348" s="2">
        <v>43351</v>
      </c>
      <c r="B1348" s="3" t="s">
        <v>31</v>
      </c>
      <c r="C1348" s="3" t="s">
        <v>32</v>
      </c>
      <c r="D1348" s="3" t="s">
        <v>33</v>
      </c>
      <c r="E1348" s="3" t="s">
        <v>34</v>
      </c>
      <c r="F1348" s="4" t="s">
        <v>68</v>
      </c>
      <c r="G1348" s="4" t="s">
        <v>68</v>
      </c>
      <c r="H1348" s="4" t="s">
        <v>68</v>
      </c>
      <c r="I1348" s="3" t="s">
        <v>1252</v>
      </c>
      <c r="J1348" s="3" t="s">
        <v>200</v>
      </c>
      <c r="K1348" s="4" t="s">
        <v>68</v>
      </c>
      <c r="L1348" s="3" t="s">
        <v>99</v>
      </c>
      <c r="M1348" s="4" t="s">
        <v>68</v>
      </c>
      <c r="N1348" s="4" t="s">
        <v>68</v>
      </c>
      <c r="O1348" s="4" t="s">
        <v>68</v>
      </c>
      <c r="P1348" s="3" t="s">
        <v>202</v>
      </c>
      <c r="Q1348" s="3" t="s">
        <v>41</v>
      </c>
      <c r="R1348" s="3" t="s">
        <v>133</v>
      </c>
      <c r="S1348" s="3" t="s">
        <v>110</v>
      </c>
      <c r="T1348" s="3" t="s">
        <v>134</v>
      </c>
      <c r="U1348" s="3" t="s">
        <v>115</v>
      </c>
      <c r="V1348" s="3" t="s">
        <v>45</v>
      </c>
      <c r="W1348" s="3" t="s">
        <v>34</v>
      </c>
      <c r="X1348" s="3" t="s">
        <v>46</v>
      </c>
      <c r="Y1348" s="3" t="s">
        <v>47</v>
      </c>
      <c r="Z1348" s="3" t="s">
        <v>145</v>
      </c>
      <c r="AA1348" s="3" t="s">
        <v>1505</v>
      </c>
      <c r="AB1348" s="4">
        <v>2</v>
      </c>
      <c r="AC1348" s="4">
        <v>19620</v>
      </c>
      <c r="AD1348" s="4">
        <v>19.62</v>
      </c>
      <c r="AE1348" s="4">
        <v>429000</v>
      </c>
    </row>
    <row r="1349" spans="1:31" ht="22" customHeight="1" x14ac:dyDescent="0.3">
      <c r="A1349" s="5">
        <v>43351</v>
      </c>
      <c r="B1349" s="6" t="s">
        <v>31</v>
      </c>
      <c r="C1349" s="6" t="s">
        <v>32</v>
      </c>
      <c r="D1349" s="6" t="s">
        <v>33</v>
      </c>
      <c r="E1349" s="6" t="s">
        <v>34</v>
      </c>
      <c r="F1349" s="7" t="s">
        <v>68</v>
      </c>
      <c r="G1349" s="7" t="s">
        <v>68</v>
      </c>
      <c r="H1349" s="7" t="s">
        <v>68</v>
      </c>
      <c r="I1349" s="6" t="s">
        <v>1252</v>
      </c>
      <c r="J1349" s="6" t="s">
        <v>903</v>
      </c>
      <c r="K1349" s="7" t="s">
        <v>68</v>
      </c>
      <c r="L1349" s="6" t="s">
        <v>1160</v>
      </c>
      <c r="M1349" s="7" t="s">
        <v>68</v>
      </c>
      <c r="N1349" s="7" t="s">
        <v>68</v>
      </c>
      <c r="O1349" s="7" t="s">
        <v>68</v>
      </c>
      <c r="P1349" s="6" t="s">
        <v>1161</v>
      </c>
      <c r="Q1349" s="6" t="s">
        <v>905</v>
      </c>
      <c r="R1349" s="6" t="s">
        <v>133</v>
      </c>
      <c r="S1349" s="6" t="s">
        <v>110</v>
      </c>
      <c r="T1349" s="6" t="s">
        <v>134</v>
      </c>
      <c r="U1349" s="6" t="s">
        <v>115</v>
      </c>
      <c r="V1349" s="6" t="s">
        <v>45</v>
      </c>
      <c r="W1349" s="6" t="s">
        <v>34</v>
      </c>
      <c r="X1349" s="6" t="s">
        <v>46</v>
      </c>
      <c r="Y1349" s="6" t="s">
        <v>47</v>
      </c>
      <c r="Z1349" s="6" t="s">
        <v>105</v>
      </c>
      <c r="AA1349" s="6" t="s">
        <v>1506</v>
      </c>
      <c r="AB1349" s="7">
        <v>4</v>
      </c>
      <c r="AC1349" s="7">
        <v>46670</v>
      </c>
      <c r="AD1349" s="7">
        <v>46.67</v>
      </c>
      <c r="AE1349" s="7">
        <v>594000</v>
      </c>
    </row>
    <row r="1350" spans="1:31" ht="22" customHeight="1" x14ac:dyDescent="0.3">
      <c r="A1350" s="2">
        <v>43351</v>
      </c>
      <c r="B1350" s="3" t="s">
        <v>107</v>
      </c>
      <c r="C1350" s="3" t="s">
        <v>32</v>
      </c>
      <c r="D1350" s="3" t="s">
        <v>33</v>
      </c>
      <c r="E1350" s="3" t="s">
        <v>34</v>
      </c>
      <c r="F1350" s="4" t="s">
        <v>68</v>
      </c>
      <c r="G1350" s="4" t="s">
        <v>68</v>
      </c>
      <c r="H1350" s="4" t="s">
        <v>68</v>
      </c>
      <c r="I1350" s="3" t="s">
        <v>1252</v>
      </c>
      <c r="J1350" s="3" t="s">
        <v>108</v>
      </c>
      <c r="K1350" s="3" t="s">
        <v>109</v>
      </c>
      <c r="L1350" s="3" t="s">
        <v>110</v>
      </c>
      <c r="M1350" s="3" t="s">
        <v>61</v>
      </c>
      <c r="N1350" s="4">
        <v>4753761516.5299997</v>
      </c>
      <c r="O1350" s="4">
        <v>5421594553.2399998</v>
      </c>
      <c r="P1350" s="3" t="s">
        <v>1158</v>
      </c>
      <c r="Q1350" s="3" t="s">
        <v>41</v>
      </c>
      <c r="R1350" s="3" t="s">
        <v>133</v>
      </c>
      <c r="S1350" s="3" t="s">
        <v>110</v>
      </c>
      <c r="T1350" s="3" t="s">
        <v>134</v>
      </c>
      <c r="U1350" s="3" t="s">
        <v>115</v>
      </c>
      <c r="V1350" s="3" t="s">
        <v>45</v>
      </c>
      <c r="W1350" s="3" t="s">
        <v>34</v>
      </c>
      <c r="X1350" s="3" t="s">
        <v>46</v>
      </c>
      <c r="Y1350" s="3" t="s">
        <v>47</v>
      </c>
      <c r="Z1350" s="3" t="s">
        <v>187</v>
      </c>
      <c r="AA1350" s="3" t="s">
        <v>1507</v>
      </c>
      <c r="AB1350" s="4">
        <v>2</v>
      </c>
      <c r="AC1350" s="4">
        <v>20180</v>
      </c>
      <c r="AD1350" s="4">
        <v>20.18</v>
      </c>
      <c r="AE1350" s="4">
        <v>133000</v>
      </c>
    </row>
    <row r="1351" spans="1:31" ht="22" customHeight="1" x14ac:dyDescent="0.3">
      <c r="A1351" s="5">
        <v>43351</v>
      </c>
      <c r="B1351" s="6" t="s">
        <v>31</v>
      </c>
      <c r="C1351" s="6" t="s">
        <v>56</v>
      </c>
      <c r="D1351" s="6" t="s">
        <v>222</v>
      </c>
      <c r="E1351" s="6" t="s">
        <v>34</v>
      </c>
      <c r="F1351" s="7" t="s">
        <v>68</v>
      </c>
      <c r="G1351" s="7" t="s">
        <v>68</v>
      </c>
      <c r="H1351" s="7" t="s">
        <v>68</v>
      </c>
      <c r="I1351" s="6" t="s">
        <v>223</v>
      </c>
      <c r="J1351" s="6" t="s">
        <v>903</v>
      </c>
      <c r="K1351" s="7" t="s">
        <v>68</v>
      </c>
      <c r="L1351" s="6" t="s">
        <v>1160</v>
      </c>
      <c r="M1351" s="7" t="s">
        <v>68</v>
      </c>
      <c r="N1351" s="7" t="s">
        <v>68</v>
      </c>
      <c r="O1351" s="7" t="s">
        <v>68</v>
      </c>
      <c r="P1351" s="6" t="s">
        <v>1161</v>
      </c>
      <c r="Q1351" s="6" t="s">
        <v>905</v>
      </c>
      <c r="R1351" s="6" t="s">
        <v>113</v>
      </c>
      <c r="S1351" s="6" t="s">
        <v>110</v>
      </c>
      <c r="T1351" s="6" t="s">
        <v>114</v>
      </c>
      <c r="U1351" s="6" t="s">
        <v>115</v>
      </c>
      <c r="V1351" s="6" t="s">
        <v>45</v>
      </c>
      <c r="W1351" s="6" t="s">
        <v>34</v>
      </c>
      <c r="X1351" s="6" t="s">
        <v>46</v>
      </c>
      <c r="Y1351" s="6" t="s">
        <v>47</v>
      </c>
      <c r="Z1351" s="6" t="s">
        <v>203</v>
      </c>
      <c r="AA1351" s="6" t="s">
        <v>1508</v>
      </c>
      <c r="AB1351" s="7">
        <v>8</v>
      </c>
      <c r="AC1351" s="7">
        <v>90200</v>
      </c>
      <c r="AD1351" s="7">
        <v>90.2</v>
      </c>
      <c r="AE1351" s="7">
        <v>1974000</v>
      </c>
    </row>
    <row r="1352" spans="1:31" ht="22" customHeight="1" x14ac:dyDescent="0.3">
      <c r="A1352" s="2">
        <v>43351</v>
      </c>
      <c r="B1352" s="3" t="s">
        <v>31</v>
      </c>
      <c r="C1352" s="3" t="s">
        <v>32</v>
      </c>
      <c r="D1352" s="3" t="s">
        <v>33</v>
      </c>
      <c r="E1352" s="3" t="s">
        <v>34</v>
      </c>
      <c r="F1352" s="4" t="s">
        <v>68</v>
      </c>
      <c r="G1352" s="4" t="s">
        <v>68</v>
      </c>
      <c r="H1352" s="4" t="s">
        <v>68</v>
      </c>
      <c r="I1352" s="3" t="s">
        <v>1252</v>
      </c>
      <c r="J1352" s="3" t="s">
        <v>903</v>
      </c>
      <c r="K1352" s="4" t="s">
        <v>68</v>
      </c>
      <c r="L1352" s="3" t="s">
        <v>1160</v>
      </c>
      <c r="M1352" s="4" t="s">
        <v>68</v>
      </c>
      <c r="N1352" s="4" t="s">
        <v>68</v>
      </c>
      <c r="O1352" s="4" t="s">
        <v>68</v>
      </c>
      <c r="P1352" s="3" t="s">
        <v>1161</v>
      </c>
      <c r="Q1352" s="3" t="s">
        <v>905</v>
      </c>
      <c r="R1352" s="3" t="s">
        <v>113</v>
      </c>
      <c r="S1352" s="3" t="s">
        <v>110</v>
      </c>
      <c r="T1352" s="3" t="s">
        <v>114</v>
      </c>
      <c r="U1352" s="3" t="s">
        <v>115</v>
      </c>
      <c r="V1352" s="3" t="s">
        <v>45</v>
      </c>
      <c r="W1352" s="3" t="s">
        <v>34</v>
      </c>
      <c r="X1352" s="3" t="s">
        <v>46</v>
      </c>
      <c r="Y1352" s="3" t="s">
        <v>47</v>
      </c>
      <c r="Z1352" s="3" t="s">
        <v>105</v>
      </c>
      <c r="AA1352" s="3" t="s">
        <v>1509</v>
      </c>
      <c r="AB1352" s="4">
        <v>4</v>
      </c>
      <c r="AC1352" s="4">
        <v>46820</v>
      </c>
      <c r="AD1352" s="4">
        <v>46.82</v>
      </c>
      <c r="AE1352" s="4">
        <v>596000</v>
      </c>
    </row>
    <row r="1353" spans="1:31" ht="22" customHeight="1" x14ac:dyDescent="0.3">
      <c r="A1353" s="5">
        <v>43351</v>
      </c>
      <c r="B1353" s="6" t="s">
        <v>31</v>
      </c>
      <c r="C1353" s="6" t="s">
        <v>56</v>
      </c>
      <c r="D1353" s="6" t="s">
        <v>222</v>
      </c>
      <c r="E1353" s="6" t="s">
        <v>34</v>
      </c>
      <c r="F1353" s="7" t="s">
        <v>68</v>
      </c>
      <c r="G1353" s="7" t="s">
        <v>68</v>
      </c>
      <c r="H1353" s="7" t="s">
        <v>68</v>
      </c>
      <c r="I1353" s="6" t="s">
        <v>223</v>
      </c>
      <c r="J1353" s="6" t="s">
        <v>903</v>
      </c>
      <c r="K1353" s="7" t="s">
        <v>68</v>
      </c>
      <c r="L1353" s="6" t="s">
        <v>1160</v>
      </c>
      <c r="M1353" s="7" t="s">
        <v>68</v>
      </c>
      <c r="N1353" s="7" t="s">
        <v>68</v>
      </c>
      <c r="O1353" s="7" t="s">
        <v>68</v>
      </c>
      <c r="P1353" s="6" t="s">
        <v>1161</v>
      </c>
      <c r="Q1353" s="6" t="s">
        <v>905</v>
      </c>
      <c r="R1353" s="6" t="s">
        <v>133</v>
      </c>
      <c r="S1353" s="6" t="s">
        <v>110</v>
      </c>
      <c r="T1353" s="6" t="s">
        <v>134</v>
      </c>
      <c r="U1353" s="6" t="s">
        <v>115</v>
      </c>
      <c r="V1353" s="6" t="s">
        <v>45</v>
      </c>
      <c r="W1353" s="6" t="s">
        <v>34</v>
      </c>
      <c r="X1353" s="6" t="s">
        <v>46</v>
      </c>
      <c r="Y1353" s="6" t="s">
        <v>47</v>
      </c>
      <c r="Z1353" s="6" t="s">
        <v>95</v>
      </c>
      <c r="AA1353" s="6" t="s">
        <v>1510</v>
      </c>
      <c r="AB1353" s="7">
        <v>20</v>
      </c>
      <c r="AC1353" s="7">
        <v>241980</v>
      </c>
      <c r="AD1353" s="7">
        <v>241.98</v>
      </c>
      <c r="AE1353" s="7">
        <v>797000</v>
      </c>
    </row>
    <row r="1354" spans="1:31" ht="22" customHeight="1" x14ac:dyDescent="0.3">
      <c r="A1354" s="2">
        <v>43351</v>
      </c>
      <c r="B1354" s="3" t="s">
        <v>31</v>
      </c>
      <c r="C1354" s="3" t="s">
        <v>32</v>
      </c>
      <c r="D1354" s="3" t="s">
        <v>33</v>
      </c>
      <c r="E1354" s="3" t="s">
        <v>34</v>
      </c>
      <c r="F1354" s="4" t="s">
        <v>68</v>
      </c>
      <c r="G1354" s="4" t="s">
        <v>68</v>
      </c>
      <c r="H1354" s="4" t="s">
        <v>68</v>
      </c>
      <c r="I1354" s="3" t="s">
        <v>1252</v>
      </c>
      <c r="J1354" s="3" t="s">
        <v>903</v>
      </c>
      <c r="K1354" s="4" t="s">
        <v>68</v>
      </c>
      <c r="L1354" s="3" t="s">
        <v>1160</v>
      </c>
      <c r="M1354" s="4" t="s">
        <v>68</v>
      </c>
      <c r="N1354" s="4" t="s">
        <v>68</v>
      </c>
      <c r="O1354" s="4" t="s">
        <v>68</v>
      </c>
      <c r="P1354" s="3" t="s">
        <v>1161</v>
      </c>
      <c r="Q1354" s="3" t="s">
        <v>905</v>
      </c>
      <c r="R1354" s="3" t="s">
        <v>133</v>
      </c>
      <c r="S1354" s="3" t="s">
        <v>110</v>
      </c>
      <c r="T1354" s="3" t="s">
        <v>134</v>
      </c>
      <c r="U1354" s="3" t="s">
        <v>115</v>
      </c>
      <c r="V1354" s="3" t="s">
        <v>45</v>
      </c>
      <c r="W1354" s="3" t="s">
        <v>34</v>
      </c>
      <c r="X1354" s="3" t="s">
        <v>46</v>
      </c>
      <c r="Y1354" s="3" t="s">
        <v>47</v>
      </c>
      <c r="Z1354" s="3" t="s">
        <v>203</v>
      </c>
      <c r="AA1354" s="3" t="s">
        <v>1511</v>
      </c>
      <c r="AB1354" s="4">
        <v>16</v>
      </c>
      <c r="AC1354" s="4">
        <v>180700</v>
      </c>
      <c r="AD1354" s="4">
        <v>180.7</v>
      </c>
      <c r="AE1354" s="4">
        <v>3954000</v>
      </c>
    </row>
    <row r="1355" spans="1:31" ht="22" customHeight="1" x14ac:dyDescent="0.3">
      <c r="A1355" s="5">
        <v>43351</v>
      </c>
      <c r="B1355" s="6" t="s">
        <v>107</v>
      </c>
      <c r="C1355" s="6" t="s">
        <v>32</v>
      </c>
      <c r="D1355" s="6" t="s">
        <v>33</v>
      </c>
      <c r="E1355" s="6" t="s">
        <v>34</v>
      </c>
      <c r="F1355" s="7" t="s">
        <v>68</v>
      </c>
      <c r="G1355" s="7" t="s">
        <v>68</v>
      </c>
      <c r="H1355" s="7" t="s">
        <v>68</v>
      </c>
      <c r="I1355" s="6" t="s">
        <v>1252</v>
      </c>
      <c r="J1355" s="6" t="s">
        <v>108</v>
      </c>
      <c r="K1355" s="6" t="s">
        <v>109</v>
      </c>
      <c r="L1355" s="6" t="s">
        <v>110</v>
      </c>
      <c r="M1355" s="6" t="s">
        <v>61</v>
      </c>
      <c r="N1355" s="7">
        <v>4753761516.5299997</v>
      </c>
      <c r="O1355" s="7">
        <v>5421594553.2399998</v>
      </c>
      <c r="P1355" s="6" t="s">
        <v>1158</v>
      </c>
      <c r="Q1355" s="6" t="s">
        <v>41</v>
      </c>
      <c r="R1355" s="6" t="s">
        <v>133</v>
      </c>
      <c r="S1355" s="6" t="s">
        <v>110</v>
      </c>
      <c r="T1355" s="6" t="s">
        <v>134</v>
      </c>
      <c r="U1355" s="6" t="s">
        <v>115</v>
      </c>
      <c r="V1355" s="6" t="s">
        <v>45</v>
      </c>
      <c r="W1355" s="6" t="s">
        <v>34</v>
      </c>
      <c r="X1355" s="6" t="s">
        <v>46</v>
      </c>
      <c r="Y1355" s="6" t="s">
        <v>47</v>
      </c>
      <c r="Z1355" s="6" t="s">
        <v>187</v>
      </c>
      <c r="AA1355" s="6" t="s">
        <v>1512</v>
      </c>
      <c r="AB1355" s="7">
        <v>2</v>
      </c>
      <c r="AC1355" s="7">
        <v>20180</v>
      </c>
      <c r="AD1355" s="7">
        <v>20.18</v>
      </c>
      <c r="AE1355" s="7">
        <v>133000</v>
      </c>
    </row>
    <row r="1356" spans="1:31" ht="22" customHeight="1" x14ac:dyDescent="0.3">
      <c r="A1356" s="2">
        <v>43351</v>
      </c>
      <c r="B1356" s="3" t="s">
        <v>107</v>
      </c>
      <c r="C1356" s="3" t="s">
        <v>32</v>
      </c>
      <c r="D1356" s="3" t="s">
        <v>33</v>
      </c>
      <c r="E1356" s="3" t="s">
        <v>34</v>
      </c>
      <c r="F1356" s="4" t="s">
        <v>68</v>
      </c>
      <c r="G1356" s="4" t="s">
        <v>68</v>
      </c>
      <c r="H1356" s="4" t="s">
        <v>68</v>
      </c>
      <c r="I1356" s="3" t="s">
        <v>1252</v>
      </c>
      <c r="J1356" s="3" t="s">
        <v>108</v>
      </c>
      <c r="K1356" s="3" t="s">
        <v>109</v>
      </c>
      <c r="L1356" s="3" t="s">
        <v>110</v>
      </c>
      <c r="M1356" s="3" t="s">
        <v>61</v>
      </c>
      <c r="N1356" s="4">
        <v>4753761516.5299997</v>
      </c>
      <c r="O1356" s="4">
        <v>5421594553.2399998</v>
      </c>
      <c r="P1356" s="3" t="s">
        <v>1158</v>
      </c>
      <c r="Q1356" s="3" t="s">
        <v>41</v>
      </c>
      <c r="R1356" s="3" t="s">
        <v>133</v>
      </c>
      <c r="S1356" s="3" t="s">
        <v>110</v>
      </c>
      <c r="T1356" s="3" t="s">
        <v>134</v>
      </c>
      <c r="U1356" s="3" t="s">
        <v>115</v>
      </c>
      <c r="V1356" s="3" t="s">
        <v>45</v>
      </c>
      <c r="W1356" s="3" t="s">
        <v>34</v>
      </c>
      <c r="X1356" s="3" t="s">
        <v>46</v>
      </c>
      <c r="Y1356" s="3" t="s">
        <v>47</v>
      </c>
      <c r="Z1356" s="3" t="s">
        <v>934</v>
      </c>
      <c r="AA1356" s="3" t="s">
        <v>1513</v>
      </c>
      <c r="AB1356" s="4">
        <v>4</v>
      </c>
      <c r="AC1356" s="4">
        <v>41880</v>
      </c>
      <c r="AD1356" s="4">
        <v>41.88</v>
      </c>
      <c r="AE1356" s="4">
        <v>276000</v>
      </c>
    </row>
    <row r="1357" spans="1:31" ht="22" customHeight="1" x14ac:dyDescent="0.3">
      <c r="A1357" s="5">
        <v>43351</v>
      </c>
      <c r="B1357" s="6" t="s">
        <v>107</v>
      </c>
      <c r="C1357" s="6" t="s">
        <v>32</v>
      </c>
      <c r="D1357" s="6" t="s">
        <v>33</v>
      </c>
      <c r="E1357" s="6" t="s">
        <v>34</v>
      </c>
      <c r="F1357" s="7" t="s">
        <v>68</v>
      </c>
      <c r="G1357" s="7" t="s">
        <v>68</v>
      </c>
      <c r="H1357" s="7" t="s">
        <v>68</v>
      </c>
      <c r="I1357" s="6" t="s">
        <v>1252</v>
      </c>
      <c r="J1357" s="6" t="s">
        <v>108</v>
      </c>
      <c r="K1357" s="6" t="s">
        <v>109</v>
      </c>
      <c r="L1357" s="6" t="s">
        <v>110</v>
      </c>
      <c r="M1357" s="6" t="s">
        <v>61</v>
      </c>
      <c r="N1357" s="7">
        <v>4753761516.5299997</v>
      </c>
      <c r="O1357" s="7">
        <v>5421594553.2399998</v>
      </c>
      <c r="P1357" s="6" t="s">
        <v>1158</v>
      </c>
      <c r="Q1357" s="6" t="s">
        <v>41</v>
      </c>
      <c r="R1357" s="6" t="s">
        <v>133</v>
      </c>
      <c r="S1357" s="6" t="s">
        <v>110</v>
      </c>
      <c r="T1357" s="6" t="s">
        <v>134</v>
      </c>
      <c r="U1357" s="6" t="s">
        <v>115</v>
      </c>
      <c r="V1357" s="6" t="s">
        <v>45</v>
      </c>
      <c r="W1357" s="6" t="s">
        <v>34</v>
      </c>
      <c r="X1357" s="6" t="s">
        <v>46</v>
      </c>
      <c r="Y1357" s="6" t="s">
        <v>47</v>
      </c>
      <c r="Z1357" s="6" t="s">
        <v>934</v>
      </c>
      <c r="AA1357" s="6" t="s">
        <v>1514</v>
      </c>
      <c r="AB1357" s="7">
        <v>8</v>
      </c>
      <c r="AC1357" s="7">
        <v>83460</v>
      </c>
      <c r="AD1357" s="7">
        <v>83.46</v>
      </c>
      <c r="AE1357" s="7">
        <v>551000</v>
      </c>
    </row>
    <row r="1358" spans="1:31" ht="22" customHeight="1" x14ac:dyDescent="0.3">
      <c r="A1358" s="2">
        <v>43351</v>
      </c>
      <c r="B1358" s="3" t="s">
        <v>31</v>
      </c>
      <c r="C1358" s="3" t="s">
        <v>32</v>
      </c>
      <c r="D1358" s="3" t="s">
        <v>33</v>
      </c>
      <c r="E1358" s="3" t="s">
        <v>34</v>
      </c>
      <c r="F1358" s="4" t="s">
        <v>68</v>
      </c>
      <c r="G1358" s="4" t="s">
        <v>68</v>
      </c>
      <c r="H1358" s="4" t="s">
        <v>68</v>
      </c>
      <c r="I1358" s="3" t="s">
        <v>1252</v>
      </c>
      <c r="J1358" s="3" t="s">
        <v>903</v>
      </c>
      <c r="K1358" s="4" t="s">
        <v>68</v>
      </c>
      <c r="L1358" s="3" t="s">
        <v>1160</v>
      </c>
      <c r="M1358" s="4" t="s">
        <v>68</v>
      </c>
      <c r="N1358" s="4" t="s">
        <v>68</v>
      </c>
      <c r="O1358" s="4" t="s">
        <v>68</v>
      </c>
      <c r="P1358" s="3" t="s">
        <v>1161</v>
      </c>
      <c r="Q1358" s="3" t="s">
        <v>905</v>
      </c>
      <c r="R1358" s="3" t="s">
        <v>113</v>
      </c>
      <c r="S1358" s="3" t="s">
        <v>110</v>
      </c>
      <c r="T1358" s="3" t="s">
        <v>114</v>
      </c>
      <c r="U1358" s="3" t="s">
        <v>115</v>
      </c>
      <c r="V1358" s="3" t="s">
        <v>45</v>
      </c>
      <c r="W1358" s="3" t="s">
        <v>34</v>
      </c>
      <c r="X1358" s="3" t="s">
        <v>46</v>
      </c>
      <c r="Y1358" s="3" t="s">
        <v>47</v>
      </c>
      <c r="Z1358" s="3" t="s">
        <v>203</v>
      </c>
      <c r="AA1358" s="3" t="s">
        <v>1515</v>
      </c>
      <c r="AB1358" s="4">
        <v>2</v>
      </c>
      <c r="AC1358" s="4">
        <v>22650</v>
      </c>
      <c r="AD1358" s="4">
        <v>22.65</v>
      </c>
      <c r="AE1358" s="4">
        <v>496000</v>
      </c>
    </row>
    <row r="1359" spans="1:31" ht="22" customHeight="1" x14ac:dyDescent="0.3">
      <c r="A1359" s="5">
        <v>43350</v>
      </c>
      <c r="B1359" s="6" t="s">
        <v>31</v>
      </c>
      <c r="C1359" s="6" t="s">
        <v>56</v>
      </c>
      <c r="D1359" s="7" t="s">
        <v>68</v>
      </c>
      <c r="E1359" s="7" t="s">
        <v>68</v>
      </c>
      <c r="F1359" s="7" t="s">
        <v>68</v>
      </c>
      <c r="G1359" s="7" t="s">
        <v>68</v>
      </c>
      <c r="H1359" s="7" t="s">
        <v>68</v>
      </c>
      <c r="I1359" s="6" t="s">
        <v>74</v>
      </c>
      <c r="J1359" s="6" t="s">
        <v>244</v>
      </c>
      <c r="K1359" s="7" t="s">
        <v>68</v>
      </c>
      <c r="L1359" s="6" t="s">
        <v>245</v>
      </c>
      <c r="M1359" s="6" t="s">
        <v>61</v>
      </c>
      <c r="N1359" s="7" t="s">
        <v>68</v>
      </c>
      <c r="O1359" s="7" t="s">
        <v>68</v>
      </c>
      <c r="P1359" s="6" t="s">
        <v>246</v>
      </c>
      <c r="Q1359" s="6" t="s">
        <v>41</v>
      </c>
      <c r="R1359" s="6" t="s">
        <v>1297</v>
      </c>
      <c r="S1359" s="6" t="s">
        <v>245</v>
      </c>
      <c r="T1359" s="6" t="s">
        <v>1298</v>
      </c>
      <c r="U1359" s="6" t="s">
        <v>124</v>
      </c>
      <c r="V1359" s="6" t="s">
        <v>45</v>
      </c>
      <c r="W1359" s="6" t="s">
        <v>34</v>
      </c>
      <c r="X1359" s="6" t="s">
        <v>46</v>
      </c>
      <c r="Y1359" s="6" t="s">
        <v>47</v>
      </c>
      <c r="Z1359" s="6" t="s">
        <v>187</v>
      </c>
      <c r="AA1359" s="6" t="s">
        <v>1516</v>
      </c>
      <c r="AB1359" s="7">
        <v>2</v>
      </c>
      <c r="AC1359" s="7">
        <v>48800</v>
      </c>
      <c r="AD1359" s="7">
        <v>48.8</v>
      </c>
      <c r="AE1359" s="7">
        <v>423000</v>
      </c>
    </row>
    <row r="1360" spans="1:31" ht="22" customHeight="1" x14ac:dyDescent="0.3">
      <c r="A1360" s="2">
        <v>43350</v>
      </c>
      <c r="B1360" s="3" t="s">
        <v>31</v>
      </c>
      <c r="C1360" s="3" t="s">
        <v>56</v>
      </c>
      <c r="D1360" s="4" t="s">
        <v>68</v>
      </c>
      <c r="E1360" s="4" t="s">
        <v>68</v>
      </c>
      <c r="F1360" s="4" t="s">
        <v>68</v>
      </c>
      <c r="G1360" s="4" t="s">
        <v>68</v>
      </c>
      <c r="H1360" s="4" t="s">
        <v>68</v>
      </c>
      <c r="I1360" s="3" t="s">
        <v>74</v>
      </c>
      <c r="J1360" s="3" t="s">
        <v>385</v>
      </c>
      <c r="K1360" s="4" t="s">
        <v>68</v>
      </c>
      <c r="L1360" s="3" t="s">
        <v>120</v>
      </c>
      <c r="M1360" s="3" t="s">
        <v>61</v>
      </c>
      <c r="N1360" s="4" t="s">
        <v>68</v>
      </c>
      <c r="O1360" s="4" t="s">
        <v>68</v>
      </c>
      <c r="P1360" s="3" t="s">
        <v>387</v>
      </c>
      <c r="Q1360" s="3" t="s">
        <v>101</v>
      </c>
      <c r="R1360" s="3" t="s">
        <v>122</v>
      </c>
      <c r="S1360" s="3" t="s">
        <v>120</v>
      </c>
      <c r="T1360" s="3" t="s">
        <v>123</v>
      </c>
      <c r="U1360" s="3" t="s">
        <v>124</v>
      </c>
      <c r="V1360" s="3" t="s">
        <v>45</v>
      </c>
      <c r="W1360" s="3" t="s">
        <v>34</v>
      </c>
      <c r="X1360" s="3" t="s">
        <v>46</v>
      </c>
      <c r="Y1360" s="3" t="s">
        <v>47</v>
      </c>
      <c r="Z1360" s="3" t="s">
        <v>207</v>
      </c>
      <c r="AA1360" s="3" t="s">
        <v>1517</v>
      </c>
      <c r="AB1360" s="4">
        <v>2</v>
      </c>
      <c r="AC1360" s="4">
        <v>20120</v>
      </c>
      <c r="AD1360" s="4">
        <v>20.12</v>
      </c>
      <c r="AE1360" s="4">
        <v>85700</v>
      </c>
    </row>
    <row r="1361" spans="1:31" ht="22" customHeight="1" x14ac:dyDescent="0.3">
      <c r="A1361" s="5">
        <v>43350</v>
      </c>
      <c r="B1361" s="6" t="s">
        <v>31</v>
      </c>
      <c r="C1361" s="6" t="s">
        <v>56</v>
      </c>
      <c r="D1361" s="7" t="s">
        <v>68</v>
      </c>
      <c r="E1361" s="7" t="s">
        <v>68</v>
      </c>
      <c r="F1361" s="7" t="s">
        <v>68</v>
      </c>
      <c r="G1361" s="7" t="s">
        <v>68</v>
      </c>
      <c r="H1361" s="7" t="s">
        <v>68</v>
      </c>
      <c r="I1361" s="6" t="s">
        <v>74</v>
      </c>
      <c r="J1361" s="6" t="s">
        <v>244</v>
      </c>
      <c r="K1361" s="7" t="s">
        <v>68</v>
      </c>
      <c r="L1361" s="6" t="s">
        <v>245</v>
      </c>
      <c r="M1361" s="6" t="s">
        <v>61</v>
      </c>
      <c r="N1361" s="7" t="s">
        <v>68</v>
      </c>
      <c r="O1361" s="7" t="s">
        <v>68</v>
      </c>
      <c r="P1361" s="6" t="s">
        <v>246</v>
      </c>
      <c r="Q1361" s="6" t="s">
        <v>41</v>
      </c>
      <c r="R1361" s="6" t="s">
        <v>1297</v>
      </c>
      <c r="S1361" s="6" t="s">
        <v>245</v>
      </c>
      <c r="T1361" s="6" t="s">
        <v>1298</v>
      </c>
      <c r="U1361" s="6" t="s">
        <v>124</v>
      </c>
      <c r="V1361" s="6" t="s">
        <v>45</v>
      </c>
      <c r="W1361" s="6" t="s">
        <v>34</v>
      </c>
      <c r="X1361" s="6" t="s">
        <v>46</v>
      </c>
      <c r="Y1361" s="6" t="s">
        <v>47</v>
      </c>
      <c r="Z1361" s="6" t="s">
        <v>187</v>
      </c>
      <c r="AA1361" s="6" t="s">
        <v>1518</v>
      </c>
      <c r="AB1361" s="7">
        <v>5</v>
      </c>
      <c r="AC1361" s="7">
        <v>122000</v>
      </c>
      <c r="AD1361" s="7">
        <v>122</v>
      </c>
      <c r="AE1361" s="7">
        <v>1057000</v>
      </c>
    </row>
    <row r="1362" spans="1:31" ht="22" customHeight="1" x14ac:dyDescent="0.3">
      <c r="A1362" s="2">
        <v>43350</v>
      </c>
      <c r="B1362" s="3" t="s">
        <v>31</v>
      </c>
      <c r="C1362" s="3" t="s">
        <v>56</v>
      </c>
      <c r="D1362" s="4" t="s">
        <v>68</v>
      </c>
      <c r="E1362" s="4" t="s">
        <v>68</v>
      </c>
      <c r="F1362" s="4" t="s">
        <v>68</v>
      </c>
      <c r="G1362" s="4" t="s">
        <v>68</v>
      </c>
      <c r="H1362" s="4" t="s">
        <v>68</v>
      </c>
      <c r="I1362" s="3" t="s">
        <v>74</v>
      </c>
      <c r="J1362" s="3" t="s">
        <v>385</v>
      </c>
      <c r="K1362" s="4" t="s">
        <v>68</v>
      </c>
      <c r="L1362" s="3" t="s">
        <v>120</v>
      </c>
      <c r="M1362" s="3" t="s">
        <v>61</v>
      </c>
      <c r="N1362" s="4" t="s">
        <v>68</v>
      </c>
      <c r="O1362" s="4" t="s">
        <v>68</v>
      </c>
      <c r="P1362" s="3" t="s">
        <v>387</v>
      </c>
      <c r="Q1362" s="3" t="s">
        <v>41</v>
      </c>
      <c r="R1362" s="3" t="s">
        <v>122</v>
      </c>
      <c r="S1362" s="3" t="s">
        <v>120</v>
      </c>
      <c r="T1362" s="3" t="s">
        <v>123</v>
      </c>
      <c r="U1362" s="3" t="s">
        <v>124</v>
      </c>
      <c r="V1362" s="3" t="s">
        <v>45</v>
      </c>
      <c r="W1362" s="3" t="s">
        <v>34</v>
      </c>
      <c r="X1362" s="3" t="s">
        <v>46</v>
      </c>
      <c r="Y1362" s="3" t="s">
        <v>47</v>
      </c>
      <c r="Z1362" s="3" t="s">
        <v>388</v>
      </c>
      <c r="AA1362" s="3" t="s">
        <v>1519</v>
      </c>
      <c r="AB1362" s="4">
        <v>2</v>
      </c>
      <c r="AC1362" s="4">
        <v>24120</v>
      </c>
      <c r="AD1362" s="4">
        <v>24.12</v>
      </c>
      <c r="AE1362" s="4">
        <v>981000</v>
      </c>
    </row>
    <row r="1363" spans="1:31" ht="22" customHeight="1" x14ac:dyDescent="0.3">
      <c r="A1363" s="5">
        <v>43350</v>
      </c>
      <c r="B1363" s="6" t="s">
        <v>31</v>
      </c>
      <c r="C1363" s="6" t="s">
        <v>56</v>
      </c>
      <c r="D1363" s="7" t="s">
        <v>68</v>
      </c>
      <c r="E1363" s="7" t="s">
        <v>68</v>
      </c>
      <c r="F1363" s="7" t="s">
        <v>68</v>
      </c>
      <c r="G1363" s="7" t="s">
        <v>68</v>
      </c>
      <c r="H1363" s="7" t="s">
        <v>68</v>
      </c>
      <c r="I1363" s="6" t="s">
        <v>74</v>
      </c>
      <c r="J1363" s="6" t="s">
        <v>800</v>
      </c>
      <c r="K1363" s="7" t="s">
        <v>68</v>
      </c>
      <c r="L1363" s="6" t="s">
        <v>120</v>
      </c>
      <c r="M1363" s="6" t="s">
        <v>61</v>
      </c>
      <c r="N1363" s="7" t="s">
        <v>68</v>
      </c>
      <c r="O1363" s="7" t="s">
        <v>68</v>
      </c>
      <c r="P1363" s="6" t="s">
        <v>151</v>
      </c>
      <c r="Q1363" s="6" t="s">
        <v>41</v>
      </c>
      <c r="R1363" s="6" t="s">
        <v>152</v>
      </c>
      <c r="S1363" s="6" t="s">
        <v>120</v>
      </c>
      <c r="T1363" s="6" t="s">
        <v>153</v>
      </c>
      <c r="U1363" s="6" t="s">
        <v>124</v>
      </c>
      <c r="V1363" s="6" t="s">
        <v>45</v>
      </c>
      <c r="W1363" s="6" t="s">
        <v>34</v>
      </c>
      <c r="X1363" s="6" t="s">
        <v>46</v>
      </c>
      <c r="Y1363" s="6" t="s">
        <v>47</v>
      </c>
      <c r="Z1363" s="6" t="s">
        <v>154</v>
      </c>
      <c r="AA1363" s="6" t="s">
        <v>1520</v>
      </c>
      <c r="AB1363" s="7">
        <v>1</v>
      </c>
      <c r="AC1363" s="7">
        <v>13660</v>
      </c>
      <c r="AD1363" s="7">
        <v>13.66</v>
      </c>
      <c r="AE1363" s="7">
        <v>362000</v>
      </c>
    </row>
    <row r="1364" spans="1:31" ht="22" customHeight="1" x14ac:dyDescent="0.3">
      <c r="A1364" s="2">
        <v>43346</v>
      </c>
      <c r="B1364" s="3" t="s">
        <v>31</v>
      </c>
      <c r="C1364" s="3" t="s">
        <v>56</v>
      </c>
      <c r="D1364" s="4" t="s">
        <v>68</v>
      </c>
      <c r="E1364" s="4" t="s">
        <v>68</v>
      </c>
      <c r="F1364" s="4" t="s">
        <v>68</v>
      </c>
      <c r="G1364" s="4" t="s">
        <v>68</v>
      </c>
      <c r="H1364" s="4" t="s">
        <v>68</v>
      </c>
      <c r="I1364" s="3" t="s">
        <v>74</v>
      </c>
      <c r="J1364" s="3" t="s">
        <v>1386</v>
      </c>
      <c r="K1364" s="4" t="s">
        <v>68</v>
      </c>
      <c r="L1364" s="3" t="s">
        <v>422</v>
      </c>
      <c r="M1364" s="4" t="s">
        <v>68</v>
      </c>
      <c r="N1364" s="4" t="s">
        <v>68</v>
      </c>
      <c r="O1364" s="4" t="s">
        <v>68</v>
      </c>
      <c r="P1364" s="3" t="s">
        <v>1387</v>
      </c>
      <c r="Q1364" s="3" t="s">
        <v>41</v>
      </c>
      <c r="R1364" s="3" t="s">
        <v>82</v>
      </c>
      <c r="S1364" s="3" t="s">
        <v>79</v>
      </c>
      <c r="T1364" s="3" t="s">
        <v>83</v>
      </c>
      <c r="U1364" s="3" t="s">
        <v>65</v>
      </c>
      <c r="V1364" s="3" t="s">
        <v>45</v>
      </c>
      <c r="W1364" s="3" t="s">
        <v>34</v>
      </c>
      <c r="X1364" s="3" t="s">
        <v>46</v>
      </c>
      <c r="Y1364" s="3" t="s">
        <v>47</v>
      </c>
      <c r="Z1364" s="3" t="s">
        <v>84</v>
      </c>
      <c r="AA1364" s="3" t="s">
        <v>1521</v>
      </c>
      <c r="AB1364" s="4">
        <v>5</v>
      </c>
      <c r="AC1364" s="4">
        <v>72773</v>
      </c>
      <c r="AD1364" s="4">
        <v>72.77</v>
      </c>
      <c r="AE1364" s="4">
        <v>219000</v>
      </c>
    </row>
    <row r="1365" spans="1:31" ht="22" customHeight="1" x14ac:dyDescent="0.3">
      <c r="A1365" s="5">
        <v>43346</v>
      </c>
      <c r="B1365" s="6" t="s">
        <v>31</v>
      </c>
      <c r="C1365" s="6" t="s">
        <v>56</v>
      </c>
      <c r="D1365" s="7" t="s">
        <v>68</v>
      </c>
      <c r="E1365" s="7" t="s">
        <v>68</v>
      </c>
      <c r="F1365" s="7" t="s">
        <v>68</v>
      </c>
      <c r="G1365" s="7" t="s">
        <v>68</v>
      </c>
      <c r="H1365" s="7" t="s">
        <v>68</v>
      </c>
      <c r="I1365" s="6" t="s">
        <v>74</v>
      </c>
      <c r="J1365" s="6" t="s">
        <v>1386</v>
      </c>
      <c r="K1365" s="7" t="s">
        <v>68</v>
      </c>
      <c r="L1365" s="6" t="s">
        <v>422</v>
      </c>
      <c r="M1365" s="7" t="s">
        <v>68</v>
      </c>
      <c r="N1365" s="7" t="s">
        <v>68</v>
      </c>
      <c r="O1365" s="7" t="s">
        <v>68</v>
      </c>
      <c r="P1365" s="6" t="s">
        <v>1387</v>
      </c>
      <c r="Q1365" s="6" t="s">
        <v>41</v>
      </c>
      <c r="R1365" s="6" t="s">
        <v>82</v>
      </c>
      <c r="S1365" s="6" t="s">
        <v>79</v>
      </c>
      <c r="T1365" s="6" t="s">
        <v>83</v>
      </c>
      <c r="U1365" s="6" t="s">
        <v>65</v>
      </c>
      <c r="V1365" s="6" t="s">
        <v>45</v>
      </c>
      <c r="W1365" s="6" t="s">
        <v>34</v>
      </c>
      <c r="X1365" s="6" t="s">
        <v>46</v>
      </c>
      <c r="Y1365" s="6" t="s">
        <v>47</v>
      </c>
      <c r="Z1365" s="6" t="s">
        <v>84</v>
      </c>
      <c r="AA1365" s="6" t="s">
        <v>1522</v>
      </c>
      <c r="AB1365" s="7">
        <v>5</v>
      </c>
      <c r="AC1365" s="7">
        <v>72502</v>
      </c>
      <c r="AD1365" s="7">
        <v>72.5</v>
      </c>
      <c r="AE1365" s="7">
        <v>218000</v>
      </c>
    </row>
    <row r="1366" spans="1:31" ht="22" customHeight="1" x14ac:dyDescent="0.3">
      <c r="A1366" s="2">
        <v>43346</v>
      </c>
      <c r="B1366" s="3" t="s">
        <v>31</v>
      </c>
      <c r="C1366" s="3" t="s">
        <v>56</v>
      </c>
      <c r="D1366" s="4" t="s">
        <v>68</v>
      </c>
      <c r="E1366" s="4" t="s">
        <v>68</v>
      </c>
      <c r="F1366" s="4" t="s">
        <v>68</v>
      </c>
      <c r="G1366" s="4" t="s">
        <v>68</v>
      </c>
      <c r="H1366" s="4" t="s">
        <v>68</v>
      </c>
      <c r="I1366" s="3" t="s">
        <v>74</v>
      </c>
      <c r="J1366" s="3" t="s">
        <v>385</v>
      </c>
      <c r="K1366" s="4" t="s">
        <v>68</v>
      </c>
      <c r="L1366" s="3" t="s">
        <v>120</v>
      </c>
      <c r="M1366" s="3" t="s">
        <v>61</v>
      </c>
      <c r="N1366" s="4" t="s">
        <v>68</v>
      </c>
      <c r="O1366" s="4" t="s">
        <v>68</v>
      </c>
      <c r="P1366" s="3" t="s">
        <v>387</v>
      </c>
      <c r="Q1366" s="3" t="s">
        <v>101</v>
      </c>
      <c r="R1366" s="3" t="s">
        <v>122</v>
      </c>
      <c r="S1366" s="3" t="s">
        <v>120</v>
      </c>
      <c r="T1366" s="3" t="s">
        <v>123</v>
      </c>
      <c r="U1366" s="3" t="s">
        <v>124</v>
      </c>
      <c r="V1366" s="3" t="s">
        <v>45</v>
      </c>
      <c r="W1366" s="3" t="s">
        <v>34</v>
      </c>
      <c r="X1366" s="3" t="s">
        <v>46</v>
      </c>
      <c r="Y1366" s="3" t="s">
        <v>47</v>
      </c>
      <c r="Z1366" s="3" t="s">
        <v>207</v>
      </c>
      <c r="AA1366" s="3" t="s">
        <v>1517</v>
      </c>
      <c r="AB1366" s="4">
        <v>2</v>
      </c>
      <c r="AC1366" s="4">
        <v>20120</v>
      </c>
      <c r="AD1366" s="4">
        <v>20.12</v>
      </c>
      <c r="AE1366" s="4">
        <v>85700</v>
      </c>
    </row>
    <row r="1367" spans="1:31" ht="22" customHeight="1" x14ac:dyDescent="0.3">
      <c r="A1367" s="5">
        <v>43339</v>
      </c>
      <c r="B1367" s="6" t="s">
        <v>31</v>
      </c>
      <c r="C1367" s="6" t="s">
        <v>32</v>
      </c>
      <c r="D1367" s="6" t="s">
        <v>33</v>
      </c>
      <c r="E1367" s="6" t="s">
        <v>34</v>
      </c>
      <c r="F1367" s="7" t="s">
        <v>68</v>
      </c>
      <c r="G1367" s="7" t="s">
        <v>68</v>
      </c>
      <c r="H1367" s="7" t="s">
        <v>68</v>
      </c>
      <c r="I1367" s="6" t="s">
        <v>1252</v>
      </c>
      <c r="J1367" s="6" t="s">
        <v>185</v>
      </c>
      <c r="K1367" s="7" t="s">
        <v>68</v>
      </c>
      <c r="L1367" s="6" t="s">
        <v>120</v>
      </c>
      <c r="M1367" s="7" t="s">
        <v>68</v>
      </c>
      <c r="N1367" s="7" t="s">
        <v>68</v>
      </c>
      <c r="O1367" s="7" t="s">
        <v>68</v>
      </c>
      <c r="P1367" s="6" t="s">
        <v>186</v>
      </c>
      <c r="Q1367" s="6" t="s">
        <v>41</v>
      </c>
      <c r="R1367" s="6" t="s">
        <v>122</v>
      </c>
      <c r="S1367" s="6" t="s">
        <v>120</v>
      </c>
      <c r="T1367" s="6" t="s">
        <v>123</v>
      </c>
      <c r="U1367" s="6" t="s">
        <v>124</v>
      </c>
      <c r="V1367" s="6" t="s">
        <v>45</v>
      </c>
      <c r="W1367" s="6" t="s">
        <v>34</v>
      </c>
      <c r="X1367" s="6" t="s">
        <v>46</v>
      </c>
      <c r="Y1367" s="6" t="s">
        <v>47</v>
      </c>
      <c r="Z1367" s="6" t="s">
        <v>187</v>
      </c>
      <c r="AA1367" s="6" t="s">
        <v>1523</v>
      </c>
      <c r="AB1367" s="7">
        <v>2</v>
      </c>
      <c r="AC1367" s="7">
        <v>17010</v>
      </c>
      <c r="AD1367" s="7">
        <v>17.010000000000002</v>
      </c>
      <c r="AE1367" s="7">
        <v>115000</v>
      </c>
    </row>
    <row r="1368" spans="1:31" ht="22" customHeight="1" x14ac:dyDescent="0.3">
      <c r="A1368" s="2">
        <v>43339</v>
      </c>
      <c r="B1368" s="3" t="s">
        <v>31</v>
      </c>
      <c r="C1368" s="3" t="s">
        <v>32</v>
      </c>
      <c r="D1368" s="3" t="s">
        <v>33</v>
      </c>
      <c r="E1368" s="3" t="s">
        <v>34</v>
      </c>
      <c r="F1368" s="4" t="s">
        <v>68</v>
      </c>
      <c r="G1368" s="4" t="s">
        <v>68</v>
      </c>
      <c r="H1368" s="4" t="s">
        <v>68</v>
      </c>
      <c r="I1368" s="3" t="s">
        <v>1252</v>
      </c>
      <c r="J1368" s="3" t="s">
        <v>185</v>
      </c>
      <c r="K1368" s="4" t="s">
        <v>68</v>
      </c>
      <c r="L1368" s="3" t="s">
        <v>120</v>
      </c>
      <c r="M1368" s="4" t="s">
        <v>68</v>
      </c>
      <c r="N1368" s="4" t="s">
        <v>68</v>
      </c>
      <c r="O1368" s="4" t="s">
        <v>68</v>
      </c>
      <c r="P1368" s="3" t="s">
        <v>186</v>
      </c>
      <c r="Q1368" s="3" t="s">
        <v>41</v>
      </c>
      <c r="R1368" s="3" t="s">
        <v>122</v>
      </c>
      <c r="S1368" s="3" t="s">
        <v>120</v>
      </c>
      <c r="T1368" s="3" t="s">
        <v>123</v>
      </c>
      <c r="U1368" s="3" t="s">
        <v>124</v>
      </c>
      <c r="V1368" s="3" t="s">
        <v>45</v>
      </c>
      <c r="W1368" s="3" t="s">
        <v>34</v>
      </c>
      <c r="X1368" s="3" t="s">
        <v>46</v>
      </c>
      <c r="Y1368" s="3" t="s">
        <v>47</v>
      </c>
      <c r="Z1368" s="3" t="s">
        <v>187</v>
      </c>
      <c r="AA1368" s="3" t="s">
        <v>1523</v>
      </c>
      <c r="AB1368" s="4">
        <v>1</v>
      </c>
      <c r="AC1368" s="4">
        <v>11550</v>
      </c>
      <c r="AD1368" s="4">
        <v>11.55</v>
      </c>
      <c r="AE1368" s="4">
        <v>78400</v>
      </c>
    </row>
    <row r="1369" spans="1:31" ht="22" customHeight="1" x14ac:dyDescent="0.3">
      <c r="A1369" s="5">
        <v>43339</v>
      </c>
      <c r="B1369" s="6" t="s">
        <v>31</v>
      </c>
      <c r="C1369" s="6" t="s">
        <v>56</v>
      </c>
      <c r="D1369" s="7" t="s">
        <v>68</v>
      </c>
      <c r="E1369" s="7" t="s">
        <v>68</v>
      </c>
      <c r="F1369" s="7" t="s">
        <v>68</v>
      </c>
      <c r="G1369" s="7" t="s">
        <v>68</v>
      </c>
      <c r="H1369" s="7" t="s">
        <v>68</v>
      </c>
      <c r="I1369" s="6" t="s">
        <v>74</v>
      </c>
      <c r="J1369" s="6" t="s">
        <v>127</v>
      </c>
      <c r="K1369" s="7" t="s">
        <v>68</v>
      </c>
      <c r="L1369" s="6" t="s">
        <v>120</v>
      </c>
      <c r="M1369" s="7" t="s">
        <v>68</v>
      </c>
      <c r="N1369" s="7" t="s">
        <v>68</v>
      </c>
      <c r="O1369" s="7" t="s">
        <v>68</v>
      </c>
      <c r="P1369" s="6" t="s">
        <v>128</v>
      </c>
      <c r="Q1369" s="6" t="s">
        <v>41</v>
      </c>
      <c r="R1369" s="6" t="s">
        <v>122</v>
      </c>
      <c r="S1369" s="6" t="s">
        <v>120</v>
      </c>
      <c r="T1369" s="6" t="s">
        <v>123</v>
      </c>
      <c r="U1369" s="6" t="s">
        <v>124</v>
      </c>
      <c r="V1369" s="6" t="s">
        <v>45</v>
      </c>
      <c r="W1369" s="6" t="s">
        <v>34</v>
      </c>
      <c r="X1369" s="6" t="s">
        <v>46</v>
      </c>
      <c r="Y1369" s="6" t="s">
        <v>47</v>
      </c>
      <c r="Z1369" s="6" t="s">
        <v>143</v>
      </c>
      <c r="AA1369" s="6" t="s">
        <v>1524</v>
      </c>
      <c r="AB1369" s="7">
        <v>2</v>
      </c>
      <c r="AC1369" s="7">
        <v>19440</v>
      </c>
      <c r="AD1369" s="7">
        <v>19.440000000000001</v>
      </c>
      <c r="AE1369" s="7">
        <v>92200</v>
      </c>
    </row>
    <row r="1370" spans="1:31" ht="22" customHeight="1" x14ac:dyDescent="0.3">
      <c r="A1370" s="2">
        <v>43339</v>
      </c>
      <c r="B1370" s="3" t="s">
        <v>31</v>
      </c>
      <c r="C1370" s="3" t="s">
        <v>56</v>
      </c>
      <c r="D1370" s="4" t="s">
        <v>68</v>
      </c>
      <c r="E1370" s="4" t="s">
        <v>68</v>
      </c>
      <c r="F1370" s="4" t="s">
        <v>68</v>
      </c>
      <c r="G1370" s="4" t="s">
        <v>68</v>
      </c>
      <c r="H1370" s="4" t="s">
        <v>68</v>
      </c>
      <c r="I1370" s="3" t="s">
        <v>74</v>
      </c>
      <c r="J1370" s="3" t="s">
        <v>1386</v>
      </c>
      <c r="K1370" s="4" t="s">
        <v>68</v>
      </c>
      <c r="L1370" s="3" t="s">
        <v>422</v>
      </c>
      <c r="M1370" s="4" t="s">
        <v>68</v>
      </c>
      <c r="N1370" s="4" t="s">
        <v>68</v>
      </c>
      <c r="O1370" s="4" t="s">
        <v>68</v>
      </c>
      <c r="P1370" s="3" t="s">
        <v>1387</v>
      </c>
      <c r="Q1370" s="3" t="s">
        <v>41</v>
      </c>
      <c r="R1370" s="3" t="s">
        <v>82</v>
      </c>
      <c r="S1370" s="3" t="s">
        <v>79</v>
      </c>
      <c r="T1370" s="3" t="s">
        <v>83</v>
      </c>
      <c r="U1370" s="3" t="s">
        <v>65</v>
      </c>
      <c r="V1370" s="3" t="s">
        <v>45</v>
      </c>
      <c r="W1370" s="3" t="s">
        <v>34</v>
      </c>
      <c r="X1370" s="3" t="s">
        <v>46</v>
      </c>
      <c r="Y1370" s="3" t="s">
        <v>47</v>
      </c>
      <c r="Z1370" s="3" t="s">
        <v>84</v>
      </c>
      <c r="AA1370" s="3" t="s">
        <v>1525</v>
      </c>
      <c r="AB1370" s="4">
        <v>4</v>
      </c>
      <c r="AC1370" s="4">
        <v>57997</v>
      </c>
      <c r="AD1370" s="4">
        <v>58</v>
      </c>
      <c r="AE1370" s="4">
        <v>177000</v>
      </c>
    </row>
    <row r="1371" spans="1:31" ht="22" customHeight="1" x14ac:dyDescent="0.3">
      <c r="A1371" s="5">
        <v>43339</v>
      </c>
      <c r="B1371" s="6" t="s">
        <v>31</v>
      </c>
      <c r="C1371" s="6" t="s">
        <v>56</v>
      </c>
      <c r="D1371" s="7" t="s">
        <v>68</v>
      </c>
      <c r="E1371" s="7" t="s">
        <v>68</v>
      </c>
      <c r="F1371" s="7" t="s">
        <v>68</v>
      </c>
      <c r="G1371" s="7" t="s">
        <v>68</v>
      </c>
      <c r="H1371" s="7" t="s">
        <v>68</v>
      </c>
      <c r="I1371" s="6" t="s">
        <v>74</v>
      </c>
      <c r="J1371" s="6" t="s">
        <v>385</v>
      </c>
      <c r="K1371" s="7" t="s">
        <v>68</v>
      </c>
      <c r="L1371" s="6" t="s">
        <v>120</v>
      </c>
      <c r="M1371" s="6" t="s">
        <v>61</v>
      </c>
      <c r="N1371" s="7" t="s">
        <v>68</v>
      </c>
      <c r="O1371" s="7" t="s">
        <v>68</v>
      </c>
      <c r="P1371" s="6" t="s">
        <v>387</v>
      </c>
      <c r="Q1371" s="6" t="s">
        <v>41</v>
      </c>
      <c r="R1371" s="6" t="s">
        <v>122</v>
      </c>
      <c r="S1371" s="6" t="s">
        <v>120</v>
      </c>
      <c r="T1371" s="6" t="s">
        <v>123</v>
      </c>
      <c r="U1371" s="6" t="s">
        <v>124</v>
      </c>
      <c r="V1371" s="6" t="s">
        <v>45</v>
      </c>
      <c r="W1371" s="6" t="s">
        <v>34</v>
      </c>
      <c r="X1371" s="6" t="s">
        <v>46</v>
      </c>
      <c r="Y1371" s="6" t="s">
        <v>47</v>
      </c>
      <c r="Z1371" s="6" t="s">
        <v>388</v>
      </c>
      <c r="AA1371" s="6" t="s">
        <v>1526</v>
      </c>
      <c r="AB1371" s="7">
        <v>2</v>
      </c>
      <c r="AC1371" s="7">
        <v>24120</v>
      </c>
      <c r="AD1371" s="7">
        <v>24.12</v>
      </c>
      <c r="AE1371" s="7">
        <v>1223000</v>
      </c>
    </row>
    <row r="1372" spans="1:31" ht="22" customHeight="1" x14ac:dyDescent="0.3">
      <c r="A1372" s="2">
        <v>43339</v>
      </c>
      <c r="B1372" s="3" t="s">
        <v>31</v>
      </c>
      <c r="C1372" s="3" t="s">
        <v>32</v>
      </c>
      <c r="D1372" s="3" t="s">
        <v>33</v>
      </c>
      <c r="E1372" s="3" t="s">
        <v>34</v>
      </c>
      <c r="F1372" s="4" t="s">
        <v>68</v>
      </c>
      <c r="G1372" s="4" t="s">
        <v>68</v>
      </c>
      <c r="H1372" s="4" t="s">
        <v>68</v>
      </c>
      <c r="I1372" s="3" t="s">
        <v>1252</v>
      </c>
      <c r="J1372" s="3" t="s">
        <v>185</v>
      </c>
      <c r="K1372" s="4" t="s">
        <v>68</v>
      </c>
      <c r="L1372" s="3" t="s">
        <v>120</v>
      </c>
      <c r="M1372" s="4" t="s">
        <v>68</v>
      </c>
      <c r="N1372" s="4" t="s">
        <v>68</v>
      </c>
      <c r="O1372" s="4" t="s">
        <v>68</v>
      </c>
      <c r="P1372" s="3" t="s">
        <v>186</v>
      </c>
      <c r="Q1372" s="3" t="s">
        <v>41</v>
      </c>
      <c r="R1372" s="3" t="s">
        <v>122</v>
      </c>
      <c r="S1372" s="3" t="s">
        <v>120</v>
      </c>
      <c r="T1372" s="3" t="s">
        <v>123</v>
      </c>
      <c r="U1372" s="3" t="s">
        <v>124</v>
      </c>
      <c r="V1372" s="3" t="s">
        <v>45</v>
      </c>
      <c r="W1372" s="3" t="s">
        <v>34</v>
      </c>
      <c r="X1372" s="3" t="s">
        <v>46</v>
      </c>
      <c r="Y1372" s="3" t="s">
        <v>47</v>
      </c>
      <c r="Z1372" s="3" t="s">
        <v>187</v>
      </c>
      <c r="AA1372" s="3" t="s">
        <v>1423</v>
      </c>
      <c r="AB1372" s="4">
        <v>2</v>
      </c>
      <c r="AC1372" s="4">
        <v>6480</v>
      </c>
      <c r="AD1372" s="4">
        <v>6.48</v>
      </c>
      <c r="AE1372" s="4">
        <v>44000</v>
      </c>
    </row>
    <row r="1373" spans="1:31" ht="22" customHeight="1" x14ac:dyDescent="0.3">
      <c r="A1373" s="5">
        <v>43337</v>
      </c>
      <c r="B1373" s="6" t="s">
        <v>31</v>
      </c>
      <c r="C1373" s="6" t="s">
        <v>32</v>
      </c>
      <c r="D1373" s="6" t="s">
        <v>33</v>
      </c>
      <c r="E1373" s="6" t="s">
        <v>34</v>
      </c>
      <c r="F1373" s="7" t="s">
        <v>68</v>
      </c>
      <c r="G1373" s="7" t="s">
        <v>68</v>
      </c>
      <c r="H1373" s="7" t="s">
        <v>68</v>
      </c>
      <c r="I1373" s="6" t="s">
        <v>1252</v>
      </c>
      <c r="J1373" s="6" t="s">
        <v>131</v>
      </c>
      <c r="K1373" s="6" t="s">
        <v>109</v>
      </c>
      <c r="L1373" s="6" t="s">
        <v>110</v>
      </c>
      <c r="M1373" s="7" t="s">
        <v>68</v>
      </c>
      <c r="N1373" s="7" t="s">
        <v>68</v>
      </c>
      <c r="O1373" s="7" t="s">
        <v>68</v>
      </c>
      <c r="P1373" s="6" t="s">
        <v>132</v>
      </c>
      <c r="Q1373" s="6" t="s">
        <v>101</v>
      </c>
      <c r="R1373" s="6" t="s">
        <v>210</v>
      </c>
      <c r="S1373" s="6" t="s">
        <v>110</v>
      </c>
      <c r="T1373" s="6" t="s">
        <v>211</v>
      </c>
      <c r="U1373" s="6" t="s">
        <v>115</v>
      </c>
      <c r="V1373" s="6" t="s">
        <v>45</v>
      </c>
      <c r="W1373" s="6" t="s">
        <v>34</v>
      </c>
      <c r="X1373" s="6" t="s">
        <v>46</v>
      </c>
      <c r="Y1373" s="6" t="s">
        <v>47</v>
      </c>
      <c r="Z1373" s="6" t="s">
        <v>145</v>
      </c>
      <c r="AA1373" s="6" t="s">
        <v>1527</v>
      </c>
      <c r="AB1373" s="7">
        <v>2</v>
      </c>
      <c r="AC1373" s="7">
        <v>27504</v>
      </c>
      <c r="AD1373" s="7">
        <v>27.5</v>
      </c>
      <c r="AE1373" s="7">
        <v>425000</v>
      </c>
    </row>
    <row r="1374" spans="1:31" ht="22" customHeight="1" x14ac:dyDescent="0.3">
      <c r="A1374" s="2">
        <v>43337</v>
      </c>
      <c r="B1374" s="3" t="s">
        <v>31</v>
      </c>
      <c r="C1374" s="3" t="s">
        <v>56</v>
      </c>
      <c r="D1374" s="4" t="s">
        <v>68</v>
      </c>
      <c r="E1374" s="4" t="s">
        <v>68</v>
      </c>
      <c r="F1374" s="4" t="s">
        <v>68</v>
      </c>
      <c r="G1374" s="4" t="s">
        <v>68</v>
      </c>
      <c r="H1374" s="4" t="s">
        <v>68</v>
      </c>
      <c r="I1374" s="3" t="s">
        <v>74</v>
      </c>
      <c r="J1374" s="3" t="s">
        <v>230</v>
      </c>
      <c r="K1374" s="3" t="s">
        <v>580</v>
      </c>
      <c r="L1374" s="3" t="s">
        <v>110</v>
      </c>
      <c r="M1374" s="4" t="s">
        <v>68</v>
      </c>
      <c r="N1374" s="4" t="s">
        <v>68</v>
      </c>
      <c r="O1374" s="4" t="s">
        <v>68</v>
      </c>
      <c r="P1374" s="3" t="s">
        <v>231</v>
      </c>
      <c r="Q1374" s="3" t="s">
        <v>101</v>
      </c>
      <c r="R1374" s="3" t="s">
        <v>133</v>
      </c>
      <c r="S1374" s="3" t="s">
        <v>110</v>
      </c>
      <c r="T1374" s="3" t="s">
        <v>134</v>
      </c>
      <c r="U1374" s="3" t="s">
        <v>115</v>
      </c>
      <c r="V1374" s="3" t="s">
        <v>45</v>
      </c>
      <c r="W1374" s="3" t="s">
        <v>34</v>
      </c>
      <c r="X1374" s="3" t="s">
        <v>46</v>
      </c>
      <c r="Y1374" s="3" t="s">
        <v>47</v>
      </c>
      <c r="Z1374" s="3" t="s">
        <v>232</v>
      </c>
      <c r="AA1374" s="3" t="s">
        <v>1528</v>
      </c>
      <c r="AB1374" s="4">
        <v>1</v>
      </c>
      <c r="AC1374" s="4">
        <v>16040</v>
      </c>
      <c r="AD1374" s="4">
        <v>16.04</v>
      </c>
      <c r="AE1374" s="4">
        <v>24000</v>
      </c>
    </row>
    <row r="1375" spans="1:31" ht="22" customHeight="1" x14ac:dyDescent="0.3">
      <c r="A1375" s="5">
        <v>43331</v>
      </c>
      <c r="B1375" s="6" t="s">
        <v>31</v>
      </c>
      <c r="C1375" s="6" t="s">
        <v>56</v>
      </c>
      <c r="D1375" s="6" t="s">
        <v>222</v>
      </c>
      <c r="E1375" s="6" t="s">
        <v>34</v>
      </c>
      <c r="F1375" s="7" t="s">
        <v>68</v>
      </c>
      <c r="G1375" s="7" t="s">
        <v>68</v>
      </c>
      <c r="H1375" s="7" t="s">
        <v>68</v>
      </c>
      <c r="I1375" s="6" t="s">
        <v>446</v>
      </c>
      <c r="J1375" s="6" t="s">
        <v>1492</v>
      </c>
      <c r="K1375" s="7" t="s">
        <v>68</v>
      </c>
      <c r="L1375" s="6" t="s">
        <v>120</v>
      </c>
      <c r="M1375" s="7" t="s">
        <v>68</v>
      </c>
      <c r="N1375" s="7" t="s">
        <v>68</v>
      </c>
      <c r="O1375" s="7" t="s">
        <v>68</v>
      </c>
      <c r="P1375" s="6" t="s">
        <v>1493</v>
      </c>
      <c r="Q1375" s="6" t="s">
        <v>41</v>
      </c>
      <c r="R1375" s="6" t="s">
        <v>122</v>
      </c>
      <c r="S1375" s="6" t="s">
        <v>120</v>
      </c>
      <c r="T1375" s="6" t="s">
        <v>123</v>
      </c>
      <c r="U1375" s="6" t="s">
        <v>124</v>
      </c>
      <c r="V1375" s="6" t="s">
        <v>45</v>
      </c>
      <c r="W1375" s="6" t="s">
        <v>34</v>
      </c>
      <c r="X1375" s="6" t="s">
        <v>46</v>
      </c>
      <c r="Y1375" s="6" t="s">
        <v>47</v>
      </c>
      <c r="Z1375" s="6" t="s">
        <v>143</v>
      </c>
      <c r="AA1375" s="6" t="s">
        <v>1529</v>
      </c>
      <c r="AB1375" s="7">
        <v>4</v>
      </c>
      <c r="AC1375" s="7">
        <v>42400</v>
      </c>
      <c r="AD1375" s="7">
        <v>42.4</v>
      </c>
      <c r="AE1375" s="7">
        <v>201000</v>
      </c>
    </row>
    <row r="1376" spans="1:31" ht="22" customHeight="1" x14ac:dyDescent="0.3">
      <c r="A1376" s="2">
        <v>43331</v>
      </c>
      <c r="B1376" s="3" t="s">
        <v>31</v>
      </c>
      <c r="C1376" s="3" t="s">
        <v>32</v>
      </c>
      <c r="D1376" s="3" t="s">
        <v>33</v>
      </c>
      <c r="E1376" s="3" t="s">
        <v>34</v>
      </c>
      <c r="F1376" s="4" t="s">
        <v>68</v>
      </c>
      <c r="G1376" s="4" t="s">
        <v>68</v>
      </c>
      <c r="H1376" s="4" t="s">
        <v>68</v>
      </c>
      <c r="I1376" s="3" t="s">
        <v>1252</v>
      </c>
      <c r="J1376" s="3" t="s">
        <v>185</v>
      </c>
      <c r="K1376" s="4" t="s">
        <v>68</v>
      </c>
      <c r="L1376" s="3" t="s">
        <v>120</v>
      </c>
      <c r="M1376" s="4" t="s">
        <v>68</v>
      </c>
      <c r="N1376" s="4" t="s">
        <v>68</v>
      </c>
      <c r="O1376" s="4" t="s">
        <v>68</v>
      </c>
      <c r="P1376" s="3" t="s">
        <v>186</v>
      </c>
      <c r="Q1376" s="3" t="s">
        <v>41</v>
      </c>
      <c r="R1376" s="3" t="s">
        <v>122</v>
      </c>
      <c r="S1376" s="3" t="s">
        <v>120</v>
      </c>
      <c r="T1376" s="3" t="s">
        <v>123</v>
      </c>
      <c r="U1376" s="3" t="s">
        <v>124</v>
      </c>
      <c r="V1376" s="3" t="s">
        <v>45</v>
      </c>
      <c r="W1376" s="3" t="s">
        <v>34</v>
      </c>
      <c r="X1376" s="3" t="s">
        <v>46</v>
      </c>
      <c r="Y1376" s="3" t="s">
        <v>47</v>
      </c>
      <c r="Z1376" s="3" t="s">
        <v>187</v>
      </c>
      <c r="AA1376" s="3" t="s">
        <v>1530</v>
      </c>
      <c r="AB1376" s="4">
        <v>2</v>
      </c>
      <c r="AC1376" s="4">
        <v>23100</v>
      </c>
      <c r="AD1376" s="4">
        <v>23.1</v>
      </c>
      <c r="AE1376" s="4">
        <v>157000</v>
      </c>
    </row>
    <row r="1377" spans="1:31" ht="22" customHeight="1" x14ac:dyDescent="0.3">
      <c r="A1377" s="5">
        <v>43331</v>
      </c>
      <c r="B1377" s="6" t="s">
        <v>31</v>
      </c>
      <c r="C1377" s="6" t="s">
        <v>56</v>
      </c>
      <c r="D1377" s="7" t="s">
        <v>68</v>
      </c>
      <c r="E1377" s="7" t="s">
        <v>68</v>
      </c>
      <c r="F1377" s="7" t="s">
        <v>68</v>
      </c>
      <c r="G1377" s="7" t="s">
        <v>68</v>
      </c>
      <c r="H1377" s="7" t="s">
        <v>68</v>
      </c>
      <c r="I1377" s="6" t="s">
        <v>74</v>
      </c>
      <c r="J1377" s="6" t="s">
        <v>127</v>
      </c>
      <c r="K1377" s="7" t="s">
        <v>68</v>
      </c>
      <c r="L1377" s="6" t="s">
        <v>120</v>
      </c>
      <c r="M1377" s="7" t="s">
        <v>68</v>
      </c>
      <c r="N1377" s="7" t="s">
        <v>68</v>
      </c>
      <c r="O1377" s="7" t="s">
        <v>68</v>
      </c>
      <c r="P1377" s="6" t="s">
        <v>128</v>
      </c>
      <c r="Q1377" s="6" t="s">
        <v>41</v>
      </c>
      <c r="R1377" s="6" t="s">
        <v>122</v>
      </c>
      <c r="S1377" s="6" t="s">
        <v>120</v>
      </c>
      <c r="T1377" s="6" t="s">
        <v>123</v>
      </c>
      <c r="U1377" s="6" t="s">
        <v>124</v>
      </c>
      <c r="V1377" s="6" t="s">
        <v>45</v>
      </c>
      <c r="W1377" s="6" t="s">
        <v>34</v>
      </c>
      <c r="X1377" s="6" t="s">
        <v>46</v>
      </c>
      <c r="Y1377" s="6" t="s">
        <v>47</v>
      </c>
      <c r="Z1377" s="6" t="s">
        <v>143</v>
      </c>
      <c r="AA1377" s="6" t="s">
        <v>1175</v>
      </c>
      <c r="AB1377" s="7">
        <v>2</v>
      </c>
      <c r="AC1377" s="7">
        <v>21600</v>
      </c>
      <c r="AD1377" s="7">
        <v>21.6</v>
      </c>
      <c r="AE1377" s="7">
        <v>102000</v>
      </c>
    </row>
    <row r="1378" spans="1:31" ht="22" customHeight="1" x14ac:dyDescent="0.3">
      <c r="A1378" s="2">
        <v>43331</v>
      </c>
      <c r="B1378" s="3" t="s">
        <v>31</v>
      </c>
      <c r="C1378" s="3" t="s">
        <v>32</v>
      </c>
      <c r="D1378" s="3" t="s">
        <v>33</v>
      </c>
      <c r="E1378" s="3" t="s">
        <v>34</v>
      </c>
      <c r="F1378" s="4" t="s">
        <v>68</v>
      </c>
      <c r="G1378" s="4" t="s">
        <v>68</v>
      </c>
      <c r="H1378" s="4" t="s">
        <v>68</v>
      </c>
      <c r="I1378" s="3" t="s">
        <v>1252</v>
      </c>
      <c r="J1378" s="3" t="s">
        <v>185</v>
      </c>
      <c r="K1378" s="4" t="s">
        <v>68</v>
      </c>
      <c r="L1378" s="3" t="s">
        <v>120</v>
      </c>
      <c r="M1378" s="4" t="s">
        <v>68</v>
      </c>
      <c r="N1378" s="4" t="s">
        <v>68</v>
      </c>
      <c r="O1378" s="4" t="s">
        <v>68</v>
      </c>
      <c r="P1378" s="3" t="s">
        <v>186</v>
      </c>
      <c r="Q1378" s="3" t="s">
        <v>41</v>
      </c>
      <c r="R1378" s="3" t="s">
        <v>122</v>
      </c>
      <c r="S1378" s="3" t="s">
        <v>120</v>
      </c>
      <c r="T1378" s="3" t="s">
        <v>123</v>
      </c>
      <c r="U1378" s="3" t="s">
        <v>124</v>
      </c>
      <c r="V1378" s="3" t="s">
        <v>45</v>
      </c>
      <c r="W1378" s="3" t="s">
        <v>34</v>
      </c>
      <c r="X1378" s="3" t="s">
        <v>46</v>
      </c>
      <c r="Y1378" s="3" t="s">
        <v>47</v>
      </c>
      <c r="Z1378" s="3" t="s">
        <v>187</v>
      </c>
      <c r="AA1378" s="3" t="s">
        <v>1531</v>
      </c>
      <c r="AB1378" s="4">
        <v>2</v>
      </c>
      <c r="AC1378" s="4">
        <v>6480</v>
      </c>
      <c r="AD1378" s="4">
        <v>6.48</v>
      </c>
      <c r="AE1378" s="4">
        <v>44000</v>
      </c>
    </row>
    <row r="1379" spans="1:31" ht="22" customHeight="1" x14ac:dyDescent="0.3">
      <c r="A1379" s="5">
        <v>43331</v>
      </c>
      <c r="B1379" s="6" t="s">
        <v>31</v>
      </c>
      <c r="C1379" s="6" t="s">
        <v>56</v>
      </c>
      <c r="D1379" s="7" t="s">
        <v>68</v>
      </c>
      <c r="E1379" s="7" t="s">
        <v>68</v>
      </c>
      <c r="F1379" s="7" t="s">
        <v>68</v>
      </c>
      <c r="G1379" s="7" t="s">
        <v>68</v>
      </c>
      <c r="H1379" s="7" t="s">
        <v>68</v>
      </c>
      <c r="I1379" s="6" t="s">
        <v>74</v>
      </c>
      <c r="J1379" s="6" t="s">
        <v>385</v>
      </c>
      <c r="K1379" s="7" t="s">
        <v>68</v>
      </c>
      <c r="L1379" s="6" t="s">
        <v>120</v>
      </c>
      <c r="M1379" s="6" t="s">
        <v>61</v>
      </c>
      <c r="N1379" s="7" t="s">
        <v>68</v>
      </c>
      <c r="O1379" s="7" t="s">
        <v>68</v>
      </c>
      <c r="P1379" s="6" t="s">
        <v>387</v>
      </c>
      <c r="Q1379" s="6" t="s">
        <v>41</v>
      </c>
      <c r="R1379" s="6" t="s">
        <v>122</v>
      </c>
      <c r="S1379" s="6" t="s">
        <v>120</v>
      </c>
      <c r="T1379" s="6" t="s">
        <v>123</v>
      </c>
      <c r="U1379" s="6" t="s">
        <v>124</v>
      </c>
      <c r="V1379" s="6" t="s">
        <v>45</v>
      </c>
      <c r="W1379" s="6" t="s">
        <v>34</v>
      </c>
      <c r="X1379" s="6" t="s">
        <v>46</v>
      </c>
      <c r="Y1379" s="6" t="s">
        <v>47</v>
      </c>
      <c r="Z1379" s="6" t="s">
        <v>388</v>
      </c>
      <c r="AA1379" s="6" t="s">
        <v>1532</v>
      </c>
      <c r="AB1379" s="7">
        <v>2</v>
      </c>
      <c r="AC1379" s="7">
        <v>24120</v>
      </c>
      <c r="AD1379" s="7">
        <v>24.12</v>
      </c>
      <c r="AE1379" s="7">
        <v>1223000</v>
      </c>
    </row>
    <row r="1380" spans="1:31" ht="22" customHeight="1" x14ac:dyDescent="0.3">
      <c r="A1380" s="2">
        <v>43330</v>
      </c>
      <c r="B1380" s="3" t="s">
        <v>107</v>
      </c>
      <c r="C1380" s="3" t="s">
        <v>32</v>
      </c>
      <c r="D1380" s="3" t="s">
        <v>33</v>
      </c>
      <c r="E1380" s="3" t="s">
        <v>34</v>
      </c>
      <c r="F1380" s="4" t="s">
        <v>68</v>
      </c>
      <c r="G1380" s="4" t="s">
        <v>68</v>
      </c>
      <c r="H1380" s="4" t="s">
        <v>68</v>
      </c>
      <c r="I1380" s="3" t="s">
        <v>1252</v>
      </c>
      <c r="J1380" s="3" t="s">
        <v>108</v>
      </c>
      <c r="K1380" s="3" t="s">
        <v>109</v>
      </c>
      <c r="L1380" s="3" t="s">
        <v>110</v>
      </c>
      <c r="M1380" s="3" t="s">
        <v>61</v>
      </c>
      <c r="N1380" s="4">
        <v>4753761516.5299997</v>
      </c>
      <c r="O1380" s="4">
        <v>5421594553.2399998</v>
      </c>
      <c r="P1380" s="3" t="s">
        <v>1158</v>
      </c>
      <c r="Q1380" s="3" t="s">
        <v>41</v>
      </c>
      <c r="R1380" s="3" t="s">
        <v>133</v>
      </c>
      <c r="S1380" s="3" t="s">
        <v>110</v>
      </c>
      <c r="T1380" s="3" t="s">
        <v>134</v>
      </c>
      <c r="U1380" s="3" t="s">
        <v>115</v>
      </c>
      <c r="V1380" s="3" t="s">
        <v>45</v>
      </c>
      <c r="W1380" s="3" t="s">
        <v>34</v>
      </c>
      <c r="X1380" s="3" t="s">
        <v>46</v>
      </c>
      <c r="Y1380" s="3" t="s">
        <v>47</v>
      </c>
      <c r="Z1380" s="3" t="s">
        <v>187</v>
      </c>
      <c r="AA1380" s="3" t="s">
        <v>1533</v>
      </c>
      <c r="AB1380" s="4">
        <v>4</v>
      </c>
      <c r="AC1380" s="4">
        <v>40360</v>
      </c>
      <c r="AD1380" s="4">
        <v>40.36</v>
      </c>
      <c r="AE1380" s="4">
        <v>268000</v>
      </c>
    </row>
    <row r="1381" spans="1:31" ht="22" customHeight="1" x14ac:dyDescent="0.3">
      <c r="A1381" s="5">
        <v>43330</v>
      </c>
      <c r="B1381" s="6" t="s">
        <v>31</v>
      </c>
      <c r="C1381" s="6" t="s">
        <v>32</v>
      </c>
      <c r="D1381" s="6" t="s">
        <v>33</v>
      </c>
      <c r="E1381" s="6" t="s">
        <v>34</v>
      </c>
      <c r="F1381" s="7" t="s">
        <v>68</v>
      </c>
      <c r="G1381" s="7" t="s">
        <v>68</v>
      </c>
      <c r="H1381" s="7" t="s">
        <v>68</v>
      </c>
      <c r="I1381" s="6" t="s">
        <v>1252</v>
      </c>
      <c r="J1381" s="6" t="s">
        <v>131</v>
      </c>
      <c r="K1381" s="6" t="s">
        <v>109</v>
      </c>
      <c r="L1381" s="6" t="s">
        <v>110</v>
      </c>
      <c r="M1381" s="7" t="s">
        <v>68</v>
      </c>
      <c r="N1381" s="7" t="s">
        <v>68</v>
      </c>
      <c r="O1381" s="7" t="s">
        <v>68</v>
      </c>
      <c r="P1381" s="6" t="s">
        <v>132</v>
      </c>
      <c r="Q1381" s="6" t="s">
        <v>101</v>
      </c>
      <c r="R1381" s="6" t="s">
        <v>210</v>
      </c>
      <c r="S1381" s="6" t="s">
        <v>110</v>
      </c>
      <c r="T1381" s="6" t="s">
        <v>211</v>
      </c>
      <c r="U1381" s="6" t="s">
        <v>115</v>
      </c>
      <c r="V1381" s="6" t="s">
        <v>45</v>
      </c>
      <c r="W1381" s="6" t="s">
        <v>34</v>
      </c>
      <c r="X1381" s="6" t="s">
        <v>46</v>
      </c>
      <c r="Y1381" s="6" t="s">
        <v>47</v>
      </c>
      <c r="Z1381" s="6" t="s">
        <v>145</v>
      </c>
      <c r="AA1381" s="6" t="s">
        <v>1534</v>
      </c>
      <c r="AB1381" s="7">
        <v>1</v>
      </c>
      <c r="AC1381" s="7">
        <v>14420</v>
      </c>
      <c r="AD1381" s="7">
        <v>14.42</v>
      </c>
      <c r="AE1381" s="7">
        <v>223000</v>
      </c>
    </row>
    <row r="1382" spans="1:31" ht="22" customHeight="1" x14ac:dyDescent="0.3">
      <c r="A1382" s="2">
        <v>43330</v>
      </c>
      <c r="B1382" s="3" t="s">
        <v>31</v>
      </c>
      <c r="C1382" s="3" t="s">
        <v>56</v>
      </c>
      <c r="D1382" s="3" t="s">
        <v>222</v>
      </c>
      <c r="E1382" s="3" t="s">
        <v>34</v>
      </c>
      <c r="F1382" s="4" t="s">
        <v>68</v>
      </c>
      <c r="G1382" s="4" t="s">
        <v>68</v>
      </c>
      <c r="H1382" s="4" t="s">
        <v>68</v>
      </c>
      <c r="I1382" s="3" t="s">
        <v>223</v>
      </c>
      <c r="J1382" s="3" t="s">
        <v>131</v>
      </c>
      <c r="K1382" s="3" t="s">
        <v>109</v>
      </c>
      <c r="L1382" s="3" t="s">
        <v>110</v>
      </c>
      <c r="M1382" s="4" t="s">
        <v>68</v>
      </c>
      <c r="N1382" s="4" t="s">
        <v>68</v>
      </c>
      <c r="O1382" s="4" t="s">
        <v>68</v>
      </c>
      <c r="P1382" s="3" t="s">
        <v>132</v>
      </c>
      <c r="Q1382" s="3" t="s">
        <v>101</v>
      </c>
      <c r="R1382" s="3" t="s">
        <v>210</v>
      </c>
      <c r="S1382" s="3" t="s">
        <v>110</v>
      </c>
      <c r="T1382" s="3" t="s">
        <v>211</v>
      </c>
      <c r="U1382" s="3" t="s">
        <v>115</v>
      </c>
      <c r="V1382" s="3" t="s">
        <v>45</v>
      </c>
      <c r="W1382" s="3" t="s">
        <v>34</v>
      </c>
      <c r="X1382" s="3" t="s">
        <v>46</v>
      </c>
      <c r="Y1382" s="3" t="s">
        <v>47</v>
      </c>
      <c r="Z1382" s="3" t="s">
        <v>145</v>
      </c>
      <c r="AA1382" s="3" t="s">
        <v>1535</v>
      </c>
      <c r="AB1382" s="4">
        <v>1</v>
      </c>
      <c r="AC1382" s="4">
        <v>13752</v>
      </c>
      <c r="AD1382" s="4">
        <v>13.75</v>
      </c>
      <c r="AE1382" s="4">
        <v>213000</v>
      </c>
    </row>
    <row r="1383" spans="1:31" ht="22" customHeight="1" x14ac:dyDescent="0.3">
      <c r="A1383" s="5">
        <v>43330</v>
      </c>
      <c r="B1383" s="6" t="s">
        <v>31</v>
      </c>
      <c r="C1383" s="6" t="s">
        <v>32</v>
      </c>
      <c r="D1383" s="6" t="s">
        <v>33</v>
      </c>
      <c r="E1383" s="6" t="s">
        <v>34</v>
      </c>
      <c r="F1383" s="7" t="s">
        <v>68</v>
      </c>
      <c r="G1383" s="7" t="s">
        <v>68</v>
      </c>
      <c r="H1383" s="7" t="s">
        <v>68</v>
      </c>
      <c r="I1383" s="6" t="s">
        <v>1252</v>
      </c>
      <c r="J1383" s="6" t="s">
        <v>200</v>
      </c>
      <c r="K1383" s="7" t="s">
        <v>68</v>
      </c>
      <c r="L1383" s="6" t="s">
        <v>99</v>
      </c>
      <c r="M1383" s="7" t="s">
        <v>68</v>
      </c>
      <c r="N1383" s="7" t="s">
        <v>68</v>
      </c>
      <c r="O1383" s="7" t="s">
        <v>68</v>
      </c>
      <c r="P1383" s="6" t="s">
        <v>202</v>
      </c>
      <c r="Q1383" s="6" t="s">
        <v>41</v>
      </c>
      <c r="R1383" s="6" t="s">
        <v>133</v>
      </c>
      <c r="S1383" s="6" t="s">
        <v>110</v>
      </c>
      <c r="T1383" s="6" t="s">
        <v>134</v>
      </c>
      <c r="U1383" s="6" t="s">
        <v>115</v>
      </c>
      <c r="V1383" s="6" t="s">
        <v>45</v>
      </c>
      <c r="W1383" s="6" t="s">
        <v>34</v>
      </c>
      <c r="X1383" s="6" t="s">
        <v>46</v>
      </c>
      <c r="Y1383" s="6" t="s">
        <v>47</v>
      </c>
      <c r="Z1383" s="6" t="s">
        <v>145</v>
      </c>
      <c r="AA1383" s="6" t="s">
        <v>1536</v>
      </c>
      <c r="AB1383" s="7">
        <v>2</v>
      </c>
      <c r="AC1383" s="7">
        <v>19480</v>
      </c>
      <c r="AD1383" s="7">
        <v>19.48</v>
      </c>
      <c r="AE1383" s="7">
        <v>301000</v>
      </c>
    </row>
    <row r="1384" spans="1:31" ht="22" customHeight="1" x14ac:dyDescent="0.3">
      <c r="A1384" s="2">
        <v>43328</v>
      </c>
      <c r="B1384" s="3" t="s">
        <v>31</v>
      </c>
      <c r="C1384" s="3" t="s">
        <v>56</v>
      </c>
      <c r="D1384" s="4" t="s">
        <v>68</v>
      </c>
      <c r="E1384" s="4" t="s">
        <v>68</v>
      </c>
      <c r="F1384" s="4" t="s">
        <v>68</v>
      </c>
      <c r="G1384" s="4" t="s">
        <v>68</v>
      </c>
      <c r="H1384" s="4" t="s">
        <v>68</v>
      </c>
      <c r="I1384" s="3" t="s">
        <v>74</v>
      </c>
      <c r="J1384" s="3" t="s">
        <v>1379</v>
      </c>
      <c r="K1384" s="4" t="s">
        <v>68</v>
      </c>
      <c r="L1384" s="4" t="s">
        <v>68</v>
      </c>
      <c r="M1384" s="4" t="s">
        <v>68</v>
      </c>
      <c r="N1384" s="4" t="s">
        <v>68</v>
      </c>
      <c r="O1384" s="4" t="s">
        <v>68</v>
      </c>
      <c r="P1384" s="3" t="s">
        <v>1380</v>
      </c>
      <c r="Q1384" s="3" t="s">
        <v>41</v>
      </c>
      <c r="R1384" s="3" t="s">
        <v>122</v>
      </c>
      <c r="S1384" s="3" t="s">
        <v>120</v>
      </c>
      <c r="T1384" s="3" t="s">
        <v>123</v>
      </c>
      <c r="U1384" s="3" t="s">
        <v>124</v>
      </c>
      <c r="V1384" s="3" t="s">
        <v>45</v>
      </c>
      <c r="W1384" s="3" t="s">
        <v>34</v>
      </c>
      <c r="X1384" s="3" t="s">
        <v>46</v>
      </c>
      <c r="Y1384" s="3" t="s">
        <v>47</v>
      </c>
      <c r="Z1384" s="3" t="s">
        <v>187</v>
      </c>
      <c r="AA1384" s="3" t="s">
        <v>1537</v>
      </c>
      <c r="AB1384" s="4">
        <v>4</v>
      </c>
      <c r="AC1384" s="4">
        <v>58800</v>
      </c>
      <c r="AD1384" s="4">
        <v>58.8</v>
      </c>
      <c r="AE1384" s="4">
        <v>399000</v>
      </c>
    </row>
    <row r="1385" spans="1:31" ht="22" customHeight="1" x14ac:dyDescent="0.3">
      <c r="A1385" s="5">
        <v>43326</v>
      </c>
      <c r="B1385" s="6" t="s">
        <v>31</v>
      </c>
      <c r="C1385" s="6" t="s">
        <v>32</v>
      </c>
      <c r="D1385" s="6" t="s">
        <v>33</v>
      </c>
      <c r="E1385" s="6" t="s">
        <v>34</v>
      </c>
      <c r="F1385" s="7" t="s">
        <v>68</v>
      </c>
      <c r="G1385" s="7" t="s">
        <v>68</v>
      </c>
      <c r="H1385" s="7" t="s">
        <v>68</v>
      </c>
      <c r="I1385" s="6" t="s">
        <v>1252</v>
      </c>
      <c r="J1385" s="6" t="s">
        <v>185</v>
      </c>
      <c r="K1385" s="7" t="s">
        <v>68</v>
      </c>
      <c r="L1385" s="6" t="s">
        <v>120</v>
      </c>
      <c r="M1385" s="7" t="s">
        <v>68</v>
      </c>
      <c r="N1385" s="7" t="s">
        <v>68</v>
      </c>
      <c r="O1385" s="7" t="s">
        <v>68</v>
      </c>
      <c r="P1385" s="6" t="s">
        <v>186</v>
      </c>
      <c r="Q1385" s="6" t="s">
        <v>41</v>
      </c>
      <c r="R1385" s="6" t="s">
        <v>122</v>
      </c>
      <c r="S1385" s="6" t="s">
        <v>120</v>
      </c>
      <c r="T1385" s="6" t="s">
        <v>123</v>
      </c>
      <c r="U1385" s="6" t="s">
        <v>124</v>
      </c>
      <c r="V1385" s="6" t="s">
        <v>45</v>
      </c>
      <c r="W1385" s="6" t="s">
        <v>34</v>
      </c>
      <c r="X1385" s="6" t="s">
        <v>46</v>
      </c>
      <c r="Y1385" s="6" t="s">
        <v>47</v>
      </c>
      <c r="Z1385" s="6" t="s">
        <v>187</v>
      </c>
      <c r="AA1385" s="6" t="s">
        <v>1531</v>
      </c>
      <c r="AB1385" s="7">
        <v>2</v>
      </c>
      <c r="AC1385" s="7">
        <v>16800</v>
      </c>
      <c r="AD1385" s="7">
        <v>16.8</v>
      </c>
      <c r="AE1385" s="7">
        <v>114000</v>
      </c>
    </row>
    <row r="1386" spans="1:31" ht="22" customHeight="1" x14ac:dyDescent="0.3">
      <c r="A1386" s="2">
        <v>43326</v>
      </c>
      <c r="B1386" s="3" t="s">
        <v>31</v>
      </c>
      <c r="C1386" s="3" t="s">
        <v>56</v>
      </c>
      <c r="D1386" s="3" t="s">
        <v>222</v>
      </c>
      <c r="E1386" s="3" t="s">
        <v>34</v>
      </c>
      <c r="F1386" s="4" t="s">
        <v>68</v>
      </c>
      <c r="G1386" s="4" t="s">
        <v>68</v>
      </c>
      <c r="H1386" s="4" t="s">
        <v>68</v>
      </c>
      <c r="I1386" s="3" t="s">
        <v>446</v>
      </c>
      <c r="J1386" s="3" t="s">
        <v>800</v>
      </c>
      <c r="K1386" s="4" t="s">
        <v>68</v>
      </c>
      <c r="L1386" s="3" t="s">
        <v>120</v>
      </c>
      <c r="M1386" s="3" t="s">
        <v>61</v>
      </c>
      <c r="N1386" s="4" t="s">
        <v>68</v>
      </c>
      <c r="O1386" s="4" t="s">
        <v>68</v>
      </c>
      <c r="P1386" s="3" t="s">
        <v>151</v>
      </c>
      <c r="Q1386" s="3" t="s">
        <v>41</v>
      </c>
      <c r="R1386" s="3" t="s">
        <v>152</v>
      </c>
      <c r="S1386" s="3" t="s">
        <v>120</v>
      </c>
      <c r="T1386" s="3" t="s">
        <v>153</v>
      </c>
      <c r="U1386" s="3" t="s">
        <v>124</v>
      </c>
      <c r="V1386" s="3" t="s">
        <v>45</v>
      </c>
      <c r="W1386" s="3" t="s">
        <v>34</v>
      </c>
      <c r="X1386" s="3" t="s">
        <v>46</v>
      </c>
      <c r="Y1386" s="3" t="s">
        <v>47</v>
      </c>
      <c r="Z1386" s="3" t="s">
        <v>154</v>
      </c>
      <c r="AA1386" s="3" t="s">
        <v>1538</v>
      </c>
      <c r="AB1386" s="4">
        <v>1</v>
      </c>
      <c r="AC1386" s="4">
        <v>13660</v>
      </c>
      <c r="AD1386" s="4">
        <v>13.66</v>
      </c>
      <c r="AE1386" s="4">
        <v>346000</v>
      </c>
    </row>
    <row r="1387" spans="1:31" ht="22" customHeight="1" x14ac:dyDescent="0.3">
      <c r="A1387" s="5">
        <v>43326</v>
      </c>
      <c r="B1387" s="6" t="s">
        <v>31</v>
      </c>
      <c r="C1387" s="6" t="s">
        <v>32</v>
      </c>
      <c r="D1387" s="6" t="s">
        <v>33</v>
      </c>
      <c r="E1387" s="6" t="s">
        <v>34</v>
      </c>
      <c r="F1387" s="7" t="s">
        <v>68</v>
      </c>
      <c r="G1387" s="7" t="s">
        <v>68</v>
      </c>
      <c r="H1387" s="7" t="s">
        <v>68</v>
      </c>
      <c r="I1387" s="6" t="s">
        <v>1252</v>
      </c>
      <c r="J1387" s="6" t="s">
        <v>185</v>
      </c>
      <c r="K1387" s="7" t="s">
        <v>68</v>
      </c>
      <c r="L1387" s="6" t="s">
        <v>120</v>
      </c>
      <c r="M1387" s="7" t="s">
        <v>68</v>
      </c>
      <c r="N1387" s="7" t="s">
        <v>68</v>
      </c>
      <c r="O1387" s="7" t="s">
        <v>68</v>
      </c>
      <c r="P1387" s="6" t="s">
        <v>186</v>
      </c>
      <c r="Q1387" s="6" t="s">
        <v>41</v>
      </c>
      <c r="R1387" s="6" t="s">
        <v>122</v>
      </c>
      <c r="S1387" s="6" t="s">
        <v>120</v>
      </c>
      <c r="T1387" s="6" t="s">
        <v>123</v>
      </c>
      <c r="U1387" s="6" t="s">
        <v>124</v>
      </c>
      <c r="V1387" s="6" t="s">
        <v>45</v>
      </c>
      <c r="W1387" s="6" t="s">
        <v>34</v>
      </c>
      <c r="X1387" s="6" t="s">
        <v>46</v>
      </c>
      <c r="Y1387" s="6" t="s">
        <v>47</v>
      </c>
      <c r="Z1387" s="6" t="s">
        <v>187</v>
      </c>
      <c r="AA1387" s="6" t="s">
        <v>1531</v>
      </c>
      <c r="AB1387" s="7">
        <v>2</v>
      </c>
      <c r="AC1387" s="7">
        <v>16800</v>
      </c>
      <c r="AD1387" s="7">
        <v>16.8</v>
      </c>
      <c r="AE1387" s="7">
        <v>114000</v>
      </c>
    </row>
    <row r="1388" spans="1:31" ht="22" customHeight="1" x14ac:dyDescent="0.3">
      <c r="A1388" s="2">
        <v>43326</v>
      </c>
      <c r="B1388" s="3" t="s">
        <v>31</v>
      </c>
      <c r="C1388" s="3" t="s">
        <v>56</v>
      </c>
      <c r="D1388" s="4" t="s">
        <v>68</v>
      </c>
      <c r="E1388" s="4" t="s">
        <v>68</v>
      </c>
      <c r="F1388" s="4" t="s">
        <v>68</v>
      </c>
      <c r="G1388" s="4" t="s">
        <v>68</v>
      </c>
      <c r="H1388" s="4" t="s">
        <v>68</v>
      </c>
      <c r="I1388" s="3" t="s">
        <v>74</v>
      </c>
      <c r="J1388" s="3" t="s">
        <v>230</v>
      </c>
      <c r="K1388" s="3" t="s">
        <v>580</v>
      </c>
      <c r="L1388" s="3" t="s">
        <v>110</v>
      </c>
      <c r="M1388" s="4" t="s">
        <v>68</v>
      </c>
      <c r="N1388" s="4" t="s">
        <v>68</v>
      </c>
      <c r="O1388" s="4" t="s">
        <v>68</v>
      </c>
      <c r="P1388" s="3" t="s">
        <v>231</v>
      </c>
      <c r="Q1388" s="3" t="s">
        <v>101</v>
      </c>
      <c r="R1388" s="3" t="s">
        <v>133</v>
      </c>
      <c r="S1388" s="3" t="s">
        <v>110</v>
      </c>
      <c r="T1388" s="3" t="s">
        <v>134</v>
      </c>
      <c r="U1388" s="3" t="s">
        <v>115</v>
      </c>
      <c r="V1388" s="3" t="s">
        <v>45</v>
      </c>
      <c r="W1388" s="3" t="s">
        <v>34</v>
      </c>
      <c r="X1388" s="3" t="s">
        <v>46</v>
      </c>
      <c r="Y1388" s="3" t="s">
        <v>47</v>
      </c>
      <c r="Z1388" s="3" t="s">
        <v>232</v>
      </c>
      <c r="AA1388" s="3" t="s">
        <v>1539</v>
      </c>
      <c r="AB1388" s="4">
        <v>3</v>
      </c>
      <c r="AC1388" s="4">
        <v>48120</v>
      </c>
      <c r="AD1388" s="4">
        <v>48.12</v>
      </c>
      <c r="AE1388" s="4">
        <v>72000</v>
      </c>
    </row>
    <row r="1389" spans="1:31" ht="22" customHeight="1" x14ac:dyDescent="0.3">
      <c r="A1389" s="5">
        <v>43326</v>
      </c>
      <c r="B1389" s="6" t="s">
        <v>31</v>
      </c>
      <c r="C1389" s="6" t="s">
        <v>32</v>
      </c>
      <c r="D1389" s="6" t="s">
        <v>33</v>
      </c>
      <c r="E1389" s="6" t="s">
        <v>34</v>
      </c>
      <c r="F1389" s="7" t="s">
        <v>68</v>
      </c>
      <c r="G1389" s="7" t="s">
        <v>68</v>
      </c>
      <c r="H1389" s="7" t="s">
        <v>68</v>
      </c>
      <c r="I1389" s="6" t="s">
        <v>1252</v>
      </c>
      <c r="J1389" s="6" t="s">
        <v>185</v>
      </c>
      <c r="K1389" s="7" t="s">
        <v>68</v>
      </c>
      <c r="L1389" s="6" t="s">
        <v>120</v>
      </c>
      <c r="M1389" s="7" t="s">
        <v>68</v>
      </c>
      <c r="N1389" s="7" t="s">
        <v>68</v>
      </c>
      <c r="O1389" s="7" t="s">
        <v>68</v>
      </c>
      <c r="P1389" s="6" t="s">
        <v>186</v>
      </c>
      <c r="Q1389" s="6" t="s">
        <v>41</v>
      </c>
      <c r="R1389" s="6" t="s">
        <v>122</v>
      </c>
      <c r="S1389" s="6" t="s">
        <v>120</v>
      </c>
      <c r="T1389" s="6" t="s">
        <v>123</v>
      </c>
      <c r="U1389" s="6" t="s">
        <v>124</v>
      </c>
      <c r="V1389" s="6" t="s">
        <v>45</v>
      </c>
      <c r="W1389" s="6" t="s">
        <v>34</v>
      </c>
      <c r="X1389" s="6" t="s">
        <v>46</v>
      </c>
      <c r="Y1389" s="6" t="s">
        <v>47</v>
      </c>
      <c r="Z1389" s="6" t="s">
        <v>187</v>
      </c>
      <c r="AA1389" s="6" t="s">
        <v>1530</v>
      </c>
      <c r="AB1389" s="7">
        <v>2</v>
      </c>
      <c r="AC1389" s="7">
        <v>17010</v>
      </c>
      <c r="AD1389" s="7">
        <v>17.010000000000002</v>
      </c>
      <c r="AE1389" s="7">
        <v>115000</v>
      </c>
    </row>
    <row r="1390" spans="1:31" ht="22" customHeight="1" x14ac:dyDescent="0.3">
      <c r="A1390" s="2">
        <v>43326</v>
      </c>
      <c r="B1390" s="3" t="s">
        <v>31</v>
      </c>
      <c r="C1390" s="3" t="s">
        <v>56</v>
      </c>
      <c r="D1390" s="4" t="s">
        <v>68</v>
      </c>
      <c r="E1390" s="4" t="s">
        <v>68</v>
      </c>
      <c r="F1390" s="4" t="s">
        <v>68</v>
      </c>
      <c r="G1390" s="4" t="s">
        <v>68</v>
      </c>
      <c r="H1390" s="4" t="s">
        <v>68</v>
      </c>
      <c r="I1390" s="3" t="s">
        <v>74</v>
      </c>
      <c r="J1390" s="3" t="s">
        <v>385</v>
      </c>
      <c r="K1390" s="4" t="s">
        <v>68</v>
      </c>
      <c r="L1390" s="3" t="s">
        <v>120</v>
      </c>
      <c r="M1390" s="3" t="s">
        <v>61</v>
      </c>
      <c r="N1390" s="4" t="s">
        <v>68</v>
      </c>
      <c r="O1390" s="4" t="s">
        <v>68</v>
      </c>
      <c r="P1390" s="3" t="s">
        <v>387</v>
      </c>
      <c r="Q1390" s="3" t="s">
        <v>41</v>
      </c>
      <c r="R1390" s="3" t="s">
        <v>122</v>
      </c>
      <c r="S1390" s="3" t="s">
        <v>120</v>
      </c>
      <c r="T1390" s="3" t="s">
        <v>123</v>
      </c>
      <c r="U1390" s="3" t="s">
        <v>124</v>
      </c>
      <c r="V1390" s="3" t="s">
        <v>45</v>
      </c>
      <c r="W1390" s="3" t="s">
        <v>34</v>
      </c>
      <c r="X1390" s="3" t="s">
        <v>46</v>
      </c>
      <c r="Y1390" s="3" t="s">
        <v>47</v>
      </c>
      <c r="Z1390" s="3" t="s">
        <v>388</v>
      </c>
      <c r="AA1390" s="3" t="s">
        <v>1526</v>
      </c>
      <c r="AB1390" s="4">
        <v>2</v>
      </c>
      <c r="AC1390" s="4">
        <v>24120</v>
      </c>
      <c r="AD1390" s="4">
        <v>24.12</v>
      </c>
      <c r="AE1390" s="4">
        <v>1223000</v>
      </c>
    </row>
    <row r="1391" spans="1:31" ht="22" customHeight="1" x14ac:dyDescent="0.3">
      <c r="A1391" s="5">
        <v>43324</v>
      </c>
      <c r="B1391" s="6" t="s">
        <v>31</v>
      </c>
      <c r="C1391" s="6" t="s">
        <v>56</v>
      </c>
      <c r="D1391" s="7" t="s">
        <v>68</v>
      </c>
      <c r="E1391" s="7" t="s">
        <v>68</v>
      </c>
      <c r="F1391" s="7" t="s">
        <v>68</v>
      </c>
      <c r="G1391" s="7" t="s">
        <v>68</v>
      </c>
      <c r="H1391" s="7" t="s">
        <v>68</v>
      </c>
      <c r="I1391" s="6" t="s">
        <v>74</v>
      </c>
      <c r="J1391" s="6" t="s">
        <v>1149</v>
      </c>
      <c r="K1391" s="7" t="s">
        <v>68</v>
      </c>
      <c r="L1391" s="6" t="s">
        <v>120</v>
      </c>
      <c r="M1391" s="6" t="s">
        <v>61</v>
      </c>
      <c r="N1391" s="7" t="s">
        <v>68</v>
      </c>
      <c r="O1391" s="7" t="s">
        <v>68</v>
      </c>
      <c r="P1391" s="6" t="s">
        <v>1309</v>
      </c>
      <c r="Q1391" s="6" t="s">
        <v>41</v>
      </c>
      <c r="R1391" s="6" t="s">
        <v>122</v>
      </c>
      <c r="S1391" s="6" t="s">
        <v>120</v>
      </c>
      <c r="T1391" s="6" t="s">
        <v>123</v>
      </c>
      <c r="U1391" s="6" t="s">
        <v>124</v>
      </c>
      <c r="V1391" s="6" t="s">
        <v>45</v>
      </c>
      <c r="W1391" s="6" t="s">
        <v>34</v>
      </c>
      <c r="X1391" s="6" t="s">
        <v>46</v>
      </c>
      <c r="Y1391" s="6" t="s">
        <v>47</v>
      </c>
      <c r="Z1391" s="6" t="s">
        <v>145</v>
      </c>
      <c r="AA1391" s="6" t="s">
        <v>1437</v>
      </c>
      <c r="AB1391" s="7">
        <v>1</v>
      </c>
      <c r="AC1391" s="7">
        <v>11400</v>
      </c>
      <c r="AD1391" s="7">
        <v>11.4</v>
      </c>
      <c r="AE1391" s="7">
        <v>96400</v>
      </c>
    </row>
    <row r="1392" spans="1:31" ht="22" customHeight="1" x14ac:dyDescent="0.3">
      <c r="A1392" s="2">
        <v>43324</v>
      </c>
      <c r="B1392" s="3" t="s">
        <v>31</v>
      </c>
      <c r="C1392" s="3" t="s">
        <v>56</v>
      </c>
      <c r="D1392" s="4" t="s">
        <v>68</v>
      </c>
      <c r="E1392" s="4" t="s">
        <v>68</v>
      </c>
      <c r="F1392" s="4" t="s">
        <v>68</v>
      </c>
      <c r="G1392" s="4" t="s">
        <v>68</v>
      </c>
      <c r="H1392" s="4" t="s">
        <v>68</v>
      </c>
      <c r="I1392" s="3" t="s">
        <v>74</v>
      </c>
      <c r="J1392" s="3" t="s">
        <v>127</v>
      </c>
      <c r="K1392" s="4" t="s">
        <v>68</v>
      </c>
      <c r="L1392" s="3" t="s">
        <v>120</v>
      </c>
      <c r="M1392" s="4" t="s">
        <v>68</v>
      </c>
      <c r="N1392" s="4" t="s">
        <v>68</v>
      </c>
      <c r="O1392" s="4" t="s">
        <v>68</v>
      </c>
      <c r="P1392" s="3" t="s">
        <v>128</v>
      </c>
      <c r="Q1392" s="3" t="s">
        <v>41</v>
      </c>
      <c r="R1392" s="3" t="s">
        <v>122</v>
      </c>
      <c r="S1392" s="3" t="s">
        <v>120</v>
      </c>
      <c r="T1392" s="3" t="s">
        <v>123</v>
      </c>
      <c r="U1392" s="3" t="s">
        <v>124</v>
      </c>
      <c r="V1392" s="3" t="s">
        <v>45</v>
      </c>
      <c r="W1392" s="3" t="s">
        <v>34</v>
      </c>
      <c r="X1392" s="3" t="s">
        <v>46</v>
      </c>
      <c r="Y1392" s="3" t="s">
        <v>47</v>
      </c>
      <c r="Z1392" s="3" t="s">
        <v>129</v>
      </c>
      <c r="AA1392" s="3" t="s">
        <v>1540</v>
      </c>
      <c r="AB1392" s="4">
        <v>1</v>
      </c>
      <c r="AC1392" s="4">
        <v>21720</v>
      </c>
      <c r="AD1392" s="4">
        <v>21.72</v>
      </c>
      <c r="AE1392" s="4">
        <v>623000</v>
      </c>
    </row>
    <row r="1393" spans="1:31" ht="22" customHeight="1" x14ac:dyDescent="0.3">
      <c r="A1393" s="5">
        <v>43323</v>
      </c>
      <c r="B1393" s="6" t="s">
        <v>31</v>
      </c>
      <c r="C1393" s="6" t="s">
        <v>56</v>
      </c>
      <c r="D1393" s="7" t="s">
        <v>68</v>
      </c>
      <c r="E1393" s="7" t="s">
        <v>68</v>
      </c>
      <c r="F1393" s="7" t="s">
        <v>68</v>
      </c>
      <c r="G1393" s="7" t="s">
        <v>68</v>
      </c>
      <c r="H1393" s="7" t="s">
        <v>68</v>
      </c>
      <c r="I1393" s="6" t="s">
        <v>74</v>
      </c>
      <c r="J1393" s="6" t="s">
        <v>385</v>
      </c>
      <c r="K1393" s="7" t="s">
        <v>68</v>
      </c>
      <c r="L1393" s="6" t="s">
        <v>120</v>
      </c>
      <c r="M1393" s="6" t="s">
        <v>61</v>
      </c>
      <c r="N1393" s="7" t="s">
        <v>68</v>
      </c>
      <c r="O1393" s="7" t="s">
        <v>68</v>
      </c>
      <c r="P1393" s="6" t="s">
        <v>387</v>
      </c>
      <c r="Q1393" s="6" t="s">
        <v>101</v>
      </c>
      <c r="R1393" s="6" t="s">
        <v>122</v>
      </c>
      <c r="S1393" s="6" t="s">
        <v>120</v>
      </c>
      <c r="T1393" s="6" t="s">
        <v>123</v>
      </c>
      <c r="U1393" s="6" t="s">
        <v>124</v>
      </c>
      <c r="V1393" s="6" t="s">
        <v>45</v>
      </c>
      <c r="W1393" s="6" t="s">
        <v>34</v>
      </c>
      <c r="X1393" s="6" t="s">
        <v>46</v>
      </c>
      <c r="Y1393" s="6" t="s">
        <v>47</v>
      </c>
      <c r="Z1393" s="6" t="s">
        <v>207</v>
      </c>
      <c r="AA1393" s="6" t="s">
        <v>1541</v>
      </c>
      <c r="AB1393" s="7">
        <v>4</v>
      </c>
      <c r="AC1393" s="7">
        <v>40240</v>
      </c>
      <c r="AD1393" s="7">
        <v>40.24</v>
      </c>
      <c r="AE1393" s="7">
        <v>158000</v>
      </c>
    </row>
    <row r="1394" spans="1:31" ht="22" customHeight="1" x14ac:dyDescent="0.3">
      <c r="A1394" s="2">
        <v>43322</v>
      </c>
      <c r="B1394" s="3" t="s">
        <v>31</v>
      </c>
      <c r="C1394" s="3" t="s">
        <v>56</v>
      </c>
      <c r="D1394" s="4" t="s">
        <v>68</v>
      </c>
      <c r="E1394" s="4" t="s">
        <v>68</v>
      </c>
      <c r="F1394" s="4" t="s">
        <v>68</v>
      </c>
      <c r="G1394" s="4" t="s">
        <v>68</v>
      </c>
      <c r="H1394" s="4" t="s">
        <v>68</v>
      </c>
      <c r="I1394" s="3" t="s">
        <v>74</v>
      </c>
      <c r="J1394" s="3" t="s">
        <v>127</v>
      </c>
      <c r="K1394" s="4" t="s">
        <v>68</v>
      </c>
      <c r="L1394" s="3" t="s">
        <v>120</v>
      </c>
      <c r="M1394" s="4" t="s">
        <v>68</v>
      </c>
      <c r="N1394" s="4" t="s">
        <v>68</v>
      </c>
      <c r="O1394" s="4" t="s">
        <v>68</v>
      </c>
      <c r="P1394" s="3" t="s">
        <v>128</v>
      </c>
      <c r="Q1394" s="3" t="s">
        <v>41</v>
      </c>
      <c r="R1394" s="3" t="s">
        <v>122</v>
      </c>
      <c r="S1394" s="3" t="s">
        <v>120</v>
      </c>
      <c r="T1394" s="3" t="s">
        <v>123</v>
      </c>
      <c r="U1394" s="3" t="s">
        <v>124</v>
      </c>
      <c r="V1394" s="3" t="s">
        <v>45</v>
      </c>
      <c r="W1394" s="3" t="s">
        <v>34</v>
      </c>
      <c r="X1394" s="3" t="s">
        <v>46</v>
      </c>
      <c r="Y1394" s="3" t="s">
        <v>47</v>
      </c>
      <c r="Z1394" s="3" t="s">
        <v>141</v>
      </c>
      <c r="AA1394" s="3" t="s">
        <v>1542</v>
      </c>
      <c r="AB1394" s="4">
        <v>4</v>
      </c>
      <c r="AC1394" s="4">
        <v>72300</v>
      </c>
      <c r="AD1394" s="4">
        <v>72.3</v>
      </c>
      <c r="AE1394" s="4">
        <v>816000</v>
      </c>
    </row>
    <row r="1395" spans="1:31" ht="22" customHeight="1" x14ac:dyDescent="0.3">
      <c r="A1395" s="5">
        <v>43322</v>
      </c>
      <c r="B1395" s="6" t="s">
        <v>31</v>
      </c>
      <c r="C1395" s="6" t="s">
        <v>56</v>
      </c>
      <c r="D1395" s="7" t="s">
        <v>68</v>
      </c>
      <c r="E1395" s="7" t="s">
        <v>68</v>
      </c>
      <c r="F1395" s="7" t="s">
        <v>68</v>
      </c>
      <c r="G1395" s="7" t="s">
        <v>68</v>
      </c>
      <c r="H1395" s="7" t="s">
        <v>68</v>
      </c>
      <c r="I1395" s="6" t="s">
        <v>74</v>
      </c>
      <c r="J1395" s="6" t="s">
        <v>1379</v>
      </c>
      <c r="K1395" s="7" t="s">
        <v>68</v>
      </c>
      <c r="L1395" s="7" t="s">
        <v>68</v>
      </c>
      <c r="M1395" s="7" t="s">
        <v>68</v>
      </c>
      <c r="N1395" s="7" t="s">
        <v>68</v>
      </c>
      <c r="O1395" s="7" t="s">
        <v>68</v>
      </c>
      <c r="P1395" s="6" t="s">
        <v>1380</v>
      </c>
      <c r="Q1395" s="6" t="s">
        <v>41</v>
      </c>
      <c r="R1395" s="6" t="s">
        <v>122</v>
      </c>
      <c r="S1395" s="6" t="s">
        <v>120</v>
      </c>
      <c r="T1395" s="6" t="s">
        <v>123</v>
      </c>
      <c r="U1395" s="6" t="s">
        <v>124</v>
      </c>
      <c r="V1395" s="6" t="s">
        <v>45</v>
      </c>
      <c r="W1395" s="6" t="s">
        <v>34</v>
      </c>
      <c r="X1395" s="6" t="s">
        <v>46</v>
      </c>
      <c r="Y1395" s="6" t="s">
        <v>47</v>
      </c>
      <c r="Z1395" s="6" t="s">
        <v>187</v>
      </c>
      <c r="AA1395" s="6" t="s">
        <v>1543</v>
      </c>
      <c r="AB1395" s="7">
        <v>4</v>
      </c>
      <c r="AC1395" s="7">
        <v>58800</v>
      </c>
      <c r="AD1395" s="7">
        <v>58.8</v>
      </c>
      <c r="AE1395" s="7">
        <v>399000</v>
      </c>
    </row>
    <row r="1396" spans="1:31" ht="22" customHeight="1" x14ac:dyDescent="0.3">
      <c r="A1396" s="2">
        <v>43322</v>
      </c>
      <c r="B1396" s="3" t="s">
        <v>31</v>
      </c>
      <c r="C1396" s="3" t="s">
        <v>32</v>
      </c>
      <c r="D1396" s="3" t="s">
        <v>33</v>
      </c>
      <c r="E1396" s="3" t="s">
        <v>34</v>
      </c>
      <c r="F1396" s="4" t="s">
        <v>68</v>
      </c>
      <c r="G1396" s="4" t="s">
        <v>68</v>
      </c>
      <c r="H1396" s="4" t="s">
        <v>68</v>
      </c>
      <c r="I1396" s="3" t="s">
        <v>1252</v>
      </c>
      <c r="J1396" s="3" t="s">
        <v>131</v>
      </c>
      <c r="K1396" s="3" t="s">
        <v>109</v>
      </c>
      <c r="L1396" s="3" t="s">
        <v>110</v>
      </c>
      <c r="M1396" s="4" t="s">
        <v>68</v>
      </c>
      <c r="N1396" s="4" t="s">
        <v>68</v>
      </c>
      <c r="O1396" s="4" t="s">
        <v>68</v>
      </c>
      <c r="P1396" s="3" t="s">
        <v>132</v>
      </c>
      <c r="Q1396" s="3" t="s">
        <v>101</v>
      </c>
      <c r="R1396" s="3" t="s">
        <v>210</v>
      </c>
      <c r="S1396" s="3" t="s">
        <v>110</v>
      </c>
      <c r="T1396" s="3" t="s">
        <v>211</v>
      </c>
      <c r="U1396" s="3" t="s">
        <v>115</v>
      </c>
      <c r="V1396" s="3" t="s">
        <v>45</v>
      </c>
      <c r="W1396" s="3" t="s">
        <v>34</v>
      </c>
      <c r="X1396" s="3" t="s">
        <v>46</v>
      </c>
      <c r="Y1396" s="3" t="s">
        <v>47</v>
      </c>
      <c r="Z1396" s="3" t="s">
        <v>145</v>
      </c>
      <c r="AA1396" s="3" t="s">
        <v>1544</v>
      </c>
      <c r="AB1396" s="4">
        <v>5</v>
      </c>
      <c r="AC1396" s="4">
        <v>72100</v>
      </c>
      <c r="AD1396" s="4">
        <v>72.099999999999994</v>
      </c>
      <c r="AE1396" s="4">
        <v>1115000</v>
      </c>
    </row>
    <row r="1397" spans="1:31" ht="22" customHeight="1" x14ac:dyDescent="0.3">
      <c r="A1397" s="5">
        <v>43321</v>
      </c>
      <c r="B1397" s="6" t="s">
        <v>31</v>
      </c>
      <c r="C1397" s="6" t="s">
        <v>56</v>
      </c>
      <c r="D1397" s="7" t="s">
        <v>68</v>
      </c>
      <c r="E1397" s="7" t="s">
        <v>68</v>
      </c>
      <c r="F1397" s="7" t="s">
        <v>68</v>
      </c>
      <c r="G1397" s="7" t="s">
        <v>68</v>
      </c>
      <c r="H1397" s="7" t="s">
        <v>68</v>
      </c>
      <c r="I1397" s="6" t="s">
        <v>74</v>
      </c>
      <c r="J1397" s="6" t="s">
        <v>347</v>
      </c>
      <c r="K1397" s="6" t="s">
        <v>929</v>
      </c>
      <c r="L1397" s="6" t="s">
        <v>350</v>
      </c>
      <c r="M1397" s="6" t="s">
        <v>61</v>
      </c>
      <c r="N1397" s="7" t="s">
        <v>68</v>
      </c>
      <c r="O1397" s="7" t="s">
        <v>68</v>
      </c>
      <c r="P1397" s="6" t="s">
        <v>348</v>
      </c>
      <c r="Q1397" s="6" t="s">
        <v>41</v>
      </c>
      <c r="R1397" s="6" t="s">
        <v>371</v>
      </c>
      <c r="S1397" s="6" t="s">
        <v>350</v>
      </c>
      <c r="T1397" s="6" t="s">
        <v>372</v>
      </c>
      <c r="U1397" s="6" t="s">
        <v>352</v>
      </c>
      <c r="V1397" s="6" t="s">
        <v>45</v>
      </c>
      <c r="W1397" s="6" t="s">
        <v>34</v>
      </c>
      <c r="X1397" s="6" t="s">
        <v>46</v>
      </c>
      <c r="Y1397" s="6" t="s">
        <v>47</v>
      </c>
      <c r="Z1397" s="6" t="s">
        <v>373</v>
      </c>
      <c r="AA1397" s="6" t="s">
        <v>1545</v>
      </c>
      <c r="AB1397" s="7">
        <v>3</v>
      </c>
      <c r="AC1397" s="7">
        <v>55900</v>
      </c>
      <c r="AD1397" s="7">
        <v>55.9</v>
      </c>
      <c r="AE1397" s="7">
        <v>128000</v>
      </c>
    </row>
    <row r="1398" spans="1:31" ht="22" customHeight="1" x14ac:dyDescent="0.3">
      <c r="A1398" s="2">
        <v>43321</v>
      </c>
      <c r="B1398" s="3" t="s">
        <v>31</v>
      </c>
      <c r="C1398" s="3" t="s">
        <v>56</v>
      </c>
      <c r="D1398" s="4" t="s">
        <v>68</v>
      </c>
      <c r="E1398" s="4" t="s">
        <v>68</v>
      </c>
      <c r="F1398" s="4" t="s">
        <v>68</v>
      </c>
      <c r="G1398" s="4" t="s">
        <v>68</v>
      </c>
      <c r="H1398" s="4" t="s">
        <v>68</v>
      </c>
      <c r="I1398" s="3" t="s">
        <v>74</v>
      </c>
      <c r="J1398" s="3" t="s">
        <v>347</v>
      </c>
      <c r="K1398" s="3" t="s">
        <v>929</v>
      </c>
      <c r="L1398" s="3" t="s">
        <v>350</v>
      </c>
      <c r="M1398" s="3" t="s">
        <v>61</v>
      </c>
      <c r="N1398" s="4" t="s">
        <v>68</v>
      </c>
      <c r="O1398" s="4" t="s">
        <v>68</v>
      </c>
      <c r="P1398" s="3" t="s">
        <v>348</v>
      </c>
      <c r="Q1398" s="3" t="s">
        <v>41</v>
      </c>
      <c r="R1398" s="3" t="s">
        <v>371</v>
      </c>
      <c r="S1398" s="3" t="s">
        <v>350</v>
      </c>
      <c r="T1398" s="3" t="s">
        <v>372</v>
      </c>
      <c r="U1398" s="3" t="s">
        <v>352</v>
      </c>
      <c r="V1398" s="3" t="s">
        <v>45</v>
      </c>
      <c r="W1398" s="3" t="s">
        <v>34</v>
      </c>
      <c r="X1398" s="3" t="s">
        <v>46</v>
      </c>
      <c r="Y1398" s="3" t="s">
        <v>47</v>
      </c>
      <c r="Z1398" s="3" t="s">
        <v>373</v>
      </c>
      <c r="AA1398" s="3" t="s">
        <v>1545</v>
      </c>
      <c r="AB1398" s="4">
        <v>4</v>
      </c>
      <c r="AC1398" s="4">
        <v>74280</v>
      </c>
      <c r="AD1398" s="4">
        <v>74.28</v>
      </c>
      <c r="AE1398" s="4">
        <v>170000</v>
      </c>
    </row>
    <row r="1399" spans="1:31" ht="22" customHeight="1" x14ac:dyDescent="0.3">
      <c r="A1399" s="5">
        <v>43319</v>
      </c>
      <c r="B1399" s="6" t="s">
        <v>31</v>
      </c>
      <c r="C1399" s="6" t="s">
        <v>56</v>
      </c>
      <c r="D1399" s="7" t="s">
        <v>68</v>
      </c>
      <c r="E1399" s="7" t="s">
        <v>68</v>
      </c>
      <c r="F1399" s="7" t="s">
        <v>68</v>
      </c>
      <c r="G1399" s="7" t="s">
        <v>68</v>
      </c>
      <c r="H1399" s="7" t="s">
        <v>68</v>
      </c>
      <c r="I1399" s="6" t="s">
        <v>74</v>
      </c>
      <c r="J1399" s="6" t="s">
        <v>730</v>
      </c>
      <c r="K1399" s="6" t="s">
        <v>337</v>
      </c>
      <c r="L1399" s="6" t="s">
        <v>120</v>
      </c>
      <c r="M1399" s="6" t="s">
        <v>61</v>
      </c>
      <c r="N1399" s="9">
        <v>263672638</v>
      </c>
      <c r="O1399" s="7" t="s">
        <v>68</v>
      </c>
      <c r="P1399" s="6" t="s">
        <v>731</v>
      </c>
      <c r="Q1399" s="6" t="s">
        <v>41</v>
      </c>
      <c r="R1399" s="6" t="s">
        <v>122</v>
      </c>
      <c r="S1399" s="6" t="s">
        <v>120</v>
      </c>
      <c r="T1399" s="6" t="s">
        <v>123</v>
      </c>
      <c r="U1399" s="6" t="s">
        <v>124</v>
      </c>
      <c r="V1399" s="6" t="s">
        <v>45</v>
      </c>
      <c r="W1399" s="6" t="s">
        <v>34</v>
      </c>
      <c r="X1399" s="6" t="s">
        <v>46</v>
      </c>
      <c r="Y1399" s="6" t="s">
        <v>47</v>
      </c>
      <c r="Z1399" s="6" t="s">
        <v>704</v>
      </c>
      <c r="AA1399" s="6" t="s">
        <v>1546</v>
      </c>
      <c r="AB1399" s="7">
        <v>2</v>
      </c>
      <c r="AC1399" s="7">
        <v>20160</v>
      </c>
      <c r="AD1399" s="7">
        <v>20.16</v>
      </c>
      <c r="AE1399" s="7">
        <v>511000</v>
      </c>
    </row>
    <row r="1400" spans="1:31" ht="22" customHeight="1" x14ac:dyDescent="0.3">
      <c r="A1400" s="2">
        <v>43316</v>
      </c>
      <c r="B1400" s="3" t="s">
        <v>31</v>
      </c>
      <c r="C1400" s="3" t="s">
        <v>56</v>
      </c>
      <c r="D1400" s="4" t="s">
        <v>68</v>
      </c>
      <c r="E1400" s="4" t="s">
        <v>68</v>
      </c>
      <c r="F1400" s="4" t="s">
        <v>68</v>
      </c>
      <c r="G1400" s="4" t="s">
        <v>68</v>
      </c>
      <c r="H1400" s="4" t="s">
        <v>68</v>
      </c>
      <c r="I1400" s="3" t="s">
        <v>74</v>
      </c>
      <c r="J1400" s="3" t="s">
        <v>200</v>
      </c>
      <c r="K1400" s="4" t="s">
        <v>68</v>
      </c>
      <c r="L1400" s="3" t="s">
        <v>99</v>
      </c>
      <c r="M1400" s="4" t="s">
        <v>68</v>
      </c>
      <c r="N1400" s="4" t="s">
        <v>68</v>
      </c>
      <c r="O1400" s="4" t="s">
        <v>68</v>
      </c>
      <c r="P1400" s="3" t="s">
        <v>202</v>
      </c>
      <c r="Q1400" s="3" t="s">
        <v>41</v>
      </c>
      <c r="R1400" s="3" t="s">
        <v>133</v>
      </c>
      <c r="S1400" s="3" t="s">
        <v>110</v>
      </c>
      <c r="T1400" s="3" t="s">
        <v>134</v>
      </c>
      <c r="U1400" s="3" t="s">
        <v>115</v>
      </c>
      <c r="V1400" s="3" t="s">
        <v>45</v>
      </c>
      <c r="W1400" s="3" t="s">
        <v>34</v>
      </c>
      <c r="X1400" s="3" t="s">
        <v>46</v>
      </c>
      <c r="Y1400" s="3" t="s">
        <v>47</v>
      </c>
      <c r="Z1400" s="3" t="s">
        <v>145</v>
      </c>
      <c r="AA1400" s="3" t="s">
        <v>1547</v>
      </c>
      <c r="AB1400" s="4">
        <v>2</v>
      </c>
      <c r="AC1400" s="4">
        <v>19110</v>
      </c>
      <c r="AD1400" s="4">
        <v>19.11</v>
      </c>
      <c r="AE1400" s="4">
        <v>295000</v>
      </c>
    </row>
    <row r="1401" spans="1:31" ht="22" customHeight="1" x14ac:dyDescent="0.3">
      <c r="A1401" s="5">
        <v>43316</v>
      </c>
      <c r="B1401" s="6" t="s">
        <v>31</v>
      </c>
      <c r="C1401" s="6" t="s">
        <v>56</v>
      </c>
      <c r="D1401" s="7" t="s">
        <v>68</v>
      </c>
      <c r="E1401" s="7" t="s">
        <v>68</v>
      </c>
      <c r="F1401" s="7" t="s">
        <v>68</v>
      </c>
      <c r="G1401" s="7" t="s">
        <v>68</v>
      </c>
      <c r="H1401" s="7" t="s">
        <v>68</v>
      </c>
      <c r="I1401" s="6" t="s">
        <v>57</v>
      </c>
      <c r="J1401" s="6" t="s">
        <v>1492</v>
      </c>
      <c r="K1401" s="7" t="s">
        <v>68</v>
      </c>
      <c r="L1401" s="6" t="s">
        <v>120</v>
      </c>
      <c r="M1401" s="7" t="s">
        <v>68</v>
      </c>
      <c r="N1401" s="7" t="s">
        <v>68</v>
      </c>
      <c r="O1401" s="7" t="s">
        <v>68</v>
      </c>
      <c r="P1401" s="6" t="s">
        <v>1493</v>
      </c>
      <c r="Q1401" s="6" t="s">
        <v>41</v>
      </c>
      <c r="R1401" s="6" t="s">
        <v>122</v>
      </c>
      <c r="S1401" s="6" t="s">
        <v>120</v>
      </c>
      <c r="T1401" s="6" t="s">
        <v>123</v>
      </c>
      <c r="U1401" s="6" t="s">
        <v>124</v>
      </c>
      <c r="V1401" s="6" t="s">
        <v>45</v>
      </c>
      <c r="W1401" s="6" t="s">
        <v>34</v>
      </c>
      <c r="X1401" s="6" t="s">
        <v>46</v>
      </c>
      <c r="Y1401" s="6" t="s">
        <v>47</v>
      </c>
      <c r="Z1401" s="6" t="s">
        <v>143</v>
      </c>
      <c r="AA1401" s="6" t="s">
        <v>1548</v>
      </c>
      <c r="AB1401" s="7">
        <v>2</v>
      </c>
      <c r="AC1401" s="7">
        <v>15900</v>
      </c>
      <c r="AD1401" s="7">
        <v>15.9</v>
      </c>
      <c r="AE1401" s="7">
        <v>75400</v>
      </c>
    </row>
    <row r="1402" spans="1:31" ht="22" customHeight="1" x14ac:dyDescent="0.3">
      <c r="A1402" s="2">
        <v>43316</v>
      </c>
      <c r="B1402" s="3" t="s">
        <v>31</v>
      </c>
      <c r="C1402" s="3" t="s">
        <v>56</v>
      </c>
      <c r="D1402" s="4" t="s">
        <v>68</v>
      </c>
      <c r="E1402" s="4" t="s">
        <v>68</v>
      </c>
      <c r="F1402" s="4" t="s">
        <v>68</v>
      </c>
      <c r="G1402" s="4" t="s">
        <v>68</v>
      </c>
      <c r="H1402" s="4" t="s">
        <v>68</v>
      </c>
      <c r="I1402" s="3" t="s">
        <v>74</v>
      </c>
      <c r="J1402" s="3" t="s">
        <v>579</v>
      </c>
      <c r="K1402" s="3" t="s">
        <v>580</v>
      </c>
      <c r="L1402" s="3" t="s">
        <v>110</v>
      </c>
      <c r="M1402" s="3" t="s">
        <v>61</v>
      </c>
      <c r="N1402" s="4" t="s">
        <v>68</v>
      </c>
      <c r="O1402" s="4" t="s">
        <v>68</v>
      </c>
      <c r="P1402" s="3" t="s">
        <v>581</v>
      </c>
      <c r="Q1402" s="3" t="s">
        <v>101</v>
      </c>
      <c r="R1402" s="3" t="s">
        <v>968</v>
      </c>
      <c r="S1402" s="3" t="s">
        <v>110</v>
      </c>
      <c r="T1402" s="3" t="s">
        <v>969</v>
      </c>
      <c r="U1402" s="3" t="s">
        <v>115</v>
      </c>
      <c r="V1402" s="3" t="s">
        <v>45</v>
      </c>
      <c r="W1402" s="3" t="s">
        <v>34</v>
      </c>
      <c r="X1402" s="3" t="s">
        <v>46</v>
      </c>
      <c r="Y1402" s="3" t="s">
        <v>47</v>
      </c>
      <c r="Z1402" s="3" t="s">
        <v>145</v>
      </c>
      <c r="AA1402" s="3" t="s">
        <v>1549</v>
      </c>
      <c r="AB1402" s="4">
        <v>1</v>
      </c>
      <c r="AC1402" s="4">
        <v>8042</v>
      </c>
      <c r="AD1402" s="4">
        <v>8.0399999999999991</v>
      </c>
      <c r="AE1402" s="4">
        <v>124000</v>
      </c>
    </row>
    <row r="1403" spans="1:31" ht="22" customHeight="1" x14ac:dyDescent="0.3">
      <c r="A1403" s="5">
        <v>43316</v>
      </c>
      <c r="B1403" s="6" t="s">
        <v>31</v>
      </c>
      <c r="C1403" s="6" t="s">
        <v>32</v>
      </c>
      <c r="D1403" s="6" t="s">
        <v>33</v>
      </c>
      <c r="E1403" s="6" t="s">
        <v>34</v>
      </c>
      <c r="F1403" s="7" t="s">
        <v>68</v>
      </c>
      <c r="G1403" s="7" t="s">
        <v>68</v>
      </c>
      <c r="H1403" s="7" t="s">
        <v>68</v>
      </c>
      <c r="I1403" s="6" t="s">
        <v>1252</v>
      </c>
      <c r="J1403" s="6" t="s">
        <v>1382</v>
      </c>
      <c r="K1403" s="6" t="s">
        <v>119</v>
      </c>
      <c r="L1403" s="6" t="s">
        <v>120</v>
      </c>
      <c r="M1403" s="7" t="s">
        <v>68</v>
      </c>
      <c r="N1403" s="7" t="s">
        <v>68</v>
      </c>
      <c r="O1403" s="7" t="s">
        <v>68</v>
      </c>
      <c r="P1403" s="6" t="s">
        <v>1383</v>
      </c>
      <c r="Q1403" s="6" t="s">
        <v>41</v>
      </c>
      <c r="R1403" s="6" t="s">
        <v>122</v>
      </c>
      <c r="S1403" s="6" t="s">
        <v>120</v>
      </c>
      <c r="T1403" s="6" t="s">
        <v>123</v>
      </c>
      <c r="U1403" s="6" t="s">
        <v>124</v>
      </c>
      <c r="V1403" s="6" t="s">
        <v>45</v>
      </c>
      <c r="W1403" s="6" t="s">
        <v>34</v>
      </c>
      <c r="X1403" s="6" t="s">
        <v>46</v>
      </c>
      <c r="Y1403" s="6" t="s">
        <v>47</v>
      </c>
      <c r="Z1403" s="6" t="s">
        <v>145</v>
      </c>
      <c r="AA1403" s="6" t="s">
        <v>1550</v>
      </c>
      <c r="AB1403" s="7">
        <v>2</v>
      </c>
      <c r="AC1403" s="7">
        <v>16416</v>
      </c>
      <c r="AD1403" s="7">
        <v>16.420000000000002</v>
      </c>
      <c r="AE1403" s="7">
        <v>139000</v>
      </c>
    </row>
    <row r="1404" spans="1:31" ht="22" customHeight="1" x14ac:dyDescent="0.3">
      <c r="A1404" s="2">
        <v>43316</v>
      </c>
      <c r="B1404" s="3" t="s">
        <v>31</v>
      </c>
      <c r="C1404" s="3" t="s">
        <v>56</v>
      </c>
      <c r="D1404" s="4" t="s">
        <v>68</v>
      </c>
      <c r="E1404" s="4" t="s">
        <v>68</v>
      </c>
      <c r="F1404" s="4" t="s">
        <v>68</v>
      </c>
      <c r="G1404" s="4" t="s">
        <v>68</v>
      </c>
      <c r="H1404" s="4" t="s">
        <v>68</v>
      </c>
      <c r="I1404" s="3" t="s">
        <v>74</v>
      </c>
      <c r="J1404" s="3" t="s">
        <v>579</v>
      </c>
      <c r="K1404" s="3" t="s">
        <v>580</v>
      </c>
      <c r="L1404" s="3" t="s">
        <v>110</v>
      </c>
      <c r="M1404" s="3" t="s">
        <v>61</v>
      </c>
      <c r="N1404" s="4" t="s">
        <v>68</v>
      </c>
      <c r="O1404" s="4" t="s">
        <v>68</v>
      </c>
      <c r="P1404" s="3" t="s">
        <v>581</v>
      </c>
      <c r="Q1404" s="3" t="s">
        <v>101</v>
      </c>
      <c r="R1404" s="3" t="s">
        <v>968</v>
      </c>
      <c r="S1404" s="3" t="s">
        <v>110</v>
      </c>
      <c r="T1404" s="3" t="s">
        <v>969</v>
      </c>
      <c r="U1404" s="3" t="s">
        <v>115</v>
      </c>
      <c r="V1404" s="3" t="s">
        <v>45</v>
      </c>
      <c r="W1404" s="3" t="s">
        <v>34</v>
      </c>
      <c r="X1404" s="3" t="s">
        <v>46</v>
      </c>
      <c r="Y1404" s="3" t="s">
        <v>47</v>
      </c>
      <c r="Z1404" s="3" t="s">
        <v>145</v>
      </c>
      <c r="AA1404" s="3" t="s">
        <v>1551</v>
      </c>
      <c r="AB1404" s="4">
        <v>5</v>
      </c>
      <c r="AC1404" s="4">
        <v>40535</v>
      </c>
      <c r="AD1404" s="4">
        <v>40.53</v>
      </c>
      <c r="AE1404" s="4">
        <v>627000</v>
      </c>
    </row>
    <row r="1405" spans="1:31" ht="22" customHeight="1" x14ac:dyDescent="0.3">
      <c r="A1405" s="5">
        <v>43315</v>
      </c>
      <c r="B1405" s="6" t="s">
        <v>31</v>
      </c>
      <c r="C1405" s="6" t="s">
        <v>32</v>
      </c>
      <c r="D1405" s="6" t="s">
        <v>33</v>
      </c>
      <c r="E1405" s="6" t="s">
        <v>34</v>
      </c>
      <c r="F1405" s="7" t="s">
        <v>68</v>
      </c>
      <c r="G1405" s="7" t="s">
        <v>68</v>
      </c>
      <c r="H1405" s="7" t="s">
        <v>68</v>
      </c>
      <c r="I1405" s="6" t="s">
        <v>1252</v>
      </c>
      <c r="J1405" s="6" t="s">
        <v>131</v>
      </c>
      <c r="K1405" s="6" t="s">
        <v>109</v>
      </c>
      <c r="L1405" s="6" t="s">
        <v>110</v>
      </c>
      <c r="M1405" s="7" t="s">
        <v>68</v>
      </c>
      <c r="N1405" s="7" t="s">
        <v>68</v>
      </c>
      <c r="O1405" s="7" t="s">
        <v>68</v>
      </c>
      <c r="P1405" s="6" t="s">
        <v>132</v>
      </c>
      <c r="Q1405" s="6" t="s">
        <v>101</v>
      </c>
      <c r="R1405" s="6" t="s">
        <v>210</v>
      </c>
      <c r="S1405" s="6" t="s">
        <v>110</v>
      </c>
      <c r="T1405" s="6" t="s">
        <v>211</v>
      </c>
      <c r="U1405" s="6" t="s">
        <v>115</v>
      </c>
      <c r="V1405" s="6" t="s">
        <v>45</v>
      </c>
      <c r="W1405" s="6" t="s">
        <v>34</v>
      </c>
      <c r="X1405" s="6" t="s">
        <v>46</v>
      </c>
      <c r="Y1405" s="6" t="s">
        <v>47</v>
      </c>
      <c r="Z1405" s="6" t="s">
        <v>145</v>
      </c>
      <c r="AA1405" s="6" t="s">
        <v>1552</v>
      </c>
      <c r="AB1405" s="7">
        <v>1</v>
      </c>
      <c r="AC1405" s="7">
        <v>13752</v>
      </c>
      <c r="AD1405" s="7">
        <v>13.75</v>
      </c>
      <c r="AE1405" s="7">
        <v>213000</v>
      </c>
    </row>
    <row r="1406" spans="1:31" ht="22" customHeight="1" x14ac:dyDescent="0.3">
      <c r="A1406" s="2">
        <v>43315</v>
      </c>
      <c r="B1406" s="3" t="s">
        <v>31</v>
      </c>
      <c r="C1406" s="3" t="s">
        <v>32</v>
      </c>
      <c r="D1406" s="3" t="s">
        <v>33</v>
      </c>
      <c r="E1406" s="3" t="s">
        <v>34</v>
      </c>
      <c r="F1406" s="4" t="s">
        <v>68</v>
      </c>
      <c r="G1406" s="4" t="s">
        <v>68</v>
      </c>
      <c r="H1406" s="4" t="s">
        <v>68</v>
      </c>
      <c r="I1406" s="3" t="s">
        <v>1252</v>
      </c>
      <c r="J1406" s="3" t="s">
        <v>131</v>
      </c>
      <c r="K1406" s="3" t="s">
        <v>109</v>
      </c>
      <c r="L1406" s="3" t="s">
        <v>110</v>
      </c>
      <c r="M1406" s="4" t="s">
        <v>68</v>
      </c>
      <c r="N1406" s="4" t="s">
        <v>68</v>
      </c>
      <c r="O1406" s="4" t="s">
        <v>68</v>
      </c>
      <c r="P1406" s="3" t="s">
        <v>132</v>
      </c>
      <c r="Q1406" s="3" t="s">
        <v>101</v>
      </c>
      <c r="R1406" s="3" t="s">
        <v>210</v>
      </c>
      <c r="S1406" s="3" t="s">
        <v>110</v>
      </c>
      <c r="T1406" s="3" t="s">
        <v>211</v>
      </c>
      <c r="U1406" s="3" t="s">
        <v>115</v>
      </c>
      <c r="V1406" s="3" t="s">
        <v>45</v>
      </c>
      <c r="W1406" s="3" t="s">
        <v>34</v>
      </c>
      <c r="X1406" s="3" t="s">
        <v>46</v>
      </c>
      <c r="Y1406" s="3" t="s">
        <v>47</v>
      </c>
      <c r="Z1406" s="3" t="s">
        <v>145</v>
      </c>
      <c r="AA1406" s="3" t="s">
        <v>1553</v>
      </c>
      <c r="AB1406" s="4">
        <v>1</v>
      </c>
      <c r="AC1406" s="4">
        <v>14420</v>
      </c>
      <c r="AD1406" s="4">
        <v>14.42</v>
      </c>
      <c r="AE1406" s="4">
        <v>223000</v>
      </c>
    </row>
    <row r="1407" spans="1:31" ht="22" customHeight="1" x14ac:dyDescent="0.3">
      <c r="A1407" s="5">
        <v>43314</v>
      </c>
      <c r="B1407" s="6" t="s">
        <v>126</v>
      </c>
      <c r="C1407" s="6" t="s">
        <v>56</v>
      </c>
      <c r="D1407" s="6" t="s">
        <v>222</v>
      </c>
      <c r="E1407" s="6" t="s">
        <v>34</v>
      </c>
      <c r="F1407" s="7" t="s">
        <v>68</v>
      </c>
      <c r="G1407" s="7" t="s">
        <v>68</v>
      </c>
      <c r="H1407" s="7" t="s">
        <v>68</v>
      </c>
      <c r="I1407" s="6" t="s">
        <v>446</v>
      </c>
      <c r="J1407" s="6" t="s">
        <v>160</v>
      </c>
      <c r="K1407" s="7" t="s">
        <v>68</v>
      </c>
      <c r="L1407" s="6" t="s">
        <v>120</v>
      </c>
      <c r="M1407" s="6" t="s">
        <v>61</v>
      </c>
      <c r="N1407" s="7" t="s">
        <v>68</v>
      </c>
      <c r="O1407" s="7" t="s">
        <v>68</v>
      </c>
      <c r="P1407" s="6" t="s">
        <v>162</v>
      </c>
      <c r="Q1407" s="6" t="s">
        <v>101</v>
      </c>
      <c r="R1407" s="6" t="s">
        <v>122</v>
      </c>
      <c r="S1407" s="6" t="s">
        <v>120</v>
      </c>
      <c r="T1407" s="6" t="s">
        <v>123</v>
      </c>
      <c r="U1407" s="6" t="s">
        <v>124</v>
      </c>
      <c r="V1407" s="6" t="s">
        <v>45</v>
      </c>
      <c r="W1407" s="6" t="s">
        <v>34</v>
      </c>
      <c r="X1407" s="6" t="s">
        <v>46</v>
      </c>
      <c r="Y1407" s="6" t="s">
        <v>47</v>
      </c>
      <c r="Z1407" s="6" t="s">
        <v>163</v>
      </c>
      <c r="AA1407" s="6" t="s">
        <v>1554</v>
      </c>
      <c r="AB1407" s="7">
        <v>1</v>
      </c>
      <c r="AC1407" s="7">
        <v>7540</v>
      </c>
      <c r="AD1407" s="7">
        <v>7.54</v>
      </c>
      <c r="AE1407" s="7">
        <v>115000</v>
      </c>
    </row>
    <row r="1408" spans="1:31" ht="22" customHeight="1" x14ac:dyDescent="0.3">
      <c r="A1408" s="2">
        <v>43314</v>
      </c>
      <c r="B1408" s="3" t="s">
        <v>126</v>
      </c>
      <c r="C1408" s="3" t="s">
        <v>56</v>
      </c>
      <c r="D1408" s="4" t="s">
        <v>68</v>
      </c>
      <c r="E1408" s="4" t="s">
        <v>68</v>
      </c>
      <c r="F1408" s="4" t="s">
        <v>68</v>
      </c>
      <c r="G1408" s="4" t="s">
        <v>68</v>
      </c>
      <c r="H1408" s="4" t="s">
        <v>68</v>
      </c>
      <c r="I1408" s="3" t="s">
        <v>74</v>
      </c>
      <c r="J1408" s="3" t="s">
        <v>160</v>
      </c>
      <c r="K1408" s="4" t="s">
        <v>68</v>
      </c>
      <c r="L1408" s="3" t="s">
        <v>120</v>
      </c>
      <c r="M1408" s="3" t="s">
        <v>61</v>
      </c>
      <c r="N1408" s="4" t="s">
        <v>68</v>
      </c>
      <c r="O1408" s="4" t="s">
        <v>68</v>
      </c>
      <c r="P1408" s="3" t="s">
        <v>162</v>
      </c>
      <c r="Q1408" s="3" t="s">
        <v>101</v>
      </c>
      <c r="R1408" s="3" t="s">
        <v>122</v>
      </c>
      <c r="S1408" s="3" t="s">
        <v>120</v>
      </c>
      <c r="T1408" s="3" t="s">
        <v>123</v>
      </c>
      <c r="U1408" s="3" t="s">
        <v>124</v>
      </c>
      <c r="V1408" s="3" t="s">
        <v>45</v>
      </c>
      <c r="W1408" s="3" t="s">
        <v>34</v>
      </c>
      <c r="X1408" s="3" t="s">
        <v>46</v>
      </c>
      <c r="Y1408" s="3" t="s">
        <v>47</v>
      </c>
      <c r="Z1408" s="3" t="s">
        <v>163</v>
      </c>
      <c r="AA1408" s="3" t="s">
        <v>1554</v>
      </c>
      <c r="AB1408" s="4">
        <v>1</v>
      </c>
      <c r="AC1408" s="4">
        <v>7540</v>
      </c>
      <c r="AD1408" s="4">
        <v>7.54</v>
      </c>
      <c r="AE1408" s="4">
        <v>115000</v>
      </c>
    </row>
    <row r="1409" spans="1:31" ht="22" customHeight="1" x14ac:dyDescent="0.3">
      <c r="A1409" s="5">
        <v>43313</v>
      </c>
      <c r="B1409" s="6" t="s">
        <v>31</v>
      </c>
      <c r="C1409" s="6" t="s">
        <v>56</v>
      </c>
      <c r="D1409" s="6" t="s">
        <v>222</v>
      </c>
      <c r="E1409" s="6" t="s">
        <v>34</v>
      </c>
      <c r="F1409" s="7" t="s">
        <v>68</v>
      </c>
      <c r="G1409" s="7" t="s">
        <v>68</v>
      </c>
      <c r="H1409" s="7" t="s">
        <v>68</v>
      </c>
      <c r="I1409" s="6" t="s">
        <v>446</v>
      </c>
      <c r="J1409" s="6" t="s">
        <v>230</v>
      </c>
      <c r="K1409" s="6" t="s">
        <v>580</v>
      </c>
      <c r="L1409" s="6" t="s">
        <v>110</v>
      </c>
      <c r="M1409" s="7" t="s">
        <v>68</v>
      </c>
      <c r="N1409" s="7" t="s">
        <v>68</v>
      </c>
      <c r="O1409" s="7" t="s">
        <v>68</v>
      </c>
      <c r="P1409" s="6" t="s">
        <v>231</v>
      </c>
      <c r="Q1409" s="6" t="s">
        <v>101</v>
      </c>
      <c r="R1409" s="6" t="s">
        <v>113</v>
      </c>
      <c r="S1409" s="6" t="s">
        <v>110</v>
      </c>
      <c r="T1409" s="6" t="s">
        <v>114</v>
      </c>
      <c r="U1409" s="6" t="s">
        <v>115</v>
      </c>
      <c r="V1409" s="6" t="s">
        <v>45</v>
      </c>
      <c r="W1409" s="6" t="s">
        <v>34</v>
      </c>
      <c r="X1409" s="6" t="s">
        <v>46</v>
      </c>
      <c r="Y1409" s="6" t="s">
        <v>47</v>
      </c>
      <c r="Z1409" s="6" t="s">
        <v>232</v>
      </c>
      <c r="AA1409" s="6" t="s">
        <v>1555</v>
      </c>
      <c r="AB1409" s="7">
        <v>3</v>
      </c>
      <c r="AC1409" s="7">
        <v>48120</v>
      </c>
      <c r="AD1409" s="7">
        <v>48.12</v>
      </c>
      <c r="AE1409" s="7">
        <v>72000</v>
      </c>
    </row>
    <row r="1410" spans="1:31" ht="22" customHeight="1" x14ac:dyDescent="0.3">
      <c r="A1410" s="2">
        <v>43313</v>
      </c>
      <c r="B1410" s="3" t="s">
        <v>31</v>
      </c>
      <c r="C1410" s="3" t="s">
        <v>56</v>
      </c>
      <c r="D1410" s="3" t="s">
        <v>222</v>
      </c>
      <c r="E1410" s="3" t="s">
        <v>34</v>
      </c>
      <c r="F1410" s="4" t="s">
        <v>68</v>
      </c>
      <c r="G1410" s="4" t="s">
        <v>68</v>
      </c>
      <c r="H1410" s="4" t="s">
        <v>68</v>
      </c>
      <c r="I1410" s="3" t="s">
        <v>446</v>
      </c>
      <c r="J1410" s="3" t="s">
        <v>230</v>
      </c>
      <c r="K1410" s="3" t="s">
        <v>580</v>
      </c>
      <c r="L1410" s="3" t="s">
        <v>110</v>
      </c>
      <c r="M1410" s="4" t="s">
        <v>68</v>
      </c>
      <c r="N1410" s="4" t="s">
        <v>68</v>
      </c>
      <c r="O1410" s="4" t="s">
        <v>68</v>
      </c>
      <c r="P1410" s="3" t="s">
        <v>231</v>
      </c>
      <c r="Q1410" s="3" t="s">
        <v>101</v>
      </c>
      <c r="R1410" s="3" t="s">
        <v>133</v>
      </c>
      <c r="S1410" s="3" t="s">
        <v>110</v>
      </c>
      <c r="T1410" s="3" t="s">
        <v>134</v>
      </c>
      <c r="U1410" s="3" t="s">
        <v>115</v>
      </c>
      <c r="V1410" s="3" t="s">
        <v>45</v>
      </c>
      <c r="W1410" s="3" t="s">
        <v>34</v>
      </c>
      <c r="X1410" s="3" t="s">
        <v>46</v>
      </c>
      <c r="Y1410" s="3" t="s">
        <v>47</v>
      </c>
      <c r="Z1410" s="3" t="s">
        <v>232</v>
      </c>
      <c r="AA1410" s="3" t="s">
        <v>1556</v>
      </c>
      <c r="AB1410" s="4">
        <v>3</v>
      </c>
      <c r="AC1410" s="4">
        <v>48120</v>
      </c>
      <c r="AD1410" s="4">
        <v>48.12</v>
      </c>
      <c r="AE1410" s="4">
        <v>72000</v>
      </c>
    </row>
    <row r="1411" spans="1:31" ht="22" customHeight="1" x14ac:dyDescent="0.3">
      <c r="A1411" s="5">
        <v>43313</v>
      </c>
      <c r="B1411" s="6" t="s">
        <v>31</v>
      </c>
      <c r="C1411" s="6" t="s">
        <v>56</v>
      </c>
      <c r="D1411" s="6" t="s">
        <v>222</v>
      </c>
      <c r="E1411" s="6" t="s">
        <v>34</v>
      </c>
      <c r="F1411" s="7" t="s">
        <v>68</v>
      </c>
      <c r="G1411" s="7" t="s">
        <v>68</v>
      </c>
      <c r="H1411" s="7" t="s">
        <v>68</v>
      </c>
      <c r="I1411" s="6" t="s">
        <v>446</v>
      </c>
      <c r="J1411" s="6" t="s">
        <v>230</v>
      </c>
      <c r="K1411" s="6" t="s">
        <v>580</v>
      </c>
      <c r="L1411" s="6" t="s">
        <v>110</v>
      </c>
      <c r="M1411" s="7" t="s">
        <v>68</v>
      </c>
      <c r="N1411" s="7" t="s">
        <v>68</v>
      </c>
      <c r="O1411" s="7" t="s">
        <v>68</v>
      </c>
      <c r="P1411" s="6" t="s">
        <v>231</v>
      </c>
      <c r="Q1411" s="6" t="s">
        <v>101</v>
      </c>
      <c r="R1411" s="6" t="s">
        <v>113</v>
      </c>
      <c r="S1411" s="6" t="s">
        <v>110</v>
      </c>
      <c r="T1411" s="6" t="s">
        <v>114</v>
      </c>
      <c r="U1411" s="6" t="s">
        <v>115</v>
      </c>
      <c r="V1411" s="6" t="s">
        <v>45</v>
      </c>
      <c r="W1411" s="6" t="s">
        <v>34</v>
      </c>
      <c r="X1411" s="6" t="s">
        <v>46</v>
      </c>
      <c r="Y1411" s="6" t="s">
        <v>47</v>
      </c>
      <c r="Z1411" s="6" t="s">
        <v>232</v>
      </c>
      <c r="AA1411" s="6" t="s">
        <v>1557</v>
      </c>
      <c r="AB1411" s="7">
        <v>4</v>
      </c>
      <c r="AC1411" s="7">
        <v>64160</v>
      </c>
      <c r="AD1411" s="7">
        <v>64.16</v>
      </c>
      <c r="AE1411" s="7">
        <v>96000</v>
      </c>
    </row>
    <row r="1412" spans="1:31" ht="22" customHeight="1" x14ac:dyDescent="0.3">
      <c r="A1412" s="2">
        <v>43311</v>
      </c>
      <c r="B1412" s="3" t="s">
        <v>31</v>
      </c>
      <c r="C1412" s="3" t="s">
        <v>32</v>
      </c>
      <c r="D1412" s="3" t="s">
        <v>33</v>
      </c>
      <c r="E1412" s="3" t="s">
        <v>34</v>
      </c>
      <c r="F1412" s="4" t="s">
        <v>68</v>
      </c>
      <c r="G1412" s="4" t="s">
        <v>68</v>
      </c>
      <c r="H1412" s="4" t="s">
        <v>68</v>
      </c>
      <c r="I1412" s="3" t="s">
        <v>1252</v>
      </c>
      <c r="J1412" s="3" t="s">
        <v>185</v>
      </c>
      <c r="K1412" s="4" t="s">
        <v>68</v>
      </c>
      <c r="L1412" s="3" t="s">
        <v>120</v>
      </c>
      <c r="M1412" s="4" t="s">
        <v>68</v>
      </c>
      <c r="N1412" s="4" t="s">
        <v>68</v>
      </c>
      <c r="O1412" s="4" t="s">
        <v>68</v>
      </c>
      <c r="P1412" s="3" t="s">
        <v>186</v>
      </c>
      <c r="Q1412" s="3" t="s">
        <v>41</v>
      </c>
      <c r="R1412" s="3" t="s">
        <v>122</v>
      </c>
      <c r="S1412" s="3" t="s">
        <v>120</v>
      </c>
      <c r="T1412" s="3" t="s">
        <v>123</v>
      </c>
      <c r="U1412" s="3" t="s">
        <v>124</v>
      </c>
      <c r="V1412" s="3" t="s">
        <v>45</v>
      </c>
      <c r="W1412" s="3" t="s">
        <v>34</v>
      </c>
      <c r="X1412" s="3" t="s">
        <v>46</v>
      </c>
      <c r="Y1412" s="3" t="s">
        <v>47</v>
      </c>
      <c r="Z1412" s="3" t="s">
        <v>187</v>
      </c>
      <c r="AA1412" s="3" t="s">
        <v>1531</v>
      </c>
      <c r="AB1412" s="4">
        <v>2</v>
      </c>
      <c r="AC1412" s="4">
        <v>6480</v>
      </c>
      <c r="AD1412" s="4">
        <v>6.48</v>
      </c>
      <c r="AE1412" s="4">
        <v>38700</v>
      </c>
    </row>
    <row r="1413" spans="1:31" ht="22" customHeight="1" x14ac:dyDescent="0.3">
      <c r="A1413" s="5">
        <v>43311</v>
      </c>
      <c r="B1413" s="6" t="s">
        <v>31</v>
      </c>
      <c r="C1413" s="6" t="s">
        <v>32</v>
      </c>
      <c r="D1413" s="6" t="s">
        <v>33</v>
      </c>
      <c r="E1413" s="6" t="s">
        <v>34</v>
      </c>
      <c r="F1413" s="7" t="s">
        <v>68</v>
      </c>
      <c r="G1413" s="7" t="s">
        <v>68</v>
      </c>
      <c r="H1413" s="7" t="s">
        <v>68</v>
      </c>
      <c r="I1413" s="6" t="s">
        <v>1252</v>
      </c>
      <c r="J1413" s="6" t="s">
        <v>185</v>
      </c>
      <c r="K1413" s="7" t="s">
        <v>68</v>
      </c>
      <c r="L1413" s="6" t="s">
        <v>120</v>
      </c>
      <c r="M1413" s="7" t="s">
        <v>68</v>
      </c>
      <c r="N1413" s="7" t="s">
        <v>68</v>
      </c>
      <c r="O1413" s="7" t="s">
        <v>68</v>
      </c>
      <c r="P1413" s="6" t="s">
        <v>186</v>
      </c>
      <c r="Q1413" s="6" t="s">
        <v>41</v>
      </c>
      <c r="R1413" s="6" t="s">
        <v>122</v>
      </c>
      <c r="S1413" s="6" t="s">
        <v>120</v>
      </c>
      <c r="T1413" s="6" t="s">
        <v>123</v>
      </c>
      <c r="U1413" s="6" t="s">
        <v>124</v>
      </c>
      <c r="V1413" s="6" t="s">
        <v>45</v>
      </c>
      <c r="W1413" s="6" t="s">
        <v>34</v>
      </c>
      <c r="X1413" s="6" t="s">
        <v>46</v>
      </c>
      <c r="Y1413" s="6" t="s">
        <v>47</v>
      </c>
      <c r="Z1413" s="6" t="s">
        <v>187</v>
      </c>
      <c r="AA1413" s="6" t="s">
        <v>1530</v>
      </c>
      <c r="AB1413" s="7">
        <v>2</v>
      </c>
      <c r="AC1413" s="7">
        <v>17010</v>
      </c>
      <c r="AD1413" s="7">
        <v>17.010000000000002</v>
      </c>
      <c r="AE1413" s="7">
        <v>102000</v>
      </c>
    </row>
    <row r="1414" spans="1:31" ht="22" customHeight="1" x14ac:dyDescent="0.3">
      <c r="A1414" s="2">
        <v>43311</v>
      </c>
      <c r="B1414" s="3" t="s">
        <v>31</v>
      </c>
      <c r="C1414" s="3" t="s">
        <v>56</v>
      </c>
      <c r="D1414" s="4" t="s">
        <v>68</v>
      </c>
      <c r="E1414" s="4" t="s">
        <v>68</v>
      </c>
      <c r="F1414" s="4" t="s">
        <v>68</v>
      </c>
      <c r="G1414" s="4" t="s">
        <v>68</v>
      </c>
      <c r="H1414" s="4" t="s">
        <v>68</v>
      </c>
      <c r="I1414" s="3" t="s">
        <v>74</v>
      </c>
      <c r="J1414" s="3" t="s">
        <v>730</v>
      </c>
      <c r="K1414" s="3" t="s">
        <v>337</v>
      </c>
      <c r="L1414" s="3" t="s">
        <v>120</v>
      </c>
      <c r="M1414" s="3" t="s">
        <v>61</v>
      </c>
      <c r="N1414" s="8">
        <v>263672638</v>
      </c>
      <c r="O1414" s="4" t="s">
        <v>68</v>
      </c>
      <c r="P1414" s="3" t="s">
        <v>731</v>
      </c>
      <c r="Q1414" s="3" t="s">
        <v>41</v>
      </c>
      <c r="R1414" s="3" t="s">
        <v>122</v>
      </c>
      <c r="S1414" s="3" t="s">
        <v>120</v>
      </c>
      <c r="T1414" s="3" t="s">
        <v>123</v>
      </c>
      <c r="U1414" s="3" t="s">
        <v>124</v>
      </c>
      <c r="V1414" s="3" t="s">
        <v>45</v>
      </c>
      <c r="W1414" s="3" t="s">
        <v>34</v>
      </c>
      <c r="X1414" s="3" t="s">
        <v>46</v>
      </c>
      <c r="Y1414" s="3" t="s">
        <v>47</v>
      </c>
      <c r="Z1414" s="3" t="s">
        <v>704</v>
      </c>
      <c r="AA1414" s="3" t="s">
        <v>1461</v>
      </c>
      <c r="AB1414" s="4">
        <v>1</v>
      </c>
      <c r="AC1414" s="4">
        <v>10080</v>
      </c>
      <c r="AD1414" s="4">
        <v>10.08</v>
      </c>
      <c r="AE1414" s="4">
        <v>242000</v>
      </c>
    </row>
    <row r="1415" spans="1:31" ht="22" customHeight="1" x14ac:dyDescent="0.3">
      <c r="A1415" s="5">
        <v>43311</v>
      </c>
      <c r="B1415" s="6" t="s">
        <v>31</v>
      </c>
      <c r="C1415" s="6" t="s">
        <v>32</v>
      </c>
      <c r="D1415" s="6" t="s">
        <v>33</v>
      </c>
      <c r="E1415" s="6" t="s">
        <v>34</v>
      </c>
      <c r="F1415" s="7" t="s">
        <v>68</v>
      </c>
      <c r="G1415" s="7" t="s">
        <v>68</v>
      </c>
      <c r="H1415" s="7" t="s">
        <v>68</v>
      </c>
      <c r="I1415" s="6" t="s">
        <v>1252</v>
      </c>
      <c r="J1415" s="6" t="s">
        <v>185</v>
      </c>
      <c r="K1415" s="7" t="s">
        <v>68</v>
      </c>
      <c r="L1415" s="6" t="s">
        <v>120</v>
      </c>
      <c r="M1415" s="7" t="s">
        <v>68</v>
      </c>
      <c r="N1415" s="7" t="s">
        <v>68</v>
      </c>
      <c r="O1415" s="7" t="s">
        <v>68</v>
      </c>
      <c r="P1415" s="6" t="s">
        <v>186</v>
      </c>
      <c r="Q1415" s="6" t="s">
        <v>41</v>
      </c>
      <c r="R1415" s="6" t="s">
        <v>122</v>
      </c>
      <c r="S1415" s="6" t="s">
        <v>120</v>
      </c>
      <c r="T1415" s="6" t="s">
        <v>123</v>
      </c>
      <c r="U1415" s="6" t="s">
        <v>124</v>
      </c>
      <c r="V1415" s="6" t="s">
        <v>45</v>
      </c>
      <c r="W1415" s="6" t="s">
        <v>34</v>
      </c>
      <c r="X1415" s="6" t="s">
        <v>46</v>
      </c>
      <c r="Y1415" s="6" t="s">
        <v>47</v>
      </c>
      <c r="Z1415" s="6" t="s">
        <v>187</v>
      </c>
      <c r="AA1415" s="6" t="s">
        <v>1558</v>
      </c>
      <c r="AB1415" s="7">
        <v>2</v>
      </c>
      <c r="AC1415" s="7">
        <v>6480</v>
      </c>
      <c r="AD1415" s="7">
        <v>6.48</v>
      </c>
      <c r="AE1415" s="7">
        <v>38700</v>
      </c>
    </row>
    <row r="1416" spans="1:31" ht="22" customHeight="1" x14ac:dyDescent="0.3">
      <c r="A1416" s="2">
        <v>43310</v>
      </c>
      <c r="B1416" s="3" t="s">
        <v>31</v>
      </c>
      <c r="C1416" s="3" t="s">
        <v>56</v>
      </c>
      <c r="D1416" s="4" t="s">
        <v>68</v>
      </c>
      <c r="E1416" s="4" t="s">
        <v>68</v>
      </c>
      <c r="F1416" s="4" t="s">
        <v>68</v>
      </c>
      <c r="G1416" s="4" t="s">
        <v>68</v>
      </c>
      <c r="H1416" s="4" t="s">
        <v>68</v>
      </c>
      <c r="I1416" s="3" t="s">
        <v>74</v>
      </c>
      <c r="J1416" s="3" t="s">
        <v>244</v>
      </c>
      <c r="K1416" s="4" t="s">
        <v>68</v>
      </c>
      <c r="L1416" s="3" t="s">
        <v>245</v>
      </c>
      <c r="M1416" s="3" t="s">
        <v>61</v>
      </c>
      <c r="N1416" s="4" t="s">
        <v>68</v>
      </c>
      <c r="O1416" s="4" t="s">
        <v>68</v>
      </c>
      <c r="P1416" s="3" t="s">
        <v>246</v>
      </c>
      <c r="Q1416" s="3" t="s">
        <v>41</v>
      </c>
      <c r="R1416" s="3" t="s">
        <v>474</v>
      </c>
      <c r="S1416" s="3" t="s">
        <v>245</v>
      </c>
      <c r="T1416" s="3" t="s">
        <v>475</v>
      </c>
      <c r="U1416" s="3" t="s">
        <v>124</v>
      </c>
      <c r="V1416" s="3" t="s">
        <v>45</v>
      </c>
      <c r="W1416" s="3" t="s">
        <v>34</v>
      </c>
      <c r="X1416" s="3" t="s">
        <v>46</v>
      </c>
      <c r="Y1416" s="3" t="s">
        <v>47</v>
      </c>
      <c r="Z1416" s="3" t="s">
        <v>187</v>
      </c>
      <c r="AA1416" s="3" t="s">
        <v>1559</v>
      </c>
      <c r="AB1416" s="4">
        <v>2</v>
      </c>
      <c r="AC1416" s="4">
        <v>48800</v>
      </c>
      <c r="AD1416" s="4">
        <v>48.8</v>
      </c>
      <c r="AE1416" s="4">
        <v>184000</v>
      </c>
    </row>
    <row r="1417" spans="1:31" ht="22" customHeight="1" x14ac:dyDescent="0.3">
      <c r="A1417" s="5">
        <v>43310</v>
      </c>
      <c r="B1417" s="6" t="s">
        <v>31</v>
      </c>
      <c r="C1417" s="6" t="s">
        <v>56</v>
      </c>
      <c r="D1417" s="7" t="s">
        <v>68</v>
      </c>
      <c r="E1417" s="7" t="s">
        <v>68</v>
      </c>
      <c r="F1417" s="7" t="s">
        <v>68</v>
      </c>
      <c r="G1417" s="7" t="s">
        <v>68</v>
      </c>
      <c r="H1417" s="7" t="s">
        <v>68</v>
      </c>
      <c r="I1417" s="6" t="s">
        <v>74</v>
      </c>
      <c r="J1417" s="6" t="s">
        <v>127</v>
      </c>
      <c r="K1417" s="7" t="s">
        <v>68</v>
      </c>
      <c r="L1417" s="6" t="s">
        <v>120</v>
      </c>
      <c r="M1417" s="7" t="s">
        <v>68</v>
      </c>
      <c r="N1417" s="7" t="s">
        <v>68</v>
      </c>
      <c r="O1417" s="7" t="s">
        <v>68</v>
      </c>
      <c r="P1417" s="6" t="s">
        <v>128</v>
      </c>
      <c r="Q1417" s="6" t="s">
        <v>41</v>
      </c>
      <c r="R1417" s="6" t="s">
        <v>122</v>
      </c>
      <c r="S1417" s="6" t="s">
        <v>120</v>
      </c>
      <c r="T1417" s="6" t="s">
        <v>123</v>
      </c>
      <c r="U1417" s="6" t="s">
        <v>124</v>
      </c>
      <c r="V1417" s="6" t="s">
        <v>45</v>
      </c>
      <c r="W1417" s="6" t="s">
        <v>34</v>
      </c>
      <c r="X1417" s="6" t="s">
        <v>46</v>
      </c>
      <c r="Y1417" s="6" t="s">
        <v>47</v>
      </c>
      <c r="Z1417" s="6" t="s">
        <v>129</v>
      </c>
      <c r="AA1417" s="6" t="s">
        <v>1560</v>
      </c>
      <c r="AB1417" s="7">
        <v>1</v>
      </c>
      <c r="AC1417" s="7">
        <v>21720</v>
      </c>
      <c r="AD1417" s="7">
        <v>21.72</v>
      </c>
      <c r="AE1417" s="7">
        <v>629000</v>
      </c>
    </row>
    <row r="1418" spans="1:31" ht="22" customHeight="1" x14ac:dyDescent="0.3">
      <c r="A1418" s="2">
        <v>43310</v>
      </c>
      <c r="B1418" s="3" t="s">
        <v>31</v>
      </c>
      <c r="C1418" s="3" t="s">
        <v>56</v>
      </c>
      <c r="D1418" s="4" t="s">
        <v>68</v>
      </c>
      <c r="E1418" s="4" t="s">
        <v>68</v>
      </c>
      <c r="F1418" s="4" t="s">
        <v>68</v>
      </c>
      <c r="G1418" s="4" t="s">
        <v>68</v>
      </c>
      <c r="H1418" s="4" t="s">
        <v>68</v>
      </c>
      <c r="I1418" s="3" t="s">
        <v>74</v>
      </c>
      <c r="J1418" s="3" t="s">
        <v>244</v>
      </c>
      <c r="K1418" s="4" t="s">
        <v>68</v>
      </c>
      <c r="L1418" s="3" t="s">
        <v>245</v>
      </c>
      <c r="M1418" s="3" t="s">
        <v>61</v>
      </c>
      <c r="N1418" s="4" t="s">
        <v>68</v>
      </c>
      <c r="O1418" s="4" t="s">
        <v>68</v>
      </c>
      <c r="P1418" s="3" t="s">
        <v>246</v>
      </c>
      <c r="Q1418" s="3" t="s">
        <v>41</v>
      </c>
      <c r="R1418" s="3" t="s">
        <v>474</v>
      </c>
      <c r="S1418" s="3" t="s">
        <v>245</v>
      </c>
      <c r="T1418" s="3" t="s">
        <v>475</v>
      </c>
      <c r="U1418" s="3" t="s">
        <v>124</v>
      </c>
      <c r="V1418" s="3" t="s">
        <v>45</v>
      </c>
      <c r="W1418" s="3" t="s">
        <v>34</v>
      </c>
      <c r="X1418" s="3" t="s">
        <v>46</v>
      </c>
      <c r="Y1418" s="3" t="s">
        <v>47</v>
      </c>
      <c r="Z1418" s="3" t="s">
        <v>187</v>
      </c>
      <c r="AA1418" s="3" t="s">
        <v>1561</v>
      </c>
      <c r="AB1418" s="4">
        <v>1</v>
      </c>
      <c r="AC1418" s="4">
        <v>24400</v>
      </c>
      <c r="AD1418" s="4">
        <v>24.4</v>
      </c>
      <c r="AE1418" s="4">
        <v>92000</v>
      </c>
    </row>
    <row r="1419" spans="1:31" ht="22" customHeight="1" x14ac:dyDescent="0.3">
      <c r="A1419" s="5">
        <v>43310</v>
      </c>
      <c r="B1419" s="6" t="s">
        <v>31</v>
      </c>
      <c r="C1419" s="6" t="s">
        <v>56</v>
      </c>
      <c r="D1419" s="7" t="s">
        <v>68</v>
      </c>
      <c r="E1419" s="7" t="s">
        <v>68</v>
      </c>
      <c r="F1419" s="7" t="s">
        <v>68</v>
      </c>
      <c r="G1419" s="7" t="s">
        <v>68</v>
      </c>
      <c r="H1419" s="7" t="s">
        <v>68</v>
      </c>
      <c r="I1419" s="6" t="s">
        <v>74</v>
      </c>
      <c r="J1419" s="6" t="s">
        <v>870</v>
      </c>
      <c r="K1419" s="7" t="s">
        <v>68</v>
      </c>
      <c r="L1419" s="6" t="s">
        <v>120</v>
      </c>
      <c r="M1419" s="6" t="s">
        <v>61</v>
      </c>
      <c r="N1419" s="7">
        <v>225347920.55000001</v>
      </c>
      <c r="O1419" s="7">
        <v>1008273273.7</v>
      </c>
      <c r="P1419" s="6" t="s">
        <v>871</v>
      </c>
      <c r="Q1419" s="6" t="s">
        <v>41</v>
      </c>
      <c r="R1419" s="6" t="s">
        <v>122</v>
      </c>
      <c r="S1419" s="6" t="s">
        <v>120</v>
      </c>
      <c r="T1419" s="6" t="s">
        <v>123</v>
      </c>
      <c r="U1419" s="6" t="s">
        <v>124</v>
      </c>
      <c r="V1419" s="6" t="s">
        <v>45</v>
      </c>
      <c r="W1419" s="6" t="s">
        <v>34</v>
      </c>
      <c r="X1419" s="6" t="s">
        <v>46</v>
      </c>
      <c r="Y1419" s="6" t="s">
        <v>47</v>
      </c>
      <c r="Z1419" s="6" t="s">
        <v>872</v>
      </c>
      <c r="AA1419" s="6" t="s">
        <v>1562</v>
      </c>
      <c r="AB1419" s="7">
        <v>1</v>
      </c>
      <c r="AC1419" s="7">
        <v>5600</v>
      </c>
      <c r="AD1419" s="7">
        <v>5.6</v>
      </c>
      <c r="AE1419" s="7">
        <v>46600</v>
      </c>
    </row>
    <row r="1420" spans="1:31" ht="22" customHeight="1" x14ac:dyDescent="0.3">
      <c r="A1420" s="2">
        <v>43310</v>
      </c>
      <c r="B1420" s="3" t="s">
        <v>31</v>
      </c>
      <c r="C1420" s="3" t="s">
        <v>56</v>
      </c>
      <c r="D1420" s="4" t="s">
        <v>68</v>
      </c>
      <c r="E1420" s="4" t="s">
        <v>68</v>
      </c>
      <c r="F1420" s="4" t="s">
        <v>68</v>
      </c>
      <c r="G1420" s="4" t="s">
        <v>68</v>
      </c>
      <c r="H1420" s="4" t="s">
        <v>68</v>
      </c>
      <c r="I1420" s="3" t="s">
        <v>74</v>
      </c>
      <c r="J1420" s="3" t="s">
        <v>244</v>
      </c>
      <c r="K1420" s="4" t="s">
        <v>68</v>
      </c>
      <c r="L1420" s="3" t="s">
        <v>245</v>
      </c>
      <c r="M1420" s="3" t="s">
        <v>61</v>
      </c>
      <c r="N1420" s="4" t="s">
        <v>68</v>
      </c>
      <c r="O1420" s="4" t="s">
        <v>68</v>
      </c>
      <c r="P1420" s="3" t="s">
        <v>246</v>
      </c>
      <c r="Q1420" s="3" t="s">
        <v>41</v>
      </c>
      <c r="R1420" s="3" t="s">
        <v>474</v>
      </c>
      <c r="S1420" s="3" t="s">
        <v>245</v>
      </c>
      <c r="T1420" s="3" t="s">
        <v>475</v>
      </c>
      <c r="U1420" s="3" t="s">
        <v>124</v>
      </c>
      <c r="V1420" s="3" t="s">
        <v>45</v>
      </c>
      <c r="W1420" s="3" t="s">
        <v>34</v>
      </c>
      <c r="X1420" s="3" t="s">
        <v>46</v>
      </c>
      <c r="Y1420" s="3" t="s">
        <v>47</v>
      </c>
      <c r="Z1420" s="3" t="s">
        <v>187</v>
      </c>
      <c r="AA1420" s="3" t="s">
        <v>1563</v>
      </c>
      <c r="AB1420" s="4">
        <v>1</v>
      </c>
      <c r="AC1420" s="4">
        <v>24400</v>
      </c>
      <c r="AD1420" s="4">
        <v>24.4</v>
      </c>
      <c r="AE1420" s="4">
        <v>92000</v>
      </c>
    </row>
    <row r="1421" spans="1:31" ht="22" customHeight="1" x14ac:dyDescent="0.3">
      <c r="A1421" s="5">
        <v>43307</v>
      </c>
      <c r="B1421" s="6" t="s">
        <v>31</v>
      </c>
      <c r="C1421" s="6" t="s">
        <v>56</v>
      </c>
      <c r="D1421" s="7" t="s">
        <v>68</v>
      </c>
      <c r="E1421" s="7" t="s">
        <v>68</v>
      </c>
      <c r="F1421" s="7" t="s">
        <v>68</v>
      </c>
      <c r="G1421" s="7" t="s">
        <v>68</v>
      </c>
      <c r="H1421" s="7" t="s">
        <v>68</v>
      </c>
      <c r="I1421" s="6" t="s">
        <v>74</v>
      </c>
      <c r="J1421" s="6" t="s">
        <v>200</v>
      </c>
      <c r="K1421" s="7" t="s">
        <v>68</v>
      </c>
      <c r="L1421" s="6" t="s">
        <v>99</v>
      </c>
      <c r="M1421" s="7" t="s">
        <v>68</v>
      </c>
      <c r="N1421" s="7" t="s">
        <v>68</v>
      </c>
      <c r="O1421" s="7" t="s">
        <v>68</v>
      </c>
      <c r="P1421" s="6" t="s">
        <v>202</v>
      </c>
      <c r="Q1421" s="6" t="s">
        <v>41</v>
      </c>
      <c r="R1421" s="6" t="s">
        <v>113</v>
      </c>
      <c r="S1421" s="6" t="s">
        <v>110</v>
      </c>
      <c r="T1421" s="6" t="s">
        <v>114</v>
      </c>
      <c r="U1421" s="6" t="s">
        <v>115</v>
      </c>
      <c r="V1421" s="6" t="s">
        <v>408</v>
      </c>
      <c r="W1421" s="6" t="s">
        <v>34</v>
      </c>
      <c r="X1421" s="6" t="s">
        <v>409</v>
      </c>
      <c r="Y1421" s="6" t="s">
        <v>47</v>
      </c>
      <c r="Z1421" s="6" t="s">
        <v>145</v>
      </c>
      <c r="AA1421" s="6" t="s">
        <v>1564</v>
      </c>
      <c r="AB1421" s="7">
        <v>2</v>
      </c>
      <c r="AC1421" s="7">
        <v>11690</v>
      </c>
      <c r="AD1421" s="7">
        <v>11.69</v>
      </c>
      <c r="AE1421" s="7">
        <v>161000</v>
      </c>
    </row>
    <row r="1422" spans="1:31" ht="22" customHeight="1" x14ac:dyDescent="0.3">
      <c r="A1422" s="2">
        <v>43303</v>
      </c>
      <c r="B1422" s="3" t="s">
        <v>31</v>
      </c>
      <c r="C1422" s="3" t="s">
        <v>56</v>
      </c>
      <c r="D1422" s="4" t="s">
        <v>68</v>
      </c>
      <c r="E1422" s="4" t="s">
        <v>68</v>
      </c>
      <c r="F1422" s="4" t="s">
        <v>68</v>
      </c>
      <c r="G1422" s="4" t="s">
        <v>68</v>
      </c>
      <c r="H1422" s="4" t="s">
        <v>68</v>
      </c>
      <c r="I1422" s="3" t="s">
        <v>74</v>
      </c>
      <c r="J1422" s="3" t="s">
        <v>800</v>
      </c>
      <c r="K1422" s="4" t="s">
        <v>68</v>
      </c>
      <c r="L1422" s="3" t="s">
        <v>120</v>
      </c>
      <c r="M1422" s="3" t="s">
        <v>61</v>
      </c>
      <c r="N1422" s="4" t="s">
        <v>68</v>
      </c>
      <c r="O1422" s="4" t="s">
        <v>68</v>
      </c>
      <c r="P1422" s="3" t="s">
        <v>151</v>
      </c>
      <c r="Q1422" s="3" t="s">
        <v>41</v>
      </c>
      <c r="R1422" s="3" t="s">
        <v>152</v>
      </c>
      <c r="S1422" s="3" t="s">
        <v>120</v>
      </c>
      <c r="T1422" s="3" t="s">
        <v>153</v>
      </c>
      <c r="U1422" s="3" t="s">
        <v>124</v>
      </c>
      <c r="V1422" s="3" t="s">
        <v>45</v>
      </c>
      <c r="W1422" s="3" t="s">
        <v>34</v>
      </c>
      <c r="X1422" s="3" t="s">
        <v>46</v>
      </c>
      <c r="Y1422" s="3" t="s">
        <v>47</v>
      </c>
      <c r="Z1422" s="3" t="s">
        <v>154</v>
      </c>
      <c r="AA1422" s="3" t="s">
        <v>1565</v>
      </c>
      <c r="AB1422" s="4">
        <v>1</v>
      </c>
      <c r="AC1422" s="4">
        <v>13660</v>
      </c>
      <c r="AD1422" s="4">
        <v>13.66</v>
      </c>
      <c r="AE1422" s="4">
        <v>328000</v>
      </c>
    </row>
    <row r="1423" spans="1:31" ht="22" customHeight="1" x14ac:dyDescent="0.3">
      <c r="A1423" s="5">
        <v>43302</v>
      </c>
      <c r="B1423" s="6" t="s">
        <v>31</v>
      </c>
      <c r="C1423" s="6" t="s">
        <v>56</v>
      </c>
      <c r="D1423" s="6" t="s">
        <v>222</v>
      </c>
      <c r="E1423" s="6" t="s">
        <v>34</v>
      </c>
      <c r="F1423" s="7" t="s">
        <v>68</v>
      </c>
      <c r="G1423" s="7" t="s">
        <v>68</v>
      </c>
      <c r="H1423" s="7" t="s">
        <v>68</v>
      </c>
      <c r="I1423" s="6" t="s">
        <v>223</v>
      </c>
      <c r="J1423" s="6" t="s">
        <v>131</v>
      </c>
      <c r="K1423" s="6" t="s">
        <v>109</v>
      </c>
      <c r="L1423" s="6" t="s">
        <v>110</v>
      </c>
      <c r="M1423" s="7" t="s">
        <v>68</v>
      </c>
      <c r="N1423" s="7" t="s">
        <v>68</v>
      </c>
      <c r="O1423" s="7" t="s">
        <v>68</v>
      </c>
      <c r="P1423" s="6" t="s">
        <v>132</v>
      </c>
      <c r="Q1423" s="6" t="s">
        <v>908</v>
      </c>
      <c r="R1423" s="6" t="s">
        <v>210</v>
      </c>
      <c r="S1423" s="6" t="s">
        <v>110</v>
      </c>
      <c r="T1423" s="6" t="s">
        <v>211</v>
      </c>
      <c r="U1423" s="6" t="s">
        <v>115</v>
      </c>
      <c r="V1423" s="6" t="s">
        <v>45</v>
      </c>
      <c r="W1423" s="6" t="s">
        <v>34</v>
      </c>
      <c r="X1423" s="6" t="s">
        <v>46</v>
      </c>
      <c r="Y1423" s="6" t="s">
        <v>47</v>
      </c>
      <c r="Z1423" s="6" t="s">
        <v>145</v>
      </c>
      <c r="AA1423" s="6" t="s">
        <v>1566</v>
      </c>
      <c r="AB1423" s="7">
        <v>3</v>
      </c>
      <c r="AC1423" s="7">
        <v>43260</v>
      </c>
      <c r="AD1423" s="7">
        <v>43.26</v>
      </c>
      <c r="AE1423" s="7">
        <v>598000</v>
      </c>
    </row>
    <row r="1424" spans="1:31" ht="22" customHeight="1" x14ac:dyDescent="0.3">
      <c r="A1424" s="2">
        <v>43302</v>
      </c>
      <c r="B1424" s="3" t="s">
        <v>31</v>
      </c>
      <c r="C1424" s="3" t="s">
        <v>56</v>
      </c>
      <c r="D1424" s="3" t="s">
        <v>222</v>
      </c>
      <c r="E1424" s="3" t="s">
        <v>34</v>
      </c>
      <c r="F1424" s="4" t="s">
        <v>68</v>
      </c>
      <c r="G1424" s="4" t="s">
        <v>68</v>
      </c>
      <c r="H1424" s="4" t="s">
        <v>68</v>
      </c>
      <c r="I1424" s="3" t="s">
        <v>223</v>
      </c>
      <c r="J1424" s="3" t="s">
        <v>131</v>
      </c>
      <c r="K1424" s="3" t="s">
        <v>109</v>
      </c>
      <c r="L1424" s="3" t="s">
        <v>110</v>
      </c>
      <c r="M1424" s="4" t="s">
        <v>68</v>
      </c>
      <c r="N1424" s="4" t="s">
        <v>68</v>
      </c>
      <c r="O1424" s="4" t="s">
        <v>68</v>
      </c>
      <c r="P1424" s="3" t="s">
        <v>132</v>
      </c>
      <c r="Q1424" s="3" t="s">
        <v>908</v>
      </c>
      <c r="R1424" s="3" t="s">
        <v>210</v>
      </c>
      <c r="S1424" s="3" t="s">
        <v>110</v>
      </c>
      <c r="T1424" s="3" t="s">
        <v>211</v>
      </c>
      <c r="U1424" s="3" t="s">
        <v>115</v>
      </c>
      <c r="V1424" s="3" t="s">
        <v>45</v>
      </c>
      <c r="W1424" s="3" t="s">
        <v>34</v>
      </c>
      <c r="X1424" s="3" t="s">
        <v>46</v>
      </c>
      <c r="Y1424" s="3" t="s">
        <v>47</v>
      </c>
      <c r="Z1424" s="3" t="s">
        <v>145</v>
      </c>
      <c r="AA1424" s="3" t="s">
        <v>1567</v>
      </c>
      <c r="AB1424" s="4">
        <v>2</v>
      </c>
      <c r="AC1424" s="4">
        <v>19240</v>
      </c>
      <c r="AD1424" s="4">
        <v>19.239999999999998</v>
      </c>
      <c r="AE1424" s="4">
        <v>266000</v>
      </c>
    </row>
    <row r="1425" spans="1:31" ht="22" customHeight="1" x14ac:dyDescent="0.3">
      <c r="A1425" s="5">
        <v>43301</v>
      </c>
      <c r="B1425" s="6" t="s">
        <v>31</v>
      </c>
      <c r="C1425" s="6" t="s">
        <v>56</v>
      </c>
      <c r="D1425" s="7" t="s">
        <v>68</v>
      </c>
      <c r="E1425" s="7" t="s">
        <v>68</v>
      </c>
      <c r="F1425" s="7" t="s">
        <v>68</v>
      </c>
      <c r="G1425" s="7" t="s">
        <v>68</v>
      </c>
      <c r="H1425" s="7" t="s">
        <v>68</v>
      </c>
      <c r="I1425" s="6" t="s">
        <v>74</v>
      </c>
      <c r="J1425" s="6" t="s">
        <v>1379</v>
      </c>
      <c r="K1425" s="7" t="s">
        <v>68</v>
      </c>
      <c r="L1425" s="7" t="s">
        <v>68</v>
      </c>
      <c r="M1425" s="7" t="s">
        <v>68</v>
      </c>
      <c r="N1425" s="7" t="s">
        <v>68</v>
      </c>
      <c r="O1425" s="7" t="s">
        <v>68</v>
      </c>
      <c r="P1425" s="6" t="s">
        <v>1380</v>
      </c>
      <c r="Q1425" s="6" t="s">
        <v>41</v>
      </c>
      <c r="R1425" s="6" t="s">
        <v>122</v>
      </c>
      <c r="S1425" s="6" t="s">
        <v>120</v>
      </c>
      <c r="T1425" s="6" t="s">
        <v>123</v>
      </c>
      <c r="U1425" s="6" t="s">
        <v>124</v>
      </c>
      <c r="V1425" s="6" t="s">
        <v>45</v>
      </c>
      <c r="W1425" s="6" t="s">
        <v>34</v>
      </c>
      <c r="X1425" s="6" t="s">
        <v>46</v>
      </c>
      <c r="Y1425" s="6" t="s">
        <v>47</v>
      </c>
      <c r="Z1425" s="6" t="s">
        <v>187</v>
      </c>
      <c r="AA1425" s="6" t="s">
        <v>1568</v>
      </c>
      <c r="AB1425" s="7">
        <v>4</v>
      </c>
      <c r="AC1425" s="7">
        <v>58800</v>
      </c>
      <c r="AD1425" s="7">
        <v>58.8</v>
      </c>
      <c r="AE1425" s="7">
        <v>351000</v>
      </c>
    </row>
    <row r="1426" spans="1:31" ht="22" customHeight="1" x14ac:dyDescent="0.3">
      <c r="A1426" s="2">
        <v>43295</v>
      </c>
      <c r="B1426" s="3" t="s">
        <v>31</v>
      </c>
      <c r="C1426" s="3" t="s">
        <v>56</v>
      </c>
      <c r="D1426" s="4" t="s">
        <v>68</v>
      </c>
      <c r="E1426" s="4" t="s">
        <v>68</v>
      </c>
      <c r="F1426" s="4" t="s">
        <v>68</v>
      </c>
      <c r="G1426" s="4" t="s">
        <v>68</v>
      </c>
      <c r="H1426" s="4" t="s">
        <v>68</v>
      </c>
      <c r="I1426" s="3" t="s">
        <v>74</v>
      </c>
      <c r="J1426" s="3" t="s">
        <v>1283</v>
      </c>
      <c r="K1426" s="4" t="s">
        <v>68</v>
      </c>
      <c r="L1426" s="3" t="s">
        <v>120</v>
      </c>
      <c r="M1426" s="4" t="s">
        <v>68</v>
      </c>
      <c r="N1426" s="4" t="s">
        <v>68</v>
      </c>
      <c r="O1426" s="4" t="s">
        <v>68</v>
      </c>
      <c r="P1426" s="3" t="s">
        <v>1284</v>
      </c>
      <c r="Q1426" s="3" t="s">
        <v>41</v>
      </c>
      <c r="R1426" s="3" t="s">
        <v>316</v>
      </c>
      <c r="S1426" s="3" t="s">
        <v>120</v>
      </c>
      <c r="T1426" s="3" t="s">
        <v>317</v>
      </c>
      <c r="U1426" s="3" t="s">
        <v>124</v>
      </c>
      <c r="V1426" s="3" t="s">
        <v>45</v>
      </c>
      <c r="W1426" s="3" t="s">
        <v>34</v>
      </c>
      <c r="X1426" s="3" t="s">
        <v>46</v>
      </c>
      <c r="Y1426" s="3" t="s">
        <v>47</v>
      </c>
      <c r="Z1426" s="3" t="s">
        <v>318</v>
      </c>
      <c r="AA1426" s="3" t="s">
        <v>1569</v>
      </c>
      <c r="AB1426" s="4">
        <v>20</v>
      </c>
      <c r="AC1426" s="4">
        <v>241440</v>
      </c>
      <c r="AD1426" s="4">
        <v>241.44</v>
      </c>
      <c r="AE1426" s="4">
        <v>915000</v>
      </c>
    </row>
    <row r="1427" spans="1:31" ht="22" customHeight="1" x14ac:dyDescent="0.3">
      <c r="A1427" s="5">
        <v>43295</v>
      </c>
      <c r="B1427" s="6" t="s">
        <v>31</v>
      </c>
      <c r="C1427" s="6" t="s">
        <v>56</v>
      </c>
      <c r="D1427" s="7" t="s">
        <v>68</v>
      </c>
      <c r="E1427" s="7" t="s">
        <v>68</v>
      </c>
      <c r="F1427" s="7" t="s">
        <v>68</v>
      </c>
      <c r="G1427" s="7" t="s">
        <v>68</v>
      </c>
      <c r="H1427" s="7" t="s">
        <v>68</v>
      </c>
      <c r="I1427" s="6" t="s">
        <v>74</v>
      </c>
      <c r="J1427" s="6" t="s">
        <v>944</v>
      </c>
      <c r="K1427" s="7" t="s">
        <v>68</v>
      </c>
      <c r="L1427" s="6" t="s">
        <v>120</v>
      </c>
      <c r="M1427" s="7" t="s">
        <v>68</v>
      </c>
      <c r="N1427" s="7" t="s">
        <v>68</v>
      </c>
      <c r="O1427" s="7" t="s">
        <v>68</v>
      </c>
      <c r="P1427" s="6" t="s">
        <v>360</v>
      </c>
      <c r="Q1427" s="6" t="s">
        <v>101</v>
      </c>
      <c r="R1427" s="6" t="s">
        <v>122</v>
      </c>
      <c r="S1427" s="6" t="s">
        <v>120</v>
      </c>
      <c r="T1427" s="6" t="s">
        <v>123</v>
      </c>
      <c r="U1427" s="6" t="s">
        <v>124</v>
      </c>
      <c r="V1427" s="6" t="s">
        <v>45</v>
      </c>
      <c r="W1427" s="6" t="s">
        <v>34</v>
      </c>
      <c r="X1427" s="6" t="s">
        <v>46</v>
      </c>
      <c r="Y1427" s="6" t="s">
        <v>47</v>
      </c>
      <c r="Z1427" s="6" t="s">
        <v>187</v>
      </c>
      <c r="AA1427" s="6" t="s">
        <v>1570</v>
      </c>
      <c r="AB1427" s="7">
        <v>1</v>
      </c>
      <c r="AC1427" s="7">
        <v>14970</v>
      </c>
      <c r="AD1427" s="7">
        <v>14.97</v>
      </c>
      <c r="AE1427" s="7">
        <v>89500</v>
      </c>
    </row>
    <row r="1428" spans="1:31" ht="22" customHeight="1" x14ac:dyDescent="0.3">
      <c r="A1428" s="2">
        <v>43295</v>
      </c>
      <c r="B1428" s="3" t="s">
        <v>31</v>
      </c>
      <c r="C1428" s="3" t="s">
        <v>56</v>
      </c>
      <c r="D1428" s="4" t="s">
        <v>68</v>
      </c>
      <c r="E1428" s="4" t="s">
        <v>68</v>
      </c>
      <c r="F1428" s="4" t="s">
        <v>68</v>
      </c>
      <c r="G1428" s="4" t="s">
        <v>68</v>
      </c>
      <c r="H1428" s="4" t="s">
        <v>68</v>
      </c>
      <c r="I1428" s="3" t="s">
        <v>74</v>
      </c>
      <c r="J1428" s="3" t="s">
        <v>127</v>
      </c>
      <c r="K1428" s="4" t="s">
        <v>68</v>
      </c>
      <c r="L1428" s="3" t="s">
        <v>120</v>
      </c>
      <c r="M1428" s="4" t="s">
        <v>68</v>
      </c>
      <c r="N1428" s="4" t="s">
        <v>68</v>
      </c>
      <c r="O1428" s="4" t="s">
        <v>68</v>
      </c>
      <c r="P1428" s="3" t="s">
        <v>128</v>
      </c>
      <c r="Q1428" s="3" t="s">
        <v>41</v>
      </c>
      <c r="R1428" s="3" t="s">
        <v>122</v>
      </c>
      <c r="S1428" s="3" t="s">
        <v>120</v>
      </c>
      <c r="T1428" s="3" t="s">
        <v>123</v>
      </c>
      <c r="U1428" s="3" t="s">
        <v>124</v>
      </c>
      <c r="V1428" s="3" t="s">
        <v>45</v>
      </c>
      <c r="W1428" s="3" t="s">
        <v>34</v>
      </c>
      <c r="X1428" s="3" t="s">
        <v>46</v>
      </c>
      <c r="Y1428" s="3" t="s">
        <v>47</v>
      </c>
      <c r="Z1428" s="3" t="s">
        <v>143</v>
      </c>
      <c r="AA1428" s="3" t="s">
        <v>1192</v>
      </c>
      <c r="AB1428" s="4">
        <v>2</v>
      </c>
      <c r="AC1428" s="4">
        <v>21600</v>
      </c>
      <c r="AD1428" s="4">
        <v>21.6</v>
      </c>
      <c r="AE1428" s="4">
        <v>112000</v>
      </c>
    </row>
    <row r="1429" spans="1:31" ht="22" customHeight="1" x14ac:dyDescent="0.3">
      <c r="A1429" s="5">
        <v>43295</v>
      </c>
      <c r="B1429" s="6" t="s">
        <v>31</v>
      </c>
      <c r="C1429" s="6" t="s">
        <v>56</v>
      </c>
      <c r="D1429" s="7" t="s">
        <v>68</v>
      </c>
      <c r="E1429" s="7" t="s">
        <v>68</v>
      </c>
      <c r="F1429" s="7" t="s">
        <v>68</v>
      </c>
      <c r="G1429" s="7" t="s">
        <v>68</v>
      </c>
      <c r="H1429" s="7" t="s">
        <v>68</v>
      </c>
      <c r="I1429" s="6" t="s">
        <v>74</v>
      </c>
      <c r="J1429" s="6" t="s">
        <v>579</v>
      </c>
      <c r="K1429" s="6" t="s">
        <v>580</v>
      </c>
      <c r="L1429" s="6" t="s">
        <v>110</v>
      </c>
      <c r="M1429" s="6" t="s">
        <v>61</v>
      </c>
      <c r="N1429" s="7" t="s">
        <v>68</v>
      </c>
      <c r="O1429" s="7" t="s">
        <v>68</v>
      </c>
      <c r="P1429" s="6" t="s">
        <v>581</v>
      </c>
      <c r="Q1429" s="6" t="s">
        <v>101</v>
      </c>
      <c r="R1429" s="6" t="s">
        <v>968</v>
      </c>
      <c r="S1429" s="6" t="s">
        <v>110</v>
      </c>
      <c r="T1429" s="6" t="s">
        <v>969</v>
      </c>
      <c r="U1429" s="6" t="s">
        <v>115</v>
      </c>
      <c r="V1429" s="6" t="s">
        <v>45</v>
      </c>
      <c r="W1429" s="6" t="s">
        <v>34</v>
      </c>
      <c r="X1429" s="6" t="s">
        <v>46</v>
      </c>
      <c r="Y1429" s="6" t="s">
        <v>47</v>
      </c>
      <c r="Z1429" s="6" t="s">
        <v>145</v>
      </c>
      <c r="AA1429" s="6" t="s">
        <v>1571</v>
      </c>
      <c r="AB1429" s="7">
        <v>2</v>
      </c>
      <c r="AC1429" s="7">
        <v>16084</v>
      </c>
      <c r="AD1429" s="7">
        <v>16.079999999999998</v>
      </c>
      <c r="AE1429" s="7">
        <v>222000</v>
      </c>
    </row>
    <row r="1430" spans="1:31" ht="22" customHeight="1" x14ac:dyDescent="0.3">
      <c r="A1430" s="2">
        <v>43295</v>
      </c>
      <c r="B1430" s="3" t="s">
        <v>31</v>
      </c>
      <c r="C1430" s="3" t="s">
        <v>56</v>
      </c>
      <c r="D1430" s="4" t="s">
        <v>68</v>
      </c>
      <c r="E1430" s="4" t="s">
        <v>68</v>
      </c>
      <c r="F1430" s="4" t="s">
        <v>68</v>
      </c>
      <c r="G1430" s="4" t="s">
        <v>68</v>
      </c>
      <c r="H1430" s="4" t="s">
        <v>68</v>
      </c>
      <c r="I1430" s="3" t="s">
        <v>74</v>
      </c>
      <c r="J1430" s="3" t="s">
        <v>579</v>
      </c>
      <c r="K1430" s="3" t="s">
        <v>580</v>
      </c>
      <c r="L1430" s="3" t="s">
        <v>110</v>
      </c>
      <c r="M1430" s="3" t="s">
        <v>61</v>
      </c>
      <c r="N1430" s="4" t="s">
        <v>68</v>
      </c>
      <c r="O1430" s="4" t="s">
        <v>68</v>
      </c>
      <c r="P1430" s="3" t="s">
        <v>581</v>
      </c>
      <c r="Q1430" s="3" t="s">
        <v>101</v>
      </c>
      <c r="R1430" s="3" t="s">
        <v>968</v>
      </c>
      <c r="S1430" s="3" t="s">
        <v>110</v>
      </c>
      <c r="T1430" s="3" t="s">
        <v>969</v>
      </c>
      <c r="U1430" s="3" t="s">
        <v>115</v>
      </c>
      <c r="V1430" s="3" t="s">
        <v>45</v>
      </c>
      <c r="W1430" s="3" t="s">
        <v>34</v>
      </c>
      <c r="X1430" s="3" t="s">
        <v>46</v>
      </c>
      <c r="Y1430" s="3" t="s">
        <v>47</v>
      </c>
      <c r="Z1430" s="3" t="s">
        <v>145</v>
      </c>
      <c r="AA1430" s="3" t="s">
        <v>1572</v>
      </c>
      <c r="AB1430" s="4">
        <v>3</v>
      </c>
      <c r="AC1430" s="4">
        <v>24321</v>
      </c>
      <c r="AD1430" s="4">
        <v>24.32</v>
      </c>
      <c r="AE1430" s="4">
        <v>336000</v>
      </c>
    </row>
    <row r="1431" spans="1:31" ht="22" customHeight="1" x14ac:dyDescent="0.3">
      <c r="A1431" s="5">
        <v>43293</v>
      </c>
      <c r="B1431" s="6" t="s">
        <v>31</v>
      </c>
      <c r="C1431" s="6" t="s">
        <v>56</v>
      </c>
      <c r="D1431" s="6" t="s">
        <v>222</v>
      </c>
      <c r="E1431" s="6" t="s">
        <v>34</v>
      </c>
      <c r="F1431" s="7" t="s">
        <v>68</v>
      </c>
      <c r="G1431" s="7" t="s">
        <v>68</v>
      </c>
      <c r="H1431" s="7" t="s">
        <v>68</v>
      </c>
      <c r="I1431" s="6" t="s">
        <v>446</v>
      </c>
      <c r="J1431" s="6" t="s">
        <v>230</v>
      </c>
      <c r="K1431" s="6" t="s">
        <v>580</v>
      </c>
      <c r="L1431" s="6" t="s">
        <v>110</v>
      </c>
      <c r="M1431" s="7" t="s">
        <v>68</v>
      </c>
      <c r="N1431" s="7" t="s">
        <v>68</v>
      </c>
      <c r="O1431" s="7" t="s">
        <v>68</v>
      </c>
      <c r="P1431" s="6" t="s">
        <v>231</v>
      </c>
      <c r="Q1431" s="6" t="s">
        <v>908</v>
      </c>
      <c r="R1431" s="6" t="s">
        <v>113</v>
      </c>
      <c r="S1431" s="6" t="s">
        <v>110</v>
      </c>
      <c r="T1431" s="6" t="s">
        <v>114</v>
      </c>
      <c r="U1431" s="6" t="s">
        <v>115</v>
      </c>
      <c r="V1431" s="6" t="s">
        <v>45</v>
      </c>
      <c r="W1431" s="6" t="s">
        <v>34</v>
      </c>
      <c r="X1431" s="6" t="s">
        <v>46</v>
      </c>
      <c r="Y1431" s="6" t="s">
        <v>47</v>
      </c>
      <c r="Z1431" s="6" t="s">
        <v>234</v>
      </c>
      <c r="AA1431" s="6" t="s">
        <v>1573</v>
      </c>
      <c r="AB1431" s="7">
        <v>1</v>
      </c>
      <c r="AC1431" s="7">
        <v>17000</v>
      </c>
      <c r="AD1431" s="7">
        <v>17</v>
      </c>
      <c r="AE1431" s="7">
        <v>18300</v>
      </c>
    </row>
    <row r="1432" spans="1:31" ht="22" customHeight="1" x14ac:dyDescent="0.3">
      <c r="A1432" s="2">
        <v>43290</v>
      </c>
      <c r="B1432" s="3" t="s">
        <v>31</v>
      </c>
      <c r="C1432" s="3" t="s">
        <v>56</v>
      </c>
      <c r="D1432" s="4" t="s">
        <v>68</v>
      </c>
      <c r="E1432" s="4" t="s">
        <v>68</v>
      </c>
      <c r="F1432" s="4" t="s">
        <v>68</v>
      </c>
      <c r="G1432" s="4" t="s">
        <v>68</v>
      </c>
      <c r="H1432" s="4" t="s">
        <v>68</v>
      </c>
      <c r="I1432" s="3" t="s">
        <v>74</v>
      </c>
      <c r="J1432" s="3" t="s">
        <v>800</v>
      </c>
      <c r="K1432" s="4" t="s">
        <v>68</v>
      </c>
      <c r="L1432" s="3" t="s">
        <v>120</v>
      </c>
      <c r="M1432" s="3" t="s">
        <v>61</v>
      </c>
      <c r="N1432" s="4" t="s">
        <v>68</v>
      </c>
      <c r="O1432" s="4" t="s">
        <v>68</v>
      </c>
      <c r="P1432" s="3" t="s">
        <v>151</v>
      </c>
      <c r="Q1432" s="3" t="s">
        <v>41</v>
      </c>
      <c r="R1432" s="3" t="s">
        <v>152</v>
      </c>
      <c r="S1432" s="3" t="s">
        <v>120</v>
      </c>
      <c r="T1432" s="3" t="s">
        <v>153</v>
      </c>
      <c r="U1432" s="3" t="s">
        <v>124</v>
      </c>
      <c r="V1432" s="3" t="s">
        <v>45</v>
      </c>
      <c r="W1432" s="3" t="s">
        <v>34</v>
      </c>
      <c r="X1432" s="3" t="s">
        <v>46</v>
      </c>
      <c r="Y1432" s="3" t="s">
        <v>47</v>
      </c>
      <c r="Z1432" s="3" t="s">
        <v>154</v>
      </c>
      <c r="AA1432" s="3" t="s">
        <v>1538</v>
      </c>
      <c r="AB1432" s="4">
        <v>1</v>
      </c>
      <c r="AC1432" s="4">
        <v>13660</v>
      </c>
      <c r="AD1432" s="4">
        <v>13.66</v>
      </c>
      <c r="AE1432" s="4">
        <v>328000</v>
      </c>
    </row>
    <row r="1433" spans="1:31" ht="22" customHeight="1" x14ac:dyDescent="0.3">
      <c r="A1433" s="5">
        <v>43289</v>
      </c>
      <c r="B1433" s="6" t="s">
        <v>31</v>
      </c>
      <c r="C1433" s="6" t="s">
        <v>56</v>
      </c>
      <c r="D1433" s="7" t="s">
        <v>68</v>
      </c>
      <c r="E1433" s="7" t="s">
        <v>68</v>
      </c>
      <c r="F1433" s="7" t="s">
        <v>68</v>
      </c>
      <c r="G1433" s="7" t="s">
        <v>68</v>
      </c>
      <c r="H1433" s="7" t="s">
        <v>68</v>
      </c>
      <c r="I1433" s="6" t="s">
        <v>74</v>
      </c>
      <c r="J1433" s="6" t="s">
        <v>127</v>
      </c>
      <c r="K1433" s="7" t="s">
        <v>68</v>
      </c>
      <c r="L1433" s="6" t="s">
        <v>120</v>
      </c>
      <c r="M1433" s="7" t="s">
        <v>68</v>
      </c>
      <c r="N1433" s="7" t="s">
        <v>68</v>
      </c>
      <c r="O1433" s="7" t="s">
        <v>68</v>
      </c>
      <c r="P1433" s="6" t="s">
        <v>128</v>
      </c>
      <c r="Q1433" s="6" t="s">
        <v>41</v>
      </c>
      <c r="R1433" s="6" t="s">
        <v>122</v>
      </c>
      <c r="S1433" s="6" t="s">
        <v>120</v>
      </c>
      <c r="T1433" s="6" t="s">
        <v>123</v>
      </c>
      <c r="U1433" s="6" t="s">
        <v>124</v>
      </c>
      <c r="V1433" s="6" t="s">
        <v>45</v>
      </c>
      <c r="W1433" s="6" t="s">
        <v>34</v>
      </c>
      <c r="X1433" s="6" t="s">
        <v>46</v>
      </c>
      <c r="Y1433" s="6" t="s">
        <v>47</v>
      </c>
      <c r="Z1433" s="6" t="s">
        <v>704</v>
      </c>
      <c r="AA1433" s="6" t="s">
        <v>1436</v>
      </c>
      <c r="AB1433" s="7">
        <v>1</v>
      </c>
      <c r="AC1433" s="7">
        <v>8064</v>
      </c>
      <c r="AD1433" s="7">
        <v>8.06</v>
      </c>
      <c r="AE1433" s="7">
        <v>194000</v>
      </c>
    </row>
    <row r="1434" spans="1:31" ht="22" customHeight="1" x14ac:dyDescent="0.3">
      <c r="A1434" s="2">
        <v>43287</v>
      </c>
      <c r="B1434" s="3" t="s">
        <v>31</v>
      </c>
      <c r="C1434" s="3" t="s">
        <v>56</v>
      </c>
      <c r="D1434" s="3" t="s">
        <v>222</v>
      </c>
      <c r="E1434" s="3" t="s">
        <v>34</v>
      </c>
      <c r="F1434" s="4" t="s">
        <v>68</v>
      </c>
      <c r="G1434" s="4" t="s">
        <v>68</v>
      </c>
      <c r="H1434" s="4" t="s">
        <v>68</v>
      </c>
      <c r="I1434" s="3" t="s">
        <v>446</v>
      </c>
      <c r="J1434" s="3" t="s">
        <v>131</v>
      </c>
      <c r="K1434" s="3" t="s">
        <v>109</v>
      </c>
      <c r="L1434" s="3" t="s">
        <v>110</v>
      </c>
      <c r="M1434" s="4" t="s">
        <v>68</v>
      </c>
      <c r="N1434" s="4" t="s">
        <v>68</v>
      </c>
      <c r="O1434" s="4" t="s">
        <v>68</v>
      </c>
      <c r="P1434" s="3" t="s">
        <v>132</v>
      </c>
      <c r="Q1434" s="3" t="s">
        <v>101</v>
      </c>
      <c r="R1434" s="3" t="s">
        <v>210</v>
      </c>
      <c r="S1434" s="3" t="s">
        <v>110</v>
      </c>
      <c r="T1434" s="3" t="s">
        <v>211</v>
      </c>
      <c r="U1434" s="3" t="s">
        <v>115</v>
      </c>
      <c r="V1434" s="3" t="s">
        <v>45</v>
      </c>
      <c r="W1434" s="3" t="s">
        <v>34</v>
      </c>
      <c r="X1434" s="3" t="s">
        <v>46</v>
      </c>
      <c r="Y1434" s="3" t="s">
        <v>47</v>
      </c>
      <c r="Z1434" s="3" t="s">
        <v>145</v>
      </c>
      <c r="AA1434" s="3" t="s">
        <v>1574</v>
      </c>
      <c r="AB1434" s="4">
        <v>6</v>
      </c>
      <c r="AC1434" s="4">
        <v>57720</v>
      </c>
      <c r="AD1434" s="4">
        <v>57.72</v>
      </c>
      <c r="AE1434" s="4">
        <v>797000</v>
      </c>
    </row>
    <row r="1435" spans="1:31" ht="22" customHeight="1" x14ac:dyDescent="0.3">
      <c r="A1435" s="5">
        <v>43283</v>
      </c>
      <c r="B1435" s="6" t="s">
        <v>126</v>
      </c>
      <c r="C1435" s="6" t="s">
        <v>56</v>
      </c>
      <c r="D1435" s="7" t="s">
        <v>68</v>
      </c>
      <c r="E1435" s="7" t="s">
        <v>68</v>
      </c>
      <c r="F1435" s="7" t="s">
        <v>68</v>
      </c>
      <c r="G1435" s="7" t="s">
        <v>68</v>
      </c>
      <c r="H1435" s="7" t="s">
        <v>68</v>
      </c>
      <c r="I1435" s="6" t="s">
        <v>74</v>
      </c>
      <c r="J1435" s="6" t="s">
        <v>160</v>
      </c>
      <c r="K1435" s="7" t="s">
        <v>68</v>
      </c>
      <c r="L1435" s="6" t="s">
        <v>120</v>
      </c>
      <c r="M1435" s="6" t="s">
        <v>61</v>
      </c>
      <c r="N1435" s="7" t="s">
        <v>68</v>
      </c>
      <c r="O1435" s="7" t="s">
        <v>68</v>
      </c>
      <c r="P1435" s="6" t="s">
        <v>162</v>
      </c>
      <c r="Q1435" s="6" t="s">
        <v>101</v>
      </c>
      <c r="R1435" s="6" t="s">
        <v>122</v>
      </c>
      <c r="S1435" s="6" t="s">
        <v>120</v>
      </c>
      <c r="T1435" s="6" t="s">
        <v>123</v>
      </c>
      <c r="U1435" s="6" t="s">
        <v>124</v>
      </c>
      <c r="V1435" s="6" t="s">
        <v>45</v>
      </c>
      <c r="W1435" s="6" t="s">
        <v>34</v>
      </c>
      <c r="X1435" s="6" t="s">
        <v>46</v>
      </c>
      <c r="Y1435" s="6" t="s">
        <v>47</v>
      </c>
      <c r="Z1435" s="6" t="s">
        <v>163</v>
      </c>
      <c r="AA1435" s="6" t="s">
        <v>1575</v>
      </c>
      <c r="AB1435" s="7">
        <v>1</v>
      </c>
      <c r="AC1435" s="7">
        <v>7540</v>
      </c>
      <c r="AD1435" s="7">
        <v>7.54</v>
      </c>
      <c r="AE1435" s="7">
        <v>113000</v>
      </c>
    </row>
    <row r="1436" spans="1:31" ht="22" customHeight="1" x14ac:dyDescent="0.3">
      <c r="A1436" s="2">
        <v>43283</v>
      </c>
      <c r="B1436" s="3" t="s">
        <v>31</v>
      </c>
      <c r="C1436" s="3" t="s">
        <v>56</v>
      </c>
      <c r="D1436" s="4" t="s">
        <v>68</v>
      </c>
      <c r="E1436" s="4" t="s">
        <v>68</v>
      </c>
      <c r="F1436" s="4" t="s">
        <v>68</v>
      </c>
      <c r="G1436" s="4" t="s">
        <v>68</v>
      </c>
      <c r="H1436" s="4" t="s">
        <v>68</v>
      </c>
      <c r="I1436" s="3" t="s">
        <v>74</v>
      </c>
      <c r="J1436" s="3" t="s">
        <v>385</v>
      </c>
      <c r="K1436" s="4" t="s">
        <v>68</v>
      </c>
      <c r="L1436" s="3" t="s">
        <v>120</v>
      </c>
      <c r="M1436" s="3" t="s">
        <v>61</v>
      </c>
      <c r="N1436" s="4" t="s">
        <v>68</v>
      </c>
      <c r="O1436" s="4" t="s">
        <v>68</v>
      </c>
      <c r="P1436" s="3" t="s">
        <v>387</v>
      </c>
      <c r="Q1436" s="3" t="s">
        <v>41</v>
      </c>
      <c r="R1436" s="3" t="s">
        <v>122</v>
      </c>
      <c r="S1436" s="3" t="s">
        <v>120</v>
      </c>
      <c r="T1436" s="3" t="s">
        <v>123</v>
      </c>
      <c r="U1436" s="3" t="s">
        <v>124</v>
      </c>
      <c r="V1436" s="3" t="s">
        <v>45</v>
      </c>
      <c r="W1436" s="3" t="s">
        <v>34</v>
      </c>
      <c r="X1436" s="3" t="s">
        <v>46</v>
      </c>
      <c r="Y1436" s="3" t="s">
        <v>47</v>
      </c>
      <c r="Z1436" s="3" t="s">
        <v>388</v>
      </c>
      <c r="AA1436" s="3" t="s">
        <v>1576</v>
      </c>
      <c r="AB1436" s="4">
        <v>2</v>
      </c>
      <c r="AC1436" s="4">
        <v>24120</v>
      </c>
      <c r="AD1436" s="4">
        <v>24.12</v>
      </c>
      <c r="AE1436" s="4">
        <v>1260000</v>
      </c>
    </row>
    <row r="1437" spans="1:31" ht="22" customHeight="1" x14ac:dyDescent="0.3">
      <c r="A1437" s="5">
        <v>43283</v>
      </c>
      <c r="B1437" s="6" t="s">
        <v>31</v>
      </c>
      <c r="C1437" s="6" t="s">
        <v>56</v>
      </c>
      <c r="D1437" s="7" t="s">
        <v>68</v>
      </c>
      <c r="E1437" s="7" t="s">
        <v>68</v>
      </c>
      <c r="F1437" s="7" t="s">
        <v>68</v>
      </c>
      <c r="G1437" s="7" t="s">
        <v>68</v>
      </c>
      <c r="H1437" s="7" t="s">
        <v>68</v>
      </c>
      <c r="I1437" s="6" t="s">
        <v>74</v>
      </c>
      <c r="J1437" s="6" t="s">
        <v>385</v>
      </c>
      <c r="K1437" s="7" t="s">
        <v>68</v>
      </c>
      <c r="L1437" s="6" t="s">
        <v>120</v>
      </c>
      <c r="M1437" s="6" t="s">
        <v>61</v>
      </c>
      <c r="N1437" s="7" t="s">
        <v>68</v>
      </c>
      <c r="O1437" s="7" t="s">
        <v>68</v>
      </c>
      <c r="P1437" s="6" t="s">
        <v>387</v>
      </c>
      <c r="Q1437" s="6" t="s">
        <v>41</v>
      </c>
      <c r="R1437" s="6" t="s">
        <v>122</v>
      </c>
      <c r="S1437" s="6" t="s">
        <v>120</v>
      </c>
      <c r="T1437" s="6" t="s">
        <v>123</v>
      </c>
      <c r="U1437" s="6" t="s">
        <v>124</v>
      </c>
      <c r="V1437" s="6" t="s">
        <v>45</v>
      </c>
      <c r="W1437" s="6" t="s">
        <v>34</v>
      </c>
      <c r="X1437" s="6" t="s">
        <v>46</v>
      </c>
      <c r="Y1437" s="6" t="s">
        <v>47</v>
      </c>
      <c r="Z1437" s="6" t="s">
        <v>388</v>
      </c>
      <c r="AA1437" s="6" t="s">
        <v>1576</v>
      </c>
      <c r="AB1437" s="7">
        <v>2</v>
      </c>
      <c r="AC1437" s="7">
        <v>24120</v>
      </c>
      <c r="AD1437" s="7">
        <v>24.12</v>
      </c>
      <c r="AE1437" s="7">
        <v>1260000</v>
      </c>
    </row>
    <row r="1438" spans="1:31" ht="22" customHeight="1" x14ac:dyDescent="0.3">
      <c r="A1438" s="2">
        <v>43283</v>
      </c>
      <c r="B1438" s="3" t="s">
        <v>31</v>
      </c>
      <c r="C1438" s="3" t="s">
        <v>56</v>
      </c>
      <c r="D1438" s="4" t="s">
        <v>68</v>
      </c>
      <c r="E1438" s="4" t="s">
        <v>68</v>
      </c>
      <c r="F1438" s="4" t="s">
        <v>68</v>
      </c>
      <c r="G1438" s="4" t="s">
        <v>68</v>
      </c>
      <c r="H1438" s="4" t="s">
        <v>68</v>
      </c>
      <c r="I1438" s="3" t="s">
        <v>74</v>
      </c>
      <c r="J1438" s="3" t="s">
        <v>1577</v>
      </c>
      <c r="K1438" s="3" t="s">
        <v>119</v>
      </c>
      <c r="L1438" s="3" t="s">
        <v>120</v>
      </c>
      <c r="M1438" s="4" t="s">
        <v>68</v>
      </c>
      <c r="N1438" s="4" t="s">
        <v>68</v>
      </c>
      <c r="O1438" s="4" t="s">
        <v>68</v>
      </c>
      <c r="P1438" s="3" t="s">
        <v>1578</v>
      </c>
      <c r="Q1438" s="3" t="s">
        <v>41</v>
      </c>
      <c r="R1438" s="3" t="s">
        <v>122</v>
      </c>
      <c r="S1438" s="3" t="s">
        <v>120</v>
      </c>
      <c r="T1438" s="3" t="s">
        <v>123</v>
      </c>
      <c r="U1438" s="3" t="s">
        <v>124</v>
      </c>
      <c r="V1438" s="3" t="s">
        <v>45</v>
      </c>
      <c r="W1438" s="3" t="s">
        <v>34</v>
      </c>
      <c r="X1438" s="3" t="s">
        <v>46</v>
      </c>
      <c r="Y1438" s="3" t="s">
        <v>47</v>
      </c>
      <c r="Z1438" s="3" t="s">
        <v>145</v>
      </c>
      <c r="AA1438" s="3" t="s">
        <v>1579</v>
      </c>
      <c r="AB1438" s="4">
        <v>2</v>
      </c>
      <c r="AC1438" s="4">
        <v>16416</v>
      </c>
      <c r="AD1438" s="4">
        <v>16.420000000000002</v>
      </c>
      <c r="AE1438" s="4">
        <v>121000</v>
      </c>
    </row>
    <row r="1439" spans="1:31" ht="22" customHeight="1" x14ac:dyDescent="0.3">
      <c r="A1439" s="5">
        <v>43283</v>
      </c>
      <c r="B1439" s="6" t="s">
        <v>31</v>
      </c>
      <c r="C1439" s="6" t="s">
        <v>56</v>
      </c>
      <c r="D1439" s="7" t="s">
        <v>68</v>
      </c>
      <c r="E1439" s="7" t="s">
        <v>68</v>
      </c>
      <c r="F1439" s="7" t="s">
        <v>68</v>
      </c>
      <c r="G1439" s="7" t="s">
        <v>68</v>
      </c>
      <c r="H1439" s="7" t="s">
        <v>68</v>
      </c>
      <c r="I1439" s="6" t="s">
        <v>74</v>
      </c>
      <c r="J1439" s="6" t="s">
        <v>1149</v>
      </c>
      <c r="K1439" s="7" t="s">
        <v>68</v>
      </c>
      <c r="L1439" s="6" t="s">
        <v>120</v>
      </c>
      <c r="M1439" s="6" t="s">
        <v>61</v>
      </c>
      <c r="N1439" s="7" t="s">
        <v>68</v>
      </c>
      <c r="O1439" s="7" t="s">
        <v>68</v>
      </c>
      <c r="P1439" s="6" t="s">
        <v>1309</v>
      </c>
      <c r="Q1439" s="6" t="s">
        <v>41</v>
      </c>
      <c r="R1439" s="6" t="s">
        <v>122</v>
      </c>
      <c r="S1439" s="6" t="s">
        <v>120</v>
      </c>
      <c r="T1439" s="6" t="s">
        <v>123</v>
      </c>
      <c r="U1439" s="6" t="s">
        <v>124</v>
      </c>
      <c r="V1439" s="6" t="s">
        <v>45</v>
      </c>
      <c r="W1439" s="6" t="s">
        <v>34</v>
      </c>
      <c r="X1439" s="6" t="s">
        <v>46</v>
      </c>
      <c r="Y1439" s="6" t="s">
        <v>47</v>
      </c>
      <c r="Z1439" s="6" t="s">
        <v>187</v>
      </c>
      <c r="AA1439" s="6" t="s">
        <v>1580</v>
      </c>
      <c r="AB1439" s="7">
        <v>2</v>
      </c>
      <c r="AC1439" s="7">
        <v>31920</v>
      </c>
      <c r="AD1439" s="7">
        <v>31.92</v>
      </c>
      <c r="AE1439" s="7">
        <v>191000</v>
      </c>
    </row>
    <row r="1440" spans="1:31" ht="22" customHeight="1" x14ac:dyDescent="0.3">
      <c r="A1440" s="2">
        <v>43281</v>
      </c>
      <c r="B1440" s="3" t="s">
        <v>107</v>
      </c>
      <c r="C1440" s="3" t="s">
        <v>56</v>
      </c>
      <c r="D1440" s="4" t="s">
        <v>68</v>
      </c>
      <c r="E1440" s="4" t="s">
        <v>68</v>
      </c>
      <c r="F1440" s="4" t="s">
        <v>68</v>
      </c>
      <c r="G1440" s="4" t="s">
        <v>68</v>
      </c>
      <c r="H1440" s="4" t="s">
        <v>68</v>
      </c>
      <c r="I1440" s="3" t="s">
        <v>74</v>
      </c>
      <c r="J1440" s="3" t="s">
        <v>108</v>
      </c>
      <c r="K1440" s="3" t="s">
        <v>109</v>
      </c>
      <c r="L1440" s="3" t="s">
        <v>110</v>
      </c>
      <c r="M1440" s="3" t="s">
        <v>61</v>
      </c>
      <c r="N1440" s="4">
        <v>4753761516.5299997</v>
      </c>
      <c r="O1440" s="4">
        <v>5421594553.2399998</v>
      </c>
      <c r="P1440" s="3" t="s">
        <v>1158</v>
      </c>
      <c r="Q1440" s="3" t="s">
        <v>41</v>
      </c>
      <c r="R1440" s="3" t="s">
        <v>113</v>
      </c>
      <c r="S1440" s="3" t="s">
        <v>110</v>
      </c>
      <c r="T1440" s="3" t="s">
        <v>114</v>
      </c>
      <c r="U1440" s="3" t="s">
        <v>115</v>
      </c>
      <c r="V1440" s="3" t="s">
        <v>45</v>
      </c>
      <c r="W1440" s="3" t="s">
        <v>34</v>
      </c>
      <c r="X1440" s="3" t="s">
        <v>46</v>
      </c>
      <c r="Y1440" s="3" t="s">
        <v>47</v>
      </c>
      <c r="Z1440" s="3" t="s">
        <v>145</v>
      </c>
      <c r="AA1440" s="3" t="s">
        <v>1581</v>
      </c>
      <c r="AB1440" s="4">
        <v>2</v>
      </c>
      <c r="AC1440" s="4">
        <v>19360</v>
      </c>
      <c r="AD1440" s="4">
        <v>19.36</v>
      </c>
      <c r="AE1440" s="4">
        <v>253000</v>
      </c>
    </row>
    <row r="1441" spans="1:31" ht="22" customHeight="1" x14ac:dyDescent="0.3">
      <c r="A1441" s="5">
        <v>43281</v>
      </c>
      <c r="B1441" s="6" t="s">
        <v>31</v>
      </c>
      <c r="C1441" s="6" t="s">
        <v>56</v>
      </c>
      <c r="D1441" s="7" t="s">
        <v>68</v>
      </c>
      <c r="E1441" s="7" t="s">
        <v>68</v>
      </c>
      <c r="F1441" s="7" t="s">
        <v>68</v>
      </c>
      <c r="G1441" s="7" t="s">
        <v>68</v>
      </c>
      <c r="H1441" s="7" t="s">
        <v>68</v>
      </c>
      <c r="I1441" s="6" t="s">
        <v>74</v>
      </c>
      <c r="J1441" s="6" t="s">
        <v>347</v>
      </c>
      <c r="K1441" s="6" t="s">
        <v>929</v>
      </c>
      <c r="L1441" s="6" t="s">
        <v>350</v>
      </c>
      <c r="M1441" s="6" t="s">
        <v>61</v>
      </c>
      <c r="N1441" s="7" t="s">
        <v>68</v>
      </c>
      <c r="O1441" s="7" t="s">
        <v>68</v>
      </c>
      <c r="P1441" s="6" t="s">
        <v>348</v>
      </c>
      <c r="Q1441" s="6" t="s">
        <v>41</v>
      </c>
      <c r="R1441" s="6" t="s">
        <v>371</v>
      </c>
      <c r="S1441" s="6" t="s">
        <v>350</v>
      </c>
      <c r="T1441" s="6" t="s">
        <v>372</v>
      </c>
      <c r="U1441" s="6" t="s">
        <v>352</v>
      </c>
      <c r="V1441" s="6" t="s">
        <v>45</v>
      </c>
      <c r="W1441" s="6" t="s">
        <v>34</v>
      </c>
      <c r="X1441" s="6" t="s">
        <v>46</v>
      </c>
      <c r="Y1441" s="6" t="s">
        <v>47</v>
      </c>
      <c r="Z1441" s="6" t="s">
        <v>1198</v>
      </c>
      <c r="AA1441" s="6" t="s">
        <v>1582</v>
      </c>
      <c r="AB1441" s="7">
        <v>3</v>
      </c>
      <c r="AC1441" s="7">
        <v>55300</v>
      </c>
      <c r="AD1441" s="7">
        <v>55.3</v>
      </c>
      <c r="AE1441" s="7">
        <v>125000</v>
      </c>
    </row>
    <row r="1442" spans="1:31" ht="22" customHeight="1" x14ac:dyDescent="0.3">
      <c r="A1442" s="2">
        <v>43281</v>
      </c>
      <c r="B1442" s="3" t="s">
        <v>31</v>
      </c>
      <c r="C1442" s="3" t="s">
        <v>56</v>
      </c>
      <c r="D1442" s="4" t="s">
        <v>68</v>
      </c>
      <c r="E1442" s="4" t="s">
        <v>68</v>
      </c>
      <c r="F1442" s="4" t="s">
        <v>68</v>
      </c>
      <c r="G1442" s="4" t="s">
        <v>68</v>
      </c>
      <c r="H1442" s="4" t="s">
        <v>68</v>
      </c>
      <c r="I1442" s="3" t="s">
        <v>74</v>
      </c>
      <c r="J1442" s="3" t="s">
        <v>347</v>
      </c>
      <c r="K1442" s="3" t="s">
        <v>929</v>
      </c>
      <c r="L1442" s="3" t="s">
        <v>350</v>
      </c>
      <c r="M1442" s="3" t="s">
        <v>61</v>
      </c>
      <c r="N1442" s="4" t="s">
        <v>68</v>
      </c>
      <c r="O1442" s="4" t="s">
        <v>68</v>
      </c>
      <c r="P1442" s="3" t="s">
        <v>348</v>
      </c>
      <c r="Q1442" s="3" t="s">
        <v>41</v>
      </c>
      <c r="R1442" s="3" t="s">
        <v>371</v>
      </c>
      <c r="S1442" s="3" t="s">
        <v>350</v>
      </c>
      <c r="T1442" s="3" t="s">
        <v>372</v>
      </c>
      <c r="U1442" s="3" t="s">
        <v>352</v>
      </c>
      <c r="V1442" s="3" t="s">
        <v>45</v>
      </c>
      <c r="W1442" s="3" t="s">
        <v>34</v>
      </c>
      <c r="X1442" s="3" t="s">
        <v>46</v>
      </c>
      <c r="Y1442" s="3" t="s">
        <v>47</v>
      </c>
      <c r="Z1442" s="3" t="s">
        <v>373</v>
      </c>
      <c r="AA1442" s="3" t="s">
        <v>1583</v>
      </c>
      <c r="AB1442" s="4">
        <v>2</v>
      </c>
      <c r="AC1442" s="4">
        <v>36980</v>
      </c>
      <c r="AD1442" s="4">
        <v>36.979999999999997</v>
      </c>
      <c r="AE1442" s="4">
        <v>83800</v>
      </c>
    </row>
    <row r="1443" spans="1:31" ht="22" customHeight="1" x14ac:dyDescent="0.3">
      <c r="A1443" s="5">
        <v>43280</v>
      </c>
      <c r="B1443" s="6" t="s">
        <v>31</v>
      </c>
      <c r="C1443" s="6" t="s">
        <v>56</v>
      </c>
      <c r="D1443" s="6" t="s">
        <v>222</v>
      </c>
      <c r="E1443" s="6" t="s">
        <v>34</v>
      </c>
      <c r="F1443" s="7" t="s">
        <v>68</v>
      </c>
      <c r="G1443" s="7" t="s">
        <v>68</v>
      </c>
      <c r="H1443" s="7" t="s">
        <v>68</v>
      </c>
      <c r="I1443" s="6" t="s">
        <v>223</v>
      </c>
      <c r="J1443" s="6" t="s">
        <v>131</v>
      </c>
      <c r="K1443" s="6" t="s">
        <v>109</v>
      </c>
      <c r="L1443" s="6" t="s">
        <v>110</v>
      </c>
      <c r="M1443" s="7" t="s">
        <v>68</v>
      </c>
      <c r="N1443" s="7" t="s">
        <v>68</v>
      </c>
      <c r="O1443" s="7" t="s">
        <v>68</v>
      </c>
      <c r="P1443" s="6" t="s">
        <v>132</v>
      </c>
      <c r="Q1443" s="6" t="s">
        <v>41</v>
      </c>
      <c r="R1443" s="6" t="s">
        <v>133</v>
      </c>
      <c r="S1443" s="6" t="s">
        <v>110</v>
      </c>
      <c r="T1443" s="6" t="s">
        <v>134</v>
      </c>
      <c r="U1443" s="6" t="s">
        <v>115</v>
      </c>
      <c r="V1443" s="6" t="s">
        <v>45</v>
      </c>
      <c r="W1443" s="6" t="s">
        <v>34</v>
      </c>
      <c r="X1443" s="6" t="s">
        <v>46</v>
      </c>
      <c r="Y1443" s="6" t="s">
        <v>47</v>
      </c>
      <c r="Z1443" s="6" t="s">
        <v>145</v>
      </c>
      <c r="AA1443" s="6" t="s">
        <v>1584</v>
      </c>
      <c r="AB1443" s="7">
        <v>2</v>
      </c>
      <c r="AC1443" s="7">
        <v>19240</v>
      </c>
      <c r="AD1443" s="7">
        <v>19.239999999999998</v>
      </c>
      <c r="AE1443" s="7">
        <v>252000</v>
      </c>
    </row>
    <row r="1444" spans="1:31" ht="22" customHeight="1" x14ac:dyDescent="0.3">
      <c r="A1444" s="2">
        <v>43280</v>
      </c>
      <c r="B1444" s="3" t="s">
        <v>31</v>
      </c>
      <c r="C1444" s="3" t="s">
        <v>56</v>
      </c>
      <c r="D1444" s="4" t="s">
        <v>68</v>
      </c>
      <c r="E1444" s="4" t="s">
        <v>68</v>
      </c>
      <c r="F1444" s="4" t="s">
        <v>68</v>
      </c>
      <c r="G1444" s="4" t="s">
        <v>68</v>
      </c>
      <c r="H1444" s="4" t="s">
        <v>68</v>
      </c>
      <c r="I1444" s="3" t="s">
        <v>74</v>
      </c>
      <c r="J1444" s="3" t="s">
        <v>244</v>
      </c>
      <c r="K1444" s="4" t="s">
        <v>68</v>
      </c>
      <c r="L1444" s="3" t="s">
        <v>245</v>
      </c>
      <c r="M1444" s="3" t="s">
        <v>61</v>
      </c>
      <c r="N1444" s="4" t="s">
        <v>68</v>
      </c>
      <c r="O1444" s="4" t="s">
        <v>68</v>
      </c>
      <c r="P1444" s="3" t="s">
        <v>246</v>
      </c>
      <c r="Q1444" s="3" t="s">
        <v>41</v>
      </c>
      <c r="R1444" s="3" t="s">
        <v>474</v>
      </c>
      <c r="S1444" s="3" t="s">
        <v>245</v>
      </c>
      <c r="T1444" s="3" t="s">
        <v>475</v>
      </c>
      <c r="U1444" s="3" t="s">
        <v>124</v>
      </c>
      <c r="V1444" s="3" t="s">
        <v>45</v>
      </c>
      <c r="W1444" s="3" t="s">
        <v>34</v>
      </c>
      <c r="X1444" s="3" t="s">
        <v>46</v>
      </c>
      <c r="Y1444" s="3" t="s">
        <v>47</v>
      </c>
      <c r="Z1444" s="3" t="s">
        <v>187</v>
      </c>
      <c r="AA1444" s="3" t="s">
        <v>1585</v>
      </c>
      <c r="AB1444" s="4">
        <v>4</v>
      </c>
      <c r="AC1444" s="4">
        <v>97600</v>
      </c>
      <c r="AD1444" s="4">
        <v>97.6</v>
      </c>
      <c r="AE1444" s="4">
        <v>367000</v>
      </c>
    </row>
    <row r="1445" spans="1:31" ht="22" customHeight="1" x14ac:dyDescent="0.3">
      <c r="A1445" s="5">
        <v>43280</v>
      </c>
      <c r="B1445" s="6" t="s">
        <v>31</v>
      </c>
      <c r="C1445" s="6" t="s">
        <v>56</v>
      </c>
      <c r="D1445" s="6" t="s">
        <v>222</v>
      </c>
      <c r="E1445" s="6" t="s">
        <v>34</v>
      </c>
      <c r="F1445" s="7" t="s">
        <v>68</v>
      </c>
      <c r="G1445" s="7" t="s">
        <v>68</v>
      </c>
      <c r="H1445" s="7" t="s">
        <v>68</v>
      </c>
      <c r="I1445" s="6" t="s">
        <v>223</v>
      </c>
      <c r="J1445" s="6" t="s">
        <v>131</v>
      </c>
      <c r="K1445" s="6" t="s">
        <v>109</v>
      </c>
      <c r="L1445" s="6" t="s">
        <v>110</v>
      </c>
      <c r="M1445" s="7" t="s">
        <v>68</v>
      </c>
      <c r="N1445" s="7" t="s">
        <v>68</v>
      </c>
      <c r="O1445" s="7" t="s">
        <v>68</v>
      </c>
      <c r="P1445" s="6" t="s">
        <v>132</v>
      </c>
      <c r="Q1445" s="6" t="s">
        <v>41</v>
      </c>
      <c r="R1445" s="6" t="s">
        <v>133</v>
      </c>
      <c r="S1445" s="6" t="s">
        <v>110</v>
      </c>
      <c r="T1445" s="6" t="s">
        <v>134</v>
      </c>
      <c r="U1445" s="6" t="s">
        <v>115</v>
      </c>
      <c r="V1445" s="6" t="s">
        <v>45</v>
      </c>
      <c r="W1445" s="6" t="s">
        <v>34</v>
      </c>
      <c r="X1445" s="6" t="s">
        <v>46</v>
      </c>
      <c r="Y1445" s="6" t="s">
        <v>47</v>
      </c>
      <c r="Z1445" s="6" t="s">
        <v>145</v>
      </c>
      <c r="AA1445" s="6" t="s">
        <v>1586</v>
      </c>
      <c r="AB1445" s="7">
        <v>1</v>
      </c>
      <c r="AC1445" s="7">
        <v>13752</v>
      </c>
      <c r="AD1445" s="7">
        <v>13.75</v>
      </c>
      <c r="AE1445" s="7">
        <v>180000</v>
      </c>
    </row>
    <row r="1446" spans="1:31" ht="22" customHeight="1" x14ac:dyDescent="0.3">
      <c r="A1446" s="2">
        <v>43280</v>
      </c>
      <c r="B1446" s="3" t="s">
        <v>31</v>
      </c>
      <c r="C1446" s="3" t="s">
        <v>56</v>
      </c>
      <c r="D1446" s="3" t="s">
        <v>222</v>
      </c>
      <c r="E1446" s="3" t="s">
        <v>34</v>
      </c>
      <c r="F1446" s="4" t="s">
        <v>68</v>
      </c>
      <c r="G1446" s="4" t="s">
        <v>68</v>
      </c>
      <c r="H1446" s="4" t="s">
        <v>68</v>
      </c>
      <c r="I1446" s="3" t="s">
        <v>223</v>
      </c>
      <c r="J1446" s="3" t="s">
        <v>131</v>
      </c>
      <c r="K1446" s="3" t="s">
        <v>109</v>
      </c>
      <c r="L1446" s="3" t="s">
        <v>110</v>
      </c>
      <c r="M1446" s="4" t="s">
        <v>68</v>
      </c>
      <c r="N1446" s="4" t="s">
        <v>68</v>
      </c>
      <c r="O1446" s="4" t="s">
        <v>68</v>
      </c>
      <c r="P1446" s="3" t="s">
        <v>132</v>
      </c>
      <c r="Q1446" s="3" t="s">
        <v>41</v>
      </c>
      <c r="R1446" s="3" t="s">
        <v>133</v>
      </c>
      <c r="S1446" s="3" t="s">
        <v>110</v>
      </c>
      <c r="T1446" s="3" t="s">
        <v>134</v>
      </c>
      <c r="U1446" s="3" t="s">
        <v>115</v>
      </c>
      <c r="V1446" s="3" t="s">
        <v>45</v>
      </c>
      <c r="W1446" s="3" t="s">
        <v>34</v>
      </c>
      <c r="X1446" s="3" t="s">
        <v>46</v>
      </c>
      <c r="Y1446" s="3" t="s">
        <v>47</v>
      </c>
      <c r="Z1446" s="3" t="s">
        <v>145</v>
      </c>
      <c r="AA1446" s="3" t="s">
        <v>1587</v>
      </c>
      <c r="AB1446" s="4">
        <v>1</v>
      </c>
      <c r="AC1446" s="4">
        <v>14420</v>
      </c>
      <c r="AD1446" s="4">
        <v>14.42</v>
      </c>
      <c r="AE1446" s="4">
        <v>189000</v>
      </c>
    </row>
    <row r="1447" spans="1:31" ht="22" customHeight="1" x14ac:dyDescent="0.3">
      <c r="A1447" s="5">
        <v>43280</v>
      </c>
      <c r="B1447" s="6" t="s">
        <v>31</v>
      </c>
      <c r="C1447" s="6" t="s">
        <v>56</v>
      </c>
      <c r="D1447" s="6" t="s">
        <v>222</v>
      </c>
      <c r="E1447" s="6" t="s">
        <v>34</v>
      </c>
      <c r="F1447" s="7" t="s">
        <v>68</v>
      </c>
      <c r="G1447" s="7" t="s">
        <v>68</v>
      </c>
      <c r="H1447" s="7" t="s">
        <v>68</v>
      </c>
      <c r="I1447" s="6" t="s">
        <v>446</v>
      </c>
      <c r="J1447" s="6" t="s">
        <v>131</v>
      </c>
      <c r="K1447" s="6" t="s">
        <v>109</v>
      </c>
      <c r="L1447" s="6" t="s">
        <v>110</v>
      </c>
      <c r="M1447" s="7" t="s">
        <v>68</v>
      </c>
      <c r="N1447" s="7" t="s">
        <v>68</v>
      </c>
      <c r="O1447" s="7" t="s">
        <v>68</v>
      </c>
      <c r="P1447" s="6" t="s">
        <v>132</v>
      </c>
      <c r="Q1447" s="6" t="s">
        <v>101</v>
      </c>
      <c r="R1447" s="6" t="s">
        <v>133</v>
      </c>
      <c r="S1447" s="6" t="s">
        <v>110</v>
      </c>
      <c r="T1447" s="6" t="s">
        <v>134</v>
      </c>
      <c r="U1447" s="6" t="s">
        <v>115</v>
      </c>
      <c r="V1447" s="6" t="s">
        <v>45</v>
      </c>
      <c r="W1447" s="6" t="s">
        <v>34</v>
      </c>
      <c r="X1447" s="6" t="s">
        <v>46</v>
      </c>
      <c r="Y1447" s="6" t="s">
        <v>47</v>
      </c>
      <c r="Z1447" s="6" t="s">
        <v>145</v>
      </c>
      <c r="AA1447" s="6" t="s">
        <v>1588</v>
      </c>
      <c r="AB1447" s="7">
        <v>2</v>
      </c>
      <c r="AC1447" s="7">
        <v>19240</v>
      </c>
      <c r="AD1447" s="7">
        <v>19.239999999999998</v>
      </c>
      <c r="AE1447" s="7">
        <v>252000</v>
      </c>
    </row>
    <row r="1448" spans="1:31" ht="22" customHeight="1" x14ac:dyDescent="0.3">
      <c r="A1448" s="2">
        <v>43279</v>
      </c>
      <c r="B1448" s="3" t="s">
        <v>31</v>
      </c>
      <c r="C1448" s="3" t="s">
        <v>56</v>
      </c>
      <c r="D1448" s="3" t="s">
        <v>222</v>
      </c>
      <c r="E1448" s="3" t="s">
        <v>34</v>
      </c>
      <c r="F1448" s="4" t="s">
        <v>68</v>
      </c>
      <c r="G1448" s="4" t="s">
        <v>68</v>
      </c>
      <c r="H1448" s="4" t="s">
        <v>68</v>
      </c>
      <c r="I1448" s="3" t="s">
        <v>446</v>
      </c>
      <c r="J1448" s="3" t="s">
        <v>230</v>
      </c>
      <c r="K1448" s="3" t="s">
        <v>580</v>
      </c>
      <c r="L1448" s="3" t="s">
        <v>110</v>
      </c>
      <c r="M1448" s="4" t="s">
        <v>68</v>
      </c>
      <c r="N1448" s="4" t="s">
        <v>68</v>
      </c>
      <c r="O1448" s="4" t="s">
        <v>68</v>
      </c>
      <c r="P1448" s="3" t="s">
        <v>231</v>
      </c>
      <c r="Q1448" s="3" t="s">
        <v>908</v>
      </c>
      <c r="R1448" s="3" t="s">
        <v>113</v>
      </c>
      <c r="S1448" s="3" t="s">
        <v>110</v>
      </c>
      <c r="T1448" s="3" t="s">
        <v>114</v>
      </c>
      <c r="U1448" s="3" t="s">
        <v>115</v>
      </c>
      <c r="V1448" s="3" t="s">
        <v>45</v>
      </c>
      <c r="W1448" s="3" t="s">
        <v>34</v>
      </c>
      <c r="X1448" s="3" t="s">
        <v>46</v>
      </c>
      <c r="Y1448" s="3" t="s">
        <v>47</v>
      </c>
      <c r="Z1448" s="3" t="s">
        <v>234</v>
      </c>
      <c r="AA1448" s="3" t="s">
        <v>1589</v>
      </c>
      <c r="AB1448" s="4">
        <v>2</v>
      </c>
      <c r="AC1448" s="4">
        <v>34000</v>
      </c>
      <c r="AD1448" s="4">
        <v>34</v>
      </c>
      <c r="AE1448" s="4">
        <v>37500</v>
      </c>
    </row>
    <row r="1449" spans="1:31" ht="22" customHeight="1" x14ac:dyDescent="0.3">
      <c r="A1449" s="5">
        <v>43279</v>
      </c>
      <c r="B1449" s="6" t="s">
        <v>31</v>
      </c>
      <c r="C1449" s="6" t="s">
        <v>56</v>
      </c>
      <c r="D1449" s="6" t="s">
        <v>222</v>
      </c>
      <c r="E1449" s="6" t="s">
        <v>34</v>
      </c>
      <c r="F1449" s="7" t="s">
        <v>68</v>
      </c>
      <c r="G1449" s="7" t="s">
        <v>68</v>
      </c>
      <c r="H1449" s="7" t="s">
        <v>68</v>
      </c>
      <c r="I1449" s="6" t="s">
        <v>446</v>
      </c>
      <c r="J1449" s="6" t="s">
        <v>244</v>
      </c>
      <c r="K1449" s="7" t="s">
        <v>68</v>
      </c>
      <c r="L1449" s="6" t="s">
        <v>245</v>
      </c>
      <c r="M1449" s="6" t="s">
        <v>61</v>
      </c>
      <c r="N1449" s="7" t="s">
        <v>68</v>
      </c>
      <c r="O1449" s="7" t="s">
        <v>68</v>
      </c>
      <c r="P1449" s="6" t="s">
        <v>246</v>
      </c>
      <c r="Q1449" s="6" t="s">
        <v>41</v>
      </c>
      <c r="R1449" s="6" t="s">
        <v>474</v>
      </c>
      <c r="S1449" s="6" t="s">
        <v>245</v>
      </c>
      <c r="T1449" s="6" t="s">
        <v>475</v>
      </c>
      <c r="U1449" s="6" t="s">
        <v>124</v>
      </c>
      <c r="V1449" s="6" t="s">
        <v>45</v>
      </c>
      <c r="W1449" s="6" t="s">
        <v>34</v>
      </c>
      <c r="X1449" s="6" t="s">
        <v>46</v>
      </c>
      <c r="Y1449" s="6" t="s">
        <v>47</v>
      </c>
      <c r="Z1449" s="6" t="s">
        <v>187</v>
      </c>
      <c r="AA1449" s="6" t="s">
        <v>1590</v>
      </c>
      <c r="AB1449" s="7">
        <v>1</v>
      </c>
      <c r="AC1449" s="7">
        <v>24400</v>
      </c>
      <c r="AD1449" s="7">
        <v>24.4</v>
      </c>
      <c r="AE1449" s="7">
        <v>91700</v>
      </c>
    </row>
    <row r="1450" spans="1:31" ht="22" customHeight="1" x14ac:dyDescent="0.3">
      <c r="A1450" s="2">
        <v>43278</v>
      </c>
      <c r="B1450" s="3" t="s">
        <v>31</v>
      </c>
      <c r="C1450" s="3" t="s">
        <v>56</v>
      </c>
      <c r="D1450" s="4" t="s">
        <v>68</v>
      </c>
      <c r="E1450" s="4" t="s">
        <v>68</v>
      </c>
      <c r="F1450" s="4" t="s">
        <v>68</v>
      </c>
      <c r="G1450" s="4" t="s">
        <v>68</v>
      </c>
      <c r="H1450" s="4" t="s">
        <v>68</v>
      </c>
      <c r="I1450" s="3" t="s">
        <v>74</v>
      </c>
      <c r="J1450" s="3" t="s">
        <v>1149</v>
      </c>
      <c r="K1450" s="4" t="s">
        <v>68</v>
      </c>
      <c r="L1450" s="3" t="s">
        <v>120</v>
      </c>
      <c r="M1450" s="3" t="s">
        <v>61</v>
      </c>
      <c r="N1450" s="4" t="s">
        <v>68</v>
      </c>
      <c r="O1450" s="4" t="s">
        <v>68</v>
      </c>
      <c r="P1450" s="3" t="s">
        <v>1309</v>
      </c>
      <c r="Q1450" s="3" t="s">
        <v>41</v>
      </c>
      <c r="R1450" s="3" t="s">
        <v>122</v>
      </c>
      <c r="S1450" s="3" t="s">
        <v>120</v>
      </c>
      <c r="T1450" s="3" t="s">
        <v>123</v>
      </c>
      <c r="U1450" s="3" t="s">
        <v>124</v>
      </c>
      <c r="V1450" s="3" t="s">
        <v>45</v>
      </c>
      <c r="W1450" s="3" t="s">
        <v>34</v>
      </c>
      <c r="X1450" s="3" t="s">
        <v>46</v>
      </c>
      <c r="Y1450" s="3" t="s">
        <v>47</v>
      </c>
      <c r="Z1450" s="3" t="s">
        <v>187</v>
      </c>
      <c r="AA1450" s="3" t="s">
        <v>1591</v>
      </c>
      <c r="AB1450" s="4">
        <v>4</v>
      </c>
      <c r="AC1450" s="4">
        <v>63840</v>
      </c>
      <c r="AD1450" s="4">
        <v>63.84</v>
      </c>
      <c r="AE1450" s="4">
        <v>382000</v>
      </c>
    </row>
    <row r="1451" spans="1:31" ht="22" customHeight="1" x14ac:dyDescent="0.3">
      <c r="A1451" s="5">
        <v>43278</v>
      </c>
      <c r="B1451" s="6" t="s">
        <v>31</v>
      </c>
      <c r="C1451" s="6" t="s">
        <v>56</v>
      </c>
      <c r="D1451" s="6" t="s">
        <v>222</v>
      </c>
      <c r="E1451" s="6" t="s">
        <v>34</v>
      </c>
      <c r="F1451" s="7" t="s">
        <v>68</v>
      </c>
      <c r="G1451" s="7" t="s">
        <v>68</v>
      </c>
      <c r="H1451" s="7" t="s">
        <v>68</v>
      </c>
      <c r="I1451" s="6" t="s">
        <v>446</v>
      </c>
      <c r="J1451" s="6" t="s">
        <v>1149</v>
      </c>
      <c r="K1451" s="7" t="s">
        <v>68</v>
      </c>
      <c r="L1451" s="6" t="s">
        <v>120</v>
      </c>
      <c r="M1451" s="6" t="s">
        <v>61</v>
      </c>
      <c r="N1451" s="7" t="s">
        <v>68</v>
      </c>
      <c r="O1451" s="7" t="s">
        <v>68</v>
      </c>
      <c r="P1451" s="6" t="s">
        <v>1309</v>
      </c>
      <c r="Q1451" s="6" t="s">
        <v>41</v>
      </c>
      <c r="R1451" s="6" t="s">
        <v>122</v>
      </c>
      <c r="S1451" s="6" t="s">
        <v>120</v>
      </c>
      <c r="T1451" s="6" t="s">
        <v>123</v>
      </c>
      <c r="U1451" s="6" t="s">
        <v>124</v>
      </c>
      <c r="V1451" s="6" t="s">
        <v>45</v>
      </c>
      <c r="W1451" s="6" t="s">
        <v>34</v>
      </c>
      <c r="X1451" s="6" t="s">
        <v>46</v>
      </c>
      <c r="Y1451" s="6" t="s">
        <v>47</v>
      </c>
      <c r="Z1451" s="6" t="s">
        <v>145</v>
      </c>
      <c r="AA1451" s="6" t="s">
        <v>1592</v>
      </c>
      <c r="AB1451" s="7">
        <v>2</v>
      </c>
      <c r="AC1451" s="7">
        <v>22800</v>
      </c>
      <c r="AD1451" s="7">
        <v>22.8</v>
      </c>
      <c r="AE1451" s="7">
        <v>154000</v>
      </c>
    </row>
    <row r="1452" spans="1:31" ht="22" customHeight="1" x14ac:dyDescent="0.3">
      <c r="A1452" s="2">
        <v>43277</v>
      </c>
      <c r="B1452" s="3" t="s">
        <v>31</v>
      </c>
      <c r="C1452" s="3" t="s">
        <v>56</v>
      </c>
      <c r="D1452" s="4" t="s">
        <v>68</v>
      </c>
      <c r="E1452" s="4" t="s">
        <v>68</v>
      </c>
      <c r="F1452" s="4" t="s">
        <v>68</v>
      </c>
      <c r="G1452" s="4" t="s">
        <v>68</v>
      </c>
      <c r="H1452" s="4" t="s">
        <v>68</v>
      </c>
      <c r="I1452" s="3" t="s">
        <v>74</v>
      </c>
      <c r="J1452" s="3" t="s">
        <v>230</v>
      </c>
      <c r="K1452" s="3" t="s">
        <v>580</v>
      </c>
      <c r="L1452" s="3" t="s">
        <v>110</v>
      </c>
      <c r="M1452" s="4" t="s">
        <v>68</v>
      </c>
      <c r="N1452" s="4" t="s">
        <v>68</v>
      </c>
      <c r="O1452" s="4" t="s">
        <v>68</v>
      </c>
      <c r="P1452" s="3" t="s">
        <v>231</v>
      </c>
      <c r="Q1452" s="3" t="s">
        <v>908</v>
      </c>
      <c r="R1452" s="3" t="s">
        <v>133</v>
      </c>
      <c r="S1452" s="3" t="s">
        <v>110</v>
      </c>
      <c r="T1452" s="3" t="s">
        <v>134</v>
      </c>
      <c r="U1452" s="3" t="s">
        <v>115</v>
      </c>
      <c r="V1452" s="3" t="s">
        <v>45</v>
      </c>
      <c r="W1452" s="3" t="s">
        <v>34</v>
      </c>
      <c r="X1452" s="3" t="s">
        <v>46</v>
      </c>
      <c r="Y1452" s="3" t="s">
        <v>47</v>
      </c>
      <c r="Z1452" s="3" t="s">
        <v>234</v>
      </c>
      <c r="AA1452" s="3" t="s">
        <v>1593</v>
      </c>
      <c r="AB1452" s="4">
        <v>2</v>
      </c>
      <c r="AC1452" s="4">
        <v>34000</v>
      </c>
      <c r="AD1452" s="4">
        <v>34</v>
      </c>
      <c r="AE1452" s="4">
        <v>37500</v>
      </c>
    </row>
    <row r="1453" spans="1:31" ht="22" customHeight="1" x14ac:dyDescent="0.3">
      <c r="A1453" s="5">
        <v>43277</v>
      </c>
      <c r="B1453" s="6" t="s">
        <v>31</v>
      </c>
      <c r="C1453" s="6" t="s">
        <v>56</v>
      </c>
      <c r="D1453" s="7" t="s">
        <v>68</v>
      </c>
      <c r="E1453" s="7" t="s">
        <v>68</v>
      </c>
      <c r="F1453" s="7" t="s">
        <v>68</v>
      </c>
      <c r="G1453" s="7" t="s">
        <v>68</v>
      </c>
      <c r="H1453" s="7" t="s">
        <v>68</v>
      </c>
      <c r="I1453" s="6" t="s">
        <v>74</v>
      </c>
      <c r="J1453" s="6" t="s">
        <v>230</v>
      </c>
      <c r="K1453" s="6" t="s">
        <v>580</v>
      </c>
      <c r="L1453" s="6" t="s">
        <v>110</v>
      </c>
      <c r="M1453" s="7" t="s">
        <v>68</v>
      </c>
      <c r="N1453" s="7" t="s">
        <v>68</v>
      </c>
      <c r="O1453" s="7" t="s">
        <v>68</v>
      </c>
      <c r="P1453" s="6" t="s">
        <v>231</v>
      </c>
      <c r="Q1453" s="6" t="s">
        <v>908</v>
      </c>
      <c r="R1453" s="6" t="s">
        <v>133</v>
      </c>
      <c r="S1453" s="6" t="s">
        <v>110</v>
      </c>
      <c r="T1453" s="6" t="s">
        <v>134</v>
      </c>
      <c r="U1453" s="6" t="s">
        <v>115</v>
      </c>
      <c r="V1453" s="6" t="s">
        <v>45</v>
      </c>
      <c r="W1453" s="6" t="s">
        <v>34</v>
      </c>
      <c r="X1453" s="6" t="s">
        <v>46</v>
      </c>
      <c r="Y1453" s="6" t="s">
        <v>47</v>
      </c>
      <c r="Z1453" s="6" t="s">
        <v>234</v>
      </c>
      <c r="AA1453" s="6" t="s">
        <v>1594</v>
      </c>
      <c r="AB1453" s="7">
        <v>2</v>
      </c>
      <c r="AC1453" s="7">
        <v>34000</v>
      </c>
      <c r="AD1453" s="7">
        <v>34</v>
      </c>
      <c r="AE1453" s="7">
        <v>37500</v>
      </c>
    </row>
    <row r="1454" spans="1:31" ht="22" customHeight="1" x14ac:dyDescent="0.3">
      <c r="A1454" s="2">
        <v>43277</v>
      </c>
      <c r="B1454" s="3" t="s">
        <v>31</v>
      </c>
      <c r="C1454" s="3" t="s">
        <v>56</v>
      </c>
      <c r="D1454" s="3" t="s">
        <v>222</v>
      </c>
      <c r="E1454" s="3" t="s">
        <v>34</v>
      </c>
      <c r="F1454" s="4" t="s">
        <v>68</v>
      </c>
      <c r="G1454" s="4" t="s">
        <v>68</v>
      </c>
      <c r="H1454" s="4" t="s">
        <v>68</v>
      </c>
      <c r="I1454" s="3" t="s">
        <v>446</v>
      </c>
      <c r="J1454" s="3" t="s">
        <v>230</v>
      </c>
      <c r="K1454" s="3" t="s">
        <v>580</v>
      </c>
      <c r="L1454" s="3" t="s">
        <v>110</v>
      </c>
      <c r="M1454" s="4" t="s">
        <v>68</v>
      </c>
      <c r="N1454" s="4" t="s">
        <v>68</v>
      </c>
      <c r="O1454" s="4" t="s">
        <v>68</v>
      </c>
      <c r="P1454" s="3" t="s">
        <v>231</v>
      </c>
      <c r="Q1454" s="3" t="s">
        <v>908</v>
      </c>
      <c r="R1454" s="3" t="s">
        <v>133</v>
      </c>
      <c r="S1454" s="3" t="s">
        <v>110</v>
      </c>
      <c r="T1454" s="3" t="s">
        <v>134</v>
      </c>
      <c r="U1454" s="3" t="s">
        <v>115</v>
      </c>
      <c r="V1454" s="3" t="s">
        <v>45</v>
      </c>
      <c r="W1454" s="3" t="s">
        <v>34</v>
      </c>
      <c r="X1454" s="3" t="s">
        <v>46</v>
      </c>
      <c r="Y1454" s="3" t="s">
        <v>47</v>
      </c>
      <c r="Z1454" s="3" t="s">
        <v>232</v>
      </c>
      <c r="AA1454" s="3" t="s">
        <v>1595</v>
      </c>
      <c r="AB1454" s="4">
        <v>3</v>
      </c>
      <c r="AC1454" s="4">
        <v>48120</v>
      </c>
      <c r="AD1454" s="4">
        <v>48.12</v>
      </c>
      <c r="AE1454" s="4">
        <v>68900</v>
      </c>
    </row>
    <row r="1455" spans="1:31" ht="22" customHeight="1" x14ac:dyDescent="0.3">
      <c r="A1455" s="5">
        <v>43276</v>
      </c>
      <c r="B1455" s="6" t="s">
        <v>31</v>
      </c>
      <c r="C1455" s="6" t="s">
        <v>56</v>
      </c>
      <c r="D1455" s="6" t="s">
        <v>222</v>
      </c>
      <c r="E1455" s="6" t="s">
        <v>34</v>
      </c>
      <c r="F1455" s="7" t="s">
        <v>68</v>
      </c>
      <c r="G1455" s="7" t="s">
        <v>68</v>
      </c>
      <c r="H1455" s="7" t="s">
        <v>68</v>
      </c>
      <c r="I1455" s="6" t="s">
        <v>446</v>
      </c>
      <c r="J1455" s="6" t="s">
        <v>230</v>
      </c>
      <c r="K1455" s="6" t="s">
        <v>580</v>
      </c>
      <c r="L1455" s="6" t="s">
        <v>110</v>
      </c>
      <c r="M1455" s="7" t="s">
        <v>68</v>
      </c>
      <c r="N1455" s="7" t="s">
        <v>68</v>
      </c>
      <c r="O1455" s="7" t="s">
        <v>68</v>
      </c>
      <c r="P1455" s="6" t="s">
        <v>231</v>
      </c>
      <c r="Q1455" s="6" t="s">
        <v>908</v>
      </c>
      <c r="R1455" s="6" t="s">
        <v>113</v>
      </c>
      <c r="S1455" s="6" t="s">
        <v>110</v>
      </c>
      <c r="T1455" s="6" t="s">
        <v>114</v>
      </c>
      <c r="U1455" s="6" t="s">
        <v>115</v>
      </c>
      <c r="V1455" s="6" t="s">
        <v>45</v>
      </c>
      <c r="W1455" s="6" t="s">
        <v>34</v>
      </c>
      <c r="X1455" s="6" t="s">
        <v>46</v>
      </c>
      <c r="Y1455" s="6" t="s">
        <v>47</v>
      </c>
      <c r="Z1455" s="6" t="s">
        <v>232</v>
      </c>
      <c r="AA1455" s="6" t="s">
        <v>1596</v>
      </c>
      <c r="AB1455" s="7">
        <v>7</v>
      </c>
      <c r="AC1455" s="7">
        <v>112280</v>
      </c>
      <c r="AD1455" s="7">
        <v>112.28</v>
      </c>
      <c r="AE1455" s="7">
        <v>161000</v>
      </c>
    </row>
    <row r="1456" spans="1:31" ht="22" customHeight="1" x14ac:dyDescent="0.3">
      <c r="A1456" s="2">
        <v>43274</v>
      </c>
      <c r="B1456" s="3" t="s">
        <v>31</v>
      </c>
      <c r="C1456" s="3" t="s">
        <v>56</v>
      </c>
      <c r="D1456" s="4" t="s">
        <v>68</v>
      </c>
      <c r="E1456" s="4" t="s">
        <v>68</v>
      </c>
      <c r="F1456" s="4" t="s">
        <v>68</v>
      </c>
      <c r="G1456" s="4" t="s">
        <v>68</v>
      </c>
      <c r="H1456" s="4" t="s">
        <v>68</v>
      </c>
      <c r="I1456" s="3" t="s">
        <v>74</v>
      </c>
      <c r="J1456" s="3" t="s">
        <v>127</v>
      </c>
      <c r="K1456" s="4" t="s">
        <v>68</v>
      </c>
      <c r="L1456" s="3" t="s">
        <v>120</v>
      </c>
      <c r="M1456" s="4" t="s">
        <v>68</v>
      </c>
      <c r="N1456" s="4" t="s">
        <v>68</v>
      </c>
      <c r="O1456" s="4" t="s">
        <v>68</v>
      </c>
      <c r="P1456" s="3" t="s">
        <v>128</v>
      </c>
      <c r="Q1456" s="3" t="s">
        <v>41</v>
      </c>
      <c r="R1456" s="3" t="s">
        <v>122</v>
      </c>
      <c r="S1456" s="3" t="s">
        <v>120</v>
      </c>
      <c r="T1456" s="3" t="s">
        <v>123</v>
      </c>
      <c r="U1456" s="3" t="s">
        <v>124</v>
      </c>
      <c r="V1456" s="3" t="s">
        <v>45</v>
      </c>
      <c r="W1456" s="3" t="s">
        <v>34</v>
      </c>
      <c r="X1456" s="3" t="s">
        <v>46</v>
      </c>
      <c r="Y1456" s="3" t="s">
        <v>47</v>
      </c>
      <c r="Z1456" s="3" t="s">
        <v>143</v>
      </c>
      <c r="AA1456" s="3" t="s">
        <v>1597</v>
      </c>
      <c r="AB1456" s="4">
        <v>2</v>
      </c>
      <c r="AC1456" s="4">
        <v>21600</v>
      </c>
      <c r="AD1456" s="4">
        <v>21.6</v>
      </c>
      <c r="AE1456" s="4">
        <v>108000</v>
      </c>
    </row>
    <row r="1457" spans="1:31" ht="22" customHeight="1" x14ac:dyDescent="0.3">
      <c r="A1457" s="5">
        <v>43274</v>
      </c>
      <c r="B1457" s="6" t="s">
        <v>31</v>
      </c>
      <c r="C1457" s="6" t="s">
        <v>56</v>
      </c>
      <c r="D1457" s="6" t="s">
        <v>222</v>
      </c>
      <c r="E1457" s="6" t="s">
        <v>34</v>
      </c>
      <c r="F1457" s="7" t="s">
        <v>68</v>
      </c>
      <c r="G1457" s="7" t="s">
        <v>68</v>
      </c>
      <c r="H1457" s="7" t="s">
        <v>68</v>
      </c>
      <c r="I1457" s="6" t="s">
        <v>446</v>
      </c>
      <c r="J1457" s="6" t="s">
        <v>1598</v>
      </c>
      <c r="K1457" s="7" t="s">
        <v>68</v>
      </c>
      <c r="L1457" s="6" t="s">
        <v>120</v>
      </c>
      <c r="M1457" s="6" t="s">
        <v>61</v>
      </c>
      <c r="N1457" s="7" t="s">
        <v>68</v>
      </c>
      <c r="O1457" s="7" t="s">
        <v>68</v>
      </c>
      <c r="P1457" s="6" t="s">
        <v>1599</v>
      </c>
      <c r="Q1457" s="6" t="s">
        <v>41</v>
      </c>
      <c r="R1457" s="6" t="s">
        <v>122</v>
      </c>
      <c r="S1457" s="6" t="s">
        <v>120</v>
      </c>
      <c r="T1457" s="6" t="s">
        <v>123</v>
      </c>
      <c r="U1457" s="6" t="s">
        <v>124</v>
      </c>
      <c r="V1457" s="6" t="s">
        <v>45</v>
      </c>
      <c r="W1457" s="6" t="s">
        <v>34</v>
      </c>
      <c r="X1457" s="6" t="s">
        <v>46</v>
      </c>
      <c r="Y1457" s="6" t="s">
        <v>47</v>
      </c>
      <c r="Z1457" s="6" t="s">
        <v>293</v>
      </c>
      <c r="AA1457" s="6" t="s">
        <v>1600</v>
      </c>
      <c r="AB1457" s="7">
        <v>1</v>
      </c>
      <c r="AC1457" s="7">
        <v>5600</v>
      </c>
      <c r="AD1457" s="7">
        <v>5.6</v>
      </c>
      <c r="AE1457" s="7">
        <v>50300</v>
      </c>
    </row>
    <row r="1458" spans="1:31" ht="22" customHeight="1" x14ac:dyDescent="0.3">
      <c r="A1458" s="2">
        <v>43271</v>
      </c>
      <c r="B1458" s="3" t="s">
        <v>31</v>
      </c>
      <c r="C1458" s="3" t="s">
        <v>56</v>
      </c>
      <c r="D1458" s="3" t="s">
        <v>222</v>
      </c>
      <c r="E1458" s="3" t="s">
        <v>34</v>
      </c>
      <c r="F1458" s="4" t="s">
        <v>68</v>
      </c>
      <c r="G1458" s="4" t="s">
        <v>68</v>
      </c>
      <c r="H1458" s="4" t="s">
        <v>68</v>
      </c>
      <c r="I1458" s="3" t="s">
        <v>446</v>
      </c>
      <c r="J1458" s="3" t="s">
        <v>185</v>
      </c>
      <c r="K1458" s="4" t="s">
        <v>68</v>
      </c>
      <c r="L1458" s="3" t="s">
        <v>120</v>
      </c>
      <c r="M1458" s="4" t="s">
        <v>68</v>
      </c>
      <c r="N1458" s="4" t="s">
        <v>68</v>
      </c>
      <c r="O1458" s="4" t="s">
        <v>68</v>
      </c>
      <c r="P1458" s="3" t="s">
        <v>186</v>
      </c>
      <c r="Q1458" s="3" t="s">
        <v>41</v>
      </c>
      <c r="R1458" s="3" t="s">
        <v>122</v>
      </c>
      <c r="S1458" s="3" t="s">
        <v>120</v>
      </c>
      <c r="T1458" s="3" t="s">
        <v>123</v>
      </c>
      <c r="U1458" s="3" t="s">
        <v>124</v>
      </c>
      <c r="V1458" s="3" t="s">
        <v>45</v>
      </c>
      <c r="W1458" s="3" t="s">
        <v>34</v>
      </c>
      <c r="X1458" s="3" t="s">
        <v>46</v>
      </c>
      <c r="Y1458" s="3" t="s">
        <v>47</v>
      </c>
      <c r="Z1458" s="3" t="s">
        <v>187</v>
      </c>
      <c r="AA1458" s="3" t="s">
        <v>1601</v>
      </c>
      <c r="AB1458" s="4">
        <v>2</v>
      </c>
      <c r="AC1458" s="4">
        <v>6480</v>
      </c>
      <c r="AD1458" s="4">
        <v>6.48</v>
      </c>
      <c r="AE1458" s="4">
        <v>38700</v>
      </c>
    </row>
    <row r="1459" spans="1:31" ht="22" customHeight="1" x14ac:dyDescent="0.3">
      <c r="A1459" s="5">
        <v>43271</v>
      </c>
      <c r="B1459" s="6" t="s">
        <v>31</v>
      </c>
      <c r="C1459" s="6" t="s">
        <v>56</v>
      </c>
      <c r="D1459" s="7" t="s">
        <v>68</v>
      </c>
      <c r="E1459" s="7" t="s">
        <v>68</v>
      </c>
      <c r="F1459" s="7" t="s">
        <v>68</v>
      </c>
      <c r="G1459" s="7" t="s">
        <v>68</v>
      </c>
      <c r="H1459" s="7" t="s">
        <v>68</v>
      </c>
      <c r="I1459" s="6" t="s">
        <v>57</v>
      </c>
      <c r="J1459" s="6" t="s">
        <v>244</v>
      </c>
      <c r="K1459" s="7" t="s">
        <v>68</v>
      </c>
      <c r="L1459" s="6" t="s">
        <v>245</v>
      </c>
      <c r="M1459" s="6" t="s">
        <v>61</v>
      </c>
      <c r="N1459" s="7" t="s">
        <v>68</v>
      </c>
      <c r="O1459" s="7" t="s">
        <v>68</v>
      </c>
      <c r="P1459" s="6" t="s">
        <v>246</v>
      </c>
      <c r="Q1459" s="6" t="s">
        <v>41</v>
      </c>
      <c r="R1459" s="6" t="s">
        <v>474</v>
      </c>
      <c r="S1459" s="6" t="s">
        <v>245</v>
      </c>
      <c r="T1459" s="6" t="s">
        <v>475</v>
      </c>
      <c r="U1459" s="6" t="s">
        <v>124</v>
      </c>
      <c r="V1459" s="6" t="s">
        <v>45</v>
      </c>
      <c r="W1459" s="6" t="s">
        <v>34</v>
      </c>
      <c r="X1459" s="6" t="s">
        <v>46</v>
      </c>
      <c r="Y1459" s="6" t="s">
        <v>47</v>
      </c>
      <c r="Z1459" s="6" t="s">
        <v>187</v>
      </c>
      <c r="AA1459" s="6" t="s">
        <v>1602</v>
      </c>
      <c r="AB1459" s="7">
        <v>1</v>
      </c>
      <c r="AC1459" s="7">
        <v>24400</v>
      </c>
      <c r="AD1459" s="7">
        <v>24.4</v>
      </c>
      <c r="AE1459" s="7">
        <v>91700</v>
      </c>
    </row>
    <row r="1460" spans="1:31" ht="22" customHeight="1" x14ac:dyDescent="0.3">
      <c r="A1460" s="2">
        <v>43269</v>
      </c>
      <c r="B1460" s="3" t="s">
        <v>31</v>
      </c>
      <c r="C1460" s="3" t="s">
        <v>56</v>
      </c>
      <c r="D1460" s="4" t="s">
        <v>68</v>
      </c>
      <c r="E1460" s="4" t="s">
        <v>68</v>
      </c>
      <c r="F1460" s="4" t="s">
        <v>68</v>
      </c>
      <c r="G1460" s="4" t="s">
        <v>68</v>
      </c>
      <c r="H1460" s="4" t="s">
        <v>68</v>
      </c>
      <c r="I1460" s="3" t="s">
        <v>74</v>
      </c>
      <c r="J1460" s="3" t="s">
        <v>1386</v>
      </c>
      <c r="K1460" s="4" t="s">
        <v>68</v>
      </c>
      <c r="L1460" s="3" t="s">
        <v>422</v>
      </c>
      <c r="M1460" s="4" t="s">
        <v>68</v>
      </c>
      <c r="N1460" s="4" t="s">
        <v>68</v>
      </c>
      <c r="O1460" s="4" t="s">
        <v>68</v>
      </c>
      <c r="P1460" s="3" t="s">
        <v>1387</v>
      </c>
      <c r="Q1460" s="3" t="s">
        <v>101</v>
      </c>
      <c r="R1460" s="3" t="s">
        <v>82</v>
      </c>
      <c r="S1460" s="3" t="s">
        <v>79</v>
      </c>
      <c r="T1460" s="3" t="s">
        <v>83</v>
      </c>
      <c r="U1460" s="3" t="s">
        <v>65</v>
      </c>
      <c r="V1460" s="3" t="s">
        <v>45</v>
      </c>
      <c r="W1460" s="3" t="s">
        <v>34</v>
      </c>
      <c r="X1460" s="3" t="s">
        <v>46</v>
      </c>
      <c r="Y1460" s="3" t="s">
        <v>47</v>
      </c>
      <c r="Z1460" s="3" t="s">
        <v>84</v>
      </c>
      <c r="AA1460" s="3" t="s">
        <v>1603</v>
      </c>
      <c r="AB1460" s="4">
        <v>6</v>
      </c>
      <c r="AC1460" s="4">
        <v>86991</v>
      </c>
      <c r="AD1460" s="4">
        <v>86.99</v>
      </c>
      <c r="AE1460" s="4">
        <v>292000</v>
      </c>
    </row>
    <row r="1461" spans="1:31" ht="22" hidden="1" customHeight="1" x14ac:dyDescent="0.3">
      <c r="A1461" s="5">
        <v>43269</v>
      </c>
      <c r="B1461" s="6" t="s">
        <v>9</v>
      </c>
      <c r="C1461" s="6" t="s">
        <v>1604</v>
      </c>
      <c r="D1461" s="6" t="s">
        <v>222</v>
      </c>
      <c r="E1461" s="6" t="s">
        <v>34</v>
      </c>
      <c r="F1461" s="6" t="s">
        <v>516</v>
      </c>
      <c r="G1461" s="7" t="s">
        <v>68</v>
      </c>
      <c r="H1461" s="7" t="s">
        <v>68</v>
      </c>
      <c r="I1461" s="6" t="s">
        <v>1605</v>
      </c>
      <c r="J1461" s="6" t="s">
        <v>1606</v>
      </c>
      <c r="K1461" s="7" t="s">
        <v>68</v>
      </c>
      <c r="L1461" s="6" t="s">
        <v>1607</v>
      </c>
      <c r="M1461" s="7" t="s">
        <v>68</v>
      </c>
      <c r="N1461" s="7" t="s">
        <v>68</v>
      </c>
      <c r="O1461" s="7" t="s">
        <v>68</v>
      </c>
      <c r="P1461" s="6" t="s">
        <v>1608</v>
      </c>
      <c r="Q1461" s="6" t="s">
        <v>1609</v>
      </c>
      <c r="R1461" s="6" t="s">
        <v>1610</v>
      </c>
      <c r="S1461" s="6" t="s">
        <v>1607</v>
      </c>
      <c r="T1461" s="6" t="s">
        <v>1611</v>
      </c>
      <c r="U1461" s="6" t="s">
        <v>94</v>
      </c>
      <c r="V1461" s="6" t="s">
        <v>45</v>
      </c>
      <c r="W1461" s="6" t="s">
        <v>34</v>
      </c>
      <c r="X1461" s="6" t="s">
        <v>46</v>
      </c>
      <c r="Y1461" s="6" t="s">
        <v>47</v>
      </c>
      <c r="Z1461" s="6" t="s">
        <v>1612</v>
      </c>
      <c r="AA1461" s="6" t="s">
        <v>1613</v>
      </c>
      <c r="AB1461" s="7">
        <v>2</v>
      </c>
      <c r="AC1461" s="7">
        <v>18151</v>
      </c>
      <c r="AD1461" s="7">
        <v>18.149999999999999</v>
      </c>
      <c r="AE1461" s="7">
        <v>20100</v>
      </c>
    </row>
    <row r="1462" spans="1:31" ht="22" customHeight="1" x14ac:dyDescent="0.3">
      <c r="A1462" s="2">
        <v>43269</v>
      </c>
      <c r="B1462" s="3" t="s">
        <v>31</v>
      </c>
      <c r="C1462" s="3" t="s">
        <v>56</v>
      </c>
      <c r="D1462" s="4" t="s">
        <v>68</v>
      </c>
      <c r="E1462" s="4" t="s">
        <v>68</v>
      </c>
      <c r="F1462" s="4" t="s">
        <v>68</v>
      </c>
      <c r="G1462" s="4" t="s">
        <v>68</v>
      </c>
      <c r="H1462" s="4" t="s">
        <v>68</v>
      </c>
      <c r="I1462" s="3" t="s">
        <v>74</v>
      </c>
      <c r="J1462" s="3" t="s">
        <v>1389</v>
      </c>
      <c r="K1462" s="4" t="s">
        <v>68</v>
      </c>
      <c r="L1462" s="3" t="s">
        <v>79</v>
      </c>
      <c r="M1462" s="4" t="s">
        <v>68</v>
      </c>
      <c r="N1462" s="4" t="s">
        <v>68</v>
      </c>
      <c r="O1462" s="4" t="s">
        <v>68</v>
      </c>
      <c r="P1462" s="3" t="s">
        <v>1390</v>
      </c>
      <c r="Q1462" s="3" t="s">
        <v>41</v>
      </c>
      <c r="R1462" s="3" t="s">
        <v>82</v>
      </c>
      <c r="S1462" s="3" t="s">
        <v>79</v>
      </c>
      <c r="T1462" s="3" t="s">
        <v>83</v>
      </c>
      <c r="U1462" s="3" t="s">
        <v>65</v>
      </c>
      <c r="V1462" s="3" t="s">
        <v>45</v>
      </c>
      <c r="W1462" s="3" t="s">
        <v>34</v>
      </c>
      <c r="X1462" s="3" t="s">
        <v>46</v>
      </c>
      <c r="Y1462" s="3" t="s">
        <v>47</v>
      </c>
      <c r="Z1462" s="3" t="s">
        <v>84</v>
      </c>
      <c r="AA1462" s="3" t="s">
        <v>1614</v>
      </c>
      <c r="AB1462" s="4">
        <v>5</v>
      </c>
      <c r="AC1462" s="4">
        <v>72593</v>
      </c>
      <c r="AD1462" s="4">
        <v>72.59</v>
      </c>
      <c r="AE1462" s="4">
        <v>243000</v>
      </c>
    </row>
    <row r="1463" spans="1:31" ht="22" customHeight="1" x14ac:dyDescent="0.3">
      <c r="A1463" s="5">
        <v>43269</v>
      </c>
      <c r="B1463" s="6" t="s">
        <v>31</v>
      </c>
      <c r="C1463" s="6" t="s">
        <v>56</v>
      </c>
      <c r="D1463" s="7" t="s">
        <v>68</v>
      </c>
      <c r="E1463" s="7" t="s">
        <v>68</v>
      </c>
      <c r="F1463" s="7" t="s">
        <v>68</v>
      </c>
      <c r="G1463" s="7" t="s">
        <v>68</v>
      </c>
      <c r="H1463" s="7" t="s">
        <v>68</v>
      </c>
      <c r="I1463" s="6" t="s">
        <v>74</v>
      </c>
      <c r="J1463" s="6" t="s">
        <v>1386</v>
      </c>
      <c r="K1463" s="7" t="s">
        <v>68</v>
      </c>
      <c r="L1463" s="6" t="s">
        <v>422</v>
      </c>
      <c r="M1463" s="7" t="s">
        <v>68</v>
      </c>
      <c r="N1463" s="7" t="s">
        <v>68</v>
      </c>
      <c r="O1463" s="7" t="s">
        <v>68</v>
      </c>
      <c r="P1463" s="6" t="s">
        <v>1387</v>
      </c>
      <c r="Q1463" s="6" t="s">
        <v>1615</v>
      </c>
      <c r="R1463" s="6" t="s">
        <v>82</v>
      </c>
      <c r="S1463" s="6" t="s">
        <v>79</v>
      </c>
      <c r="T1463" s="6" t="s">
        <v>83</v>
      </c>
      <c r="U1463" s="6" t="s">
        <v>65</v>
      </c>
      <c r="V1463" s="6" t="s">
        <v>45</v>
      </c>
      <c r="W1463" s="6" t="s">
        <v>34</v>
      </c>
      <c r="X1463" s="6" t="s">
        <v>46</v>
      </c>
      <c r="Y1463" s="6" t="s">
        <v>47</v>
      </c>
      <c r="Z1463" s="6" t="s">
        <v>84</v>
      </c>
      <c r="AA1463" s="6" t="s">
        <v>1616</v>
      </c>
      <c r="AB1463" s="7">
        <v>5</v>
      </c>
      <c r="AC1463" s="7">
        <v>72611</v>
      </c>
      <c r="AD1463" s="7">
        <v>72.61</v>
      </c>
      <c r="AE1463" s="7">
        <v>243000</v>
      </c>
    </row>
    <row r="1464" spans="1:31" ht="22" customHeight="1" x14ac:dyDescent="0.3">
      <c r="A1464" s="2">
        <v>43269</v>
      </c>
      <c r="B1464" s="3" t="s">
        <v>31</v>
      </c>
      <c r="C1464" s="3" t="s">
        <v>56</v>
      </c>
      <c r="D1464" s="4" t="s">
        <v>68</v>
      </c>
      <c r="E1464" s="4" t="s">
        <v>68</v>
      </c>
      <c r="F1464" s="4" t="s">
        <v>68</v>
      </c>
      <c r="G1464" s="4" t="s">
        <v>68</v>
      </c>
      <c r="H1464" s="4" t="s">
        <v>68</v>
      </c>
      <c r="I1464" s="3" t="s">
        <v>74</v>
      </c>
      <c r="J1464" s="3" t="s">
        <v>652</v>
      </c>
      <c r="K1464" s="4" t="s">
        <v>68</v>
      </c>
      <c r="L1464" s="3" t="s">
        <v>120</v>
      </c>
      <c r="M1464" s="3" t="s">
        <v>201</v>
      </c>
      <c r="N1464" s="4" t="s">
        <v>68</v>
      </c>
      <c r="O1464" s="4" t="s">
        <v>68</v>
      </c>
      <c r="P1464" s="3" t="s">
        <v>653</v>
      </c>
      <c r="Q1464" s="3" t="s">
        <v>41</v>
      </c>
      <c r="R1464" s="3" t="s">
        <v>122</v>
      </c>
      <c r="S1464" s="3" t="s">
        <v>120</v>
      </c>
      <c r="T1464" s="3" t="s">
        <v>123</v>
      </c>
      <c r="U1464" s="3" t="s">
        <v>124</v>
      </c>
      <c r="V1464" s="3" t="s">
        <v>45</v>
      </c>
      <c r="W1464" s="3" t="s">
        <v>34</v>
      </c>
      <c r="X1464" s="3" t="s">
        <v>46</v>
      </c>
      <c r="Y1464" s="3" t="s">
        <v>47</v>
      </c>
      <c r="Z1464" s="3" t="s">
        <v>318</v>
      </c>
      <c r="AA1464" s="3" t="s">
        <v>1445</v>
      </c>
      <c r="AB1464" s="4">
        <v>12</v>
      </c>
      <c r="AC1464" s="4">
        <v>144720</v>
      </c>
      <c r="AD1464" s="4">
        <v>144.72</v>
      </c>
      <c r="AE1464" s="4">
        <v>576000</v>
      </c>
    </row>
    <row r="1465" spans="1:31" ht="22" customHeight="1" x14ac:dyDescent="0.3">
      <c r="A1465" s="5">
        <v>43268</v>
      </c>
      <c r="B1465" s="6" t="s">
        <v>31</v>
      </c>
      <c r="C1465" s="6" t="s">
        <v>56</v>
      </c>
      <c r="D1465" s="7" t="s">
        <v>68</v>
      </c>
      <c r="E1465" s="7" t="s">
        <v>68</v>
      </c>
      <c r="F1465" s="7" t="s">
        <v>68</v>
      </c>
      <c r="G1465" s="7" t="s">
        <v>68</v>
      </c>
      <c r="H1465" s="7" t="s">
        <v>68</v>
      </c>
      <c r="I1465" s="6" t="s">
        <v>74</v>
      </c>
      <c r="J1465" s="6" t="s">
        <v>1617</v>
      </c>
      <c r="K1465" s="7" t="s">
        <v>68</v>
      </c>
      <c r="L1465" s="6" t="s">
        <v>120</v>
      </c>
      <c r="M1465" s="6" t="s">
        <v>201</v>
      </c>
      <c r="N1465" s="7">
        <v>7589720240.8400002</v>
      </c>
      <c r="O1465" s="7">
        <v>2245237340.3299999</v>
      </c>
      <c r="P1465" s="6" t="s">
        <v>1618</v>
      </c>
      <c r="Q1465" s="6" t="s">
        <v>41</v>
      </c>
      <c r="R1465" s="6" t="s">
        <v>316</v>
      </c>
      <c r="S1465" s="6" t="s">
        <v>120</v>
      </c>
      <c r="T1465" s="6" t="s">
        <v>317</v>
      </c>
      <c r="U1465" s="6" t="s">
        <v>124</v>
      </c>
      <c r="V1465" s="6" t="s">
        <v>45</v>
      </c>
      <c r="W1465" s="6" t="s">
        <v>34</v>
      </c>
      <c r="X1465" s="6" t="s">
        <v>46</v>
      </c>
      <c r="Y1465" s="6" t="s">
        <v>47</v>
      </c>
      <c r="Z1465" s="6" t="s">
        <v>318</v>
      </c>
      <c r="AA1465" s="6" t="s">
        <v>1285</v>
      </c>
      <c r="AB1465" s="7">
        <v>20</v>
      </c>
      <c r="AC1465" s="7">
        <v>241440</v>
      </c>
      <c r="AD1465" s="7">
        <v>241.44</v>
      </c>
      <c r="AE1465" s="7">
        <v>961000</v>
      </c>
    </row>
    <row r="1466" spans="1:31" ht="22" customHeight="1" x14ac:dyDescent="0.3">
      <c r="A1466" s="2">
        <v>43268</v>
      </c>
      <c r="B1466" s="3" t="s">
        <v>31</v>
      </c>
      <c r="C1466" s="3" t="s">
        <v>56</v>
      </c>
      <c r="D1466" s="4" t="s">
        <v>68</v>
      </c>
      <c r="E1466" s="4" t="s">
        <v>68</v>
      </c>
      <c r="F1466" s="4" t="s">
        <v>68</v>
      </c>
      <c r="G1466" s="4" t="s">
        <v>68</v>
      </c>
      <c r="H1466" s="4" t="s">
        <v>68</v>
      </c>
      <c r="I1466" s="3" t="s">
        <v>74</v>
      </c>
      <c r="J1466" s="3" t="s">
        <v>1617</v>
      </c>
      <c r="K1466" s="4" t="s">
        <v>68</v>
      </c>
      <c r="L1466" s="3" t="s">
        <v>120</v>
      </c>
      <c r="M1466" s="3" t="s">
        <v>201</v>
      </c>
      <c r="N1466" s="4">
        <v>7589720240.8400002</v>
      </c>
      <c r="O1466" s="4">
        <v>2245237340.3299999</v>
      </c>
      <c r="P1466" s="3" t="s">
        <v>1618</v>
      </c>
      <c r="Q1466" s="3" t="s">
        <v>41</v>
      </c>
      <c r="R1466" s="3" t="s">
        <v>316</v>
      </c>
      <c r="S1466" s="3" t="s">
        <v>120</v>
      </c>
      <c r="T1466" s="3" t="s">
        <v>317</v>
      </c>
      <c r="U1466" s="3" t="s">
        <v>124</v>
      </c>
      <c r="V1466" s="3" t="s">
        <v>45</v>
      </c>
      <c r="W1466" s="3" t="s">
        <v>34</v>
      </c>
      <c r="X1466" s="3" t="s">
        <v>46</v>
      </c>
      <c r="Y1466" s="3" t="s">
        <v>47</v>
      </c>
      <c r="Z1466" s="3" t="s">
        <v>318</v>
      </c>
      <c r="AA1466" s="3" t="s">
        <v>1619</v>
      </c>
      <c r="AB1466" s="4">
        <v>20</v>
      </c>
      <c r="AC1466" s="4">
        <v>241440</v>
      </c>
      <c r="AD1466" s="4">
        <v>241.44</v>
      </c>
      <c r="AE1466" s="4">
        <v>961000</v>
      </c>
    </row>
    <row r="1467" spans="1:31" ht="22" customHeight="1" x14ac:dyDescent="0.3">
      <c r="A1467" s="5">
        <v>43268</v>
      </c>
      <c r="B1467" s="6" t="s">
        <v>31</v>
      </c>
      <c r="C1467" s="6" t="s">
        <v>56</v>
      </c>
      <c r="D1467" s="6" t="s">
        <v>222</v>
      </c>
      <c r="E1467" s="6" t="s">
        <v>34</v>
      </c>
      <c r="F1467" s="7" t="s">
        <v>68</v>
      </c>
      <c r="G1467" s="7" t="s">
        <v>68</v>
      </c>
      <c r="H1467" s="7" t="s">
        <v>68</v>
      </c>
      <c r="I1467" s="6" t="s">
        <v>446</v>
      </c>
      <c r="J1467" s="6" t="s">
        <v>1617</v>
      </c>
      <c r="K1467" s="7" t="s">
        <v>68</v>
      </c>
      <c r="L1467" s="6" t="s">
        <v>120</v>
      </c>
      <c r="M1467" s="6" t="s">
        <v>201</v>
      </c>
      <c r="N1467" s="7">
        <v>7589720240.8400002</v>
      </c>
      <c r="O1467" s="7">
        <v>2245237340.3299999</v>
      </c>
      <c r="P1467" s="6" t="s">
        <v>1618</v>
      </c>
      <c r="Q1467" s="6" t="s">
        <v>41</v>
      </c>
      <c r="R1467" s="6" t="s">
        <v>316</v>
      </c>
      <c r="S1467" s="6" t="s">
        <v>120</v>
      </c>
      <c r="T1467" s="6" t="s">
        <v>317</v>
      </c>
      <c r="U1467" s="6" t="s">
        <v>124</v>
      </c>
      <c r="V1467" s="6" t="s">
        <v>45</v>
      </c>
      <c r="W1467" s="6" t="s">
        <v>34</v>
      </c>
      <c r="X1467" s="6" t="s">
        <v>46</v>
      </c>
      <c r="Y1467" s="6" t="s">
        <v>47</v>
      </c>
      <c r="Z1467" s="6" t="s">
        <v>318</v>
      </c>
      <c r="AA1467" s="6" t="s">
        <v>1285</v>
      </c>
      <c r="AB1467" s="7">
        <v>20</v>
      </c>
      <c r="AC1467" s="7">
        <v>241440</v>
      </c>
      <c r="AD1467" s="7">
        <v>241.44</v>
      </c>
      <c r="AE1467" s="7">
        <v>961000</v>
      </c>
    </row>
    <row r="1468" spans="1:31" ht="22" customHeight="1" x14ac:dyDescent="0.3">
      <c r="A1468" s="2">
        <v>43266</v>
      </c>
      <c r="B1468" s="3" t="s">
        <v>31</v>
      </c>
      <c r="C1468" s="3" t="s">
        <v>56</v>
      </c>
      <c r="D1468" s="3" t="s">
        <v>222</v>
      </c>
      <c r="E1468" s="3" t="s">
        <v>34</v>
      </c>
      <c r="F1468" s="4" t="s">
        <v>68</v>
      </c>
      <c r="G1468" s="4" t="s">
        <v>68</v>
      </c>
      <c r="H1468" s="4" t="s">
        <v>68</v>
      </c>
      <c r="I1468" s="3" t="s">
        <v>446</v>
      </c>
      <c r="J1468" s="3" t="s">
        <v>131</v>
      </c>
      <c r="K1468" s="3" t="s">
        <v>109</v>
      </c>
      <c r="L1468" s="3" t="s">
        <v>110</v>
      </c>
      <c r="M1468" s="4" t="s">
        <v>68</v>
      </c>
      <c r="N1468" s="4" t="s">
        <v>68</v>
      </c>
      <c r="O1468" s="4" t="s">
        <v>68</v>
      </c>
      <c r="P1468" s="3" t="s">
        <v>132</v>
      </c>
      <c r="Q1468" s="3" t="s">
        <v>908</v>
      </c>
      <c r="R1468" s="3" t="s">
        <v>133</v>
      </c>
      <c r="S1468" s="3" t="s">
        <v>110</v>
      </c>
      <c r="T1468" s="3" t="s">
        <v>134</v>
      </c>
      <c r="U1468" s="3" t="s">
        <v>115</v>
      </c>
      <c r="V1468" s="3" t="s">
        <v>45</v>
      </c>
      <c r="W1468" s="3" t="s">
        <v>34</v>
      </c>
      <c r="X1468" s="3" t="s">
        <v>46</v>
      </c>
      <c r="Y1468" s="3" t="s">
        <v>47</v>
      </c>
      <c r="Z1468" s="3" t="s">
        <v>145</v>
      </c>
      <c r="AA1468" s="3" t="s">
        <v>1620</v>
      </c>
      <c r="AB1468" s="4">
        <v>6</v>
      </c>
      <c r="AC1468" s="4">
        <v>57720</v>
      </c>
      <c r="AD1468" s="4">
        <v>57.72</v>
      </c>
      <c r="AE1468" s="4">
        <v>755000</v>
      </c>
    </row>
    <row r="1469" spans="1:31" ht="22" customHeight="1" x14ac:dyDescent="0.3">
      <c r="A1469" s="5">
        <v>43266</v>
      </c>
      <c r="B1469" s="6" t="s">
        <v>31</v>
      </c>
      <c r="C1469" s="6" t="s">
        <v>56</v>
      </c>
      <c r="D1469" s="6" t="s">
        <v>222</v>
      </c>
      <c r="E1469" s="6" t="s">
        <v>34</v>
      </c>
      <c r="F1469" s="7" t="s">
        <v>68</v>
      </c>
      <c r="G1469" s="7" t="s">
        <v>68</v>
      </c>
      <c r="H1469" s="7" t="s">
        <v>68</v>
      </c>
      <c r="I1469" s="6" t="s">
        <v>446</v>
      </c>
      <c r="J1469" s="6" t="s">
        <v>131</v>
      </c>
      <c r="K1469" s="6" t="s">
        <v>109</v>
      </c>
      <c r="L1469" s="6" t="s">
        <v>110</v>
      </c>
      <c r="M1469" s="7" t="s">
        <v>68</v>
      </c>
      <c r="N1469" s="7" t="s">
        <v>68</v>
      </c>
      <c r="O1469" s="7" t="s">
        <v>68</v>
      </c>
      <c r="P1469" s="6" t="s">
        <v>132</v>
      </c>
      <c r="Q1469" s="6" t="s">
        <v>908</v>
      </c>
      <c r="R1469" s="6" t="s">
        <v>133</v>
      </c>
      <c r="S1469" s="6" t="s">
        <v>110</v>
      </c>
      <c r="T1469" s="6" t="s">
        <v>134</v>
      </c>
      <c r="U1469" s="6" t="s">
        <v>115</v>
      </c>
      <c r="V1469" s="6" t="s">
        <v>45</v>
      </c>
      <c r="W1469" s="6" t="s">
        <v>34</v>
      </c>
      <c r="X1469" s="6" t="s">
        <v>46</v>
      </c>
      <c r="Y1469" s="6" t="s">
        <v>47</v>
      </c>
      <c r="Z1469" s="6" t="s">
        <v>145</v>
      </c>
      <c r="AA1469" s="6" t="s">
        <v>1621</v>
      </c>
      <c r="AB1469" s="7">
        <v>2</v>
      </c>
      <c r="AC1469" s="7">
        <v>28840</v>
      </c>
      <c r="AD1469" s="7">
        <v>28.84</v>
      </c>
      <c r="AE1469" s="7">
        <v>377000</v>
      </c>
    </row>
    <row r="1470" spans="1:31" ht="22" customHeight="1" x14ac:dyDescent="0.3">
      <c r="A1470" s="2">
        <v>43266</v>
      </c>
      <c r="B1470" s="3" t="s">
        <v>31</v>
      </c>
      <c r="C1470" s="3" t="s">
        <v>56</v>
      </c>
      <c r="D1470" s="3" t="s">
        <v>222</v>
      </c>
      <c r="E1470" s="3" t="s">
        <v>34</v>
      </c>
      <c r="F1470" s="4" t="s">
        <v>68</v>
      </c>
      <c r="G1470" s="4" t="s">
        <v>68</v>
      </c>
      <c r="H1470" s="4" t="s">
        <v>68</v>
      </c>
      <c r="I1470" s="3" t="s">
        <v>446</v>
      </c>
      <c r="J1470" s="3" t="s">
        <v>131</v>
      </c>
      <c r="K1470" s="3" t="s">
        <v>109</v>
      </c>
      <c r="L1470" s="3" t="s">
        <v>110</v>
      </c>
      <c r="M1470" s="4" t="s">
        <v>68</v>
      </c>
      <c r="N1470" s="4" t="s">
        <v>68</v>
      </c>
      <c r="O1470" s="4" t="s">
        <v>68</v>
      </c>
      <c r="P1470" s="3" t="s">
        <v>132</v>
      </c>
      <c r="Q1470" s="3" t="s">
        <v>908</v>
      </c>
      <c r="R1470" s="3" t="s">
        <v>133</v>
      </c>
      <c r="S1470" s="3" t="s">
        <v>110</v>
      </c>
      <c r="T1470" s="3" t="s">
        <v>134</v>
      </c>
      <c r="U1470" s="3" t="s">
        <v>115</v>
      </c>
      <c r="V1470" s="3" t="s">
        <v>45</v>
      </c>
      <c r="W1470" s="3" t="s">
        <v>34</v>
      </c>
      <c r="X1470" s="3" t="s">
        <v>46</v>
      </c>
      <c r="Y1470" s="3" t="s">
        <v>47</v>
      </c>
      <c r="Z1470" s="3" t="s">
        <v>145</v>
      </c>
      <c r="AA1470" s="3" t="s">
        <v>1622</v>
      </c>
      <c r="AB1470" s="4">
        <v>1</v>
      </c>
      <c r="AC1470" s="4">
        <v>14420</v>
      </c>
      <c r="AD1470" s="4">
        <v>14.42</v>
      </c>
      <c r="AE1470" s="4">
        <v>189000</v>
      </c>
    </row>
    <row r="1471" spans="1:31" ht="22" customHeight="1" x14ac:dyDescent="0.3">
      <c r="A1471" s="5">
        <v>43262</v>
      </c>
      <c r="B1471" s="6" t="s">
        <v>31</v>
      </c>
      <c r="C1471" s="6" t="s">
        <v>56</v>
      </c>
      <c r="D1471" s="7" t="s">
        <v>68</v>
      </c>
      <c r="E1471" s="7" t="s">
        <v>68</v>
      </c>
      <c r="F1471" s="7" t="s">
        <v>68</v>
      </c>
      <c r="G1471" s="7" t="s">
        <v>68</v>
      </c>
      <c r="H1471" s="7" t="s">
        <v>68</v>
      </c>
      <c r="I1471" s="6" t="s">
        <v>74</v>
      </c>
      <c r="J1471" s="6" t="s">
        <v>656</v>
      </c>
      <c r="K1471" s="7" t="s">
        <v>68</v>
      </c>
      <c r="L1471" s="7" t="s">
        <v>68</v>
      </c>
      <c r="M1471" s="7" t="s">
        <v>68</v>
      </c>
      <c r="N1471" s="7" t="s">
        <v>68</v>
      </c>
      <c r="O1471" s="7" t="s">
        <v>68</v>
      </c>
      <c r="P1471" s="6" t="s">
        <v>657</v>
      </c>
      <c r="Q1471" s="6" t="s">
        <v>101</v>
      </c>
      <c r="R1471" s="6" t="s">
        <v>133</v>
      </c>
      <c r="S1471" s="6" t="s">
        <v>110</v>
      </c>
      <c r="T1471" s="6" t="s">
        <v>134</v>
      </c>
      <c r="U1471" s="6" t="s">
        <v>115</v>
      </c>
      <c r="V1471" s="6" t="s">
        <v>45</v>
      </c>
      <c r="W1471" s="6" t="s">
        <v>34</v>
      </c>
      <c r="X1471" s="6" t="s">
        <v>46</v>
      </c>
      <c r="Y1471" s="6" t="s">
        <v>47</v>
      </c>
      <c r="Z1471" s="6" t="s">
        <v>163</v>
      </c>
      <c r="AA1471" s="6" t="s">
        <v>1623</v>
      </c>
      <c r="AB1471" s="7">
        <v>3</v>
      </c>
      <c r="AC1471" s="7">
        <v>54780</v>
      </c>
      <c r="AD1471" s="7">
        <v>54.78</v>
      </c>
      <c r="AE1471" s="7">
        <v>4435000</v>
      </c>
    </row>
    <row r="1472" spans="1:31" ht="22" customHeight="1" x14ac:dyDescent="0.3">
      <c r="A1472" s="2">
        <v>43262</v>
      </c>
      <c r="B1472" s="3" t="s">
        <v>31</v>
      </c>
      <c r="C1472" s="3" t="s">
        <v>56</v>
      </c>
      <c r="D1472" s="3" t="s">
        <v>222</v>
      </c>
      <c r="E1472" s="3" t="s">
        <v>34</v>
      </c>
      <c r="F1472" s="4" t="s">
        <v>68</v>
      </c>
      <c r="G1472" s="4" t="s">
        <v>68</v>
      </c>
      <c r="H1472" s="4" t="s">
        <v>68</v>
      </c>
      <c r="I1472" s="3" t="s">
        <v>446</v>
      </c>
      <c r="J1472" s="3" t="s">
        <v>131</v>
      </c>
      <c r="K1472" s="3" t="s">
        <v>109</v>
      </c>
      <c r="L1472" s="3" t="s">
        <v>110</v>
      </c>
      <c r="M1472" s="4" t="s">
        <v>68</v>
      </c>
      <c r="N1472" s="4" t="s">
        <v>68</v>
      </c>
      <c r="O1472" s="4" t="s">
        <v>68</v>
      </c>
      <c r="P1472" s="3" t="s">
        <v>132</v>
      </c>
      <c r="Q1472" s="3" t="s">
        <v>908</v>
      </c>
      <c r="R1472" s="3" t="s">
        <v>133</v>
      </c>
      <c r="S1472" s="3" t="s">
        <v>110</v>
      </c>
      <c r="T1472" s="3" t="s">
        <v>134</v>
      </c>
      <c r="U1472" s="3" t="s">
        <v>115</v>
      </c>
      <c r="V1472" s="3" t="s">
        <v>45</v>
      </c>
      <c r="W1472" s="3" t="s">
        <v>34</v>
      </c>
      <c r="X1472" s="3" t="s">
        <v>46</v>
      </c>
      <c r="Y1472" s="3" t="s">
        <v>47</v>
      </c>
      <c r="Z1472" s="3" t="s">
        <v>145</v>
      </c>
      <c r="AA1472" s="3" t="s">
        <v>1624</v>
      </c>
      <c r="AB1472" s="4">
        <v>1</v>
      </c>
      <c r="AC1472" s="4">
        <v>13752</v>
      </c>
      <c r="AD1472" s="4">
        <v>13.75</v>
      </c>
      <c r="AE1472" s="4">
        <v>180000</v>
      </c>
    </row>
    <row r="1473" spans="1:31" ht="22" customHeight="1" x14ac:dyDescent="0.3">
      <c r="A1473" s="5">
        <v>43262</v>
      </c>
      <c r="B1473" s="6" t="s">
        <v>31</v>
      </c>
      <c r="C1473" s="6" t="s">
        <v>56</v>
      </c>
      <c r="D1473" s="6" t="s">
        <v>222</v>
      </c>
      <c r="E1473" s="6" t="s">
        <v>34</v>
      </c>
      <c r="F1473" s="7" t="s">
        <v>68</v>
      </c>
      <c r="G1473" s="7" t="s">
        <v>68</v>
      </c>
      <c r="H1473" s="7" t="s">
        <v>68</v>
      </c>
      <c r="I1473" s="6" t="s">
        <v>446</v>
      </c>
      <c r="J1473" s="6" t="s">
        <v>131</v>
      </c>
      <c r="K1473" s="6" t="s">
        <v>109</v>
      </c>
      <c r="L1473" s="6" t="s">
        <v>110</v>
      </c>
      <c r="M1473" s="7" t="s">
        <v>68</v>
      </c>
      <c r="N1473" s="7" t="s">
        <v>68</v>
      </c>
      <c r="O1473" s="7" t="s">
        <v>68</v>
      </c>
      <c r="P1473" s="6" t="s">
        <v>132</v>
      </c>
      <c r="Q1473" s="6" t="s">
        <v>908</v>
      </c>
      <c r="R1473" s="6" t="s">
        <v>133</v>
      </c>
      <c r="S1473" s="6" t="s">
        <v>110</v>
      </c>
      <c r="T1473" s="6" t="s">
        <v>134</v>
      </c>
      <c r="U1473" s="6" t="s">
        <v>115</v>
      </c>
      <c r="V1473" s="6" t="s">
        <v>45</v>
      </c>
      <c r="W1473" s="6" t="s">
        <v>34</v>
      </c>
      <c r="X1473" s="6" t="s">
        <v>46</v>
      </c>
      <c r="Y1473" s="6" t="s">
        <v>47</v>
      </c>
      <c r="Z1473" s="6" t="s">
        <v>145</v>
      </c>
      <c r="AA1473" s="6" t="s">
        <v>1625</v>
      </c>
      <c r="AB1473" s="7">
        <v>3</v>
      </c>
      <c r="AC1473" s="7">
        <v>41256</v>
      </c>
      <c r="AD1473" s="7">
        <v>41.26</v>
      </c>
      <c r="AE1473" s="7">
        <v>540000</v>
      </c>
    </row>
    <row r="1474" spans="1:31" ht="22" customHeight="1" x14ac:dyDescent="0.3">
      <c r="A1474" s="2">
        <v>43262</v>
      </c>
      <c r="B1474" s="3" t="s">
        <v>31</v>
      </c>
      <c r="C1474" s="3" t="s">
        <v>56</v>
      </c>
      <c r="D1474" s="4" t="s">
        <v>68</v>
      </c>
      <c r="E1474" s="4" t="s">
        <v>68</v>
      </c>
      <c r="F1474" s="4" t="s">
        <v>68</v>
      </c>
      <c r="G1474" s="4" t="s">
        <v>68</v>
      </c>
      <c r="H1474" s="4" t="s">
        <v>68</v>
      </c>
      <c r="I1474" s="3" t="s">
        <v>74</v>
      </c>
      <c r="J1474" s="3" t="s">
        <v>189</v>
      </c>
      <c r="K1474" s="4" t="s">
        <v>68</v>
      </c>
      <c r="L1474" s="4" t="s">
        <v>68</v>
      </c>
      <c r="M1474" s="4" t="s">
        <v>68</v>
      </c>
      <c r="N1474" s="4" t="s">
        <v>68</v>
      </c>
      <c r="O1474" s="4" t="s">
        <v>68</v>
      </c>
      <c r="P1474" s="3" t="s">
        <v>190</v>
      </c>
      <c r="Q1474" s="3" t="s">
        <v>41</v>
      </c>
      <c r="R1474" s="3" t="s">
        <v>122</v>
      </c>
      <c r="S1474" s="3" t="s">
        <v>120</v>
      </c>
      <c r="T1474" s="3" t="s">
        <v>123</v>
      </c>
      <c r="U1474" s="3" t="s">
        <v>124</v>
      </c>
      <c r="V1474" s="3" t="s">
        <v>45</v>
      </c>
      <c r="W1474" s="3" t="s">
        <v>34</v>
      </c>
      <c r="X1474" s="3" t="s">
        <v>46</v>
      </c>
      <c r="Y1474" s="3" t="s">
        <v>47</v>
      </c>
      <c r="Z1474" s="3" t="s">
        <v>143</v>
      </c>
      <c r="AA1474" s="3" t="s">
        <v>1175</v>
      </c>
      <c r="AB1474" s="4">
        <v>2</v>
      </c>
      <c r="AC1474" s="4">
        <v>21600</v>
      </c>
      <c r="AD1474" s="4">
        <v>21.6</v>
      </c>
      <c r="AE1474" s="4">
        <v>108000</v>
      </c>
    </row>
    <row r="1475" spans="1:31" ht="22" customHeight="1" x14ac:dyDescent="0.3">
      <c r="A1475" s="5">
        <v>43262</v>
      </c>
      <c r="B1475" s="6" t="s">
        <v>126</v>
      </c>
      <c r="C1475" s="6" t="s">
        <v>56</v>
      </c>
      <c r="D1475" s="7" t="s">
        <v>68</v>
      </c>
      <c r="E1475" s="7" t="s">
        <v>68</v>
      </c>
      <c r="F1475" s="7" t="s">
        <v>68</v>
      </c>
      <c r="G1475" s="7" t="s">
        <v>68</v>
      </c>
      <c r="H1475" s="7" t="s">
        <v>68</v>
      </c>
      <c r="I1475" s="6" t="s">
        <v>74</v>
      </c>
      <c r="J1475" s="6" t="s">
        <v>160</v>
      </c>
      <c r="K1475" s="7" t="s">
        <v>68</v>
      </c>
      <c r="L1475" s="6" t="s">
        <v>120</v>
      </c>
      <c r="M1475" s="6" t="s">
        <v>61</v>
      </c>
      <c r="N1475" s="7" t="s">
        <v>68</v>
      </c>
      <c r="O1475" s="7" t="s">
        <v>68</v>
      </c>
      <c r="P1475" s="6" t="s">
        <v>162</v>
      </c>
      <c r="Q1475" s="6" t="s">
        <v>41</v>
      </c>
      <c r="R1475" s="6" t="s">
        <v>122</v>
      </c>
      <c r="S1475" s="6" t="s">
        <v>120</v>
      </c>
      <c r="T1475" s="6" t="s">
        <v>123</v>
      </c>
      <c r="U1475" s="6" t="s">
        <v>124</v>
      </c>
      <c r="V1475" s="6" t="s">
        <v>45</v>
      </c>
      <c r="W1475" s="6" t="s">
        <v>34</v>
      </c>
      <c r="X1475" s="6" t="s">
        <v>46</v>
      </c>
      <c r="Y1475" s="6" t="s">
        <v>47</v>
      </c>
      <c r="Z1475" s="6" t="s">
        <v>163</v>
      </c>
      <c r="AA1475" s="6" t="s">
        <v>1626</v>
      </c>
      <c r="AB1475" s="7">
        <v>1</v>
      </c>
      <c r="AC1475" s="7">
        <v>7540</v>
      </c>
      <c r="AD1475" s="7">
        <v>7.54</v>
      </c>
      <c r="AE1475" s="7">
        <v>128000</v>
      </c>
    </row>
    <row r="1476" spans="1:31" ht="22" customHeight="1" x14ac:dyDescent="0.3">
      <c r="A1476" s="2">
        <v>43262</v>
      </c>
      <c r="B1476" s="3" t="s">
        <v>31</v>
      </c>
      <c r="C1476" s="3" t="s">
        <v>56</v>
      </c>
      <c r="D1476" s="4" t="s">
        <v>68</v>
      </c>
      <c r="E1476" s="4" t="s">
        <v>68</v>
      </c>
      <c r="F1476" s="4" t="s">
        <v>68</v>
      </c>
      <c r="G1476" s="4" t="s">
        <v>68</v>
      </c>
      <c r="H1476" s="4" t="s">
        <v>68</v>
      </c>
      <c r="I1476" s="3" t="s">
        <v>74</v>
      </c>
      <c r="J1476" s="3" t="s">
        <v>185</v>
      </c>
      <c r="K1476" s="4" t="s">
        <v>68</v>
      </c>
      <c r="L1476" s="3" t="s">
        <v>120</v>
      </c>
      <c r="M1476" s="4" t="s">
        <v>68</v>
      </c>
      <c r="N1476" s="4" t="s">
        <v>68</v>
      </c>
      <c r="O1476" s="4" t="s">
        <v>68</v>
      </c>
      <c r="P1476" s="3" t="s">
        <v>186</v>
      </c>
      <c r="Q1476" s="3" t="s">
        <v>41</v>
      </c>
      <c r="R1476" s="3" t="s">
        <v>122</v>
      </c>
      <c r="S1476" s="3" t="s">
        <v>120</v>
      </c>
      <c r="T1476" s="3" t="s">
        <v>123</v>
      </c>
      <c r="U1476" s="3" t="s">
        <v>124</v>
      </c>
      <c r="V1476" s="3" t="s">
        <v>45</v>
      </c>
      <c r="W1476" s="3" t="s">
        <v>34</v>
      </c>
      <c r="X1476" s="3" t="s">
        <v>46</v>
      </c>
      <c r="Y1476" s="3" t="s">
        <v>47</v>
      </c>
      <c r="Z1476" s="3" t="s">
        <v>187</v>
      </c>
      <c r="AA1476" s="3" t="s">
        <v>1531</v>
      </c>
      <c r="AB1476" s="4">
        <v>2</v>
      </c>
      <c r="AC1476" s="4">
        <v>6480</v>
      </c>
      <c r="AD1476" s="4">
        <v>6.48</v>
      </c>
      <c r="AE1476" s="4">
        <v>38700</v>
      </c>
    </row>
    <row r="1477" spans="1:31" ht="22" customHeight="1" x14ac:dyDescent="0.3">
      <c r="A1477" s="5">
        <v>43262</v>
      </c>
      <c r="B1477" s="6" t="s">
        <v>31</v>
      </c>
      <c r="C1477" s="6" t="s">
        <v>56</v>
      </c>
      <c r="D1477" s="7" t="s">
        <v>68</v>
      </c>
      <c r="E1477" s="7" t="s">
        <v>68</v>
      </c>
      <c r="F1477" s="7" t="s">
        <v>68</v>
      </c>
      <c r="G1477" s="7" t="s">
        <v>68</v>
      </c>
      <c r="H1477" s="7" t="s">
        <v>68</v>
      </c>
      <c r="I1477" s="6" t="s">
        <v>74</v>
      </c>
      <c r="J1477" s="6" t="s">
        <v>244</v>
      </c>
      <c r="K1477" s="7" t="s">
        <v>68</v>
      </c>
      <c r="L1477" s="6" t="s">
        <v>245</v>
      </c>
      <c r="M1477" s="6" t="s">
        <v>61</v>
      </c>
      <c r="N1477" s="7" t="s">
        <v>68</v>
      </c>
      <c r="O1477" s="7" t="s">
        <v>68</v>
      </c>
      <c r="P1477" s="6" t="s">
        <v>246</v>
      </c>
      <c r="Q1477" s="6" t="s">
        <v>41</v>
      </c>
      <c r="R1477" s="6" t="s">
        <v>474</v>
      </c>
      <c r="S1477" s="6" t="s">
        <v>245</v>
      </c>
      <c r="T1477" s="6" t="s">
        <v>475</v>
      </c>
      <c r="U1477" s="6" t="s">
        <v>124</v>
      </c>
      <c r="V1477" s="6" t="s">
        <v>45</v>
      </c>
      <c r="W1477" s="6" t="s">
        <v>34</v>
      </c>
      <c r="X1477" s="6" t="s">
        <v>46</v>
      </c>
      <c r="Y1477" s="6" t="s">
        <v>47</v>
      </c>
      <c r="Z1477" s="6" t="s">
        <v>187</v>
      </c>
      <c r="AA1477" s="6" t="s">
        <v>1627</v>
      </c>
      <c r="AB1477" s="7">
        <v>2</v>
      </c>
      <c r="AC1477" s="7">
        <v>48800</v>
      </c>
      <c r="AD1477" s="7">
        <v>48.8</v>
      </c>
      <c r="AE1477" s="7">
        <v>183000</v>
      </c>
    </row>
    <row r="1478" spans="1:31" ht="22" customHeight="1" x14ac:dyDescent="0.3">
      <c r="A1478" s="2">
        <v>43262</v>
      </c>
      <c r="B1478" s="3" t="s">
        <v>31</v>
      </c>
      <c r="C1478" s="3" t="s">
        <v>56</v>
      </c>
      <c r="D1478" s="4" t="s">
        <v>68</v>
      </c>
      <c r="E1478" s="4" t="s">
        <v>68</v>
      </c>
      <c r="F1478" s="4" t="s">
        <v>68</v>
      </c>
      <c r="G1478" s="4" t="s">
        <v>68</v>
      </c>
      <c r="H1478" s="4" t="s">
        <v>68</v>
      </c>
      <c r="I1478" s="3" t="s">
        <v>74</v>
      </c>
      <c r="J1478" s="3" t="s">
        <v>800</v>
      </c>
      <c r="K1478" s="4" t="s">
        <v>68</v>
      </c>
      <c r="L1478" s="3" t="s">
        <v>120</v>
      </c>
      <c r="M1478" s="3" t="s">
        <v>61</v>
      </c>
      <c r="N1478" s="4" t="s">
        <v>68</v>
      </c>
      <c r="O1478" s="4" t="s">
        <v>68</v>
      </c>
      <c r="P1478" s="3" t="s">
        <v>151</v>
      </c>
      <c r="Q1478" s="3" t="s">
        <v>41</v>
      </c>
      <c r="R1478" s="3" t="s">
        <v>152</v>
      </c>
      <c r="S1478" s="3" t="s">
        <v>120</v>
      </c>
      <c r="T1478" s="3" t="s">
        <v>153</v>
      </c>
      <c r="U1478" s="3" t="s">
        <v>124</v>
      </c>
      <c r="V1478" s="3" t="s">
        <v>45</v>
      </c>
      <c r="W1478" s="3" t="s">
        <v>34</v>
      </c>
      <c r="X1478" s="3" t="s">
        <v>46</v>
      </c>
      <c r="Y1478" s="3" t="s">
        <v>47</v>
      </c>
      <c r="Z1478" s="3" t="s">
        <v>154</v>
      </c>
      <c r="AA1478" s="3" t="s">
        <v>1628</v>
      </c>
      <c r="AB1478" s="4">
        <v>1</v>
      </c>
      <c r="AC1478" s="4">
        <v>13660</v>
      </c>
      <c r="AD1478" s="4">
        <v>13.66</v>
      </c>
      <c r="AE1478" s="4">
        <v>279000</v>
      </c>
    </row>
    <row r="1479" spans="1:31" ht="22" customHeight="1" x14ac:dyDescent="0.3">
      <c r="A1479" s="5">
        <v>43262</v>
      </c>
      <c r="B1479" s="6" t="s">
        <v>31</v>
      </c>
      <c r="C1479" s="6" t="s">
        <v>56</v>
      </c>
      <c r="D1479" s="7" t="s">
        <v>68</v>
      </c>
      <c r="E1479" s="7" t="s">
        <v>68</v>
      </c>
      <c r="F1479" s="7" t="s">
        <v>68</v>
      </c>
      <c r="G1479" s="7" t="s">
        <v>68</v>
      </c>
      <c r="H1479" s="7" t="s">
        <v>68</v>
      </c>
      <c r="I1479" s="6" t="s">
        <v>74</v>
      </c>
      <c r="J1479" s="6" t="s">
        <v>185</v>
      </c>
      <c r="K1479" s="7" t="s">
        <v>68</v>
      </c>
      <c r="L1479" s="6" t="s">
        <v>120</v>
      </c>
      <c r="M1479" s="7" t="s">
        <v>68</v>
      </c>
      <c r="N1479" s="7" t="s">
        <v>68</v>
      </c>
      <c r="O1479" s="7" t="s">
        <v>68</v>
      </c>
      <c r="P1479" s="6" t="s">
        <v>186</v>
      </c>
      <c r="Q1479" s="6" t="s">
        <v>41</v>
      </c>
      <c r="R1479" s="6" t="s">
        <v>122</v>
      </c>
      <c r="S1479" s="6" t="s">
        <v>120</v>
      </c>
      <c r="T1479" s="6" t="s">
        <v>123</v>
      </c>
      <c r="U1479" s="6" t="s">
        <v>124</v>
      </c>
      <c r="V1479" s="6" t="s">
        <v>45</v>
      </c>
      <c r="W1479" s="6" t="s">
        <v>34</v>
      </c>
      <c r="X1479" s="6" t="s">
        <v>46</v>
      </c>
      <c r="Y1479" s="6" t="s">
        <v>47</v>
      </c>
      <c r="Z1479" s="6" t="s">
        <v>187</v>
      </c>
      <c r="AA1479" s="6" t="s">
        <v>1530</v>
      </c>
      <c r="AB1479" s="7">
        <v>2</v>
      </c>
      <c r="AC1479" s="7">
        <v>17010</v>
      </c>
      <c r="AD1479" s="7">
        <v>17.010000000000002</v>
      </c>
      <c r="AE1479" s="7">
        <v>102000</v>
      </c>
    </row>
    <row r="1480" spans="1:31" ht="22" customHeight="1" x14ac:dyDescent="0.3">
      <c r="A1480" s="2">
        <v>43262</v>
      </c>
      <c r="B1480" s="3" t="s">
        <v>31</v>
      </c>
      <c r="C1480" s="3" t="s">
        <v>56</v>
      </c>
      <c r="D1480" s="4" t="s">
        <v>68</v>
      </c>
      <c r="E1480" s="4" t="s">
        <v>68</v>
      </c>
      <c r="F1480" s="4" t="s">
        <v>68</v>
      </c>
      <c r="G1480" s="4" t="s">
        <v>68</v>
      </c>
      <c r="H1480" s="4" t="s">
        <v>68</v>
      </c>
      <c r="I1480" s="3" t="s">
        <v>74</v>
      </c>
      <c r="J1480" s="3" t="s">
        <v>185</v>
      </c>
      <c r="K1480" s="4" t="s">
        <v>68</v>
      </c>
      <c r="L1480" s="3" t="s">
        <v>120</v>
      </c>
      <c r="M1480" s="4" t="s">
        <v>68</v>
      </c>
      <c r="N1480" s="4" t="s">
        <v>68</v>
      </c>
      <c r="O1480" s="4" t="s">
        <v>68</v>
      </c>
      <c r="P1480" s="3" t="s">
        <v>186</v>
      </c>
      <c r="Q1480" s="3" t="s">
        <v>41</v>
      </c>
      <c r="R1480" s="3" t="s">
        <v>122</v>
      </c>
      <c r="S1480" s="3" t="s">
        <v>120</v>
      </c>
      <c r="T1480" s="3" t="s">
        <v>123</v>
      </c>
      <c r="U1480" s="3" t="s">
        <v>124</v>
      </c>
      <c r="V1480" s="3" t="s">
        <v>45</v>
      </c>
      <c r="W1480" s="3" t="s">
        <v>34</v>
      </c>
      <c r="X1480" s="3" t="s">
        <v>46</v>
      </c>
      <c r="Y1480" s="3" t="s">
        <v>47</v>
      </c>
      <c r="Z1480" s="3" t="s">
        <v>187</v>
      </c>
      <c r="AA1480" s="3" t="s">
        <v>1530</v>
      </c>
      <c r="AB1480" s="4">
        <v>1</v>
      </c>
      <c r="AC1480" s="4">
        <v>11550</v>
      </c>
      <c r="AD1480" s="4">
        <v>11.55</v>
      </c>
      <c r="AE1480" s="4">
        <v>69000</v>
      </c>
    </row>
    <row r="1481" spans="1:31" ht="22" customHeight="1" x14ac:dyDescent="0.3">
      <c r="A1481" s="5">
        <v>43262</v>
      </c>
      <c r="B1481" s="6" t="s">
        <v>31</v>
      </c>
      <c r="C1481" s="6" t="s">
        <v>56</v>
      </c>
      <c r="D1481" s="7" t="s">
        <v>68</v>
      </c>
      <c r="E1481" s="7" t="s">
        <v>68</v>
      </c>
      <c r="F1481" s="7" t="s">
        <v>68</v>
      </c>
      <c r="G1481" s="7" t="s">
        <v>68</v>
      </c>
      <c r="H1481" s="7" t="s">
        <v>68</v>
      </c>
      <c r="I1481" s="6" t="s">
        <v>74</v>
      </c>
      <c r="J1481" s="6" t="s">
        <v>185</v>
      </c>
      <c r="K1481" s="7" t="s">
        <v>68</v>
      </c>
      <c r="L1481" s="6" t="s">
        <v>120</v>
      </c>
      <c r="M1481" s="7" t="s">
        <v>68</v>
      </c>
      <c r="N1481" s="7" t="s">
        <v>68</v>
      </c>
      <c r="O1481" s="7" t="s">
        <v>68</v>
      </c>
      <c r="P1481" s="6" t="s">
        <v>186</v>
      </c>
      <c r="Q1481" s="6" t="s">
        <v>41</v>
      </c>
      <c r="R1481" s="6" t="s">
        <v>122</v>
      </c>
      <c r="S1481" s="6" t="s">
        <v>120</v>
      </c>
      <c r="T1481" s="6" t="s">
        <v>123</v>
      </c>
      <c r="U1481" s="6" t="s">
        <v>124</v>
      </c>
      <c r="V1481" s="6" t="s">
        <v>45</v>
      </c>
      <c r="W1481" s="6" t="s">
        <v>34</v>
      </c>
      <c r="X1481" s="6" t="s">
        <v>46</v>
      </c>
      <c r="Y1481" s="6" t="s">
        <v>47</v>
      </c>
      <c r="Z1481" s="6" t="s">
        <v>187</v>
      </c>
      <c r="AA1481" s="6" t="s">
        <v>1530</v>
      </c>
      <c r="AB1481" s="7">
        <v>2</v>
      </c>
      <c r="AC1481" s="7">
        <v>23100</v>
      </c>
      <c r="AD1481" s="7">
        <v>23.1</v>
      </c>
      <c r="AE1481" s="7">
        <v>138000</v>
      </c>
    </row>
    <row r="1482" spans="1:31" ht="22" customHeight="1" x14ac:dyDescent="0.3">
      <c r="A1482" s="2">
        <v>43262</v>
      </c>
      <c r="B1482" s="3" t="s">
        <v>31</v>
      </c>
      <c r="C1482" s="3" t="s">
        <v>56</v>
      </c>
      <c r="D1482" s="4" t="s">
        <v>68</v>
      </c>
      <c r="E1482" s="4" t="s">
        <v>68</v>
      </c>
      <c r="F1482" s="4" t="s">
        <v>68</v>
      </c>
      <c r="G1482" s="4" t="s">
        <v>68</v>
      </c>
      <c r="H1482" s="4" t="s">
        <v>68</v>
      </c>
      <c r="I1482" s="3" t="s">
        <v>74</v>
      </c>
      <c r="J1482" s="3" t="s">
        <v>1283</v>
      </c>
      <c r="K1482" s="4" t="s">
        <v>68</v>
      </c>
      <c r="L1482" s="3" t="s">
        <v>120</v>
      </c>
      <c r="M1482" s="4" t="s">
        <v>68</v>
      </c>
      <c r="N1482" s="4" t="s">
        <v>68</v>
      </c>
      <c r="O1482" s="4" t="s">
        <v>68</v>
      </c>
      <c r="P1482" s="3" t="s">
        <v>1284</v>
      </c>
      <c r="Q1482" s="3" t="s">
        <v>41</v>
      </c>
      <c r="R1482" s="3" t="s">
        <v>316</v>
      </c>
      <c r="S1482" s="3" t="s">
        <v>120</v>
      </c>
      <c r="T1482" s="3" t="s">
        <v>317</v>
      </c>
      <c r="U1482" s="3" t="s">
        <v>124</v>
      </c>
      <c r="V1482" s="3" t="s">
        <v>45</v>
      </c>
      <c r="W1482" s="3" t="s">
        <v>34</v>
      </c>
      <c r="X1482" s="3" t="s">
        <v>46</v>
      </c>
      <c r="Y1482" s="3" t="s">
        <v>47</v>
      </c>
      <c r="Z1482" s="3" t="s">
        <v>318</v>
      </c>
      <c r="AA1482" s="3" t="s">
        <v>1629</v>
      </c>
      <c r="AB1482" s="4">
        <v>20</v>
      </c>
      <c r="AC1482" s="4">
        <v>241440</v>
      </c>
      <c r="AD1482" s="4">
        <v>241.44</v>
      </c>
      <c r="AE1482" s="4">
        <v>961000</v>
      </c>
    </row>
    <row r="1483" spans="1:31" ht="22" customHeight="1" x14ac:dyDescent="0.3">
      <c r="A1483" s="5">
        <v>43262</v>
      </c>
      <c r="B1483" s="6" t="s">
        <v>31</v>
      </c>
      <c r="C1483" s="6" t="s">
        <v>56</v>
      </c>
      <c r="D1483" s="7" t="s">
        <v>68</v>
      </c>
      <c r="E1483" s="7" t="s">
        <v>68</v>
      </c>
      <c r="F1483" s="7" t="s">
        <v>68</v>
      </c>
      <c r="G1483" s="7" t="s">
        <v>68</v>
      </c>
      <c r="H1483" s="7" t="s">
        <v>68</v>
      </c>
      <c r="I1483" s="6" t="s">
        <v>74</v>
      </c>
      <c r="J1483" s="6" t="s">
        <v>1389</v>
      </c>
      <c r="K1483" s="7" t="s">
        <v>68</v>
      </c>
      <c r="L1483" s="6" t="s">
        <v>79</v>
      </c>
      <c r="M1483" s="7" t="s">
        <v>68</v>
      </c>
      <c r="N1483" s="7" t="s">
        <v>68</v>
      </c>
      <c r="O1483" s="7" t="s">
        <v>68</v>
      </c>
      <c r="P1483" s="6" t="s">
        <v>1390</v>
      </c>
      <c r="Q1483" s="6" t="s">
        <v>41</v>
      </c>
      <c r="R1483" s="6" t="s">
        <v>82</v>
      </c>
      <c r="S1483" s="6" t="s">
        <v>79</v>
      </c>
      <c r="T1483" s="6" t="s">
        <v>83</v>
      </c>
      <c r="U1483" s="6" t="s">
        <v>65</v>
      </c>
      <c r="V1483" s="6" t="s">
        <v>45</v>
      </c>
      <c r="W1483" s="6" t="s">
        <v>34</v>
      </c>
      <c r="X1483" s="6" t="s">
        <v>46</v>
      </c>
      <c r="Y1483" s="6" t="s">
        <v>47</v>
      </c>
      <c r="Z1483" s="6" t="s">
        <v>84</v>
      </c>
      <c r="AA1483" s="6" t="s">
        <v>1630</v>
      </c>
      <c r="AB1483" s="7">
        <v>3</v>
      </c>
      <c r="AC1483" s="7">
        <v>43563</v>
      </c>
      <c r="AD1483" s="7">
        <v>43.56</v>
      </c>
      <c r="AE1483" s="7">
        <v>146000</v>
      </c>
    </row>
    <row r="1484" spans="1:31" ht="22" customHeight="1" x14ac:dyDescent="0.3">
      <c r="A1484" s="2">
        <v>43258</v>
      </c>
      <c r="B1484" s="3" t="s">
        <v>31</v>
      </c>
      <c r="C1484" s="3" t="s">
        <v>56</v>
      </c>
      <c r="D1484" s="4" t="s">
        <v>68</v>
      </c>
      <c r="E1484" s="4" t="s">
        <v>68</v>
      </c>
      <c r="F1484" s="4" t="s">
        <v>68</v>
      </c>
      <c r="G1484" s="4" t="s">
        <v>68</v>
      </c>
      <c r="H1484" s="4" t="s">
        <v>68</v>
      </c>
      <c r="I1484" s="3" t="s">
        <v>74</v>
      </c>
      <c r="J1484" s="3" t="s">
        <v>1379</v>
      </c>
      <c r="K1484" s="4" t="s">
        <v>68</v>
      </c>
      <c r="L1484" s="4" t="s">
        <v>68</v>
      </c>
      <c r="M1484" s="4" t="s">
        <v>68</v>
      </c>
      <c r="N1484" s="4" t="s">
        <v>68</v>
      </c>
      <c r="O1484" s="4" t="s">
        <v>68</v>
      </c>
      <c r="P1484" s="3" t="s">
        <v>1380</v>
      </c>
      <c r="Q1484" s="3" t="s">
        <v>41</v>
      </c>
      <c r="R1484" s="3" t="s">
        <v>122</v>
      </c>
      <c r="S1484" s="3" t="s">
        <v>120</v>
      </c>
      <c r="T1484" s="3" t="s">
        <v>123</v>
      </c>
      <c r="U1484" s="3" t="s">
        <v>124</v>
      </c>
      <c r="V1484" s="3" t="s">
        <v>45</v>
      </c>
      <c r="W1484" s="3" t="s">
        <v>34</v>
      </c>
      <c r="X1484" s="3" t="s">
        <v>46</v>
      </c>
      <c r="Y1484" s="3" t="s">
        <v>47</v>
      </c>
      <c r="Z1484" s="3" t="s">
        <v>187</v>
      </c>
      <c r="AA1484" s="3" t="s">
        <v>1631</v>
      </c>
      <c r="AB1484" s="4">
        <v>2</v>
      </c>
      <c r="AC1484" s="4">
        <v>29400</v>
      </c>
      <c r="AD1484" s="4">
        <v>29.4</v>
      </c>
      <c r="AE1484" s="4">
        <v>176000</v>
      </c>
    </row>
    <row r="1485" spans="1:31" ht="22" customHeight="1" x14ac:dyDescent="0.3">
      <c r="A1485" s="5">
        <v>43255</v>
      </c>
      <c r="B1485" s="6" t="s">
        <v>31</v>
      </c>
      <c r="C1485" s="6" t="s">
        <v>56</v>
      </c>
      <c r="D1485" s="7" t="s">
        <v>68</v>
      </c>
      <c r="E1485" s="7" t="s">
        <v>68</v>
      </c>
      <c r="F1485" s="7" t="s">
        <v>68</v>
      </c>
      <c r="G1485" s="7" t="s">
        <v>68</v>
      </c>
      <c r="H1485" s="7" t="s">
        <v>68</v>
      </c>
      <c r="I1485" s="6" t="s">
        <v>74</v>
      </c>
      <c r="J1485" s="6" t="s">
        <v>385</v>
      </c>
      <c r="K1485" s="7" t="s">
        <v>68</v>
      </c>
      <c r="L1485" s="6" t="s">
        <v>120</v>
      </c>
      <c r="M1485" s="6" t="s">
        <v>61</v>
      </c>
      <c r="N1485" s="7" t="s">
        <v>68</v>
      </c>
      <c r="O1485" s="7" t="s">
        <v>68</v>
      </c>
      <c r="P1485" s="6" t="s">
        <v>387</v>
      </c>
      <c r="Q1485" s="6" t="s">
        <v>41</v>
      </c>
      <c r="R1485" s="6" t="s">
        <v>122</v>
      </c>
      <c r="S1485" s="6" t="s">
        <v>120</v>
      </c>
      <c r="T1485" s="6" t="s">
        <v>123</v>
      </c>
      <c r="U1485" s="6" t="s">
        <v>124</v>
      </c>
      <c r="V1485" s="6" t="s">
        <v>45</v>
      </c>
      <c r="W1485" s="6" t="s">
        <v>34</v>
      </c>
      <c r="X1485" s="6" t="s">
        <v>46</v>
      </c>
      <c r="Y1485" s="6" t="s">
        <v>47</v>
      </c>
      <c r="Z1485" s="6" t="s">
        <v>388</v>
      </c>
      <c r="AA1485" s="6" t="s">
        <v>1576</v>
      </c>
      <c r="AB1485" s="7">
        <v>2</v>
      </c>
      <c r="AC1485" s="7">
        <v>24120</v>
      </c>
      <c r="AD1485" s="7">
        <v>24.12</v>
      </c>
      <c r="AE1485" s="7">
        <v>1291000</v>
      </c>
    </row>
    <row r="1486" spans="1:31" ht="22" customHeight="1" x14ac:dyDescent="0.3">
      <c r="A1486" s="2">
        <v>43255</v>
      </c>
      <c r="B1486" s="3" t="s">
        <v>31</v>
      </c>
      <c r="C1486" s="3" t="s">
        <v>56</v>
      </c>
      <c r="D1486" s="3" t="s">
        <v>222</v>
      </c>
      <c r="E1486" s="3" t="s">
        <v>34</v>
      </c>
      <c r="F1486" s="4" t="s">
        <v>68</v>
      </c>
      <c r="G1486" s="4" t="s">
        <v>68</v>
      </c>
      <c r="H1486" s="4" t="s">
        <v>68</v>
      </c>
      <c r="I1486" s="3" t="s">
        <v>446</v>
      </c>
      <c r="J1486" s="3" t="s">
        <v>189</v>
      </c>
      <c r="K1486" s="4" t="s">
        <v>68</v>
      </c>
      <c r="L1486" s="4" t="s">
        <v>68</v>
      </c>
      <c r="M1486" s="4" t="s">
        <v>68</v>
      </c>
      <c r="N1486" s="4" t="s">
        <v>68</v>
      </c>
      <c r="O1486" s="4" t="s">
        <v>68</v>
      </c>
      <c r="P1486" s="3" t="s">
        <v>190</v>
      </c>
      <c r="Q1486" s="3" t="s">
        <v>41</v>
      </c>
      <c r="R1486" s="3" t="s">
        <v>122</v>
      </c>
      <c r="S1486" s="3" t="s">
        <v>120</v>
      </c>
      <c r="T1486" s="3" t="s">
        <v>123</v>
      </c>
      <c r="U1486" s="3" t="s">
        <v>124</v>
      </c>
      <c r="V1486" s="3" t="s">
        <v>45</v>
      </c>
      <c r="W1486" s="3" t="s">
        <v>34</v>
      </c>
      <c r="X1486" s="3" t="s">
        <v>46</v>
      </c>
      <c r="Y1486" s="3" t="s">
        <v>47</v>
      </c>
      <c r="Z1486" s="3" t="s">
        <v>143</v>
      </c>
      <c r="AA1486" s="3" t="s">
        <v>1175</v>
      </c>
      <c r="AB1486" s="4">
        <v>2</v>
      </c>
      <c r="AC1486" s="4">
        <v>21600</v>
      </c>
      <c r="AD1486" s="4">
        <v>21.6</v>
      </c>
      <c r="AE1486" s="4">
        <v>108000</v>
      </c>
    </row>
    <row r="1487" spans="1:31" ht="22" customHeight="1" x14ac:dyDescent="0.3">
      <c r="A1487" s="5">
        <v>43252</v>
      </c>
      <c r="B1487" s="6" t="s">
        <v>31</v>
      </c>
      <c r="C1487" s="6" t="s">
        <v>56</v>
      </c>
      <c r="D1487" s="7" t="s">
        <v>68</v>
      </c>
      <c r="E1487" s="7" t="s">
        <v>68</v>
      </c>
      <c r="F1487" s="7" t="s">
        <v>68</v>
      </c>
      <c r="G1487" s="7" t="s">
        <v>68</v>
      </c>
      <c r="H1487" s="7" t="s">
        <v>68</v>
      </c>
      <c r="I1487" s="6" t="s">
        <v>74</v>
      </c>
      <c r="J1487" s="6" t="s">
        <v>1379</v>
      </c>
      <c r="K1487" s="7" t="s">
        <v>68</v>
      </c>
      <c r="L1487" s="7" t="s">
        <v>68</v>
      </c>
      <c r="M1487" s="7" t="s">
        <v>68</v>
      </c>
      <c r="N1487" s="7" t="s">
        <v>68</v>
      </c>
      <c r="O1487" s="7" t="s">
        <v>68</v>
      </c>
      <c r="P1487" s="6" t="s">
        <v>1380</v>
      </c>
      <c r="Q1487" s="6" t="s">
        <v>41</v>
      </c>
      <c r="R1487" s="6" t="s">
        <v>122</v>
      </c>
      <c r="S1487" s="6" t="s">
        <v>120</v>
      </c>
      <c r="T1487" s="6" t="s">
        <v>123</v>
      </c>
      <c r="U1487" s="6" t="s">
        <v>124</v>
      </c>
      <c r="V1487" s="6" t="s">
        <v>45</v>
      </c>
      <c r="W1487" s="6" t="s">
        <v>34</v>
      </c>
      <c r="X1487" s="6" t="s">
        <v>46</v>
      </c>
      <c r="Y1487" s="6" t="s">
        <v>47</v>
      </c>
      <c r="Z1487" s="6" t="s">
        <v>187</v>
      </c>
      <c r="AA1487" s="6" t="s">
        <v>1632</v>
      </c>
      <c r="AB1487" s="7">
        <v>2</v>
      </c>
      <c r="AC1487" s="7">
        <v>29400</v>
      </c>
      <c r="AD1487" s="7">
        <v>29.4</v>
      </c>
      <c r="AE1487" s="7">
        <v>176000</v>
      </c>
    </row>
    <row r="1488" spans="1:31" ht="22" customHeight="1" x14ac:dyDescent="0.3">
      <c r="A1488" s="2">
        <v>43252</v>
      </c>
      <c r="B1488" s="3" t="s">
        <v>31</v>
      </c>
      <c r="C1488" s="3" t="s">
        <v>56</v>
      </c>
      <c r="D1488" s="4" t="s">
        <v>68</v>
      </c>
      <c r="E1488" s="4" t="s">
        <v>68</v>
      </c>
      <c r="F1488" s="4" t="s">
        <v>68</v>
      </c>
      <c r="G1488" s="4" t="s">
        <v>68</v>
      </c>
      <c r="H1488" s="4" t="s">
        <v>68</v>
      </c>
      <c r="I1488" s="3" t="s">
        <v>74</v>
      </c>
      <c r="J1488" s="3" t="s">
        <v>131</v>
      </c>
      <c r="K1488" s="3" t="s">
        <v>109</v>
      </c>
      <c r="L1488" s="3" t="s">
        <v>110</v>
      </c>
      <c r="M1488" s="4" t="s">
        <v>68</v>
      </c>
      <c r="N1488" s="4" t="s">
        <v>68</v>
      </c>
      <c r="O1488" s="4" t="s">
        <v>68</v>
      </c>
      <c r="P1488" s="3" t="s">
        <v>132</v>
      </c>
      <c r="Q1488" s="3" t="s">
        <v>101</v>
      </c>
      <c r="R1488" s="3" t="s">
        <v>133</v>
      </c>
      <c r="S1488" s="3" t="s">
        <v>110</v>
      </c>
      <c r="T1488" s="3" t="s">
        <v>134</v>
      </c>
      <c r="U1488" s="3" t="s">
        <v>115</v>
      </c>
      <c r="V1488" s="3" t="s">
        <v>45</v>
      </c>
      <c r="W1488" s="3" t="s">
        <v>34</v>
      </c>
      <c r="X1488" s="3" t="s">
        <v>46</v>
      </c>
      <c r="Y1488" s="3" t="s">
        <v>47</v>
      </c>
      <c r="Z1488" s="3" t="s">
        <v>145</v>
      </c>
      <c r="AA1488" s="3" t="s">
        <v>1633</v>
      </c>
      <c r="AB1488" s="4">
        <v>2</v>
      </c>
      <c r="AC1488" s="4">
        <v>28840</v>
      </c>
      <c r="AD1488" s="4">
        <v>28.84</v>
      </c>
      <c r="AE1488" s="4">
        <v>377000</v>
      </c>
    </row>
    <row r="1489" spans="1:31" ht="22" customHeight="1" x14ac:dyDescent="0.3">
      <c r="A1489" s="5">
        <v>43252</v>
      </c>
      <c r="B1489" s="6" t="s">
        <v>31</v>
      </c>
      <c r="C1489" s="6" t="s">
        <v>56</v>
      </c>
      <c r="D1489" s="7" t="s">
        <v>68</v>
      </c>
      <c r="E1489" s="7" t="s">
        <v>68</v>
      </c>
      <c r="F1489" s="7" t="s">
        <v>68</v>
      </c>
      <c r="G1489" s="7" t="s">
        <v>68</v>
      </c>
      <c r="H1489" s="7" t="s">
        <v>68</v>
      </c>
      <c r="I1489" s="6" t="s">
        <v>74</v>
      </c>
      <c r="J1489" s="6" t="s">
        <v>131</v>
      </c>
      <c r="K1489" s="6" t="s">
        <v>109</v>
      </c>
      <c r="L1489" s="6" t="s">
        <v>110</v>
      </c>
      <c r="M1489" s="7" t="s">
        <v>68</v>
      </c>
      <c r="N1489" s="7" t="s">
        <v>68</v>
      </c>
      <c r="O1489" s="7" t="s">
        <v>68</v>
      </c>
      <c r="P1489" s="6" t="s">
        <v>132</v>
      </c>
      <c r="Q1489" s="6" t="s">
        <v>101</v>
      </c>
      <c r="R1489" s="6" t="s">
        <v>133</v>
      </c>
      <c r="S1489" s="6" t="s">
        <v>110</v>
      </c>
      <c r="T1489" s="6" t="s">
        <v>134</v>
      </c>
      <c r="U1489" s="6" t="s">
        <v>115</v>
      </c>
      <c r="V1489" s="6" t="s">
        <v>45</v>
      </c>
      <c r="W1489" s="6" t="s">
        <v>34</v>
      </c>
      <c r="X1489" s="6" t="s">
        <v>46</v>
      </c>
      <c r="Y1489" s="6" t="s">
        <v>47</v>
      </c>
      <c r="Z1489" s="6" t="s">
        <v>145</v>
      </c>
      <c r="AA1489" s="6" t="s">
        <v>1633</v>
      </c>
      <c r="AB1489" s="7">
        <v>2</v>
      </c>
      <c r="AC1489" s="7">
        <v>28840</v>
      </c>
      <c r="AD1489" s="7">
        <v>28.84</v>
      </c>
      <c r="AE1489" s="7">
        <v>377000</v>
      </c>
    </row>
    <row r="1490" spans="1:31" ht="22" customHeight="1" x14ac:dyDescent="0.3">
      <c r="A1490" s="2">
        <v>43250</v>
      </c>
      <c r="B1490" s="3" t="s">
        <v>31</v>
      </c>
      <c r="C1490" s="3" t="s">
        <v>56</v>
      </c>
      <c r="D1490" s="3" t="s">
        <v>222</v>
      </c>
      <c r="E1490" s="3" t="s">
        <v>34</v>
      </c>
      <c r="F1490" s="4" t="s">
        <v>68</v>
      </c>
      <c r="G1490" s="4" t="s">
        <v>68</v>
      </c>
      <c r="H1490" s="4" t="s">
        <v>68</v>
      </c>
      <c r="I1490" s="3" t="s">
        <v>446</v>
      </c>
      <c r="J1490" s="3" t="s">
        <v>1283</v>
      </c>
      <c r="K1490" s="4" t="s">
        <v>68</v>
      </c>
      <c r="L1490" s="3" t="s">
        <v>120</v>
      </c>
      <c r="M1490" s="4" t="s">
        <v>68</v>
      </c>
      <c r="N1490" s="4" t="s">
        <v>68</v>
      </c>
      <c r="O1490" s="4" t="s">
        <v>68</v>
      </c>
      <c r="P1490" s="3" t="s">
        <v>1284</v>
      </c>
      <c r="Q1490" s="3" t="s">
        <v>41</v>
      </c>
      <c r="R1490" s="3" t="s">
        <v>316</v>
      </c>
      <c r="S1490" s="3" t="s">
        <v>120</v>
      </c>
      <c r="T1490" s="3" t="s">
        <v>317</v>
      </c>
      <c r="U1490" s="3" t="s">
        <v>124</v>
      </c>
      <c r="V1490" s="3" t="s">
        <v>45</v>
      </c>
      <c r="W1490" s="3" t="s">
        <v>34</v>
      </c>
      <c r="X1490" s="3" t="s">
        <v>46</v>
      </c>
      <c r="Y1490" s="3" t="s">
        <v>47</v>
      </c>
      <c r="Z1490" s="3" t="s">
        <v>318</v>
      </c>
      <c r="AA1490" s="3" t="s">
        <v>1634</v>
      </c>
      <c r="AB1490" s="4">
        <v>20</v>
      </c>
      <c r="AC1490" s="4">
        <v>241440</v>
      </c>
      <c r="AD1490" s="4">
        <v>241.44</v>
      </c>
      <c r="AE1490" s="4">
        <v>957000</v>
      </c>
    </row>
    <row r="1491" spans="1:31" ht="22" customHeight="1" x14ac:dyDescent="0.3">
      <c r="A1491" s="5">
        <v>43250</v>
      </c>
      <c r="B1491" s="6" t="s">
        <v>31</v>
      </c>
      <c r="C1491" s="6" t="s">
        <v>56</v>
      </c>
      <c r="D1491" s="7" t="s">
        <v>68</v>
      </c>
      <c r="E1491" s="7" t="s">
        <v>68</v>
      </c>
      <c r="F1491" s="7" t="s">
        <v>68</v>
      </c>
      <c r="G1491" s="7" t="s">
        <v>68</v>
      </c>
      <c r="H1491" s="7" t="s">
        <v>68</v>
      </c>
      <c r="I1491" s="6" t="s">
        <v>74</v>
      </c>
      <c r="J1491" s="6" t="s">
        <v>1386</v>
      </c>
      <c r="K1491" s="7" t="s">
        <v>68</v>
      </c>
      <c r="L1491" s="6" t="s">
        <v>422</v>
      </c>
      <c r="M1491" s="7" t="s">
        <v>68</v>
      </c>
      <c r="N1491" s="7" t="s">
        <v>68</v>
      </c>
      <c r="O1491" s="7" t="s">
        <v>68</v>
      </c>
      <c r="P1491" s="6" t="s">
        <v>1387</v>
      </c>
      <c r="Q1491" s="6" t="s">
        <v>41</v>
      </c>
      <c r="R1491" s="6" t="s">
        <v>82</v>
      </c>
      <c r="S1491" s="6" t="s">
        <v>79</v>
      </c>
      <c r="T1491" s="6" t="s">
        <v>83</v>
      </c>
      <c r="U1491" s="6" t="s">
        <v>65</v>
      </c>
      <c r="V1491" s="6" t="s">
        <v>45</v>
      </c>
      <c r="W1491" s="6" t="s">
        <v>34</v>
      </c>
      <c r="X1491" s="6" t="s">
        <v>46</v>
      </c>
      <c r="Y1491" s="6" t="s">
        <v>47</v>
      </c>
      <c r="Z1491" s="6" t="s">
        <v>84</v>
      </c>
      <c r="AA1491" s="6" t="s">
        <v>1635</v>
      </c>
      <c r="AB1491" s="7">
        <v>6</v>
      </c>
      <c r="AC1491" s="7">
        <v>86982</v>
      </c>
      <c r="AD1491" s="7">
        <v>86.98</v>
      </c>
      <c r="AE1491" s="7">
        <v>309000</v>
      </c>
    </row>
    <row r="1492" spans="1:31" ht="22" customHeight="1" x14ac:dyDescent="0.3">
      <c r="A1492" s="2">
        <v>43250</v>
      </c>
      <c r="B1492" s="3" t="s">
        <v>31</v>
      </c>
      <c r="C1492" s="3" t="s">
        <v>56</v>
      </c>
      <c r="D1492" s="3" t="s">
        <v>222</v>
      </c>
      <c r="E1492" s="3" t="s">
        <v>34</v>
      </c>
      <c r="F1492" s="4" t="s">
        <v>68</v>
      </c>
      <c r="G1492" s="4" t="s">
        <v>68</v>
      </c>
      <c r="H1492" s="4" t="s">
        <v>68</v>
      </c>
      <c r="I1492" s="3" t="s">
        <v>446</v>
      </c>
      <c r="J1492" s="3" t="s">
        <v>385</v>
      </c>
      <c r="K1492" s="4" t="s">
        <v>68</v>
      </c>
      <c r="L1492" s="3" t="s">
        <v>120</v>
      </c>
      <c r="M1492" s="3" t="s">
        <v>61</v>
      </c>
      <c r="N1492" s="4" t="s">
        <v>68</v>
      </c>
      <c r="O1492" s="4" t="s">
        <v>68</v>
      </c>
      <c r="P1492" s="3" t="s">
        <v>387</v>
      </c>
      <c r="Q1492" s="3" t="s">
        <v>41</v>
      </c>
      <c r="R1492" s="3" t="s">
        <v>122</v>
      </c>
      <c r="S1492" s="3" t="s">
        <v>120</v>
      </c>
      <c r="T1492" s="3" t="s">
        <v>123</v>
      </c>
      <c r="U1492" s="3" t="s">
        <v>124</v>
      </c>
      <c r="V1492" s="3" t="s">
        <v>45</v>
      </c>
      <c r="W1492" s="3" t="s">
        <v>34</v>
      </c>
      <c r="X1492" s="3" t="s">
        <v>46</v>
      </c>
      <c r="Y1492" s="3" t="s">
        <v>47</v>
      </c>
      <c r="Z1492" s="3" t="s">
        <v>1636</v>
      </c>
      <c r="AA1492" s="3" t="s">
        <v>1637</v>
      </c>
      <c r="AB1492" s="4">
        <v>2</v>
      </c>
      <c r="AC1492" s="4">
        <v>24120</v>
      </c>
      <c r="AD1492" s="4">
        <v>24.12</v>
      </c>
      <c r="AE1492" s="4">
        <v>219000</v>
      </c>
    </row>
    <row r="1493" spans="1:31" ht="22" customHeight="1" x14ac:dyDescent="0.3">
      <c r="A1493" s="5">
        <v>43250</v>
      </c>
      <c r="B1493" s="6" t="s">
        <v>31</v>
      </c>
      <c r="C1493" s="6" t="s">
        <v>56</v>
      </c>
      <c r="D1493" s="7" t="s">
        <v>68</v>
      </c>
      <c r="E1493" s="7" t="s">
        <v>68</v>
      </c>
      <c r="F1493" s="7" t="s">
        <v>68</v>
      </c>
      <c r="G1493" s="7" t="s">
        <v>68</v>
      </c>
      <c r="H1493" s="7" t="s">
        <v>68</v>
      </c>
      <c r="I1493" s="6" t="s">
        <v>74</v>
      </c>
      <c r="J1493" s="6" t="s">
        <v>1389</v>
      </c>
      <c r="K1493" s="7" t="s">
        <v>68</v>
      </c>
      <c r="L1493" s="6" t="s">
        <v>79</v>
      </c>
      <c r="M1493" s="7" t="s">
        <v>68</v>
      </c>
      <c r="N1493" s="7" t="s">
        <v>68</v>
      </c>
      <c r="O1493" s="7" t="s">
        <v>68</v>
      </c>
      <c r="P1493" s="6" t="s">
        <v>1390</v>
      </c>
      <c r="Q1493" s="6" t="s">
        <v>41</v>
      </c>
      <c r="R1493" s="6" t="s">
        <v>82</v>
      </c>
      <c r="S1493" s="6" t="s">
        <v>79</v>
      </c>
      <c r="T1493" s="6" t="s">
        <v>83</v>
      </c>
      <c r="U1493" s="6" t="s">
        <v>65</v>
      </c>
      <c r="V1493" s="6" t="s">
        <v>45</v>
      </c>
      <c r="W1493" s="6" t="s">
        <v>34</v>
      </c>
      <c r="X1493" s="6" t="s">
        <v>46</v>
      </c>
      <c r="Y1493" s="6" t="s">
        <v>47</v>
      </c>
      <c r="Z1493" s="6" t="s">
        <v>84</v>
      </c>
      <c r="AA1493" s="6" t="s">
        <v>1638</v>
      </c>
      <c r="AB1493" s="7">
        <v>6</v>
      </c>
      <c r="AC1493" s="7">
        <v>86801</v>
      </c>
      <c r="AD1493" s="7">
        <v>86.8</v>
      </c>
      <c r="AE1493" s="7">
        <v>308000</v>
      </c>
    </row>
    <row r="1494" spans="1:31" ht="22" customHeight="1" x14ac:dyDescent="0.3">
      <c r="A1494" s="2">
        <v>43250</v>
      </c>
      <c r="B1494" s="3" t="s">
        <v>31</v>
      </c>
      <c r="C1494" s="3" t="s">
        <v>56</v>
      </c>
      <c r="D1494" s="4" t="s">
        <v>68</v>
      </c>
      <c r="E1494" s="4" t="s">
        <v>68</v>
      </c>
      <c r="F1494" s="4" t="s">
        <v>68</v>
      </c>
      <c r="G1494" s="4" t="s">
        <v>68</v>
      </c>
      <c r="H1494" s="4" t="s">
        <v>68</v>
      </c>
      <c r="I1494" s="3" t="s">
        <v>74</v>
      </c>
      <c r="J1494" s="3" t="s">
        <v>1386</v>
      </c>
      <c r="K1494" s="4" t="s">
        <v>68</v>
      </c>
      <c r="L1494" s="3" t="s">
        <v>422</v>
      </c>
      <c r="M1494" s="4" t="s">
        <v>68</v>
      </c>
      <c r="N1494" s="4" t="s">
        <v>68</v>
      </c>
      <c r="O1494" s="4" t="s">
        <v>68</v>
      </c>
      <c r="P1494" s="3" t="s">
        <v>1387</v>
      </c>
      <c r="Q1494" s="3" t="s">
        <v>41</v>
      </c>
      <c r="R1494" s="3" t="s">
        <v>82</v>
      </c>
      <c r="S1494" s="3" t="s">
        <v>79</v>
      </c>
      <c r="T1494" s="3" t="s">
        <v>83</v>
      </c>
      <c r="U1494" s="3" t="s">
        <v>65</v>
      </c>
      <c r="V1494" s="3" t="s">
        <v>45</v>
      </c>
      <c r="W1494" s="3" t="s">
        <v>34</v>
      </c>
      <c r="X1494" s="3" t="s">
        <v>46</v>
      </c>
      <c r="Y1494" s="3" t="s">
        <v>47</v>
      </c>
      <c r="Z1494" s="3" t="s">
        <v>84</v>
      </c>
      <c r="AA1494" s="3" t="s">
        <v>1639</v>
      </c>
      <c r="AB1494" s="4">
        <v>7</v>
      </c>
      <c r="AC1494" s="4">
        <v>101424</v>
      </c>
      <c r="AD1494" s="4">
        <v>101.42</v>
      </c>
      <c r="AE1494" s="4">
        <v>360000</v>
      </c>
    </row>
    <row r="1495" spans="1:31" ht="22" customHeight="1" x14ac:dyDescent="0.3">
      <c r="A1495" s="5">
        <v>43250</v>
      </c>
      <c r="B1495" s="6" t="s">
        <v>31</v>
      </c>
      <c r="C1495" s="6" t="s">
        <v>56</v>
      </c>
      <c r="D1495" s="7" t="s">
        <v>68</v>
      </c>
      <c r="E1495" s="7" t="s">
        <v>68</v>
      </c>
      <c r="F1495" s="7" t="s">
        <v>68</v>
      </c>
      <c r="G1495" s="7" t="s">
        <v>68</v>
      </c>
      <c r="H1495" s="7" t="s">
        <v>68</v>
      </c>
      <c r="I1495" s="6" t="s">
        <v>74</v>
      </c>
      <c r="J1495" s="6" t="s">
        <v>230</v>
      </c>
      <c r="K1495" s="6" t="s">
        <v>580</v>
      </c>
      <c r="L1495" s="6" t="s">
        <v>110</v>
      </c>
      <c r="M1495" s="7" t="s">
        <v>68</v>
      </c>
      <c r="N1495" s="7" t="s">
        <v>68</v>
      </c>
      <c r="O1495" s="7" t="s">
        <v>68</v>
      </c>
      <c r="P1495" s="6" t="s">
        <v>231</v>
      </c>
      <c r="Q1495" s="6" t="s">
        <v>101</v>
      </c>
      <c r="R1495" s="6" t="s">
        <v>133</v>
      </c>
      <c r="S1495" s="6" t="s">
        <v>110</v>
      </c>
      <c r="T1495" s="6" t="s">
        <v>134</v>
      </c>
      <c r="U1495" s="6" t="s">
        <v>115</v>
      </c>
      <c r="V1495" s="6" t="s">
        <v>45</v>
      </c>
      <c r="W1495" s="6" t="s">
        <v>34</v>
      </c>
      <c r="X1495" s="6" t="s">
        <v>46</v>
      </c>
      <c r="Y1495" s="6" t="s">
        <v>47</v>
      </c>
      <c r="Z1495" s="6" t="s">
        <v>234</v>
      </c>
      <c r="AA1495" s="6" t="s">
        <v>1640</v>
      </c>
      <c r="AB1495" s="7">
        <v>2</v>
      </c>
      <c r="AC1495" s="7">
        <v>34000</v>
      </c>
      <c r="AD1495" s="7">
        <v>34</v>
      </c>
      <c r="AE1495" s="7">
        <v>38100</v>
      </c>
    </row>
    <row r="1496" spans="1:31" ht="22" customHeight="1" x14ac:dyDescent="0.3">
      <c r="A1496" s="2">
        <v>43244</v>
      </c>
      <c r="B1496" s="3" t="s">
        <v>31</v>
      </c>
      <c r="C1496" s="3" t="s">
        <v>56</v>
      </c>
      <c r="D1496" s="4" t="s">
        <v>68</v>
      </c>
      <c r="E1496" s="4" t="s">
        <v>68</v>
      </c>
      <c r="F1496" s="4" t="s">
        <v>68</v>
      </c>
      <c r="G1496" s="4" t="s">
        <v>68</v>
      </c>
      <c r="H1496" s="4" t="s">
        <v>68</v>
      </c>
      <c r="I1496" s="3" t="s">
        <v>74</v>
      </c>
      <c r="J1496" s="3" t="s">
        <v>1389</v>
      </c>
      <c r="K1496" s="4" t="s">
        <v>68</v>
      </c>
      <c r="L1496" s="3" t="s">
        <v>79</v>
      </c>
      <c r="M1496" s="4" t="s">
        <v>68</v>
      </c>
      <c r="N1496" s="4" t="s">
        <v>68</v>
      </c>
      <c r="O1496" s="4" t="s">
        <v>68</v>
      </c>
      <c r="P1496" s="3" t="s">
        <v>1390</v>
      </c>
      <c r="Q1496" s="3" t="s">
        <v>41</v>
      </c>
      <c r="R1496" s="3" t="s">
        <v>82</v>
      </c>
      <c r="S1496" s="3" t="s">
        <v>79</v>
      </c>
      <c r="T1496" s="3" t="s">
        <v>83</v>
      </c>
      <c r="U1496" s="3" t="s">
        <v>65</v>
      </c>
      <c r="V1496" s="3" t="s">
        <v>45</v>
      </c>
      <c r="W1496" s="3" t="s">
        <v>34</v>
      </c>
      <c r="X1496" s="3" t="s">
        <v>46</v>
      </c>
      <c r="Y1496" s="3" t="s">
        <v>47</v>
      </c>
      <c r="Z1496" s="3" t="s">
        <v>84</v>
      </c>
      <c r="AA1496" s="3" t="s">
        <v>1641</v>
      </c>
      <c r="AB1496" s="4">
        <v>7</v>
      </c>
      <c r="AC1496" s="4">
        <v>101469</v>
      </c>
      <c r="AD1496" s="4">
        <v>101.47</v>
      </c>
      <c r="AE1496" s="4">
        <v>360000</v>
      </c>
    </row>
    <row r="1497" spans="1:31" ht="22" customHeight="1" x14ac:dyDescent="0.3">
      <c r="A1497" s="5">
        <v>43241</v>
      </c>
      <c r="B1497" s="6" t="s">
        <v>31</v>
      </c>
      <c r="C1497" s="6" t="s">
        <v>56</v>
      </c>
      <c r="D1497" s="6" t="s">
        <v>222</v>
      </c>
      <c r="E1497" s="6" t="s">
        <v>34</v>
      </c>
      <c r="F1497" s="7" t="s">
        <v>68</v>
      </c>
      <c r="G1497" s="7" t="s">
        <v>68</v>
      </c>
      <c r="H1497" s="7" t="s">
        <v>68</v>
      </c>
      <c r="I1497" s="6" t="s">
        <v>223</v>
      </c>
      <c r="J1497" s="6" t="s">
        <v>185</v>
      </c>
      <c r="K1497" s="7" t="s">
        <v>68</v>
      </c>
      <c r="L1497" s="6" t="s">
        <v>120</v>
      </c>
      <c r="M1497" s="7" t="s">
        <v>68</v>
      </c>
      <c r="N1497" s="7" t="s">
        <v>68</v>
      </c>
      <c r="O1497" s="7" t="s">
        <v>68</v>
      </c>
      <c r="P1497" s="6" t="s">
        <v>186</v>
      </c>
      <c r="Q1497" s="6" t="s">
        <v>41</v>
      </c>
      <c r="R1497" s="6" t="s">
        <v>122</v>
      </c>
      <c r="S1497" s="6" t="s">
        <v>120</v>
      </c>
      <c r="T1497" s="6" t="s">
        <v>123</v>
      </c>
      <c r="U1497" s="6" t="s">
        <v>124</v>
      </c>
      <c r="V1497" s="6" t="s">
        <v>45</v>
      </c>
      <c r="W1497" s="6" t="s">
        <v>34</v>
      </c>
      <c r="X1497" s="6" t="s">
        <v>46</v>
      </c>
      <c r="Y1497" s="6" t="s">
        <v>47</v>
      </c>
      <c r="Z1497" s="6" t="s">
        <v>187</v>
      </c>
      <c r="AA1497" s="6" t="s">
        <v>1530</v>
      </c>
      <c r="AB1497" s="7">
        <v>2</v>
      </c>
      <c r="AC1497" s="7">
        <v>23100</v>
      </c>
      <c r="AD1497" s="7">
        <v>23.1</v>
      </c>
      <c r="AE1497" s="7">
        <v>141000</v>
      </c>
    </row>
    <row r="1498" spans="1:31" ht="22" customHeight="1" x14ac:dyDescent="0.3">
      <c r="A1498" s="2">
        <v>43241</v>
      </c>
      <c r="B1498" s="3" t="s">
        <v>31</v>
      </c>
      <c r="C1498" s="3" t="s">
        <v>56</v>
      </c>
      <c r="D1498" s="3" t="s">
        <v>222</v>
      </c>
      <c r="E1498" s="3" t="s">
        <v>34</v>
      </c>
      <c r="F1498" s="4" t="s">
        <v>68</v>
      </c>
      <c r="G1498" s="4" t="s">
        <v>68</v>
      </c>
      <c r="H1498" s="4" t="s">
        <v>68</v>
      </c>
      <c r="I1498" s="3" t="s">
        <v>223</v>
      </c>
      <c r="J1498" s="3" t="s">
        <v>185</v>
      </c>
      <c r="K1498" s="4" t="s">
        <v>68</v>
      </c>
      <c r="L1498" s="3" t="s">
        <v>120</v>
      </c>
      <c r="M1498" s="4" t="s">
        <v>68</v>
      </c>
      <c r="N1498" s="4" t="s">
        <v>68</v>
      </c>
      <c r="O1498" s="4" t="s">
        <v>68</v>
      </c>
      <c r="P1498" s="3" t="s">
        <v>186</v>
      </c>
      <c r="Q1498" s="3" t="s">
        <v>41</v>
      </c>
      <c r="R1498" s="3" t="s">
        <v>122</v>
      </c>
      <c r="S1498" s="3" t="s">
        <v>120</v>
      </c>
      <c r="T1498" s="3" t="s">
        <v>123</v>
      </c>
      <c r="U1498" s="3" t="s">
        <v>124</v>
      </c>
      <c r="V1498" s="3" t="s">
        <v>45</v>
      </c>
      <c r="W1498" s="3" t="s">
        <v>34</v>
      </c>
      <c r="X1498" s="3" t="s">
        <v>46</v>
      </c>
      <c r="Y1498" s="3" t="s">
        <v>47</v>
      </c>
      <c r="Z1498" s="3" t="s">
        <v>187</v>
      </c>
      <c r="AA1498" s="3" t="s">
        <v>1530</v>
      </c>
      <c r="AB1498" s="4">
        <v>2</v>
      </c>
      <c r="AC1498" s="4">
        <v>17010</v>
      </c>
      <c r="AD1498" s="4">
        <v>17.010000000000002</v>
      </c>
      <c r="AE1498" s="4">
        <v>104000</v>
      </c>
    </row>
    <row r="1499" spans="1:31" ht="22" customHeight="1" x14ac:dyDescent="0.3">
      <c r="A1499" s="5">
        <v>43241</v>
      </c>
      <c r="B1499" s="6" t="s">
        <v>31</v>
      </c>
      <c r="C1499" s="6" t="s">
        <v>56</v>
      </c>
      <c r="D1499" s="7" t="s">
        <v>68</v>
      </c>
      <c r="E1499" s="7" t="s">
        <v>68</v>
      </c>
      <c r="F1499" s="7" t="s">
        <v>68</v>
      </c>
      <c r="G1499" s="7" t="s">
        <v>68</v>
      </c>
      <c r="H1499" s="7" t="s">
        <v>68</v>
      </c>
      <c r="I1499" s="6" t="s">
        <v>74</v>
      </c>
      <c r="J1499" s="6" t="s">
        <v>800</v>
      </c>
      <c r="K1499" s="7" t="s">
        <v>68</v>
      </c>
      <c r="L1499" s="6" t="s">
        <v>120</v>
      </c>
      <c r="M1499" s="6" t="s">
        <v>61</v>
      </c>
      <c r="N1499" s="7" t="s">
        <v>68</v>
      </c>
      <c r="O1499" s="7" t="s">
        <v>68</v>
      </c>
      <c r="P1499" s="6" t="s">
        <v>151</v>
      </c>
      <c r="Q1499" s="6" t="s">
        <v>41</v>
      </c>
      <c r="R1499" s="6" t="s">
        <v>152</v>
      </c>
      <c r="S1499" s="6" t="s">
        <v>120</v>
      </c>
      <c r="T1499" s="6" t="s">
        <v>153</v>
      </c>
      <c r="U1499" s="6" t="s">
        <v>124</v>
      </c>
      <c r="V1499" s="6" t="s">
        <v>45</v>
      </c>
      <c r="W1499" s="6" t="s">
        <v>34</v>
      </c>
      <c r="X1499" s="6" t="s">
        <v>46</v>
      </c>
      <c r="Y1499" s="6" t="s">
        <v>47</v>
      </c>
      <c r="Z1499" s="6" t="s">
        <v>154</v>
      </c>
      <c r="AA1499" s="6" t="s">
        <v>1642</v>
      </c>
      <c r="AB1499" s="7">
        <v>1</v>
      </c>
      <c r="AC1499" s="7">
        <v>13660</v>
      </c>
      <c r="AD1499" s="7">
        <v>13.66</v>
      </c>
      <c r="AE1499" s="7">
        <v>234000</v>
      </c>
    </row>
    <row r="1500" spans="1:31" ht="22" customHeight="1" x14ac:dyDescent="0.3">
      <c r="A1500" s="2">
        <v>43241</v>
      </c>
      <c r="B1500" s="3" t="s">
        <v>31</v>
      </c>
      <c r="C1500" s="3" t="s">
        <v>56</v>
      </c>
      <c r="D1500" s="3" t="s">
        <v>222</v>
      </c>
      <c r="E1500" s="3" t="s">
        <v>34</v>
      </c>
      <c r="F1500" s="4" t="s">
        <v>68</v>
      </c>
      <c r="G1500" s="4" t="s">
        <v>68</v>
      </c>
      <c r="H1500" s="4" t="s">
        <v>68</v>
      </c>
      <c r="I1500" s="3" t="s">
        <v>446</v>
      </c>
      <c r="J1500" s="3" t="s">
        <v>385</v>
      </c>
      <c r="K1500" s="4" t="s">
        <v>68</v>
      </c>
      <c r="L1500" s="3" t="s">
        <v>120</v>
      </c>
      <c r="M1500" s="3" t="s">
        <v>61</v>
      </c>
      <c r="N1500" s="4" t="s">
        <v>68</v>
      </c>
      <c r="O1500" s="4" t="s">
        <v>68</v>
      </c>
      <c r="P1500" s="3" t="s">
        <v>387</v>
      </c>
      <c r="Q1500" s="3" t="s">
        <v>101</v>
      </c>
      <c r="R1500" s="3" t="s">
        <v>122</v>
      </c>
      <c r="S1500" s="3" t="s">
        <v>120</v>
      </c>
      <c r="T1500" s="3" t="s">
        <v>123</v>
      </c>
      <c r="U1500" s="3" t="s">
        <v>124</v>
      </c>
      <c r="V1500" s="3" t="s">
        <v>45</v>
      </c>
      <c r="W1500" s="3" t="s">
        <v>34</v>
      </c>
      <c r="X1500" s="3" t="s">
        <v>46</v>
      </c>
      <c r="Y1500" s="3" t="s">
        <v>47</v>
      </c>
      <c r="Z1500" s="3" t="s">
        <v>207</v>
      </c>
      <c r="AA1500" s="3" t="s">
        <v>1643</v>
      </c>
      <c r="AB1500" s="4">
        <v>4</v>
      </c>
      <c r="AC1500" s="4">
        <v>40240</v>
      </c>
      <c r="AD1500" s="4">
        <v>40.24</v>
      </c>
      <c r="AE1500" s="4">
        <v>160000</v>
      </c>
    </row>
    <row r="1501" spans="1:31" ht="22" customHeight="1" x14ac:dyDescent="0.3">
      <c r="A1501" s="5">
        <v>43240</v>
      </c>
      <c r="B1501" s="6" t="s">
        <v>31</v>
      </c>
      <c r="C1501" s="6" t="s">
        <v>56</v>
      </c>
      <c r="D1501" s="7" t="s">
        <v>68</v>
      </c>
      <c r="E1501" s="7" t="s">
        <v>68</v>
      </c>
      <c r="F1501" s="7" t="s">
        <v>68</v>
      </c>
      <c r="G1501" s="7" t="s">
        <v>68</v>
      </c>
      <c r="H1501" s="7" t="s">
        <v>68</v>
      </c>
      <c r="I1501" s="6" t="s">
        <v>74</v>
      </c>
      <c r="J1501" s="6" t="s">
        <v>1283</v>
      </c>
      <c r="K1501" s="7" t="s">
        <v>68</v>
      </c>
      <c r="L1501" s="6" t="s">
        <v>120</v>
      </c>
      <c r="M1501" s="7" t="s">
        <v>68</v>
      </c>
      <c r="N1501" s="7" t="s">
        <v>68</v>
      </c>
      <c r="O1501" s="7" t="s">
        <v>68</v>
      </c>
      <c r="P1501" s="6" t="s">
        <v>1284</v>
      </c>
      <c r="Q1501" s="6" t="s">
        <v>41</v>
      </c>
      <c r="R1501" s="6" t="s">
        <v>316</v>
      </c>
      <c r="S1501" s="6" t="s">
        <v>120</v>
      </c>
      <c r="T1501" s="6" t="s">
        <v>317</v>
      </c>
      <c r="U1501" s="6" t="s">
        <v>124</v>
      </c>
      <c r="V1501" s="6" t="s">
        <v>45</v>
      </c>
      <c r="W1501" s="6" t="s">
        <v>34</v>
      </c>
      <c r="X1501" s="6" t="s">
        <v>46</v>
      </c>
      <c r="Y1501" s="6" t="s">
        <v>47</v>
      </c>
      <c r="Z1501" s="6" t="s">
        <v>318</v>
      </c>
      <c r="AA1501" s="6" t="s">
        <v>1644</v>
      </c>
      <c r="AB1501" s="7">
        <v>20</v>
      </c>
      <c r="AC1501" s="7">
        <v>241440</v>
      </c>
      <c r="AD1501" s="7">
        <v>241.44</v>
      </c>
      <c r="AE1501" s="7">
        <v>957000</v>
      </c>
    </row>
    <row r="1502" spans="1:31" ht="22" customHeight="1" x14ac:dyDescent="0.3">
      <c r="A1502" s="2">
        <v>43240</v>
      </c>
      <c r="B1502" s="3" t="s">
        <v>31</v>
      </c>
      <c r="C1502" s="3" t="s">
        <v>56</v>
      </c>
      <c r="D1502" s="4" t="s">
        <v>68</v>
      </c>
      <c r="E1502" s="4" t="s">
        <v>68</v>
      </c>
      <c r="F1502" s="4" t="s">
        <v>68</v>
      </c>
      <c r="G1502" s="4" t="s">
        <v>68</v>
      </c>
      <c r="H1502" s="4" t="s">
        <v>68</v>
      </c>
      <c r="I1502" s="3" t="s">
        <v>74</v>
      </c>
      <c r="J1502" s="3" t="s">
        <v>1492</v>
      </c>
      <c r="K1502" s="4" t="s">
        <v>68</v>
      </c>
      <c r="L1502" s="3" t="s">
        <v>120</v>
      </c>
      <c r="M1502" s="4" t="s">
        <v>68</v>
      </c>
      <c r="N1502" s="4" t="s">
        <v>68</v>
      </c>
      <c r="O1502" s="4" t="s">
        <v>68</v>
      </c>
      <c r="P1502" s="3" t="s">
        <v>1493</v>
      </c>
      <c r="Q1502" s="3" t="s">
        <v>41</v>
      </c>
      <c r="R1502" s="3" t="s">
        <v>122</v>
      </c>
      <c r="S1502" s="3" t="s">
        <v>120</v>
      </c>
      <c r="T1502" s="3" t="s">
        <v>123</v>
      </c>
      <c r="U1502" s="3" t="s">
        <v>124</v>
      </c>
      <c r="V1502" s="3" t="s">
        <v>45</v>
      </c>
      <c r="W1502" s="3" t="s">
        <v>34</v>
      </c>
      <c r="X1502" s="3" t="s">
        <v>46</v>
      </c>
      <c r="Y1502" s="3" t="s">
        <v>47</v>
      </c>
      <c r="Z1502" s="3" t="s">
        <v>143</v>
      </c>
      <c r="AA1502" s="3" t="s">
        <v>1645</v>
      </c>
      <c r="AB1502" s="4">
        <v>2</v>
      </c>
      <c r="AC1502" s="4">
        <v>21200</v>
      </c>
      <c r="AD1502" s="4">
        <v>21.2</v>
      </c>
      <c r="AE1502" s="4">
        <v>110000</v>
      </c>
    </row>
    <row r="1503" spans="1:31" ht="22" customHeight="1" x14ac:dyDescent="0.3">
      <c r="A1503" s="5">
        <v>43239</v>
      </c>
      <c r="B1503" s="6" t="s">
        <v>107</v>
      </c>
      <c r="C1503" s="6" t="s">
        <v>56</v>
      </c>
      <c r="D1503" s="7" t="s">
        <v>68</v>
      </c>
      <c r="E1503" s="7" t="s">
        <v>68</v>
      </c>
      <c r="F1503" s="7" t="s">
        <v>68</v>
      </c>
      <c r="G1503" s="7" t="s">
        <v>68</v>
      </c>
      <c r="H1503" s="7" t="s">
        <v>68</v>
      </c>
      <c r="I1503" s="6" t="s">
        <v>74</v>
      </c>
      <c r="J1503" s="6" t="s">
        <v>108</v>
      </c>
      <c r="K1503" s="6" t="s">
        <v>109</v>
      </c>
      <c r="L1503" s="6" t="s">
        <v>110</v>
      </c>
      <c r="M1503" s="6" t="s">
        <v>61</v>
      </c>
      <c r="N1503" s="7">
        <v>4753761516.5299997</v>
      </c>
      <c r="O1503" s="7">
        <v>5421594553.2399998</v>
      </c>
      <c r="P1503" s="6" t="s">
        <v>1158</v>
      </c>
      <c r="Q1503" s="6" t="s">
        <v>41</v>
      </c>
      <c r="R1503" s="6" t="s">
        <v>133</v>
      </c>
      <c r="S1503" s="6" t="s">
        <v>110</v>
      </c>
      <c r="T1503" s="6" t="s">
        <v>134</v>
      </c>
      <c r="U1503" s="6" t="s">
        <v>115</v>
      </c>
      <c r="V1503" s="6" t="s">
        <v>45</v>
      </c>
      <c r="W1503" s="6" t="s">
        <v>34</v>
      </c>
      <c r="X1503" s="6" t="s">
        <v>46</v>
      </c>
      <c r="Y1503" s="6" t="s">
        <v>47</v>
      </c>
      <c r="Z1503" s="6" t="s">
        <v>145</v>
      </c>
      <c r="AA1503" s="6" t="s">
        <v>1646</v>
      </c>
      <c r="AB1503" s="7">
        <v>2</v>
      </c>
      <c r="AC1503" s="7">
        <v>14036</v>
      </c>
      <c r="AD1503" s="7">
        <v>14.04</v>
      </c>
      <c r="AE1503" s="7">
        <v>178000</v>
      </c>
    </row>
    <row r="1504" spans="1:31" ht="22" customHeight="1" x14ac:dyDescent="0.3">
      <c r="A1504" s="2">
        <v>43233</v>
      </c>
      <c r="B1504" s="3" t="s">
        <v>31</v>
      </c>
      <c r="C1504" s="3" t="s">
        <v>56</v>
      </c>
      <c r="D1504" s="4" t="s">
        <v>68</v>
      </c>
      <c r="E1504" s="4" t="s">
        <v>68</v>
      </c>
      <c r="F1504" s="4" t="s">
        <v>68</v>
      </c>
      <c r="G1504" s="4" t="s">
        <v>68</v>
      </c>
      <c r="H1504" s="4" t="s">
        <v>68</v>
      </c>
      <c r="I1504" s="3" t="s">
        <v>74</v>
      </c>
      <c r="J1504" s="3" t="s">
        <v>200</v>
      </c>
      <c r="K1504" s="4" t="s">
        <v>68</v>
      </c>
      <c r="L1504" s="3" t="s">
        <v>99</v>
      </c>
      <c r="M1504" s="4" t="s">
        <v>68</v>
      </c>
      <c r="N1504" s="4" t="s">
        <v>68</v>
      </c>
      <c r="O1504" s="4" t="s">
        <v>68</v>
      </c>
      <c r="P1504" s="3" t="s">
        <v>202</v>
      </c>
      <c r="Q1504" s="3" t="s">
        <v>41</v>
      </c>
      <c r="R1504" s="3" t="s">
        <v>113</v>
      </c>
      <c r="S1504" s="3" t="s">
        <v>110</v>
      </c>
      <c r="T1504" s="3" t="s">
        <v>114</v>
      </c>
      <c r="U1504" s="3" t="s">
        <v>115</v>
      </c>
      <c r="V1504" s="3" t="s">
        <v>45</v>
      </c>
      <c r="W1504" s="3" t="s">
        <v>34</v>
      </c>
      <c r="X1504" s="3" t="s">
        <v>46</v>
      </c>
      <c r="Y1504" s="3" t="s">
        <v>47</v>
      </c>
      <c r="Z1504" s="3" t="s">
        <v>145</v>
      </c>
      <c r="AA1504" s="3" t="s">
        <v>1647</v>
      </c>
      <c r="AB1504" s="4">
        <v>4</v>
      </c>
      <c r="AC1504" s="4">
        <v>38960</v>
      </c>
      <c r="AD1504" s="4">
        <v>38.96</v>
      </c>
      <c r="AE1504" s="4">
        <v>494000</v>
      </c>
    </row>
    <row r="1505" spans="1:31" ht="22" customHeight="1" x14ac:dyDescent="0.3">
      <c r="A1505" s="5">
        <v>43233</v>
      </c>
      <c r="B1505" s="6" t="s">
        <v>31</v>
      </c>
      <c r="C1505" s="6" t="s">
        <v>56</v>
      </c>
      <c r="D1505" s="7" t="s">
        <v>68</v>
      </c>
      <c r="E1505" s="7" t="s">
        <v>68</v>
      </c>
      <c r="F1505" s="7" t="s">
        <v>68</v>
      </c>
      <c r="G1505" s="7" t="s">
        <v>68</v>
      </c>
      <c r="H1505" s="7" t="s">
        <v>68</v>
      </c>
      <c r="I1505" s="6" t="s">
        <v>74</v>
      </c>
      <c r="J1505" s="6" t="s">
        <v>200</v>
      </c>
      <c r="K1505" s="7" t="s">
        <v>68</v>
      </c>
      <c r="L1505" s="6" t="s">
        <v>99</v>
      </c>
      <c r="M1505" s="7" t="s">
        <v>68</v>
      </c>
      <c r="N1505" s="7" t="s">
        <v>68</v>
      </c>
      <c r="O1505" s="7" t="s">
        <v>68</v>
      </c>
      <c r="P1505" s="6" t="s">
        <v>202</v>
      </c>
      <c r="Q1505" s="6" t="s">
        <v>41</v>
      </c>
      <c r="R1505" s="6" t="s">
        <v>113</v>
      </c>
      <c r="S1505" s="6" t="s">
        <v>110</v>
      </c>
      <c r="T1505" s="6" t="s">
        <v>114</v>
      </c>
      <c r="U1505" s="6" t="s">
        <v>115</v>
      </c>
      <c r="V1505" s="6" t="s">
        <v>45</v>
      </c>
      <c r="W1505" s="6" t="s">
        <v>34</v>
      </c>
      <c r="X1505" s="6" t="s">
        <v>46</v>
      </c>
      <c r="Y1505" s="6" t="s">
        <v>47</v>
      </c>
      <c r="Z1505" s="6" t="s">
        <v>145</v>
      </c>
      <c r="AA1505" s="6" t="s">
        <v>1648</v>
      </c>
      <c r="AB1505" s="7">
        <v>2</v>
      </c>
      <c r="AC1505" s="7">
        <v>19480</v>
      </c>
      <c r="AD1505" s="7">
        <v>19.48</v>
      </c>
      <c r="AE1505" s="7">
        <v>247000</v>
      </c>
    </row>
    <row r="1506" spans="1:31" ht="22" customHeight="1" x14ac:dyDescent="0.3">
      <c r="A1506" s="2">
        <v>43233</v>
      </c>
      <c r="B1506" s="3" t="s">
        <v>31</v>
      </c>
      <c r="C1506" s="3" t="s">
        <v>56</v>
      </c>
      <c r="D1506" s="3" t="s">
        <v>222</v>
      </c>
      <c r="E1506" s="3" t="s">
        <v>34</v>
      </c>
      <c r="F1506" s="4" t="s">
        <v>68</v>
      </c>
      <c r="G1506" s="4" t="s">
        <v>68</v>
      </c>
      <c r="H1506" s="4" t="s">
        <v>68</v>
      </c>
      <c r="I1506" s="3" t="s">
        <v>446</v>
      </c>
      <c r="J1506" s="3" t="s">
        <v>1283</v>
      </c>
      <c r="K1506" s="4" t="s">
        <v>68</v>
      </c>
      <c r="L1506" s="3" t="s">
        <v>120</v>
      </c>
      <c r="M1506" s="4" t="s">
        <v>68</v>
      </c>
      <c r="N1506" s="4" t="s">
        <v>68</v>
      </c>
      <c r="O1506" s="4" t="s">
        <v>68</v>
      </c>
      <c r="P1506" s="3" t="s">
        <v>1284</v>
      </c>
      <c r="Q1506" s="3" t="s">
        <v>41</v>
      </c>
      <c r="R1506" s="3" t="s">
        <v>316</v>
      </c>
      <c r="S1506" s="3" t="s">
        <v>120</v>
      </c>
      <c r="T1506" s="3" t="s">
        <v>317</v>
      </c>
      <c r="U1506" s="3" t="s">
        <v>124</v>
      </c>
      <c r="V1506" s="3" t="s">
        <v>45</v>
      </c>
      <c r="W1506" s="3" t="s">
        <v>34</v>
      </c>
      <c r="X1506" s="3" t="s">
        <v>46</v>
      </c>
      <c r="Y1506" s="3" t="s">
        <v>47</v>
      </c>
      <c r="Z1506" s="3" t="s">
        <v>318</v>
      </c>
      <c r="AA1506" s="3" t="s">
        <v>1649</v>
      </c>
      <c r="AB1506" s="4">
        <v>22</v>
      </c>
      <c r="AC1506" s="4">
        <v>265584.02</v>
      </c>
      <c r="AD1506" s="4">
        <v>265.58</v>
      </c>
      <c r="AE1506" s="4">
        <v>1053000</v>
      </c>
    </row>
    <row r="1507" spans="1:31" ht="22" customHeight="1" x14ac:dyDescent="0.3">
      <c r="A1507" s="5">
        <v>43232</v>
      </c>
      <c r="B1507" s="6" t="s">
        <v>31</v>
      </c>
      <c r="C1507" s="6" t="s">
        <v>56</v>
      </c>
      <c r="D1507" s="6" t="s">
        <v>222</v>
      </c>
      <c r="E1507" s="6" t="s">
        <v>34</v>
      </c>
      <c r="F1507" s="7" t="s">
        <v>68</v>
      </c>
      <c r="G1507" s="7" t="s">
        <v>68</v>
      </c>
      <c r="H1507" s="7" t="s">
        <v>68</v>
      </c>
      <c r="I1507" s="6" t="s">
        <v>223</v>
      </c>
      <c r="J1507" s="6" t="s">
        <v>1650</v>
      </c>
      <c r="K1507" s="7" t="s">
        <v>68</v>
      </c>
      <c r="L1507" s="7" t="s">
        <v>68</v>
      </c>
      <c r="M1507" s="7" t="s">
        <v>68</v>
      </c>
      <c r="N1507" s="7" t="s">
        <v>68</v>
      </c>
      <c r="O1507" s="7" t="s">
        <v>68</v>
      </c>
      <c r="P1507" s="6" t="s">
        <v>1651</v>
      </c>
      <c r="Q1507" s="6" t="s">
        <v>1652</v>
      </c>
      <c r="R1507" s="6" t="s">
        <v>133</v>
      </c>
      <c r="S1507" s="6" t="s">
        <v>110</v>
      </c>
      <c r="T1507" s="6" t="s">
        <v>134</v>
      </c>
      <c r="U1507" s="6" t="s">
        <v>115</v>
      </c>
      <c r="V1507" s="6" t="s">
        <v>45</v>
      </c>
      <c r="W1507" s="6" t="s">
        <v>34</v>
      </c>
      <c r="X1507" s="6" t="s">
        <v>46</v>
      </c>
      <c r="Y1507" s="6" t="s">
        <v>47</v>
      </c>
      <c r="Z1507" s="6" t="s">
        <v>163</v>
      </c>
      <c r="AA1507" s="6" t="s">
        <v>1653</v>
      </c>
      <c r="AB1507" s="7">
        <v>2</v>
      </c>
      <c r="AC1507" s="7">
        <v>36500</v>
      </c>
      <c r="AD1507" s="7">
        <v>36.5</v>
      </c>
      <c r="AE1507" s="7">
        <v>2965000</v>
      </c>
    </row>
    <row r="1508" spans="1:31" ht="22" customHeight="1" x14ac:dyDescent="0.3">
      <c r="A1508" s="2">
        <v>43226</v>
      </c>
      <c r="B1508" s="3" t="s">
        <v>31</v>
      </c>
      <c r="C1508" s="3" t="s">
        <v>56</v>
      </c>
      <c r="D1508" s="3" t="s">
        <v>222</v>
      </c>
      <c r="E1508" s="3" t="s">
        <v>34</v>
      </c>
      <c r="F1508" s="4" t="s">
        <v>68</v>
      </c>
      <c r="G1508" s="4" t="s">
        <v>68</v>
      </c>
      <c r="H1508" s="4" t="s">
        <v>68</v>
      </c>
      <c r="I1508" s="3" t="s">
        <v>223</v>
      </c>
      <c r="J1508" s="3" t="s">
        <v>1598</v>
      </c>
      <c r="K1508" s="4" t="s">
        <v>68</v>
      </c>
      <c r="L1508" s="3" t="s">
        <v>120</v>
      </c>
      <c r="M1508" s="3" t="s">
        <v>61</v>
      </c>
      <c r="N1508" s="4" t="s">
        <v>68</v>
      </c>
      <c r="O1508" s="4" t="s">
        <v>68</v>
      </c>
      <c r="P1508" s="3" t="s">
        <v>1599</v>
      </c>
      <c r="Q1508" s="3" t="s">
        <v>41</v>
      </c>
      <c r="R1508" s="3" t="s">
        <v>122</v>
      </c>
      <c r="S1508" s="3" t="s">
        <v>120</v>
      </c>
      <c r="T1508" s="3" t="s">
        <v>123</v>
      </c>
      <c r="U1508" s="3" t="s">
        <v>124</v>
      </c>
      <c r="V1508" s="3" t="s">
        <v>45</v>
      </c>
      <c r="W1508" s="3" t="s">
        <v>34</v>
      </c>
      <c r="X1508" s="3" t="s">
        <v>46</v>
      </c>
      <c r="Y1508" s="3" t="s">
        <v>47</v>
      </c>
      <c r="Z1508" s="3" t="s">
        <v>293</v>
      </c>
      <c r="AA1508" s="3" t="s">
        <v>1654</v>
      </c>
      <c r="AB1508" s="4">
        <v>1</v>
      </c>
      <c r="AC1508" s="4">
        <v>4480</v>
      </c>
      <c r="AD1508" s="4">
        <v>4.4800000000000004</v>
      </c>
      <c r="AE1508" s="4">
        <v>38500</v>
      </c>
    </row>
    <row r="1509" spans="1:31" ht="22" customHeight="1" x14ac:dyDescent="0.3">
      <c r="A1509" s="5">
        <v>43226</v>
      </c>
      <c r="B1509" s="6" t="s">
        <v>31</v>
      </c>
      <c r="C1509" s="6" t="s">
        <v>56</v>
      </c>
      <c r="D1509" s="7" t="s">
        <v>68</v>
      </c>
      <c r="E1509" s="7" t="s">
        <v>68</v>
      </c>
      <c r="F1509" s="7" t="s">
        <v>68</v>
      </c>
      <c r="G1509" s="7" t="s">
        <v>68</v>
      </c>
      <c r="H1509" s="7" t="s">
        <v>68</v>
      </c>
      <c r="I1509" s="6" t="s">
        <v>74</v>
      </c>
      <c r="J1509" s="6" t="s">
        <v>1492</v>
      </c>
      <c r="K1509" s="7" t="s">
        <v>68</v>
      </c>
      <c r="L1509" s="6" t="s">
        <v>120</v>
      </c>
      <c r="M1509" s="7" t="s">
        <v>68</v>
      </c>
      <c r="N1509" s="7" t="s">
        <v>68</v>
      </c>
      <c r="O1509" s="7" t="s">
        <v>68</v>
      </c>
      <c r="P1509" s="6" t="s">
        <v>1493</v>
      </c>
      <c r="Q1509" s="6" t="s">
        <v>41</v>
      </c>
      <c r="R1509" s="6" t="s">
        <v>122</v>
      </c>
      <c r="S1509" s="6" t="s">
        <v>120</v>
      </c>
      <c r="T1509" s="6" t="s">
        <v>123</v>
      </c>
      <c r="U1509" s="6" t="s">
        <v>124</v>
      </c>
      <c r="V1509" s="6" t="s">
        <v>45</v>
      </c>
      <c r="W1509" s="6" t="s">
        <v>34</v>
      </c>
      <c r="X1509" s="6" t="s">
        <v>46</v>
      </c>
      <c r="Y1509" s="6" t="s">
        <v>47</v>
      </c>
      <c r="Z1509" s="6" t="s">
        <v>143</v>
      </c>
      <c r="AA1509" s="6" t="s">
        <v>1655</v>
      </c>
      <c r="AB1509" s="7">
        <v>2</v>
      </c>
      <c r="AC1509" s="7">
        <v>21200</v>
      </c>
      <c r="AD1509" s="7">
        <v>21.2</v>
      </c>
      <c r="AE1509" s="7">
        <v>110000</v>
      </c>
    </row>
    <row r="1510" spans="1:31" ht="22" customHeight="1" x14ac:dyDescent="0.3">
      <c r="A1510" s="2">
        <v>43226</v>
      </c>
      <c r="B1510" s="3" t="s">
        <v>31</v>
      </c>
      <c r="C1510" s="3" t="s">
        <v>56</v>
      </c>
      <c r="D1510" s="4" t="s">
        <v>68</v>
      </c>
      <c r="E1510" s="4" t="s">
        <v>68</v>
      </c>
      <c r="F1510" s="4" t="s">
        <v>68</v>
      </c>
      <c r="G1510" s="4" t="s">
        <v>68</v>
      </c>
      <c r="H1510" s="4" t="s">
        <v>68</v>
      </c>
      <c r="I1510" s="3" t="s">
        <v>74</v>
      </c>
      <c r="J1510" s="3" t="s">
        <v>1492</v>
      </c>
      <c r="K1510" s="4" t="s">
        <v>68</v>
      </c>
      <c r="L1510" s="3" t="s">
        <v>120</v>
      </c>
      <c r="M1510" s="4" t="s">
        <v>68</v>
      </c>
      <c r="N1510" s="4" t="s">
        <v>68</v>
      </c>
      <c r="O1510" s="4" t="s">
        <v>68</v>
      </c>
      <c r="P1510" s="3" t="s">
        <v>1493</v>
      </c>
      <c r="Q1510" s="3" t="s">
        <v>41</v>
      </c>
      <c r="R1510" s="3" t="s">
        <v>122</v>
      </c>
      <c r="S1510" s="3" t="s">
        <v>120</v>
      </c>
      <c r="T1510" s="3" t="s">
        <v>123</v>
      </c>
      <c r="U1510" s="3" t="s">
        <v>124</v>
      </c>
      <c r="V1510" s="3" t="s">
        <v>45</v>
      </c>
      <c r="W1510" s="3" t="s">
        <v>34</v>
      </c>
      <c r="X1510" s="3" t="s">
        <v>46</v>
      </c>
      <c r="Y1510" s="3" t="s">
        <v>47</v>
      </c>
      <c r="Z1510" s="3" t="s">
        <v>143</v>
      </c>
      <c r="AA1510" s="3" t="s">
        <v>1655</v>
      </c>
      <c r="AB1510" s="4">
        <v>2</v>
      </c>
      <c r="AC1510" s="4">
        <v>21200</v>
      </c>
      <c r="AD1510" s="4">
        <v>21.2</v>
      </c>
      <c r="AE1510" s="4">
        <v>110000</v>
      </c>
    </row>
    <row r="1511" spans="1:31" ht="22" customHeight="1" x14ac:dyDescent="0.3">
      <c r="A1511" s="5">
        <v>43224</v>
      </c>
      <c r="B1511" s="6" t="s">
        <v>31</v>
      </c>
      <c r="C1511" s="6" t="s">
        <v>56</v>
      </c>
      <c r="D1511" s="7" t="s">
        <v>68</v>
      </c>
      <c r="E1511" s="7" t="s">
        <v>68</v>
      </c>
      <c r="F1511" s="7" t="s">
        <v>68</v>
      </c>
      <c r="G1511" s="7" t="s">
        <v>68</v>
      </c>
      <c r="H1511" s="7" t="s">
        <v>68</v>
      </c>
      <c r="I1511" s="6" t="s">
        <v>74</v>
      </c>
      <c r="J1511" s="6" t="s">
        <v>200</v>
      </c>
      <c r="K1511" s="7" t="s">
        <v>68</v>
      </c>
      <c r="L1511" s="6" t="s">
        <v>99</v>
      </c>
      <c r="M1511" s="7" t="s">
        <v>68</v>
      </c>
      <c r="N1511" s="7" t="s">
        <v>68</v>
      </c>
      <c r="O1511" s="7" t="s">
        <v>68</v>
      </c>
      <c r="P1511" s="6" t="s">
        <v>202</v>
      </c>
      <c r="Q1511" s="6" t="s">
        <v>41</v>
      </c>
      <c r="R1511" s="6" t="s">
        <v>133</v>
      </c>
      <c r="S1511" s="6" t="s">
        <v>110</v>
      </c>
      <c r="T1511" s="6" t="s">
        <v>134</v>
      </c>
      <c r="U1511" s="6" t="s">
        <v>115</v>
      </c>
      <c r="V1511" s="6" t="s">
        <v>45</v>
      </c>
      <c r="W1511" s="6" t="s">
        <v>34</v>
      </c>
      <c r="X1511" s="6" t="s">
        <v>46</v>
      </c>
      <c r="Y1511" s="6" t="s">
        <v>47</v>
      </c>
      <c r="Z1511" s="6" t="s">
        <v>145</v>
      </c>
      <c r="AA1511" s="6" t="s">
        <v>1656</v>
      </c>
      <c r="AB1511" s="7">
        <v>2</v>
      </c>
      <c r="AC1511" s="7">
        <v>19480</v>
      </c>
      <c r="AD1511" s="7">
        <v>19.48</v>
      </c>
      <c r="AE1511" s="7">
        <v>247000</v>
      </c>
    </row>
    <row r="1512" spans="1:31" ht="22" customHeight="1" x14ac:dyDescent="0.3">
      <c r="A1512" s="2">
        <v>43224</v>
      </c>
      <c r="B1512" s="3" t="s">
        <v>107</v>
      </c>
      <c r="C1512" s="3" t="s">
        <v>56</v>
      </c>
      <c r="D1512" s="4" t="s">
        <v>68</v>
      </c>
      <c r="E1512" s="4" t="s">
        <v>68</v>
      </c>
      <c r="F1512" s="4" t="s">
        <v>68</v>
      </c>
      <c r="G1512" s="4" t="s">
        <v>68</v>
      </c>
      <c r="H1512" s="4" t="s">
        <v>68</v>
      </c>
      <c r="I1512" s="3" t="s">
        <v>74</v>
      </c>
      <c r="J1512" s="3" t="s">
        <v>108</v>
      </c>
      <c r="K1512" s="3" t="s">
        <v>109</v>
      </c>
      <c r="L1512" s="3" t="s">
        <v>110</v>
      </c>
      <c r="M1512" s="3" t="s">
        <v>61</v>
      </c>
      <c r="N1512" s="4">
        <v>4753761516.5299997</v>
      </c>
      <c r="O1512" s="4">
        <v>5421594553.2399998</v>
      </c>
      <c r="P1512" s="3" t="s">
        <v>1158</v>
      </c>
      <c r="Q1512" s="3" t="s">
        <v>41</v>
      </c>
      <c r="R1512" s="3" t="s">
        <v>133</v>
      </c>
      <c r="S1512" s="3" t="s">
        <v>110</v>
      </c>
      <c r="T1512" s="3" t="s">
        <v>134</v>
      </c>
      <c r="U1512" s="3" t="s">
        <v>115</v>
      </c>
      <c r="V1512" s="3" t="s">
        <v>45</v>
      </c>
      <c r="W1512" s="3" t="s">
        <v>34</v>
      </c>
      <c r="X1512" s="3" t="s">
        <v>46</v>
      </c>
      <c r="Y1512" s="3" t="s">
        <v>47</v>
      </c>
      <c r="Z1512" s="3" t="s">
        <v>187</v>
      </c>
      <c r="AA1512" s="3" t="s">
        <v>1657</v>
      </c>
      <c r="AB1512" s="4">
        <v>2</v>
      </c>
      <c r="AC1512" s="4">
        <v>15676</v>
      </c>
      <c r="AD1512" s="4">
        <v>15.68</v>
      </c>
      <c r="AE1512" s="4">
        <v>103000</v>
      </c>
    </row>
    <row r="1513" spans="1:31" ht="22" customHeight="1" x14ac:dyDescent="0.3">
      <c r="A1513" s="5">
        <v>43221</v>
      </c>
      <c r="B1513" s="6" t="s">
        <v>31</v>
      </c>
      <c r="C1513" s="6" t="s">
        <v>56</v>
      </c>
      <c r="D1513" s="7" t="s">
        <v>68</v>
      </c>
      <c r="E1513" s="7" t="s">
        <v>68</v>
      </c>
      <c r="F1513" s="7" t="s">
        <v>68</v>
      </c>
      <c r="G1513" s="7" t="s">
        <v>68</v>
      </c>
      <c r="H1513" s="7" t="s">
        <v>68</v>
      </c>
      <c r="I1513" s="6" t="s">
        <v>74</v>
      </c>
      <c r="J1513" s="6" t="s">
        <v>800</v>
      </c>
      <c r="K1513" s="7" t="s">
        <v>68</v>
      </c>
      <c r="L1513" s="6" t="s">
        <v>120</v>
      </c>
      <c r="M1513" s="6" t="s">
        <v>61</v>
      </c>
      <c r="N1513" s="7" t="s">
        <v>68</v>
      </c>
      <c r="O1513" s="7" t="s">
        <v>68</v>
      </c>
      <c r="P1513" s="6" t="s">
        <v>151</v>
      </c>
      <c r="Q1513" s="6" t="s">
        <v>41</v>
      </c>
      <c r="R1513" s="6" t="s">
        <v>152</v>
      </c>
      <c r="S1513" s="6" t="s">
        <v>120</v>
      </c>
      <c r="T1513" s="6" t="s">
        <v>153</v>
      </c>
      <c r="U1513" s="6" t="s">
        <v>124</v>
      </c>
      <c r="V1513" s="6" t="s">
        <v>45</v>
      </c>
      <c r="W1513" s="6" t="s">
        <v>34</v>
      </c>
      <c r="X1513" s="6" t="s">
        <v>46</v>
      </c>
      <c r="Y1513" s="6" t="s">
        <v>47</v>
      </c>
      <c r="Z1513" s="6" t="s">
        <v>154</v>
      </c>
      <c r="AA1513" s="6" t="s">
        <v>1658</v>
      </c>
      <c r="AB1513" s="7">
        <v>1</v>
      </c>
      <c r="AC1513" s="7">
        <v>13660</v>
      </c>
      <c r="AD1513" s="7">
        <v>13.66</v>
      </c>
      <c r="AE1513" s="7">
        <v>234000</v>
      </c>
    </row>
    <row r="1514" spans="1:31" ht="22" customHeight="1" x14ac:dyDescent="0.3">
      <c r="A1514" s="2">
        <v>43221</v>
      </c>
      <c r="B1514" s="3" t="s">
        <v>31</v>
      </c>
      <c r="C1514" s="3" t="s">
        <v>56</v>
      </c>
      <c r="D1514" s="4" t="s">
        <v>68</v>
      </c>
      <c r="E1514" s="4" t="s">
        <v>68</v>
      </c>
      <c r="F1514" s="4" t="s">
        <v>68</v>
      </c>
      <c r="G1514" s="4" t="s">
        <v>68</v>
      </c>
      <c r="H1514" s="4" t="s">
        <v>68</v>
      </c>
      <c r="I1514" s="3" t="s">
        <v>74</v>
      </c>
      <c r="J1514" s="3" t="s">
        <v>1389</v>
      </c>
      <c r="K1514" s="4" t="s">
        <v>68</v>
      </c>
      <c r="L1514" s="3" t="s">
        <v>79</v>
      </c>
      <c r="M1514" s="4" t="s">
        <v>68</v>
      </c>
      <c r="N1514" s="4" t="s">
        <v>68</v>
      </c>
      <c r="O1514" s="4" t="s">
        <v>68</v>
      </c>
      <c r="P1514" s="3" t="s">
        <v>1390</v>
      </c>
      <c r="Q1514" s="3" t="s">
        <v>41</v>
      </c>
      <c r="R1514" s="3" t="s">
        <v>82</v>
      </c>
      <c r="S1514" s="3" t="s">
        <v>79</v>
      </c>
      <c r="T1514" s="3" t="s">
        <v>83</v>
      </c>
      <c r="U1514" s="3" t="s">
        <v>65</v>
      </c>
      <c r="V1514" s="3" t="s">
        <v>45</v>
      </c>
      <c r="W1514" s="3" t="s">
        <v>34</v>
      </c>
      <c r="X1514" s="3" t="s">
        <v>46</v>
      </c>
      <c r="Y1514" s="3" t="s">
        <v>47</v>
      </c>
      <c r="Z1514" s="3" t="s">
        <v>84</v>
      </c>
      <c r="AA1514" s="3" t="s">
        <v>1659</v>
      </c>
      <c r="AB1514" s="4">
        <v>7</v>
      </c>
      <c r="AC1514" s="4">
        <v>101432</v>
      </c>
      <c r="AD1514" s="4">
        <v>101.43</v>
      </c>
      <c r="AE1514" s="4">
        <v>360000</v>
      </c>
    </row>
    <row r="1515" spans="1:31" ht="22" customHeight="1" x14ac:dyDescent="0.3">
      <c r="A1515" s="5">
        <v>43221</v>
      </c>
      <c r="B1515" s="6" t="s">
        <v>31</v>
      </c>
      <c r="C1515" s="6" t="s">
        <v>56</v>
      </c>
      <c r="D1515" s="7" t="s">
        <v>68</v>
      </c>
      <c r="E1515" s="7" t="s">
        <v>68</v>
      </c>
      <c r="F1515" s="7" t="s">
        <v>68</v>
      </c>
      <c r="G1515" s="7" t="s">
        <v>68</v>
      </c>
      <c r="H1515" s="7" t="s">
        <v>68</v>
      </c>
      <c r="I1515" s="6" t="s">
        <v>74</v>
      </c>
      <c r="J1515" s="6" t="s">
        <v>1389</v>
      </c>
      <c r="K1515" s="7" t="s">
        <v>68</v>
      </c>
      <c r="L1515" s="6" t="s">
        <v>79</v>
      </c>
      <c r="M1515" s="7" t="s">
        <v>68</v>
      </c>
      <c r="N1515" s="7" t="s">
        <v>68</v>
      </c>
      <c r="O1515" s="7" t="s">
        <v>68</v>
      </c>
      <c r="P1515" s="6" t="s">
        <v>1390</v>
      </c>
      <c r="Q1515" s="6" t="s">
        <v>41</v>
      </c>
      <c r="R1515" s="6" t="s">
        <v>82</v>
      </c>
      <c r="S1515" s="6" t="s">
        <v>79</v>
      </c>
      <c r="T1515" s="6" t="s">
        <v>83</v>
      </c>
      <c r="U1515" s="6" t="s">
        <v>65</v>
      </c>
      <c r="V1515" s="6" t="s">
        <v>45</v>
      </c>
      <c r="W1515" s="6" t="s">
        <v>34</v>
      </c>
      <c r="X1515" s="6" t="s">
        <v>46</v>
      </c>
      <c r="Y1515" s="6" t="s">
        <v>47</v>
      </c>
      <c r="Z1515" s="6" t="s">
        <v>84</v>
      </c>
      <c r="AA1515" s="6" t="s">
        <v>1660</v>
      </c>
      <c r="AB1515" s="7">
        <v>7</v>
      </c>
      <c r="AC1515" s="7">
        <v>101315</v>
      </c>
      <c r="AD1515" s="7">
        <v>101.32</v>
      </c>
      <c r="AE1515" s="7">
        <v>360000</v>
      </c>
    </row>
    <row r="1516" spans="1:31" ht="22" customHeight="1" x14ac:dyDescent="0.3">
      <c r="A1516" s="2">
        <v>43219</v>
      </c>
      <c r="B1516" s="3" t="s">
        <v>31</v>
      </c>
      <c r="C1516" s="3" t="s">
        <v>56</v>
      </c>
      <c r="D1516" s="4" t="s">
        <v>68</v>
      </c>
      <c r="E1516" s="4" t="s">
        <v>68</v>
      </c>
      <c r="F1516" s="4" t="s">
        <v>68</v>
      </c>
      <c r="G1516" s="4" t="s">
        <v>68</v>
      </c>
      <c r="H1516" s="4" t="s">
        <v>68</v>
      </c>
      <c r="I1516" s="3" t="s">
        <v>74</v>
      </c>
      <c r="J1516" s="3" t="s">
        <v>1078</v>
      </c>
      <c r="K1516" s="3" t="s">
        <v>1079</v>
      </c>
      <c r="L1516" s="3" t="s">
        <v>120</v>
      </c>
      <c r="M1516" s="4" t="s">
        <v>68</v>
      </c>
      <c r="N1516" s="4" t="s">
        <v>68</v>
      </c>
      <c r="O1516" s="4" t="s">
        <v>68</v>
      </c>
      <c r="P1516" s="3" t="s">
        <v>1080</v>
      </c>
      <c r="Q1516" s="3" t="s">
        <v>41</v>
      </c>
      <c r="R1516" s="3" t="s">
        <v>316</v>
      </c>
      <c r="S1516" s="3" t="s">
        <v>120</v>
      </c>
      <c r="T1516" s="3" t="s">
        <v>317</v>
      </c>
      <c r="U1516" s="3" t="s">
        <v>124</v>
      </c>
      <c r="V1516" s="3" t="s">
        <v>45</v>
      </c>
      <c r="W1516" s="3" t="s">
        <v>34</v>
      </c>
      <c r="X1516" s="3" t="s">
        <v>46</v>
      </c>
      <c r="Y1516" s="3" t="s">
        <v>47</v>
      </c>
      <c r="Z1516" s="3" t="s">
        <v>318</v>
      </c>
      <c r="AA1516" s="3" t="s">
        <v>1661</v>
      </c>
      <c r="AB1516" s="4">
        <v>20</v>
      </c>
      <c r="AC1516" s="4">
        <v>241200</v>
      </c>
      <c r="AD1516" s="4">
        <v>241.2</v>
      </c>
      <c r="AE1516" s="4">
        <v>937000</v>
      </c>
    </row>
    <row r="1517" spans="1:31" ht="22" customHeight="1" x14ac:dyDescent="0.3">
      <c r="A1517" s="5">
        <v>43219</v>
      </c>
      <c r="B1517" s="6" t="s">
        <v>31</v>
      </c>
      <c r="C1517" s="6" t="s">
        <v>56</v>
      </c>
      <c r="D1517" s="7" t="s">
        <v>68</v>
      </c>
      <c r="E1517" s="7" t="s">
        <v>68</v>
      </c>
      <c r="F1517" s="7" t="s">
        <v>68</v>
      </c>
      <c r="G1517" s="7" t="s">
        <v>68</v>
      </c>
      <c r="H1517" s="7" t="s">
        <v>68</v>
      </c>
      <c r="I1517" s="6" t="s">
        <v>74</v>
      </c>
      <c r="J1517" s="6" t="s">
        <v>1492</v>
      </c>
      <c r="K1517" s="7" t="s">
        <v>68</v>
      </c>
      <c r="L1517" s="6" t="s">
        <v>120</v>
      </c>
      <c r="M1517" s="7" t="s">
        <v>68</v>
      </c>
      <c r="N1517" s="7" t="s">
        <v>68</v>
      </c>
      <c r="O1517" s="7" t="s">
        <v>68</v>
      </c>
      <c r="P1517" s="6" t="s">
        <v>1493</v>
      </c>
      <c r="Q1517" s="6" t="s">
        <v>41</v>
      </c>
      <c r="R1517" s="6" t="s">
        <v>122</v>
      </c>
      <c r="S1517" s="6" t="s">
        <v>120</v>
      </c>
      <c r="T1517" s="6" t="s">
        <v>123</v>
      </c>
      <c r="U1517" s="6" t="s">
        <v>124</v>
      </c>
      <c r="V1517" s="6" t="s">
        <v>45</v>
      </c>
      <c r="W1517" s="6" t="s">
        <v>34</v>
      </c>
      <c r="X1517" s="6" t="s">
        <v>46</v>
      </c>
      <c r="Y1517" s="6" t="s">
        <v>47</v>
      </c>
      <c r="Z1517" s="6" t="s">
        <v>143</v>
      </c>
      <c r="AA1517" s="6" t="s">
        <v>1175</v>
      </c>
      <c r="AB1517" s="7">
        <v>2</v>
      </c>
      <c r="AC1517" s="7">
        <v>21200</v>
      </c>
      <c r="AD1517" s="7">
        <v>21.2</v>
      </c>
      <c r="AE1517" s="7">
        <v>107000</v>
      </c>
    </row>
    <row r="1518" spans="1:31" ht="22" customHeight="1" x14ac:dyDescent="0.3">
      <c r="A1518" s="2">
        <v>43219</v>
      </c>
      <c r="B1518" s="3" t="s">
        <v>31</v>
      </c>
      <c r="C1518" s="3" t="s">
        <v>56</v>
      </c>
      <c r="D1518" s="4" t="s">
        <v>68</v>
      </c>
      <c r="E1518" s="4" t="s">
        <v>68</v>
      </c>
      <c r="F1518" s="4" t="s">
        <v>68</v>
      </c>
      <c r="G1518" s="4" t="s">
        <v>68</v>
      </c>
      <c r="H1518" s="4" t="s">
        <v>68</v>
      </c>
      <c r="I1518" s="3" t="s">
        <v>74</v>
      </c>
      <c r="J1518" s="3" t="s">
        <v>1078</v>
      </c>
      <c r="K1518" s="3" t="s">
        <v>1079</v>
      </c>
      <c r="L1518" s="3" t="s">
        <v>120</v>
      </c>
      <c r="M1518" s="4" t="s">
        <v>68</v>
      </c>
      <c r="N1518" s="4" t="s">
        <v>68</v>
      </c>
      <c r="O1518" s="4" t="s">
        <v>68</v>
      </c>
      <c r="P1518" s="3" t="s">
        <v>1080</v>
      </c>
      <c r="Q1518" s="3" t="s">
        <v>41</v>
      </c>
      <c r="R1518" s="3" t="s">
        <v>316</v>
      </c>
      <c r="S1518" s="3" t="s">
        <v>120</v>
      </c>
      <c r="T1518" s="3" t="s">
        <v>317</v>
      </c>
      <c r="U1518" s="3" t="s">
        <v>124</v>
      </c>
      <c r="V1518" s="3" t="s">
        <v>45</v>
      </c>
      <c r="W1518" s="3" t="s">
        <v>34</v>
      </c>
      <c r="X1518" s="3" t="s">
        <v>46</v>
      </c>
      <c r="Y1518" s="3" t="s">
        <v>47</v>
      </c>
      <c r="Z1518" s="3" t="s">
        <v>318</v>
      </c>
      <c r="AA1518" s="3" t="s">
        <v>1662</v>
      </c>
      <c r="AB1518" s="4">
        <v>22</v>
      </c>
      <c r="AC1518" s="4">
        <v>265320.01</v>
      </c>
      <c r="AD1518" s="4">
        <v>265.32</v>
      </c>
      <c r="AE1518" s="4">
        <v>1031000</v>
      </c>
    </row>
    <row r="1519" spans="1:31" ht="22" customHeight="1" x14ac:dyDescent="0.3">
      <c r="A1519" s="5">
        <v>43213</v>
      </c>
      <c r="B1519" s="6" t="s">
        <v>31</v>
      </c>
      <c r="C1519" s="6" t="s">
        <v>56</v>
      </c>
      <c r="D1519" s="7" t="s">
        <v>68</v>
      </c>
      <c r="E1519" s="7" t="s">
        <v>68</v>
      </c>
      <c r="F1519" s="7" t="s">
        <v>68</v>
      </c>
      <c r="G1519" s="7" t="s">
        <v>68</v>
      </c>
      <c r="H1519" s="7" t="s">
        <v>68</v>
      </c>
      <c r="I1519" s="6" t="s">
        <v>74</v>
      </c>
      <c r="J1519" s="6" t="s">
        <v>800</v>
      </c>
      <c r="K1519" s="7" t="s">
        <v>68</v>
      </c>
      <c r="L1519" s="6" t="s">
        <v>120</v>
      </c>
      <c r="M1519" s="6" t="s">
        <v>61</v>
      </c>
      <c r="N1519" s="7" t="s">
        <v>68</v>
      </c>
      <c r="O1519" s="7" t="s">
        <v>68</v>
      </c>
      <c r="P1519" s="6" t="s">
        <v>151</v>
      </c>
      <c r="Q1519" s="6" t="s">
        <v>41</v>
      </c>
      <c r="R1519" s="6" t="s">
        <v>152</v>
      </c>
      <c r="S1519" s="6" t="s">
        <v>120</v>
      </c>
      <c r="T1519" s="6" t="s">
        <v>153</v>
      </c>
      <c r="U1519" s="6" t="s">
        <v>124</v>
      </c>
      <c r="V1519" s="6" t="s">
        <v>45</v>
      </c>
      <c r="W1519" s="6" t="s">
        <v>34</v>
      </c>
      <c r="X1519" s="6" t="s">
        <v>46</v>
      </c>
      <c r="Y1519" s="6" t="s">
        <v>47</v>
      </c>
      <c r="Z1519" s="6" t="s">
        <v>154</v>
      </c>
      <c r="AA1519" s="6" t="s">
        <v>1663</v>
      </c>
      <c r="AB1519" s="7">
        <v>1</v>
      </c>
      <c r="AC1519" s="7">
        <v>13660</v>
      </c>
      <c r="AD1519" s="7">
        <v>13.66</v>
      </c>
      <c r="AE1519" s="7">
        <v>206000</v>
      </c>
    </row>
    <row r="1520" spans="1:31" ht="22" customHeight="1" x14ac:dyDescent="0.3">
      <c r="A1520" s="2">
        <v>43212</v>
      </c>
      <c r="B1520" s="3" t="s">
        <v>31</v>
      </c>
      <c r="C1520" s="3" t="s">
        <v>56</v>
      </c>
      <c r="D1520" s="3" t="s">
        <v>405</v>
      </c>
      <c r="E1520" s="3" t="s">
        <v>34</v>
      </c>
      <c r="F1520" s="4" t="s">
        <v>68</v>
      </c>
      <c r="G1520" s="4" t="s">
        <v>68</v>
      </c>
      <c r="H1520" s="4" t="s">
        <v>68</v>
      </c>
      <c r="I1520" s="3" t="s">
        <v>1664</v>
      </c>
      <c r="J1520" s="3" t="s">
        <v>903</v>
      </c>
      <c r="K1520" s="4" t="s">
        <v>68</v>
      </c>
      <c r="L1520" s="3" t="s">
        <v>1160</v>
      </c>
      <c r="M1520" s="4" t="s">
        <v>68</v>
      </c>
      <c r="N1520" s="4" t="s">
        <v>68</v>
      </c>
      <c r="O1520" s="4" t="s">
        <v>68</v>
      </c>
      <c r="P1520" s="3" t="s">
        <v>1161</v>
      </c>
      <c r="Q1520" s="3" t="s">
        <v>905</v>
      </c>
      <c r="R1520" s="3" t="s">
        <v>133</v>
      </c>
      <c r="S1520" s="3" t="s">
        <v>110</v>
      </c>
      <c r="T1520" s="3" t="s">
        <v>134</v>
      </c>
      <c r="U1520" s="3" t="s">
        <v>115</v>
      </c>
      <c r="V1520" s="3" t="s">
        <v>408</v>
      </c>
      <c r="W1520" s="3" t="s">
        <v>34</v>
      </c>
      <c r="X1520" s="3" t="s">
        <v>409</v>
      </c>
      <c r="Y1520" s="3" t="s">
        <v>47</v>
      </c>
      <c r="Z1520" s="3" t="s">
        <v>410</v>
      </c>
      <c r="AA1520" s="3" t="s">
        <v>1665</v>
      </c>
      <c r="AB1520" s="4">
        <v>1</v>
      </c>
      <c r="AC1520" s="4">
        <v>11340</v>
      </c>
      <c r="AD1520" s="4">
        <v>11.34</v>
      </c>
      <c r="AE1520" s="4">
        <v>59600</v>
      </c>
    </row>
    <row r="1521" spans="1:31" ht="22" customHeight="1" x14ac:dyDescent="0.3">
      <c r="A1521" s="5">
        <v>43210</v>
      </c>
      <c r="B1521" s="6" t="s">
        <v>206</v>
      </c>
      <c r="C1521" s="6" t="s">
        <v>56</v>
      </c>
      <c r="D1521" s="7" t="s">
        <v>68</v>
      </c>
      <c r="E1521" s="7" t="s">
        <v>68</v>
      </c>
      <c r="F1521" s="7" t="s">
        <v>68</v>
      </c>
      <c r="G1521" s="7" t="s">
        <v>68</v>
      </c>
      <c r="H1521" s="7" t="s">
        <v>68</v>
      </c>
      <c r="I1521" s="6" t="s">
        <v>74</v>
      </c>
      <c r="J1521" s="6" t="s">
        <v>108</v>
      </c>
      <c r="K1521" s="6" t="s">
        <v>109</v>
      </c>
      <c r="L1521" s="6" t="s">
        <v>110</v>
      </c>
      <c r="M1521" s="6" t="s">
        <v>61</v>
      </c>
      <c r="N1521" s="7">
        <v>4753761516.5299997</v>
      </c>
      <c r="O1521" s="7">
        <v>5421594553.2399998</v>
      </c>
      <c r="P1521" s="6" t="s">
        <v>1158</v>
      </c>
      <c r="Q1521" s="6" t="s">
        <v>41</v>
      </c>
      <c r="R1521" s="6" t="s">
        <v>133</v>
      </c>
      <c r="S1521" s="6" t="s">
        <v>110</v>
      </c>
      <c r="T1521" s="6" t="s">
        <v>134</v>
      </c>
      <c r="U1521" s="6" t="s">
        <v>115</v>
      </c>
      <c r="V1521" s="6" t="s">
        <v>45</v>
      </c>
      <c r="W1521" s="6" t="s">
        <v>34</v>
      </c>
      <c r="X1521" s="6" t="s">
        <v>46</v>
      </c>
      <c r="Y1521" s="6" t="s">
        <v>47</v>
      </c>
      <c r="Z1521" s="6" t="s">
        <v>426</v>
      </c>
      <c r="AA1521" s="6" t="s">
        <v>1666</v>
      </c>
      <c r="AB1521" s="7">
        <v>10</v>
      </c>
      <c r="AC1521" s="7">
        <v>121030</v>
      </c>
      <c r="AD1521" s="7">
        <v>121.03</v>
      </c>
      <c r="AE1521" s="7">
        <v>1757000</v>
      </c>
    </row>
    <row r="1522" spans="1:31" ht="22" customHeight="1" x14ac:dyDescent="0.3">
      <c r="A1522" s="2">
        <v>43206</v>
      </c>
      <c r="B1522" s="3" t="s">
        <v>31</v>
      </c>
      <c r="C1522" s="3" t="s">
        <v>56</v>
      </c>
      <c r="D1522" s="4" t="s">
        <v>68</v>
      </c>
      <c r="E1522" s="4" t="s">
        <v>68</v>
      </c>
      <c r="F1522" s="4" t="s">
        <v>68</v>
      </c>
      <c r="G1522" s="4" t="s">
        <v>68</v>
      </c>
      <c r="H1522" s="4" t="s">
        <v>68</v>
      </c>
      <c r="I1522" s="3" t="s">
        <v>74</v>
      </c>
      <c r="J1522" s="3" t="s">
        <v>385</v>
      </c>
      <c r="K1522" s="4" t="s">
        <v>68</v>
      </c>
      <c r="L1522" s="3" t="s">
        <v>120</v>
      </c>
      <c r="M1522" s="3" t="s">
        <v>61</v>
      </c>
      <c r="N1522" s="4" t="s">
        <v>68</v>
      </c>
      <c r="O1522" s="4" t="s">
        <v>68</v>
      </c>
      <c r="P1522" s="3" t="s">
        <v>387</v>
      </c>
      <c r="Q1522" s="3" t="s">
        <v>41</v>
      </c>
      <c r="R1522" s="3" t="s">
        <v>122</v>
      </c>
      <c r="S1522" s="3" t="s">
        <v>120</v>
      </c>
      <c r="T1522" s="3" t="s">
        <v>123</v>
      </c>
      <c r="U1522" s="3" t="s">
        <v>124</v>
      </c>
      <c r="V1522" s="3" t="s">
        <v>45</v>
      </c>
      <c r="W1522" s="3" t="s">
        <v>34</v>
      </c>
      <c r="X1522" s="3" t="s">
        <v>46</v>
      </c>
      <c r="Y1522" s="3" t="s">
        <v>47</v>
      </c>
      <c r="Z1522" s="3" t="s">
        <v>388</v>
      </c>
      <c r="AA1522" s="3" t="s">
        <v>1667</v>
      </c>
      <c r="AB1522" s="4">
        <v>2</v>
      </c>
      <c r="AC1522" s="4">
        <v>24120</v>
      </c>
      <c r="AD1522" s="4">
        <v>24.12</v>
      </c>
      <c r="AE1522" s="4">
        <v>1197000</v>
      </c>
    </row>
    <row r="1523" spans="1:31" ht="22" customHeight="1" x14ac:dyDescent="0.3">
      <c r="A1523" s="5">
        <v>43201</v>
      </c>
      <c r="B1523" s="6" t="s">
        <v>31</v>
      </c>
      <c r="C1523" s="6" t="s">
        <v>56</v>
      </c>
      <c r="D1523" s="6" t="s">
        <v>222</v>
      </c>
      <c r="E1523" s="6" t="s">
        <v>34</v>
      </c>
      <c r="F1523" s="7" t="s">
        <v>68</v>
      </c>
      <c r="G1523" s="7" t="s">
        <v>68</v>
      </c>
      <c r="H1523" s="7" t="s">
        <v>68</v>
      </c>
      <c r="I1523" s="6" t="s">
        <v>446</v>
      </c>
      <c r="J1523" s="6" t="s">
        <v>230</v>
      </c>
      <c r="K1523" s="6" t="s">
        <v>580</v>
      </c>
      <c r="L1523" s="6" t="s">
        <v>110</v>
      </c>
      <c r="M1523" s="7" t="s">
        <v>68</v>
      </c>
      <c r="N1523" s="7" t="s">
        <v>68</v>
      </c>
      <c r="O1523" s="7" t="s">
        <v>68</v>
      </c>
      <c r="P1523" s="6" t="s">
        <v>231</v>
      </c>
      <c r="Q1523" s="6" t="s">
        <v>101</v>
      </c>
      <c r="R1523" s="6" t="s">
        <v>133</v>
      </c>
      <c r="S1523" s="6" t="s">
        <v>110</v>
      </c>
      <c r="T1523" s="6" t="s">
        <v>134</v>
      </c>
      <c r="U1523" s="6" t="s">
        <v>115</v>
      </c>
      <c r="V1523" s="6" t="s">
        <v>45</v>
      </c>
      <c r="W1523" s="6" t="s">
        <v>34</v>
      </c>
      <c r="X1523" s="6" t="s">
        <v>46</v>
      </c>
      <c r="Y1523" s="6" t="s">
        <v>47</v>
      </c>
      <c r="Z1523" s="6" t="s">
        <v>232</v>
      </c>
      <c r="AA1523" s="6" t="s">
        <v>1668</v>
      </c>
      <c r="AB1523" s="7">
        <v>3</v>
      </c>
      <c r="AC1523" s="7">
        <v>48120</v>
      </c>
      <c r="AD1523" s="7">
        <v>48.12</v>
      </c>
      <c r="AE1523" s="7">
        <v>63200</v>
      </c>
    </row>
    <row r="1524" spans="1:31" ht="22" customHeight="1" x14ac:dyDescent="0.3">
      <c r="A1524" s="2">
        <v>43201</v>
      </c>
      <c r="B1524" s="3" t="s">
        <v>31</v>
      </c>
      <c r="C1524" s="3" t="s">
        <v>56</v>
      </c>
      <c r="D1524" s="3" t="s">
        <v>222</v>
      </c>
      <c r="E1524" s="3" t="s">
        <v>34</v>
      </c>
      <c r="F1524" s="4" t="s">
        <v>68</v>
      </c>
      <c r="G1524" s="4" t="s">
        <v>68</v>
      </c>
      <c r="H1524" s="4" t="s">
        <v>68</v>
      </c>
      <c r="I1524" s="3" t="s">
        <v>446</v>
      </c>
      <c r="J1524" s="3" t="s">
        <v>230</v>
      </c>
      <c r="K1524" s="3" t="s">
        <v>580</v>
      </c>
      <c r="L1524" s="3" t="s">
        <v>110</v>
      </c>
      <c r="M1524" s="4" t="s">
        <v>68</v>
      </c>
      <c r="N1524" s="4" t="s">
        <v>68</v>
      </c>
      <c r="O1524" s="4" t="s">
        <v>68</v>
      </c>
      <c r="P1524" s="3" t="s">
        <v>231</v>
      </c>
      <c r="Q1524" s="3" t="s">
        <v>101</v>
      </c>
      <c r="R1524" s="3" t="s">
        <v>133</v>
      </c>
      <c r="S1524" s="3" t="s">
        <v>110</v>
      </c>
      <c r="T1524" s="3" t="s">
        <v>134</v>
      </c>
      <c r="U1524" s="3" t="s">
        <v>115</v>
      </c>
      <c r="V1524" s="3" t="s">
        <v>45</v>
      </c>
      <c r="W1524" s="3" t="s">
        <v>34</v>
      </c>
      <c r="X1524" s="3" t="s">
        <v>46</v>
      </c>
      <c r="Y1524" s="3" t="s">
        <v>47</v>
      </c>
      <c r="Z1524" s="3" t="s">
        <v>232</v>
      </c>
      <c r="AA1524" s="3" t="s">
        <v>1669</v>
      </c>
      <c r="AB1524" s="4">
        <v>2</v>
      </c>
      <c r="AC1524" s="4">
        <v>32080</v>
      </c>
      <c r="AD1524" s="4">
        <v>32.08</v>
      </c>
      <c r="AE1524" s="4">
        <v>42200</v>
      </c>
    </row>
    <row r="1525" spans="1:31" ht="22" customHeight="1" x14ac:dyDescent="0.3">
      <c r="A1525" s="5">
        <v>43196</v>
      </c>
      <c r="B1525" s="6" t="s">
        <v>126</v>
      </c>
      <c r="C1525" s="6" t="s">
        <v>56</v>
      </c>
      <c r="D1525" s="7" t="s">
        <v>68</v>
      </c>
      <c r="E1525" s="7" t="s">
        <v>68</v>
      </c>
      <c r="F1525" s="7" t="s">
        <v>68</v>
      </c>
      <c r="G1525" s="7" t="s">
        <v>68</v>
      </c>
      <c r="H1525" s="7" t="s">
        <v>68</v>
      </c>
      <c r="I1525" s="6" t="s">
        <v>74</v>
      </c>
      <c r="J1525" s="6" t="s">
        <v>160</v>
      </c>
      <c r="K1525" s="7" t="s">
        <v>68</v>
      </c>
      <c r="L1525" s="6" t="s">
        <v>120</v>
      </c>
      <c r="M1525" s="6" t="s">
        <v>61</v>
      </c>
      <c r="N1525" s="7" t="s">
        <v>68</v>
      </c>
      <c r="O1525" s="7" t="s">
        <v>68</v>
      </c>
      <c r="P1525" s="6" t="s">
        <v>162</v>
      </c>
      <c r="Q1525" s="6" t="s">
        <v>41</v>
      </c>
      <c r="R1525" s="6" t="s">
        <v>122</v>
      </c>
      <c r="S1525" s="6" t="s">
        <v>120</v>
      </c>
      <c r="T1525" s="6" t="s">
        <v>123</v>
      </c>
      <c r="U1525" s="6" t="s">
        <v>124</v>
      </c>
      <c r="V1525" s="6" t="s">
        <v>45</v>
      </c>
      <c r="W1525" s="6" t="s">
        <v>34</v>
      </c>
      <c r="X1525" s="6" t="s">
        <v>46</v>
      </c>
      <c r="Y1525" s="6" t="s">
        <v>47</v>
      </c>
      <c r="Z1525" s="6" t="s">
        <v>163</v>
      </c>
      <c r="AA1525" s="6" t="s">
        <v>1670</v>
      </c>
      <c r="AB1525" s="7">
        <v>1</v>
      </c>
      <c r="AC1525" s="7">
        <v>7540</v>
      </c>
      <c r="AD1525" s="7">
        <v>7.54</v>
      </c>
      <c r="AE1525" s="7">
        <v>126000</v>
      </c>
    </row>
    <row r="1526" spans="1:31" ht="22" customHeight="1" x14ac:dyDescent="0.3">
      <c r="A1526" s="2">
        <v>43189</v>
      </c>
      <c r="B1526" s="3" t="s">
        <v>31</v>
      </c>
      <c r="C1526" s="3" t="s">
        <v>56</v>
      </c>
      <c r="D1526" s="4" t="s">
        <v>68</v>
      </c>
      <c r="E1526" s="4" t="s">
        <v>68</v>
      </c>
      <c r="F1526" s="4" t="s">
        <v>68</v>
      </c>
      <c r="G1526" s="4" t="s">
        <v>68</v>
      </c>
      <c r="H1526" s="4" t="s">
        <v>68</v>
      </c>
      <c r="I1526" s="3" t="s">
        <v>74</v>
      </c>
      <c r="J1526" s="3" t="s">
        <v>200</v>
      </c>
      <c r="K1526" s="4" t="s">
        <v>68</v>
      </c>
      <c r="L1526" s="3" t="s">
        <v>99</v>
      </c>
      <c r="M1526" s="4" t="s">
        <v>68</v>
      </c>
      <c r="N1526" s="4" t="s">
        <v>68</v>
      </c>
      <c r="O1526" s="4" t="s">
        <v>68</v>
      </c>
      <c r="P1526" s="3" t="s">
        <v>202</v>
      </c>
      <c r="Q1526" s="3" t="s">
        <v>41</v>
      </c>
      <c r="R1526" s="3" t="s">
        <v>133</v>
      </c>
      <c r="S1526" s="3" t="s">
        <v>110</v>
      </c>
      <c r="T1526" s="3" t="s">
        <v>134</v>
      </c>
      <c r="U1526" s="3" t="s">
        <v>115</v>
      </c>
      <c r="V1526" s="3" t="s">
        <v>45</v>
      </c>
      <c r="W1526" s="3" t="s">
        <v>34</v>
      </c>
      <c r="X1526" s="3" t="s">
        <v>46</v>
      </c>
      <c r="Y1526" s="3" t="s">
        <v>47</v>
      </c>
      <c r="Z1526" s="3" t="s">
        <v>145</v>
      </c>
      <c r="AA1526" s="3" t="s">
        <v>1671</v>
      </c>
      <c r="AB1526" s="4">
        <v>4</v>
      </c>
      <c r="AC1526" s="4">
        <v>38960</v>
      </c>
      <c r="AD1526" s="4">
        <v>38.96</v>
      </c>
      <c r="AE1526" s="4">
        <v>461000</v>
      </c>
    </row>
    <row r="1527" spans="1:31" ht="22" customHeight="1" x14ac:dyDescent="0.3">
      <c r="A1527" s="5">
        <v>43189</v>
      </c>
      <c r="B1527" s="6" t="s">
        <v>107</v>
      </c>
      <c r="C1527" s="6" t="s">
        <v>56</v>
      </c>
      <c r="D1527" s="6" t="s">
        <v>222</v>
      </c>
      <c r="E1527" s="6" t="s">
        <v>34</v>
      </c>
      <c r="F1527" s="7" t="s">
        <v>68</v>
      </c>
      <c r="G1527" s="7" t="s">
        <v>68</v>
      </c>
      <c r="H1527" s="7" t="s">
        <v>68</v>
      </c>
      <c r="I1527" s="6" t="s">
        <v>223</v>
      </c>
      <c r="J1527" s="6" t="s">
        <v>108</v>
      </c>
      <c r="K1527" s="6" t="s">
        <v>109</v>
      </c>
      <c r="L1527" s="6" t="s">
        <v>110</v>
      </c>
      <c r="M1527" s="6" t="s">
        <v>61</v>
      </c>
      <c r="N1527" s="7">
        <v>4753761516.5299997</v>
      </c>
      <c r="O1527" s="7">
        <v>5421594553.2399998</v>
      </c>
      <c r="P1527" s="6" t="s">
        <v>1158</v>
      </c>
      <c r="Q1527" s="6" t="s">
        <v>41</v>
      </c>
      <c r="R1527" s="6" t="s">
        <v>133</v>
      </c>
      <c r="S1527" s="6" t="s">
        <v>110</v>
      </c>
      <c r="T1527" s="6" t="s">
        <v>134</v>
      </c>
      <c r="U1527" s="6" t="s">
        <v>115</v>
      </c>
      <c r="V1527" s="6" t="s">
        <v>45</v>
      </c>
      <c r="W1527" s="6" t="s">
        <v>34</v>
      </c>
      <c r="X1527" s="6" t="s">
        <v>46</v>
      </c>
      <c r="Y1527" s="6" t="s">
        <v>47</v>
      </c>
      <c r="Z1527" s="6" t="s">
        <v>345</v>
      </c>
      <c r="AA1527" s="6" t="s">
        <v>1672</v>
      </c>
      <c r="AB1527" s="7">
        <v>2</v>
      </c>
      <c r="AC1527" s="7">
        <v>25000</v>
      </c>
      <c r="AD1527" s="7">
        <v>25</v>
      </c>
      <c r="AE1527" s="7">
        <v>296000</v>
      </c>
    </row>
    <row r="1528" spans="1:31" ht="22" customHeight="1" x14ac:dyDescent="0.3">
      <c r="A1528" s="2">
        <v>43188</v>
      </c>
      <c r="B1528" s="3" t="s">
        <v>31</v>
      </c>
      <c r="C1528" s="3" t="s">
        <v>56</v>
      </c>
      <c r="D1528" s="4" t="s">
        <v>68</v>
      </c>
      <c r="E1528" s="4" t="s">
        <v>68</v>
      </c>
      <c r="F1528" s="4" t="s">
        <v>68</v>
      </c>
      <c r="G1528" s="4" t="s">
        <v>68</v>
      </c>
      <c r="H1528" s="4" t="s">
        <v>68</v>
      </c>
      <c r="I1528" s="3" t="s">
        <v>74</v>
      </c>
      <c r="J1528" s="3" t="s">
        <v>244</v>
      </c>
      <c r="K1528" s="4" t="s">
        <v>68</v>
      </c>
      <c r="L1528" s="3" t="s">
        <v>245</v>
      </c>
      <c r="M1528" s="3" t="s">
        <v>61</v>
      </c>
      <c r="N1528" s="4" t="s">
        <v>68</v>
      </c>
      <c r="O1528" s="4" t="s">
        <v>68</v>
      </c>
      <c r="P1528" s="3" t="s">
        <v>246</v>
      </c>
      <c r="Q1528" s="3" t="s">
        <v>41</v>
      </c>
      <c r="R1528" s="3" t="s">
        <v>474</v>
      </c>
      <c r="S1528" s="3" t="s">
        <v>245</v>
      </c>
      <c r="T1528" s="3" t="s">
        <v>475</v>
      </c>
      <c r="U1528" s="3" t="s">
        <v>124</v>
      </c>
      <c r="V1528" s="3" t="s">
        <v>45</v>
      </c>
      <c r="W1528" s="3" t="s">
        <v>34</v>
      </c>
      <c r="X1528" s="3" t="s">
        <v>46</v>
      </c>
      <c r="Y1528" s="3" t="s">
        <v>47</v>
      </c>
      <c r="Z1528" s="3" t="s">
        <v>187</v>
      </c>
      <c r="AA1528" s="3" t="s">
        <v>1673</v>
      </c>
      <c r="AB1528" s="4">
        <v>7</v>
      </c>
      <c r="AC1528" s="4">
        <v>170800</v>
      </c>
      <c r="AD1528" s="4">
        <v>170.8</v>
      </c>
      <c r="AE1528" s="4">
        <v>1525000</v>
      </c>
    </row>
    <row r="1529" spans="1:31" ht="22" customHeight="1" x14ac:dyDescent="0.3">
      <c r="A1529" s="5">
        <v>43186</v>
      </c>
      <c r="B1529" s="6" t="s">
        <v>126</v>
      </c>
      <c r="C1529" s="6" t="s">
        <v>56</v>
      </c>
      <c r="D1529" s="7" t="s">
        <v>68</v>
      </c>
      <c r="E1529" s="7" t="s">
        <v>68</v>
      </c>
      <c r="F1529" s="7" t="s">
        <v>68</v>
      </c>
      <c r="G1529" s="7" t="s">
        <v>68</v>
      </c>
      <c r="H1529" s="7" t="s">
        <v>68</v>
      </c>
      <c r="I1529" s="6" t="s">
        <v>74</v>
      </c>
      <c r="J1529" s="6" t="s">
        <v>160</v>
      </c>
      <c r="K1529" s="7" t="s">
        <v>68</v>
      </c>
      <c r="L1529" s="6" t="s">
        <v>120</v>
      </c>
      <c r="M1529" s="6" t="s">
        <v>61</v>
      </c>
      <c r="N1529" s="7" t="s">
        <v>68</v>
      </c>
      <c r="O1529" s="7" t="s">
        <v>68</v>
      </c>
      <c r="P1529" s="6" t="s">
        <v>162</v>
      </c>
      <c r="Q1529" s="6" t="s">
        <v>101</v>
      </c>
      <c r="R1529" s="6" t="s">
        <v>122</v>
      </c>
      <c r="S1529" s="6" t="s">
        <v>120</v>
      </c>
      <c r="T1529" s="6" t="s">
        <v>123</v>
      </c>
      <c r="U1529" s="6" t="s">
        <v>124</v>
      </c>
      <c r="V1529" s="6" t="s">
        <v>45</v>
      </c>
      <c r="W1529" s="6" t="s">
        <v>34</v>
      </c>
      <c r="X1529" s="6" t="s">
        <v>46</v>
      </c>
      <c r="Y1529" s="6" t="s">
        <v>47</v>
      </c>
      <c r="Z1529" s="6" t="s">
        <v>163</v>
      </c>
      <c r="AA1529" s="6" t="s">
        <v>1670</v>
      </c>
      <c r="AB1529" s="7">
        <v>1</v>
      </c>
      <c r="AC1529" s="7">
        <v>7540</v>
      </c>
      <c r="AD1529" s="7">
        <v>7.54</v>
      </c>
      <c r="AE1529" s="7">
        <v>131000</v>
      </c>
    </row>
    <row r="1530" spans="1:31" ht="22" customHeight="1" x14ac:dyDescent="0.3">
      <c r="A1530" s="2">
        <v>43182</v>
      </c>
      <c r="B1530" s="3" t="s">
        <v>206</v>
      </c>
      <c r="C1530" s="3" t="s">
        <v>56</v>
      </c>
      <c r="D1530" s="4" t="s">
        <v>68</v>
      </c>
      <c r="E1530" s="4" t="s">
        <v>68</v>
      </c>
      <c r="F1530" s="4" t="s">
        <v>68</v>
      </c>
      <c r="G1530" s="4" t="s">
        <v>68</v>
      </c>
      <c r="H1530" s="4" t="s">
        <v>68</v>
      </c>
      <c r="I1530" s="3" t="s">
        <v>74</v>
      </c>
      <c r="J1530" s="3" t="s">
        <v>108</v>
      </c>
      <c r="K1530" s="3" t="s">
        <v>109</v>
      </c>
      <c r="L1530" s="3" t="s">
        <v>110</v>
      </c>
      <c r="M1530" s="3" t="s">
        <v>61</v>
      </c>
      <c r="N1530" s="4">
        <v>4753761516.5299997</v>
      </c>
      <c r="O1530" s="4">
        <v>5421594553.2399998</v>
      </c>
      <c r="P1530" s="3" t="s">
        <v>1158</v>
      </c>
      <c r="Q1530" s="3" t="s">
        <v>41</v>
      </c>
      <c r="R1530" s="3" t="s">
        <v>133</v>
      </c>
      <c r="S1530" s="3" t="s">
        <v>110</v>
      </c>
      <c r="T1530" s="3" t="s">
        <v>134</v>
      </c>
      <c r="U1530" s="3" t="s">
        <v>115</v>
      </c>
      <c r="V1530" s="3" t="s">
        <v>45</v>
      </c>
      <c r="W1530" s="3" t="s">
        <v>34</v>
      </c>
      <c r="X1530" s="3" t="s">
        <v>46</v>
      </c>
      <c r="Y1530" s="3" t="s">
        <v>47</v>
      </c>
      <c r="Z1530" s="3" t="s">
        <v>116</v>
      </c>
      <c r="AA1530" s="3" t="s">
        <v>1674</v>
      </c>
      <c r="AB1530" s="4">
        <v>4</v>
      </c>
      <c r="AC1530" s="4">
        <v>48412</v>
      </c>
      <c r="AD1530" s="4">
        <v>48.41</v>
      </c>
      <c r="AE1530" s="4">
        <v>669000</v>
      </c>
    </row>
    <row r="1531" spans="1:31" ht="22" customHeight="1" x14ac:dyDescent="0.3">
      <c r="A1531" s="5">
        <v>43181</v>
      </c>
      <c r="B1531" s="6" t="s">
        <v>31</v>
      </c>
      <c r="C1531" s="6" t="s">
        <v>56</v>
      </c>
      <c r="D1531" s="6" t="s">
        <v>222</v>
      </c>
      <c r="E1531" s="6" t="s">
        <v>34</v>
      </c>
      <c r="F1531" s="7" t="s">
        <v>68</v>
      </c>
      <c r="G1531" s="7" t="s">
        <v>68</v>
      </c>
      <c r="H1531" s="7" t="s">
        <v>68</v>
      </c>
      <c r="I1531" s="6" t="s">
        <v>223</v>
      </c>
      <c r="J1531" s="6" t="s">
        <v>244</v>
      </c>
      <c r="K1531" s="7" t="s">
        <v>68</v>
      </c>
      <c r="L1531" s="6" t="s">
        <v>245</v>
      </c>
      <c r="M1531" s="6" t="s">
        <v>61</v>
      </c>
      <c r="N1531" s="7" t="s">
        <v>68</v>
      </c>
      <c r="O1531" s="7" t="s">
        <v>68</v>
      </c>
      <c r="P1531" s="6" t="s">
        <v>246</v>
      </c>
      <c r="Q1531" s="6" t="s">
        <v>41</v>
      </c>
      <c r="R1531" s="6" t="s">
        <v>474</v>
      </c>
      <c r="S1531" s="6" t="s">
        <v>245</v>
      </c>
      <c r="T1531" s="6" t="s">
        <v>475</v>
      </c>
      <c r="U1531" s="6" t="s">
        <v>124</v>
      </c>
      <c r="V1531" s="6" t="s">
        <v>45</v>
      </c>
      <c r="W1531" s="6" t="s">
        <v>34</v>
      </c>
      <c r="X1531" s="6" t="s">
        <v>46</v>
      </c>
      <c r="Y1531" s="6" t="s">
        <v>47</v>
      </c>
      <c r="Z1531" s="6" t="s">
        <v>187</v>
      </c>
      <c r="AA1531" s="6" t="s">
        <v>1675</v>
      </c>
      <c r="AB1531" s="7">
        <v>2</v>
      </c>
      <c r="AC1531" s="7">
        <v>48800</v>
      </c>
      <c r="AD1531" s="7">
        <v>48.8</v>
      </c>
      <c r="AE1531" s="7">
        <v>436000</v>
      </c>
    </row>
    <row r="1532" spans="1:31" ht="22" customHeight="1" x14ac:dyDescent="0.3">
      <c r="A1532" s="2">
        <v>43177</v>
      </c>
      <c r="B1532" s="3" t="s">
        <v>31</v>
      </c>
      <c r="C1532" s="3" t="s">
        <v>56</v>
      </c>
      <c r="D1532" s="4" t="s">
        <v>68</v>
      </c>
      <c r="E1532" s="4" t="s">
        <v>68</v>
      </c>
      <c r="F1532" s="4" t="s">
        <v>68</v>
      </c>
      <c r="G1532" s="4" t="s">
        <v>68</v>
      </c>
      <c r="H1532" s="4" t="s">
        <v>68</v>
      </c>
      <c r="I1532" s="3" t="s">
        <v>74</v>
      </c>
      <c r="J1532" s="3" t="s">
        <v>1676</v>
      </c>
      <c r="K1532" s="3" t="s">
        <v>1677</v>
      </c>
      <c r="L1532" s="3" t="s">
        <v>92</v>
      </c>
      <c r="M1532" s="3" t="s">
        <v>61</v>
      </c>
      <c r="N1532" s="8">
        <v>42196711</v>
      </c>
      <c r="O1532" s="4" t="s">
        <v>68</v>
      </c>
      <c r="P1532" s="3" t="s">
        <v>1678</v>
      </c>
      <c r="Q1532" s="3" t="s">
        <v>41</v>
      </c>
      <c r="R1532" s="3" t="s">
        <v>91</v>
      </c>
      <c r="S1532" s="3" t="s">
        <v>92</v>
      </c>
      <c r="T1532" s="3" t="s">
        <v>93</v>
      </c>
      <c r="U1532" s="3" t="s">
        <v>94</v>
      </c>
      <c r="V1532" s="3" t="s">
        <v>45</v>
      </c>
      <c r="W1532" s="3" t="s">
        <v>34</v>
      </c>
      <c r="X1532" s="3" t="s">
        <v>46</v>
      </c>
      <c r="Y1532" s="3" t="s">
        <v>47</v>
      </c>
      <c r="Z1532" s="3" t="s">
        <v>95</v>
      </c>
      <c r="AA1532" s="3" t="s">
        <v>1679</v>
      </c>
      <c r="AB1532" s="4">
        <v>6</v>
      </c>
      <c r="AC1532" s="4">
        <v>78600</v>
      </c>
      <c r="AD1532" s="4">
        <v>78.599999999999994</v>
      </c>
      <c r="AE1532" s="4">
        <v>277000</v>
      </c>
    </row>
    <row r="1533" spans="1:31" ht="22" customHeight="1" x14ac:dyDescent="0.3">
      <c r="A1533" s="5">
        <v>43177</v>
      </c>
      <c r="B1533" s="6" t="s">
        <v>31</v>
      </c>
      <c r="C1533" s="6" t="s">
        <v>56</v>
      </c>
      <c r="D1533" s="7" t="s">
        <v>68</v>
      </c>
      <c r="E1533" s="7" t="s">
        <v>68</v>
      </c>
      <c r="F1533" s="7" t="s">
        <v>68</v>
      </c>
      <c r="G1533" s="7" t="s">
        <v>68</v>
      </c>
      <c r="H1533" s="7" t="s">
        <v>68</v>
      </c>
      <c r="I1533" s="6" t="s">
        <v>74</v>
      </c>
      <c r="J1533" s="6" t="s">
        <v>1676</v>
      </c>
      <c r="K1533" s="6" t="s">
        <v>1677</v>
      </c>
      <c r="L1533" s="6" t="s">
        <v>92</v>
      </c>
      <c r="M1533" s="6" t="s">
        <v>61</v>
      </c>
      <c r="N1533" s="9">
        <v>42196711</v>
      </c>
      <c r="O1533" s="7" t="s">
        <v>68</v>
      </c>
      <c r="P1533" s="6" t="s">
        <v>1678</v>
      </c>
      <c r="Q1533" s="6" t="s">
        <v>41</v>
      </c>
      <c r="R1533" s="6" t="s">
        <v>91</v>
      </c>
      <c r="S1533" s="6" t="s">
        <v>92</v>
      </c>
      <c r="T1533" s="6" t="s">
        <v>93</v>
      </c>
      <c r="U1533" s="6" t="s">
        <v>94</v>
      </c>
      <c r="V1533" s="6" t="s">
        <v>45</v>
      </c>
      <c r="W1533" s="6" t="s">
        <v>34</v>
      </c>
      <c r="X1533" s="6" t="s">
        <v>46</v>
      </c>
      <c r="Y1533" s="6" t="s">
        <v>47</v>
      </c>
      <c r="Z1533" s="6" t="s">
        <v>95</v>
      </c>
      <c r="AA1533" s="6" t="s">
        <v>1680</v>
      </c>
      <c r="AB1533" s="7">
        <v>6</v>
      </c>
      <c r="AC1533" s="7">
        <v>78600</v>
      </c>
      <c r="AD1533" s="7">
        <v>78.599999999999994</v>
      </c>
      <c r="AE1533" s="7">
        <v>277000</v>
      </c>
    </row>
    <row r="1534" spans="1:31" ht="22" customHeight="1" x14ac:dyDescent="0.3">
      <c r="A1534" s="2">
        <v>43177</v>
      </c>
      <c r="B1534" s="3" t="s">
        <v>31</v>
      </c>
      <c r="C1534" s="3" t="s">
        <v>56</v>
      </c>
      <c r="D1534" s="4" t="s">
        <v>68</v>
      </c>
      <c r="E1534" s="4" t="s">
        <v>68</v>
      </c>
      <c r="F1534" s="4" t="s">
        <v>68</v>
      </c>
      <c r="G1534" s="4" t="s">
        <v>68</v>
      </c>
      <c r="H1534" s="4" t="s">
        <v>68</v>
      </c>
      <c r="I1534" s="3" t="s">
        <v>74</v>
      </c>
      <c r="J1534" s="3" t="s">
        <v>1676</v>
      </c>
      <c r="K1534" s="3" t="s">
        <v>1677</v>
      </c>
      <c r="L1534" s="3" t="s">
        <v>92</v>
      </c>
      <c r="M1534" s="3" t="s">
        <v>61</v>
      </c>
      <c r="N1534" s="8">
        <v>42196711</v>
      </c>
      <c r="O1534" s="4" t="s">
        <v>68</v>
      </c>
      <c r="P1534" s="3" t="s">
        <v>1678</v>
      </c>
      <c r="Q1534" s="3" t="s">
        <v>41</v>
      </c>
      <c r="R1534" s="3" t="s">
        <v>91</v>
      </c>
      <c r="S1534" s="3" t="s">
        <v>92</v>
      </c>
      <c r="T1534" s="3" t="s">
        <v>93</v>
      </c>
      <c r="U1534" s="3" t="s">
        <v>94</v>
      </c>
      <c r="V1534" s="3" t="s">
        <v>45</v>
      </c>
      <c r="W1534" s="3" t="s">
        <v>34</v>
      </c>
      <c r="X1534" s="3" t="s">
        <v>46</v>
      </c>
      <c r="Y1534" s="3" t="s">
        <v>47</v>
      </c>
      <c r="Z1534" s="3" t="s">
        <v>95</v>
      </c>
      <c r="AA1534" s="3" t="s">
        <v>1681</v>
      </c>
      <c r="AB1534" s="4">
        <v>6</v>
      </c>
      <c r="AC1534" s="4">
        <v>78600</v>
      </c>
      <c r="AD1534" s="4">
        <v>78.599999999999994</v>
      </c>
      <c r="AE1534" s="4">
        <v>277000</v>
      </c>
    </row>
    <row r="1535" spans="1:31" ht="22" customHeight="1" x14ac:dyDescent="0.3">
      <c r="A1535" s="5">
        <v>43177</v>
      </c>
      <c r="B1535" s="6" t="s">
        <v>31</v>
      </c>
      <c r="C1535" s="6" t="s">
        <v>56</v>
      </c>
      <c r="D1535" s="7" t="s">
        <v>68</v>
      </c>
      <c r="E1535" s="7" t="s">
        <v>68</v>
      </c>
      <c r="F1535" s="7" t="s">
        <v>68</v>
      </c>
      <c r="G1535" s="7" t="s">
        <v>68</v>
      </c>
      <c r="H1535" s="7" t="s">
        <v>68</v>
      </c>
      <c r="I1535" s="6" t="s">
        <v>74</v>
      </c>
      <c r="J1535" s="6" t="s">
        <v>1676</v>
      </c>
      <c r="K1535" s="6" t="s">
        <v>1677</v>
      </c>
      <c r="L1535" s="6" t="s">
        <v>92</v>
      </c>
      <c r="M1535" s="6" t="s">
        <v>61</v>
      </c>
      <c r="N1535" s="9">
        <v>42196711</v>
      </c>
      <c r="O1535" s="7" t="s">
        <v>68</v>
      </c>
      <c r="P1535" s="6" t="s">
        <v>1678</v>
      </c>
      <c r="Q1535" s="6" t="s">
        <v>41</v>
      </c>
      <c r="R1535" s="6" t="s">
        <v>91</v>
      </c>
      <c r="S1535" s="6" t="s">
        <v>92</v>
      </c>
      <c r="T1535" s="6" t="s">
        <v>93</v>
      </c>
      <c r="U1535" s="6" t="s">
        <v>94</v>
      </c>
      <c r="V1535" s="6" t="s">
        <v>45</v>
      </c>
      <c r="W1535" s="6" t="s">
        <v>34</v>
      </c>
      <c r="X1535" s="6" t="s">
        <v>46</v>
      </c>
      <c r="Y1535" s="6" t="s">
        <v>47</v>
      </c>
      <c r="Z1535" s="6" t="s">
        <v>95</v>
      </c>
      <c r="AA1535" s="6" t="s">
        <v>1681</v>
      </c>
      <c r="AB1535" s="7">
        <v>6</v>
      </c>
      <c r="AC1535" s="7">
        <v>78600</v>
      </c>
      <c r="AD1535" s="7">
        <v>78.599999999999994</v>
      </c>
      <c r="AE1535" s="7">
        <v>277000</v>
      </c>
    </row>
    <row r="1536" spans="1:31" ht="22" customHeight="1" x14ac:dyDescent="0.3">
      <c r="A1536" s="2">
        <v>43172</v>
      </c>
      <c r="B1536" s="3" t="s">
        <v>31</v>
      </c>
      <c r="C1536" s="3" t="s">
        <v>56</v>
      </c>
      <c r="D1536" s="3" t="s">
        <v>222</v>
      </c>
      <c r="E1536" s="3" t="s">
        <v>34</v>
      </c>
      <c r="F1536" s="4" t="s">
        <v>68</v>
      </c>
      <c r="G1536" s="4" t="s">
        <v>68</v>
      </c>
      <c r="H1536" s="4" t="s">
        <v>68</v>
      </c>
      <c r="I1536" s="3" t="s">
        <v>446</v>
      </c>
      <c r="J1536" s="3" t="s">
        <v>244</v>
      </c>
      <c r="K1536" s="4" t="s">
        <v>68</v>
      </c>
      <c r="L1536" s="3" t="s">
        <v>245</v>
      </c>
      <c r="M1536" s="3" t="s">
        <v>61</v>
      </c>
      <c r="N1536" s="4" t="s">
        <v>68</v>
      </c>
      <c r="O1536" s="4" t="s">
        <v>68</v>
      </c>
      <c r="P1536" s="3" t="s">
        <v>246</v>
      </c>
      <c r="Q1536" s="3" t="s">
        <v>41</v>
      </c>
      <c r="R1536" s="3" t="s">
        <v>474</v>
      </c>
      <c r="S1536" s="3" t="s">
        <v>245</v>
      </c>
      <c r="T1536" s="3" t="s">
        <v>475</v>
      </c>
      <c r="U1536" s="3" t="s">
        <v>124</v>
      </c>
      <c r="V1536" s="3" t="s">
        <v>45</v>
      </c>
      <c r="W1536" s="3" t="s">
        <v>34</v>
      </c>
      <c r="X1536" s="3" t="s">
        <v>46</v>
      </c>
      <c r="Y1536" s="3" t="s">
        <v>47</v>
      </c>
      <c r="Z1536" s="3" t="s">
        <v>187</v>
      </c>
      <c r="AA1536" s="3" t="s">
        <v>1682</v>
      </c>
      <c r="AB1536" s="4">
        <v>2</v>
      </c>
      <c r="AC1536" s="4">
        <v>48800</v>
      </c>
      <c r="AD1536" s="4">
        <v>48.8</v>
      </c>
      <c r="AE1536" s="4">
        <v>436000</v>
      </c>
    </row>
    <row r="1537" spans="1:31" ht="22" customHeight="1" x14ac:dyDescent="0.3">
      <c r="A1537" s="5">
        <v>43170</v>
      </c>
      <c r="B1537" s="6" t="s">
        <v>31</v>
      </c>
      <c r="C1537" s="6" t="s">
        <v>56</v>
      </c>
      <c r="D1537" s="7" t="s">
        <v>68</v>
      </c>
      <c r="E1537" s="7" t="s">
        <v>68</v>
      </c>
      <c r="F1537" s="7" t="s">
        <v>68</v>
      </c>
      <c r="G1537" s="7" t="s">
        <v>68</v>
      </c>
      <c r="H1537" s="7" t="s">
        <v>68</v>
      </c>
      <c r="I1537" s="6" t="s">
        <v>74</v>
      </c>
      <c r="J1537" s="6" t="s">
        <v>1676</v>
      </c>
      <c r="K1537" s="6" t="s">
        <v>1677</v>
      </c>
      <c r="L1537" s="6" t="s">
        <v>92</v>
      </c>
      <c r="M1537" s="6" t="s">
        <v>61</v>
      </c>
      <c r="N1537" s="9">
        <v>42196711</v>
      </c>
      <c r="O1537" s="7" t="s">
        <v>68</v>
      </c>
      <c r="P1537" s="6" t="s">
        <v>1678</v>
      </c>
      <c r="Q1537" s="6" t="s">
        <v>41</v>
      </c>
      <c r="R1537" s="6" t="s">
        <v>91</v>
      </c>
      <c r="S1537" s="6" t="s">
        <v>92</v>
      </c>
      <c r="T1537" s="6" t="s">
        <v>93</v>
      </c>
      <c r="U1537" s="6" t="s">
        <v>94</v>
      </c>
      <c r="V1537" s="6" t="s">
        <v>45</v>
      </c>
      <c r="W1537" s="6" t="s">
        <v>34</v>
      </c>
      <c r="X1537" s="6" t="s">
        <v>46</v>
      </c>
      <c r="Y1537" s="6" t="s">
        <v>47</v>
      </c>
      <c r="Z1537" s="6" t="s">
        <v>95</v>
      </c>
      <c r="AA1537" s="6" t="s">
        <v>1683</v>
      </c>
      <c r="AB1537" s="7">
        <v>6</v>
      </c>
      <c r="AC1537" s="7">
        <v>77945</v>
      </c>
      <c r="AD1537" s="7">
        <v>77.94</v>
      </c>
      <c r="AE1537" s="7">
        <v>275000</v>
      </c>
    </row>
    <row r="1538" spans="1:31" ht="22" customHeight="1" x14ac:dyDescent="0.3">
      <c r="A1538" s="2">
        <v>43170</v>
      </c>
      <c r="B1538" s="3" t="s">
        <v>31</v>
      </c>
      <c r="C1538" s="3" t="s">
        <v>56</v>
      </c>
      <c r="D1538" s="4" t="s">
        <v>68</v>
      </c>
      <c r="E1538" s="4" t="s">
        <v>68</v>
      </c>
      <c r="F1538" s="4" t="s">
        <v>68</v>
      </c>
      <c r="G1538" s="4" t="s">
        <v>68</v>
      </c>
      <c r="H1538" s="4" t="s">
        <v>68</v>
      </c>
      <c r="I1538" s="3" t="s">
        <v>74</v>
      </c>
      <c r="J1538" s="3" t="s">
        <v>944</v>
      </c>
      <c r="K1538" s="4" t="s">
        <v>68</v>
      </c>
      <c r="L1538" s="3" t="s">
        <v>120</v>
      </c>
      <c r="M1538" s="4" t="s">
        <v>68</v>
      </c>
      <c r="N1538" s="4" t="s">
        <v>68</v>
      </c>
      <c r="O1538" s="4" t="s">
        <v>68</v>
      </c>
      <c r="P1538" s="3" t="s">
        <v>360</v>
      </c>
      <c r="Q1538" s="3" t="s">
        <v>41</v>
      </c>
      <c r="R1538" s="3" t="s">
        <v>1684</v>
      </c>
      <c r="S1538" s="3" t="s">
        <v>120</v>
      </c>
      <c r="T1538" s="3" t="s">
        <v>1685</v>
      </c>
      <c r="U1538" s="3" t="s">
        <v>124</v>
      </c>
      <c r="V1538" s="3" t="s">
        <v>45</v>
      </c>
      <c r="W1538" s="3" t="s">
        <v>34</v>
      </c>
      <c r="X1538" s="3" t="s">
        <v>46</v>
      </c>
      <c r="Y1538" s="3" t="s">
        <v>47</v>
      </c>
      <c r="Z1538" s="3" t="s">
        <v>361</v>
      </c>
      <c r="AA1538" s="3" t="s">
        <v>1686</v>
      </c>
      <c r="AB1538" s="4">
        <v>2</v>
      </c>
      <c r="AC1538" s="4">
        <v>26400</v>
      </c>
      <c r="AD1538" s="4">
        <v>26.4</v>
      </c>
      <c r="AE1538" s="4">
        <v>228000</v>
      </c>
    </row>
    <row r="1539" spans="1:31" ht="22" customHeight="1" x14ac:dyDescent="0.3">
      <c r="A1539" s="5">
        <v>43169</v>
      </c>
      <c r="B1539" s="6" t="s">
        <v>107</v>
      </c>
      <c r="C1539" s="6" t="s">
        <v>56</v>
      </c>
      <c r="D1539" s="7" t="s">
        <v>68</v>
      </c>
      <c r="E1539" s="7" t="s">
        <v>68</v>
      </c>
      <c r="F1539" s="7" t="s">
        <v>68</v>
      </c>
      <c r="G1539" s="7" t="s">
        <v>68</v>
      </c>
      <c r="H1539" s="7" t="s">
        <v>68</v>
      </c>
      <c r="I1539" s="6" t="s">
        <v>74</v>
      </c>
      <c r="J1539" s="6" t="s">
        <v>108</v>
      </c>
      <c r="K1539" s="6" t="s">
        <v>109</v>
      </c>
      <c r="L1539" s="6" t="s">
        <v>110</v>
      </c>
      <c r="M1539" s="6" t="s">
        <v>61</v>
      </c>
      <c r="N1539" s="7">
        <v>4753761516.5299997</v>
      </c>
      <c r="O1539" s="7">
        <v>5421594553.2399998</v>
      </c>
      <c r="P1539" s="6" t="s">
        <v>1158</v>
      </c>
      <c r="Q1539" s="6" t="s">
        <v>41</v>
      </c>
      <c r="R1539" s="6" t="s">
        <v>113</v>
      </c>
      <c r="S1539" s="6" t="s">
        <v>110</v>
      </c>
      <c r="T1539" s="6" t="s">
        <v>114</v>
      </c>
      <c r="U1539" s="6" t="s">
        <v>115</v>
      </c>
      <c r="V1539" s="6" t="s">
        <v>45</v>
      </c>
      <c r="W1539" s="6" t="s">
        <v>34</v>
      </c>
      <c r="X1539" s="6" t="s">
        <v>46</v>
      </c>
      <c r="Y1539" s="6" t="s">
        <v>47</v>
      </c>
      <c r="Z1539" s="6" t="s">
        <v>187</v>
      </c>
      <c r="AA1539" s="6" t="s">
        <v>1687</v>
      </c>
      <c r="AB1539" s="7">
        <v>2</v>
      </c>
      <c r="AC1539" s="7">
        <v>20180</v>
      </c>
      <c r="AD1539" s="7">
        <v>20.18</v>
      </c>
      <c r="AE1539" s="7">
        <v>149000</v>
      </c>
    </row>
    <row r="1540" spans="1:31" ht="22" customHeight="1" x14ac:dyDescent="0.3">
      <c r="A1540" s="2">
        <v>43169</v>
      </c>
      <c r="B1540" s="3" t="s">
        <v>31</v>
      </c>
      <c r="C1540" s="3" t="s">
        <v>56</v>
      </c>
      <c r="D1540" s="4" t="s">
        <v>68</v>
      </c>
      <c r="E1540" s="4" t="s">
        <v>68</v>
      </c>
      <c r="F1540" s="4" t="s">
        <v>68</v>
      </c>
      <c r="G1540" s="4" t="s">
        <v>68</v>
      </c>
      <c r="H1540" s="4" t="s">
        <v>68</v>
      </c>
      <c r="I1540" s="3" t="s">
        <v>74</v>
      </c>
      <c r="J1540" s="3" t="s">
        <v>579</v>
      </c>
      <c r="K1540" s="3" t="s">
        <v>580</v>
      </c>
      <c r="L1540" s="3" t="s">
        <v>110</v>
      </c>
      <c r="M1540" s="3" t="s">
        <v>61</v>
      </c>
      <c r="N1540" s="4" t="s">
        <v>68</v>
      </c>
      <c r="O1540" s="4" t="s">
        <v>68</v>
      </c>
      <c r="P1540" s="3" t="s">
        <v>581</v>
      </c>
      <c r="Q1540" s="3" t="s">
        <v>101</v>
      </c>
      <c r="R1540" s="3" t="s">
        <v>968</v>
      </c>
      <c r="S1540" s="3" t="s">
        <v>110</v>
      </c>
      <c r="T1540" s="3" t="s">
        <v>969</v>
      </c>
      <c r="U1540" s="3" t="s">
        <v>115</v>
      </c>
      <c r="V1540" s="3" t="s">
        <v>45</v>
      </c>
      <c r="W1540" s="3" t="s">
        <v>34</v>
      </c>
      <c r="X1540" s="3" t="s">
        <v>46</v>
      </c>
      <c r="Y1540" s="3" t="s">
        <v>47</v>
      </c>
      <c r="Z1540" s="3" t="s">
        <v>145</v>
      </c>
      <c r="AA1540" s="3" t="s">
        <v>1688</v>
      </c>
      <c r="AB1540" s="4">
        <v>1</v>
      </c>
      <c r="AC1540" s="4">
        <v>13998</v>
      </c>
      <c r="AD1540" s="4">
        <v>14</v>
      </c>
      <c r="AE1540" s="4">
        <v>166000</v>
      </c>
    </row>
    <row r="1541" spans="1:31" ht="22" customHeight="1" x14ac:dyDescent="0.3">
      <c r="A1541" s="5">
        <v>43168</v>
      </c>
      <c r="B1541" s="6" t="s">
        <v>31</v>
      </c>
      <c r="C1541" s="6" t="s">
        <v>56</v>
      </c>
      <c r="D1541" s="7" t="s">
        <v>68</v>
      </c>
      <c r="E1541" s="7" t="s">
        <v>68</v>
      </c>
      <c r="F1541" s="7" t="s">
        <v>68</v>
      </c>
      <c r="G1541" s="7" t="s">
        <v>68</v>
      </c>
      <c r="H1541" s="7" t="s">
        <v>68</v>
      </c>
      <c r="I1541" s="6" t="s">
        <v>74</v>
      </c>
      <c r="J1541" s="6" t="s">
        <v>131</v>
      </c>
      <c r="K1541" s="6" t="s">
        <v>109</v>
      </c>
      <c r="L1541" s="6" t="s">
        <v>110</v>
      </c>
      <c r="M1541" s="7" t="s">
        <v>68</v>
      </c>
      <c r="N1541" s="7" t="s">
        <v>68</v>
      </c>
      <c r="O1541" s="7" t="s">
        <v>68</v>
      </c>
      <c r="P1541" s="6" t="s">
        <v>132</v>
      </c>
      <c r="Q1541" s="6" t="s">
        <v>101</v>
      </c>
      <c r="R1541" s="6" t="s">
        <v>133</v>
      </c>
      <c r="S1541" s="6" t="s">
        <v>110</v>
      </c>
      <c r="T1541" s="6" t="s">
        <v>134</v>
      </c>
      <c r="U1541" s="6" t="s">
        <v>115</v>
      </c>
      <c r="V1541" s="6" t="s">
        <v>45</v>
      </c>
      <c r="W1541" s="6" t="s">
        <v>34</v>
      </c>
      <c r="X1541" s="6" t="s">
        <v>46</v>
      </c>
      <c r="Y1541" s="6" t="s">
        <v>47</v>
      </c>
      <c r="Z1541" s="6" t="s">
        <v>145</v>
      </c>
      <c r="AA1541" s="6" t="s">
        <v>1689</v>
      </c>
      <c r="AB1541" s="7">
        <v>2</v>
      </c>
      <c r="AC1541" s="7">
        <v>28840</v>
      </c>
      <c r="AD1541" s="7">
        <v>28.84</v>
      </c>
      <c r="AE1541" s="7">
        <v>341000</v>
      </c>
    </row>
    <row r="1542" spans="1:31" ht="22" customHeight="1" x14ac:dyDescent="0.3">
      <c r="A1542" s="2">
        <v>43168</v>
      </c>
      <c r="B1542" s="3" t="s">
        <v>107</v>
      </c>
      <c r="C1542" s="3" t="s">
        <v>56</v>
      </c>
      <c r="D1542" s="4" t="s">
        <v>68</v>
      </c>
      <c r="E1542" s="4" t="s">
        <v>68</v>
      </c>
      <c r="F1542" s="4" t="s">
        <v>68</v>
      </c>
      <c r="G1542" s="4" t="s">
        <v>68</v>
      </c>
      <c r="H1542" s="4" t="s">
        <v>68</v>
      </c>
      <c r="I1542" s="3" t="s">
        <v>74</v>
      </c>
      <c r="J1542" s="3" t="s">
        <v>108</v>
      </c>
      <c r="K1542" s="3" t="s">
        <v>109</v>
      </c>
      <c r="L1542" s="3" t="s">
        <v>110</v>
      </c>
      <c r="M1542" s="3" t="s">
        <v>61</v>
      </c>
      <c r="N1542" s="4">
        <v>4753761516.5299997</v>
      </c>
      <c r="O1542" s="4">
        <v>5421594553.2399998</v>
      </c>
      <c r="P1542" s="3" t="s">
        <v>1158</v>
      </c>
      <c r="Q1542" s="3" t="s">
        <v>41</v>
      </c>
      <c r="R1542" s="3" t="s">
        <v>133</v>
      </c>
      <c r="S1542" s="3" t="s">
        <v>110</v>
      </c>
      <c r="T1542" s="3" t="s">
        <v>134</v>
      </c>
      <c r="U1542" s="3" t="s">
        <v>115</v>
      </c>
      <c r="V1542" s="3" t="s">
        <v>45</v>
      </c>
      <c r="W1542" s="3" t="s">
        <v>34</v>
      </c>
      <c r="X1542" s="3" t="s">
        <v>46</v>
      </c>
      <c r="Y1542" s="3" t="s">
        <v>47</v>
      </c>
      <c r="Z1542" s="3" t="s">
        <v>345</v>
      </c>
      <c r="AA1542" s="3" t="s">
        <v>1690</v>
      </c>
      <c r="AB1542" s="4">
        <v>1</v>
      </c>
      <c r="AC1542" s="4">
        <v>12600</v>
      </c>
      <c r="AD1542" s="4">
        <v>12.6</v>
      </c>
      <c r="AE1542" s="4">
        <v>149000</v>
      </c>
    </row>
    <row r="1543" spans="1:31" ht="22" customHeight="1" x14ac:dyDescent="0.3">
      <c r="A1543" s="5">
        <v>43168</v>
      </c>
      <c r="B1543" s="6" t="s">
        <v>31</v>
      </c>
      <c r="C1543" s="6" t="s">
        <v>56</v>
      </c>
      <c r="D1543" s="7" t="s">
        <v>68</v>
      </c>
      <c r="E1543" s="7" t="s">
        <v>68</v>
      </c>
      <c r="F1543" s="7" t="s">
        <v>68</v>
      </c>
      <c r="G1543" s="7" t="s">
        <v>68</v>
      </c>
      <c r="H1543" s="7" t="s">
        <v>68</v>
      </c>
      <c r="I1543" s="6" t="s">
        <v>74</v>
      </c>
      <c r="J1543" s="6" t="s">
        <v>579</v>
      </c>
      <c r="K1543" s="6" t="s">
        <v>580</v>
      </c>
      <c r="L1543" s="6" t="s">
        <v>110</v>
      </c>
      <c r="M1543" s="6" t="s">
        <v>61</v>
      </c>
      <c r="N1543" s="7" t="s">
        <v>68</v>
      </c>
      <c r="O1543" s="7" t="s">
        <v>68</v>
      </c>
      <c r="P1543" s="6" t="s">
        <v>581</v>
      </c>
      <c r="Q1543" s="6" t="s">
        <v>101</v>
      </c>
      <c r="R1543" s="6" t="s">
        <v>968</v>
      </c>
      <c r="S1543" s="6" t="s">
        <v>110</v>
      </c>
      <c r="T1543" s="6" t="s">
        <v>969</v>
      </c>
      <c r="U1543" s="6" t="s">
        <v>115</v>
      </c>
      <c r="V1543" s="6" t="s">
        <v>45</v>
      </c>
      <c r="W1543" s="6" t="s">
        <v>34</v>
      </c>
      <c r="X1543" s="6" t="s">
        <v>46</v>
      </c>
      <c r="Y1543" s="6" t="s">
        <v>47</v>
      </c>
      <c r="Z1543" s="6" t="s">
        <v>145</v>
      </c>
      <c r="AA1543" s="6" t="s">
        <v>1691</v>
      </c>
      <c r="AB1543" s="7">
        <v>1</v>
      </c>
      <c r="AC1543" s="7">
        <v>13998</v>
      </c>
      <c r="AD1543" s="7">
        <v>14</v>
      </c>
      <c r="AE1543" s="7">
        <v>166000</v>
      </c>
    </row>
    <row r="1544" spans="1:31" ht="22" customHeight="1" x14ac:dyDescent="0.3">
      <c r="A1544" s="2">
        <v>43165</v>
      </c>
      <c r="B1544" s="3" t="s">
        <v>31</v>
      </c>
      <c r="C1544" s="3" t="s">
        <v>56</v>
      </c>
      <c r="D1544" s="4" t="s">
        <v>68</v>
      </c>
      <c r="E1544" s="4" t="s">
        <v>68</v>
      </c>
      <c r="F1544" s="4" t="s">
        <v>68</v>
      </c>
      <c r="G1544" s="4" t="s">
        <v>68</v>
      </c>
      <c r="H1544" s="4" t="s">
        <v>68</v>
      </c>
      <c r="I1544" s="3" t="s">
        <v>74</v>
      </c>
      <c r="J1544" s="3" t="s">
        <v>1676</v>
      </c>
      <c r="K1544" s="3" t="s">
        <v>1677</v>
      </c>
      <c r="L1544" s="3" t="s">
        <v>92</v>
      </c>
      <c r="M1544" s="3" t="s">
        <v>61</v>
      </c>
      <c r="N1544" s="8">
        <v>42196711</v>
      </c>
      <c r="O1544" s="4" t="s">
        <v>68</v>
      </c>
      <c r="P1544" s="3" t="s">
        <v>1678</v>
      </c>
      <c r="Q1544" s="3" t="s">
        <v>41</v>
      </c>
      <c r="R1544" s="3" t="s">
        <v>91</v>
      </c>
      <c r="S1544" s="3" t="s">
        <v>92</v>
      </c>
      <c r="T1544" s="3" t="s">
        <v>93</v>
      </c>
      <c r="U1544" s="3" t="s">
        <v>94</v>
      </c>
      <c r="V1544" s="3" t="s">
        <v>45</v>
      </c>
      <c r="W1544" s="3" t="s">
        <v>34</v>
      </c>
      <c r="X1544" s="3" t="s">
        <v>46</v>
      </c>
      <c r="Y1544" s="3" t="s">
        <v>47</v>
      </c>
      <c r="Z1544" s="3" t="s">
        <v>95</v>
      </c>
      <c r="AA1544" s="3" t="s">
        <v>1692</v>
      </c>
      <c r="AB1544" s="4">
        <v>6</v>
      </c>
      <c r="AC1544" s="4">
        <v>78600</v>
      </c>
      <c r="AD1544" s="4">
        <v>78.599999999999994</v>
      </c>
      <c r="AE1544" s="4">
        <v>277000</v>
      </c>
    </row>
    <row r="1545" spans="1:31" ht="22" customHeight="1" x14ac:dyDescent="0.3">
      <c r="A1545" s="5">
        <v>43165</v>
      </c>
      <c r="B1545" s="6" t="s">
        <v>31</v>
      </c>
      <c r="C1545" s="6" t="s">
        <v>56</v>
      </c>
      <c r="D1545" s="7" t="s">
        <v>68</v>
      </c>
      <c r="E1545" s="7" t="s">
        <v>68</v>
      </c>
      <c r="F1545" s="7" t="s">
        <v>68</v>
      </c>
      <c r="G1545" s="7" t="s">
        <v>68</v>
      </c>
      <c r="H1545" s="7" t="s">
        <v>68</v>
      </c>
      <c r="I1545" s="6" t="s">
        <v>74</v>
      </c>
      <c r="J1545" s="6" t="s">
        <v>1676</v>
      </c>
      <c r="K1545" s="6" t="s">
        <v>1677</v>
      </c>
      <c r="L1545" s="6" t="s">
        <v>92</v>
      </c>
      <c r="M1545" s="6" t="s">
        <v>61</v>
      </c>
      <c r="N1545" s="9">
        <v>42196711</v>
      </c>
      <c r="O1545" s="7" t="s">
        <v>68</v>
      </c>
      <c r="P1545" s="6" t="s">
        <v>1678</v>
      </c>
      <c r="Q1545" s="6" t="s">
        <v>41</v>
      </c>
      <c r="R1545" s="6" t="s">
        <v>91</v>
      </c>
      <c r="S1545" s="6" t="s">
        <v>92</v>
      </c>
      <c r="T1545" s="6" t="s">
        <v>93</v>
      </c>
      <c r="U1545" s="6" t="s">
        <v>94</v>
      </c>
      <c r="V1545" s="6" t="s">
        <v>45</v>
      </c>
      <c r="W1545" s="6" t="s">
        <v>34</v>
      </c>
      <c r="X1545" s="6" t="s">
        <v>46</v>
      </c>
      <c r="Y1545" s="6" t="s">
        <v>47</v>
      </c>
      <c r="Z1545" s="6" t="s">
        <v>95</v>
      </c>
      <c r="AA1545" s="6" t="s">
        <v>1683</v>
      </c>
      <c r="AB1545" s="7">
        <v>4</v>
      </c>
      <c r="AC1545" s="7">
        <v>52400</v>
      </c>
      <c r="AD1545" s="7">
        <v>52.4</v>
      </c>
      <c r="AE1545" s="7">
        <v>185000</v>
      </c>
    </row>
    <row r="1546" spans="1:31" ht="22" customHeight="1" x14ac:dyDescent="0.3">
      <c r="A1546" s="2">
        <v>43165</v>
      </c>
      <c r="B1546" s="3" t="s">
        <v>31</v>
      </c>
      <c r="C1546" s="3" t="s">
        <v>56</v>
      </c>
      <c r="D1546" s="4" t="s">
        <v>68</v>
      </c>
      <c r="E1546" s="4" t="s">
        <v>68</v>
      </c>
      <c r="F1546" s="4" t="s">
        <v>68</v>
      </c>
      <c r="G1546" s="4" t="s">
        <v>68</v>
      </c>
      <c r="H1546" s="4" t="s">
        <v>68</v>
      </c>
      <c r="I1546" s="3" t="s">
        <v>74</v>
      </c>
      <c r="J1546" s="3" t="s">
        <v>1676</v>
      </c>
      <c r="K1546" s="3" t="s">
        <v>1677</v>
      </c>
      <c r="L1546" s="3" t="s">
        <v>92</v>
      </c>
      <c r="M1546" s="3" t="s">
        <v>61</v>
      </c>
      <c r="N1546" s="8">
        <v>42196711</v>
      </c>
      <c r="O1546" s="4" t="s">
        <v>68</v>
      </c>
      <c r="P1546" s="3" t="s">
        <v>1678</v>
      </c>
      <c r="Q1546" s="3" t="s">
        <v>41</v>
      </c>
      <c r="R1546" s="3" t="s">
        <v>91</v>
      </c>
      <c r="S1546" s="3" t="s">
        <v>92</v>
      </c>
      <c r="T1546" s="3" t="s">
        <v>93</v>
      </c>
      <c r="U1546" s="3" t="s">
        <v>94</v>
      </c>
      <c r="V1546" s="3" t="s">
        <v>45</v>
      </c>
      <c r="W1546" s="3" t="s">
        <v>34</v>
      </c>
      <c r="X1546" s="3" t="s">
        <v>46</v>
      </c>
      <c r="Y1546" s="3" t="s">
        <v>47</v>
      </c>
      <c r="Z1546" s="3" t="s">
        <v>95</v>
      </c>
      <c r="AA1546" s="3" t="s">
        <v>1693</v>
      </c>
      <c r="AB1546" s="4">
        <v>6</v>
      </c>
      <c r="AC1546" s="4">
        <v>78600</v>
      </c>
      <c r="AD1546" s="4">
        <v>78.599999999999994</v>
      </c>
      <c r="AE1546" s="4">
        <v>277000</v>
      </c>
    </row>
    <row r="1547" spans="1:31" ht="22" customHeight="1" x14ac:dyDescent="0.3">
      <c r="A1547" s="5">
        <v>43165</v>
      </c>
      <c r="B1547" s="6" t="s">
        <v>31</v>
      </c>
      <c r="C1547" s="6" t="s">
        <v>56</v>
      </c>
      <c r="D1547" s="7" t="s">
        <v>68</v>
      </c>
      <c r="E1547" s="7" t="s">
        <v>68</v>
      </c>
      <c r="F1547" s="7" t="s">
        <v>68</v>
      </c>
      <c r="G1547" s="7" t="s">
        <v>68</v>
      </c>
      <c r="H1547" s="7" t="s">
        <v>68</v>
      </c>
      <c r="I1547" s="6" t="s">
        <v>74</v>
      </c>
      <c r="J1547" s="6" t="s">
        <v>1676</v>
      </c>
      <c r="K1547" s="6" t="s">
        <v>1677</v>
      </c>
      <c r="L1547" s="6" t="s">
        <v>92</v>
      </c>
      <c r="M1547" s="6" t="s">
        <v>61</v>
      </c>
      <c r="N1547" s="9">
        <v>42196711</v>
      </c>
      <c r="O1547" s="7" t="s">
        <v>68</v>
      </c>
      <c r="P1547" s="6" t="s">
        <v>1678</v>
      </c>
      <c r="Q1547" s="6" t="s">
        <v>41</v>
      </c>
      <c r="R1547" s="6" t="s">
        <v>91</v>
      </c>
      <c r="S1547" s="6" t="s">
        <v>92</v>
      </c>
      <c r="T1547" s="6" t="s">
        <v>93</v>
      </c>
      <c r="U1547" s="6" t="s">
        <v>94</v>
      </c>
      <c r="V1547" s="6" t="s">
        <v>45</v>
      </c>
      <c r="W1547" s="6" t="s">
        <v>34</v>
      </c>
      <c r="X1547" s="6" t="s">
        <v>46</v>
      </c>
      <c r="Y1547" s="6" t="s">
        <v>47</v>
      </c>
      <c r="Z1547" s="6" t="s">
        <v>95</v>
      </c>
      <c r="AA1547" s="6" t="s">
        <v>1694</v>
      </c>
      <c r="AB1547" s="7">
        <v>6</v>
      </c>
      <c r="AC1547" s="7">
        <v>78600</v>
      </c>
      <c r="AD1547" s="7">
        <v>78.599999999999994</v>
      </c>
      <c r="AE1547" s="7">
        <v>277000</v>
      </c>
    </row>
    <row r="1548" spans="1:31" ht="22" customHeight="1" x14ac:dyDescent="0.3">
      <c r="A1548" s="2">
        <v>43161</v>
      </c>
      <c r="B1548" s="3" t="s">
        <v>206</v>
      </c>
      <c r="C1548" s="3" t="s">
        <v>56</v>
      </c>
      <c r="D1548" s="4" t="s">
        <v>68</v>
      </c>
      <c r="E1548" s="4" t="s">
        <v>68</v>
      </c>
      <c r="F1548" s="4" t="s">
        <v>68</v>
      </c>
      <c r="G1548" s="4" t="s">
        <v>68</v>
      </c>
      <c r="H1548" s="4" t="s">
        <v>68</v>
      </c>
      <c r="I1548" s="3" t="s">
        <v>74</v>
      </c>
      <c r="J1548" s="3" t="s">
        <v>108</v>
      </c>
      <c r="K1548" s="3" t="s">
        <v>109</v>
      </c>
      <c r="L1548" s="3" t="s">
        <v>110</v>
      </c>
      <c r="M1548" s="3" t="s">
        <v>61</v>
      </c>
      <c r="N1548" s="4">
        <v>4753761516.5299997</v>
      </c>
      <c r="O1548" s="4">
        <v>5421594553.2399998</v>
      </c>
      <c r="P1548" s="3" t="s">
        <v>1158</v>
      </c>
      <c r="Q1548" s="3" t="s">
        <v>41</v>
      </c>
      <c r="R1548" s="3" t="s">
        <v>133</v>
      </c>
      <c r="S1548" s="3" t="s">
        <v>110</v>
      </c>
      <c r="T1548" s="3" t="s">
        <v>134</v>
      </c>
      <c r="U1548" s="3" t="s">
        <v>115</v>
      </c>
      <c r="V1548" s="3" t="s">
        <v>45</v>
      </c>
      <c r="W1548" s="3" t="s">
        <v>34</v>
      </c>
      <c r="X1548" s="3" t="s">
        <v>46</v>
      </c>
      <c r="Y1548" s="3" t="s">
        <v>47</v>
      </c>
      <c r="Z1548" s="3" t="s">
        <v>426</v>
      </c>
      <c r="AA1548" s="3" t="s">
        <v>1695</v>
      </c>
      <c r="AB1548" s="4">
        <v>14</v>
      </c>
      <c r="AC1548" s="4">
        <v>169442</v>
      </c>
      <c r="AD1548" s="4">
        <v>169.44</v>
      </c>
      <c r="AE1548" s="4">
        <v>2340000</v>
      </c>
    </row>
    <row r="1549" spans="1:31" ht="22" customHeight="1" x14ac:dyDescent="0.3">
      <c r="A1549" s="5">
        <v>43161</v>
      </c>
      <c r="B1549" s="6" t="s">
        <v>107</v>
      </c>
      <c r="C1549" s="6" t="s">
        <v>56</v>
      </c>
      <c r="D1549" s="7" t="s">
        <v>68</v>
      </c>
      <c r="E1549" s="7" t="s">
        <v>68</v>
      </c>
      <c r="F1549" s="7" t="s">
        <v>68</v>
      </c>
      <c r="G1549" s="7" t="s">
        <v>68</v>
      </c>
      <c r="H1549" s="7" t="s">
        <v>68</v>
      </c>
      <c r="I1549" s="6" t="s">
        <v>74</v>
      </c>
      <c r="J1549" s="6" t="s">
        <v>108</v>
      </c>
      <c r="K1549" s="6" t="s">
        <v>109</v>
      </c>
      <c r="L1549" s="6" t="s">
        <v>110</v>
      </c>
      <c r="M1549" s="6" t="s">
        <v>61</v>
      </c>
      <c r="N1549" s="7">
        <v>4753761516.5299997</v>
      </c>
      <c r="O1549" s="7">
        <v>5421594553.2399998</v>
      </c>
      <c r="P1549" s="6" t="s">
        <v>1158</v>
      </c>
      <c r="Q1549" s="6" t="s">
        <v>41</v>
      </c>
      <c r="R1549" s="6" t="s">
        <v>133</v>
      </c>
      <c r="S1549" s="6" t="s">
        <v>110</v>
      </c>
      <c r="T1549" s="6" t="s">
        <v>134</v>
      </c>
      <c r="U1549" s="6" t="s">
        <v>115</v>
      </c>
      <c r="V1549" s="6" t="s">
        <v>45</v>
      </c>
      <c r="W1549" s="6" t="s">
        <v>34</v>
      </c>
      <c r="X1549" s="6" t="s">
        <v>46</v>
      </c>
      <c r="Y1549" s="6" t="s">
        <v>47</v>
      </c>
      <c r="Z1549" s="6" t="s">
        <v>1696</v>
      </c>
      <c r="AA1549" s="6" t="s">
        <v>1697</v>
      </c>
      <c r="AB1549" s="7">
        <v>2</v>
      </c>
      <c r="AC1549" s="7">
        <v>23112</v>
      </c>
      <c r="AD1549" s="7">
        <v>23.11</v>
      </c>
      <c r="AE1549" s="7">
        <v>145000</v>
      </c>
    </row>
    <row r="1550" spans="1:31" ht="22" customHeight="1" x14ac:dyDescent="0.3">
      <c r="A1550" s="2">
        <v>43161</v>
      </c>
      <c r="B1550" s="3" t="s">
        <v>107</v>
      </c>
      <c r="C1550" s="3" t="s">
        <v>56</v>
      </c>
      <c r="D1550" s="4" t="s">
        <v>68</v>
      </c>
      <c r="E1550" s="4" t="s">
        <v>68</v>
      </c>
      <c r="F1550" s="4" t="s">
        <v>68</v>
      </c>
      <c r="G1550" s="4" t="s">
        <v>68</v>
      </c>
      <c r="H1550" s="4" t="s">
        <v>68</v>
      </c>
      <c r="I1550" s="3" t="s">
        <v>74</v>
      </c>
      <c r="J1550" s="3" t="s">
        <v>108</v>
      </c>
      <c r="K1550" s="3" t="s">
        <v>109</v>
      </c>
      <c r="L1550" s="3" t="s">
        <v>110</v>
      </c>
      <c r="M1550" s="3" t="s">
        <v>61</v>
      </c>
      <c r="N1550" s="4">
        <v>4753761516.5299997</v>
      </c>
      <c r="O1550" s="4">
        <v>5421594553.2399998</v>
      </c>
      <c r="P1550" s="3" t="s">
        <v>1158</v>
      </c>
      <c r="Q1550" s="3" t="s">
        <v>41</v>
      </c>
      <c r="R1550" s="3" t="s">
        <v>133</v>
      </c>
      <c r="S1550" s="3" t="s">
        <v>110</v>
      </c>
      <c r="T1550" s="3" t="s">
        <v>134</v>
      </c>
      <c r="U1550" s="3" t="s">
        <v>115</v>
      </c>
      <c r="V1550" s="3" t="s">
        <v>45</v>
      </c>
      <c r="W1550" s="3" t="s">
        <v>34</v>
      </c>
      <c r="X1550" s="3" t="s">
        <v>46</v>
      </c>
      <c r="Y1550" s="3" t="s">
        <v>47</v>
      </c>
      <c r="Z1550" s="3" t="s">
        <v>345</v>
      </c>
      <c r="AA1550" s="3" t="s">
        <v>1698</v>
      </c>
      <c r="AB1550" s="4">
        <v>4</v>
      </c>
      <c r="AC1550" s="4">
        <v>50400</v>
      </c>
      <c r="AD1550" s="4">
        <v>50.4</v>
      </c>
      <c r="AE1550" s="4">
        <v>596000</v>
      </c>
    </row>
    <row r="1551" spans="1:31" ht="22" customHeight="1" x14ac:dyDescent="0.3">
      <c r="A1551" s="5">
        <v>43161</v>
      </c>
      <c r="B1551" s="6" t="s">
        <v>31</v>
      </c>
      <c r="C1551" s="6" t="s">
        <v>56</v>
      </c>
      <c r="D1551" s="7" t="s">
        <v>68</v>
      </c>
      <c r="E1551" s="7" t="s">
        <v>68</v>
      </c>
      <c r="F1551" s="7" t="s">
        <v>68</v>
      </c>
      <c r="G1551" s="7" t="s">
        <v>68</v>
      </c>
      <c r="H1551" s="7" t="s">
        <v>68</v>
      </c>
      <c r="I1551" s="6" t="s">
        <v>74</v>
      </c>
      <c r="J1551" s="6" t="s">
        <v>579</v>
      </c>
      <c r="K1551" s="6" t="s">
        <v>580</v>
      </c>
      <c r="L1551" s="6" t="s">
        <v>110</v>
      </c>
      <c r="M1551" s="6" t="s">
        <v>61</v>
      </c>
      <c r="N1551" s="7" t="s">
        <v>68</v>
      </c>
      <c r="O1551" s="7" t="s">
        <v>68</v>
      </c>
      <c r="P1551" s="6" t="s">
        <v>581</v>
      </c>
      <c r="Q1551" s="6" t="s">
        <v>101</v>
      </c>
      <c r="R1551" s="6" t="s">
        <v>968</v>
      </c>
      <c r="S1551" s="6" t="s">
        <v>110</v>
      </c>
      <c r="T1551" s="6" t="s">
        <v>969</v>
      </c>
      <c r="U1551" s="6" t="s">
        <v>115</v>
      </c>
      <c r="V1551" s="6" t="s">
        <v>45</v>
      </c>
      <c r="W1551" s="6" t="s">
        <v>34</v>
      </c>
      <c r="X1551" s="6" t="s">
        <v>46</v>
      </c>
      <c r="Y1551" s="6" t="s">
        <v>47</v>
      </c>
      <c r="Z1551" s="6" t="s">
        <v>145</v>
      </c>
      <c r="AA1551" s="6" t="s">
        <v>1699</v>
      </c>
      <c r="AB1551" s="7">
        <v>1</v>
      </c>
      <c r="AC1551" s="7">
        <v>13998</v>
      </c>
      <c r="AD1551" s="7">
        <v>14</v>
      </c>
      <c r="AE1551" s="7">
        <v>166000</v>
      </c>
    </row>
    <row r="1552" spans="1:31" ht="22" customHeight="1" x14ac:dyDescent="0.3">
      <c r="A1552" s="2">
        <v>43161</v>
      </c>
      <c r="B1552" s="3" t="s">
        <v>206</v>
      </c>
      <c r="C1552" s="3" t="s">
        <v>56</v>
      </c>
      <c r="D1552" s="4" t="s">
        <v>68</v>
      </c>
      <c r="E1552" s="4" t="s">
        <v>68</v>
      </c>
      <c r="F1552" s="4" t="s">
        <v>68</v>
      </c>
      <c r="G1552" s="4" t="s">
        <v>68</v>
      </c>
      <c r="H1552" s="4" t="s">
        <v>68</v>
      </c>
      <c r="I1552" s="3" t="s">
        <v>74</v>
      </c>
      <c r="J1552" s="3" t="s">
        <v>108</v>
      </c>
      <c r="K1552" s="3" t="s">
        <v>109</v>
      </c>
      <c r="L1552" s="3" t="s">
        <v>110</v>
      </c>
      <c r="M1552" s="3" t="s">
        <v>61</v>
      </c>
      <c r="N1552" s="4">
        <v>4753761516.5299997</v>
      </c>
      <c r="O1552" s="4">
        <v>5421594553.2399998</v>
      </c>
      <c r="P1552" s="3" t="s">
        <v>1158</v>
      </c>
      <c r="Q1552" s="3" t="s">
        <v>41</v>
      </c>
      <c r="R1552" s="3" t="s">
        <v>133</v>
      </c>
      <c r="S1552" s="3" t="s">
        <v>110</v>
      </c>
      <c r="T1552" s="3" t="s">
        <v>134</v>
      </c>
      <c r="U1552" s="3" t="s">
        <v>115</v>
      </c>
      <c r="V1552" s="3" t="s">
        <v>45</v>
      </c>
      <c r="W1552" s="3" t="s">
        <v>34</v>
      </c>
      <c r="X1552" s="3" t="s">
        <v>46</v>
      </c>
      <c r="Y1552" s="3" t="s">
        <v>47</v>
      </c>
      <c r="Z1552" s="3" t="s">
        <v>116</v>
      </c>
      <c r="AA1552" s="3" t="s">
        <v>1700</v>
      </c>
      <c r="AB1552" s="4">
        <v>6</v>
      </c>
      <c r="AC1552" s="4">
        <v>72618</v>
      </c>
      <c r="AD1552" s="4">
        <v>72.62</v>
      </c>
      <c r="AE1552" s="4">
        <v>1003000</v>
      </c>
    </row>
    <row r="1553" spans="1:31" ht="22" customHeight="1" x14ac:dyDescent="0.3">
      <c r="A1553" s="5">
        <v>43158</v>
      </c>
      <c r="B1553" s="6" t="s">
        <v>31</v>
      </c>
      <c r="C1553" s="6" t="s">
        <v>56</v>
      </c>
      <c r="D1553" s="6" t="s">
        <v>222</v>
      </c>
      <c r="E1553" s="6" t="s">
        <v>34</v>
      </c>
      <c r="F1553" s="7" t="s">
        <v>68</v>
      </c>
      <c r="G1553" s="7" t="s">
        <v>68</v>
      </c>
      <c r="H1553" s="7" t="s">
        <v>68</v>
      </c>
      <c r="I1553" s="6" t="s">
        <v>1701</v>
      </c>
      <c r="J1553" s="6" t="s">
        <v>244</v>
      </c>
      <c r="K1553" s="7" t="s">
        <v>68</v>
      </c>
      <c r="L1553" s="6" t="s">
        <v>245</v>
      </c>
      <c r="M1553" s="6" t="s">
        <v>61</v>
      </c>
      <c r="N1553" s="7" t="s">
        <v>68</v>
      </c>
      <c r="O1553" s="7" t="s">
        <v>68</v>
      </c>
      <c r="P1553" s="6" t="s">
        <v>246</v>
      </c>
      <c r="Q1553" s="6" t="s">
        <v>41</v>
      </c>
      <c r="R1553" s="6" t="s">
        <v>474</v>
      </c>
      <c r="S1553" s="6" t="s">
        <v>245</v>
      </c>
      <c r="T1553" s="6" t="s">
        <v>475</v>
      </c>
      <c r="U1553" s="6" t="s">
        <v>124</v>
      </c>
      <c r="V1553" s="6" t="s">
        <v>45</v>
      </c>
      <c r="W1553" s="6" t="s">
        <v>34</v>
      </c>
      <c r="X1553" s="6" t="s">
        <v>46</v>
      </c>
      <c r="Y1553" s="6" t="s">
        <v>47</v>
      </c>
      <c r="Z1553" s="6" t="s">
        <v>187</v>
      </c>
      <c r="AA1553" s="6" t="s">
        <v>1702</v>
      </c>
      <c r="AB1553" s="7">
        <v>1</v>
      </c>
      <c r="AC1553" s="7">
        <v>24400</v>
      </c>
      <c r="AD1553" s="7">
        <v>24.4</v>
      </c>
      <c r="AE1553" s="7">
        <v>219000</v>
      </c>
    </row>
    <row r="1554" spans="1:31" ht="22" customHeight="1" x14ac:dyDescent="0.3">
      <c r="A1554" s="2">
        <v>43157</v>
      </c>
      <c r="B1554" s="3" t="s">
        <v>31</v>
      </c>
      <c r="C1554" s="3" t="s">
        <v>56</v>
      </c>
      <c r="D1554" s="4" t="s">
        <v>68</v>
      </c>
      <c r="E1554" s="4" t="s">
        <v>68</v>
      </c>
      <c r="F1554" s="4" t="s">
        <v>68</v>
      </c>
      <c r="G1554" s="4" t="s">
        <v>68</v>
      </c>
      <c r="H1554" s="4" t="s">
        <v>68</v>
      </c>
      <c r="I1554" s="3" t="s">
        <v>1703</v>
      </c>
      <c r="J1554" s="3" t="s">
        <v>1149</v>
      </c>
      <c r="K1554" s="4" t="s">
        <v>68</v>
      </c>
      <c r="L1554" s="3" t="s">
        <v>120</v>
      </c>
      <c r="M1554" s="3" t="s">
        <v>61</v>
      </c>
      <c r="N1554" s="4" t="s">
        <v>68</v>
      </c>
      <c r="O1554" s="4" t="s">
        <v>68</v>
      </c>
      <c r="P1554" s="3" t="s">
        <v>1309</v>
      </c>
      <c r="Q1554" s="3" t="s">
        <v>41</v>
      </c>
      <c r="R1554" s="3" t="s">
        <v>122</v>
      </c>
      <c r="S1554" s="3" t="s">
        <v>120</v>
      </c>
      <c r="T1554" s="3" t="s">
        <v>123</v>
      </c>
      <c r="U1554" s="3" t="s">
        <v>124</v>
      </c>
      <c r="V1554" s="3" t="s">
        <v>45</v>
      </c>
      <c r="W1554" s="3" t="s">
        <v>34</v>
      </c>
      <c r="X1554" s="3" t="s">
        <v>46</v>
      </c>
      <c r="Y1554" s="3" t="s">
        <v>47</v>
      </c>
      <c r="Z1554" s="3" t="s">
        <v>187</v>
      </c>
      <c r="AA1554" s="3" t="s">
        <v>1704</v>
      </c>
      <c r="AB1554" s="4">
        <v>4</v>
      </c>
      <c r="AC1554" s="4">
        <v>63840</v>
      </c>
      <c r="AD1554" s="4">
        <v>63.84</v>
      </c>
      <c r="AE1554" s="4">
        <v>412000</v>
      </c>
    </row>
    <row r="1555" spans="1:31" ht="22" customHeight="1" x14ac:dyDescent="0.3">
      <c r="A1555" s="5">
        <v>43155</v>
      </c>
      <c r="B1555" s="6" t="s">
        <v>107</v>
      </c>
      <c r="C1555" s="6" t="s">
        <v>56</v>
      </c>
      <c r="D1555" s="7" t="s">
        <v>68</v>
      </c>
      <c r="E1555" s="7" t="s">
        <v>68</v>
      </c>
      <c r="F1555" s="7" t="s">
        <v>68</v>
      </c>
      <c r="G1555" s="7" t="s">
        <v>68</v>
      </c>
      <c r="H1555" s="7" t="s">
        <v>68</v>
      </c>
      <c r="I1555" s="6" t="s">
        <v>1703</v>
      </c>
      <c r="J1555" s="6" t="s">
        <v>108</v>
      </c>
      <c r="K1555" s="6" t="s">
        <v>109</v>
      </c>
      <c r="L1555" s="6" t="s">
        <v>110</v>
      </c>
      <c r="M1555" s="6" t="s">
        <v>61</v>
      </c>
      <c r="N1555" s="7">
        <v>4753761516.5299997</v>
      </c>
      <c r="O1555" s="7">
        <v>5421594553.2399998</v>
      </c>
      <c r="P1555" s="6" t="s">
        <v>1158</v>
      </c>
      <c r="Q1555" s="6" t="s">
        <v>41</v>
      </c>
      <c r="R1555" s="6" t="s">
        <v>133</v>
      </c>
      <c r="S1555" s="6" t="s">
        <v>110</v>
      </c>
      <c r="T1555" s="6" t="s">
        <v>134</v>
      </c>
      <c r="U1555" s="6" t="s">
        <v>115</v>
      </c>
      <c r="V1555" s="6" t="s">
        <v>45</v>
      </c>
      <c r="W1555" s="6" t="s">
        <v>34</v>
      </c>
      <c r="X1555" s="6" t="s">
        <v>46</v>
      </c>
      <c r="Y1555" s="6" t="s">
        <v>47</v>
      </c>
      <c r="Z1555" s="6" t="s">
        <v>1696</v>
      </c>
      <c r="AA1555" s="6" t="s">
        <v>1705</v>
      </c>
      <c r="AB1555" s="7">
        <v>2</v>
      </c>
      <c r="AC1555" s="7">
        <v>23112</v>
      </c>
      <c r="AD1555" s="7">
        <v>23.11</v>
      </c>
      <c r="AE1555" s="7">
        <v>145000</v>
      </c>
    </row>
    <row r="1556" spans="1:31" ht="22" customHeight="1" x14ac:dyDescent="0.3">
      <c r="A1556" s="2">
        <v>43155</v>
      </c>
      <c r="B1556" s="3" t="s">
        <v>107</v>
      </c>
      <c r="C1556" s="3" t="s">
        <v>56</v>
      </c>
      <c r="D1556" s="4" t="s">
        <v>68</v>
      </c>
      <c r="E1556" s="4" t="s">
        <v>68</v>
      </c>
      <c r="F1556" s="4" t="s">
        <v>68</v>
      </c>
      <c r="G1556" s="4" t="s">
        <v>68</v>
      </c>
      <c r="H1556" s="4" t="s">
        <v>68</v>
      </c>
      <c r="I1556" s="3" t="s">
        <v>1703</v>
      </c>
      <c r="J1556" s="3" t="s">
        <v>108</v>
      </c>
      <c r="K1556" s="3" t="s">
        <v>109</v>
      </c>
      <c r="L1556" s="3" t="s">
        <v>110</v>
      </c>
      <c r="M1556" s="3" t="s">
        <v>61</v>
      </c>
      <c r="N1556" s="4">
        <v>4753761516.5299997</v>
      </c>
      <c r="O1556" s="4">
        <v>5421594553.2399998</v>
      </c>
      <c r="P1556" s="3" t="s">
        <v>1158</v>
      </c>
      <c r="Q1556" s="3" t="s">
        <v>41</v>
      </c>
      <c r="R1556" s="3" t="s">
        <v>113</v>
      </c>
      <c r="S1556" s="3" t="s">
        <v>110</v>
      </c>
      <c r="T1556" s="3" t="s">
        <v>114</v>
      </c>
      <c r="U1556" s="3" t="s">
        <v>115</v>
      </c>
      <c r="V1556" s="3" t="s">
        <v>45</v>
      </c>
      <c r="W1556" s="3" t="s">
        <v>34</v>
      </c>
      <c r="X1556" s="3" t="s">
        <v>46</v>
      </c>
      <c r="Y1556" s="3" t="s">
        <v>47</v>
      </c>
      <c r="Z1556" s="3" t="s">
        <v>187</v>
      </c>
      <c r="AA1556" s="3" t="s">
        <v>1706</v>
      </c>
      <c r="AB1556" s="4">
        <v>2</v>
      </c>
      <c r="AC1556" s="4">
        <v>20180</v>
      </c>
      <c r="AD1556" s="4">
        <v>20.18</v>
      </c>
      <c r="AE1556" s="4">
        <v>156000</v>
      </c>
    </row>
    <row r="1557" spans="1:31" ht="22" customHeight="1" x14ac:dyDescent="0.3">
      <c r="A1557" s="5">
        <v>43155</v>
      </c>
      <c r="B1557" s="6" t="s">
        <v>206</v>
      </c>
      <c r="C1557" s="6" t="s">
        <v>56</v>
      </c>
      <c r="D1557" s="7" t="s">
        <v>68</v>
      </c>
      <c r="E1557" s="7" t="s">
        <v>68</v>
      </c>
      <c r="F1557" s="7" t="s">
        <v>68</v>
      </c>
      <c r="G1557" s="7" t="s">
        <v>68</v>
      </c>
      <c r="H1557" s="7" t="s">
        <v>68</v>
      </c>
      <c r="I1557" s="6" t="s">
        <v>1703</v>
      </c>
      <c r="J1557" s="6" t="s">
        <v>108</v>
      </c>
      <c r="K1557" s="6" t="s">
        <v>109</v>
      </c>
      <c r="L1557" s="6" t="s">
        <v>110</v>
      </c>
      <c r="M1557" s="6" t="s">
        <v>61</v>
      </c>
      <c r="N1557" s="7">
        <v>4753761516.5299997</v>
      </c>
      <c r="O1557" s="7">
        <v>5421594553.2399998</v>
      </c>
      <c r="P1557" s="6" t="s">
        <v>1158</v>
      </c>
      <c r="Q1557" s="6" t="s">
        <v>41</v>
      </c>
      <c r="R1557" s="6" t="s">
        <v>133</v>
      </c>
      <c r="S1557" s="6" t="s">
        <v>110</v>
      </c>
      <c r="T1557" s="6" t="s">
        <v>134</v>
      </c>
      <c r="U1557" s="6" t="s">
        <v>115</v>
      </c>
      <c r="V1557" s="6" t="s">
        <v>45</v>
      </c>
      <c r="W1557" s="6" t="s">
        <v>34</v>
      </c>
      <c r="X1557" s="6" t="s">
        <v>46</v>
      </c>
      <c r="Y1557" s="6" t="s">
        <v>47</v>
      </c>
      <c r="Z1557" s="6" t="s">
        <v>116</v>
      </c>
      <c r="AA1557" s="6" t="s">
        <v>1707</v>
      </c>
      <c r="AB1557" s="7">
        <v>6</v>
      </c>
      <c r="AC1557" s="7">
        <v>72618</v>
      </c>
      <c r="AD1557" s="7">
        <v>72.62</v>
      </c>
      <c r="AE1557" s="7">
        <v>988000</v>
      </c>
    </row>
    <row r="1558" spans="1:31" ht="22" customHeight="1" x14ac:dyDescent="0.3">
      <c r="A1558" s="2">
        <v>43153</v>
      </c>
      <c r="B1558" s="3" t="s">
        <v>31</v>
      </c>
      <c r="C1558" s="3" t="s">
        <v>56</v>
      </c>
      <c r="D1558" s="4" t="s">
        <v>68</v>
      </c>
      <c r="E1558" s="4" t="s">
        <v>68</v>
      </c>
      <c r="F1558" s="4" t="s">
        <v>68</v>
      </c>
      <c r="G1558" s="4" t="s">
        <v>68</v>
      </c>
      <c r="H1558" s="4" t="s">
        <v>68</v>
      </c>
      <c r="I1558" s="3" t="s">
        <v>1703</v>
      </c>
      <c r="J1558" s="3" t="s">
        <v>244</v>
      </c>
      <c r="K1558" s="4" t="s">
        <v>68</v>
      </c>
      <c r="L1558" s="3" t="s">
        <v>245</v>
      </c>
      <c r="M1558" s="3" t="s">
        <v>61</v>
      </c>
      <c r="N1558" s="4" t="s">
        <v>68</v>
      </c>
      <c r="O1558" s="4" t="s">
        <v>68</v>
      </c>
      <c r="P1558" s="3" t="s">
        <v>246</v>
      </c>
      <c r="Q1558" s="3" t="s">
        <v>41</v>
      </c>
      <c r="R1558" s="3" t="s">
        <v>474</v>
      </c>
      <c r="S1558" s="3" t="s">
        <v>245</v>
      </c>
      <c r="T1558" s="3" t="s">
        <v>475</v>
      </c>
      <c r="U1558" s="3" t="s">
        <v>124</v>
      </c>
      <c r="V1558" s="3" t="s">
        <v>45</v>
      </c>
      <c r="W1558" s="3" t="s">
        <v>34</v>
      </c>
      <c r="X1558" s="3" t="s">
        <v>46</v>
      </c>
      <c r="Y1558" s="3" t="s">
        <v>47</v>
      </c>
      <c r="Z1558" s="3" t="s">
        <v>187</v>
      </c>
      <c r="AA1558" s="3" t="s">
        <v>1708</v>
      </c>
      <c r="AB1558" s="4">
        <v>2</v>
      </c>
      <c r="AC1558" s="4">
        <v>48800</v>
      </c>
      <c r="AD1558" s="4">
        <v>48.8</v>
      </c>
      <c r="AE1558" s="4">
        <v>437000</v>
      </c>
    </row>
    <row r="1559" spans="1:31" ht="22" customHeight="1" x14ac:dyDescent="0.3">
      <c r="A1559" s="5">
        <v>43150</v>
      </c>
      <c r="B1559" s="6" t="s">
        <v>31</v>
      </c>
      <c r="C1559" s="6" t="s">
        <v>56</v>
      </c>
      <c r="D1559" s="7" t="s">
        <v>68</v>
      </c>
      <c r="E1559" s="7" t="s">
        <v>68</v>
      </c>
      <c r="F1559" s="7" t="s">
        <v>68</v>
      </c>
      <c r="G1559" s="7" t="s">
        <v>68</v>
      </c>
      <c r="H1559" s="7" t="s">
        <v>68</v>
      </c>
      <c r="I1559" s="6" t="s">
        <v>1703</v>
      </c>
      <c r="J1559" s="6" t="s">
        <v>1676</v>
      </c>
      <c r="K1559" s="6" t="s">
        <v>1677</v>
      </c>
      <c r="L1559" s="6" t="s">
        <v>92</v>
      </c>
      <c r="M1559" s="6" t="s">
        <v>61</v>
      </c>
      <c r="N1559" s="9">
        <v>42196711</v>
      </c>
      <c r="O1559" s="7" t="s">
        <v>68</v>
      </c>
      <c r="P1559" s="6" t="s">
        <v>1678</v>
      </c>
      <c r="Q1559" s="6" t="s">
        <v>41</v>
      </c>
      <c r="R1559" s="6" t="s">
        <v>91</v>
      </c>
      <c r="S1559" s="6" t="s">
        <v>92</v>
      </c>
      <c r="T1559" s="6" t="s">
        <v>93</v>
      </c>
      <c r="U1559" s="6" t="s">
        <v>94</v>
      </c>
      <c r="V1559" s="6" t="s">
        <v>45</v>
      </c>
      <c r="W1559" s="6" t="s">
        <v>34</v>
      </c>
      <c r="X1559" s="6" t="s">
        <v>46</v>
      </c>
      <c r="Y1559" s="6" t="s">
        <v>47</v>
      </c>
      <c r="Z1559" s="6" t="s">
        <v>95</v>
      </c>
      <c r="AA1559" s="6" t="s">
        <v>1709</v>
      </c>
      <c r="AB1559" s="7">
        <v>6</v>
      </c>
      <c r="AC1559" s="7">
        <v>78600</v>
      </c>
      <c r="AD1559" s="7">
        <v>78.599999999999994</v>
      </c>
      <c r="AE1559" s="7">
        <v>285000</v>
      </c>
    </row>
    <row r="1560" spans="1:31" ht="22" customHeight="1" x14ac:dyDescent="0.3">
      <c r="A1560" s="2">
        <v>43150</v>
      </c>
      <c r="B1560" s="3" t="s">
        <v>31</v>
      </c>
      <c r="C1560" s="3" t="s">
        <v>56</v>
      </c>
      <c r="D1560" s="4" t="s">
        <v>68</v>
      </c>
      <c r="E1560" s="4" t="s">
        <v>68</v>
      </c>
      <c r="F1560" s="4" t="s">
        <v>68</v>
      </c>
      <c r="G1560" s="4" t="s">
        <v>68</v>
      </c>
      <c r="H1560" s="4" t="s">
        <v>68</v>
      </c>
      <c r="I1560" s="3" t="s">
        <v>1703</v>
      </c>
      <c r="J1560" s="3" t="s">
        <v>1676</v>
      </c>
      <c r="K1560" s="3" t="s">
        <v>1677</v>
      </c>
      <c r="L1560" s="3" t="s">
        <v>92</v>
      </c>
      <c r="M1560" s="3" t="s">
        <v>61</v>
      </c>
      <c r="N1560" s="8">
        <v>42196711</v>
      </c>
      <c r="O1560" s="4" t="s">
        <v>68</v>
      </c>
      <c r="P1560" s="3" t="s">
        <v>1678</v>
      </c>
      <c r="Q1560" s="3" t="s">
        <v>41</v>
      </c>
      <c r="R1560" s="3" t="s">
        <v>91</v>
      </c>
      <c r="S1560" s="3" t="s">
        <v>92</v>
      </c>
      <c r="T1560" s="3" t="s">
        <v>93</v>
      </c>
      <c r="U1560" s="3" t="s">
        <v>94</v>
      </c>
      <c r="V1560" s="3" t="s">
        <v>45</v>
      </c>
      <c r="W1560" s="3" t="s">
        <v>34</v>
      </c>
      <c r="X1560" s="3" t="s">
        <v>46</v>
      </c>
      <c r="Y1560" s="3" t="s">
        <v>47</v>
      </c>
      <c r="Z1560" s="3" t="s">
        <v>95</v>
      </c>
      <c r="AA1560" s="3" t="s">
        <v>1710</v>
      </c>
      <c r="AB1560" s="4">
        <v>2</v>
      </c>
      <c r="AC1560" s="4">
        <v>26200</v>
      </c>
      <c r="AD1560" s="4">
        <v>26.2</v>
      </c>
      <c r="AE1560" s="4">
        <v>95000</v>
      </c>
    </row>
    <row r="1561" spans="1:31" ht="22" customHeight="1" x14ac:dyDescent="0.3">
      <c r="A1561" s="5">
        <v>43150</v>
      </c>
      <c r="B1561" s="6" t="s">
        <v>31</v>
      </c>
      <c r="C1561" s="6" t="s">
        <v>56</v>
      </c>
      <c r="D1561" s="7" t="s">
        <v>68</v>
      </c>
      <c r="E1561" s="7" t="s">
        <v>68</v>
      </c>
      <c r="F1561" s="7" t="s">
        <v>68</v>
      </c>
      <c r="G1561" s="7" t="s">
        <v>68</v>
      </c>
      <c r="H1561" s="7" t="s">
        <v>68</v>
      </c>
      <c r="I1561" s="6" t="s">
        <v>1703</v>
      </c>
      <c r="J1561" s="6" t="s">
        <v>1676</v>
      </c>
      <c r="K1561" s="6" t="s">
        <v>1677</v>
      </c>
      <c r="L1561" s="6" t="s">
        <v>92</v>
      </c>
      <c r="M1561" s="6" t="s">
        <v>61</v>
      </c>
      <c r="N1561" s="9">
        <v>42196711</v>
      </c>
      <c r="O1561" s="7" t="s">
        <v>68</v>
      </c>
      <c r="P1561" s="6" t="s">
        <v>1678</v>
      </c>
      <c r="Q1561" s="6" t="s">
        <v>41</v>
      </c>
      <c r="R1561" s="6" t="s">
        <v>91</v>
      </c>
      <c r="S1561" s="6" t="s">
        <v>92</v>
      </c>
      <c r="T1561" s="6" t="s">
        <v>93</v>
      </c>
      <c r="U1561" s="6" t="s">
        <v>94</v>
      </c>
      <c r="V1561" s="6" t="s">
        <v>45</v>
      </c>
      <c r="W1561" s="6" t="s">
        <v>34</v>
      </c>
      <c r="X1561" s="6" t="s">
        <v>46</v>
      </c>
      <c r="Y1561" s="6" t="s">
        <v>47</v>
      </c>
      <c r="Z1561" s="6" t="s">
        <v>95</v>
      </c>
      <c r="AA1561" s="6" t="s">
        <v>1711</v>
      </c>
      <c r="AB1561" s="7">
        <v>6</v>
      </c>
      <c r="AC1561" s="7">
        <v>78600</v>
      </c>
      <c r="AD1561" s="7">
        <v>78.599999999999994</v>
      </c>
      <c r="AE1561" s="7">
        <v>285000</v>
      </c>
    </row>
    <row r="1562" spans="1:31" ht="22" customHeight="1" x14ac:dyDescent="0.3">
      <c r="A1562" s="2">
        <v>43150</v>
      </c>
      <c r="B1562" s="3" t="s">
        <v>31</v>
      </c>
      <c r="C1562" s="3" t="s">
        <v>56</v>
      </c>
      <c r="D1562" s="4" t="s">
        <v>68</v>
      </c>
      <c r="E1562" s="4" t="s">
        <v>68</v>
      </c>
      <c r="F1562" s="4" t="s">
        <v>68</v>
      </c>
      <c r="G1562" s="4" t="s">
        <v>68</v>
      </c>
      <c r="H1562" s="4" t="s">
        <v>68</v>
      </c>
      <c r="I1562" s="3" t="s">
        <v>1703</v>
      </c>
      <c r="J1562" s="3" t="s">
        <v>1676</v>
      </c>
      <c r="K1562" s="3" t="s">
        <v>1677</v>
      </c>
      <c r="L1562" s="3" t="s">
        <v>92</v>
      </c>
      <c r="M1562" s="3" t="s">
        <v>61</v>
      </c>
      <c r="N1562" s="8">
        <v>42196711</v>
      </c>
      <c r="O1562" s="4" t="s">
        <v>68</v>
      </c>
      <c r="P1562" s="3" t="s">
        <v>1678</v>
      </c>
      <c r="Q1562" s="3" t="s">
        <v>41</v>
      </c>
      <c r="R1562" s="3" t="s">
        <v>91</v>
      </c>
      <c r="S1562" s="3" t="s">
        <v>92</v>
      </c>
      <c r="T1562" s="3" t="s">
        <v>93</v>
      </c>
      <c r="U1562" s="3" t="s">
        <v>94</v>
      </c>
      <c r="V1562" s="3" t="s">
        <v>45</v>
      </c>
      <c r="W1562" s="3" t="s">
        <v>34</v>
      </c>
      <c r="X1562" s="3" t="s">
        <v>46</v>
      </c>
      <c r="Y1562" s="3" t="s">
        <v>47</v>
      </c>
      <c r="Z1562" s="3" t="s">
        <v>95</v>
      </c>
      <c r="AA1562" s="3" t="s">
        <v>1712</v>
      </c>
      <c r="AB1562" s="4">
        <v>6</v>
      </c>
      <c r="AC1562" s="4">
        <v>78600</v>
      </c>
      <c r="AD1562" s="4">
        <v>78.599999999999994</v>
      </c>
      <c r="AE1562" s="4">
        <v>285000</v>
      </c>
    </row>
    <row r="1563" spans="1:31" ht="22" customHeight="1" x14ac:dyDescent="0.3">
      <c r="A1563" s="5">
        <v>43148</v>
      </c>
      <c r="B1563" s="6" t="s">
        <v>206</v>
      </c>
      <c r="C1563" s="6" t="s">
        <v>56</v>
      </c>
      <c r="D1563" s="7" t="s">
        <v>68</v>
      </c>
      <c r="E1563" s="7" t="s">
        <v>68</v>
      </c>
      <c r="F1563" s="7" t="s">
        <v>68</v>
      </c>
      <c r="G1563" s="7" t="s">
        <v>68</v>
      </c>
      <c r="H1563" s="7" t="s">
        <v>68</v>
      </c>
      <c r="I1563" s="6" t="s">
        <v>1703</v>
      </c>
      <c r="J1563" s="6" t="s">
        <v>108</v>
      </c>
      <c r="K1563" s="6" t="s">
        <v>109</v>
      </c>
      <c r="L1563" s="6" t="s">
        <v>110</v>
      </c>
      <c r="M1563" s="6" t="s">
        <v>61</v>
      </c>
      <c r="N1563" s="7">
        <v>4753761516.5299997</v>
      </c>
      <c r="O1563" s="7">
        <v>5421594553.2399998</v>
      </c>
      <c r="P1563" s="6" t="s">
        <v>1158</v>
      </c>
      <c r="Q1563" s="6" t="s">
        <v>41</v>
      </c>
      <c r="R1563" s="6" t="s">
        <v>133</v>
      </c>
      <c r="S1563" s="6" t="s">
        <v>110</v>
      </c>
      <c r="T1563" s="6" t="s">
        <v>134</v>
      </c>
      <c r="U1563" s="6" t="s">
        <v>115</v>
      </c>
      <c r="V1563" s="6" t="s">
        <v>45</v>
      </c>
      <c r="W1563" s="6" t="s">
        <v>34</v>
      </c>
      <c r="X1563" s="6" t="s">
        <v>46</v>
      </c>
      <c r="Y1563" s="6" t="s">
        <v>47</v>
      </c>
      <c r="Z1563" s="6" t="s">
        <v>116</v>
      </c>
      <c r="AA1563" s="6" t="s">
        <v>1713</v>
      </c>
      <c r="AB1563" s="7">
        <v>6</v>
      </c>
      <c r="AC1563" s="7">
        <v>72618</v>
      </c>
      <c r="AD1563" s="7">
        <v>72.62</v>
      </c>
      <c r="AE1563" s="7">
        <v>988000</v>
      </c>
    </row>
    <row r="1564" spans="1:31" ht="22" customHeight="1" x14ac:dyDescent="0.3">
      <c r="A1564" s="2">
        <v>43147</v>
      </c>
      <c r="B1564" s="3" t="s">
        <v>31</v>
      </c>
      <c r="C1564" s="3" t="s">
        <v>56</v>
      </c>
      <c r="D1564" s="4" t="s">
        <v>68</v>
      </c>
      <c r="E1564" s="4" t="s">
        <v>68</v>
      </c>
      <c r="F1564" s="4" t="s">
        <v>68</v>
      </c>
      <c r="G1564" s="4" t="s">
        <v>68</v>
      </c>
      <c r="H1564" s="4" t="s">
        <v>68</v>
      </c>
      <c r="I1564" s="3" t="s">
        <v>1703</v>
      </c>
      <c r="J1564" s="3" t="s">
        <v>230</v>
      </c>
      <c r="K1564" s="3" t="s">
        <v>580</v>
      </c>
      <c r="L1564" s="3" t="s">
        <v>110</v>
      </c>
      <c r="M1564" s="4" t="s">
        <v>68</v>
      </c>
      <c r="N1564" s="4" t="s">
        <v>68</v>
      </c>
      <c r="O1564" s="4" t="s">
        <v>68</v>
      </c>
      <c r="P1564" s="3" t="s">
        <v>231</v>
      </c>
      <c r="Q1564" s="3" t="s">
        <v>1714</v>
      </c>
      <c r="R1564" s="3" t="s">
        <v>133</v>
      </c>
      <c r="S1564" s="3" t="s">
        <v>110</v>
      </c>
      <c r="T1564" s="3" t="s">
        <v>134</v>
      </c>
      <c r="U1564" s="3" t="s">
        <v>115</v>
      </c>
      <c r="V1564" s="3" t="s">
        <v>45</v>
      </c>
      <c r="W1564" s="3" t="s">
        <v>34</v>
      </c>
      <c r="X1564" s="3" t="s">
        <v>46</v>
      </c>
      <c r="Y1564" s="3" t="s">
        <v>47</v>
      </c>
      <c r="Z1564" s="3" t="s">
        <v>232</v>
      </c>
      <c r="AA1564" s="3" t="s">
        <v>1715</v>
      </c>
      <c r="AB1564" s="4">
        <v>2</v>
      </c>
      <c r="AC1564" s="4">
        <v>31584</v>
      </c>
      <c r="AD1564" s="4">
        <v>31.58</v>
      </c>
      <c r="AE1564" s="4">
        <v>41700</v>
      </c>
    </row>
    <row r="1565" spans="1:31" ht="22" customHeight="1" x14ac:dyDescent="0.3">
      <c r="A1565" s="5">
        <v>43143</v>
      </c>
      <c r="B1565" s="6" t="s">
        <v>107</v>
      </c>
      <c r="C1565" s="6" t="s">
        <v>56</v>
      </c>
      <c r="D1565" s="7" t="s">
        <v>68</v>
      </c>
      <c r="E1565" s="7" t="s">
        <v>68</v>
      </c>
      <c r="F1565" s="7" t="s">
        <v>68</v>
      </c>
      <c r="G1565" s="7" t="s">
        <v>68</v>
      </c>
      <c r="H1565" s="7" t="s">
        <v>68</v>
      </c>
      <c r="I1565" s="6" t="s">
        <v>1703</v>
      </c>
      <c r="J1565" s="6" t="s">
        <v>108</v>
      </c>
      <c r="K1565" s="6" t="s">
        <v>109</v>
      </c>
      <c r="L1565" s="6" t="s">
        <v>110</v>
      </c>
      <c r="M1565" s="6" t="s">
        <v>61</v>
      </c>
      <c r="N1565" s="7">
        <v>4753761516.5299997</v>
      </c>
      <c r="O1565" s="7">
        <v>5421594553.2399998</v>
      </c>
      <c r="P1565" s="6" t="s">
        <v>1158</v>
      </c>
      <c r="Q1565" s="6" t="s">
        <v>41</v>
      </c>
      <c r="R1565" s="6" t="s">
        <v>133</v>
      </c>
      <c r="S1565" s="6" t="s">
        <v>110</v>
      </c>
      <c r="T1565" s="6" t="s">
        <v>134</v>
      </c>
      <c r="U1565" s="6" t="s">
        <v>115</v>
      </c>
      <c r="V1565" s="6" t="s">
        <v>45</v>
      </c>
      <c r="W1565" s="6" t="s">
        <v>34</v>
      </c>
      <c r="X1565" s="6" t="s">
        <v>46</v>
      </c>
      <c r="Y1565" s="6" t="s">
        <v>47</v>
      </c>
      <c r="Z1565" s="6" t="s">
        <v>1696</v>
      </c>
      <c r="AA1565" s="6" t="s">
        <v>1716</v>
      </c>
      <c r="AB1565" s="7">
        <v>1</v>
      </c>
      <c r="AC1565" s="7">
        <v>12640</v>
      </c>
      <c r="AD1565" s="7">
        <v>12.64</v>
      </c>
      <c r="AE1565" s="7">
        <v>79100</v>
      </c>
    </row>
    <row r="1566" spans="1:31" ht="22" customHeight="1" x14ac:dyDescent="0.3">
      <c r="A1566" s="2">
        <v>43143</v>
      </c>
      <c r="B1566" s="3" t="s">
        <v>31</v>
      </c>
      <c r="C1566" s="3" t="s">
        <v>56</v>
      </c>
      <c r="D1566" s="4" t="s">
        <v>68</v>
      </c>
      <c r="E1566" s="4" t="s">
        <v>68</v>
      </c>
      <c r="F1566" s="4" t="s">
        <v>68</v>
      </c>
      <c r="G1566" s="4" t="s">
        <v>68</v>
      </c>
      <c r="H1566" s="4" t="s">
        <v>68</v>
      </c>
      <c r="I1566" s="3" t="s">
        <v>1703</v>
      </c>
      <c r="J1566" s="3" t="s">
        <v>131</v>
      </c>
      <c r="K1566" s="3" t="s">
        <v>109</v>
      </c>
      <c r="L1566" s="3" t="s">
        <v>110</v>
      </c>
      <c r="M1566" s="4" t="s">
        <v>68</v>
      </c>
      <c r="N1566" s="4" t="s">
        <v>68</v>
      </c>
      <c r="O1566" s="4" t="s">
        <v>68</v>
      </c>
      <c r="P1566" s="3" t="s">
        <v>132</v>
      </c>
      <c r="Q1566" s="3" t="s">
        <v>1714</v>
      </c>
      <c r="R1566" s="3" t="s">
        <v>133</v>
      </c>
      <c r="S1566" s="3" t="s">
        <v>110</v>
      </c>
      <c r="T1566" s="3" t="s">
        <v>134</v>
      </c>
      <c r="U1566" s="3" t="s">
        <v>115</v>
      </c>
      <c r="V1566" s="3" t="s">
        <v>45</v>
      </c>
      <c r="W1566" s="3" t="s">
        <v>34</v>
      </c>
      <c r="X1566" s="3" t="s">
        <v>46</v>
      </c>
      <c r="Y1566" s="3" t="s">
        <v>47</v>
      </c>
      <c r="Z1566" s="3" t="s">
        <v>145</v>
      </c>
      <c r="AA1566" s="3" t="s">
        <v>1717</v>
      </c>
      <c r="AB1566" s="4">
        <v>2</v>
      </c>
      <c r="AC1566" s="4">
        <v>28840</v>
      </c>
      <c r="AD1566" s="4">
        <v>28.84</v>
      </c>
      <c r="AE1566" s="4">
        <v>342000</v>
      </c>
    </row>
    <row r="1567" spans="1:31" ht="22" customHeight="1" x14ac:dyDescent="0.3">
      <c r="A1567" s="5">
        <v>43142</v>
      </c>
      <c r="B1567" s="6" t="s">
        <v>31</v>
      </c>
      <c r="C1567" s="6" t="s">
        <v>56</v>
      </c>
      <c r="D1567" s="7" t="s">
        <v>68</v>
      </c>
      <c r="E1567" s="7" t="s">
        <v>68</v>
      </c>
      <c r="F1567" s="7" t="s">
        <v>68</v>
      </c>
      <c r="G1567" s="7" t="s">
        <v>68</v>
      </c>
      <c r="H1567" s="7" t="s">
        <v>68</v>
      </c>
      <c r="I1567" s="6" t="s">
        <v>1703</v>
      </c>
      <c r="J1567" s="6" t="s">
        <v>1676</v>
      </c>
      <c r="K1567" s="6" t="s">
        <v>1677</v>
      </c>
      <c r="L1567" s="6" t="s">
        <v>92</v>
      </c>
      <c r="M1567" s="6" t="s">
        <v>61</v>
      </c>
      <c r="N1567" s="9">
        <v>42196711</v>
      </c>
      <c r="O1567" s="7" t="s">
        <v>68</v>
      </c>
      <c r="P1567" s="6" t="s">
        <v>1678</v>
      </c>
      <c r="Q1567" s="6" t="s">
        <v>41</v>
      </c>
      <c r="R1567" s="6" t="s">
        <v>91</v>
      </c>
      <c r="S1567" s="6" t="s">
        <v>92</v>
      </c>
      <c r="T1567" s="6" t="s">
        <v>93</v>
      </c>
      <c r="U1567" s="6" t="s">
        <v>94</v>
      </c>
      <c r="V1567" s="6" t="s">
        <v>45</v>
      </c>
      <c r="W1567" s="6" t="s">
        <v>34</v>
      </c>
      <c r="X1567" s="6" t="s">
        <v>46</v>
      </c>
      <c r="Y1567" s="6" t="s">
        <v>47</v>
      </c>
      <c r="Z1567" s="6" t="s">
        <v>95</v>
      </c>
      <c r="AA1567" s="6" t="s">
        <v>1718</v>
      </c>
      <c r="AB1567" s="7">
        <v>6</v>
      </c>
      <c r="AC1567" s="7">
        <v>78600</v>
      </c>
      <c r="AD1567" s="7">
        <v>78.599999999999994</v>
      </c>
      <c r="AE1567" s="7">
        <v>285000</v>
      </c>
    </row>
    <row r="1568" spans="1:31" ht="22" customHeight="1" x14ac:dyDescent="0.3">
      <c r="A1568" s="2">
        <v>43142</v>
      </c>
      <c r="B1568" s="3" t="s">
        <v>31</v>
      </c>
      <c r="C1568" s="3" t="s">
        <v>56</v>
      </c>
      <c r="D1568" s="4" t="s">
        <v>68</v>
      </c>
      <c r="E1568" s="4" t="s">
        <v>68</v>
      </c>
      <c r="F1568" s="4" t="s">
        <v>68</v>
      </c>
      <c r="G1568" s="4" t="s">
        <v>68</v>
      </c>
      <c r="H1568" s="4" t="s">
        <v>68</v>
      </c>
      <c r="I1568" s="3" t="s">
        <v>1703</v>
      </c>
      <c r="J1568" s="3" t="s">
        <v>1676</v>
      </c>
      <c r="K1568" s="3" t="s">
        <v>1677</v>
      </c>
      <c r="L1568" s="3" t="s">
        <v>92</v>
      </c>
      <c r="M1568" s="3" t="s">
        <v>61</v>
      </c>
      <c r="N1568" s="8">
        <v>42196711</v>
      </c>
      <c r="O1568" s="4" t="s">
        <v>68</v>
      </c>
      <c r="P1568" s="3" t="s">
        <v>1678</v>
      </c>
      <c r="Q1568" s="3" t="s">
        <v>41</v>
      </c>
      <c r="R1568" s="3" t="s">
        <v>91</v>
      </c>
      <c r="S1568" s="3" t="s">
        <v>92</v>
      </c>
      <c r="T1568" s="3" t="s">
        <v>93</v>
      </c>
      <c r="U1568" s="3" t="s">
        <v>94</v>
      </c>
      <c r="V1568" s="3" t="s">
        <v>45</v>
      </c>
      <c r="W1568" s="3" t="s">
        <v>34</v>
      </c>
      <c r="X1568" s="3" t="s">
        <v>46</v>
      </c>
      <c r="Y1568" s="3" t="s">
        <v>47</v>
      </c>
      <c r="Z1568" s="3" t="s">
        <v>95</v>
      </c>
      <c r="AA1568" s="3" t="s">
        <v>1719</v>
      </c>
      <c r="AB1568" s="4">
        <v>4</v>
      </c>
      <c r="AC1568" s="4">
        <v>52400</v>
      </c>
      <c r="AD1568" s="4">
        <v>52.4</v>
      </c>
      <c r="AE1568" s="4">
        <v>190000</v>
      </c>
    </row>
    <row r="1569" spans="1:31" ht="22" customHeight="1" x14ac:dyDescent="0.3">
      <c r="A1569" s="5">
        <v>43142</v>
      </c>
      <c r="B1569" s="6" t="s">
        <v>31</v>
      </c>
      <c r="C1569" s="6" t="s">
        <v>56</v>
      </c>
      <c r="D1569" s="7" t="s">
        <v>68</v>
      </c>
      <c r="E1569" s="7" t="s">
        <v>68</v>
      </c>
      <c r="F1569" s="7" t="s">
        <v>68</v>
      </c>
      <c r="G1569" s="7" t="s">
        <v>68</v>
      </c>
      <c r="H1569" s="7" t="s">
        <v>68</v>
      </c>
      <c r="I1569" s="6" t="s">
        <v>1703</v>
      </c>
      <c r="J1569" s="6" t="s">
        <v>1676</v>
      </c>
      <c r="K1569" s="6" t="s">
        <v>1677</v>
      </c>
      <c r="L1569" s="6" t="s">
        <v>92</v>
      </c>
      <c r="M1569" s="6" t="s">
        <v>61</v>
      </c>
      <c r="N1569" s="9">
        <v>42196711</v>
      </c>
      <c r="O1569" s="7" t="s">
        <v>68</v>
      </c>
      <c r="P1569" s="6" t="s">
        <v>1678</v>
      </c>
      <c r="Q1569" s="6" t="s">
        <v>41</v>
      </c>
      <c r="R1569" s="6" t="s">
        <v>91</v>
      </c>
      <c r="S1569" s="6" t="s">
        <v>92</v>
      </c>
      <c r="T1569" s="6" t="s">
        <v>93</v>
      </c>
      <c r="U1569" s="6" t="s">
        <v>94</v>
      </c>
      <c r="V1569" s="6" t="s">
        <v>45</v>
      </c>
      <c r="W1569" s="6" t="s">
        <v>34</v>
      </c>
      <c r="X1569" s="6" t="s">
        <v>46</v>
      </c>
      <c r="Y1569" s="6" t="s">
        <v>47</v>
      </c>
      <c r="Z1569" s="6" t="s">
        <v>95</v>
      </c>
      <c r="AA1569" s="6" t="s">
        <v>1720</v>
      </c>
      <c r="AB1569" s="7">
        <v>6</v>
      </c>
      <c r="AC1569" s="7">
        <v>78600</v>
      </c>
      <c r="AD1569" s="7">
        <v>78.599999999999994</v>
      </c>
      <c r="AE1569" s="7">
        <v>285000</v>
      </c>
    </row>
    <row r="1570" spans="1:31" ht="22" customHeight="1" x14ac:dyDescent="0.3">
      <c r="A1570" s="2">
        <v>43142</v>
      </c>
      <c r="B1570" s="3" t="s">
        <v>31</v>
      </c>
      <c r="C1570" s="3" t="s">
        <v>56</v>
      </c>
      <c r="D1570" s="4" t="s">
        <v>68</v>
      </c>
      <c r="E1570" s="4" t="s">
        <v>68</v>
      </c>
      <c r="F1570" s="4" t="s">
        <v>68</v>
      </c>
      <c r="G1570" s="4" t="s">
        <v>68</v>
      </c>
      <c r="H1570" s="4" t="s">
        <v>68</v>
      </c>
      <c r="I1570" s="3" t="s">
        <v>1703</v>
      </c>
      <c r="J1570" s="3" t="s">
        <v>1676</v>
      </c>
      <c r="K1570" s="3" t="s">
        <v>1677</v>
      </c>
      <c r="L1570" s="3" t="s">
        <v>92</v>
      </c>
      <c r="M1570" s="3" t="s">
        <v>61</v>
      </c>
      <c r="N1570" s="8">
        <v>42196711</v>
      </c>
      <c r="O1570" s="4" t="s">
        <v>68</v>
      </c>
      <c r="P1570" s="3" t="s">
        <v>1678</v>
      </c>
      <c r="Q1570" s="3" t="s">
        <v>41</v>
      </c>
      <c r="R1570" s="3" t="s">
        <v>91</v>
      </c>
      <c r="S1570" s="3" t="s">
        <v>92</v>
      </c>
      <c r="T1570" s="3" t="s">
        <v>93</v>
      </c>
      <c r="U1570" s="3" t="s">
        <v>94</v>
      </c>
      <c r="V1570" s="3" t="s">
        <v>45</v>
      </c>
      <c r="W1570" s="3" t="s">
        <v>34</v>
      </c>
      <c r="X1570" s="3" t="s">
        <v>46</v>
      </c>
      <c r="Y1570" s="3" t="s">
        <v>47</v>
      </c>
      <c r="Z1570" s="3" t="s">
        <v>95</v>
      </c>
      <c r="AA1570" s="3" t="s">
        <v>1720</v>
      </c>
      <c r="AB1570" s="4">
        <v>6</v>
      </c>
      <c r="AC1570" s="4">
        <v>78600</v>
      </c>
      <c r="AD1570" s="4">
        <v>78.599999999999994</v>
      </c>
      <c r="AE1570" s="4">
        <v>285000</v>
      </c>
    </row>
    <row r="1571" spans="1:31" ht="22" customHeight="1" x14ac:dyDescent="0.3">
      <c r="A1571" s="5">
        <v>43141</v>
      </c>
      <c r="B1571" s="6" t="s">
        <v>31</v>
      </c>
      <c r="C1571" s="6" t="s">
        <v>56</v>
      </c>
      <c r="D1571" s="6" t="s">
        <v>222</v>
      </c>
      <c r="E1571" s="6" t="s">
        <v>34</v>
      </c>
      <c r="F1571" s="7" t="s">
        <v>68</v>
      </c>
      <c r="G1571" s="7" t="s">
        <v>68</v>
      </c>
      <c r="H1571" s="7" t="s">
        <v>68</v>
      </c>
      <c r="I1571" s="6" t="s">
        <v>1701</v>
      </c>
      <c r="J1571" s="6" t="s">
        <v>131</v>
      </c>
      <c r="K1571" s="6" t="s">
        <v>109</v>
      </c>
      <c r="L1571" s="6" t="s">
        <v>110</v>
      </c>
      <c r="M1571" s="7" t="s">
        <v>68</v>
      </c>
      <c r="N1571" s="7" t="s">
        <v>68</v>
      </c>
      <c r="O1571" s="7" t="s">
        <v>68</v>
      </c>
      <c r="P1571" s="6" t="s">
        <v>132</v>
      </c>
      <c r="Q1571" s="6" t="s">
        <v>1714</v>
      </c>
      <c r="R1571" s="6" t="s">
        <v>133</v>
      </c>
      <c r="S1571" s="6" t="s">
        <v>110</v>
      </c>
      <c r="T1571" s="6" t="s">
        <v>134</v>
      </c>
      <c r="U1571" s="6" t="s">
        <v>115</v>
      </c>
      <c r="V1571" s="6" t="s">
        <v>45</v>
      </c>
      <c r="W1571" s="6" t="s">
        <v>34</v>
      </c>
      <c r="X1571" s="6" t="s">
        <v>46</v>
      </c>
      <c r="Y1571" s="6" t="s">
        <v>47</v>
      </c>
      <c r="Z1571" s="6" t="s">
        <v>145</v>
      </c>
      <c r="AA1571" s="6" t="s">
        <v>1721</v>
      </c>
      <c r="AB1571" s="7">
        <v>1</v>
      </c>
      <c r="AC1571" s="7">
        <v>14420</v>
      </c>
      <c r="AD1571" s="7">
        <v>14.42</v>
      </c>
      <c r="AE1571" s="7">
        <v>171000</v>
      </c>
    </row>
    <row r="1572" spans="1:31" ht="22" customHeight="1" x14ac:dyDescent="0.3">
      <c r="A1572" s="2">
        <v>43141</v>
      </c>
      <c r="B1572" s="3" t="s">
        <v>31</v>
      </c>
      <c r="C1572" s="3" t="s">
        <v>56</v>
      </c>
      <c r="D1572" s="4" t="s">
        <v>68</v>
      </c>
      <c r="E1572" s="4" t="s">
        <v>68</v>
      </c>
      <c r="F1572" s="4" t="s">
        <v>68</v>
      </c>
      <c r="G1572" s="4" t="s">
        <v>68</v>
      </c>
      <c r="H1572" s="4" t="s">
        <v>68</v>
      </c>
      <c r="I1572" s="3" t="s">
        <v>1703</v>
      </c>
      <c r="J1572" s="3" t="s">
        <v>579</v>
      </c>
      <c r="K1572" s="3" t="s">
        <v>580</v>
      </c>
      <c r="L1572" s="3" t="s">
        <v>110</v>
      </c>
      <c r="M1572" s="3" t="s">
        <v>61</v>
      </c>
      <c r="N1572" s="4" t="s">
        <v>68</v>
      </c>
      <c r="O1572" s="4" t="s">
        <v>68</v>
      </c>
      <c r="P1572" s="3" t="s">
        <v>581</v>
      </c>
      <c r="Q1572" s="3" t="s">
        <v>1714</v>
      </c>
      <c r="R1572" s="3" t="s">
        <v>968</v>
      </c>
      <c r="S1572" s="3" t="s">
        <v>110</v>
      </c>
      <c r="T1572" s="3" t="s">
        <v>969</v>
      </c>
      <c r="U1572" s="3" t="s">
        <v>115</v>
      </c>
      <c r="V1572" s="3" t="s">
        <v>45</v>
      </c>
      <c r="W1572" s="3" t="s">
        <v>34</v>
      </c>
      <c r="X1572" s="3" t="s">
        <v>46</v>
      </c>
      <c r="Y1572" s="3" t="s">
        <v>47</v>
      </c>
      <c r="Z1572" s="3" t="s">
        <v>145</v>
      </c>
      <c r="AA1572" s="3" t="s">
        <v>1722</v>
      </c>
      <c r="AB1572" s="4">
        <v>2</v>
      </c>
      <c r="AC1572" s="4">
        <v>27996</v>
      </c>
      <c r="AD1572" s="4">
        <v>28</v>
      </c>
      <c r="AE1572" s="4">
        <v>332000</v>
      </c>
    </row>
    <row r="1573" spans="1:31" ht="22" customHeight="1" x14ac:dyDescent="0.3">
      <c r="A1573" s="5">
        <v>43140</v>
      </c>
      <c r="B1573" s="6" t="s">
        <v>31</v>
      </c>
      <c r="C1573" s="6" t="s">
        <v>56</v>
      </c>
      <c r="D1573" s="7" t="s">
        <v>68</v>
      </c>
      <c r="E1573" s="7" t="s">
        <v>68</v>
      </c>
      <c r="F1573" s="7" t="s">
        <v>68</v>
      </c>
      <c r="G1573" s="7" t="s">
        <v>68</v>
      </c>
      <c r="H1573" s="7" t="s">
        <v>68</v>
      </c>
      <c r="I1573" s="6" t="s">
        <v>1703</v>
      </c>
      <c r="J1573" s="6" t="s">
        <v>385</v>
      </c>
      <c r="K1573" s="7" t="s">
        <v>68</v>
      </c>
      <c r="L1573" s="6" t="s">
        <v>120</v>
      </c>
      <c r="M1573" s="6" t="s">
        <v>61</v>
      </c>
      <c r="N1573" s="7" t="s">
        <v>68</v>
      </c>
      <c r="O1573" s="7" t="s">
        <v>68</v>
      </c>
      <c r="P1573" s="6" t="s">
        <v>387</v>
      </c>
      <c r="Q1573" s="6" t="s">
        <v>1714</v>
      </c>
      <c r="R1573" s="6" t="s">
        <v>122</v>
      </c>
      <c r="S1573" s="6" t="s">
        <v>120</v>
      </c>
      <c r="T1573" s="6" t="s">
        <v>123</v>
      </c>
      <c r="U1573" s="6" t="s">
        <v>124</v>
      </c>
      <c r="V1573" s="6" t="s">
        <v>45</v>
      </c>
      <c r="W1573" s="6" t="s">
        <v>34</v>
      </c>
      <c r="X1573" s="6" t="s">
        <v>46</v>
      </c>
      <c r="Y1573" s="6" t="s">
        <v>47</v>
      </c>
      <c r="Z1573" s="6" t="s">
        <v>207</v>
      </c>
      <c r="AA1573" s="6" t="s">
        <v>1517</v>
      </c>
      <c r="AB1573" s="7">
        <v>2</v>
      </c>
      <c r="AC1573" s="7">
        <v>20120</v>
      </c>
      <c r="AD1573" s="7">
        <v>20.12</v>
      </c>
      <c r="AE1573" s="7">
        <v>77500</v>
      </c>
    </row>
    <row r="1574" spans="1:31" ht="22" customHeight="1" x14ac:dyDescent="0.3">
      <c r="A1574" s="2">
        <v>43139</v>
      </c>
      <c r="B1574" s="3" t="s">
        <v>31</v>
      </c>
      <c r="C1574" s="3" t="s">
        <v>56</v>
      </c>
      <c r="D1574" s="4" t="s">
        <v>68</v>
      </c>
      <c r="E1574" s="4" t="s">
        <v>68</v>
      </c>
      <c r="F1574" s="4" t="s">
        <v>68</v>
      </c>
      <c r="G1574" s="4" t="s">
        <v>68</v>
      </c>
      <c r="H1574" s="4" t="s">
        <v>68</v>
      </c>
      <c r="I1574" s="3" t="s">
        <v>1703</v>
      </c>
      <c r="J1574" s="3" t="s">
        <v>244</v>
      </c>
      <c r="K1574" s="4" t="s">
        <v>68</v>
      </c>
      <c r="L1574" s="3" t="s">
        <v>245</v>
      </c>
      <c r="M1574" s="3" t="s">
        <v>61</v>
      </c>
      <c r="N1574" s="4" t="s">
        <v>68</v>
      </c>
      <c r="O1574" s="4" t="s">
        <v>68</v>
      </c>
      <c r="P1574" s="3" t="s">
        <v>246</v>
      </c>
      <c r="Q1574" s="3" t="s">
        <v>41</v>
      </c>
      <c r="R1574" s="3" t="s">
        <v>474</v>
      </c>
      <c r="S1574" s="3" t="s">
        <v>245</v>
      </c>
      <c r="T1574" s="3" t="s">
        <v>475</v>
      </c>
      <c r="U1574" s="3" t="s">
        <v>124</v>
      </c>
      <c r="V1574" s="3" t="s">
        <v>45</v>
      </c>
      <c r="W1574" s="3" t="s">
        <v>34</v>
      </c>
      <c r="X1574" s="3" t="s">
        <v>46</v>
      </c>
      <c r="Y1574" s="3" t="s">
        <v>47</v>
      </c>
      <c r="Z1574" s="3" t="s">
        <v>187</v>
      </c>
      <c r="AA1574" s="3" t="s">
        <v>1723</v>
      </c>
      <c r="AB1574" s="4">
        <v>2</v>
      </c>
      <c r="AC1574" s="4">
        <v>48800</v>
      </c>
      <c r="AD1574" s="4">
        <v>48.8</v>
      </c>
      <c r="AE1574" s="4">
        <v>437000</v>
      </c>
    </row>
    <row r="1575" spans="1:31" ht="22" customHeight="1" x14ac:dyDescent="0.3">
      <c r="A1575" s="5">
        <v>43135</v>
      </c>
      <c r="B1575" s="6" t="s">
        <v>31</v>
      </c>
      <c r="C1575" s="6" t="s">
        <v>56</v>
      </c>
      <c r="D1575" s="7" t="s">
        <v>68</v>
      </c>
      <c r="E1575" s="7" t="s">
        <v>68</v>
      </c>
      <c r="F1575" s="7" t="s">
        <v>68</v>
      </c>
      <c r="G1575" s="7" t="s">
        <v>68</v>
      </c>
      <c r="H1575" s="7" t="s">
        <v>68</v>
      </c>
      <c r="I1575" s="6" t="s">
        <v>1703</v>
      </c>
      <c r="J1575" s="6" t="s">
        <v>1724</v>
      </c>
      <c r="K1575" s="7" t="s">
        <v>68</v>
      </c>
      <c r="L1575" s="6" t="s">
        <v>720</v>
      </c>
      <c r="M1575" s="7" t="s">
        <v>68</v>
      </c>
      <c r="N1575" s="7" t="s">
        <v>68</v>
      </c>
      <c r="O1575" s="7" t="s">
        <v>68</v>
      </c>
      <c r="P1575" s="6" t="s">
        <v>1725</v>
      </c>
      <c r="Q1575" s="6" t="s">
        <v>41</v>
      </c>
      <c r="R1575" s="6" t="s">
        <v>91</v>
      </c>
      <c r="S1575" s="6" t="s">
        <v>92</v>
      </c>
      <c r="T1575" s="6" t="s">
        <v>93</v>
      </c>
      <c r="U1575" s="6" t="s">
        <v>94</v>
      </c>
      <c r="V1575" s="6" t="s">
        <v>45</v>
      </c>
      <c r="W1575" s="6" t="s">
        <v>34</v>
      </c>
      <c r="X1575" s="6" t="s">
        <v>46</v>
      </c>
      <c r="Y1575" s="6" t="s">
        <v>47</v>
      </c>
      <c r="Z1575" s="6" t="s">
        <v>95</v>
      </c>
      <c r="AA1575" s="6" t="s">
        <v>1726</v>
      </c>
      <c r="AB1575" s="7">
        <v>6</v>
      </c>
      <c r="AC1575" s="7">
        <v>78600</v>
      </c>
      <c r="AD1575" s="7">
        <v>78.599999999999994</v>
      </c>
      <c r="AE1575" s="7">
        <v>285000</v>
      </c>
    </row>
    <row r="1576" spans="1:31" ht="22" customHeight="1" x14ac:dyDescent="0.3">
      <c r="A1576" s="2">
        <v>43135</v>
      </c>
      <c r="B1576" s="3" t="s">
        <v>31</v>
      </c>
      <c r="C1576" s="3" t="s">
        <v>56</v>
      </c>
      <c r="D1576" s="4" t="s">
        <v>68</v>
      </c>
      <c r="E1576" s="4" t="s">
        <v>68</v>
      </c>
      <c r="F1576" s="4" t="s">
        <v>68</v>
      </c>
      <c r="G1576" s="4" t="s">
        <v>68</v>
      </c>
      <c r="H1576" s="4" t="s">
        <v>68</v>
      </c>
      <c r="I1576" s="3" t="s">
        <v>1703</v>
      </c>
      <c r="J1576" s="3" t="s">
        <v>1676</v>
      </c>
      <c r="K1576" s="3" t="s">
        <v>1677</v>
      </c>
      <c r="L1576" s="3" t="s">
        <v>92</v>
      </c>
      <c r="M1576" s="3" t="s">
        <v>61</v>
      </c>
      <c r="N1576" s="8">
        <v>42196711</v>
      </c>
      <c r="O1576" s="4" t="s">
        <v>68</v>
      </c>
      <c r="P1576" s="3" t="s">
        <v>1678</v>
      </c>
      <c r="Q1576" s="3" t="s">
        <v>41</v>
      </c>
      <c r="R1576" s="3" t="s">
        <v>91</v>
      </c>
      <c r="S1576" s="3" t="s">
        <v>92</v>
      </c>
      <c r="T1576" s="3" t="s">
        <v>93</v>
      </c>
      <c r="U1576" s="3" t="s">
        <v>94</v>
      </c>
      <c r="V1576" s="3" t="s">
        <v>45</v>
      </c>
      <c r="W1576" s="3" t="s">
        <v>34</v>
      </c>
      <c r="X1576" s="3" t="s">
        <v>46</v>
      </c>
      <c r="Y1576" s="3" t="s">
        <v>47</v>
      </c>
      <c r="Z1576" s="3" t="s">
        <v>95</v>
      </c>
      <c r="AA1576" s="3" t="s">
        <v>1719</v>
      </c>
      <c r="AB1576" s="4">
        <v>6</v>
      </c>
      <c r="AC1576" s="4">
        <v>78600</v>
      </c>
      <c r="AD1576" s="4">
        <v>78.599999999999994</v>
      </c>
      <c r="AE1576" s="4">
        <v>285000</v>
      </c>
    </row>
    <row r="1577" spans="1:31" ht="22" customHeight="1" x14ac:dyDescent="0.3">
      <c r="A1577" s="5">
        <v>43135</v>
      </c>
      <c r="B1577" s="6" t="s">
        <v>31</v>
      </c>
      <c r="C1577" s="6" t="s">
        <v>56</v>
      </c>
      <c r="D1577" s="7" t="s">
        <v>68</v>
      </c>
      <c r="E1577" s="7" t="s">
        <v>68</v>
      </c>
      <c r="F1577" s="7" t="s">
        <v>68</v>
      </c>
      <c r="G1577" s="7" t="s">
        <v>68</v>
      </c>
      <c r="H1577" s="7" t="s">
        <v>68</v>
      </c>
      <c r="I1577" s="6" t="s">
        <v>1703</v>
      </c>
      <c r="J1577" s="6" t="s">
        <v>1676</v>
      </c>
      <c r="K1577" s="6" t="s">
        <v>1677</v>
      </c>
      <c r="L1577" s="6" t="s">
        <v>92</v>
      </c>
      <c r="M1577" s="6" t="s">
        <v>61</v>
      </c>
      <c r="N1577" s="9">
        <v>42196711</v>
      </c>
      <c r="O1577" s="7" t="s">
        <v>68</v>
      </c>
      <c r="P1577" s="6" t="s">
        <v>1678</v>
      </c>
      <c r="Q1577" s="6" t="s">
        <v>41</v>
      </c>
      <c r="R1577" s="6" t="s">
        <v>91</v>
      </c>
      <c r="S1577" s="6" t="s">
        <v>92</v>
      </c>
      <c r="T1577" s="6" t="s">
        <v>93</v>
      </c>
      <c r="U1577" s="6" t="s">
        <v>94</v>
      </c>
      <c r="V1577" s="6" t="s">
        <v>45</v>
      </c>
      <c r="W1577" s="6" t="s">
        <v>34</v>
      </c>
      <c r="X1577" s="6" t="s">
        <v>46</v>
      </c>
      <c r="Y1577" s="6" t="s">
        <v>47</v>
      </c>
      <c r="Z1577" s="6" t="s">
        <v>95</v>
      </c>
      <c r="AA1577" s="6" t="s">
        <v>1719</v>
      </c>
      <c r="AB1577" s="7">
        <v>6</v>
      </c>
      <c r="AC1577" s="7">
        <v>78600</v>
      </c>
      <c r="AD1577" s="7">
        <v>78.599999999999994</v>
      </c>
      <c r="AE1577" s="7">
        <v>285000</v>
      </c>
    </row>
    <row r="1578" spans="1:31" ht="22" customHeight="1" x14ac:dyDescent="0.3">
      <c r="A1578" s="2">
        <v>43135</v>
      </c>
      <c r="B1578" s="3" t="s">
        <v>31</v>
      </c>
      <c r="C1578" s="3" t="s">
        <v>56</v>
      </c>
      <c r="D1578" s="4" t="s">
        <v>68</v>
      </c>
      <c r="E1578" s="4" t="s">
        <v>68</v>
      </c>
      <c r="F1578" s="4" t="s">
        <v>68</v>
      </c>
      <c r="G1578" s="4" t="s">
        <v>68</v>
      </c>
      <c r="H1578" s="4" t="s">
        <v>68</v>
      </c>
      <c r="I1578" s="3" t="s">
        <v>1703</v>
      </c>
      <c r="J1578" s="3" t="s">
        <v>944</v>
      </c>
      <c r="K1578" s="4" t="s">
        <v>68</v>
      </c>
      <c r="L1578" s="3" t="s">
        <v>120</v>
      </c>
      <c r="M1578" s="4" t="s">
        <v>68</v>
      </c>
      <c r="N1578" s="4" t="s">
        <v>68</v>
      </c>
      <c r="O1578" s="4" t="s">
        <v>68</v>
      </c>
      <c r="P1578" s="3" t="s">
        <v>360</v>
      </c>
      <c r="Q1578" s="3" t="s">
        <v>41</v>
      </c>
      <c r="R1578" s="3" t="s">
        <v>1684</v>
      </c>
      <c r="S1578" s="3" t="s">
        <v>120</v>
      </c>
      <c r="T1578" s="3" t="s">
        <v>1685</v>
      </c>
      <c r="U1578" s="3" t="s">
        <v>124</v>
      </c>
      <c r="V1578" s="3" t="s">
        <v>45</v>
      </c>
      <c r="W1578" s="3" t="s">
        <v>34</v>
      </c>
      <c r="X1578" s="3" t="s">
        <v>46</v>
      </c>
      <c r="Y1578" s="3" t="s">
        <v>47</v>
      </c>
      <c r="Z1578" s="3" t="s">
        <v>361</v>
      </c>
      <c r="AA1578" s="3" t="s">
        <v>1727</v>
      </c>
      <c r="AB1578" s="4">
        <v>1</v>
      </c>
      <c r="AC1578" s="4">
        <v>13200</v>
      </c>
      <c r="AD1578" s="4">
        <v>13.2</v>
      </c>
      <c r="AE1578" s="4">
        <v>116000</v>
      </c>
    </row>
    <row r="1579" spans="1:31" ht="22" customHeight="1" x14ac:dyDescent="0.3">
      <c r="A1579" s="5">
        <v>43135</v>
      </c>
      <c r="B1579" s="6" t="s">
        <v>31</v>
      </c>
      <c r="C1579" s="6" t="s">
        <v>56</v>
      </c>
      <c r="D1579" s="7" t="s">
        <v>68</v>
      </c>
      <c r="E1579" s="7" t="s">
        <v>68</v>
      </c>
      <c r="F1579" s="7" t="s">
        <v>68</v>
      </c>
      <c r="G1579" s="7" t="s">
        <v>68</v>
      </c>
      <c r="H1579" s="7" t="s">
        <v>68</v>
      </c>
      <c r="I1579" s="6" t="s">
        <v>1703</v>
      </c>
      <c r="J1579" s="6" t="s">
        <v>1676</v>
      </c>
      <c r="K1579" s="6" t="s">
        <v>1677</v>
      </c>
      <c r="L1579" s="6" t="s">
        <v>92</v>
      </c>
      <c r="M1579" s="6" t="s">
        <v>61</v>
      </c>
      <c r="N1579" s="9">
        <v>42196711</v>
      </c>
      <c r="O1579" s="7" t="s">
        <v>68</v>
      </c>
      <c r="P1579" s="6" t="s">
        <v>1678</v>
      </c>
      <c r="Q1579" s="6" t="s">
        <v>41</v>
      </c>
      <c r="R1579" s="6" t="s">
        <v>91</v>
      </c>
      <c r="S1579" s="6" t="s">
        <v>92</v>
      </c>
      <c r="T1579" s="6" t="s">
        <v>93</v>
      </c>
      <c r="U1579" s="6" t="s">
        <v>94</v>
      </c>
      <c r="V1579" s="6" t="s">
        <v>45</v>
      </c>
      <c r="W1579" s="6" t="s">
        <v>34</v>
      </c>
      <c r="X1579" s="6" t="s">
        <v>46</v>
      </c>
      <c r="Y1579" s="6" t="s">
        <v>47</v>
      </c>
      <c r="Z1579" s="6" t="s">
        <v>95</v>
      </c>
      <c r="AA1579" s="6" t="s">
        <v>1719</v>
      </c>
      <c r="AB1579" s="7">
        <v>2</v>
      </c>
      <c r="AC1579" s="7">
        <v>26200</v>
      </c>
      <c r="AD1579" s="7">
        <v>26.2</v>
      </c>
      <c r="AE1579" s="7">
        <v>95000</v>
      </c>
    </row>
    <row r="1580" spans="1:31" ht="22" customHeight="1" x14ac:dyDescent="0.3">
      <c r="A1580" s="2">
        <v>43135</v>
      </c>
      <c r="B1580" s="3" t="s">
        <v>31</v>
      </c>
      <c r="C1580" s="3" t="s">
        <v>56</v>
      </c>
      <c r="D1580" s="4" t="s">
        <v>68</v>
      </c>
      <c r="E1580" s="4" t="s">
        <v>68</v>
      </c>
      <c r="F1580" s="4" t="s">
        <v>68</v>
      </c>
      <c r="G1580" s="4" t="s">
        <v>68</v>
      </c>
      <c r="H1580" s="4" t="s">
        <v>68</v>
      </c>
      <c r="I1580" s="3" t="s">
        <v>1703</v>
      </c>
      <c r="J1580" s="3" t="s">
        <v>1676</v>
      </c>
      <c r="K1580" s="3" t="s">
        <v>1677</v>
      </c>
      <c r="L1580" s="3" t="s">
        <v>92</v>
      </c>
      <c r="M1580" s="3" t="s">
        <v>61</v>
      </c>
      <c r="N1580" s="8">
        <v>42196711</v>
      </c>
      <c r="O1580" s="4" t="s">
        <v>68</v>
      </c>
      <c r="P1580" s="3" t="s">
        <v>1678</v>
      </c>
      <c r="Q1580" s="3" t="s">
        <v>41</v>
      </c>
      <c r="R1580" s="3" t="s">
        <v>91</v>
      </c>
      <c r="S1580" s="3" t="s">
        <v>92</v>
      </c>
      <c r="T1580" s="3" t="s">
        <v>93</v>
      </c>
      <c r="U1580" s="3" t="s">
        <v>94</v>
      </c>
      <c r="V1580" s="3" t="s">
        <v>45</v>
      </c>
      <c r="W1580" s="3" t="s">
        <v>34</v>
      </c>
      <c r="X1580" s="3" t="s">
        <v>46</v>
      </c>
      <c r="Y1580" s="3" t="s">
        <v>47</v>
      </c>
      <c r="Z1580" s="3" t="s">
        <v>95</v>
      </c>
      <c r="AA1580" s="3" t="s">
        <v>1726</v>
      </c>
      <c r="AB1580" s="4">
        <v>6</v>
      </c>
      <c r="AC1580" s="4">
        <v>78600</v>
      </c>
      <c r="AD1580" s="4">
        <v>78.599999999999994</v>
      </c>
      <c r="AE1580" s="4">
        <v>285000</v>
      </c>
    </row>
    <row r="1581" spans="1:31" ht="22" customHeight="1" x14ac:dyDescent="0.3">
      <c r="A1581" s="5">
        <v>43134</v>
      </c>
      <c r="B1581" s="6" t="s">
        <v>31</v>
      </c>
      <c r="C1581" s="6" t="s">
        <v>56</v>
      </c>
      <c r="D1581" s="7" t="s">
        <v>68</v>
      </c>
      <c r="E1581" s="7" t="s">
        <v>68</v>
      </c>
      <c r="F1581" s="7" t="s">
        <v>68</v>
      </c>
      <c r="G1581" s="7" t="s">
        <v>68</v>
      </c>
      <c r="H1581" s="7" t="s">
        <v>68</v>
      </c>
      <c r="I1581" s="6" t="s">
        <v>1703</v>
      </c>
      <c r="J1581" s="6" t="s">
        <v>131</v>
      </c>
      <c r="K1581" s="6" t="s">
        <v>109</v>
      </c>
      <c r="L1581" s="6" t="s">
        <v>110</v>
      </c>
      <c r="M1581" s="7" t="s">
        <v>68</v>
      </c>
      <c r="N1581" s="7" t="s">
        <v>68</v>
      </c>
      <c r="O1581" s="7" t="s">
        <v>68</v>
      </c>
      <c r="P1581" s="6" t="s">
        <v>132</v>
      </c>
      <c r="Q1581" s="6" t="s">
        <v>1714</v>
      </c>
      <c r="R1581" s="6" t="s">
        <v>133</v>
      </c>
      <c r="S1581" s="6" t="s">
        <v>110</v>
      </c>
      <c r="T1581" s="6" t="s">
        <v>134</v>
      </c>
      <c r="U1581" s="6" t="s">
        <v>115</v>
      </c>
      <c r="V1581" s="6" t="s">
        <v>45</v>
      </c>
      <c r="W1581" s="6" t="s">
        <v>34</v>
      </c>
      <c r="X1581" s="6" t="s">
        <v>46</v>
      </c>
      <c r="Y1581" s="6" t="s">
        <v>47</v>
      </c>
      <c r="Z1581" s="6" t="s">
        <v>145</v>
      </c>
      <c r="AA1581" s="6" t="s">
        <v>1728</v>
      </c>
      <c r="AB1581" s="7">
        <v>1</v>
      </c>
      <c r="AC1581" s="7">
        <v>14420</v>
      </c>
      <c r="AD1581" s="7">
        <v>14.42</v>
      </c>
      <c r="AE1581" s="7">
        <v>171000</v>
      </c>
    </row>
    <row r="1582" spans="1:31" ht="22" customHeight="1" x14ac:dyDescent="0.3">
      <c r="A1582" s="2">
        <v>43134</v>
      </c>
      <c r="B1582" s="3" t="s">
        <v>107</v>
      </c>
      <c r="C1582" s="3" t="s">
        <v>56</v>
      </c>
      <c r="D1582" s="4" t="s">
        <v>68</v>
      </c>
      <c r="E1582" s="4" t="s">
        <v>68</v>
      </c>
      <c r="F1582" s="4" t="s">
        <v>68</v>
      </c>
      <c r="G1582" s="4" t="s">
        <v>68</v>
      </c>
      <c r="H1582" s="4" t="s">
        <v>68</v>
      </c>
      <c r="I1582" s="3" t="s">
        <v>1703</v>
      </c>
      <c r="J1582" s="3" t="s">
        <v>108</v>
      </c>
      <c r="K1582" s="3" t="s">
        <v>109</v>
      </c>
      <c r="L1582" s="3" t="s">
        <v>110</v>
      </c>
      <c r="M1582" s="3" t="s">
        <v>61</v>
      </c>
      <c r="N1582" s="4">
        <v>4753761516.5299997</v>
      </c>
      <c r="O1582" s="4">
        <v>5421594553.2399998</v>
      </c>
      <c r="P1582" s="3" t="s">
        <v>1158</v>
      </c>
      <c r="Q1582" s="3" t="s">
        <v>41</v>
      </c>
      <c r="R1582" s="3" t="s">
        <v>133</v>
      </c>
      <c r="S1582" s="3" t="s">
        <v>110</v>
      </c>
      <c r="T1582" s="3" t="s">
        <v>134</v>
      </c>
      <c r="U1582" s="3" t="s">
        <v>115</v>
      </c>
      <c r="V1582" s="3" t="s">
        <v>45</v>
      </c>
      <c r="W1582" s="3" t="s">
        <v>34</v>
      </c>
      <c r="X1582" s="3" t="s">
        <v>46</v>
      </c>
      <c r="Y1582" s="3" t="s">
        <v>47</v>
      </c>
      <c r="Z1582" s="3" t="s">
        <v>345</v>
      </c>
      <c r="AA1582" s="3" t="s">
        <v>1729</v>
      </c>
      <c r="AB1582" s="4">
        <v>1</v>
      </c>
      <c r="AC1582" s="4">
        <v>12600</v>
      </c>
      <c r="AD1582" s="4">
        <v>12.6</v>
      </c>
      <c r="AE1582" s="4">
        <v>150000</v>
      </c>
    </row>
    <row r="1583" spans="1:31" ht="22" customHeight="1" x14ac:dyDescent="0.3">
      <c r="A1583" s="5">
        <v>43134</v>
      </c>
      <c r="B1583" s="6" t="s">
        <v>107</v>
      </c>
      <c r="C1583" s="6" t="s">
        <v>56</v>
      </c>
      <c r="D1583" s="7" t="s">
        <v>68</v>
      </c>
      <c r="E1583" s="7" t="s">
        <v>68</v>
      </c>
      <c r="F1583" s="7" t="s">
        <v>68</v>
      </c>
      <c r="G1583" s="7" t="s">
        <v>68</v>
      </c>
      <c r="H1583" s="7" t="s">
        <v>68</v>
      </c>
      <c r="I1583" s="6" t="s">
        <v>1703</v>
      </c>
      <c r="J1583" s="6" t="s">
        <v>108</v>
      </c>
      <c r="K1583" s="6" t="s">
        <v>109</v>
      </c>
      <c r="L1583" s="6" t="s">
        <v>110</v>
      </c>
      <c r="M1583" s="6" t="s">
        <v>61</v>
      </c>
      <c r="N1583" s="7">
        <v>4753761516.5299997</v>
      </c>
      <c r="O1583" s="7">
        <v>5421594553.2399998</v>
      </c>
      <c r="P1583" s="6" t="s">
        <v>1158</v>
      </c>
      <c r="Q1583" s="6" t="s">
        <v>41</v>
      </c>
      <c r="R1583" s="6" t="s">
        <v>133</v>
      </c>
      <c r="S1583" s="6" t="s">
        <v>110</v>
      </c>
      <c r="T1583" s="6" t="s">
        <v>134</v>
      </c>
      <c r="U1583" s="6" t="s">
        <v>115</v>
      </c>
      <c r="V1583" s="6" t="s">
        <v>45</v>
      </c>
      <c r="W1583" s="6" t="s">
        <v>34</v>
      </c>
      <c r="X1583" s="6" t="s">
        <v>46</v>
      </c>
      <c r="Y1583" s="6" t="s">
        <v>47</v>
      </c>
      <c r="Z1583" s="6" t="s">
        <v>1696</v>
      </c>
      <c r="AA1583" s="6" t="s">
        <v>1730</v>
      </c>
      <c r="AB1583" s="7">
        <v>2</v>
      </c>
      <c r="AC1583" s="7">
        <v>23040</v>
      </c>
      <c r="AD1583" s="7">
        <v>23.04</v>
      </c>
      <c r="AE1583" s="7">
        <v>144000</v>
      </c>
    </row>
    <row r="1584" spans="1:31" ht="22" customHeight="1" x14ac:dyDescent="0.3">
      <c r="A1584" s="2">
        <v>43134</v>
      </c>
      <c r="B1584" s="3" t="s">
        <v>107</v>
      </c>
      <c r="C1584" s="3" t="s">
        <v>56</v>
      </c>
      <c r="D1584" s="4" t="s">
        <v>68</v>
      </c>
      <c r="E1584" s="4" t="s">
        <v>68</v>
      </c>
      <c r="F1584" s="4" t="s">
        <v>68</v>
      </c>
      <c r="G1584" s="4" t="s">
        <v>68</v>
      </c>
      <c r="H1584" s="4" t="s">
        <v>68</v>
      </c>
      <c r="I1584" s="3" t="s">
        <v>1703</v>
      </c>
      <c r="J1584" s="3" t="s">
        <v>108</v>
      </c>
      <c r="K1584" s="3" t="s">
        <v>109</v>
      </c>
      <c r="L1584" s="3" t="s">
        <v>110</v>
      </c>
      <c r="M1584" s="3" t="s">
        <v>61</v>
      </c>
      <c r="N1584" s="4">
        <v>4753761516.5299997</v>
      </c>
      <c r="O1584" s="4">
        <v>5421594553.2399998</v>
      </c>
      <c r="P1584" s="3" t="s">
        <v>1158</v>
      </c>
      <c r="Q1584" s="3" t="s">
        <v>41</v>
      </c>
      <c r="R1584" s="3" t="s">
        <v>133</v>
      </c>
      <c r="S1584" s="3" t="s">
        <v>110</v>
      </c>
      <c r="T1584" s="3" t="s">
        <v>134</v>
      </c>
      <c r="U1584" s="3" t="s">
        <v>115</v>
      </c>
      <c r="V1584" s="3" t="s">
        <v>45</v>
      </c>
      <c r="W1584" s="3" t="s">
        <v>34</v>
      </c>
      <c r="X1584" s="3" t="s">
        <v>46</v>
      </c>
      <c r="Y1584" s="3" t="s">
        <v>47</v>
      </c>
      <c r="Z1584" s="3" t="s">
        <v>345</v>
      </c>
      <c r="AA1584" s="3" t="s">
        <v>1731</v>
      </c>
      <c r="AB1584" s="4">
        <v>1</v>
      </c>
      <c r="AC1584" s="4">
        <v>11520</v>
      </c>
      <c r="AD1584" s="4">
        <v>11.52</v>
      </c>
      <c r="AE1584" s="4">
        <v>137000</v>
      </c>
    </row>
    <row r="1585" spans="1:31" ht="22" customHeight="1" x14ac:dyDescent="0.3">
      <c r="A1585" s="5">
        <v>43132</v>
      </c>
      <c r="B1585" s="6" t="s">
        <v>31</v>
      </c>
      <c r="C1585" s="6" t="s">
        <v>56</v>
      </c>
      <c r="D1585" s="7" t="s">
        <v>68</v>
      </c>
      <c r="E1585" s="7" t="s">
        <v>68</v>
      </c>
      <c r="F1585" s="7" t="s">
        <v>68</v>
      </c>
      <c r="G1585" s="7" t="s">
        <v>68</v>
      </c>
      <c r="H1585" s="7" t="s">
        <v>68</v>
      </c>
      <c r="I1585" s="6" t="s">
        <v>1703</v>
      </c>
      <c r="J1585" s="6" t="s">
        <v>244</v>
      </c>
      <c r="K1585" s="7" t="s">
        <v>68</v>
      </c>
      <c r="L1585" s="6" t="s">
        <v>245</v>
      </c>
      <c r="M1585" s="6" t="s">
        <v>61</v>
      </c>
      <c r="N1585" s="7" t="s">
        <v>68</v>
      </c>
      <c r="O1585" s="7" t="s">
        <v>68</v>
      </c>
      <c r="P1585" s="6" t="s">
        <v>246</v>
      </c>
      <c r="Q1585" s="6" t="s">
        <v>41</v>
      </c>
      <c r="R1585" s="6" t="s">
        <v>474</v>
      </c>
      <c r="S1585" s="6" t="s">
        <v>245</v>
      </c>
      <c r="T1585" s="6" t="s">
        <v>475</v>
      </c>
      <c r="U1585" s="6" t="s">
        <v>124</v>
      </c>
      <c r="V1585" s="6" t="s">
        <v>45</v>
      </c>
      <c r="W1585" s="6" t="s">
        <v>34</v>
      </c>
      <c r="X1585" s="6" t="s">
        <v>46</v>
      </c>
      <c r="Y1585" s="6" t="s">
        <v>47</v>
      </c>
      <c r="Z1585" s="6" t="s">
        <v>187</v>
      </c>
      <c r="AA1585" s="6" t="s">
        <v>1732</v>
      </c>
      <c r="AB1585" s="7">
        <v>2</v>
      </c>
      <c r="AC1585" s="7">
        <v>48800</v>
      </c>
      <c r="AD1585" s="7">
        <v>48.8</v>
      </c>
      <c r="AE1585" s="7">
        <v>437000</v>
      </c>
    </row>
    <row r="1586" spans="1:31" ht="22" customHeight="1" x14ac:dyDescent="0.3">
      <c r="A1586" s="2">
        <v>43129</v>
      </c>
      <c r="B1586" s="3" t="s">
        <v>31</v>
      </c>
      <c r="C1586" s="3" t="s">
        <v>56</v>
      </c>
      <c r="D1586" s="4" t="s">
        <v>68</v>
      </c>
      <c r="E1586" s="4" t="s">
        <v>68</v>
      </c>
      <c r="F1586" s="4" t="s">
        <v>68</v>
      </c>
      <c r="G1586" s="4" t="s">
        <v>68</v>
      </c>
      <c r="H1586" s="4" t="s">
        <v>68</v>
      </c>
      <c r="I1586" s="3" t="s">
        <v>1703</v>
      </c>
      <c r="J1586" s="3" t="s">
        <v>1676</v>
      </c>
      <c r="K1586" s="3" t="s">
        <v>1677</v>
      </c>
      <c r="L1586" s="3" t="s">
        <v>92</v>
      </c>
      <c r="M1586" s="3" t="s">
        <v>61</v>
      </c>
      <c r="N1586" s="8">
        <v>42196711</v>
      </c>
      <c r="O1586" s="4" t="s">
        <v>68</v>
      </c>
      <c r="P1586" s="3" t="s">
        <v>1678</v>
      </c>
      <c r="Q1586" s="3" t="s">
        <v>41</v>
      </c>
      <c r="R1586" s="3" t="s">
        <v>91</v>
      </c>
      <c r="S1586" s="3" t="s">
        <v>92</v>
      </c>
      <c r="T1586" s="3" t="s">
        <v>93</v>
      </c>
      <c r="U1586" s="3" t="s">
        <v>94</v>
      </c>
      <c r="V1586" s="3" t="s">
        <v>45</v>
      </c>
      <c r="W1586" s="3" t="s">
        <v>34</v>
      </c>
      <c r="X1586" s="3" t="s">
        <v>46</v>
      </c>
      <c r="Y1586" s="3" t="s">
        <v>47</v>
      </c>
      <c r="Z1586" s="3" t="s">
        <v>95</v>
      </c>
      <c r="AA1586" s="3" t="s">
        <v>1733</v>
      </c>
      <c r="AB1586" s="4">
        <v>6</v>
      </c>
      <c r="AC1586" s="4">
        <v>78600</v>
      </c>
      <c r="AD1586" s="4">
        <v>78.599999999999994</v>
      </c>
      <c r="AE1586" s="4">
        <v>301000</v>
      </c>
    </row>
    <row r="1587" spans="1:31" ht="22" customHeight="1" x14ac:dyDescent="0.3">
      <c r="A1587" s="5">
        <v>43129</v>
      </c>
      <c r="B1587" s="6" t="s">
        <v>31</v>
      </c>
      <c r="C1587" s="6" t="s">
        <v>56</v>
      </c>
      <c r="D1587" s="6" t="s">
        <v>222</v>
      </c>
      <c r="E1587" s="6" t="s">
        <v>34</v>
      </c>
      <c r="F1587" s="7" t="s">
        <v>68</v>
      </c>
      <c r="G1587" s="7" t="s">
        <v>68</v>
      </c>
      <c r="H1587" s="7" t="s">
        <v>68</v>
      </c>
      <c r="I1587" s="6" t="s">
        <v>446</v>
      </c>
      <c r="J1587" s="6" t="s">
        <v>1734</v>
      </c>
      <c r="K1587" s="7" t="s">
        <v>68</v>
      </c>
      <c r="L1587" s="6" t="s">
        <v>120</v>
      </c>
      <c r="M1587" s="7" t="s">
        <v>68</v>
      </c>
      <c r="N1587" s="7" t="s">
        <v>68</v>
      </c>
      <c r="O1587" s="7" t="s">
        <v>68</v>
      </c>
      <c r="P1587" s="6" t="s">
        <v>1735</v>
      </c>
      <c r="Q1587" s="6" t="s">
        <v>41</v>
      </c>
      <c r="R1587" s="6" t="s">
        <v>122</v>
      </c>
      <c r="S1587" s="6" t="s">
        <v>120</v>
      </c>
      <c r="T1587" s="6" t="s">
        <v>123</v>
      </c>
      <c r="U1587" s="6" t="s">
        <v>124</v>
      </c>
      <c r="V1587" s="6" t="s">
        <v>45</v>
      </c>
      <c r="W1587" s="6" t="s">
        <v>34</v>
      </c>
      <c r="X1587" s="6" t="s">
        <v>46</v>
      </c>
      <c r="Y1587" s="6" t="s">
        <v>47</v>
      </c>
      <c r="Z1587" s="6" t="s">
        <v>187</v>
      </c>
      <c r="AA1587" s="6" t="s">
        <v>1736</v>
      </c>
      <c r="AB1587" s="7">
        <v>2</v>
      </c>
      <c r="AC1587" s="7">
        <v>7020</v>
      </c>
      <c r="AD1587" s="7">
        <v>7.02</v>
      </c>
      <c r="AE1587" s="7">
        <v>43400</v>
      </c>
    </row>
    <row r="1588" spans="1:31" ht="22" customHeight="1" x14ac:dyDescent="0.3">
      <c r="A1588" s="2">
        <v>43129</v>
      </c>
      <c r="B1588" s="3" t="s">
        <v>31</v>
      </c>
      <c r="C1588" s="3" t="s">
        <v>56</v>
      </c>
      <c r="D1588" s="4" t="s">
        <v>68</v>
      </c>
      <c r="E1588" s="4" t="s">
        <v>68</v>
      </c>
      <c r="F1588" s="4" t="s">
        <v>68</v>
      </c>
      <c r="G1588" s="4" t="s">
        <v>68</v>
      </c>
      <c r="H1588" s="4" t="s">
        <v>68</v>
      </c>
      <c r="I1588" s="3" t="s">
        <v>1703</v>
      </c>
      <c r="J1588" s="3" t="s">
        <v>1676</v>
      </c>
      <c r="K1588" s="3" t="s">
        <v>1677</v>
      </c>
      <c r="L1588" s="3" t="s">
        <v>92</v>
      </c>
      <c r="M1588" s="3" t="s">
        <v>61</v>
      </c>
      <c r="N1588" s="8">
        <v>42196711</v>
      </c>
      <c r="O1588" s="4" t="s">
        <v>68</v>
      </c>
      <c r="P1588" s="3" t="s">
        <v>1678</v>
      </c>
      <c r="Q1588" s="3" t="s">
        <v>41</v>
      </c>
      <c r="R1588" s="3" t="s">
        <v>91</v>
      </c>
      <c r="S1588" s="3" t="s">
        <v>92</v>
      </c>
      <c r="T1588" s="3" t="s">
        <v>93</v>
      </c>
      <c r="U1588" s="3" t="s">
        <v>94</v>
      </c>
      <c r="V1588" s="3" t="s">
        <v>45</v>
      </c>
      <c r="W1588" s="3" t="s">
        <v>34</v>
      </c>
      <c r="X1588" s="3" t="s">
        <v>46</v>
      </c>
      <c r="Y1588" s="3" t="s">
        <v>47</v>
      </c>
      <c r="Z1588" s="3" t="s">
        <v>95</v>
      </c>
      <c r="AA1588" s="3" t="s">
        <v>1733</v>
      </c>
      <c r="AB1588" s="4">
        <v>6</v>
      </c>
      <c r="AC1588" s="4">
        <v>78600</v>
      </c>
      <c r="AD1588" s="4">
        <v>78.599999999999994</v>
      </c>
      <c r="AE1588" s="4">
        <v>301000</v>
      </c>
    </row>
    <row r="1589" spans="1:31" ht="22" customHeight="1" x14ac:dyDescent="0.3">
      <c r="A1589" s="5">
        <v>43129</v>
      </c>
      <c r="B1589" s="6" t="s">
        <v>31</v>
      </c>
      <c r="C1589" s="6" t="s">
        <v>56</v>
      </c>
      <c r="D1589" s="7" t="s">
        <v>68</v>
      </c>
      <c r="E1589" s="7" t="s">
        <v>68</v>
      </c>
      <c r="F1589" s="7" t="s">
        <v>68</v>
      </c>
      <c r="G1589" s="7" t="s">
        <v>68</v>
      </c>
      <c r="H1589" s="7" t="s">
        <v>68</v>
      </c>
      <c r="I1589" s="6" t="s">
        <v>1703</v>
      </c>
      <c r="J1589" s="6" t="s">
        <v>1676</v>
      </c>
      <c r="K1589" s="6" t="s">
        <v>1677</v>
      </c>
      <c r="L1589" s="6" t="s">
        <v>92</v>
      </c>
      <c r="M1589" s="6" t="s">
        <v>61</v>
      </c>
      <c r="N1589" s="9">
        <v>42196711</v>
      </c>
      <c r="O1589" s="7" t="s">
        <v>68</v>
      </c>
      <c r="P1589" s="6" t="s">
        <v>1678</v>
      </c>
      <c r="Q1589" s="6" t="s">
        <v>41</v>
      </c>
      <c r="R1589" s="6" t="s">
        <v>91</v>
      </c>
      <c r="S1589" s="6" t="s">
        <v>92</v>
      </c>
      <c r="T1589" s="6" t="s">
        <v>93</v>
      </c>
      <c r="U1589" s="6" t="s">
        <v>94</v>
      </c>
      <c r="V1589" s="6" t="s">
        <v>45</v>
      </c>
      <c r="W1589" s="6" t="s">
        <v>34</v>
      </c>
      <c r="X1589" s="6" t="s">
        <v>46</v>
      </c>
      <c r="Y1589" s="6" t="s">
        <v>47</v>
      </c>
      <c r="Z1589" s="6" t="s">
        <v>95</v>
      </c>
      <c r="AA1589" s="6" t="s">
        <v>1737</v>
      </c>
      <c r="AB1589" s="7">
        <v>6</v>
      </c>
      <c r="AC1589" s="7">
        <v>78600</v>
      </c>
      <c r="AD1589" s="7">
        <v>78.599999999999994</v>
      </c>
      <c r="AE1589" s="7">
        <v>301000</v>
      </c>
    </row>
    <row r="1590" spans="1:31" ht="22" customHeight="1" x14ac:dyDescent="0.3">
      <c r="A1590" s="2">
        <v>43129</v>
      </c>
      <c r="B1590" s="3" t="s">
        <v>31</v>
      </c>
      <c r="C1590" s="3" t="s">
        <v>56</v>
      </c>
      <c r="D1590" s="3" t="s">
        <v>222</v>
      </c>
      <c r="E1590" s="3" t="s">
        <v>34</v>
      </c>
      <c r="F1590" s="4" t="s">
        <v>68</v>
      </c>
      <c r="G1590" s="4" t="s">
        <v>68</v>
      </c>
      <c r="H1590" s="4" t="s">
        <v>68</v>
      </c>
      <c r="I1590" s="3" t="s">
        <v>446</v>
      </c>
      <c r="J1590" s="3" t="s">
        <v>1676</v>
      </c>
      <c r="K1590" s="3" t="s">
        <v>1677</v>
      </c>
      <c r="L1590" s="3" t="s">
        <v>92</v>
      </c>
      <c r="M1590" s="3" t="s">
        <v>61</v>
      </c>
      <c r="N1590" s="8">
        <v>42196711</v>
      </c>
      <c r="O1590" s="4" t="s">
        <v>68</v>
      </c>
      <c r="P1590" s="3" t="s">
        <v>1678</v>
      </c>
      <c r="Q1590" s="3" t="s">
        <v>41</v>
      </c>
      <c r="R1590" s="3" t="s">
        <v>91</v>
      </c>
      <c r="S1590" s="3" t="s">
        <v>92</v>
      </c>
      <c r="T1590" s="3" t="s">
        <v>93</v>
      </c>
      <c r="U1590" s="3" t="s">
        <v>94</v>
      </c>
      <c r="V1590" s="3" t="s">
        <v>45</v>
      </c>
      <c r="W1590" s="3" t="s">
        <v>34</v>
      </c>
      <c r="X1590" s="3" t="s">
        <v>46</v>
      </c>
      <c r="Y1590" s="3" t="s">
        <v>47</v>
      </c>
      <c r="Z1590" s="3" t="s">
        <v>95</v>
      </c>
      <c r="AA1590" s="3" t="s">
        <v>1733</v>
      </c>
      <c r="AB1590" s="4">
        <v>6</v>
      </c>
      <c r="AC1590" s="4">
        <v>78600</v>
      </c>
      <c r="AD1590" s="4">
        <v>78.599999999999994</v>
      </c>
      <c r="AE1590" s="4">
        <v>301000</v>
      </c>
    </row>
    <row r="1591" spans="1:31" ht="22" customHeight="1" x14ac:dyDescent="0.3">
      <c r="A1591" s="5">
        <v>43129</v>
      </c>
      <c r="B1591" s="6" t="s">
        <v>31</v>
      </c>
      <c r="C1591" s="6" t="s">
        <v>56</v>
      </c>
      <c r="D1591" s="7" t="s">
        <v>68</v>
      </c>
      <c r="E1591" s="7" t="s">
        <v>68</v>
      </c>
      <c r="F1591" s="7" t="s">
        <v>68</v>
      </c>
      <c r="G1591" s="7" t="s">
        <v>68</v>
      </c>
      <c r="H1591" s="7" t="s">
        <v>68</v>
      </c>
      <c r="I1591" s="6" t="s">
        <v>1703</v>
      </c>
      <c r="J1591" s="6" t="s">
        <v>800</v>
      </c>
      <c r="K1591" s="7" t="s">
        <v>68</v>
      </c>
      <c r="L1591" s="6" t="s">
        <v>120</v>
      </c>
      <c r="M1591" s="6" t="s">
        <v>61</v>
      </c>
      <c r="N1591" s="7" t="s">
        <v>68</v>
      </c>
      <c r="O1591" s="7" t="s">
        <v>68</v>
      </c>
      <c r="P1591" s="6" t="s">
        <v>151</v>
      </c>
      <c r="Q1591" s="6" t="s">
        <v>41</v>
      </c>
      <c r="R1591" s="6" t="s">
        <v>152</v>
      </c>
      <c r="S1591" s="6" t="s">
        <v>120</v>
      </c>
      <c r="T1591" s="6" t="s">
        <v>153</v>
      </c>
      <c r="U1591" s="6" t="s">
        <v>124</v>
      </c>
      <c r="V1591" s="6" t="s">
        <v>45</v>
      </c>
      <c r="W1591" s="6" t="s">
        <v>34</v>
      </c>
      <c r="X1591" s="6" t="s">
        <v>46</v>
      </c>
      <c r="Y1591" s="6" t="s">
        <v>47</v>
      </c>
      <c r="Z1591" s="6" t="s">
        <v>154</v>
      </c>
      <c r="AA1591" s="6" t="s">
        <v>1658</v>
      </c>
      <c r="AB1591" s="7">
        <v>1</v>
      </c>
      <c r="AC1591" s="7">
        <v>13660</v>
      </c>
      <c r="AD1591" s="7">
        <v>13.66</v>
      </c>
      <c r="AE1591" s="7">
        <v>181000</v>
      </c>
    </row>
    <row r="1592" spans="1:31" ht="22" customHeight="1" x14ac:dyDescent="0.3">
      <c r="A1592" s="2">
        <v>43127</v>
      </c>
      <c r="B1592" s="3" t="s">
        <v>31</v>
      </c>
      <c r="C1592" s="3" t="s">
        <v>56</v>
      </c>
      <c r="D1592" s="3" t="s">
        <v>222</v>
      </c>
      <c r="E1592" s="3" t="s">
        <v>34</v>
      </c>
      <c r="F1592" s="4" t="s">
        <v>68</v>
      </c>
      <c r="G1592" s="4" t="s">
        <v>68</v>
      </c>
      <c r="H1592" s="4" t="s">
        <v>68</v>
      </c>
      <c r="I1592" s="3" t="s">
        <v>446</v>
      </c>
      <c r="J1592" s="3" t="s">
        <v>944</v>
      </c>
      <c r="K1592" s="4" t="s">
        <v>68</v>
      </c>
      <c r="L1592" s="3" t="s">
        <v>120</v>
      </c>
      <c r="M1592" s="4" t="s">
        <v>68</v>
      </c>
      <c r="N1592" s="4" t="s">
        <v>68</v>
      </c>
      <c r="O1592" s="4" t="s">
        <v>68</v>
      </c>
      <c r="P1592" s="3" t="s">
        <v>360</v>
      </c>
      <c r="Q1592" s="3" t="s">
        <v>41</v>
      </c>
      <c r="R1592" s="3" t="s">
        <v>1684</v>
      </c>
      <c r="S1592" s="3" t="s">
        <v>120</v>
      </c>
      <c r="T1592" s="3" t="s">
        <v>1685</v>
      </c>
      <c r="U1592" s="3" t="s">
        <v>124</v>
      </c>
      <c r="V1592" s="3" t="s">
        <v>45</v>
      </c>
      <c r="W1592" s="3" t="s">
        <v>34</v>
      </c>
      <c r="X1592" s="3" t="s">
        <v>46</v>
      </c>
      <c r="Y1592" s="3" t="s">
        <v>47</v>
      </c>
      <c r="Z1592" s="3" t="s">
        <v>361</v>
      </c>
      <c r="AA1592" s="3" t="s">
        <v>1738</v>
      </c>
      <c r="AB1592" s="4">
        <v>1</v>
      </c>
      <c r="AC1592" s="4">
        <v>13200</v>
      </c>
      <c r="AD1592" s="4">
        <v>13.2</v>
      </c>
      <c r="AE1592" s="4">
        <v>126000</v>
      </c>
    </row>
    <row r="1593" spans="1:31" ht="22" customHeight="1" x14ac:dyDescent="0.3">
      <c r="A1593" s="5">
        <v>43126</v>
      </c>
      <c r="B1593" s="6" t="s">
        <v>107</v>
      </c>
      <c r="C1593" s="6" t="s">
        <v>56</v>
      </c>
      <c r="D1593" s="6" t="s">
        <v>222</v>
      </c>
      <c r="E1593" s="6" t="s">
        <v>34</v>
      </c>
      <c r="F1593" s="7" t="s">
        <v>68</v>
      </c>
      <c r="G1593" s="7" t="s">
        <v>68</v>
      </c>
      <c r="H1593" s="7" t="s">
        <v>68</v>
      </c>
      <c r="I1593" s="6" t="s">
        <v>446</v>
      </c>
      <c r="J1593" s="6" t="s">
        <v>108</v>
      </c>
      <c r="K1593" s="6" t="s">
        <v>109</v>
      </c>
      <c r="L1593" s="6" t="s">
        <v>110</v>
      </c>
      <c r="M1593" s="6" t="s">
        <v>61</v>
      </c>
      <c r="N1593" s="7">
        <v>4753761516.5299997</v>
      </c>
      <c r="O1593" s="7">
        <v>5421594553.2399998</v>
      </c>
      <c r="P1593" s="6" t="s">
        <v>1158</v>
      </c>
      <c r="Q1593" s="6" t="s">
        <v>41</v>
      </c>
      <c r="R1593" s="6" t="s">
        <v>133</v>
      </c>
      <c r="S1593" s="6" t="s">
        <v>110</v>
      </c>
      <c r="T1593" s="6" t="s">
        <v>134</v>
      </c>
      <c r="U1593" s="6" t="s">
        <v>115</v>
      </c>
      <c r="V1593" s="6" t="s">
        <v>45</v>
      </c>
      <c r="W1593" s="6" t="s">
        <v>34</v>
      </c>
      <c r="X1593" s="6" t="s">
        <v>46</v>
      </c>
      <c r="Y1593" s="6" t="s">
        <v>47</v>
      </c>
      <c r="Z1593" s="6" t="s">
        <v>1696</v>
      </c>
      <c r="AA1593" s="6" t="s">
        <v>1739</v>
      </c>
      <c r="AB1593" s="7">
        <v>1</v>
      </c>
      <c r="AC1593" s="7">
        <v>11520</v>
      </c>
      <c r="AD1593" s="7">
        <v>11.52</v>
      </c>
      <c r="AE1593" s="7">
        <v>104000</v>
      </c>
    </row>
    <row r="1594" spans="1:31" ht="22" customHeight="1" x14ac:dyDescent="0.3">
      <c r="A1594" s="2">
        <v>43126</v>
      </c>
      <c r="B1594" s="3" t="s">
        <v>107</v>
      </c>
      <c r="C1594" s="3" t="s">
        <v>56</v>
      </c>
      <c r="D1594" s="3" t="s">
        <v>222</v>
      </c>
      <c r="E1594" s="3" t="s">
        <v>34</v>
      </c>
      <c r="F1594" s="4" t="s">
        <v>68</v>
      </c>
      <c r="G1594" s="4" t="s">
        <v>68</v>
      </c>
      <c r="H1594" s="4" t="s">
        <v>68</v>
      </c>
      <c r="I1594" s="3" t="s">
        <v>446</v>
      </c>
      <c r="J1594" s="3" t="s">
        <v>108</v>
      </c>
      <c r="K1594" s="3" t="s">
        <v>109</v>
      </c>
      <c r="L1594" s="3" t="s">
        <v>110</v>
      </c>
      <c r="M1594" s="3" t="s">
        <v>61</v>
      </c>
      <c r="N1594" s="4">
        <v>4753761516.5299997</v>
      </c>
      <c r="O1594" s="4">
        <v>5421594553.2399998</v>
      </c>
      <c r="P1594" s="3" t="s">
        <v>1158</v>
      </c>
      <c r="Q1594" s="3" t="s">
        <v>41</v>
      </c>
      <c r="R1594" s="3" t="s">
        <v>133</v>
      </c>
      <c r="S1594" s="3" t="s">
        <v>110</v>
      </c>
      <c r="T1594" s="3" t="s">
        <v>134</v>
      </c>
      <c r="U1594" s="3" t="s">
        <v>115</v>
      </c>
      <c r="V1594" s="3" t="s">
        <v>45</v>
      </c>
      <c r="W1594" s="3" t="s">
        <v>34</v>
      </c>
      <c r="X1594" s="3" t="s">
        <v>46</v>
      </c>
      <c r="Y1594" s="3" t="s">
        <v>47</v>
      </c>
      <c r="Z1594" s="3" t="s">
        <v>1696</v>
      </c>
      <c r="AA1594" s="3" t="s">
        <v>1740</v>
      </c>
      <c r="AB1594" s="4">
        <v>1</v>
      </c>
      <c r="AC1594" s="4">
        <v>12600</v>
      </c>
      <c r="AD1594" s="4">
        <v>12.6</v>
      </c>
      <c r="AE1594" s="4">
        <v>114000</v>
      </c>
    </row>
    <row r="1595" spans="1:31" ht="22" customHeight="1" x14ac:dyDescent="0.3">
      <c r="A1595" s="5">
        <v>43125</v>
      </c>
      <c r="B1595" s="6" t="s">
        <v>31</v>
      </c>
      <c r="C1595" s="6" t="s">
        <v>56</v>
      </c>
      <c r="D1595" s="7" t="s">
        <v>68</v>
      </c>
      <c r="E1595" s="7" t="s">
        <v>68</v>
      </c>
      <c r="F1595" s="7" t="s">
        <v>68</v>
      </c>
      <c r="G1595" s="7" t="s">
        <v>68</v>
      </c>
      <c r="H1595" s="7" t="s">
        <v>68</v>
      </c>
      <c r="I1595" s="6" t="s">
        <v>1703</v>
      </c>
      <c r="J1595" s="6" t="s">
        <v>244</v>
      </c>
      <c r="K1595" s="7" t="s">
        <v>68</v>
      </c>
      <c r="L1595" s="6" t="s">
        <v>245</v>
      </c>
      <c r="M1595" s="6" t="s">
        <v>61</v>
      </c>
      <c r="N1595" s="7" t="s">
        <v>68</v>
      </c>
      <c r="O1595" s="7" t="s">
        <v>68</v>
      </c>
      <c r="P1595" s="6" t="s">
        <v>246</v>
      </c>
      <c r="Q1595" s="6" t="s">
        <v>41</v>
      </c>
      <c r="R1595" s="6" t="s">
        <v>474</v>
      </c>
      <c r="S1595" s="6" t="s">
        <v>245</v>
      </c>
      <c r="T1595" s="6" t="s">
        <v>475</v>
      </c>
      <c r="U1595" s="6" t="s">
        <v>124</v>
      </c>
      <c r="V1595" s="6" t="s">
        <v>45</v>
      </c>
      <c r="W1595" s="6" t="s">
        <v>34</v>
      </c>
      <c r="X1595" s="6" t="s">
        <v>46</v>
      </c>
      <c r="Y1595" s="6" t="s">
        <v>47</v>
      </c>
      <c r="Z1595" s="6" t="s">
        <v>187</v>
      </c>
      <c r="AA1595" s="6" t="s">
        <v>1741</v>
      </c>
      <c r="AB1595" s="7">
        <v>2</v>
      </c>
      <c r="AC1595" s="7">
        <v>48800</v>
      </c>
      <c r="AD1595" s="7">
        <v>48.8</v>
      </c>
      <c r="AE1595" s="7">
        <v>413000</v>
      </c>
    </row>
    <row r="1596" spans="1:31" ht="22" customHeight="1" x14ac:dyDescent="0.3">
      <c r="A1596" s="2">
        <v>43121</v>
      </c>
      <c r="B1596" s="3" t="s">
        <v>107</v>
      </c>
      <c r="C1596" s="3" t="s">
        <v>56</v>
      </c>
      <c r="D1596" s="4" t="s">
        <v>68</v>
      </c>
      <c r="E1596" s="4" t="s">
        <v>68</v>
      </c>
      <c r="F1596" s="4" t="s">
        <v>68</v>
      </c>
      <c r="G1596" s="4" t="s">
        <v>68</v>
      </c>
      <c r="H1596" s="4" t="s">
        <v>68</v>
      </c>
      <c r="I1596" s="3" t="s">
        <v>1703</v>
      </c>
      <c r="J1596" s="3" t="s">
        <v>108</v>
      </c>
      <c r="K1596" s="3" t="s">
        <v>109</v>
      </c>
      <c r="L1596" s="3" t="s">
        <v>110</v>
      </c>
      <c r="M1596" s="3" t="s">
        <v>61</v>
      </c>
      <c r="N1596" s="4">
        <v>4753761516.5299997</v>
      </c>
      <c r="O1596" s="4">
        <v>5421594553.2399998</v>
      </c>
      <c r="P1596" s="3" t="s">
        <v>1158</v>
      </c>
      <c r="Q1596" s="3" t="s">
        <v>41</v>
      </c>
      <c r="R1596" s="3" t="s">
        <v>133</v>
      </c>
      <c r="S1596" s="3" t="s">
        <v>110</v>
      </c>
      <c r="T1596" s="3" t="s">
        <v>134</v>
      </c>
      <c r="U1596" s="3" t="s">
        <v>115</v>
      </c>
      <c r="V1596" s="3" t="s">
        <v>45</v>
      </c>
      <c r="W1596" s="3" t="s">
        <v>34</v>
      </c>
      <c r="X1596" s="3" t="s">
        <v>46</v>
      </c>
      <c r="Y1596" s="3" t="s">
        <v>47</v>
      </c>
      <c r="Z1596" s="3" t="s">
        <v>345</v>
      </c>
      <c r="AA1596" s="3" t="s">
        <v>1742</v>
      </c>
      <c r="AB1596" s="4">
        <v>1</v>
      </c>
      <c r="AC1596" s="4">
        <v>12600</v>
      </c>
      <c r="AD1596" s="4">
        <v>12.6</v>
      </c>
      <c r="AE1596" s="4">
        <v>149000</v>
      </c>
    </row>
    <row r="1597" spans="1:31" ht="22" customHeight="1" x14ac:dyDescent="0.3">
      <c r="A1597" s="5">
        <v>43121</v>
      </c>
      <c r="B1597" s="6" t="s">
        <v>31</v>
      </c>
      <c r="C1597" s="6" t="s">
        <v>56</v>
      </c>
      <c r="D1597" s="7" t="s">
        <v>68</v>
      </c>
      <c r="E1597" s="7" t="s">
        <v>68</v>
      </c>
      <c r="F1597" s="7" t="s">
        <v>68</v>
      </c>
      <c r="G1597" s="7" t="s">
        <v>68</v>
      </c>
      <c r="H1597" s="7" t="s">
        <v>68</v>
      </c>
      <c r="I1597" s="6" t="s">
        <v>1703</v>
      </c>
      <c r="J1597" s="6" t="s">
        <v>1676</v>
      </c>
      <c r="K1597" s="6" t="s">
        <v>1677</v>
      </c>
      <c r="L1597" s="6" t="s">
        <v>92</v>
      </c>
      <c r="M1597" s="6" t="s">
        <v>61</v>
      </c>
      <c r="N1597" s="9">
        <v>42196711</v>
      </c>
      <c r="O1597" s="7" t="s">
        <v>68</v>
      </c>
      <c r="P1597" s="6" t="s">
        <v>1678</v>
      </c>
      <c r="Q1597" s="6" t="s">
        <v>41</v>
      </c>
      <c r="R1597" s="6" t="s">
        <v>91</v>
      </c>
      <c r="S1597" s="6" t="s">
        <v>92</v>
      </c>
      <c r="T1597" s="6" t="s">
        <v>93</v>
      </c>
      <c r="U1597" s="6" t="s">
        <v>94</v>
      </c>
      <c r="V1597" s="6" t="s">
        <v>45</v>
      </c>
      <c r="W1597" s="6" t="s">
        <v>34</v>
      </c>
      <c r="X1597" s="6" t="s">
        <v>46</v>
      </c>
      <c r="Y1597" s="6" t="s">
        <v>47</v>
      </c>
      <c r="Z1597" s="6" t="s">
        <v>95</v>
      </c>
      <c r="AA1597" s="6" t="s">
        <v>1743</v>
      </c>
      <c r="AB1597" s="7">
        <v>6</v>
      </c>
      <c r="AC1597" s="7">
        <v>78600</v>
      </c>
      <c r="AD1597" s="7">
        <v>78.599999999999994</v>
      </c>
      <c r="AE1597" s="7">
        <v>301000</v>
      </c>
    </row>
    <row r="1598" spans="1:31" ht="22" customHeight="1" x14ac:dyDescent="0.3">
      <c r="A1598" s="2">
        <v>43121</v>
      </c>
      <c r="B1598" s="3" t="s">
        <v>31</v>
      </c>
      <c r="C1598" s="3" t="s">
        <v>56</v>
      </c>
      <c r="D1598" s="4" t="s">
        <v>68</v>
      </c>
      <c r="E1598" s="4" t="s">
        <v>68</v>
      </c>
      <c r="F1598" s="4" t="s">
        <v>68</v>
      </c>
      <c r="G1598" s="4" t="s">
        <v>68</v>
      </c>
      <c r="H1598" s="4" t="s">
        <v>68</v>
      </c>
      <c r="I1598" s="3" t="s">
        <v>1703</v>
      </c>
      <c r="J1598" s="3" t="s">
        <v>1676</v>
      </c>
      <c r="K1598" s="3" t="s">
        <v>1677</v>
      </c>
      <c r="L1598" s="3" t="s">
        <v>92</v>
      </c>
      <c r="M1598" s="3" t="s">
        <v>61</v>
      </c>
      <c r="N1598" s="8">
        <v>42196711</v>
      </c>
      <c r="O1598" s="4" t="s">
        <v>68</v>
      </c>
      <c r="P1598" s="3" t="s">
        <v>1678</v>
      </c>
      <c r="Q1598" s="3" t="s">
        <v>41</v>
      </c>
      <c r="R1598" s="3" t="s">
        <v>91</v>
      </c>
      <c r="S1598" s="3" t="s">
        <v>92</v>
      </c>
      <c r="T1598" s="3" t="s">
        <v>93</v>
      </c>
      <c r="U1598" s="3" t="s">
        <v>94</v>
      </c>
      <c r="V1598" s="3" t="s">
        <v>45</v>
      </c>
      <c r="W1598" s="3" t="s">
        <v>34</v>
      </c>
      <c r="X1598" s="3" t="s">
        <v>46</v>
      </c>
      <c r="Y1598" s="3" t="s">
        <v>47</v>
      </c>
      <c r="Z1598" s="3" t="s">
        <v>95</v>
      </c>
      <c r="AA1598" s="3" t="s">
        <v>1743</v>
      </c>
      <c r="AB1598" s="4">
        <v>6</v>
      </c>
      <c r="AC1598" s="4">
        <v>78600</v>
      </c>
      <c r="AD1598" s="4">
        <v>78.599999999999994</v>
      </c>
      <c r="AE1598" s="4">
        <v>301000</v>
      </c>
    </row>
    <row r="1599" spans="1:31" ht="22" customHeight="1" x14ac:dyDescent="0.3">
      <c r="A1599" s="5">
        <v>43121</v>
      </c>
      <c r="B1599" s="6" t="s">
        <v>31</v>
      </c>
      <c r="C1599" s="6" t="s">
        <v>56</v>
      </c>
      <c r="D1599" s="7" t="s">
        <v>68</v>
      </c>
      <c r="E1599" s="7" t="s">
        <v>68</v>
      </c>
      <c r="F1599" s="7" t="s">
        <v>68</v>
      </c>
      <c r="G1599" s="7" t="s">
        <v>68</v>
      </c>
      <c r="H1599" s="7" t="s">
        <v>68</v>
      </c>
      <c r="I1599" s="6" t="s">
        <v>1703</v>
      </c>
      <c r="J1599" s="6" t="s">
        <v>1676</v>
      </c>
      <c r="K1599" s="6" t="s">
        <v>1677</v>
      </c>
      <c r="L1599" s="6" t="s">
        <v>92</v>
      </c>
      <c r="M1599" s="6" t="s">
        <v>61</v>
      </c>
      <c r="N1599" s="9">
        <v>42196711</v>
      </c>
      <c r="O1599" s="7" t="s">
        <v>68</v>
      </c>
      <c r="P1599" s="6" t="s">
        <v>1678</v>
      </c>
      <c r="Q1599" s="6" t="s">
        <v>41</v>
      </c>
      <c r="R1599" s="6" t="s">
        <v>91</v>
      </c>
      <c r="S1599" s="6" t="s">
        <v>92</v>
      </c>
      <c r="T1599" s="6" t="s">
        <v>93</v>
      </c>
      <c r="U1599" s="6" t="s">
        <v>94</v>
      </c>
      <c r="V1599" s="6" t="s">
        <v>45</v>
      </c>
      <c r="W1599" s="6" t="s">
        <v>34</v>
      </c>
      <c r="X1599" s="6" t="s">
        <v>46</v>
      </c>
      <c r="Y1599" s="6" t="s">
        <v>47</v>
      </c>
      <c r="Z1599" s="6" t="s">
        <v>95</v>
      </c>
      <c r="AA1599" s="6" t="s">
        <v>1744</v>
      </c>
      <c r="AB1599" s="7">
        <v>2</v>
      </c>
      <c r="AC1599" s="7">
        <v>26200</v>
      </c>
      <c r="AD1599" s="7">
        <v>26.2</v>
      </c>
      <c r="AE1599" s="7">
        <v>100000</v>
      </c>
    </row>
    <row r="1600" spans="1:31" ht="22" customHeight="1" x14ac:dyDescent="0.3">
      <c r="A1600" s="2">
        <v>43121</v>
      </c>
      <c r="B1600" s="3" t="s">
        <v>31</v>
      </c>
      <c r="C1600" s="3" t="s">
        <v>56</v>
      </c>
      <c r="D1600" s="4" t="s">
        <v>68</v>
      </c>
      <c r="E1600" s="4" t="s">
        <v>68</v>
      </c>
      <c r="F1600" s="4" t="s">
        <v>68</v>
      </c>
      <c r="G1600" s="4" t="s">
        <v>68</v>
      </c>
      <c r="H1600" s="4" t="s">
        <v>68</v>
      </c>
      <c r="I1600" s="3" t="s">
        <v>1703</v>
      </c>
      <c r="J1600" s="3" t="s">
        <v>1676</v>
      </c>
      <c r="K1600" s="3" t="s">
        <v>1677</v>
      </c>
      <c r="L1600" s="3" t="s">
        <v>92</v>
      </c>
      <c r="M1600" s="3" t="s">
        <v>61</v>
      </c>
      <c r="N1600" s="8">
        <v>42196711</v>
      </c>
      <c r="O1600" s="4" t="s">
        <v>68</v>
      </c>
      <c r="P1600" s="3" t="s">
        <v>1678</v>
      </c>
      <c r="Q1600" s="3" t="s">
        <v>41</v>
      </c>
      <c r="R1600" s="3" t="s">
        <v>91</v>
      </c>
      <c r="S1600" s="3" t="s">
        <v>92</v>
      </c>
      <c r="T1600" s="3" t="s">
        <v>93</v>
      </c>
      <c r="U1600" s="3" t="s">
        <v>94</v>
      </c>
      <c r="V1600" s="3" t="s">
        <v>45</v>
      </c>
      <c r="W1600" s="3" t="s">
        <v>34</v>
      </c>
      <c r="X1600" s="3" t="s">
        <v>46</v>
      </c>
      <c r="Y1600" s="3" t="s">
        <v>47</v>
      </c>
      <c r="Z1600" s="3" t="s">
        <v>95</v>
      </c>
      <c r="AA1600" s="3" t="s">
        <v>1745</v>
      </c>
      <c r="AB1600" s="4">
        <v>6</v>
      </c>
      <c r="AC1600" s="4">
        <v>78600</v>
      </c>
      <c r="AD1600" s="4">
        <v>78.599999999999994</v>
      </c>
      <c r="AE1600" s="4">
        <v>301000</v>
      </c>
    </row>
    <row r="1601" spans="1:31" ht="22" customHeight="1" x14ac:dyDescent="0.3">
      <c r="A1601" s="5">
        <v>43121</v>
      </c>
      <c r="B1601" s="6" t="s">
        <v>31</v>
      </c>
      <c r="C1601" s="6" t="s">
        <v>56</v>
      </c>
      <c r="D1601" s="7" t="s">
        <v>68</v>
      </c>
      <c r="E1601" s="7" t="s">
        <v>68</v>
      </c>
      <c r="F1601" s="7" t="s">
        <v>68</v>
      </c>
      <c r="G1601" s="7" t="s">
        <v>68</v>
      </c>
      <c r="H1601" s="7" t="s">
        <v>68</v>
      </c>
      <c r="I1601" s="6" t="s">
        <v>1703</v>
      </c>
      <c r="J1601" s="6" t="s">
        <v>1676</v>
      </c>
      <c r="K1601" s="6" t="s">
        <v>1677</v>
      </c>
      <c r="L1601" s="6" t="s">
        <v>92</v>
      </c>
      <c r="M1601" s="6" t="s">
        <v>61</v>
      </c>
      <c r="N1601" s="9">
        <v>42196711</v>
      </c>
      <c r="O1601" s="7" t="s">
        <v>68</v>
      </c>
      <c r="P1601" s="6" t="s">
        <v>1678</v>
      </c>
      <c r="Q1601" s="6" t="s">
        <v>41</v>
      </c>
      <c r="R1601" s="6" t="s">
        <v>91</v>
      </c>
      <c r="S1601" s="6" t="s">
        <v>92</v>
      </c>
      <c r="T1601" s="6" t="s">
        <v>93</v>
      </c>
      <c r="U1601" s="6" t="s">
        <v>94</v>
      </c>
      <c r="V1601" s="6" t="s">
        <v>45</v>
      </c>
      <c r="W1601" s="6" t="s">
        <v>34</v>
      </c>
      <c r="X1601" s="6" t="s">
        <v>46</v>
      </c>
      <c r="Y1601" s="6" t="s">
        <v>47</v>
      </c>
      <c r="Z1601" s="6" t="s">
        <v>95</v>
      </c>
      <c r="AA1601" s="6" t="s">
        <v>1733</v>
      </c>
      <c r="AB1601" s="7">
        <v>6</v>
      </c>
      <c r="AC1601" s="7">
        <v>78600</v>
      </c>
      <c r="AD1601" s="7">
        <v>78.599999999999994</v>
      </c>
      <c r="AE1601" s="7">
        <v>301000</v>
      </c>
    </row>
    <row r="1602" spans="1:31" ht="22" customHeight="1" x14ac:dyDescent="0.3">
      <c r="A1602" s="2">
        <v>43121</v>
      </c>
      <c r="B1602" s="3" t="s">
        <v>31</v>
      </c>
      <c r="C1602" s="3" t="s">
        <v>56</v>
      </c>
      <c r="D1602" s="4" t="s">
        <v>68</v>
      </c>
      <c r="E1602" s="4" t="s">
        <v>68</v>
      </c>
      <c r="F1602" s="4" t="s">
        <v>68</v>
      </c>
      <c r="G1602" s="4" t="s">
        <v>68</v>
      </c>
      <c r="H1602" s="4" t="s">
        <v>68</v>
      </c>
      <c r="I1602" s="3" t="s">
        <v>1703</v>
      </c>
      <c r="J1602" s="3" t="s">
        <v>1676</v>
      </c>
      <c r="K1602" s="3" t="s">
        <v>1677</v>
      </c>
      <c r="L1602" s="3" t="s">
        <v>92</v>
      </c>
      <c r="M1602" s="3" t="s">
        <v>61</v>
      </c>
      <c r="N1602" s="8">
        <v>42196711</v>
      </c>
      <c r="O1602" s="4" t="s">
        <v>68</v>
      </c>
      <c r="P1602" s="3" t="s">
        <v>1678</v>
      </c>
      <c r="Q1602" s="3" t="s">
        <v>41</v>
      </c>
      <c r="R1602" s="3" t="s">
        <v>91</v>
      </c>
      <c r="S1602" s="3" t="s">
        <v>92</v>
      </c>
      <c r="T1602" s="3" t="s">
        <v>93</v>
      </c>
      <c r="U1602" s="3" t="s">
        <v>94</v>
      </c>
      <c r="V1602" s="3" t="s">
        <v>45</v>
      </c>
      <c r="W1602" s="3" t="s">
        <v>34</v>
      </c>
      <c r="X1602" s="3" t="s">
        <v>46</v>
      </c>
      <c r="Y1602" s="3" t="s">
        <v>47</v>
      </c>
      <c r="Z1602" s="3" t="s">
        <v>95</v>
      </c>
      <c r="AA1602" s="3" t="s">
        <v>1743</v>
      </c>
      <c r="AB1602" s="4">
        <v>6</v>
      </c>
      <c r="AC1602" s="4">
        <v>78600</v>
      </c>
      <c r="AD1602" s="4">
        <v>78.599999999999994</v>
      </c>
      <c r="AE1602" s="4">
        <v>301000</v>
      </c>
    </row>
    <row r="1603" spans="1:31" ht="22" customHeight="1" x14ac:dyDescent="0.3">
      <c r="A1603" s="5">
        <v>43121</v>
      </c>
      <c r="B1603" s="6" t="s">
        <v>31</v>
      </c>
      <c r="C1603" s="6" t="s">
        <v>56</v>
      </c>
      <c r="D1603" s="6" t="s">
        <v>222</v>
      </c>
      <c r="E1603" s="6" t="s">
        <v>34</v>
      </c>
      <c r="F1603" s="7" t="s">
        <v>68</v>
      </c>
      <c r="G1603" s="7" t="s">
        <v>68</v>
      </c>
      <c r="H1603" s="7" t="s">
        <v>68</v>
      </c>
      <c r="I1603" s="6" t="s">
        <v>446</v>
      </c>
      <c r="J1603" s="6" t="s">
        <v>131</v>
      </c>
      <c r="K1603" s="6" t="s">
        <v>109</v>
      </c>
      <c r="L1603" s="6" t="s">
        <v>110</v>
      </c>
      <c r="M1603" s="7" t="s">
        <v>68</v>
      </c>
      <c r="N1603" s="7" t="s">
        <v>68</v>
      </c>
      <c r="O1603" s="7" t="s">
        <v>68</v>
      </c>
      <c r="P1603" s="6" t="s">
        <v>132</v>
      </c>
      <c r="Q1603" s="6" t="s">
        <v>1714</v>
      </c>
      <c r="R1603" s="6" t="s">
        <v>133</v>
      </c>
      <c r="S1603" s="6" t="s">
        <v>110</v>
      </c>
      <c r="T1603" s="6" t="s">
        <v>134</v>
      </c>
      <c r="U1603" s="6" t="s">
        <v>115</v>
      </c>
      <c r="V1603" s="6" t="s">
        <v>45</v>
      </c>
      <c r="W1603" s="6" t="s">
        <v>34</v>
      </c>
      <c r="X1603" s="6" t="s">
        <v>46</v>
      </c>
      <c r="Y1603" s="6" t="s">
        <v>47</v>
      </c>
      <c r="Z1603" s="6" t="s">
        <v>145</v>
      </c>
      <c r="AA1603" s="6" t="s">
        <v>1746</v>
      </c>
      <c r="AB1603" s="7">
        <v>2</v>
      </c>
      <c r="AC1603" s="7">
        <v>16200</v>
      </c>
      <c r="AD1603" s="7">
        <v>16.2</v>
      </c>
      <c r="AE1603" s="7">
        <v>191000</v>
      </c>
    </row>
    <row r="1604" spans="1:31" ht="22" customHeight="1" x14ac:dyDescent="0.3">
      <c r="A1604" s="2">
        <v>43120</v>
      </c>
      <c r="B1604" s="3" t="s">
        <v>31</v>
      </c>
      <c r="C1604" s="3" t="s">
        <v>56</v>
      </c>
      <c r="D1604" s="4" t="s">
        <v>68</v>
      </c>
      <c r="E1604" s="4" t="s">
        <v>68</v>
      </c>
      <c r="F1604" s="4" t="s">
        <v>68</v>
      </c>
      <c r="G1604" s="4" t="s">
        <v>68</v>
      </c>
      <c r="H1604" s="4" t="s">
        <v>68</v>
      </c>
      <c r="I1604" s="3" t="s">
        <v>1703</v>
      </c>
      <c r="J1604" s="3" t="s">
        <v>131</v>
      </c>
      <c r="K1604" s="3" t="s">
        <v>109</v>
      </c>
      <c r="L1604" s="3" t="s">
        <v>110</v>
      </c>
      <c r="M1604" s="4" t="s">
        <v>68</v>
      </c>
      <c r="N1604" s="4" t="s">
        <v>68</v>
      </c>
      <c r="O1604" s="4" t="s">
        <v>68</v>
      </c>
      <c r="P1604" s="3" t="s">
        <v>132</v>
      </c>
      <c r="Q1604" s="3" t="s">
        <v>1714</v>
      </c>
      <c r="R1604" s="3" t="s">
        <v>133</v>
      </c>
      <c r="S1604" s="3" t="s">
        <v>110</v>
      </c>
      <c r="T1604" s="3" t="s">
        <v>134</v>
      </c>
      <c r="U1604" s="3" t="s">
        <v>115</v>
      </c>
      <c r="V1604" s="3" t="s">
        <v>45</v>
      </c>
      <c r="W1604" s="3" t="s">
        <v>34</v>
      </c>
      <c r="X1604" s="3" t="s">
        <v>46</v>
      </c>
      <c r="Y1604" s="3" t="s">
        <v>47</v>
      </c>
      <c r="Z1604" s="3" t="s">
        <v>971</v>
      </c>
      <c r="AA1604" s="3" t="s">
        <v>1747</v>
      </c>
      <c r="AB1604" s="4">
        <v>2</v>
      </c>
      <c r="AC1604" s="4">
        <v>28840</v>
      </c>
      <c r="AD1604" s="4">
        <v>28.84</v>
      </c>
      <c r="AE1604" s="4">
        <v>790000</v>
      </c>
    </row>
    <row r="1605" spans="1:31" ht="22" customHeight="1" x14ac:dyDescent="0.3">
      <c r="A1605" s="5">
        <v>43116</v>
      </c>
      <c r="B1605" s="6" t="s">
        <v>31</v>
      </c>
      <c r="C1605" s="6" t="s">
        <v>56</v>
      </c>
      <c r="D1605" s="7" t="s">
        <v>68</v>
      </c>
      <c r="E1605" s="7" t="s">
        <v>68</v>
      </c>
      <c r="F1605" s="7" t="s">
        <v>68</v>
      </c>
      <c r="G1605" s="7" t="s">
        <v>68</v>
      </c>
      <c r="H1605" s="7" t="s">
        <v>68</v>
      </c>
      <c r="I1605" s="6" t="s">
        <v>1703</v>
      </c>
      <c r="J1605" s="6" t="s">
        <v>385</v>
      </c>
      <c r="K1605" s="7" t="s">
        <v>68</v>
      </c>
      <c r="L1605" s="6" t="s">
        <v>120</v>
      </c>
      <c r="M1605" s="6" t="s">
        <v>61</v>
      </c>
      <c r="N1605" s="7" t="s">
        <v>68</v>
      </c>
      <c r="O1605" s="7" t="s">
        <v>68</v>
      </c>
      <c r="P1605" s="6" t="s">
        <v>387</v>
      </c>
      <c r="Q1605" s="6" t="s">
        <v>1714</v>
      </c>
      <c r="R1605" s="6" t="s">
        <v>122</v>
      </c>
      <c r="S1605" s="6" t="s">
        <v>120</v>
      </c>
      <c r="T1605" s="6" t="s">
        <v>123</v>
      </c>
      <c r="U1605" s="6" t="s">
        <v>124</v>
      </c>
      <c r="V1605" s="6" t="s">
        <v>45</v>
      </c>
      <c r="W1605" s="6" t="s">
        <v>34</v>
      </c>
      <c r="X1605" s="6" t="s">
        <v>46</v>
      </c>
      <c r="Y1605" s="6" t="s">
        <v>47</v>
      </c>
      <c r="Z1605" s="6" t="s">
        <v>207</v>
      </c>
      <c r="AA1605" s="6" t="s">
        <v>1748</v>
      </c>
      <c r="AB1605" s="7">
        <v>4</v>
      </c>
      <c r="AC1605" s="7">
        <v>40240</v>
      </c>
      <c r="AD1605" s="7">
        <v>40.24</v>
      </c>
      <c r="AE1605" s="7">
        <v>151000</v>
      </c>
    </row>
    <row r="1606" spans="1:31" ht="22" customHeight="1" x14ac:dyDescent="0.3">
      <c r="A1606" s="2">
        <v>43115</v>
      </c>
      <c r="B1606" s="3" t="s">
        <v>31</v>
      </c>
      <c r="C1606" s="3" t="s">
        <v>56</v>
      </c>
      <c r="D1606" s="4" t="s">
        <v>68</v>
      </c>
      <c r="E1606" s="4" t="s">
        <v>68</v>
      </c>
      <c r="F1606" s="4" t="s">
        <v>68</v>
      </c>
      <c r="G1606" s="4" t="s">
        <v>68</v>
      </c>
      <c r="H1606" s="4" t="s">
        <v>68</v>
      </c>
      <c r="I1606" s="3" t="s">
        <v>1703</v>
      </c>
      <c r="J1606" s="3" t="s">
        <v>131</v>
      </c>
      <c r="K1606" s="3" t="s">
        <v>109</v>
      </c>
      <c r="L1606" s="3" t="s">
        <v>110</v>
      </c>
      <c r="M1606" s="4" t="s">
        <v>68</v>
      </c>
      <c r="N1606" s="4" t="s">
        <v>68</v>
      </c>
      <c r="O1606" s="4" t="s">
        <v>68</v>
      </c>
      <c r="P1606" s="3" t="s">
        <v>132</v>
      </c>
      <c r="Q1606" s="3" t="s">
        <v>1714</v>
      </c>
      <c r="R1606" s="3" t="s">
        <v>133</v>
      </c>
      <c r="S1606" s="3" t="s">
        <v>110</v>
      </c>
      <c r="T1606" s="3" t="s">
        <v>134</v>
      </c>
      <c r="U1606" s="3" t="s">
        <v>115</v>
      </c>
      <c r="V1606" s="3" t="s">
        <v>45</v>
      </c>
      <c r="W1606" s="3" t="s">
        <v>34</v>
      </c>
      <c r="X1606" s="3" t="s">
        <v>46</v>
      </c>
      <c r="Y1606" s="3" t="s">
        <v>47</v>
      </c>
      <c r="Z1606" s="3" t="s">
        <v>145</v>
      </c>
      <c r="AA1606" s="3" t="s">
        <v>1749</v>
      </c>
      <c r="AB1606" s="4">
        <v>2</v>
      </c>
      <c r="AC1606" s="4">
        <v>17400</v>
      </c>
      <c r="AD1606" s="4">
        <v>17.399999999999999</v>
      </c>
      <c r="AE1606" s="4">
        <v>205000</v>
      </c>
    </row>
    <row r="1607" spans="1:31" ht="22" customHeight="1" x14ac:dyDescent="0.3">
      <c r="A1607" s="5">
        <v>43115</v>
      </c>
      <c r="B1607" s="6" t="s">
        <v>31</v>
      </c>
      <c r="C1607" s="6" t="s">
        <v>56</v>
      </c>
      <c r="D1607" s="7" t="s">
        <v>68</v>
      </c>
      <c r="E1607" s="7" t="s">
        <v>68</v>
      </c>
      <c r="F1607" s="7" t="s">
        <v>68</v>
      </c>
      <c r="G1607" s="7" t="s">
        <v>68</v>
      </c>
      <c r="H1607" s="7" t="s">
        <v>68</v>
      </c>
      <c r="I1607" s="6" t="s">
        <v>1703</v>
      </c>
      <c r="J1607" s="6" t="s">
        <v>656</v>
      </c>
      <c r="K1607" s="7" t="s">
        <v>68</v>
      </c>
      <c r="L1607" s="7" t="s">
        <v>68</v>
      </c>
      <c r="M1607" s="7" t="s">
        <v>68</v>
      </c>
      <c r="N1607" s="7" t="s">
        <v>68</v>
      </c>
      <c r="O1607" s="7" t="s">
        <v>68</v>
      </c>
      <c r="P1607" s="6" t="s">
        <v>657</v>
      </c>
      <c r="Q1607" s="6" t="s">
        <v>1714</v>
      </c>
      <c r="R1607" s="6" t="s">
        <v>133</v>
      </c>
      <c r="S1607" s="6" t="s">
        <v>110</v>
      </c>
      <c r="T1607" s="6" t="s">
        <v>134</v>
      </c>
      <c r="U1607" s="6" t="s">
        <v>115</v>
      </c>
      <c r="V1607" s="6" t="s">
        <v>45</v>
      </c>
      <c r="W1607" s="6" t="s">
        <v>34</v>
      </c>
      <c r="X1607" s="6" t="s">
        <v>46</v>
      </c>
      <c r="Y1607" s="6" t="s">
        <v>47</v>
      </c>
      <c r="Z1607" s="6" t="s">
        <v>163</v>
      </c>
      <c r="AA1607" s="6" t="s">
        <v>1750</v>
      </c>
      <c r="AB1607" s="7">
        <v>3</v>
      </c>
      <c r="AC1607" s="7">
        <v>54660</v>
      </c>
      <c r="AD1607" s="7">
        <v>54.66</v>
      </c>
      <c r="AE1607" s="7">
        <v>3605000</v>
      </c>
    </row>
    <row r="1608" spans="1:31" ht="22" customHeight="1" x14ac:dyDescent="0.3">
      <c r="A1608" s="2">
        <v>43115</v>
      </c>
      <c r="B1608" s="3" t="s">
        <v>31</v>
      </c>
      <c r="C1608" s="3" t="s">
        <v>56</v>
      </c>
      <c r="D1608" s="4" t="s">
        <v>68</v>
      </c>
      <c r="E1608" s="4" t="s">
        <v>68</v>
      </c>
      <c r="F1608" s="4" t="s">
        <v>68</v>
      </c>
      <c r="G1608" s="4" t="s">
        <v>68</v>
      </c>
      <c r="H1608" s="4" t="s">
        <v>68</v>
      </c>
      <c r="I1608" s="3" t="s">
        <v>1703</v>
      </c>
      <c r="J1608" s="3" t="s">
        <v>131</v>
      </c>
      <c r="K1608" s="3" t="s">
        <v>109</v>
      </c>
      <c r="L1608" s="3" t="s">
        <v>110</v>
      </c>
      <c r="M1608" s="4" t="s">
        <v>68</v>
      </c>
      <c r="N1608" s="4" t="s">
        <v>68</v>
      </c>
      <c r="O1608" s="4" t="s">
        <v>68</v>
      </c>
      <c r="P1608" s="3" t="s">
        <v>132</v>
      </c>
      <c r="Q1608" s="3" t="s">
        <v>1714</v>
      </c>
      <c r="R1608" s="3" t="s">
        <v>133</v>
      </c>
      <c r="S1608" s="3" t="s">
        <v>110</v>
      </c>
      <c r="T1608" s="3" t="s">
        <v>134</v>
      </c>
      <c r="U1608" s="3" t="s">
        <v>115</v>
      </c>
      <c r="V1608" s="3" t="s">
        <v>45</v>
      </c>
      <c r="W1608" s="3" t="s">
        <v>34</v>
      </c>
      <c r="X1608" s="3" t="s">
        <v>46</v>
      </c>
      <c r="Y1608" s="3" t="s">
        <v>47</v>
      </c>
      <c r="Z1608" s="3" t="s">
        <v>145</v>
      </c>
      <c r="AA1608" s="3" t="s">
        <v>1751</v>
      </c>
      <c r="AB1608" s="4">
        <v>2</v>
      </c>
      <c r="AC1608" s="4">
        <v>16200</v>
      </c>
      <c r="AD1608" s="4">
        <v>16.2</v>
      </c>
      <c r="AE1608" s="4">
        <v>191000</v>
      </c>
    </row>
    <row r="1609" spans="1:31" ht="22" customHeight="1" x14ac:dyDescent="0.3">
      <c r="A1609" s="5">
        <v>43115</v>
      </c>
      <c r="B1609" s="6" t="s">
        <v>31</v>
      </c>
      <c r="C1609" s="6" t="s">
        <v>56</v>
      </c>
      <c r="D1609" s="7" t="s">
        <v>68</v>
      </c>
      <c r="E1609" s="7" t="s">
        <v>68</v>
      </c>
      <c r="F1609" s="7" t="s">
        <v>68</v>
      </c>
      <c r="G1609" s="7" t="s">
        <v>68</v>
      </c>
      <c r="H1609" s="7" t="s">
        <v>68</v>
      </c>
      <c r="I1609" s="6" t="s">
        <v>1703</v>
      </c>
      <c r="J1609" s="6" t="s">
        <v>200</v>
      </c>
      <c r="K1609" s="7" t="s">
        <v>68</v>
      </c>
      <c r="L1609" s="6" t="s">
        <v>99</v>
      </c>
      <c r="M1609" s="7" t="s">
        <v>68</v>
      </c>
      <c r="N1609" s="7" t="s">
        <v>68</v>
      </c>
      <c r="O1609" s="7" t="s">
        <v>68</v>
      </c>
      <c r="P1609" s="6" t="s">
        <v>202</v>
      </c>
      <c r="Q1609" s="6" t="s">
        <v>41</v>
      </c>
      <c r="R1609" s="6" t="s">
        <v>133</v>
      </c>
      <c r="S1609" s="6" t="s">
        <v>110</v>
      </c>
      <c r="T1609" s="6" t="s">
        <v>134</v>
      </c>
      <c r="U1609" s="6" t="s">
        <v>115</v>
      </c>
      <c r="V1609" s="6" t="s">
        <v>45</v>
      </c>
      <c r="W1609" s="6" t="s">
        <v>34</v>
      </c>
      <c r="X1609" s="6" t="s">
        <v>46</v>
      </c>
      <c r="Y1609" s="6" t="s">
        <v>47</v>
      </c>
      <c r="Z1609" s="6" t="s">
        <v>145</v>
      </c>
      <c r="AA1609" s="6" t="s">
        <v>1752</v>
      </c>
      <c r="AB1609" s="7">
        <v>4</v>
      </c>
      <c r="AC1609" s="7">
        <v>38960</v>
      </c>
      <c r="AD1609" s="7">
        <v>38.96</v>
      </c>
      <c r="AE1609" s="7">
        <v>460000</v>
      </c>
    </row>
    <row r="1610" spans="1:31" ht="22" customHeight="1" x14ac:dyDescent="0.3">
      <c r="A1610" s="2">
        <v>43115</v>
      </c>
      <c r="B1610" s="3" t="s">
        <v>31</v>
      </c>
      <c r="C1610" s="3" t="s">
        <v>56</v>
      </c>
      <c r="D1610" s="4" t="s">
        <v>68</v>
      </c>
      <c r="E1610" s="4" t="s">
        <v>68</v>
      </c>
      <c r="F1610" s="4" t="s">
        <v>68</v>
      </c>
      <c r="G1610" s="4" t="s">
        <v>68</v>
      </c>
      <c r="H1610" s="4" t="s">
        <v>68</v>
      </c>
      <c r="I1610" s="3" t="s">
        <v>1703</v>
      </c>
      <c r="J1610" s="3" t="s">
        <v>131</v>
      </c>
      <c r="K1610" s="3" t="s">
        <v>109</v>
      </c>
      <c r="L1610" s="3" t="s">
        <v>110</v>
      </c>
      <c r="M1610" s="4" t="s">
        <v>68</v>
      </c>
      <c r="N1610" s="4" t="s">
        <v>68</v>
      </c>
      <c r="O1610" s="4" t="s">
        <v>68</v>
      </c>
      <c r="P1610" s="3" t="s">
        <v>132</v>
      </c>
      <c r="Q1610" s="3" t="s">
        <v>1714</v>
      </c>
      <c r="R1610" s="3" t="s">
        <v>133</v>
      </c>
      <c r="S1610" s="3" t="s">
        <v>110</v>
      </c>
      <c r="T1610" s="3" t="s">
        <v>134</v>
      </c>
      <c r="U1610" s="3" t="s">
        <v>115</v>
      </c>
      <c r="V1610" s="3" t="s">
        <v>45</v>
      </c>
      <c r="W1610" s="3" t="s">
        <v>34</v>
      </c>
      <c r="X1610" s="3" t="s">
        <v>46</v>
      </c>
      <c r="Y1610" s="3" t="s">
        <v>47</v>
      </c>
      <c r="Z1610" s="3" t="s">
        <v>145</v>
      </c>
      <c r="AA1610" s="3" t="s">
        <v>1749</v>
      </c>
      <c r="AB1610" s="4">
        <v>2</v>
      </c>
      <c r="AC1610" s="4">
        <v>17400</v>
      </c>
      <c r="AD1610" s="4">
        <v>17.399999999999999</v>
      </c>
      <c r="AE1610" s="4">
        <v>205000</v>
      </c>
    </row>
    <row r="1611" spans="1:31" ht="22" customHeight="1" x14ac:dyDescent="0.3">
      <c r="A1611" s="5">
        <v>43115</v>
      </c>
      <c r="B1611" s="6" t="s">
        <v>107</v>
      </c>
      <c r="C1611" s="6" t="s">
        <v>56</v>
      </c>
      <c r="D1611" s="7" t="s">
        <v>68</v>
      </c>
      <c r="E1611" s="7" t="s">
        <v>68</v>
      </c>
      <c r="F1611" s="7" t="s">
        <v>68</v>
      </c>
      <c r="G1611" s="7" t="s">
        <v>68</v>
      </c>
      <c r="H1611" s="7" t="s">
        <v>68</v>
      </c>
      <c r="I1611" s="6" t="s">
        <v>1703</v>
      </c>
      <c r="J1611" s="6" t="s">
        <v>108</v>
      </c>
      <c r="K1611" s="6" t="s">
        <v>109</v>
      </c>
      <c r="L1611" s="6" t="s">
        <v>110</v>
      </c>
      <c r="M1611" s="6" t="s">
        <v>61</v>
      </c>
      <c r="N1611" s="7">
        <v>4753761516.5299997</v>
      </c>
      <c r="O1611" s="7">
        <v>5421594553.2399998</v>
      </c>
      <c r="P1611" s="6" t="s">
        <v>1158</v>
      </c>
      <c r="Q1611" s="6" t="s">
        <v>41</v>
      </c>
      <c r="R1611" s="6" t="s">
        <v>133</v>
      </c>
      <c r="S1611" s="6" t="s">
        <v>110</v>
      </c>
      <c r="T1611" s="6" t="s">
        <v>134</v>
      </c>
      <c r="U1611" s="6" t="s">
        <v>115</v>
      </c>
      <c r="V1611" s="6" t="s">
        <v>45</v>
      </c>
      <c r="W1611" s="6" t="s">
        <v>34</v>
      </c>
      <c r="X1611" s="6" t="s">
        <v>46</v>
      </c>
      <c r="Y1611" s="6" t="s">
        <v>47</v>
      </c>
      <c r="Z1611" s="6" t="s">
        <v>1696</v>
      </c>
      <c r="AA1611" s="6" t="s">
        <v>1753</v>
      </c>
      <c r="AB1611" s="7">
        <v>1</v>
      </c>
      <c r="AC1611" s="7">
        <v>12512</v>
      </c>
      <c r="AD1611" s="7">
        <v>12.51</v>
      </c>
      <c r="AE1611" s="7">
        <v>113000</v>
      </c>
    </row>
    <row r="1612" spans="1:31" ht="22" customHeight="1" x14ac:dyDescent="0.3">
      <c r="A1612" s="2">
        <v>43115</v>
      </c>
      <c r="B1612" s="3" t="s">
        <v>107</v>
      </c>
      <c r="C1612" s="3" t="s">
        <v>56</v>
      </c>
      <c r="D1612" s="4" t="s">
        <v>68</v>
      </c>
      <c r="E1612" s="4" t="s">
        <v>68</v>
      </c>
      <c r="F1612" s="4" t="s">
        <v>68</v>
      </c>
      <c r="G1612" s="4" t="s">
        <v>68</v>
      </c>
      <c r="H1612" s="4" t="s">
        <v>68</v>
      </c>
      <c r="I1612" s="3" t="s">
        <v>1703</v>
      </c>
      <c r="J1612" s="3" t="s">
        <v>108</v>
      </c>
      <c r="K1612" s="3" t="s">
        <v>109</v>
      </c>
      <c r="L1612" s="3" t="s">
        <v>110</v>
      </c>
      <c r="M1612" s="3" t="s">
        <v>61</v>
      </c>
      <c r="N1612" s="4">
        <v>4753761516.5299997</v>
      </c>
      <c r="O1612" s="4">
        <v>5421594553.2399998</v>
      </c>
      <c r="P1612" s="3" t="s">
        <v>1158</v>
      </c>
      <c r="Q1612" s="3" t="s">
        <v>41</v>
      </c>
      <c r="R1612" s="3" t="s">
        <v>133</v>
      </c>
      <c r="S1612" s="3" t="s">
        <v>110</v>
      </c>
      <c r="T1612" s="3" t="s">
        <v>134</v>
      </c>
      <c r="U1612" s="3" t="s">
        <v>115</v>
      </c>
      <c r="V1612" s="3" t="s">
        <v>45</v>
      </c>
      <c r="W1612" s="3" t="s">
        <v>34</v>
      </c>
      <c r="X1612" s="3" t="s">
        <v>46</v>
      </c>
      <c r="Y1612" s="3" t="s">
        <v>47</v>
      </c>
      <c r="Z1612" s="3" t="s">
        <v>145</v>
      </c>
      <c r="AA1612" s="3" t="s">
        <v>1754</v>
      </c>
      <c r="AB1612" s="4">
        <v>4</v>
      </c>
      <c r="AC1612" s="4">
        <v>38960</v>
      </c>
      <c r="AD1612" s="4">
        <v>38.96</v>
      </c>
      <c r="AE1612" s="4">
        <v>460000</v>
      </c>
    </row>
    <row r="1613" spans="1:31" ht="22" customHeight="1" x14ac:dyDescent="0.3">
      <c r="A1613" s="5">
        <v>43115</v>
      </c>
      <c r="B1613" s="6" t="s">
        <v>31</v>
      </c>
      <c r="C1613" s="6" t="s">
        <v>56</v>
      </c>
      <c r="D1613" s="7" t="s">
        <v>68</v>
      </c>
      <c r="E1613" s="7" t="s">
        <v>68</v>
      </c>
      <c r="F1613" s="7" t="s">
        <v>68</v>
      </c>
      <c r="G1613" s="7" t="s">
        <v>68</v>
      </c>
      <c r="H1613" s="7" t="s">
        <v>68</v>
      </c>
      <c r="I1613" s="6" t="s">
        <v>1703</v>
      </c>
      <c r="J1613" s="6" t="s">
        <v>200</v>
      </c>
      <c r="K1613" s="7" t="s">
        <v>68</v>
      </c>
      <c r="L1613" s="6" t="s">
        <v>99</v>
      </c>
      <c r="M1613" s="7" t="s">
        <v>68</v>
      </c>
      <c r="N1613" s="7" t="s">
        <v>68</v>
      </c>
      <c r="O1613" s="7" t="s">
        <v>68</v>
      </c>
      <c r="P1613" s="6" t="s">
        <v>202</v>
      </c>
      <c r="Q1613" s="6" t="s">
        <v>41</v>
      </c>
      <c r="R1613" s="6" t="s">
        <v>133</v>
      </c>
      <c r="S1613" s="6" t="s">
        <v>110</v>
      </c>
      <c r="T1613" s="6" t="s">
        <v>134</v>
      </c>
      <c r="U1613" s="6" t="s">
        <v>115</v>
      </c>
      <c r="V1613" s="6" t="s">
        <v>45</v>
      </c>
      <c r="W1613" s="6" t="s">
        <v>34</v>
      </c>
      <c r="X1613" s="6" t="s">
        <v>46</v>
      </c>
      <c r="Y1613" s="6" t="s">
        <v>47</v>
      </c>
      <c r="Z1613" s="6" t="s">
        <v>145</v>
      </c>
      <c r="AA1613" s="6" t="s">
        <v>1755</v>
      </c>
      <c r="AB1613" s="7">
        <v>2</v>
      </c>
      <c r="AC1613" s="7">
        <v>19480</v>
      </c>
      <c r="AD1613" s="7">
        <v>19.48</v>
      </c>
      <c r="AE1613" s="7">
        <v>230000</v>
      </c>
    </row>
    <row r="1614" spans="1:31" ht="22" customHeight="1" x14ac:dyDescent="0.3">
      <c r="A1614" s="2">
        <v>43115</v>
      </c>
      <c r="B1614" s="3" t="s">
        <v>31</v>
      </c>
      <c r="C1614" s="3" t="s">
        <v>56</v>
      </c>
      <c r="D1614" s="4" t="s">
        <v>68</v>
      </c>
      <c r="E1614" s="4" t="s">
        <v>68</v>
      </c>
      <c r="F1614" s="4" t="s">
        <v>68</v>
      </c>
      <c r="G1614" s="4" t="s">
        <v>68</v>
      </c>
      <c r="H1614" s="4" t="s">
        <v>68</v>
      </c>
      <c r="I1614" s="3" t="s">
        <v>1703</v>
      </c>
      <c r="J1614" s="3" t="s">
        <v>131</v>
      </c>
      <c r="K1614" s="3" t="s">
        <v>109</v>
      </c>
      <c r="L1614" s="3" t="s">
        <v>110</v>
      </c>
      <c r="M1614" s="4" t="s">
        <v>68</v>
      </c>
      <c r="N1614" s="4" t="s">
        <v>68</v>
      </c>
      <c r="O1614" s="4" t="s">
        <v>68</v>
      </c>
      <c r="P1614" s="3" t="s">
        <v>132</v>
      </c>
      <c r="Q1614" s="3" t="s">
        <v>1714</v>
      </c>
      <c r="R1614" s="3" t="s">
        <v>133</v>
      </c>
      <c r="S1614" s="3" t="s">
        <v>110</v>
      </c>
      <c r="T1614" s="3" t="s">
        <v>134</v>
      </c>
      <c r="U1614" s="3" t="s">
        <v>115</v>
      </c>
      <c r="V1614" s="3" t="s">
        <v>45</v>
      </c>
      <c r="W1614" s="3" t="s">
        <v>34</v>
      </c>
      <c r="X1614" s="3" t="s">
        <v>46</v>
      </c>
      <c r="Y1614" s="3" t="s">
        <v>47</v>
      </c>
      <c r="Z1614" s="3" t="s">
        <v>145</v>
      </c>
      <c r="AA1614" s="3" t="s">
        <v>1756</v>
      </c>
      <c r="AB1614" s="4">
        <v>1</v>
      </c>
      <c r="AC1614" s="4">
        <v>8100</v>
      </c>
      <c r="AD1614" s="4">
        <v>8.1</v>
      </c>
      <c r="AE1614" s="4">
        <v>95500</v>
      </c>
    </row>
    <row r="1615" spans="1:31" ht="22" customHeight="1" x14ac:dyDescent="0.3">
      <c r="A1615" s="5">
        <v>43115</v>
      </c>
      <c r="B1615" s="6" t="s">
        <v>107</v>
      </c>
      <c r="C1615" s="6" t="s">
        <v>56</v>
      </c>
      <c r="D1615" s="7" t="s">
        <v>68</v>
      </c>
      <c r="E1615" s="7" t="s">
        <v>68</v>
      </c>
      <c r="F1615" s="7" t="s">
        <v>68</v>
      </c>
      <c r="G1615" s="7" t="s">
        <v>68</v>
      </c>
      <c r="H1615" s="7" t="s">
        <v>68</v>
      </c>
      <c r="I1615" s="6" t="s">
        <v>1703</v>
      </c>
      <c r="J1615" s="6" t="s">
        <v>108</v>
      </c>
      <c r="K1615" s="6" t="s">
        <v>109</v>
      </c>
      <c r="L1615" s="6" t="s">
        <v>110</v>
      </c>
      <c r="M1615" s="6" t="s">
        <v>61</v>
      </c>
      <c r="N1615" s="7">
        <v>4753761516.5299997</v>
      </c>
      <c r="O1615" s="7">
        <v>5421594553.2399998</v>
      </c>
      <c r="P1615" s="6" t="s">
        <v>1158</v>
      </c>
      <c r="Q1615" s="6" t="s">
        <v>41</v>
      </c>
      <c r="R1615" s="6" t="s">
        <v>133</v>
      </c>
      <c r="S1615" s="6" t="s">
        <v>110</v>
      </c>
      <c r="T1615" s="6" t="s">
        <v>134</v>
      </c>
      <c r="U1615" s="6" t="s">
        <v>115</v>
      </c>
      <c r="V1615" s="6" t="s">
        <v>45</v>
      </c>
      <c r="W1615" s="6" t="s">
        <v>34</v>
      </c>
      <c r="X1615" s="6" t="s">
        <v>46</v>
      </c>
      <c r="Y1615" s="6" t="s">
        <v>47</v>
      </c>
      <c r="Z1615" s="6" t="s">
        <v>1696</v>
      </c>
      <c r="AA1615" s="6" t="s">
        <v>1757</v>
      </c>
      <c r="AB1615" s="7">
        <v>1</v>
      </c>
      <c r="AC1615" s="7">
        <v>12512</v>
      </c>
      <c r="AD1615" s="7">
        <v>12.51</v>
      </c>
      <c r="AE1615" s="7">
        <v>113000</v>
      </c>
    </row>
    <row r="1616" spans="1:31" ht="22" customHeight="1" x14ac:dyDescent="0.3">
      <c r="A1616" s="2">
        <v>43115</v>
      </c>
      <c r="B1616" s="3" t="s">
        <v>107</v>
      </c>
      <c r="C1616" s="3" t="s">
        <v>56</v>
      </c>
      <c r="D1616" s="4" t="s">
        <v>68</v>
      </c>
      <c r="E1616" s="4" t="s">
        <v>68</v>
      </c>
      <c r="F1616" s="4" t="s">
        <v>68</v>
      </c>
      <c r="G1616" s="4" t="s">
        <v>68</v>
      </c>
      <c r="H1616" s="4" t="s">
        <v>68</v>
      </c>
      <c r="I1616" s="3" t="s">
        <v>1703</v>
      </c>
      <c r="J1616" s="3" t="s">
        <v>108</v>
      </c>
      <c r="K1616" s="3" t="s">
        <v>109</v>
      </c>
      <c r="L1616" s="3" t="s">
        <v>110</v>
      </c>
      <c r="M1616" s="3" t="s">
        <v>61</v>
      </c>
      <c r="N1616" s="4">
        <v>4753761516.5299997</v>
      </c>
      <c r="O1616" s="4">
        <v>5421594553.2399998</v>
      </c>
      <c r="P1616" s="3" t="s">
        <v>1158</v>
      </c>
      <c r="Q1616" s="3" t="s">
        <v>41</v>
      </c>
      <c r="R1616" s="3" t="s">
        <v>133</v>
      </c>
      <c r="S1616" s="3" t="s">
        <v>110</v>
      </c>
      <c r="T1616" s="3" t="s">
        <v>134</v>
      </c>
      <c r="U1616" s="3" t="s">
        <v>115</v>
      </c>
      <c r="V1616" s="3" t="s">
        <v>45</v>
      </c>
      <c r="W1616" s="3" t="s">
        <v>34</v>
      </c>
      <c r="X1616" s="3" t="s">
        <v>46</v>
      </c>
      <c r="Y1616" s="3" t="s">
        <v>47</v>
      </c>
      <c r="Z1616" s="3" t="s">
        <v>1696</v>
      </c>
      <c r="AA1616" s="3" t="s">
        <v>1758</v>
      </c>
      <c r="AB1616" s="4">
        <v>2</v>
      </c>
      <c r="AC1616" s="4">
        <v>23090</v>
      </c>
      <c r="AD1616" s="4">
        <v>23.09</v>
      </c>
      <c r="AE1616" s="4">
        <v>209000</v>
      </c>
    </row>
    <row r="1617" spans="1:31" ht="22" customHeight="1" x14ac:dyDescent="0.3">
      <c r="A1617" s="5">
        <v>43115</v>
      </c>
      <c r="B1617" s="6" t="s">
        <v>31</v>
      </c>
      <c r="C1617" s="6" t="s">
        <v>56</v>
      </c>
      <c r="D1617" s="7" t="s">
        <v>68</v>
      </c>
      <c r="E1617" s="7" t="s">
        <v>68</v>
      </c>
      <c r="F1617" s="7" t="s">
        <v>68</v>
      </c>
      <c r="G1617" s="7" t="s">
        <v>68</v>
      </c>
      <c r="H1617" s="7" t="s">
        <v>68</v>
      </c>
      <c r="I1617" s="6" t="s">
        <v>1703</v>
      </c>
      <c r="J1617" s="6" t="s">
        <v>656</v>
      </c>
      <c r="K1617" s="7" t="s">
        <v>68</v>
      </c>
      <c r="L1617" s="7" t="s">
        <v>68</v>
      </c>
      <c r="M1617" s="7" t="s">
        <v>68</v>
      </c>
      <c r="N1617" s="7" t="s">
        <v>68</v>
      </c>
      <c r="O1617" s="7" t="s">
        <v>68</v>
      </c>
      <c r="P1617" s="6" t="s">
        <v>657</v>
      </c>
      <c r="Q1617" s="6" t="s">
        <v>1714</v>
      </c>
      <c r="R1617" s="6" t="s">
        <v>133</v>
      </c>
      <c r="S1617" s="6" t="s">
        <v>110</v>
      </c>
      <c r="T1617" s="6" t="s">
        <v>134</v>
      </c>
      <c r="U1617" s="6" t="s">
        <v>115</v>
      </c>
      <c r="V1617" s="6" t="s">
        <v>45</v>
      </c>
      <c r="W1617" s="6" t="s">
        <v>34</v>
      </c>
      <c r="X1617" s="6" t="s">
        <v>46</v>
      </c>
      <c r="Y1617" s="6" t="s">
        <v>47</v>
      </c>
      <c r="Z1617" s="6" t="s">
        <v>163</v>
      </c>
      <c r="AA1617" s="6" t="s">
        <v>1759</v>
      </c>
      <c r="AB1617" s="7">
        <v>4</v>
      </c>
      <c r="AC1617" s="7">
        <v>72480</v>
      </c>
      <c r="AD1617" s="7">
        <v>72.48</v>
      </c>
      <c r="AE1617" s="7">
        <v>4780000</v>
      </c>
    </row>
    <row r="1618" spans="1:31" ht="22" customHeight="1" x14ac:dyDescent="0.3">
      <c r="A1618" s="2">
        <v>43115</v>
      </c>
      <c r="B1618" s="3" t="s">
        <v>31</v>
      </c>
      <c r="C1618" s="3" t="s">
        <v>56</v>
      </c>
      <c r="D1618" s="4" t="s">
        <v>68</v>
      </c>
      <c r="E1618" s="4" t="s">
        <v>68</v>
      </c>
      <c r="F1618" s="4" t="s">
        <v>68</v>
      </c>
      <c r="G1618" s="4" t="s">
        <v>68</v>
      </c>
      <c r="H1618" s="4" t="s">
        <v>68</v>
      </c>
      <c r="I1618" s="3" t="s">
        <v>1703</v>
      </c>
      <c r="J1618" s="3" t="s">
        <v>200</v>
      </c>
      <c r="K1618" s="4" t="s">
        <v>68</v>
      </c>
      <c r="L1618" s="3" t="s">
        <v>99</v>
      </c>
      <c r="M1618" s="4" t="s">
        <v>68</v>
      </c>
      <c r="N1618" s="4" t="s">
        <v>68</v>
      </c>
      <c r="O1618" s="4" t="s">
        <v>68</v>
      </c>
      <c r="P1618" s="3" t="s">
        <v>202</v>
      </c>
      <c r="Q1618" s="3" t="s">
        <v>41</v>
      </c>
      <c r="R1618" s="3" t="s">
        <v>133</v>
      </c>
      <c r="S1618" s="3" t="s">
        <v>110</v>
      </c>
      <c r="T1618" s="3" t="s">
        <v>134</v>
      </c>
      <c r="U1618" s="3" t="s">
        <v>115</v>
      </c>
      <c r="V1618" s="3" t="s">
        <v>45</v>
      </c>
      <c r="W1618" s="3" t="s">
        <v>34</v>
      </c>
      <c r="X1618" s="3" t="s">
        <v>46</v>
      </c>
      <c r="Y1618" s="3" t="s">
        <v>47</v>
      </c>
      <c r="Z1618" s="3" t="s">
        <v>145</v>
      </c>
      <c r="AA1618" s="3" t="s">
        <v>1760</v>
      </c>
      <c r="AB1618" s="4">
        <v>2</v>
      </c>
      <c r="AC1618" s="4">
        <v>19480</v>
      </c>
      <c r="AD1618" s="4">
        <v>19.48</v>
      </c>
      <c r="AE1618" s="4">
        <v>230000</v>
      </c>
    </row>
    <row r="1619" spans="1:31" ht="22" customHeight="1" x14ac:dyDescent="0.3">
      <c r="A1619" s="5">
        <v>43114</v>
      </c>
      <c r="B1619" s="6" t="s">
        <v>31</v>
      </c>
      <c r="C1619" s="6" t="s">
        <v>56</v>
      </c>
      <c r="D1619" s="7" t="s">
        <v>68</v>
      </c>
      <c r="E1619" s="7" t="s">
        <v>68</v>
      </c>
      <c r="F1619" s="7" t="s">
        <v>68</v>
      </c>
      <c r="G1619" s="7" t="s">
        <v>68</v>
      </c>
      <c r="H1619" s="7" t="s">
        <v>68</v>
      </c>
      <c r="I1619" s="6" t="s">
        <v>1703</v>
      </c>
      <c r="J1619" s="6" t="s">
        <v>1676</v>
      </c>
      <c r="K1619" s="6" t="s">
        <v>1677</v>
      </c>
      <c r="L1619" s="6" t="s">
        <v>92</v>
      </c>
      <c r="M1619" s="6" t="s">
        <v>61</v>
      </c>
      <c r="N1619" s="9">
        <v>42196711</v>
      </c>
      <c r="O1619" s="7" t="s">
        <v>68</v>
      </c>
      <c r="P1619" s="6" t="s">
        <v>1678</v>
      </c>
      <c r="Q1619" s="6" t="s">
        <v>41</v>
      </c>
      <c r="R1619" s="6" t="s">
        <v>91</v>
      </c>
      <c r="S1619" s="6" t="s">
        <v>92</v>
      </c>
      <c r="T1619" s="6" t="s">
        <v>93</v>
      </c>
      <c r="U1619" s="6" t="s">
        <v>94</v>
      </c>
      <c r="V1619" s="6" t="s">
        <v>45</v>
      </c>
      <c r="W1619" s="6" t="s">
        <v>34</v>
      </c>
      <c r="X1619" s="6" t="s">
        <v>46</v>
      </c>
      <c r="Y1619" s="6" t="s">
        <v>47</v>
      </c>
      <c r="Z1619" s="6" t="s">
        <v>95</v>
      </c>
      <c r="AA1619" s="6" t="s">
        <v>1733</v>
      </c>
      <c r="AB1619" s="7">
        <v>2</v>
      </c>
      <c r="AC1619" s="7">
        <v>26200</v>
      </c>
      <c r="AD1619" s="7">
        <v>26.2</v>
      </c>
      <c r="AE1619" s="7">
        <v>100000</v>
      </c>
    </row>
    <row r="1620" spans="1:31" ht="22" customHeight="1" x14ac:dyDescent="0.3">
      <c r="A1620" s="2">
        <v>43114</v>
      </c>
      <c r="B1620" s="3" t="s">
        <v>31</v>
      </c>
      <c r="C1620" s="3" t="s">
        <v>56</v>
      </c>
      <c r="D1620" s="4" t="s">
        <v>68</v>
      </c>
      <c r="E1620" s="4" t="s">
        <v>68</v>
      </c>
      <c r="F1620" s="4" t="s">
        <v>68</v>
      </c>
      <c r="G1620" s="4" t="s">
        <v>68</v>
      </c>
      <c r="H1620" s="4" t="s">
        <v>68</v>
      </c>
      <c r="I1620" s="3" t="s">
        <v>1703</v>
      </c>
      <c r="J1620" s="3" t="s">
        <v>1676</v>
      </c>
      <c r="K1620" s="3" t="s">
        <v>1677</v>
      </c>
      <c r="L1620" s="3" t="s">
        <v>92</v>
      </c>
      <c r="M1620" s="3" t="s">
        <v>61</v>
      </c>
      <c r="N1620" s="8">
        <v>42196711</v>
      </c>
      <c r="O1620" s="4" t="s">
        <v>68</v>
      </c>
      <c r="P1620" s="3" t="s">
        <v>1678</v>
      </c>
      <c r="Q1620" s="3" t="s">
        <v>41</v>
      </c>
      <c r="R1620" s="3" t="s">
        <v>91</v>
      </c>
      <c r="S1620" s="3" t="s">
        <v>92</v>
      </c>
      <c r="T1620" s="3" t="s">
        <v>93</v>
      </c>
      <c r="U1620" s="3" t="s">
        <v>94</v>
      </c>
      <c r="V1620" s="3" t="s">
        <v>45</v>
      </c>
      <c r="W1620" s="3" t="s">
        <v>34</v>
      </c>
      <c r="X1620" s="3" t="s">
        <v>46</v>
      </c>
      <c r="Y1620" s="3" t="s">
        <v>47</v>
      </c>
      <c r="Z1620" s="3" t="s">
        <v>95</v>
      </c>
      <c r="AA1620" s="3" t="s">
        <v>1761</v>
      </c>
      <c r="AB1620" s="4">
        <v>6</v>
      </c>
      <c r="AC1620" s="4">
        <v>78600</v>
      </c>
      <c r="AD1620" s="4">
        <v>78.599999999999994</v>
      </c>
      <c r="AE1620" s="4">
        <v>301000</v>
      </c>
    </row>
    <row r="1621" spans="1:31" ht="22" customHeight="1" x14ac:dyDescent="0.3">
      <c r="A1621" s="5">
        <v>43114</v>
      </c>
      <c r="B1621" s="6" t="s">
        <v>31</v>
      </c>
      <c r="C1621" s="6" t="s">
        <v>56</v>
      </c>
      <c r="D1621" s="7" t="s">
        <v>68</v>
      </c>
      <c r="E1621" s="7" t="s">
        <v>68</v>
      </c>
      <c r="F1621" s="7" t="s">
        <v>68</v>
      </c>
      <c r="G1621" s="7" t="s">
        <v>68</v>
      </c>
      <c r="H1621" s="7" t="s">
        <v>68</v>
      </c>
      <c r="I1621" s="6" t="s">
        <v>1703</v>
      </c>
      <c r="J1621" s="6" t="s">
        <v>1676</v>
      </c>
      <c r="K1621" s="6" t="s">
        <v>1677</v>
      </c>
      <c r="L1621" s="6" t="s">
        <v>92</v>
      </c>
      <c r="M1621" s="6" t="s">
        <v>61</v>
      </c>
      <c r="N1621" s="9">
        <v>42196711</v>
      </c>
      <c r="O1621" s="7" t="s">
        <v>68</v>
      </c>
      <c r="P1621" s="6" t="s">
        <v>1678</v>
      </c>
      <c r="Q1621" s="6" t="s">
        <v>41</v>
      </c>
      <c r="R1621" s="6" t="s">
        <v>91</v>
      </c>
      <c r="S1621" s="6" t="s">
        <v>92</v>
      </c>
      <c r="T1621" s="6" t="s">
        <v>93</v>
      </c>
      <c r="U1621" s="6" t="s">
        <v>94</v>
      </c>
      <c r="V1621" s="6" t="s">
        <v>45</v>
      </c>
      <c r="W1621" s="6" t="s">
        <v>34</v>
      </c>
      <c r="X1621" s="6" t="s">
        <v>46</v>
      </c>
      <c r="Y1621" s="6" t="s">
        <v>47</v>
      </c>
      <c r="Z1621" s="6" t="s">
        <v>95</v>
      </c>
      <c r="AA1621" s="6" t="s">
        <v>1762</v>
      </c>
      <c r="AB1621" s="7">
        <v>6</v>
      </c>
      <c r="AC1621" s="7">
        <v>78600</v>
      </c>
      <c r="AD1621" s="7">
        <v>78.599999999999994</v>
      </c>
      <c r="AE1621" s="7">
        <v>301000</v>
      </c>
    </row>
    <row r="1622" spans="1:31" ht="22" customHeight="1" x14ac:dyDescent="0.3">
      <c r="A1622" s="2">
        <v>43112</v>
      </c>
      <c r="B1622" s="3" t="s">
        <v>31</v>
      </c>
      <c r="C1622" s="3" t="s">
        <v>56</v>
      </c>
      <c r="D1622" s="4" t="s">
        <v>68</v>
      </c>
      <c r="E1622" s="4" t="s">
        <v>68</v>
      </c>
      <c r="F1622" s="4" t="s">
        <v>68</v>
      </c>
      <c r="G1622" s="4" t="s">
        <v>68</v>
      </c>
      <c r="H1622" s="4" t="s">
        <v>68</v>
      </c>
      <c r="I1622" s="3" t="s">
        <v>1703</v>
      </c>
      <c r="J1622" s="3" t="s">
        <v>244</v>
      </c>
      <c r="K1622" s="4" t="s">
        <v>68</v>
      </c>
      <c r="L1622" s="3" t="s">
        <v>245</v>
      </c>
      <c r="M1622" s="3" t="s">
        <v>61</v>
      </c>
      <c r="N1622" s="4" t="s">
        <v>68</v>
      </c>
      <c r="O1622" s="4" t="s">
        <v>68</v>
      </c>
      <c r="P1622" s="3" t="s">
        <v>246</v>
      </c>
      <c r="Q1622" s="3" t="s">
        <v>41</v>
      </c>
      <c r="R1622" s="3" t="s">
        <v>474</v>
      </c>
      <c r="S1622" s="3" t="s">
        <v>245</v>
      </c>
      <c r="T1622" s="3" t="s">
        <v>475</v>
      </c>
      <c r="U1622" s="3" t="s">
        <v>124</v>
      </c>
      <c r="V1622" s="3" t="s">
        <v>45</v>
      </c>
      <c r="W1622" s="3" t="s">
        <v>34</v>
      </c>
      <c r="X1622" s="3" t="s">
        <v>46</v>
      </c>
      <c r="Y1622" s="3" t="s">
        <v>47</v>
      </c>
      <c r="Z1622" s="3" t="s">
        <v>187</v>
      </c>
      <c r="AA1622" s="3" t="s">
        <v>1763</v>
      </c>
      <c r="AB1622" s="4">
        <v>2</v>
      </c>
      <c r="AC1622" s="4">
        <v>48800</v>
      </c>
      <c r="AD1622" s="4">
        <v>48.8</v>
      </c>
      <c r="AE1622" s="4">
        <v>413000</v>
      </c>
    </row>
    <row r="1623" spans="1:31" ht="22" customHeight="1" x14ac:dyDescent="0.3">
      <c r="A1623" s="5">
        <v>43112</v>
      </c>
      <c r="B1623" s="6" t="s">
        <v>31</v>
      </c>
      <c r="C1623" s="6" t="s">
        <v>56</v>
      </c>
      <c r="D1623" s="7" t="s">
        <v>68</v>
      </c>
      <c r="E1623" s="7" t="s">
        <v>68</v>
      </c>
      <c r="F1623" s="7" t="s">
        <v>68</v>
      </c>
      <c r="G1623" s="7" t="s">
        <v>68</v>
      </c>
      <c r="H1623" s="7" t="s">
        <v>68</v>
      </c>
      <c r="I1623" s="6" t="s">
        <v>1703</v>
      </c>
      <c r="J1623" s="6" t="s">
        <v>244</v>
      </c>
      <c r="K1623" s="7" t="s">
        <v>68</v>
      </c>
      <c r="L1623" s="6" t="s">
        <v>245</v>
      </c>
      <c r="M1623" s="6" t="s">
        <v>61</v>
      </c>
      <c r="N1623" s="7" t="s">
        <v>68</v>
      </c>
      <c r="O1623" s="7" t="s">
        <v>68</v>
      </c>
      <c r="P1623" s="6" t="s">
        <v>246</v>
      </c>
      <c r="Q1623" s="6" t="s">
        <v>41</v>
      </c>
      <c r="R1623" s="6" t="s">
        <v>474</v>
      </c>
      <c r="S1623" s="6" t="s">
        <v>245</v>
      </c>
      <c r="T1623" s="6" t="s">
        <v>475</v>
      </c>
      <c r="U1623" s="6" t="s">
        <v>124</v>
      </c>
      <c r="V1623" s="6" t="s">
        <v>45</v>
      </c>
      <c r="W1623" s="6" t="s">
        <v>34</v>
      </c>
      <c r="X1623" s="6" t="s">
        <v>46</v>
      </c>
      <c r="Y1623" s="6" t="s">
        <v>47</v>
      </c>
      <c r="Z1623" s="6" t="s">
        <v>187</v>
      </c>
      <c r="AA1623" s="6" t="s">
        <v>1764</v>
      </c>
      <c r="AB1623" s="7">
        <v>3</v>
      </c>
      <c r="AC1623" s="7">
        <v>73200</v>
      </c>
      <c r="AD1623" s="7">
        <v>73.2</v>
      </c>
      <c r="AE1623" s="7">
        <v>620000</v>
      </c>
    </row>
    <row r="1624" spans="1:31" ht="22" customHeight="1" x14ac:dyDescent="0.3">
      <c r="A1624" s="2">
        <v>43108</v>
      </c>
      <c r="B1624" s="3" t="s">
        <v>31</v>
      </c>
      <c r="C1624" s="3" t="s">
        <v>56</v>
      </c>
      <c r="D1624" s="4" t="s">
        <v>68</v>
      </c>
      <c r="E1624" s="4" t="s">
        <v>68</v>
      </c>
      <c r="F1624" s="4" t="s">
        <v>68</v>
      </c>
      <c r="G1624" s="4" t="s">
        <v>68</v>
      </c>
      <c r="H1624" s="4" t="s">
        <v>68</v>
      </c>
      <c r="I1624" s="3" t="s">
        <v>1703</v>
      </c>
      <c r="J1624" s="3" t="s">
        <v>800</v>
      </c>
      <c r="K1624" s="4" t="s">
        <v>68</v>
      </c>
      <c r="L1624" s="3" t="s">
        <v>120</v>
      </c>
      <c r="M1624" s="3" t="s">
        <v>61</v>
      </c>
      <c r="N1624" s="4" t="s">
        <v>68</v>
      </c>
      <c r="O1624" s="4" t="s">
        <v>68</v>
      </c>
      <c r="P1624" s="3" t="s">
        <v>151</v>
      </c>
      <c r="Q1624" s="3" t="s">
        <v>41</v>
      </c>
      <c r="R1624" s="3" t="s">
        <v>152</v>
      </c>
      <c r="S1624" s="3" t="s">
        <v>120</v>
      </c>
      <c r="T1624" s="3" t="s">
        <v>153</v>
      </c>
      <c r="U1624" s="3" t="s">
        <v>124</v>
      </c>
      <c r="V1624" s="3" t="s">
        <v>45</v>
      </c>
      <c r="W1624" s="3" t="s">
        <v>34</v>
      </c>
      <c r="X1624" s="3" t="s">
        <v>46</v>
      </c>
      <c r="Y1624" s="3" t="s">
        <v>47</v>
      </c>
      <c r="Z1624" s="3" t="s">
        <v>154</v>
      </c>
      <c r="AA1624" s="3" t="s">
        <v>1765</v>
      </c>
      <c r="AB1624" s="4">
        <v>1</v>
      </c>
      <c r="AC1624" s="4">
        <v>13660</v>
      </c>
      <c r="AD1624" s="4">
        <v>13.66</v>
      </c>
      <c r="AE1624" s="4">
        <v>181000</v>
      </c>
    </row>
    <row r="1625" spans="1:31" ht="22" customHeight="1" x14ac:dyDescent="0.3">
      <c r="A1625" s="5">
        <v>43108</v>
      </c>
      <c r="B1625" s="6" t="s">
        <v>31</v>
      </c>
      <c r="C1625" s="6" t="s">
        <v>56</v>
      </c>
      <c r="D1625" s="7" t="s">
        <v>68</v>
      </c>
      <c r="E1625" s="7" t="s">
        <v>68</v>
      </c>
      <c r="F1625" s="7" t="s">
        <v>68</v>
      </c>
      <c r="G1625" s="7" t="s">
        <v>68</v>
      </c>
      <c r="H1625" s="7" t="s">
        <v>68</v>
      </c>
      <c r="I1625" s="6" t="s">
        <v>1766</v>
      </c>
      <c r="J1625" s="6" t="s">
        <v>385</v>
      </c>
      <c r="K1625" s="7" t="s">
        <v>68</v>
      </c>
      <c r="L1625" s="6" t="s">
        <v>120</v>
      </c>
      <c r="M1625" s="6" t="s">
        <v>61</v>
      </c>
      <c r="N1625" s="7" t="s">
        <v>68</v>
      </c>
      <c r="O1625" s="7" t="s">
        <v>68</v>
      </c>
      <c r="P1625" s="6" t="s">
        <v>387</v>
      </c>
      <c r="Q1625" s="6" t="s">
        <v>1714</v>
      </c>
      <c r="R1625" s="6" t="s">
        <v>122</v>
      </c>
      <c r="S1625" s="6" t="s">
        <v>120</v>
      </c>
      <c r="T1625" s="6" t="s">
        <v>123</v>
      </c>
      <c r="U1625" s="6" t="s">
        <v>124</v>
      </c>
      <c r="V1625" s="6" t="s">
        <v>45</v>
      </c>
      <c r="W1625" s="6" t="s">
        <v>34</v>
      </c>
      <c r="X1625" s="6" t="s">
        <v>46</v>
      </c>
      <c r="Y1625" s="6" t="s">
        <v>47</v>
      </c>
      <c r="Z1625" s="6" t="s">
        <v>207</v>
      </c>
      <c r="AA1625" s="6" t="s">
        <v>1767</v>
      </c>
      <c r="AB1625" s="7">
        <v>4</v>
      </c>
      <c r="AC1625" s="7">
        <v>40240</v>
      </c>
      <c r="AD1625" s="7">
        <v>40.24</v>
      </c>
      <c r="AE1625" s="7">
        <v>151000</v>
      </c>
    </row>
    <row r="1626" spans="1:31" ht="22" customHeight="1" x14ac:dyDescent="0.3">
      <c r="A1626" s="2">
        <v>43107</v>
      </c>
      <c r="B1626" s="3" t="s">
        <v>31</v>
      </c>
      <c r="C1626" s="3" t="s">
        <v>56</v>
      </c>
      <c r="D1626" s="4" t="s">
        <v>68</v>
      </c>
      <c r="E1626" s="4" t="s">
        <v>68</v>
      </c>
      <c r="F1626" s="4" t="s">
        <v>68</v>
      </c>
      <c r="G1626" s="4" t="s">
        <v>68</v>
      </c>
      <c r="H1626" s="4" t="s">
        <v>68</v>
      </c>
      <c r="I1626" s="3" t="s">
        <v>1703</v>
      </c>
      <c r="J1626" s="3" t="s">
        <v>1676</v>
      </c>
      <c r="K1626" s="3" t="s">
        <v>1677</v>
      </c>
      <c r="L1626" s="3" t="s">
        <v>92</v>
      </c>
      <c r="M1626" s="3" t="s">
        <v>61</v>
      </c>
      <c r="N1626" s="8">
        <v>42196711</v>
      </c>
      <c r="O1626" s="4" t="s">
        <v>68</v>
      </c>
      <c r="P1626" s="3" t="s">
        <v>1678</v>
      </c>
      <c r="Q1626" s="3" t="s">
        <v>41</v>
      </c>
      <c r="R1626" s="3" t="s">
        <v>1768</v>
      </c>
      <c r="S1626" s="3" t="s">
        <v>92</v>
      </c>
      <c r="T1626" s="3" t="s">
        <v>1769</v>
      </c>
      <c r="U1626" s="3" t="s">
        <v>94</v>
      </c>
      <c r="V1626" s="3" t="s">
        <v>45</v>
      </c>
      <c r="W1626" s="3" t="s">
        <v>34</v>
      </c>
      <c r="X1626" s="3" t="s">
        <v>46</v>
      </c>
      <c r="Y1626" s="3" t="s">
        <v>47</v>
      </c>
      <c r="Z1626" s="3" t="s">
        <v>95</v>
      </c>
      <c r="AA1626" s="3" t="s">
        <v>1770</v>
      </c>
      <c r="AB1626" s="4">
        <v>2</v>
      </c>
      <c r="AC1626" s="4">
        <v>26200</v>
      </c>
      <c r="AD1626" s="4">
        <v>26.2</v>
      </c>
      <c r="AE1626" s="4">
        <v>100000</v>
      </c>
    </row>
    <row r="1627" spans="1:31" ht="22" customHeight="1" x14ac:dyDescent="0.3">
      <c r="A1627" s="5">
        <v>43107</v>
      </c>
      <c r="B1627" s="6" t="s">
        <v>31</v>
      </c>
      <c r="C1627" s="6" t="s">
        <v>56</v>
      </c>
      <c r="D1627" s="7" t="s">
        <v>68</v>
      </c>
      <c r="E1627" s="7" t="s">
        <v>68</v>
      </c>
      <c r="F1627" s="7" t="s">
        <v>68</v>
      </c>
      <c r="G1627" s="7" t="s">
        <v>68</v>
      </c>
      <c r="H1627" s="7" t="s">
        <v>68</v>
      </c>
      <c r="I1627" s="6" t="s">
        <v>1703</v>
      </c>
      <c r="J1627" s="6" t="s">
        <v>1676</v>
      </c>
      <c r="K1627" s="6" t="s">
        <v>1677</v>
      </c>
      <c r="L1627" s="6" t="s">
        <v>92</v>
      </c>
      <c r="M1627" s="6" t="s">
        <v>61</v>
      </c>
      <c r="N1627" s="9">
        <v>42196711</v>
      </c>
      <c r="O1627" s="7" t="s">
        <v>68</v>
      </c>
      <c r="P1627" s="6" t="s">
        <v>1678</v>
      </c>
      <c r="Q1627" s="6" t="s">
        <v>41</v>
      </c>
      <c r="R1627" s="6" t="s">
        <v>91</v>
      </c>
      <c r="S1627" s="6" t="s">
        <v>92</v>
      </c>
      <c r="T1627" s="6" t="s">
        <v>93</v>
      </c>
      <c r="U1627" s="6" t="s">
        <v>94</v>
      </c>
      <c r="V1627" s="6" t="s">
        <v>45</v>
      </c>
      <c r="W1627" s="6" t="s">
        <v>34</v>
      </c>
      <c r="X1627" s="6" t="s">
        <v>46</v>
      </c>
      <c r="Y1627" s="6" t="s">
        <v>47</v>
      </c>
      <c r="Z1627" s="6" t="s">
        <v>95</v>
      </c>
      <c r="AA1627" s="6" t="s">
        <v>1771</v>
      </c>
      <c r="AB1627" s="7">
        <v>2</v>
      </c>
      <c r="AC1627" s="7">
        <v>26200</v>
      </c>
      <c r="AD1627" s="7">
        <v>26.2</v>
      </c>
      <c r="AE1627" s="7">
        <v>100000</v>
      </c>
    </row>
    <row r="1628" spans="1:31" ht="22" customHeight="1" x14ac:dyDescent="0.3">
      <c r="A1628" s="2">
        <v>43107</v>
      </c>
      <c r="B1628" s="3" t="s">
        <v>31</v>
      </c>
      <c r="C1628" s="3" t="s">
        <v>56</v>
      </c>
      <c r="D1628" s="4" t="s">
        <v>68</v>
      </c>
      <c r="E1628" s="4" t="s">
        <v>68</v>
      </c>
      <c r="F1628" s="4" t="s">
        <v>68</v>
      </c>
      <c r="G1628" s="4" t="s">
        <v>68</v>
      </c>
      <c r="H1628" s="4" t="s">
        <v>68</v>
      </c>
      <c r="I1628" s="3" t="s">
        <v>1703</v>
      </c>
      <c r="J1628" s="3" t="s">
        <v>1676</v>
      </c>
      <c r="K1628" s="3" t="s">
        <v>1677</v>
      </c>
      <c r="L1628" s="3" t="s">
        <v>92</v>
      </c>
      <c r="M1628" s="3" t="s">
        <v>61</v>
      </c>
      <c r="N1628" s="8">
        <v>42196711</v>
      </c>
      <c r="O1628" s="4" t="s">
        <v>68</v>
      </c>
      <c r="P1628" s="3" t="s">
        <v>1678</v>
      </c>
      <c r="Q1628" s="3" t="s">
        <v>41</v>
      </c>
      <c r="R1628" s="3" t="s">
        <v>91</v>
      </c>
      <c r="S1628" s="3" t="s">
        <v>92</v>
      </c>
      <c r="T1628" s="3" t="s">
        <v>93</v>
      </c>
      <c r="U1628" s="3" t="s">
        <v>94</v>
      </c>
      <c r="V1628" s="3" t="s">
        <v>45</v>
      </c>
      <c r="W1628" s="3" t="s">
        <v>34</v>
      </c>
      <c r="X1628" s="3" t="s">
        <v>46</v>
      </c>
      <c r="Y1628" s="3" t="s">
        <v>47</v>
      </c>
      <c r="Z1628" s="3" t="s">
        <v>95</v>
      </c>
      <c r="AA1628" s="3" t="s">
        <v>1772</v>
      </c>
      <c r="AB1628" s="4">
        <v>4</v>
      </c>
      <c r="AC1628" s="4">
        <v>50400</v>
      </c>
      <c r="AD1628" s="4">
        <v>50.4</v>
      </c>
      <c r="AE1628" s="4">
        <v>193000</v>
      </c>
    </row>
    <row r="1629" spans="1:31" ht="22" customHeight="1" x14ac:dyDescent="0.3">
      <c r="A1629" s="5">
        <v>43107</v>
      </c>
      <c r="B1629" s="6" t="s">
        <v>31</v>
      </c>
      <c r="C1629" s="6" t="s">
        <v>56</v>
      </c>
      <c r="D1629" s="7" t="s">
        <v>68</v>
      </c>
      <c r="E1629" s="7" t="s">
        <v>68</v>
      </c>
      <c r="F1629" s="7" t="s">
        <v>68</v>
      </c>
      <c r="G1629" s="7" t="s">
        <v>68</v>
      </c>
      <c r="H1629" s="7" t="s">
        <v>68</v>
      </c>
      <c r="I1629" s="6" t="s">
        <v>1703</v>
      </c>
      <c r="J1629" s="6" t="s">
        <v>1676</v>
      </c>
      <c r="K1629" s="6" t="s">
        <v>1677</v>
      </c>
      <c r="L1629" s="6" t="s">
        <v>92</v>
      </c>
      <c r="M1629" s="6" t="s">
        <v>61</v>
      </c>
      <c r="N1629" s="9">
        <v>42196711</v>
      </c>
      <c r="O1629" s="7" t="s">
        <v>68</v>
      </c>
      <c r="P1629" s="6" t="s">
        <v>1678</v>
      </c>
      <c r="Q1629" s="6" t="s">
        <v>41</v>
      </c>
      <c r="R1629" s="6" t="s">
        <v>1768</v>
      </c>
      <c r="S1629" s="6" t="s">
        <v>92</v>
      </c>
      <c r="T1629" s="6" t="s">
        <v>1769</v>
      </c>
      <c r="U1629" s="6" t="s">
        <v>94</v>
      </c>
      <c r="V1629" s="6" t="s">
        <v>45</v>
      </c>
      <c r="W1629" s="6" t="s">
        <v>34</v>
      </c>
      <c r="X1629" s="6" t="s">
        <v>46</v>
      </c>
      <c r="Y1629" s="6" t="s">
        <v>47</v>
      </c>
      <c r="Z1629" s="6" t="s">
        <v>95</v>
      </c>
      <c r="AA1629" s="6" t="s">
        <v>1773</v>
      </c>
      <c r="AB1629" s="7">
        <v>4</v>
      </c>
      <c r="AC1629" s="7">
        <v>52400</v>
      </c>
      <c r="AD1629" s="7">
        <v>52.4</v>
      </c>
      <c r="AE1629" s="7">
        <v>200000</v>
      </c>
    </row>
    <row r="1630" spans="1:31" ht="22" customHeight="1" x14ac:dyDescent="0.3">
      <c r="A1630" s="2">
        <v>43107</v>
      </c>
      <c r="B1630" s="3" t="s">
        <v>31</v>
      </c>
      <c r="C1630" s="3" t="s">
        <v>56</v>
      </c>
      <c r="D1630" s="4" t="s">
        <v>68</v>
      </c>
      <c r="E1630" s="4" t="s">
        <v>68</v>
      </c>
      <c r="F1630" s="4" t="s">
        <v>68</v>
      </c>
      <c r="G1630" s="4" t="s">
        <v>68</v>
      </c>
      <c r="H1630" s="4" t="s">
        <v>68</v>
      </c>
      <c r="I1630" s="3" t="s">
        <v>1703</v>
      </c>
      <c r="J1630" s="3" t="s">
        <v>1774</v>
      </c>
      <c r="K1630" s="4" t="s">
        <v>68</v>
      </c>
      <c r="L1630" s="3" t="s">
        <v>1775</v>
      </c>
      <c r="M1630" s="4" t="s">
        <v>68</v>
      </c>
      <c r="N1630" s="4" t="s">
        <v>68</v>
      </c>
      <c r="O1630" s="4" t="s">
        <v>68</v>
      </c>
      <c r="P1630" s="3" t="s">
        <v>1776</v>
      </c>
      <c r="Q1630" s="3" t="s">
        <v>41</v>
      </c>
      <c r="R1630" s="3" t="s">
        <v>82</v>
      </c>
      <c r="S1630" s="3" t="s">
        <v>79</v>
      </c>
      <c r="T1630" s="3" t="s">
        <v>83</v>
      </c>
      <c r="U1630" s="3" t="s">
        <v>65</v>
      </c>
      <c r="V1630" s="3" t="s">
        <v>45</v>
      </c>
      <c r="W1630" s="3" t="s">
        <v>34</v>
      </c>
      <c r="X1630" s="3" t="s">
        <v>46</v>
      </c>
      <c r="Y1630" s="3" t="s">
        <v>47</v>
      </c>
      <c r="Z1630" s="3" t="s">
        <v>84</v>
      </c>
      <c r="AA1630" s="3" t="s">
        <v>1777</v>
      </c>
      <c r="AB1630" s="4">
        <v>2</v>
      </c>
      <c r="AC1630" s="4">
        <v>28921</v>
      </c>
      <c r="AD1630" s="4">
        <v>28.92</v>
      </c>
      <c r="AE1630" s="4">
        <v>114000</v>
      </c>
    </row>
    <row r="1631" spans="1:31" ht="22" customHeight="1" x14ac:dyDescent="0.3">
      <c r="A1631" s="5">
        <v>43107</v>
      </c>
      <c r="B1631" s="6" t="s">
        <v>31</v>
      </c>
      <c r="C1631" s="6" t="s">
        <v>56</v>
      </c>
      <c r="D1631" s="7" t="s">
        <v>68</v>
      </c>
      <c r="E1631" s="7" t="s">
        <v>68</v>
      </c>
      <c r="F1631" s="7" t="s">
        <v>68</v>
      </c>
      <c r="G1631" s="7" t="s">
        <v>68</v>
      </c>
      <c r="H1631" s="7" t="s">
        <v>68</v>
      </c>
      <c r="I1631" s="6" t="s">
        <v>1703</v>
      </c>
      <c r="J1631" s="6" t="s">
        <v>1676</v>
      </c>
      <c r="K1631" s="6" t="s">
        <v>1677</v>
      </c>
      <c r="L1631" s="6" t="s">
        <v>92</v>
      </c>
      <c r="M1631" s="6" t="s">
        <v>61</v>
      </c>
      <c r="N1631" s="9">
        <v>42196711</v>
      </c>
      <c r="O1631" s="7" t="s">
        <v>68</v>
      </c>
      <c r="P1631" s="6" t="s">
        <v>1678</v>
      </c>
      <c r="Q1631" s="6" t="s">
        <v>41</v>
      </c>
      <c r="R1631" s="6" t="s">
        <v>91</v>
      </c>
      <c r="S1631" s="6" t="s">
        <v>92</v>
      </c>
      <c r="T1631" s="6" t="s">
        <v>93</v>
      </c>
      <c r="U1631" s="6" t="s">
        <v>94</v>
      </c>
      <c r="V1631" s="6" t="s">
        <v>45</v>
      </c>
      <c r="W1631" s="6" t="s">
        <v>34</v>
      </c>
      <c r="X1631" s="6" t="s">
        <v>46</v>
      </c>
      <c r="Y1631" s="6" t="s">
        <v>47</v>
      </c>
      <c r="Z1631" s="6" t="s">
        <v>95</v>
      </c>
      <c r="AA1631" s="6" t="s">
        <v>1778</v>
      </c>
      <c r="AB1631" s="7">
        <v>4</v>
      </c>
      <c r="AC1631" s="7">
        <v>50400</v>
      </c>
      <c r="AD1631" s="7">
        <v>50.4</v>
      </c>
      <c r="AE1631" s="7">
        <v>193000</v>
      </c>
    </row>
    <row r="1632" spans="1:31" ht="22" customHeight="1" x14ac:dyDescent="0.3">
      <c r="A1632" s="2">
        <v>43107</v>
      </c>
      <c r="B1632" s="3" t="s">
        <v>31</v>
      </c>
      <c r="C1632" s="3" t="s">
        <v>56</v>
      </c>
      <c r="D1632" s="4" t="s">
        <v>68</v>
      </c>
      <c r="E1632" s="4" t="s">
        <v>68</v>
      </c>
      <c r="F1632" s="4" t="s">
        <v>68</v>
      </c>
      <c r="G1632" s="4" t="s">
        <v>68</v>
      </c>
      <c r="H1632" s="4" t="s">
        <v>68</v>
      </c>
      <c r="I1632" s="3" t="s">
        <v>1703</v>
      </c>
      <c r="J1632" s="3" t="s">
        <v>1676</v>
      </c>
      <c r="K1632" s="3" t="s">
        <v>1677</v>
      </c>
      <c r="L1632" s="3" t="s">
        <v>92</v>
      </c>
      <c r="M1632" s="3" t="s">
        <v>61</v>
      </c>
      <c r="N1632" s="8">
        <v>42196711</v>
      </c>
      <c r="O1632" s="4" t="s">
        <v>68</v>
      </c>
      <c r="P1632" s="3" t="s">
        <v>1678</v>
      </c>
      <c r="Q1632" s="3" t="s">
        <v>41</v>
      </c>
      <c r="R1632" s="3" t="s">
        <v>1768</v>
      </c>
      <c r="S1632" s="3" t="s">
        <v>92</v>
      </c>
      <c r="T1632" s="3" t="s">
        <v>1769</v>
      </c>
      <c r="U1632" s="3" t="s">
        <v>94</v>
      </c>
      <c r="V1632" s="3" t="s">
        <v>45</v>
      </c>
      <c r="W1632" s="3" t="s">
        <v>34</v>
      </c>
      <c r="X1632" s="3" t="s">
        <v>46</v>
      </c>
      <c r="Y1632" s="3" t="s">
        <v>47</v>
      </c>
      <c r="Z1632" s="3" t="s">
        <v>95</v>
      </c>
      <c r="AA1632" s="3" t="s">
        <v>1779</v>
      </c>
      <c r="AB1632" s="4">
        <v>4</v>
      </c>
      <c r="AC1632" s="4">
        <v>52400</v>
      </c>
      <c r="AD1632" s="4">
        <v>52.4</v>
      </c>
      <c r="AE1632" s="4">
        <v>200000</v>
      </c>
    </row>
    <row r="1633" spans="1:31" ht="22" customHeight="1" x14ac:dyDescent="0.3">
      <c r="A1633" s="5">
        <v>43107</v>
      </c>
      <c r="B1633" s="6" t="s">
        <v>31</v>
      </c>
      <c r="C1633" s="6" t="s">
        <v>56</v>
      </c>
      <c r="D1633" s="7" t="s">
        <v>68</v>
      </c>
      <c r="E1633" s="7" t="s">
        <v>68</v>
      </c>
      <c r="F1633" s="7" t="s">
        <v>68</v>
      </c>
      <c r="G1633" s="7" t="s">
        <v>68</v>
      </c>
      <c r="H1633" s="7" t="s">
        <v>68</v>
      </c>
      <c r="I1633" s="6" t="s">
        <v>1703</v>
      </c>
      <c r="J1633" s="6" t="s">
        <v>1676</v>
      </c>
      <c r="K1633" s="6" t="s">
        <v>1677</v>
      </c>
      <c r="L1633" s="6" t="s">
        <v>92</v>
      </c>
      <c r="M1633" s="6" t="s">
        <v>61</v>
      </c>
      <c r="N1633" s="9">
        <v>42196711</v>
      </c>
      <c r="O1633" s="7" t="s">
        <v>68</v>
      </c>
      <c r="P1633" s="6" t="s">
        <v>1678</v>
      </c>
      <c r="Q1633" s="6" t="s">
        <v>41</v>
      </c>
      <c r="R1633" s="6" t="s">
        <v>1768</v>
      </c>
      <c r="S1633" s="6" t="s">
        <v>92</v>
      </c>
      <c r="T1633" s="6" t="s">
        <v>1769</v>
      </c>
      <c r="U1633" s="6" t="s">
        <v>94</v>
      </c>
      <c r="V1633" s="6" t="s">
        <v>45</v>
      </c>
      <c r="W1633" s="6" t="s">
        <v>34</v>
      </c>
      <c r="X1633" s="6" t="s">
        <v>46</v>
      </c>
      <c r="Y1633" s="6" t="s">
        <v>47</v>
      </c>
      <c r="Z1633" s="6" t="s">
        <v>95</v>
      </c>
      <c r="AA1633" s="6" t="s">
        <v>1780</v>
      </c>
      <c r="AB1633" s="7">
        <v>2</v>
      </c>
      <c r="AC1633" s="7">
        <v>26200</v>
      </c>
      <c r="AD1633" s="7">
        <v>26.2</v>
      </c>
      <c r="AE1633" s="7">
        <v>100000</v>
      </c>
    </row>
    <row r="1634" spans="1:31" ht="22" customHeight="1" x14ac:dyDescent="0.3">
      <c r="A1634" s="2">
        <v>43107</v>
      </c>
      <c r="B1634" s="3" t="s">
        <v>31</v>
      </c>
      <c r="C1634" s="3" t="s">
        <v>56</v>
      </c>
      <c r="D1634" s="4" t="s">
        <v>68</v>
      </c>
      <c r="E1634" s="4" t="s">
        <v>68</v>
      </c>
      <c r="F1634" s="4" t="s">
        <v>68</v>
      </c>
      <c r="G1634" s="4" t="s">
        <v>68</v>
      </c>
      <c r="H1634" s="4" t="s">
        <v>68</v>
      </c>
      <c r="I1634" s="3" t="s">
        <v>1703</v>
      </c>
      <c r="J1634" s="3" t="s">
        <v>1676</v>
      </c>
      <c r="K1634" s="3" t="s">
        <v>1677</v>
      </c>
      <c r="L1634" s="3" t="s">
        <v>92</v>
      </c>
      <c r="M1634" s="3" t="s">
        <v>61</v>
      </c>
      <c r="N1634" s="8">
        <v>42196711</v>
      </c>
      <c r="O1634" s="4" t="s">
        <v>68</v>
      </c>
      <c r="P1634" s="3" t="s">
        <v>1678</v>
      </c>
      <c r="Q1634" s="3" t="s">
        <v>41</v>
      </c>
      <c r="R1634" s="3" t="s">
        <v>1768</v>
      </c>
      <c r="S1634" s="3" t="s">
        <v>92</v>
      </c>
      <c r="T1634" s="3" t="s">
        <v>1769</v>
      </c>
      <c r="U1634" s="3" t="s">
        <v>94</v>
      </c>
      <c r="V1634" s="3" t="s">
        <v>45</v>
      </c>
      <c r="W1634" s="3" t="s">
        <v>34</v>
      </c>
      <c r="X1634" s="3" t="s">
        <v>46</v>
      </c>
      <c r="Y1634" s="3" t="s">
        <v>47</v>
      </c>
      <c r="Z1634" s="3" t="s">
        <v>95</v>
      </c>
      <c r="AA1634" s="3" t="s">
        <v>1781</v>
      </c>
      <c r="AB1634" s="4">
        <v>4</v>
      </c>
      <c r="AC1634" s="4">
        <v>52400</v>
      </c>
      <c r="AD1634" s="4">
        <v>52.4</v>
      </c>
      <c r="AE1634" s="4">
        <v>200000</v>
      </c>
    </row>
    <row r="1635" spans="1:31" ht="22" customHeight="1" x14ac:dyDescent="0.3">
      <c r="A1635" s="5">
        <v>43107</v>
      </c>
      <c r="B1635" s="6" t="s">
        <v>31</v>
      </c>
      <c r="C1635" s="6" t="s">
        <v>56</v>
      </c>
      <c r="D1635" s="7" t="s">
        <v>68</v>
      </c>
      <c r="E1635" s="7" t="s">
        <v>68</v>
      </c>
      <c r="F1635" s="7" t="s">
        <v>68</v>
      </c>
      <c r="G1635" s="7" t="s">
        <v>68</v>
      </c>
      <c r="H1635" s="7" t="s">
        <v>68</v>
      </c>
      <c r="I1635" s="6" t="s">
        <v>1703</v>
      </c>
      <c r="J1635" s="6" t="s">
        <v>944</v>
      </c>
      <c r="K1635" s="7" t="s">
        <v>68</v>
      </c>
      <c r="L1635" s="6" t="s">
        <v>120</v>
      </c>
      <c r="M1635" s="7" t="s">
        <v>68</v>
      </c>
      <c r="N1635" s="7" t="s">
        <v>68</v>
      </c>
      <c r="O1635" s="7" t="s">
        <v>68</v>
      </c>
      <c r="P1635" s="6" t="s">
        <v>360</v>
      </c>
      <c r="Q1635" s="6" t="s">
        <v>41</v>
      </c>
      <c r="R1635" s="6" t="s">
        <v>1684</v>
      </c>
      <c r="S1635" s="6" t="s">
        <v>120</v>
      </c>
      <c r="T1635" s="6" t="s">
        <v>1685</v>
      </c>
      <c r="U1635" s="6" t="s">
        <v>124</v>
      </c>
      <c r="V1635" s="6" t="s">
        <v>45</v>
      </c>
      <c r="W1635" s="6" t="s">
        <v>34</v>
      </c>
      <c r="X1635" s="6" t="s">
        <v>46</v>
      </c>
      <c r="Y1635" s="6" t="s">
        <v>47</v>
      </c>
      <c r="Z1635" s="6" t="s">
        <v>361</v>
      </c>
      <c r="AA1635" s="6" t="s">
        <v>1782</v>
      </c>
      <c r="AB1635" s="7">
        <v>1</v>
      </c>
      <c r="AC1635" s="7">
        <v>13200</v>
      </c>
      <c r="AD1635" s="7">
        <v>13.2</v>
      </c>
      <c r="AE1635" s="7">
        <v>126000</v>
      </c>
    </row>
    <row r="1636" spans="1:31" ht="22" customHeight="1" x14ac:dyDescent="0.3">
      <c r="A1636" s="2">
        <v>43107</v>
      </c>
      <c r="B1636" s="3" t="s">
        <v>31</v>
      </c>
      <c r="C1636" s="3" t="s">
        <v>56</v>
      </c>
      <c r="D1636" s="4" t="s">
        <v>68</v>
      </c>
      <c r="E1636" s="4" t="s">
        <v>68</v>
      </c>
      <c r="F1636" s="4" t="s">
        <v>68</v>
      </c>
      <c r="G1636" s="4" t="s">
        <v>68</v>
      </c>
      <c r="H1636" s="4" t="s">
        <v>68</v>
      </c>
      <c r="I1636" s="3" t="s">
        <v>1703</v>
      </c>
      <c r="J1636" s="3" t="s">
        <v>1676</v>
      </c>
      <c r="K1636" s="3" t="s">
        <v>1677</v>
      </c>
      <c r="L1636" s="3" t="s">
        <v>92</v>
      </c>
      <c r="M1636" s="3" t="s">
        <v>61</v>
      </c>
      <c r="N1636" s="8">
        <v>42196711</v>
      </c>
      <c r="O1636" s="4" t="s">
        <v>68</v>
      </c>
      <c r="P1636" s="3" t="s">
        <v>1678</v>
      </c>
      <c r="Q1636" s="3" t="s">
        <v>41</v>
      </c>
      <c r="R1636" s="3" t="s">
        <v>91</v>
      </c>
      <c r="S1636" s="3" t="s">
        <v>92</v>
      </c>
      <c r="T1636" s="3" t="s">
        <v>93</v>
      </c>
      <c r="U1636" s="3" t="s">
        <v>94</v>
      </c>
      <c r="V1636" s="3" t="s">
        <v>45</v>
      </c>
      <c r="W1636" s="3" t="s">
        <v>34</v>
      </c>
      <c r="X1636" s="3" t="s">
        <v>46</v>
      </c>
      <c r="Y1636" s="3" t="s">
        <v>47</v>
      </c>
      <c r="Z1636" s="3" t="s">
        <v>95</v>
      </c>
      <c r="AA1636" s="3" t="s">
        <v>1783</v>
      </c>
      <c r="AB1636" s="4">
        <v>2</v>
      </c>
      <c r="AC1636" s="4">
        <v>26200</v>
      </c>
      <c r="AD1636" s="4">
        <v>26.2</v>
      </c>
      <c r="AE1636" s="4">
        <v>100000</v>
      </c>
    </row>
    <row r="1637" spans="1:31" ht="22" customHeight="1" x14ac:dyDescent="0.3">
      <c r="A1637" s="5">
        <v>43107</v>
      </c>
      <c r="B1637" s="6" t="s">
        <v>31</v>
      </c>
      <c r="C1637" s="6" t="s">
        <v>56</v>
      </c>
      <c r="D1637" s="7" t="s">
        <v>68</v>
      </c>
      <c r="E1637" s="7" t="s">
        <v>68</v>
      </c>
      <c r="F1637" s="7" t="s">
        <v>68</v>
      </c>
      <c r="G1637" s="7" t="s">
        <v>68</v>
      </c>
      <c r="H1637" s="7" t="s">
        <v>68</v>
      </c>
      <c r="I1637" s="6" t="s">
        <v>1703</v>
      </c>
      <c r="J1637" s="6" t="s">
        <v>1676</v>
      </c>
      <c r="K1637" s="6" t="s">
        <v>1677</v>
      </c>
      <c r="L1637" s="6" t="s">
        <v>92</v>
      </c>
      <c r="M1637" s="6" t="s">
        <v>61</v>
      </c>
      <c r="N1637" s="9">
        <v>42196711</v>
      </c>
      <c r="O1637" s="7" t="s">
        <v>68</v>
      </c>
      <c r="P1637" s="6" t="s">
        <v>1678</v>
      </c>
      <c r="Q1637" s="6" t="s">
        <v>41</v>
      </c>
      <c r="R1637" s="6" t="s">
        <v>91</v>
      </c>
      <c r="S1637" s="6" t="s">
        <v>92</v>
      </c>
      <c r="T1637" s="6" t="s">
        <v>93</v>
      </c>
      <c r="U1637" s="6" t="s">
        <v>94</v>
      </c>
      <c r="V1637" s="6" t="s">
        <v>45</v>
      </c>
      <c r="W1637" s="6" t="s">
        <v>34</v>
      </c>
      <c r="X1637" s="6" t="s">
        <v>46</v>
      </c>
      <c r="Y1637" s="6" t="s">
        <v>47</v>
      </c>
      <c r="Z1637" s="6" t="s">
        <v>95</v>
      </c>
      <c r="AA1637" s="6" t="s">
        <v>1784</v>
      </c>
      <c r="AB1637" s="7">
        <v>6</v>
      </c>
      <c r="AC1637" s="7">
        <v>78600</v>
      </c>
      <c r="AD1637" s="7">
        <v>78.599999999999994</v>
      </c>
      <c r="AE1637" s="7">
        <v>301000</v>
      </c>
    </row>
    <row r="1638" spans="1:31" ht="22" customHeight="1" x14ac:dyDescent="0.3">
      <c r="A1638" s="2">
        <v>43107</v>
      </c>
      <c r="B1638" s="3" t="s">
        <v>31</v>
      </c>
      <c r="C1638" s="3" t="s">
        <v>56</v>
      </c>
      <c r="D1638" s="4" t="s">
        <v>68</v>
      </c>
      <c r="E1638" s="4" t="s">
        <v>68</v>
      </c>
      <c r="F1638" s="4" t="s">
        <v>68</v>
      </c>
      <c r="G1638" s="4" t="s">
        <v>68</v>
      </c>
      <c r="H1638" s="4" t="s">
        <v>68</v>
      </c>
      <c r="I1638" s="3" t="s">
        <v>1703</v>
      </c>
      <c r="J1638" s="3" t="s">
        <v>944</v>
      </c>
      <c r="K1638" s="4" t="s">
        <v>68</v>
      </c>
      <c r="L1638" s="3" t="s">
        <v>120</v>
      </c>
      <c r="M1638" s="4" t="s">
        <v>68</v>
      </c>
      <c r="N1638" s="4" t="s">
        <v>68</v>
      </c>
      <c r="O1638" s="4" t="s">
        <v>68</v>
      </c>
      <c r="P1638" s="3" t="s">
        <v>360</v>
      </c>
      <c r="Q1638" s="3" t="s">
        <v>41</v>
      </c>
      <c r="R1638" s="3" t="s">
        <v>1684</v>
      </c>
      <c r="S1638" s="3" t="s">
        <v>120</v>
      </c>
      <c r="T1638" s="3" t="s">
        <v>1685</v>
      </c>
      <c r="U1638" s="3" t="s">
        <v>124</v>
      </c>
      <c r="V1638" s="3" t="s">
        <v>45</v>
      </c>
      <c r="W1638" s="3" t="s">
        <v>34</v>
      </c>
      <c r="X1638" s="3" t="s">
        <v>46</v>
      </c>
      <c r="Y1638" s="3" t="s">
        <v>47</v>
      </c>
      <c r="Z1638" s="3" t="s">
        <v>361</v>
      </c>
      <c r="AA1638" s="3" t="s">
        <v>1785</v>
      </c>
      <c r="AB1638" s="4">
        <v>1</v>
      </c>
      <c r="AC1638" s="4">
        <v>13200</v>
      </c>
      <c r="AD1638" s="4">
        <v>13.2</v>
      </c>
      <c r="AE1638" s="4">
        <v>126000</v>
      </c>
    </row>
    <row r="1639" spans="1:31" ht="22" customHeight="1" x14ac:dyDescent="0.3">
      <c r="A1639" s="5">
        <v>43105</v>
      </c>
      <c r="B1639" s="6" t="s">
        <v>107</v>
      </c>
      <c r="C1639" s="6" t="s">
        <v>56</v>
      </c>
      <c r="D1639" s="7" t="s">
        <v>68</v>
      </c>
      <c r="E1639" s="7" t="s">
        <v>68</v>
      </c>
      <c r="F1639" s="7" t="s">
        <v>68</v>
      </c>
      <c r="G1639" s="7" t="s">
        <v>68</v>
      </c>
      <c r="H1639" s="7" t="s">
        <v>68</v>
      </c>
      <c r="I1639" s="6" t="s">
        <v>1703</v>
      </c>
      <c r="J1639" s="6" t="s">
        <v>108</v>
      </c>
      <c r="K1639" s="6" t="s">
        <v>109</v>
      </c>
      <c r="L1639" s="6" t="s">
        <v>110</v>
      </c>
      <c r="M1639" s="6" t="s">
        <v>61</v>
      </c>
      <c r="N1639" s="7">
        <v>4753761516.5299997</v>
      </c>
      <c r="O1639" s="7">
        <v>5421594553.2399998</v>
      </c>
      <c r="P1639" s="6" t="s">
        <v>1158</v>
      </c>
      <c r="Q1639" s="6" t="s">
        <v>41</v>
      </c>
      <c r="R1639" s="6" t="s">
        <v>113</v>
      </c>
      <c r="S1639" s="6" t="s">
        <v>110</v>
      </c>
      <c r="T1639" s="6" t="s">
        <v>114</v>
      </c>
      <c r="U1639" s="6" t="s">
        <v>115</v>
      </c>
      <c r="V1639" s="6" t="s">
        <v>45</v>
      </c>
      <c r="W1639" s="6" t="s">
        <v>34</v>
      </c>
      <c r="X1639" s="6" t="s">
        <v>46</v>
      </c>
      <c r="Y1639" s="6" t="s">
        <v>47</v>
      </c>
      <c r="Z1639" s="6" t="s">
        <v>187</v>
      </c>
      <c r="AA1639" s="6" t="s">
        <v>1786</v>
      </c>
      <c r="AB1639" s="7">
        <v>10</v>
      </c>
      <c r="AC1639" s="7">
        <v>100900</v>
      </c>
      <c r="AD1639" s="7">
        <v>100.9</v>
      </c>
      <c r="AE1639" s="7">
        <v>799000</v>
      </c>
    </row>
    <row r="1640" spans="1:31" ht="22" customHeight="1" x14ac:dyDescent="0.3">
      <c r="A1640" s="2">
        <v>43105</v>
      </c>
      <c r="B1640" s="3" t="s">
        <v>31</v>
      </c>
      <c r="C1640" s="3" t="s">
        <v>56</v>
      </c>
      <c r="D1640" s="4" t="s">
        <v>68</v>
      </c>
      <c r="E1640" s="4" t="s">
        <v>68</v>
      </c>
      <c r="F1640" s="4" t="s">
        <v>68</v>
      </c>
      <c r="G1640" s="4" t="s">
        <v>68</v>
      </c>
      <c r="H1640" s="4" t="s">
        <v>68</v>
      </c>
      <c r="I1640" s="3" t="s">
        <v>1703</v>
      </c>
      <c r="J1640" s="3" t="s">
        <v>200</v>
      </c>
      <c r="K1640" s="4" t="s">
        <v>68</v>
      </c>
      <c r="L1640" s="3" t="s">
        <v>99</v>
      </c>
      <c r="M1640" s="4" t="s">
        <v>68</v>
      </c>
      <c r="N1640" s="4" t="s">
        <v>68</v>
      </c>
      <c r="O1640" s="4" t="s">
        <v>68</v>
      </c>
      <c r="P1640" s="3" t="s">
        <v>202</v>
      </c>
      <c r="Q1640" s="3" t="s">
        <v>41</v>
      </c>
      <c r="R1640" s="3" t="s">
        <v>133</v>
      </c>
      <c r="S1640" s="3" t="s">
        <v>110</v>
      </c>
      <c r="T1640" s="3" t="s">
        <v>134</v>
      </c>
      <c r="U1640" s="3" t="s">
        <v>115</v>
      </c>
      <c r="V1640" s="3" t="s">
        <v>45</v>
      </c>
      <c r="W1640" s="3" t="s">
        <v>34</v>
      </c>
      <c r="X1640" s="3" t="s">
        <v>46</v>
      </c>
      <c r="Y1640" s="3" t="s">
        <v>47</v>
      </c>
      <c r="Z1640" s="3" t="s">
        <v>145</v>
      </c>
      <c r="AA1640" s="3" t="s">
        <v>1787</v>
      </c>
      <c r="AB1640" s="4">
        <v>2</v>
      </c>
      <c r="AC1640" s="4">
        <v>19480</v>
      </c>
      <c r="AD1640" s="4">
        <v>19.48</v>
      </c>
      <c r="AE1640" s="4">
        <v>230000</v>
      </c>
    </row>
    <row r="1641" spans="1:31" ht="22" customHeight="1" x14ac:dyDescent="0.3">
      <c r="A1641" s="5">
        <v>43105</v>
      </c>
      <c r="B1641" s="6" t="s">
        <v>31</v>
      </c>
      <c r="C1641" s="6" t="s">
        <v>56</v>
      </c>
      <c r="D1641" s="7" t="s">
        <v>68</v>
      </c>
      <c r="E1641" s="7" t="s">
        <v>68</v>
      </c>
      <c r="F1641" s="7" t="s">
        <v>68</v>
      </c>
      <c r="G1641" s="7" t="s">
        <v>68</v>
      </c>
      <c r="H1641" s="7" t="s">
        <v>68</v>
      </c>
      <c r="I1641" s="6" t="s">
        <v>1703</v>
      </c>
      <c r="J1641" s="6" t="s">
        <v>131</v>
      </c>
      <c r="K1641" s="6" t="s">
        <v>109</v>
      </c>
      <c r="L1641" s="6" t="s">
        <v>110</v>
      </c>
      <c r="M1641" s="7" t="s">
        <v>68</v>
      </c>
      <c r="N1641" s="7" t="s">
        <v>68</v>
      </c>
      <c r="O1641" s="7" t="s">
        <v>68</v>
      </c>
      <c r="P1641" s="6" t="s">
        <v>132</v>
      </c>
      <c r="Q1641" s="6" t="s">
        <v>1714</v>
      </c>
      <c r="R1641" s="6" t="s">
        <v>133</v>
      </c>
      <c r="S1641" s="6" t="s">
        <v>110</v>
      </c>
      <c r="T1641" s="6" t="s">
        <v>134</v>
      </c>
      <c r="U1641" s="6" t="s">
        <v>115</v>
      </c>
      <c r="V1641" s="6" t="s">
        <v>45</v>
      </c>
      <c r="W1641" s="6" t="s">
        <v>34</v>
      </c>
      <c r="X1641" s="6" t="s">
        <v>46</v>
      </c>
      <c r="Y1641" s="6" t="s">
        <v>47</v>
      </c>
      <c r="Z1641" s="6" t="s">
        <v>145</v>
      </c>
      <c r="AA1641" s="6" t="s">
        <v>1788</v>
      </c>
      <c r="AB1641" s="7">
        <v>2</v>
      </c>
      <c r="AC1641" s="7">
        <v>16200</v>
      </c>
      <c r="AD1641" s="7">
        <v>16.2</v>
      </c>
      <c r="AE1641" s="7">
        <v>191000</v>
      </c>
    </row>
    <row r="1642" spans="1:31" ht="22" customHeight="1" x14ac:dyDescent="0.3">
      <c r="A1642" s="2">
        <v>43105</v>
      </c>
      <c r="B1642" s="3" t="s">
        <v>107</v>
      </c>
      <c r="C1642" s="3" t="s">
        <v>56</v>
      </c>
      <c r="D1642" s="4" t="s">
        <v>68</v>
      </c>
      <c r="E1642" s="4" t="s">
        <v>68</v>
      </c>
      <c r="F1642" s="4" t="s">
        <v>68</v>
      </c>
      <c r="G1642" s="4" t="s">
        <v>68</v>
      </c>
      <c r="H1642" s="4" t="s">
        <v>68</v>
      </c>
      <c r="I1642" s="3" t="s">
        <v>1703</v>
      </c>
      <c r="J1642" s="3" t="s">
        <v>108</v>
      </c>
      <c r="K1642" s="3" t="s">
        <v>109</v>
      </c>
      <c r="L1642" s="3" t="s">
        <v>110</v>
      </c>
      <c r="M1642" s="3" t="s">
        <v>61</v>
      </c>
      <c r="N1642" s="4">
        <v>4753761516.5299997</v>
      </c>
      <c r="O1642" s="4">
        <v>5421594553.2399998</v>
      </c>
      <c r="P1642" s="3" t="s">
        <v>1158</v>
      </c>
      <c r="Q1642" s="3" t="s">
        <v>41</v>
      </c>
      <c r="R1642" s="3" t="s">
        <v>133</v>
      </c>
      <c r="S1642" s="3" t="s">
        <v>110</v>
      </c>
      <c r="T1642" s="3" t="s">
        <v>134</v>
      </c>
      <c r="U1642" s="3" t="s">
        <v>115</v>
      </c>
      <c r="V1642" s="3" t="s">
        <v>45</v>
      </c>
      <c r="W1642" s="3" t="s">
        <v>34</v>
      </c>
      <c r="X1642" s="3" t="s">
        <v>46</v>
      </c>
      <c r="Y1642" s="3" t="s">
        <v>47</v>
      </c>
      <c r="Z1642" s="3" t="s">
        <v>145</v>
      </c>
      <c r="AA1642" s="3" t="s">
        <v>1789</v>
      </c>
      <c r="AB1642" s="4">
        <v>2</v>
      </c>
      <c r="AC1642" s="4">
        <v>19480</v>
      </c>
      <c r="AD1642" s="4">
        <v>19.48</v>
      </c>
      <c r="AE1642" s="4">
        <v>230000</v>
      </c>
    </row>
    <row r="1643" spans="1:31" ht="22" customHeight="1" x14ac:dyDescent="0.3">
      <c r="A1643" s="5">
        <v>43105</v>
      </c>
      <c r="B1643" s="6" t="s">
        <v>107</v>
      </c>
      <c r="C1643" s="6" t="s">
        <v>56</v>
      </c>
      <c r="D1643" s="7" t="s">
        <v>68</v>
      </c>
      <c r="E1643" s="7" t="s">
        <v>68</v>
      </c>
      <c r="F1643" s="7" t="s">
        <v>68</v>
      </c>
      <c r="G1643" s="7" t="s">
        <v>68</v>
      </c>
      <c r="H1643" s="7" t="s">
        <v>68</v>
      </c>
      <c r="I1643" s="6" t="s">
        <v>1703</v>
      </c>
      <c r="J1643" s="6" t="s">
        <v>108</v>
      </c>
      <c r="K1643" s="6" t="s">
        <v>109</v>
      </c>
      <c r="L1643" s="6" t="s">
        <v>110</v>
      </c>
      <c r="M1643" s="6" t="s">
        <v>61</v>
      </c>
      <c r="N1643" s="7">
        <v>4753761516.5299997</v>
      </c>
      <c r="O1643" s="7">
        <v>5421594553.2399998</v>
      </c>
      <c r="P1643" s="6" t="s">
        <v>1158</v>
      </c>
      <c r="Q1643" s="6" t="s">
        <v>41</v>
      </c>
      <c r="R1643" s="6" t="s">
        <v>133</v>
      </c>
      <c r="S1643" s="6" t="s">
        <v>110</v>
      </c>
      <c r="T1643" s="6" t="s">
        <v>134</v>
      </c>
      <c r="U1643" s="6" t="s">
        <v>115</v>
      </c>
      <c r="V1643" s="6" t="s">
        <v>45</v>
      </c>
      <c r="W1643" s="6" t="s">
        <v>34</v>
      </c>
      <c r="X1643" s="6" t="s">
        <v>46</v>
      </c>
      <c r="Y1643" s="6" t="s">
        <v>47</v>
      </c>
      <c r="Z1643" s="6" t="s">
        <v>1696</v>
      </c>
      <c r="AA1643" s="6" t="s">
        <v>1790</v>
      </c>
      <c r="AB1643" s="7">
        <v>1</v>
      </c>
      <c r="AC1643" s="7">
        <v>11520</v>
      </c>
      <c r="AD1643" s="7">
        <v>11.52</v>
      </c>
      <c r="AE1643" s="7">
        <v>104000</v>
      </c>
    </row>
    <row r="1644" spans="1:31" ht="22" customHeight="1" x14ac:dyDescent="0.3">
      <c r="A1644" s="2">
        <v>43105</v>
      </c>
      <c r="B1644" s="3" t="s">
        <v>31</v>
      </c>
      <c r="C1644" s="3" t="s">
        <v>56</v>
      </c>
      <c r="D1644" s="4" t="s">
        <v>68</v>
      </c>
      <c r="E1644" s="4" t="s">
        <v>68</v>
      </c>
      <c r="F1644" s="4" t="s">
        <v>68</v>
      </c>
      <c r="G1644" s="4" t="s">
        <v>68</v>
      </c>
      <c r="H1644" s="4" t="s">
        <v>68</v>
      </c>
      <c r="I1644" s="3" t="s">
        <v>1703</v>
      </c>
      <c r="J1644" s="3" t="s">
        <v>131</v>
      </c>
      <c r="K1644" s="3" t="s">
        <v>109</v>
      </c>
      <c r="L1644" s="3" t="s">
        <v>110</v>
      </c>
      <c r="M1644" s="4" t="s">
        <v>68</v>
      </c>
      <c r="N1644" s="4" t="s">
        <v>68</v>
      </c>
      <c r="O1644" s="4" t="s">
        <v>68</v>
      </c>
      <c r="P1644" s="3" t="s">
        <v>132</v>
      </c>
      <c r="Q1644" s="3" t="s">
        <v>1714</v>
      </c>
      <c r="R1644" s="3" t="s">
        <v>133</v>
      </c>
      <c r="S1644" s="3" t="s">
        <v>110</v>
      </c>
      <c r="T1644" s="3" t="s">
        <v>134</v>
      </c>
      <c r="U1644" s="3" t="s">
        <v>115</v>
      </c>
      <c r="V1644" s="3" t="s">
        <v>45</v>
      </c>
      <c r="W1644" s="3" t="s">
        <v>34</v>
      </c>
      <c r="X1644" s="3" t="s">
        <v>46</v>
      </c>
      <c r="Y1644" s="3" t="s">
        <v>47</v>
      </c>
      <c r="Z1644" s="3" t="s">
        <v>145</v>
      </c>
      <c r="AA1644" s="3" t="s">
        <v>1791</v>
      </c>
      <c r="AB1644" s="4">
        <v>8</v>
      </c>
      <c r="AC1644" s="4">
        <v>76960</v>
      </c>
      <c r="AD1644" s="4">
        <v>76.959999999999994</v>
      </c>
      <c r="AE1644" s="4">
        <v>908000</v>
      </c>
    </row>
    <row r="1645" spans="1:31" ht="22" customHeight="1" x14ac:dyDescent="0.3">
      <c r="A1645" s="5">
        <v>43105</v>
      </c>
      <c r="B1645" s="6" t="s">
        <v>31</v>
      </c>
      <c r="C1645" s="6" t="s">
        <v>56</v>
      </c>
      <c r="D1645" s="7" t="s">
        <v>68</v>
      </c>
      <c r="E1645" s="7" t="s">
        <v>68</v>
      </c>
      <c r="F1645" s="7" t="s">
        <v>68</v>
      </c>
      <c r="G1645" s="7" t="s">
        <v>68</v>
      </c>
      <c r="H1645" s="7" t="s">
        <v>68</v>
      </c>
      <c r="I1645" s="6" t="s">
        <v>1703</v>
      </c>
      <c r="J1645" s="6" t="s">
        <v>131</v>
      </c>
      <c r="K1645" s="6" t="s">
        <v>109</v>
      </c>
      <c r="L1645" s="6" t="s">
        <v>110</v>
      </c>
      <c r="M1645" s="7" t="s">
        <v>68</v>
      </c>
      <c r="N1645" s="7" t="s">
        <v>68</v>
      </c>
      <c r="O1645" s="7" t="s">
        <v>68</v>
      </c>
      <c r="P1645" s="6" t="s">
        <v>132</v>
      </c>
      <c r="Q1645" s="6" t="s">
        <v>1714</v>
      </c>
      <c r="R1645" s="6" t="s">
        <v>133</v>
      </c>
      <c r="S1645" s="6" t="s">
        <v>110</v>
      </c>
      <c r="T1645" s="6" t="s">
        <v>134</v>
      </c>
      <c r="U1645" s="6" t="s">
        <v>115</v>
      </c>
      <c r="V1645" s="6" t="s">
        <v>45</v>
      </c>
      <c r="W1645" s="6" t="s">
        <v>34</v>
      </c>
      <c r="X1645" s="6" t="s">
        <v>46</v>
      </c>
      <c r="Y1645" s="6" t="s">
        <v>47</v>
      </c>
      <c r="Z1645" s="6" t="s">
        <v>145</v>
      </c>
      <c r="AA1645" s="6" t="s">
        <v>1792</v>
      </c>
      <c r="AB1645" s="7">
        <v>2</v>
      </c>
      <c r="AC1645" s="7">
        <v>17400</v>
      </c>
      <c r="AD1645" s="7">
        <v>17.399999999999999</v>
      </c>
      <c r="AE1645" s="7">
        <v>205000</v>
      </c>
    </row>
    <row r="1646" spans="1:31" ht="22" customHeight="1" x14ac:dyDescent="0.3">
      <c r="A1646" s="2">
        <v>43100</v>
      </c>
      <c r="B1646" s="3" t="s">
        <v>31</v>
      </c>
      <c r="C1646" s="3" t="s">
        <v>56</v>
      </c>
      <c r="D1646" s="4" t="s">
        <v>68</v>
      </c>
      <c r="E1646" s="4" t="s">
        <v>68</v>
      </c>
      <c r="F1646" s="4" t="s">
        <v>68</v>
      </c>
      <c r="G1646" s="4" t="s">
        <v>68</v>
      </c>
      <c r="H1646" s="4" t="s">
        <v>68</v>
      </c>
      <c r="I1646" s="3" t="s">
        <v>1703</v>
      </c>
      <c r="J1646" s="3" t="s">
        <v>1676</v>
      </c>
      <c r="K1646" s="3" t="s">
        <v>1677</v>
      </c>
      <c r="L1646" s="3" t="s">
        <v>92</v>
      </c>
      <c r="M1646" s="3" t="s">
        <v>61</v>
      </c>
      <c r="N1646" s="8">
        <v>42196711</v>
      </c>
      <c r="O1646" s="4" t="s">
        <v>68</v>
      </c>
      <c r="P1646" s="3" t="s">
        <v>1678</v>
      </c>
      <c r="Q1646" s="3" t="s">
        <v>41</v>
      </c>
      <c r="R1646" s="3" t="s">
        <v>91</v>
      </c>
      <c r="S1646" s="3" t="s">
        <v>92</v>
      </c>
      <c r="T1646" s="3" t="s">
        <v>93</v>
      </c>
      <c r="U1646" s="3" t="s">
        <v>94</v>
      </c>
      <c r="V1646" s="3" t="s">
        <v>45</v>
      </c>
      <c r="W1646" s="3" t="s">
        <v>34</v>
      </c>
      <c r="X1646" s="3" t="s">
        <v>46</v>
      </c>
      <c r="Y1646" s="3" t="s">
        <v>47</v>
      </c>
      <c r="Z1646" s="3" t="s">
        <v>95</v>
      </c>
      <c r="AA1646" s="3" t="s">
        <v>1681</v>
      </c>
      <c r="AB1646" s="4">
        <v>6</v>
      </c>
      <c r="AC1646" s="4">
        <v>78600</v>
      </c>
      <c r="AD1646" s="4">
        <v>78.599999999999994</v>
      </c>
      <c r="AE1646" s="4">
        <v>350000</v>
      </c>
    </row>
    <row r="1647" spans="1:31" ht="22" customHeight="1" x14ac:dyDescent="0.3">
      <c r="A1647" s="5">
        <v>43100</v>
      </c>
      <c r="B1647" s="6" t="s">
        <v>31</v>
      </c>
      <c r="C1647" s="6" t="s">
        <v>56</v>
      </c>
      <c r="D1647" s="7" t="s">
        <v>68</v>
      </c>
      <c r="E1647" s="7" t="s">
        <v>68</v>
      </c>
      <c r="F1647" s="7" t="s">
        <v>68</v>
      </c>
      <c r="G1647" s="7" t="s">
        <v>68</v>
      </c>
      <c r="H1647" s="7" t="s">
        <v>68</v>
      </c>
      <c r="I1647" s="6" t="s">
        <v>1703</v>
      </c>
      <c r="J1647" s="6" t="s">
        <v>1676</v>
      </c>
      <c r="K1647" s="6" t="s">
        <v>1677</v>
      </c>
      <c r="L1647" s="6" t="s">
        <v>92</v>
      </c>
      <c r="M1647" s="6" t="s">
        <v>61</v>
      </c>
      <c r="N1647" s="9">
        <v>42196711</v>
      </c>
      <c r="O1647" s="7" t="s">
        <v>68</v>
      </c>
      <c r="P1647" s="6" t="s">
        <v>1678</v>
      </c>
      <c r="Q1647" s="6" t="s">
        <v>41</v>
      </c>
      <c r="R1647" s="6" t="s">
        <v>91</v>
      </c>
      <c r="S1647" s="6" t="s">
        <v>92</v>
      </c>
      <c r="T1647" s="6" t="s">
        <v>93</v>
      </c>
      <c r="U1647" s="6" t="s">
        <v>94</v>
      </c>
      <c r="V1647" s="6" t="s">
        <v>45</v>
      </c>
      <c r="W1647" s="6" t="s">
        <v>34</v>
      </c>
      <c r="X1647" s="6" t="s">
        <v>46</v>
      </c>
      <c r="Y1647" s="6" t="s">
        <v>47</v>
      </c>
      <c r="Z1647" s="6" t="s">
        <v>95</v>
      </c>
      <c r="AA1647" s="6" t="s">
        <v>1793</v>
      </c>
      <c r="AB1647" s="7">
        <v>6</v>
      </c>
      <c r="AC1647" s="7">
        <v>78600</v>
      </c>
      <c r="AD1647" s="7">
        <v>78.599999999999994</v>
      </c>
      <c r="AE1647" s="7">
        <v>350000</v>
      </c>
    </row>
    <row r="1648" spans="1:31" ht="22" customHeight="1" x14ac:dyDescent="0.3">
      <c r="A1648" s="2">
        <v>43100</v>
      </c>
      <c r="B1648" s="3" t="s">
        <v>31</v>
      </c>
      <c r="C1648" s="3" t="s">
        <v>56</v>
      </c>
      <c r="D1648" s="4" t="s">
        <v>68</v>
      </c>
      <c r="E1648" s="4" t="s">
        <v>68</v>
      </c>
      <c r="F1648" s="4" t="s">
        <v>68</v>
      </c>
      <c r="G1648" s="4" t="s">
        <v>68</v>
      </c>
      <c r="H1648" s="4" t="s">
        <v>68</v>
      </c>
      <c r="I1648" s="3" t="s">
        <v>1703</v>
      </c>
      <c r="J1648" s="3" t="s">
        <v>1676</v>
      </c>
      <c r="K1648" s="3" t="s">
        <v>1677</v>
      </c>
      <c r="L1648" s="3" t="s">
        <v>92</v>
      </c>
      <c r="M1648" s="3" t="s">
        <v>61</v>
      </c>
      <c r="N1648" s="8">
        <v>42196711</v>
      </c>
      <c r="O1648" s="4" t="s">
        <v>68</v>
      </c>
      <c r="P1648" s="3" t="s">
        <v>1678</v>
      </c>
      <c r="Q1648" s="3" t="s">
        <v>41</v>
      </c>
      <c r="R1648" s="3" t="s">
        <v>91</v>
      </c>
      <c r="S1648" s="3" t="s">
        <v>92</v>
      </c>
      <c r="T1648" s="3" t="s">
        <v>93</v>
      </c>
      <c r="U1648" s="3" t="s">
        <v>94</v>
      </c>
      <c r="V1648" s="3" t="s">
        <v>45</v>
      </c>
      <c r="W1648" s="3" t="s">
        <v>34</v>
      </c>
      <c r="X1648" s="3" t="s">
        <v>46</v>
      </c>
      <c r="Y1648" s="3" t="s">
        <v>47</v>
      </c>
      <c r="Z1648" s="3" t="s">
        <v>95</v>
      </c>
      <c r="AA1648" s="3" t="s">
        <v>1794</v>
      </c>
      <c r="AB1648" s="4">
        <v>6</v>
      </c>
      <c r="AC1648" s="4">
        <v>78600</v>
      </c>
      <c r="AD1648" s="4">
        <v>78.599999999999994</v>
      </c>
      <c r="AE1648" s="4">
        <v>350000</v>
      </c>
    </row>
    <row r="1649" spans="1:31" ht="22" customHeight="1" x14ac:dyDescent="0.3">
      <c r="A1649" s="5">
        <v>43100</v>
      </c>
      <c r="B1649" s="6" t="s">
        <v>31</v>
      </c>
      <c r="C1649" s="6" t="s">
        <v>56</v>
      </c>
      <c r="D1649" s="7" t="s">
        <v>68</v>
      </c>
      <c r="E1649" s="7" t="s">
        <v>68</v>
      </c>
      <c r="F1649" s="7" t="s">
        <v>68</v>
      </c>
      <c r="G1649" s="7" t="s">
        <v>68</v>
      </c>
      <c r="H1649" s="7" t="s">
        <v>68</v>
      </c>
      <c r="I1649" s="6" t="s">
        <v>1703</v>
      </c>
      <c r="J1649" s="6" t="s">
        <v>200</v>
      </c>
      <c r="K1649" s="7" t="s">
        <v>68</v>
      </c>
      <c r="L1649" s="6" t="s">
        <v>99</v>
      </c>
      <c r="M1649" s="7" t="s">
        <v>68</v>
      </c>
      <c r="N1649" s="7" t="s">
        <v>68</v>
      </c>
      <c r="O1649" s="7" t="s">
        <v>68</v>
      </c>
      <c r="P1649" s="6" t="s">
        <v>202</v>
      </c>
      <c r="Q1649" s="6" t="s">
        <v>41</v>
      </c>
      <c r="R1649" s="6" t="s">
        <v>133</v>
      </c>
      <c r="S1649" s="6" t="s">
        <v>110</v>
      </c>
      <c r="T1649" s="6" t="s">
        <v>134</v>
      </c>
      <c r="U1649" s="6" t="s">
        <v>115</v>
      </c>
      <c r="V1649" s="6" t="s">
        <v>45</v>
      </c>
      <c r="W1649" s="6" t="s">
        <v>34</v>
      </c>
      <c r="X1649" s="6" t="s">
        <v>46</v>
      </c>
      <c r="Y1649" s="6" t="s">
        <v>47</v>
      </c>
      <c r="Z1649" s="6" t="s">
        <v>145</v>
      </c>
      <c r="AA1649" s="6" t="s">
        <v>1795</v>
      </c>
      <c r="AB1649" s="7">
        <v>2</v>
      </c>
      <c r="AC1649" s="7">
        <v>19480</v>
      </c>
      <c r="AD1649" s="7">
        <v>19.48</v>
      </c>
      <c r="AE1649" s="7">
        <v>221000</v>
      </c>
    </row>
    <row r="1650" spans="1:31" ht="22" customHeight="1" x14ac:dyDescent="0.3">
      <c r="A1650" s="2">
        <v>43100</v>
      </c>
      <c r="B1650" s="3" t="s">
        <v>31</v>
      </c>
      <c r="C1650" s="3" t="s">
        <v>56</v>
      </c>
      <c r="D1650" s="4" t="s">
        <v>68</v>
      </c>
      <c r="E1650" s="4" t="s">
        <v>68</v>
      </c>
      <c r="F1650" s="4" t="s">
        <v>68</v>
      </c>
      <c r="G1650" s="4" t="s">
        <v>68</v>
      </c>
      <c r="H1650" s="4" t="s">
        <v>68</v>
      </c>
      <c r="I1650" s="3" t="s">
        <v>1703</v>
      </c>
      <c r="J1650" s="3" t="s">
        <v>1676</v>
      </c>
      <c r="K1650" s="3" t="s">
        <v>1677</v>
      </c>
      <c r="L1650" s="3" t="s">
        <v>92</v>
      </c>
      <c r="M1650" s="3" t="s">
        <v>61</v>
      </c>
      <c r="N1650" s="8">
        <v>42196711</v>
      </c>
      <c r="O1650" s="4" t="s">
        <v>68</v>
      </c>
      <c r="P1650" s="3" t="s">
        <v>1678</v>
      </c>
      <c r="Q1650" s="3" t="s">
        <v>41</v>
      </c>
      <c r="R1650" s="3" t="s">
        <v>91</v>
      </c>
      <c r="S1650" s="3" t="s">
        <v>92</v>
      </c>
      <c r="T1650" s="3" t="s">
        <v>93</v>
      </c>
      <c r="U1650" s="3" t="s">
        <v>94</v>
      </c>
      <c r="V1650" s="3" t="s">
        <v>45</v>
      </c>
      <c r="W1650" s="3" t="s">
        <v>34</v>
      </c>
      <c r="X1650" s="3" t="s">
        <v>46</v>
      </c>
      <c r="Y1650" s="3" t="s">
        <v>47</v>
      </c>
      <c r="Z1650" s="3" t="s">
        <v>95</v>
      </c>
      <c r="AA1650" s="3" t="s">
        <v>1681</v>
      </c>
      <c r="AB1650" s="4">
        <v>6</v>
      </c>
      <c r="AC1650" s="4">
        <v>78600</v>
      </c>
      <c r="AD1650" s="4">
        <v>78.599999999999994</v>
      </c>
      <c r="AE1650" s="4">
        <v>350000</v>
      </c>
    </row>
    <row r="1651" spans="1:31" ht="22" customHeight="1" x14ac:dyDescent="0.3">
      <c r="A1651" s="5">
        <v>43100</v>
      </c>
      <c r="B1651" s="6" t="s">
        <v>107</v>
      </c>
      <c r="C1651" s="6" t="s">
        <v>56</v>
      </c>
      <c r="D1651" s="7" t="s">
        <v>68</v>
      </c>
      <c r="E1651" s="7" t="s">
        <v>68</v>
      </c>
      <c r="F1651" s="7" t="s">
        <v>68</v>
      </c>
      <c r="G1651" s="7" t="s">
        <v>68</v>
      </c>
      <c r="H1651" s="7" t="s">
        <v>68</v>
      </c>
      <c r="I1651" s="6" t="s">
        <v>1703</v>
      </c>
      <c r="J1651" s="6" t="s">
        <v>108</v>
      </c>
      <c r="K1651" s="6" t="s">
        <v>109</v>
      </c>
      <c r="L1651" s="6" t="s">
        <v>110</v>
      </c>
      <c r="M1651" s="6" t="s">
        <v>61</v>
      </c>
      <c r="N1651" s="7">
        <v>4753761516.5299997</v>
      </c>
      <c r="O1651" s="7">
        <v>5421594553.2399998</v>
      </c>
      <c r="P1651" s="6" t="s">
        <v>1158</v>
      </c>
      <c r="Q1651" s="6" t="s">
        <v>41</v>
      </c>
      <c r="R1651" s="6" t="s">
        <v>133</v>
      </c>
      <c r="S1651" s="6" t="s">
        <v>110</v>
      </c>
      <c r="T1651" s="6" t="s">
        <v>134</v>
      </c>
      <c r="U1651" s="6" t="s">
        <v>115</v>
      </c>
      <c r="V1651" s="6" t="s">
        <v>45</v>
      </c>
      <c r="W1651" s="6" t="s">
        <v>34</v>
      </c>
      <c r="X1651" s="6" t="s">
        <v>46</v>
      </c>
      <c r="Y1651" s="6" t="s">
        <v>47</v>
      </c>
      <c r="Z1651" s="6" t="s">
        <v>145</v>
      </c>
      <c r="AA1651" s="6" t="s">
        <v>1796</v>
      </c>
      <c r="AB1651" s="7">
        <v>2</v>
      </c>
      <c r="AC1651" s="7">
        <v>19480</v>
      </c>
      <c r="AD1651" s="7">
        <v>19.48</v>
      </c>
      <c r="AE1651" s="7">
        <v>221000</v>
      </c>
    </row>
    <row r="1652" spans="1:31" ht="22" customHeight="1" x14ac:dyDescent="0.3">
      <c r="A1652" s="2">
        <v>43100</v>
      </c>
      <c r="B1652" s="3" t="s">
        <v>107</v>
      </c>
      <c r="C1652" s="3" t="s">
        <v>56</v>
      </c>
      <c r="D1652" s="4" t="s">
        <v>68</v>
      </c>
      <c r="E1652" s="4" t="s">
        <v>68</v>
      </c>
      <c r="F1652" s="4" t="s">
        <v>68</v>
      </c>
      <c r="G1652" s="4" t="s">
        <v>68</v>
      </c>
      <c r="H1652" s="4" t="s">
        <v>68</v>
      </c>
      <c r="I1652" s="3" t="s">
        <v>1703</v>
      </c>
      <c r="J1652" s="3" t="s">
        <v>108</v>
      </c>
      <c r="K1652" s="3" t="s">
        <v>109</v>
      </c>
      <c r="L1652" s="3" t="s">
        <v>110</v>
      </c>
      <c r="M1652" s="3" t="s">
        <v>61</v>
      </c>
      <c r="N1652" s="4">
        <v>4753761516.5299997</v>
      </c>
      <c r="O1652" s="4">
        <v>5421594553.2399998</v>
      </c>
      <c r="P1652" s="3" t="s">
        <v>1158</v>
      </c>
      <c r="Q1652" s="3" t="s">
        <v>41</v>
      </c>
      <c r="R1652" s="3" t="s">
        <v>113</v>
      </c>
      <c r="S1652" s="3" t="s">
        <v>110</v>
      </c>
      <c r="T1652" s="3" t="s">
        <v>114</v>
      </c>
      <c r="U1652" s="3" t="s">
        <v>115</v>
      </c>
      <c r="V1652" s="3" t="s">
        <v>45</v>
      </c>
      <c r="W1652" s="3" t="s">
        <v>34</v>
      </c>
      <c r="X1652" s="3" t="s">
        <v>46</v>
      </c>
      <c r="Y1652" s="3" t="s">
        <v>47</v>
      </c>
      <c r="Z1652" s="3" t="s">
        <v>187</v>
      </c>
      <c r="AA1652" s="3" t="s">
        <v>1797</v>
      </c>
      <c r="AB1652" s="4">
        <v>4</v>
      </c>
      <c r="AC1652" s="4">
        <v>40360</v>
      </c>
      <c r="AD1652" s="4">
        <v>40.36</v>
      </c>
      <c r="AE1652" s="4">
        <v>337000</v>
      </c>
    </row>
    <row r="1653" spans="1:31" ht="22" customHeight="1" x14ac:dyDescent="0.3">
      <c r="A1653" s="5">
        <v>43100</v>
      </c>
      <c r="B1653" s="6" t="s">
        <v>31</v>
      </c>
      <c r="C1653" s="6" t="s">
        <v>56</v>
      </c>
      <c r="D1653" s="7" t="s">
        <v>68</v>
      </c>
      <c r="E1653" s="7" t="s">
        <v>68</v>
      </c>
      <c r="F1653" s="7" t="s">
        <v>68</v>
      </c>
      <c r="G1653" s="7" t="s">
        <v>68</v>
      </c>
      <c r="H1653" s="7" t="s">
        <v>68</v>
      </c>
      <c r="I1653" s="6" t="s">
        <v>1703</v>
      </c>
      <c r="J1653" s="6" t="s">
        <v>1676</v>
      </c>
      <c r="K1653" s="6" t="s">
        <v>1677</v>
      </c>
      <c r="L1653" s="6" t="s">
        <v>92</v>
      </c>
      <c r="M1653" s="6" t="s">
        <v>61</v>
      </c>
      <c r="N1653" s="9">
        <v>42196711</v>
      </c>
      <c r="O1653" s="7" t="s">
        <v>68</v>
      </c>
      <c r="P1653" s="6" t="s">
        <v>1678</v>
      </c>
      <c r="Q1653" s="6" t="s">
        <v>41</v>
      </c>
      <c r="R1653" s="6" t="s">
        <v>91</v>
      </c>
      <c r="S1653" s="6" t="s">
        <v>92</v>
      </c>
      <c r="T1653" s="6" t="s">
        <v>93</v>
      </c>
      <c r="U1653" s="6" t="s">
        <v>94</v>
      </c>
      <c r="V1653" s="6" t="s">
        <v>45</v>
      </c>
      <c r="W1653" s="6" t="s">
        <v>34</v>
      </c>
      <c r="X1653" s="6" t="s">
        <v>46</v>
      </c>
      <c r="Y1653" s="6" t="s">
        <v>47</v>
      </c>
      <c r="Z1653" s="6" t="s">
        <v>95</v>
      </c>
      <c r="AA1653" s="6" t="s">
        <v>1681</v>
      </c>
      <c r="AB1653" s="7">
        <v>6</v>
      </c>
      <c r="AC1653" s="7">
        <v>78600</v>
      </c>
      <c r="AD1653" s="7">
        <v>78.599999999999994</v>
      </c>
      <c r="AE1653" s="7">
        <v>350000</v>
      </c>
    </row>
    <row r="1654" spans="1:31" ht="22" customHeight="1" x14ac:dyDescent="0.3">
      <c r="A1654" s="2">
        <v>43100</v>
      </c>
      <c r="B1654" s="3" t="s">
        <v>31</v>
      </c>
      <c r="C1654" s="3" t="s">
        <v>56</v>
      </c>
      <c r="D1654" s="4" t="s">
        <v>68</v>
      </c>
      <c r="E1654" s="4" t="s">
        <v>68</v>
      </c>
      <c r="F1654" s="4" t="s">
        <v>68</v>
      </c>
      <c r="G1654" s="4" t="s">
        <v>68</v>
      </c>
      <c r="H1654" s="4" t="s">
        <v>68</v>
      </c>
      <c r="I1654" s="3" t="s">
        <v>1703</v>
      </c>
      <c r="J1654" s="3" t="s">
        <v>1676</v>
      </c>
      <c r="K1654" s="3" t="s">
        <v>1677</v>
      </c>
      <c r="L1654" s="3" t="s">
        <v>92</v>
      </c>
      <c r="M1654" s="3" t="s">
        <v>61</v>
      </c>
      <c r="N1654" s="8">
        <v>42196711</v>
      </c>
      <c r="O1654" s="4" t="s">
        <v>68</v>
      </c>
      <c r="P1654" s="3" t="s">
        <v>1678</v>
      </c>
      <c r="Q1654" s="3" t="s">
        <v>41</v>
      </c>
      <c r="R1654" s="3" t="s">
        <v>91</v>
      </c>
      <c r="S1654" s="3" t="s">
        <v>92</v>
      </c>
      <c r="T1654" s="3" t="s">
        <v>93</v>
      </c>
      <c r="U1654" s="3" t="s">
        <v>94</v>
      </c>
      <c r="V1654" s="3" t="s">
        <v>45</v>
      </c>
      <c r="W1654" s="3" t="s">
        <v>34</v>
      </c>
      <c r="X1654" s="3" t="s">
        <v>46</v>
      </c>
      <c r="Y1654" s="3" t="s">
        <v>47</v>
      </c>
      <c r="Z1654" s="3" t="s">
        <v>95</v>
      </c>
      <c r="AA1654" s="3" t="s">
        <v>1681</v>
      </c>
      <c r="AB1654" s="4">
        <v>6</v>
      </c>
      <c r="AC1654" s="4">
        <v>78600</v>
      </c>
      <c r="AD1654" s="4">
        <v>78.599999999999994</v>
      </c>
      <c r="AE1654" s="4">
        <v>350000</v>
      </c>
    </row>
    <row r="1655" spans="1:31" ht="22" customHeight="1" x14ac:dyDescent="0.3">
      <c r="A1655" s="5">
        <v>43100</v>
      </c>
      <c r="B1655" s="6" t="s">
        <v>31</v>
      </c>
      <c r="C1655" s="6" t="s">
        <v>56</v>
      </c>
      <c r="D1655" s="7" t="s">
        <v>68</v>
      </c>
      <c r="E1655" s="7" t="s">
        <v>68</v>
      </c>
      <c r="F1655" s="7" t="s">
        <v>68</v>
      </c>
      <c r="G1655" s="7" t="s">
        <v>68</v>
      </c>
      <c r="H1655" s="7" t="s">
        <v>68</v>
      </c>
      <c r="I1655" s="6" t="s">
        <v>1703</v>
      </c>
      <c r="J1655" s="6" t="s">
        <v>1676</v>
      </c>
      <c r="K1655" s="6" t="s">
        <v>1677</v>
      </c>
      <c r="L1655" s="6" t="s">
        <v>92</v>
      </c>
      <c r="M1655" s="6" t="s">
        <v>61</v>
      </c>
      <c r="N1655" s="9">
        <v>42196711</v>
      </c>
      <c r="O1655" s="7" t="s">
        <v>68</v>
      </c>
      <c r="P1655" s="6" t="s">
        <v>1678</v>
      </c>
      <c r="Q1655" s="6" t="s">
        <v>41</v>
      </c>
      <c r="R1655" s="6" t="s">
        <v>91</v>
      </c>
      <c r="S1655" s="6" t="s">
        <v>92</v>
      </c>
      <c r="T1655" s="6" t="s">
        <v>93</v>
      </c>
      <c r="U1655" s="6" t="s">
        <v>94</v>
      </c>
      <c r="V1655" s="6" t="s">
        <v>45</v>
      </c>
      <c r="W1655" s="6" t="s">
        <v>34</v>
      </c>
      <c r="X1655" s="6" t="s">
        <v>46</v>
      </c>
      <c r="Y1655" s="6" t="s">
        <v>47</v>
      </c>
      <c r="Z1655" s="6" t="s">
        <v>95</v>
      </c>
      <c r="AA1655" s="6" t="s">
        <v>1798</v>
      </c>
      <c r="AB1655" s="7">
        <v>6</v>
      </c>
      <c r="AC1655" s="7">
        <v>78600</v>
      </c>
      <c r="AD1655" s="7">
        <v>78.599999999999994</v>
      </c>
      <c r="AE1655" s="7">
        <v>350000</v>
      </c>
    </row>
    <row r="1656" spans="1:31" ht="22" customHeight="1" x14ac:dyDescent="0.3">
      <c r="A1656" s="2">
        <v>43098</v>
      </c>
      <c r="B1656" s="3" t="s">
        <v>31</v>
      </c>
      <c r="C1656" s="3" t="s">
        <v>56</v>
      </c>
      <c r="D1656" s="4" t="s">
        <v>68</v>
      </c>
      <c r="E1656" s="4" t="s">
        <v>68</v>
      </c>
      <c r="F1656" s="4" t="s">
        <v>68</v>
      </c>
      <c r="G1656" s="4" t="s">
        <v>68</v>
      </c>
      <c r="H1656" s="4" t="s">
        <v>68</v>
      </c>
      <c r="I1656" s="3" t="s">
        <v>1703</v>
      </c>
      <c r="J1656" s="3" t="s">
        <v>579</v>
      </c>
      <c r="K1656" s="3" t="s">
        <v>580</v>
      </c>
      <c r="L1656" s="3" t="s">
        <v>110</v>
      </c>
      <c r="M1656" s="3" t="s">
        <v>61</v>
      </c>
      <c r="N1656" s="4" t="s">
        <v>68</v>
      </c>
      <c r="O1656" s="4" t="s">
        <v>68</v>
      </c>
      <c r="P1656" s="3" t="s">
        <v>581</v>
      </c>
      <c r="Q1656" s="3" t="s">
        <v>1714</v>
      </c>
      <c r="R1656" s="3" t="s">
        <v>968</v>
      </c>
      <c r="S1656" s="3" t="s">
        <v>110</v>
      </c>
      <c r="T1656" s="3" t="s">
        <v>969</v>
      </c>
      <c r="U1656" s="3" t="s">
        <v>115</v>
      </c>
      <c r="V1656" s="3" t="s">
        <v>45</v>
      </c>
      <c r="W1656" s="3" t="s">
        <v>34</v>
      </c>
      <c r="X1656" s="3" t="s">
        <v>46</v>
      </c>
      <c r="Y1656" s="3" t="s">
        <v>47</v>
      </c>
      <c r="Z1656" s="3" t="s">
        <v>145</v>
      </c>
      <c r="AA1656" s="3" t="s">
        <v>1799</v>
      </c>
      <c r="AB1656" s="4">
        <v>2</v>
      </c>
      <c r="AC1656" s="4">
        <v>27950</v>
      </c>
      <c r="AD1656" s="4">
        <v>27.95</v>
      </c>
      <c r="AE1656" s="4">
        <v>316000</v>
      </c>
    </row>
    <row r="1657" spans="1:31" ht="22" customHeight="1" x14ac:dyDescent="0.3">
      <c r="A1657" s="5">
        <v>43097</v>
      </c>
      <c r="B1657" s="6" t="s">
        <v>31</v>
      </c>
      <c r="C1657" s="6" t="s">
        <v>56</v>
      </c>
      <c r="D1657" s="7" t="s">
        <v>68</v>
      </c>
      <c r="E1657" s="7" t="s">
        <v>68</v>
      </c>
      <c r="F1657" s="7" t="s">
        <v>68</v>
      </c>
      <c r="G1657" s="7" t="s">
        <v>68</v>
      </c>
      <c r="H1657" s="7" t="s">
        <v>68</v>
      </c>
      <c r="I1657" s="6" t="s">
        <v>1703</v>
      </c>
      <c r="J1657" s="6" t="s">
        <v>244</v>
      </c>
      <c r="K1657" s="7" t="s">
        <v>68</v>
      </c>
      <c r="L1657" s="6" t="s">
        <v>245</v>
      </c>
      <c r="M1657" s="6" t="s">
        <v>61</v>
      </c>
      <c r="N1657" s="7" t="s">
        <v>68</v>
      </c>
      <c r="O1657" s="7" t="s">
        <v>68</v>
      </c>
      <c r="P1657" s="6" t="s">
        <v>246</v>
      </c>
      <c r="Q1657" s="6" t="s">
        <v>41</v>
      </c>
      <c r="R1657" s="6" t="s">
        <v>474</v>
      </c>
      <c r="S1657" s="6" t="s">
        <v>245</v>
      </c>
      <c r="T1657" s="6" t="s">
        <v>475</v>
      </c>
      <c r="U1657" s="6" t="s">
        <v>124</v>
      </c>
      <c r="V1657" s="6" t="s">
        <v>45</v>
      </c>
      <c r="W1657" s="6" t="s">
        <v>34</v>
      </c>
      <c r="X1657" s="6" t="s">
        <v>46</v>
      </c>
      <c r="Y1657" s="6" t="s">
        <v>47</v>
      </c>
      <c r="Z1657" s="6" t="s">
        <v>187</v>
      </c>
      <c r="AA1657" s="6" t="s">
        <v>1800</v>
      </c>
      <c r="AB1657" s="7">
        <v>1</v>
      </c>
      <c r="AC1657" s="7">
        <v>24400</v>
      </c>
      <c r="AD1657" s="7">
        <v>24.4</v>
      </c>
      <c r="AE1657" s="7">
        <v>263000</v>
      </c>
    </row>
    <row r="1658" spans="1:31" ht="22" customHeight="1" x14ac:dyDescent="0.3">
      <c r="A1658" s="2">
        <v>43097</v>
      </c>
      <c r="B1658" s="3" t="s">
        <v>31</v>
      </c>
      <c r="C1658" s="3" t="s">
        <v>56</v>
      </c>
      <c r="D1658" s="4" t="s">
        <v>68</v>
      </c>
      <c r="E1658" s="4" t="s">
        <v>68</v>
      </c>
      <c r="F1658" s="4" t="s">
        <v>68</v>
      </c>
      <c r="G1658" s="4" t="s">
        <v>68</v>
      </c>
      <c r="H1658" s="4" t="s">
        <v>68</v>
      </c>
      <c r="I1658" s="3" t="s">
        <v>1703</v>
      </c>
      <c r="J1658" s="3" t="s">
        <v>244</v>
      </c>
      <c r="K1658" s="4" t="s">
        <v>68</v>
      </c>
      <c r="L1658" s="3" t="s">
        <v>245</v>
      </c>
      <c r="M1658" s="3" t="s">
        <v>61</v>
      </c>
      <c r="N1658" s="4" t="s">
        <v>68</v>
      </c>
      <c r="O1658" s="4" t="s">
        <v>68</v>
      </c>
      <c r="P1658" s="3" t="s">
        <v>246</v>
      </c>
      <c r="Q1658" s="3" t="s">
        <v>41</v>
      </c>
      <c r="R1658" s="3" t="s">
        <v>474</v>
      </c>
      <c r="S1658" s="3" t="s">
        <v>245</v>
      </c>
      <c r="T1658" s="3" t="s">
        <v>475</v>
      </c>
      <c r="U1658" s="3" t="s">
        <v>124</v>
      </c>
      <c r="V1658" s="3" t="s">
        <v>45</v>
      </c>
      <c r="W1658" s="3" t="s">
        <v>34</v>
      </c>
      <c r="X1658" s="3" t="s">
        <v>46</v>
      </c>
      <c r="Y1658" s="3" t="s">
        <v>47</v>
      </c>
      <c r="Z1658" s="3" t="s">
        <v>187</v>
      </c>
      <c r="AA1658" s="3" t="s">
        <v>1801</v>
      </c>
      <c r="AB1658" s="4">
        <v>2</v>
      </c>
      <c r="AC1658" s="4">
        <v>48800</v>
      </c>
      <c r="AD1658" s="4">
        <v>48.8</v>
      </c>
      <c r="AE1658" s="4">
        <v>525000</v>
      </c>
    </row>
    <row r="1659" spans="1:31" ht="22" customHeight="1" x14ac:dyDescent="0.3">
      <c r="A1659" s="5">
        <v>43095</v>
      </c>
      <c r="B1659" s="6" t="s">
        <v>31</v>
      </c>
      <c r="C1659" s="6" t="s">
        <v>56</v>
      </c>
      <c r="D1659" s="7" t="s">
        <v>68</v>
      </c>
      <c r="E1659" s="7" t="s">
        <v>68</v>
      </c>
      <c r="F1659" s="7" t="s">
        <v>68</v>
      </c>
      <c r="G1659" s="7" t="s">
        <v>68</v>
      </c>
      <c r="H1659" s="7" t="s">
        <v>68</v>
      </c>
      <c r="I1659" s="6" t="s">
        <v>1766</v>
      </c>
      <c r="J1659" s="6" t="s">
        <v>1802</v>
      </c>
      <c r="K1659" s="7" t="s">
        <v>68</v>
      </c>
      <c r="L1659" s="6" t="s">
        <v>120</v>
      </c>
      <c r="M1659" s="7" t="s">
        <v>68</v>
      </c>
      <c r="N1659" s="7" t="s">
        <v>68</v>
      </c>
      <c r="O1659" s="7" t="s">
        <v>68</v>
      </c>
      <c r="P1659" s="6" t="s">
        <v>1803</v>
      </c>
      <c r="Q1659" s="6" t="s">
        <v>41</v>
      </c>
      <c r="R1659" s="6" t="s">
        <v>371</v>
      </c>
      <c r="S1659" s="6" t="s">
        <v>350</v>
      </c>
      <c r="T1659" s="6" t="s">
        <v>372</v>
      </c>
      <c r="U1659" s="6" t="s">
        <v>352</v>
      </c>
      <c r="V1659" s="6" t="s">
        <v>45</v>
      </c>
      <c r="W1659" s="6" t="s">
        <v>34</v>
      </c>
      <c r="X1659" s="6" t="s">
        <v>46</v>
      </c>
      <c r="Y1659" s="6" t="s">
        <v>47</v>
      </c>
      <c r="Z1659" s="6" t="s">
        <v>792</v>
      </c>
      <c r="AA1659" s="6" t="s">
        <v>1804</v>
      </c>
      <c r="AB1659" s="7">
        <v>3</v>
      </c>
      <c r="AC1659" s="7">
        <v>73500</v>
      </c>
      <c r="AD1659" s="7">
        <v>73.5</v>
      </c>
      <c r="AE1659" s="6" t="s">
        <v>68</v>
      </c>
    </row>
    <row r="1660" spans="1:31" ht="22" customHeight="1" x14ac:dyDescent="0.3">
      <c r="A1660" s="2">
        <v>43094</v>
      </c>
      <c r="B1660" s="3" t="s">
        <v>31</v>
      </c>
      <c r="C1660" s="3" t="s">
        <v>56</v>
      </c>
      <c r="D1660" s="4" t="s">
        <v>68</v>
      </c>
      <c r="E1660" s="4" t="s">
        <v>68</v>
      </c>
      <c r="F1660" s="4" t="s">
        <v>68</v>
      </c>
      <c r="G1660" s="4" t="s">
        <v>68</v>
      </c>
      <c r="H1660" s="4" t="s">
        <v>68</v>
      </c>
      <c r="I1660" s="3" t="s">
        <v>1703</v>
      </c>
      <c r="J1660" s="3" t="s">
        <v>1805</v>
      </c>
      <c r="K1660" s="4" t="s">
        <v>68</v>
      </c>
      <c r="L1660" s="4" t="s">
        <v>68</v>
      </c>
      <c r="M1660" s="4" t="s">
        <v>68</v>
      </c>
      <c r="N1660" s="4" t="s">
        <v>68</v>
      </c>
      <c r="O1660" s="4" t="s">
        <v>68</v>
      </c>
      <c r="P1660" s="3" t="s">
        <v>1806</v>
      </c>
      <c r="Q1660" s="3" t="s">
        <v>1807</v>
      </c>
      <c r="R1660" s="3" t="s">
        <v>82</v>
      </c>
      <c r="S1660" s="3" t="s">
        <v>79</v>
      </c>
      <c r="T1660" s="3" t="s">
        <v>83</v>
      </c>
      <c r="U1660" s="3" t="s">
        <v>65</v>
      </c>
      <c r="V1660" s="3" t="s">
        <v>45</v>
      </c>
      <c r="W1660" s="3" t="s">
        <v>34</v>
      </c>
      <c r="X1660" s="3" t="s">
        <v>46</v>
      </c>
      <c r="Y1660" s="3" t="s">
        <v>47</v>
      </c>
      <c r="Z1660" s="3" t="s">
        <v>84</v>
      </c>
      <c r="AA1660" s="3" t="s">
        <v>1808</v>
      </c>
      <c r="AB1660" s="4">
        <v>10</v>
      </c>
      <c r="AC1660" s="4">
        <v>144651.99</v>
      </c>
      <c r="AD1660" s="4">
        <v>144.65</v>
      </c>
      <c r="AE1660" s="4">
        <v>558000</v>
      </c>
    </row>
    <row r="1661" spans="1:31" ht="22" customHeight="1" x14ac:dyDescent="0.3">
      <c r="A1661" s="5">
        <v>43092</v>
      </c>
      <c r="B1661" s="6" t="s">
        <v>31</v>
      </c>
      <c r="C1661" s="6" t="s">
        <v>56</v>
      </c>
      <c r="D1661" s="7" t="s">
        <v>68</v>
      </c>
      <c r="E1661" s="7" t="s">
        <v>68</v>
      </c>
      <c r="F1661" s="7" t="s">
        <v>68</v>
      </c>
      <c r="G1661" s="7" t="s">
        <v>68</v>
      </c>
      <c r="H1661" s="7" t="s">
        <v>68</v>
      </c>
      <c r="I1661" s="6" t="s">
        <v>1703</v>
      </c>
      <c r="J1661" s="6" t="s">
        <v>1676</v>
      </c>
      <c r="K1661" s="6" t="s">
        <v>1677</v>
      </c>
      <c r="L1661" s="6" t="s">
        <v>92</v>
      </c>
      <c r="M1661" s="6" t="s">
        <v>61</v>
      </c>
      <c r="N1661" s="9">
        <v>42196711</v>
      </c>
      <c r="O1661" s="7" t="s">
        <v>68</v>
      </c>
      <c r="P1661" s="6" t="s">
        <v>1678</v>
      </c>
      <c r="Q1661" s="6" t="s">
        <v>41</v>
      </c>
      <c r="R1661" s="6" t="s">
        <v>91</v>
      </c>
      <c r="S1661" s="6" t="s">
        <v>92</v>
      </c>
      <c r="T1661" s="6" t="s">
        <v>93</v>
      </c>
      <c r="U1661" s="6" t="s">
        <v>94</v>
      </c>
      <c r="V1661" s="6" t="s">
        <v>45</v>
      </c>
      <c r="W1661" s="6" t="s">
        <v>34</v>
      </c>
      <c r="X1661" s="6" t="s">
        <v>46</v>
      </c>
      <c r="Y1661" s="6" t="s">
        <v>47</v>
      </c>
      <c r="Z1661" s="6" t="s">
        <v>95</v>
      </c>
      <c r="AA1661" s="6" t="s">
        <v>1809</v>
      </c>
      <c r="AB1661" s="7">
        <v>6</v>
      </c>
      <c r="AC1661" s="7">
        <v>75600</v>
      </c>
      <c r="AD1661" s="7">
        <v>75.599999999999994</v>
      </c>
      <c r="AE1661" s="7">
        <v>336000</v>
      </c>
    </row>
    <row r="1662" spans="1:31" ht="22" customHeight="1" x14ac:dyDescent="0.3">
      <c r="A1662" s="2">
        <v>43092</v>
      </c>
      <c r="B1662" s="3" t="s">
        <v>31</v>
      </c>
      <c r="C1662" s="3" t="s">
        <v>56</v>
      </c>
      <c r="D1662" s="4" t="s">
        <v>68</v>
      </c>
      <c r="E1662" s="4" t="s">
        <v>68</v>
      </c>
      <c r="F1662" s="4" t="s">
        <v>68</v>
      </c>
      <c r="G1662" s="4" t="s">
        <v>68</v>
      </c>
      <c r="H1662" s="4" t="s">
        <v>68</v>
      </c>
      <c r="I1662" s="3" t="s">
        <v>1703</v>
      </c>
      <c r="J1662" s="3" t="s">
        <v>230</v>
      </c>
      <c r="K1662" s="3" t="s">
        <v>580</v>
      </c>
      <c r="L1662" s="3" t="s">
        <v>110</v>
      </c>
      <c r="M1662" s="4" t="s">
        <v>68</v>
      </c>
      <c r="N1662" s="4" t="s">
        <v>68</v>
      </c>
      <c r="O1662" s="4" t="s">
        <v>68</v>
      </c>
      <c r="P1662" s="3" t="s">
        <v>231</v>
      </c>
      <c r="Q1662" s="3" t="s">
        <v>1714</v>
      </c>
      <c r="R1662" s="3" t="s">
        <v>133</v>
      </c>
      <c r="S1662" s="3" t="s">
        <v>110</v>
      </c>
      <c r="T1662" s="3" t="s">
        <v>134</v>
      </c>
      <c r="U1662" s="3" t="s">
        <v>115</v>
      </c>
      <c r="V1662" s="3" t="s">
        <v>45</v>
      </c>
      <c r="W1662" s="3" t="s">
        <v>34</v>
      </c>
      <c r="X1662" s="3" t="s">
        <v>46</v>
      </c>
      <c r="Y1662" s="3" t="s">
        <v>47</v>
      </c>
      <c r="Z1662" s="3" t="s">
        <v>232</v>
      </c>
      <c r="AA1662" s="3" t="s">
        <v>1810</v>
      </c>
      <c r="AB1662" s="4">
        <v>3</v>
      </c>
      <c r="AC1662" s="4">
        <v>48120</v>
      </c>
      <c r="AD1662" s="4">
        <v>48.12</v>
      </c>
      <c r="AE1662" s="4">
        <v>65600</v>
      </c>
    </row>
    <row r="1663" spans="1:31" ht="22" customHeight="1" x14ac:dyDescent="0.3">
      <c r="A1663" s="5">
        <v>43092</v>
      </c>
      <c r="B1663" s="6" t="s">
        <v>31</v>
      </c>
      <c r="C1663" s="6" t="s">
        <v>56</v>
      </c>
      <c r="D1663" s="7" t="s">
        <v>68</v>
      </c>
      <c r="E1663" s="7" t="s">
        <v>68</v>
      </c>
      <c r="F1663" s="7" t="s">
        <v>68</v>
      </c>
      <c r="G1663" s="7" t="s">
        <v>68</v>
      </c>
      <c r="H1663" s="7" t="s">
        <v>68</v>
      </c>
      <c r="I1663" s="6" t="s">
        <v>1703</v>
      </c>
      <c r="J1663" s="6" t="s">
        <v>1492</v>
      </c>
      <c r="K1663" s="7" t="s">
        <v>68</v>
      </c>
      <c r="L1663" s="6" t="s">
        <v>120</v>
      </c>
      <c r="M1663" s="7" t="s">
        <v>68</v>
      </c>
      <c r="N1663" s="7" t="s">
        <v>68</v>
      </c>
      <c r="O1663" s="7" t="s">
        <v>68</v>
      </c>
      <c r="P1663" s="6" t="s">
        <v>1493</v>
      </c>
      <c r="Q1663" s="6" t="s">
        <v>41</v>
      </c>
      <c r="R1663" s="6" t="s">
        <v>122</v>
      </c>
      <c r="S1663" s="6" t="s">
        <v>120</v>
      </c>
      <c r="T1663" s="6" t="s">
        <v>123</v>
      </c>
      <c r="U1663" s="6" t="s">
        <v>124</v>
      </c>
      <c r="V1663" s="6" t="s">
        <v>45</v>
      </c>
      <c r="W1663" s="6" t="s">
        <v>34</v>
      </c>
      <c r="X1663" s="6" t="s">
        <v>46</v>
      </c>
      <c r="Y1663" s="6" t="s">
        <v>47</v>
      </c>
      <c r="Z1663" s="6" t="s">
        <v>143</v>
      </c>
      <c r="AA1663" s="6" t="s">
        <v>1175</v>
      </c>
      <c r="AB1663" s="7">
        <v>2</v>
      </c>
      <c r="AC1663" s="7">
        <v>21200</v>
      </c>
      <c r="AD1663" s="7">
        <v>21.2</v>
      </c>
      <c r="AE1663" s="7">
        <v>113000</v>
      </c>
    </row>
    <row r="1664" spans="1:31" ht="22" customHeight="1" x14ac:dyDescent="0.3">
      <c r="A1664" s="2">
        <v>43092</v>
      </c>
      <c r="B1664" s="3" t="s">
        <v>31</v>
      </c>
      <c r="C1664" s="3" t="s">
        <v>56</v>
      </c>
      <c r="D1664" s="4" t="s">
        <v>68</v>
      </c>
      <c r="E1664" s="4" t="s">
        <v>68</v>
      </c>
      <c r="F1664" s="4" t="s">
        <v>68</v>
      </c>
      <c r="G1664" s="4" t="s">
        <v>68</v>
      </c>
      <c r="H1664" s="4" t="s">
        <v>68</v>
      </c>
      <c r="I1664" s="3" t="s">
        <v>1703</v>
      </c>
      <c r="J1664" s="3" t="s">
        <v>1676</v>
      </c>
      <c r="K1664" s="3" t="s">
        <v>1677</v>
      </c>
      <c r="L1664" s="3" t="s">
        <v>92</v>
      </c>
      <c r="M1664" s="3" t="s">
        <v>61</v>
      </c>
      <c r="N1664" s="8">
        <v>42196711</v>
      </c>
      <c r="O1664" s="4" t="s">
        <v>68</v>
      </c>
      <c r="P1664" s="3" t="s">
        <v>1678</v>
      </c>
      <c r="Q1664" s="3" t="s">
        <v>41</v>
      </c>
      <c r="R1664" s="3" t="s">
        <v>91</v>
      </c>
      <c r="S1664" s="3" t="s">
        <v>92</v>
      </c>
      <c r="T1664" s="3" t="s">
        <v>93</v>
      </c>
      <c r="U1664" s="3" t="s">
        <v>94</v>
      </c>
      <c r="V1664" s="3" t="s">
        <v>45</v>
      </c>
      <c r="W1664" s="3" t="s">
        <v>34</v>
      </c>
      <c r="X1664" s="3" t="s">
        <v>46</v>
      </c>
      <c r="Y1664" s="3" t="s">
        <v>47</v>
      </c>
      <c r="Z1664" s="3" t="s">
        <v>95</v>
      </c>
      <c r="AA1664" s="3" t="s">
        <v>1811</v>
      </c>
      <c r="AB1664" s="4">
        <v>4</v>
      </c>
      <c r="AC1664" s="4">
        <v>50400</v>
      </c>
      <c r="AD1664" s="4">
        <v>50.4</v>
      </c>
      <c r="AE1664" s="4">
        <v>224000</v>
      </c>
    </row>
    <row r="1665" spans="1:31" ht="22" customHeight="1" x14ac:dyDescent="0.3">
      <c r="A1665" s="5">
        <v>43092</v>
      </c>
      <c r="B1665" s="6" t="s">
        <v>31</v>
      </c>
      <c r="C1665" s="6" t="s">
        <v>56</v>
      </c>
      <c r="D1665" s="7" t="s">
        <v>68</v>
      </c>
      <c r="E1665" s="7" t="s">
        <v>68</v>
      </c>
      <c r="F1665" s="7" t="s">
        <v>68</v>
      </c>
      <c r="G1665" s="7" t="s">
        <v>68</v>
      </c>
      <c r="H1665" s="7" t="s">
        <v>68</v>
      </c>
      <c r="I1665" s="6" t="s">
        <v>1703</v>
      </c>
      <c r="J1665" s="6" t="s">
        <v>1676</v>
      </c>
      <c r="K1665" s="6" t="s">
        <v>1677</v>
      </c>
      <c r="L1665" s="6" t="s">
        <v>92</v>
      </c>
      <c r="M1665" s="6" t="s">
        <v>61</v>
      </c>
      <c r="N1665" s="9">
        <v>42196711</v>
      </c>
      <c r="O1665" s="7" t="s">
        <v>68</v>
      </c>
      <c r="P1665" s="6" t="s">
        <v>1678</v>
      </c>
      <c r="Q1665" s="6" t="s">
        <v>41</v>
      </c>
      <c r="R1665" s="6" t="s">
        <v>91</v>
      </c>
      <c r="S1665" s="6" t="s">
        <v>92</v>
      </c>
      <c r="T1665" s="6" t="s">
        <v>93</v>
      </c>
      <c r="U1665" s="6" t="s">
        <v>94</v>
      </c>
      <c r="V1665" s="6" t="s">
        <v>45</v>
      </c>
      <c r="W1665" s="6" t="s">
        <v>34</v>
      </c>
      <c r="X1665" s="6" t="s">
        <v>46</v>
      </c>
      <c r="Y1665" s="6" t="s">
        <v>47</v>
      </c>
      <c r="Z1665" s="6" t="s">
        <v>95</v>
      </c>
      <c r="AA1665" s="6" t="s">
        <v>1812</v>
      </c>
      <c r="AB1665" s="7">
        <v>6</v>
      </c>
      <c r="AC1665" s="7">
        <v>75600</v>
      </c>
      <c r="AD1665" s="7">
        <v>75.599999999999994</v>
      </c>
      <c r="AE1665" s="7">
        <v>336000</v>
      </c>
    </row>
    <row r="1666" spans="1:31" ht="22" customHeight="1" x14ac:dyDescent="0.3">
      <c r="A1666" s="2">
        <v>43092</v>
      </c>
      <c r="B1666" s="3" t="s">
        <v>31</v>
      </c>
      <c r="C1666" s="3" t="s">
        <v>56</v>
      </c>
      <c r="D1666" s="4" t="s">
        <v>68</v>
      </c>
      <c r="E1666" s="4" t="s">
        <v>68</v>
      </c>
      <c r="F1666" s="4" t="s">
        <v>68</v>
      </c>
      <c r="G1666" s="4" t="s">
        <v>68</v>
      </c>
      <c r="H1666" s="4" t="s">
        <v>68</v>
      </c>
      <c r="I1666" s="3" t="s">
        <v>1703</v>
      </c>
      <c r="J1666" s="3" t="s">
        <v>131</v>
      </c>
      <c r="K1666" s="3" t="s">
        <v>109</v>
      </c>
      <c r="L1666" s="3" t="s">
        <v>110</v>
      </c>
      <c r="M1666" s="4" t="s">
        <v>68</v>
      </c>
      <c r="N1666" s="4" t="s">
        <v>68</v>
      </c>
      <c r="O1666" s="4" t="s">
        <v>68</v>
      </c>
      <c r="P1666" s="3" t="s">
        <v>132</v>
      </c>
      <c r="Q1666" s="3" t="s">
        <v>1714</v>
      </c>
      <c r="R1666" s="3" t="s">
        <v>133</v>
      </c>
      <c r="S1666" s="3" t="s">
        <v>110</v>
      </c>
      <c r="T1666" s="3" t="s">
        <v>134</v>
      </c>
      <c r="U1666" s="3" t="s">
        <v>115</v>
      </c>
      <c r="V1666" s="3" t="s">
        <v>45</v>
      </c>
      <c r="W1666" s="3" t="s">
        <v>34</v>
      </c>
      <c r="X1666" s="3" t="s">
        <v>46</v>
      </c>
      <c r="Y1666" s="3" t="s">
        <v>47</v>
      </c>
      <c r="Z1666" s="3" t="s">
        <v>145</v>
      </c>
      <c r="AA1666" s="3" t="s">
        <v>1813</v>
      </c>
      <c r="AB1666" s="4">
        <v>3</v>
      </c>
      <c r="AC1666" s="4">
        <v>26100</v>
      </c>
      <c r="AD1666" s="4">
        <v>26.1</v>
      </c>
      <c r="AE1666" s="4">
        <v>296000</v>
      </c>
    </row>
    <row r="1667" spans="1:31" ht="22" customHeight="1" x14ac:dyDescent="0.3">
      <c r="A1667" s="5">
        <v>43090</v>
      </c>
      <c r="B1667" s="6" t="s">
        <v>31</v>
      </c>
      <c r="C1667" s="6" t="s">
        <v>56</v>
      </c>
      <c r="D1667" s="7" t="s">
        <v>68</v>
      </c>
      <c r="E1667" s="7" t="s">
        <v>68</v>
      </c>
      <c r="F1667" s="7" t="s">
        <v>68</v>
      </c>
      <c r="G1667" s="7" t="s">
        <v>68</v>
      </c>
      <c r="H1667" s="7" t="s">
        <v>68</v>
      </c>
      <c r="I1667" s="6" t="s">
        <v>1703</v>
      </c>
      <c r="J1667" s="6" t="s">
        <v>244</v>
      </c>
      <c r="K1667" s="7" t="s">
        <v>68</v>
      </c>
      <c r="L1667" s="6" t="s">
        <v>245</v>
      </c>
      <c r="M1667" s="6" t="s">
        <v>61</v>
      </c>
      <c r="N1667" s="7" t="s">
        <v>68</v>
      </c>
      <c r="O1667" s="7" t="s">
        <v>68</v>
      </c>
      <c r="P1667" s="6" t="s">
        <v>246</v>
      </c>
      <c r="Q1667" s="6" t="s">
        <v>41</v>
      </c>
      <c r="R1667" s="6" t="s">
        <v>474</v>
      </c>
      <c r="S1667" s="6" t="s">
        <v>245</v>
      </c>
      <c r="T1667" s="6" t="s">
        <v>475</v>
      </c>
      <c r="U1667" s="6" t="s">
        <v>124</v>
      </c>
      <c r="V1667" s="6" t="s">
        <v>45</v>
      </c>
      <c r="W1667" s="6" t="s">
        <v>34</v>
      </c>
      <c r="X1667" s="6" t="s">
        <v>46</v>
      </c>
      <c r="Y1667" s="6" t="s">
        <v>47</v>
      </c>
      <c r="Z1667" s="6" t="s">
        <v>187</v>
      </c>
      <c r="AA1667" s="6" t="s">
        <v>1814</v>
      </c>
      <c r="AB1667" s="7">
        <v>5</v>
      </c>
      <c r="AC1667" s="7">
        <v>122000</v>
      </c>
      <c r="AD1667" s="7">
        <v>122</v>
      </c>
      <c r="AE1667" s="7">
        <v>1313000</v>
      </c>
    </row>
    <row r="1668" spans="1:31" ht="22" customHeight="1" x14ac:dyDescent="0.3">
      <c r="A1668" s="2">
        <v>43089</v>
      </c>
      <c r="B1668" s="3" t="s">
        <v>31</v>
      </c>
      <c r="C1668" s="3" t="s">
        <v>56</v>
      </c>
      <c r="D1668" s="4" t="s">
        <v>68</v>
      </c>
      <c r="E1668" s="4" t="s">
        <v>68</v>
      </c>
      <c r="F1668" s="4" t="s">
        <v>68</v>
      </c>
      <c r="G1668" s="4" t="s">
        <v>68</v>
      </c>
      <c r="H1668" s="4" t="s">
        <v>68</v>
      </c>
      <c r="I1668" s="3" t="s">
        <v>1703</v>
      </c>
      <c r="J1668" s="3" t="s">
        <v>588</v>
      </c>
      <c r="K1668" s="3" t="s">
        <v>589</v>
      </c>
      <c r="L1668" s="3" t="s">
        <v>99</v>
      </c>
      <c r="M1668" s="3" t="s">
        <v>61</v>
      </c>
      <c r="N1668" s="4" t="s">
        <v>68</v>
      </c>
      <c r="O1668" s="4" t="s">
        <v>68</v>
      </c>
      <c r="P1668" s="3" t="s">
        <v>100</v>
      </c>
      <c r="Q1668" s="3" t="s">
        <v>41</v>
      </c>
      <c r="R1668" s="3" t="s">
        <v>102</v>
      </c>
      <c r="S1668" s="3" t="s">
        <v>99</v>
      </c>
      <c r="T1668" s="3" t="s">
        <v>103</v>
      </c>
      <c r="U1668" s="3" t="s">
        <v>104</v>
      </c>
      <c r="V1668" s="3" t="s">
        <v>45</v>
      </c>
      <c r="W1668" s="3" t="s">
        <v>34</v>
      </c>
      <c r="X1668" s="3" t="s">
        <v>46</v>
      </c>
      <c r="Y1668" s="3" t="s">
        <v>47</v>
      </c>
      <c r="Z1668" s="3" t="s">
        <v>105</v>
      </c>
      <c r="AA1668" s="3" t="s">
        <v>1815</v>
      </c>
      <c r="AB1668" s="4">
        <v>20</v>
      </c>
      <c r="AC1668" s="4">
        <v>232425</v>
      </c>
      <c r="AD1668" s="4">
        <v>232.43</v>
      </c>
      <c r="AE1668" s="4">
        <v>872000</v>
      </c>
    </row>
    <row r="1669" spans="1:31" ht="22" customHeight="1" x14ac:dyDescent="0.3">
      <c r="A1669" s="5">
        <v>43089</v>
      </c>
      <c r="B1669" s="6" t="s">
        <v>31</v>
      </c>
      <c r="C1669" s="6" t="s">
        <v>56</v>
      </c>
      <c r="D1669" s="7" t="s">
        <v>68</v>
      </c>
      <c r="E1669" s="7" t="s">
        <v>68</v>
      </c>
      <c r="F1669" s="7" t="s">
        <v>68</v>
      </c>
      <c r="G1669" s="7" t="s">
        <v>68</v>
      </c>
      <c r="H1669" s="7" t="s">
        <v>68</v>
      </c>
      <c r="I1669" s="6" t="s">
        <v>1703</v>
      </c>
      <c r="J1669" s="6" t="s">
        <v>656</v>
      </c>
      <c r="K1669" s="7" t="s">
        <v>68</v>
      </c>
      <c r="L1669" s="7" t="s">
        <v>68</v>
      </c>
      <c r="M1669" s="7" t="s">
        <v>68</v>
      </c>
      <c r="N1669" s="7" t="s">
        <v>68</v>
      </c>
      <c r="O1669" s="7" t="s">
        <v>68</v>
      </c>
      <c r="P1669" s="6" t="s">
        <v>657</v>
      </c>
      <c r="Q1669" s="6" t="s">
        <v>1714</v>
      </c>
      <c r="R1669" s="6" t="s">
        <v>133</v>
      </c>
      <c r="S1669" s="6" t="s">
        <v>110</v>
      </c>
      <c r="T1669" s="6" t="s">
        <v>134</v>
      </c>
      <c r="U1669" s="6" t="s">
        <v>115</v>
      </c>
      <c r="V1669" s="6" t="s">
        <v>45</v>
      </c>
      <c r="W1669" s="6" t="s">
        <v>34</v>
      </c>
      <c r="X1669" s="6" t="s">
        <v>46</v>
      </c>
      <c r="Y1669" s="6" t="s">
        <v>47</v>
      </c>
      <c r="Z1669" s="6" t="s">
        <v>163</v>
      </c>
      <c r="AA1669" s="6" t="s">
        <v>1816</v>
      </c>
      <c r="AB1669" s="7">
        <v>3</v>
      </c>
      <c r="AC1669" s="7">
        <v>54300</v>
      </c>
      <c r="AD1669" s="7">
        <v>54.3</v>
      </c>
      <c r="AE1669" s="7">
        <v>3572000</v>
      </c>
    </row>
    <row r="1670" spans="1:31" ht="22" customHeight="1" x14ac:dyDescent="0.3">
      <c r="A1670" s="2">
        <v>43087</v>
      </c>
      <c r="B1670" s="3" t="s">
        <v>126</v>
      </c>
      <c r="C1670" s="3" t="s">
        <v>56</v>
      </c>
      <c r="D1670" s="4" t="s">
        <v>68</v>
      </c>
      <c r="E1670" s="4" t="s">
        <v>68</v>
      </c>
      <c r="F1670" s="4" t="s">
        <v>68</v>
      </c>
      <c r="G1670" s="4" t="s">
        <v>68</v>
      </c>
      <c r="H1670" s="4" t="s">
        <v>68</v>
      </c>
      <c r="I1670" s="3" t="s">
        <v>1703</v>
      </c>
      <c r="J1670" s="3" t="s">
        <v>160</v>
      </c>
      <c r="K1670" s="4" t="s">
        <v>68</v>
      </c>
      <c r="L1670" s="3" t="s">
        <v>120</v>
      </c>
      <c r="M1670" s="3" t="s">
        <v>61</v>
      </c>
      <c r="N1670" s="4" t="s">
        <v>68</v>
      </c>
      <c r="O1670" s="4" t="s">
        <v>68</v>
      </c>
      <c r="P1670" s="3" t="s">
        <v>162</v>
      </c>
      <c r="Q1670" s="3" t="s">
        <v>41</v>
      </c>
      <c r="R1670" s="3" t="s">
        <v>122</v>
      </c>
      <c r="S1670" s="3" t="s">
        <v>120</v>
      </c>
      <c r="T1670" s="3" t="s">
        <v>123</v>
      </c>
      <c r="U1670" s="3" t="s">
        <v>124</v>
      </c>
      <c r="V1670" s="3" t="s">
        <v>45</v>
      </c>
      <c r="W1670" s="3" t="s">
        <v>34</v>
      </c>
      <c r="X1670" s="3" t="s">
        <v>46</v>
      </c>
      <c r="Y1670" s="3" t="s">
        <v>47</v>
      </c>
      <c r="Z1670" s="3" t="s">
        <v>163</v>
      </c>
      <c r="AA1670" s="3" t="s">
        <v>1817</v>
      </c>
      <c r="AB1670" s="4">
        <v>1</v>
      </c>
      <c r="AC1670" s="4">
        <v>5800</v>
      </c>
      <c r="AD1670" s="4">
        <v>5.8</v>
      </c>
      <c r="AE1670" s="4">
        <v>66000</v>
      </c>
    </row>
    <row r="1671" spans="1:31" ht="22" customHeight="1" x14ac:dyDescent="0.3">
      <c r="A1671" s="5">
        <v>43085</v>
      </c>
      <c r="B1671" s="6" t="s">
        <v>31</v>
      </c>
      <c r="C1671" s="6" t="s">
        <v>56</v>
      </c>
      <c r="D1671" s="7" t="s">
        <v>68</v>
      </c>
      <c r="E1671" s="7" t="s">
        <v>68</v>
      </c>
      <c r="F1671" s="7" t="s">
        <v>68</v>
      </c>
      <c r="G1671" s="7" t="s">
        <v>68</v>
      </c>
      <c r="H1671" s="7" t="s">
        <v>68</v>
      </c>
      <c r="I1671" s="6" t="s">
        <v>1703</v>
      </c>
      <c r="J1671" s="6" t="s">
        <v>230</v>
      </c>
      <c r="K1671" s="6" t="s">
        <v>580</v>
      </c>
      <c r="L1671" s="6" t="s">
        <v>110</v>
      </c>
      <c r="M1671" s="7" t="s">
        <v>68</v>
      </c>
      <c r="N1671" s="7" t="s">
        <v>68</v>
      </c>
      <c r="O1671" s="7" t="s">
        <v>68</v>
      </c>
      <c r="P1671" s="6" t="s">
        <v>231</v>
      </c>
      <c r="Q1671" s="6" t="s">
        <v>1714</v>
      </c>
      <c r="R1671" s="6" t="s">
        <v>133</v>
      </c>
      <c r="S1671" s="6" t="s">
        <v>110</v>
      </c>
      <c r="T1671" s="6" t="s">
        <v>134</v>
      </c>
      <c r="U1671" s="6" t="s">
        <v>115</v>
      </c>
      <c r="V1671" s="6" t="s">
        <v>45</v>
      </c>
      <c r="W1671" s="6" t="s">
        <v>34</v>
      </c>
      <c r="X1671" s="6" t="s">
        <v>46</v>
      </c>
      <c r="Y1671" s="6" t="s">
        <v>47</v>
      </c>
      <c r="Z1671" s="6" t="s">
        <v>232</v>
      </c>
      <c r="AA1671" s="6" t="s">
        <v>1818</v>
      </c>
      <c r="AB1671" s="7">
        <v>1</v>
      </c>
      <c r="AC1671" s="7">
        <v>16040</v>
      </c>
      <c r="AD1671" s="7">
        <v>16.04</v>
      </c>
      <c r="AE1671" s="7">
        <v>21900</v>
      </c>
    </row>
    <row r="1672" spans="1:31" ht="22" customHeight="1" x14ac:dyDescent="0.3">
      <c r="A1672" s="2">
        <v>43085</v>
      </c>
      <c r="B1672" s="3" t="s">
        <v>31</v>
      </c>
      <c r="C1672" s="3" t="s">
        <v>56</v>
      </c>
      <c r="D1672" s="4" t="s">
        <v>68</v>
      </c>
      <c r="E1672" s="4" t="s">
        <v>68</v>
      </c>
      <c r="F1672" s="4" t="s">
        <v>68</v>
      </c>
      <c r="G1672" s="4" t="s">
        <v>68</v>
      </c>
      <c r="H1672" s="4" t="s">
        <v>68</v>
      </c>
      <c r="I1672" s="3" t="s">
        <v>1703</v>
      </c>
      <c r="J1672" s="3" t="s">
        <v>200</v>
      </c>
      <c r="K1672" s="4" t="s">
        <v>68</v>
      </c>
      <c r="L1672" s="3" t="s">
        <v>99</v>
      </c>
      <c r="M1672" s="4" t="s">
        <v>68</v>
      </c>
      <c r="N1672" s="4" t="s">
        <v>68</v>
      </c>
      <c r="O1672" s="4" t="s">
        <v>68</v>
      </c>
      <c r="P1672" s="3" t="s">
        <v>202</v>
      </c>
      <c r="Q1672" s="3" t="s">
        <v>41</v>
      </c>
      <c r="R1672" s="3" t="s">
        <v>133</v>
      </c>
      <c r="S1672" s="3" t="s">
        <v>110</v>
      </c>
      <c r="T1672" s="3" t="s">
        <v>134</v>
      </c>
      <c r="U1672" s="3" t="s">
        <v>115</v>
      </c>
      <c r="V1672" s="3" t="s">
        <v>45</v>
      </c>
      <c r="W1672" s="3" t="s">
        <v>34</v>
      </c>
      <c r="X1672" s="3" t="s">
        <v>46</v>
      </c>
      <c r="Y1672" s="3" t="s">
        <v>47</v>
      </c>
      <c r="Z1672" s="3" t="s">
        <v>145</v>
      </c>
      <c r="AA1672" s="3" t="s">
        <v>1819</v>
      </c>
      <c r="AB1672" s="4">
        <v>2</v>
      </c>
      <c r="AC1672" s="4">
        <v>19480</v>
      </c>
      <c r="AD1672" s="4">
        <v>19.48</v>
      </c>
      <c r="AE1672" s="4">
        <v>221000</v>
      </c>
    </row>
    <row r="1673" spans="1:31" ht="22" customHeight="1" x14ac:dyDescent="0.3">
      <c r="A1673" s="5">
        <v>43085</v>
      </c>
      <c r="B1673" s="6" t="s">
        <v>31</v>
      </c>
      <c r="C1673" s="6" t="s">
        <v>56</v>
      </c>
      <c r="D1673" s="7" t="s">
        <v>68</v>
      </c>
      <c r="E1673" s="7" t="s">
        <v>68</v>
      </c>
      <c r="F1673" s="7" t="s">
        <v>68</v>
      </c>
      <c r="G1673" s="7" t="s">
        <v>68</v>
      </c>
      <c r="H1673" s="7" t="s">
        <v>68</v>
      </c>
      <c r="I1673" s="6" t="s">
        <v>1703</v>
      </c>
      <c r="J1673" s="6" t="s">
        <v>131</v>
      </c>
      <c r="K1673" s="6" t="s">
        <v>109</v>
      </c>
      <c r="L1673" s="6" t="s">
        <v>110</v>
      </c>
      <c r="M1673" s="7" t="s">
        <v>68</v>
      </c>
      <c r="N1673" s="7" t="s">
        <v>68</v>
      </c>
      <c r="O1673" s="7" t="s">
        <v>68</v>
      </c>
      <c r="P1673" s="6" t="s">
        <v>132</v>
      </c>
      <c r="Q1673" s="6" t="s">
        <v>1714</v>
      </c>
      <c r="R1673" s="6" t="s">
        <v>133</v>
      </c>
      <c r="S1673" s="6" t="s">
        <v>110</v>
      </c>
      <c r="T1673" s="6" t="s">
        <v>134</v>
      </c>
      <c r="U1673" s="6" t="s">
        <v>115</v>
      </c>
      <c r="V1673" s="6" t="s">
        <v>45</v>
      </c>
      <c r="W1673" s="6" t="s">
        <v>34</v>
      </c>
      <c r="X1673" s="6" t="s">
        <v>46</v>
      </c>
      <c r="Y1673" s="6" t="s">
        <v>47</v>
      </c>
      <c r="Z1673" s="6" t="s">
        <v>145</v>
      </c>
      <c r="AA1673" s="6" t="s">
        <v>1820</v>
      </c>
      <c r="AB1673" s="7">
        <v>2</v>
      </c>
      <c r="AC1673" s="7">
        <v>17400</v>
      </c>
      <c r="AD1673" s="7">
        <v>17.399999999999999</v>
      </c>
      <c r="AE1673" s="7">
        <v>197000</v>
      </c>
    </row>
    <row r="1674" spans="1:31" ht="22" customHeight="1" x14ac:dyDescent="0.3">
      <c r="A1674" s="2">
        <v>43082</v>
      </c>
      <c r="B1674" s="3" t="s">
        <v>31</v>
      </c>
      <c r="C1674" s="3" t="s">
        <v>56</v>
      </c>
      <c r="D1674" s="4" t="s">
        <v>68</v>
      </c>
      <c r="E1674" s="4" t="s">
        <v>68</v>
      </c>
      <c r="F1674" s="4" t="s">
        <v>68</v>
      </c>
      <c r="G1674" s="4" t="s">
        <v>68</v>
      </c>
      <c r="H1674" s="4" t="s">
        <v>68</v>
      </c>
      <c r="I1674" s="3" t="s">
        <v>1703</v>
      </c>
      <c r="J1674" s="3" t="s">
        <v>588</v>
      </c>
      <c r="K1674" s="3" t="s">
        <v>589</v>
      </c>
      <c r="L1674" s="3" t="s">
        <v>99</v>
      </c>
      <c r="M1674" s="3" t="s">
        <v>61</v>
      </c>
      <c r="N1674" s="4" t="s">
        <v>68</v>
      </c>
      <c r="O1674" s="4" t="s">
        <v>68</v>
      </c>
      <c r="P1674" s="3" t="s">
        <v>100</v>
      </c>
      <c r="Q1674" s="3" t="s">
        <v>41</v>
      </c>
      <c r="R1674" s="3" t="s">
        <v>102</v>
      </c>
      <c r="S1674" s="3" t="s">
        <v>99</v>
      </c>
      <c r="T1674" s="3" t="s">
        <v>103</v>
      </c>
      <c r="U1674" s="3" t="s">
        <v>104</v>
      </c>
      <c r="V1674" s="3" t="s">
        <v>45</v>
      </c>
      <c r="W1674" s="3" t="s">
        <v>34</v>
      </c>
      <c r="X1674" s="3" t="s">
        <v>46</v>
      </c>
      <c r="Y1674" s="3" t="s">
        <v>47</v>
      </c>
      <c r="Z1674" s="3" t="s">
        <v>105</v>
      </c>
      <c r="AA1674" s="3" t="s">
        <v>1821</v>
      </c>
      <c r="AB1674" s="4">
        <v>22</v>
      </c>
      <c r="AC1674" s="4">
        <v>255667.01</v>
      </c>
      <c r="AD1674" s="4">
        <v>255.67</v>
      </c>
      <c r="AE1674" s="4">
        <v>959000</v>
      </c>
    </row>
    <row r="1675" spans="1:31" ht="22" customHeight="1" x14ac:dyDescent="0.3">
      <c r="A1675" s="5">
        <v>43080</v>
      </c>
      <c r="B1675" s="6" t="s">
        <v>31</v>
      </c>
      <c r="C1675" s="6" t="s">
        <v>56</v>
      </c>
      <c r="D1675" s="7" t="s">
        <v>68</v>
      </c>
      <c r="E1675" s="7" t="s">
        <v>68</v>
      </c>
      <c r="F1675" s="7" t="s">
        <v>68</v>
      </c>
      <c r="G1675" s="7" t="s">
        <v>68</v>
      </c>
      <c r="H1675" s="7" t="s">
        <v>68</v>
      </c>
      <c r="I1675" s="6" t="s">
        <v>1703</v>
      </c>
      <c r="J1675" s="6" t="s">
        <v>1774</v>
      </c>
      <c r="K1675" s="7" t="s">
        <v>68</v>
      </c>
      <c r="L1675" s="6" t="s">
        <v>1775</v>
      </c>
      <c r="M1675" s="7" t="s">
        <v>68</v>
      </c>
      <c r="N1675" s="7" t="s">
        <v>68</v>
      </c>
      <c r="O1675" s="7" t="s">
        <v>68</v>
      </c>
      <c r="P1675" s="6" t="s">
        <v>1776</v>
      </c>
      <c r="Q1675" s="6" t="s">
        <v>41</v>
      </c>
      <c r="R1675" s="6" t="s">
        <v>82</v>
      </c>
      <c r="S1675" s="6" t="s">
        <v>79</v>
      </c>
      <c r="T1675" s="6" t="s">
        <v>83</v>
      </c>
      <c r="U1675" s="6" t="s">
        <v>65</v>
      </c>
      <c r="V1675" s="6" t="s">
        <v>45</v>
      </c>
      <c r="W1675" s="6" t="s">
        <v>34</v>
      </c>
      <c r="X1675" s="6" t="s">
        <v>46</v>
      </c>
      <c r="Y1675" s="6" t="s">
        <v>47</v>
      </c>
      <c r="Z1675" s="6" t="s">
        <v>84</v>
      </c>
      <c r="AA1675" s="6" t="s">
        <v>1822</v>
      </c>
      <c r="AB1675" s="7">
        <v>3</v>
      </c>
      <c r="AC1675" s="7">
        <v>43482</v>
      </c>
      <c r="AD1675" s="7">
        <v>43.48</v>
      </c>
      <c r="AE1675" s="7">
        <v>168000</v>
      </c>
    </row>
    <row r="1676" spans="1:31" ht="22" customHeight="1" x14ac:dyDescent="0.3">
      <c r="A1676" s="2">
        <v>43079</v>
      </c>
      <c r="B1676" s="3" t="s">
        <v>31</v>
      </c>
      <c r="C1676" s="3" t="s">
        <v>56</v>
      </c>
      <c r="D1676" s="4" t="s">
        <v>68</v>
      </c>
      <c r="E1676" s="4" t="s">
        <v>68</v>
      </c>
      <c r="F1676" s="4" t="s">
        <v>68</v>
      </c>
      <c r="G1676" s="4" t="s">
        <v>68</v>
      </c>
      <c r="H1676" s="4" t="s">
        <v>68</v>
      </c>
      <c r="I1676" s="3" t="s">
        <v>1703</v>
      </c>
      <c r="J1676" s="3" t="s">
        <v>1676</v>
      </c>
      <c r="K1676" s="3" t="s">
        <v>1677</v>
      </c>
      <c r="L1676" s="3" t="s">
        <v>92</v>
      </c>
      <c r="M1676" s="3" t="s">
        <v>61</v>
      </c>
      <c r="N1676" s="8">
        <v>42196711</v>
      </c>
      <c r="O1676" s="4" t="s">
        <v>68</v>
      </c>
      <c r="P1676" s="3" t="s">
        <v>1678</v>
      </c>
      <c r="Q1676" s="3" t="s">
        <v>41</v>
      </c>
      <c r="R1676" s="3" t="s">
        <v>91</v>
      </c>
      <c r="S1676" s="3" t="s">
        <v>92</v>
      </c>
      <c r="T1676" s="3" t="s">
        <v>93</v>
      </c>
      <c r="U1676" s="3" t="s">
        <v>94</v>
      </c>
      <c r="V1676" s="3" t="s">
        <v>45</v>
      </c>
      <c r="W1676" s="3" t="s">
        <v>34</v>
      </c>
      <c r="X1676" s="3" t="s">
        <v>46</v>
      </c>
      <c r="Y1676" s="3" t="s">
        <v>47</v>
      </c>
      <c r="Z1676" s="3" t="s">
        <v>95</v>
      </c>
      <c r="AA1676" s="3" t="s">
        <v>1823</v>
      </c>
      <c r="AB1676" s="4">
        <v>2</v>
      </c>
      <c r="AC1676" s="4">
        <v>26200</v>
      </c>
      <c r="AD1676" s="4">
        <v>26.2</v>
      </c>
      <c r="AE1676" s="4">
        <v>117000</v>
      </c>
    </row>
    <row r="1677" spans="1:31" ht="22" customHeight="1" x14ac:dyDescent="0.3">
      <c r="A1677" s="5">
        <v>43079</v>
      </c>
      <c r="B1677" s="6" t="s">
        <v>31</v>
      </c>
      <c r="C1677" s="6" t="s">
        <v>56</v>
      </c>
      <c r="D1677" s="7" t="s">
        <v>68</v>
      </c>
      <c r="E1677" s="7" t="s">
        <v>68</v>
      </c>
      <c r="F1677" s="7" t="s">
        <v>68</v>
      </c>
      <c r="G1677" s="7" t="s">
        <v>68</v>
      </c>
      <c r="H1677" s="7" t="s">
        <v>68</v>
      </c>
      <c r="I1677" s="6" t="s">
        <v>1703</v>
      </c>
      <c r="J1677" s="6" t="s">
        <v>1676</v>
      </c>
      <c r="K1677" s="6" t="s">
        <v>1677</v>
      </c>
      <c r="L1677" s="6" t="s">
        <v>92</v>
      </c>
      <c r="M1677" s="6" t="s">
        <v>61</v>
      </c>
      <c r="N1677" s="9">
        <v>42196711</v>
      </c>
      <c r="O1677" s="7" t="s">
        <v>68</v>
      </c>
      <c r="P1677" s="6" t="s">
        <v>1678</v>
      </c>
      <c r="Q1677" s="6" t="s">
        <v>41</v>
      </c>
      <c r="R1677" s="6" t="s">
        <v>91</v>
      </c>
      <c r="S1677" s="6" t="s">
        <v>92</v>
      </c>
      <c r="T1677" s="6" t="s">
        <v>93</v>
      </c>
      <c r="U1677" s="6" t="s">
        <v>94</v>
      </c>
      <c r="V1677" s="6" t="s">
        <v>45</v>
      </c>
      <c r="W1677" s="6" t="s">
        <v>34</v>
      </c>
      <c r="X1677" s="6" t="s">
        <v>46</v>
      </c>
      <c r="Y1677" s="6" t="s">
        <v>47</v>
      </c>
      <c r="Z1677" s="6" t="s">
        <v>95</v>
      </c>
      <c r="AA1677" s="6" t="s">
        <v>1824</v>
      </c>
      <c r="AB1677" s="7">
        <v>6</v>
      </c>
      <c r="AC1677" s="7">
        <v>78600</v>
      </c>
      <c r="AD1677" s="7">
        <v>78.599999999999994</v>
      </c>
      <c r="AE1677" s="7">
        <v>350000</v>
      </c>
    </row>
    <row r="1678" spans="1:31" ht="22" customHeight="1" x14ac:dyDescent="0.3">
      <c r="A1678" s="2">
        <v>43078</v>
      </c>
      <c r="B1678" s="3" t="s">
        <v>31</v>
      </c>
      <c r="C1678" s="3" t="s">
        <v>56</v>
      </c>
      <c r="D1678" s="4" t="s">
        <v>68</v>
      </c>
      <c r="E1678" s="4" t="s">
        <v>68</v>
      </c>
      <c r="F1678" s="4" t="s">
        <v>68</v>
      </c>
      <c r="G1678" s="4" t="s">
        <v>68</v>
      </c>
      <c r="H1678" s="4" t="s">
        <v>68</v>
      </c>
      <c r="I1678" s="3" t="s">
        <v>1703</v>
      </c>
      <c r="J1678" s="3" t="s">
        <v>131</v>
      </c>
      <c r="K1678" s="3" t="s">
        <v>109</v>
      </c>
      <c r="L1678" s="3" t="s">
        <v>110</v>
      </c>
      <c r="M1678" s="4" t="s">
        <v>68</v>
      </c>
      <c r="N1678" s="4" t="s">
        <v>68</v>
      </c>
      <c r="O1678" s="4" t="s">
        <v>68</v>
      </c>
      <c r="P1678" s="3" t="s">
        <v>132</v>
      </c>
      <c r="Q1678" s="3" t="s">
        <v>1714</v>
      </c>
      <c r="R1678" s="3" t="s">
        <v>133</v>
      </c>
      <c r="S1678" s="3" t="s">
        <v>110</v>
      </c>
      <c r="T1678" s="3" t="s">
        <v>134</v>
      </c>
      <c r="U1678" s="3" t="s">
        <v>115</v>
      </c>
      <c r="V1678" s="3" t="s">
        <v>45</v>
      </c>
      <c r="W1678" s="3" t="s">
        <v>34</v>
      </c>
      <c r="X1678" s="3" t="s">
        <v>46</v>
      </c>
      <c r="Y1678" s="3" t="s">
        <v>47</v>
      </c>
      <c r="Z1678" s="3" t="s">
        <v>145</v>
      </c>
      <c r="AA1678" s="3" t="s">
        <v>1825</v>
      </c>
      <c r="AB1678" s="4">
        <v>2</v>
      </c>
      <c r="AC1678" s="4">
        <v>17400</v>
      </c>
      <c r="AD1678" s="4">
        <v>17.399999999999999</v>
      </c>
      <c r="AE1678" s="4">
        <v>197000</v>
      </c>
    </row>
    <row r="1679" spans="1:31" ht="22" customHeight="1" x14ac:dyDescent="0.3">
      <c r="A1679" s="5">
        <v>43078</v>
      </c>
      <c r="B1679" s="6" t="s">
        <v>31</v>
      </c>
      <c r="C1679" s="6" t="s">
        <v>56</v>
      </c>
      <c r="D1679" s="7" t="s">
        <v>68</v>
      </c>
      <c r="E1679" s="7" t="s">
        <v>68</v>
      </c>
      <c r="F1679" s="7" t="s">
        <v>68</v>
      </c>
      <c r="G1679" s="7" t="s">
        <v>68</v>
      </c>
      <c r="H1679" s="7" t="s">
        <v>68</v>
      </c>
      <c r="I1679" s="6" t="s">
        <v>1703</v>
      </c>
      <c r="J1679" s="6" t="s">
        <v>944</v>
      </c>
      <c r="K1679" s="7" t="s">
        <v>68</v>
      </c>
      <c r="L1679" s="6" t="s">
        <v>120</v>
      </c>
      <c r="M1679" s="7" t="s">
        <v>68</v>
      </c>
      <c r="N1679" s="7" t="s">
        <v>68</v>
      </c>
      <c r="O1679" s="7" t="s">
        <v>68</v>
      </c>
      <c r="P1679" s="6" t="s">
        <v>360</v>
      </c>
      <c r="Q1679" s="6" t="s">
        <v>41</v>
      </c>
      <c r="R1679" s="6" t="s">
        <v>1684</v>
      </c>
      <c r="S1679" s="6" t="s">
        <v>120</v>
      </c>
      <c r="T1679" s="6" t="s">
        <v>1685</v>
      </c>
      <c r="U1679" s="6" t="s">
        <v>124</v>
      </c>
      <c r="V1679" s="6" t="s">
        <v>45</v>
      </c>
      <c r="W1679" s="6" t="s">
        <v>34</v>
      </c>
      <c r="X1679" s="6" t="s">
        <v>46</v>
      </c>
      <c r="Y1679" s="6" t="s">
        <v>47</v>
      </c>
      <c r="Z1679" s="6" t="s">
        <v>361</v>
      </c>
      <c r="AA1679" s="6" t="s">
        <v>1826</v>
      </c>
      <c r="AB1679" s="7">
        <v>2</v>
      </c>
      <c r="AC1679" s="7">
        <v>26400</v>
      </c>
      <c r="AD1679" s="7">
        <v>26.4</v>
      </c>
      <c r="AE1679" s="7">
        <v>252000</v>
      </c>
    </row>
    <row r="1680" spans="1:31" ht="22" customHeight="1" x14ac:dyDescent="0.3">
      <c r="A1680" s="2">
        <v>43078</v>
      </c>
      <c r="B1680" s="3" t="s">
        <v>31</v>
      </c>
      <c r="C1680" s="3" t="s">
        <v>56</v>
      </c>
      <c r="D1680" s="4" t="s">
        <v>68</v>
      </c>
      <c r="E1680" s="4" t="s">
        <v>68</v>
      </c>
      <c r="F1680" s="4" t="s">
        <v>68</v>
      </c>
      <c r="G1680" s="4" t="s">
        <v>68</v>
      </c>
      <c r="H1680" s="4" t="s">
        <v>68</v>
      </c>
      <c r="I1680" s="3" t="s">
        <v>1703</v>
      </c>
      <c r="J1680" s="3" t="s">
        <v>944</v>
      </c>
      <c r="K1680" s="4" t="s">
        <v>68</v>
      </c>
      <c r="L1680" s="3" t="s">
        <v>120</v>
      </c>
      <c r="M1680" s="4" t="s">
        <v>68</v>
      </c>
      <c r="N1680" s="4" t="s">
        <v>68</v>
      </c>
      <c r="O1680" s="4" t="s">
        <v>68</v>
      </c>
      <c r="P1680" s="3" t="s">
        <v>360</v>
      </c>
      <c r="Q1680" s="3" t="s">
        <v>41</v>
      </c>
      <c r="R1680" s="3" t="s">
        <v>1684</v>
      </c>
      <c r="S1680" s="3" t="s">
        <v>120</v>
      </c>
      <c r="T1680" s="3" t="s">
        <v>1685</v>
      </c>
      <c r="U1680" s="3" t="s">
        <v>124</v>
      </c>
      <c r="V1680" s="3" t="s">
        <v>45</v>
      </c>
      <c r="W1680" s="3" t="s">
        <v>34</v>
      </c>
      <c r="X1680" s="3" t="s">
        <v>46</v>
      </c>
      <c r="Y1680" s="3" t="s">
        <v>47</v>
      </c>
      <c r="Z1680" s="3" t="s">
        <v>361</v>
      </c>
      <c r="AA1680" s="3" t="s">
        <v>1827</v>
      </c>
      <c r="AB1680" s="4">
        <v>1</v>
      </c>
      <c r="AC1680" s="4">
        <v>13200</v>
      </c>
      <c r="AD1680" s="4">
        <v>13.2</v>
      </c>
      <c r="AE1680" s="4">
        <v>126000</v>
      </c>
    </row>
    <row r="1681" spans="1:31" ht="22" customHeight="1" x14ac:dyDescent="0.3">
      <c r="A1681" s="5">
        <v>43078</v>
      </c>
      <c r="B1681" s="6" t="s">
        <v>31</v>
      </c>
      <c r="C1681" s="6" t="s">
        <v>56</v>
      </c>
      <c r="D1681" s="7" t="s">
        <v>68</v>
      </c>
      <c r="E1681" s="7" t="s">
        <v>68</v>
      </c>
      <c r="F1681" s="7" t="s">
        <v>68</v>
      </c>
      <c r="G1681" s="7" t="s">
        <v>68</v>
      </c>
      <c r="H1681" s="7" t="s">
        <v>68</v>
      </c>
      <c r="I1681" s="6" t="s">
        <v>1703</v>
      </c>
      <c r="J1681" s="6" t="s">
        <v>200</v>
      </c>
      <c r="K1681" s="7" t="s">
        <v>68</v>
      </c>
      <c r="L1681" s="6" t="s">
        <v>99</v>
      </c>
      <c r="M1681" s="7" t="s">
        <v>68</v>
      </c>
      <c r="N1681" s="7" t="s">
        <v>68</v>
      </c>
      <c r="O1681" s="7" t="s">
        <v>68</v>
      </c>
      <c r="P1681" s="6" t="s">
        <v>202</v>
      </c>
      <c r="Q1681" s="6" t="s">
        <v>41</v>
      </c>
      <c r="R1681" s="6" t="s">
        <v>133</v>
      </c>
      <c r="S1681" s="6" t="s">
        <v>110</v>
      </c>
      <c r="T1681" s="6" t="s">
        <v>134</v>
      </c>
      <c r="U1681" s="6" t="s">
        <v>115</v>
      </c>
      <c r="V1681" s="6" t="s">
        <v>45</v>
      </c>
      <c r="W1681" s="6" t="s">
        <v>34</v>
      </c>
      <c r="X1681" s="6" t="s">
        <v>46</v>
      </c>
      <c r="Y1681" s="6" t="s">
        <v>47</v>
      </c>
      <c r="Z1681" s="6" t="s">
        <v>95</v>
      </c>
      <c r="AA1681" s="6" t="s">
        <v>1828</v>
      </c>
      <c r="AB1681" s="7">
        <v>2</v>
      </c>
      <c r="AC1681" s="7">
        <v>21730</v>
      </c>
      <c r="AD1681" s="7">
        <v>21.73</v>
      </c>
      <c r="AE1681" s="7">
        <v>83000</v>
      </c>
    </row>
    <row r="1682" spans="1:31" ht="22" customHeight="1" x14ac:dyDescent="0.3">
      <c r="A1682" s="2">
        <v>43078</v>
      </c>
      <c r="B1682" s="3" t="s">
        <v>31</v>
      </c>
      <c r="C1682" s="3" t="s">
        <v>56</v>
      </c>
      <c r="D1682" s="4" t="s">
        <v>68</v>
      </c>
      <c r="E1682" s="4" t="s">
        <v>68</v>
      </c>
      <c r="F1682" s="4" t="s">
        <v>68</v>
      </c>
      <c r="G1682" s="4" t="s">
        <v>68</v>
      </c>
      <c r="H1682" s="4" t="s">
        <v>68</v>
      </c>
      <c r="I1682" s="3" t="s">
        <v>1703</v>
      </c>
      <c r="J1682" s="3" t="s">
        <v>944</v>
      </c>
      <c r="K1682" s="4" t="s">
        <v>68</v>
      </c>
      <c r="L1682" s="3" t="s">
        <v>120</v>
      </c>
      <c r="M1682" s="4" t="s">
        <v>68</v>
      </c>
      <c r="N1682" s="4" t="s">
        <v>68</v>
      </c>
      <c r="O1682" s="4" t="s">
        <v>68</v>
      </c>
      <c r="P1682" s="3" t="s">
        <v>360</v>
      </c>
      <c r="Q1682" s="3" t="s">
        <v>41</v>
      </c>
      <c r="R1682" s="3" t="s">
        <v>1684</v>
      </c>
      <c r="S1682" s="3" t="s">
        <v>120</v>
      </c>
      <c r="T1682" s="3" t="s">
        <v>1685</v>
      </c>
      <c r="U1682" s="3" t="s">
        <v>124</v>
      </c>
      <c r="V1682" s="3" t="s">
        <v>45</v>
      </c>
      <c r="W1682" s="3" t="s">
        <v>34</v>
      </c>
      <c r="X1682" s="3" t="s">
        <v>46</v>
      </c>
      <c r="Y1682" s="3" t="s">
        <v>47</v>
      </c>
      <c r="Z1682" s="3" t="s">
        <v>361</v>
      </c>
      <c r="AA1682" s="3" t="s">
        <v>1829</v>
      </c>
      <c r="AB1682" s="4">
        <v>1</v>
      </c>
      <c r="AC1682" s="4">
        <v>13200</v>
      </c>
      <c r="AD1682" s="4">
        <v>13.2</v>
      </c>
      <c r="AE1682" s="4">
        <v>126000</v>
      </c>
    </row>
    <row r="1683" spans="1:31" ht="22" customHeight="1" x14ac:dyDescent="0.3">
      <c r="A1683" s="5">
        <v>43078</v>
      </c>
      <c r="B1683" s="6" t="s">
        <v>31</v>
      </c>
      <c r="C1683" s="6" t="s">
        <v>56</v>
      </c>
      <c r="D1683" s="7" t="s">
        <v>68</v>
      </c>
      <c r="E1683" s="7" t="s">
        <v>68</v>
      </c>
      <c r="F1683" s="7" t="s">
        <v>68</v>
      </c>
      <c r="G1683" s="7" t="s">
        <v>68</v>
      </c>
      <c r="H1683" s="7" t="s">
        <v>68</v>
      </c>
      <c r="I1683" s="6" t="s">
        <v>1703</v>
      </c>
      <c r="J1683" s="6" t="s">
        <v>200</v>
      </c>
      <c r="K1683" s="7" t="s">
        <v>68</v>
      </c>
      <c r="L1683" s="6" t="s">
        <v>99</v>
      </c>
      <c r="M1683" s="7" t="s">
        <v>68</v>
      </c>
      <c r="N1683" s="7" t="s">
        <v>68</v>
      </c>
      <c r="O1683" s="7" t="s">
        <v>68</v>
      </c>
      <c r="P1683" s="6" t="s">
        <v>202</v>
      </c>
      <c r="Q1683" s="6" t="s">
        <v>41</v>
      </c>
      <c r="R1683" s="6" t="s">
        <v>133</v>
      </c>
      <c r="S1683" s="6" t="s">
        <v>110</v>
      </c>
      <c r="T1683" s="6" t="s">
        <v>134</v>
      </c>
      <c r="U1683" s="6" t="s">
        <v>115</v>
      </c>
      <c r="V1683" s="6" t="s">
        <v>45</v>
      </c>
      <c r="W1683" s="6" t="s">
        <v>34</v>
      </c>
      <c r="X1683" s="6" t="s">
        <v>46</v>
      </c>
      <c r="Y1683" s="6" t="s">
        <v>47</v>
      </c>
      <c r="Z1683" s="6" t="s">
        <v>203</v>
      </c>
      <c r="AA1683" s="6" t="s">
        <v>1830</v>
      </c>
      <c r="AB1683" s="7">
        <v>18</v>
      </c>
      <c r="AC1683" s="7">
        <v>204300</v>
      </c>
      <c r="AD1683" s="7">
        <v>204.3</v>
      </c>
      <c r="AE1683" s="7">
        <v>2313000</v>
      </c>
    </row>
    <row r="1684" spans="1:31" ht="22" customHeight="1" x14ac:dyDescent="0.3">
      <c r="A1684" s="2">
        <v>43078</v>
      </c>
      <c r="B1684" s="3" t="s">
        <v>107</v>
      </c>
      <c r="C1684" s="3" t="s">
        <v>56</v>
      </c>
      <c r="D1684" s="4" t="s">
        <v>68</v>
      </c>
      <c r="E1684" s="4" t="s">
        <v>68</v>
      </c>
      <c r="F1684" s="4" t="s">
        <v>68</v>
      </c>
      <c r="G1684" s="4" t="s">
        <v>68</v>
      </c>
      <c r="H1684" s="4" t="s">
        <v>68</v>
      </c>
      <c r="I1684" s="3" t="s">
        <v>1703</v>
      </c>
      <c r="J1684" s="3" t="s">
        <v>108</v>
      </c>
      <c r="K1684" s="3" t="s">
        <v>109</v>
      </c>
      <c r="L1684" s="3" t="s">
        <v>110</v>
      </c>
      <c r="M1684" s="3" t="s">
        <v>61</v>
      </c>
      <c r="N1684" s="4">
        <v>4753761516.5299997</v>
      </c>
      <c r="O1684" s="4">
        <v>5421594553.2399998</v>
      </c>
      <c r="P1684" s="3" t="s">
        <v>1158</v>
      </c>
      <c r="Q1684" s="3" t="s">
        <v>41</v>
      </c>
      <c r="R1684" s="3" t="s">
        <v>133</v>
      </c>
      <c r="S1684" s="3" t="s">
        <v>110</v>
      </c>
      <c r="T1684" s="3" t="s">
        <v>134</v>
      </c>
      <c r="U1684" s="3" t="s">
        <v>115</v>
      </c>
      <c r="V1684" s="3" t="s">
        <v>45</v>
      </c>
      <c r="W1684" s="3" t="s">
        <v>34</v>
      </c>
      <c r="X1684" s="3" t="s">
        <v>46</v>
      </c>
      <c r="Y1684" s="3" t="s">
        <v>47</v>
      </c>
      <c r="Z1684" s="3" t="s">
        <v>345</v>
      </c>
      <c r="AA1684" s="3" t="s">
        <v>1831</v>
      </c>
      <c r="AB1684" s="4">
        <v>1</v>
      </c>
      <c r="AC1684" s="4">
        <v>12570</v>
      </c>
      <c r="AD1684" s="4">
        <v>12.57</v>
      </c>
      <c r="AE1684" s="4">
        <v>142000</v>
      </c>
    </row>
    <row r="1685" spans="1:31" ht="22" customHeight="1" x14ac:dyDescent="0.3">
      <c r="A1685" s="5">
        <v>43076</v>
      </c>
      <c r="B1685" s="6" t="s">
        <v>31</v>
      </c>
      <c r="C1685" s="6" t="s">
        <v>56</v>
      </c>
      <c r="D1685" s="7" t="s">
        <v>68</v>
      </c>
      <c r="E1685" s="7" t="s">
        <v>68</v>
      </c>
      <c r="F1685" s="7" t="s">
        <v>68</v>
      </c>
      <c r="G1685" s="7" t="s">
        <v>68</v>
      </c>
      <c r="H1685" s="7" t="s">
        <v>68</v>
      </c>
      <c r="I1685" s="6" t="s">
        <v>1703</v>
      </c>
      <c r="J1685" s="6" t="s">
        <v>1774</v>
      </c>
      <c r="K1685" s="7" t="s">
        <v>68</v>
      </c>
      <c r="L1685" s="6" t="s">
        <v>1775</v>
      </c>
      <c r="M1685" s="7" t="s">
        <v>68</v>
      </c>
      <c r="N1685" s="7" t="s">
        <v>68</v>
      </c>
      <c r="O1685" s="7" t="s">
        <v>68</v>
      </c>
      <c r="P1685" s="6" t="s">
        <v>1776</v>
      </c>
      <c r="Q1685" s="6" t="s">
        <v>41</v>
      </c>
      <c r="R1685" s="6" t="s">
        <v>82</v>
      </c>
      <c r="S1685" s="6" t="s">
        <v>79</v>
      </c>
      <c r="T1685" s="6" t="s">
        <v>83</v>
      </c>
      <c r="U1685" s="6" t="s">
        <v>65</v>
      </c>
      <c r="V1685" s="6" t="s">
        <v>45</v>
      </c>
      <c r="W1685" s="6" t="s">
        <v>34</v>
      </c>
      <c r="X1685" s="6" t="s">
        <v>46</v>
      </c>
      <c r="Y1685" s="6" t="s">
        <v>47</v>
      </c>
      <c r="Z1685" s="6" t="s">
        <v>84</v>
      </c>
      <c r="AA1685" s="6" t="s">
        <v>1832</v>
      </c>
      <c r="AB1685" s="7">
        <v>6</v>
      </c>
      <c r="AC1685" s="7">
        <v>86919</v>
      </c>
      <c r="AD1685" s="7">
        <v>86.92</v>
      </c>
      <c r="AE1685" s="7">
        <v>335000</v>
      </c>
    </row>
    <row r="1686" spans="1:31" ht="22" customHeight="1" x14ac:dyDescent="0.3">
      <c r="A1686" s="2">
        <v>43076</v>
      </c>
      <c r="B1686" s="3" t="s">
        <v>31</v>
      </c>
      <c r="C1686" s="3" t="s">
        <v>56</v>
      </c>
      <c r="D1686" s="4" t="s">
        <v>68</v>
      </c>
      <c r="E1686" s="4" t="s">
        <v>68</v>
      </c>
      <c r="F1686" s="4" t="s">
        <v>68</v>
      </c>
      <c r="G1686" s="4" t="s">
        <v>68</v>
      </c>
      <c r="H1686" s="4" t="s">
        <v>68</v>
      </c>
      <c r="I1686" s="3" t="s">
        <v>1703</v>
      </c>
      <c r="J1686" s="3" t="s">
        <v>1774</v>
      </c>
      <c r="K1686" s="4" t="s">
        <v>68</v>
      </c>
      <c r="L1686" s="3" t="s">
        <v>1775</v>
      </c>
      <c r="M1686" s="4" t="s">
        <v>68</v>
      </c>
      <c r="N1686" s="4" t="s">
        <v>68</v>
      </c>
      <c r="O1686" s="4" t="s">
        <v>68</v>
      </c>
      <c r="P1686" s="3" t="s">
        <v>1776</v>
      </c>
      <c r="Q1686" s="3" t="s">
        <v>41</v>
      </c>
      <c r="R1686" s="3" t="s">
        <v>82</v>
      </c>
      <c r="S1686" s="3" t="s">
        <v>79</v>
      </c>
      <c r="T1686" s="3" t="s">
        <v>83</v>
      </c>
      <c r="U1686" s="3" t="s">
        <v>65</v>
      </c>
      <c r="V1686" s="3" t="s">
        <v>45</v>
      </c>
      <c r="W1686" s="3" t="s">
        <v>34</v>
      </c>
      <c r="X1686" s="3" t="s">
        <v>46</v>
      </c>
      <c r="Y1686" s="3" t="s">
        <v>47</v>
      </c>
      <c r="Z1686" s="3" t="s">
        <v>84</v>
      </c>
      <c r="AA1686" s="3" t="s">
        <v>1833</v>
      </c>
      <c r="AB1686" s="4">
        <v>6</v>
      </c>
      <c r="AC1686" s="4">
        <v>86618</v>
      </c>
      <c r="AD1686" s="4">
        <v>86.62</v>
      </c>
      <c r="AE1686" s="4">
        <v>334000</v>
      </c>
    </row>
    <row r="1687" spans="1:31" ht="22" customHeight="1" x14ac:dyDescent="0.3">
      <c r="A1687" s="5">
        <v>43073</v>
      </c>
      <c r="B1687" s="6" t="s">
        <v>31</v>
      </c>
      <c r="C1687" s="6" t="s">
        <v>56</v>
      </c>
      <c r="D1687" s="7" t="s">
        <v>68</v>
      </c>
      <c r="E1687" s="7" t="s">
        <v>68</v>
      </c>
      <c r="F1687" s="7" t="s">
        <v>68</v>
      </c>
      <c r="G1687" s="7" t="s">
        <v>68</v>
      </c>
      <c r="H1687" s="7" t="s">
        <v>68</v>
      </c>
      <c r="I1687" s="6" t="s">
        <v>1703</v>
      </c>
      <c r="J1687" s="6" t="s">
        <v>1734</v>
      </c>
      <c r="K1687" s="7" t="s">
        <v>68</v>
      </c>
      <c r="L1687" s="6" t="s">
        <v>120</v>
      </c>
      <c r="M1687" s="7" t="s">
        <v>68</v>
      </c>
      <c r="N1687" s="7" t="s">
        <v>68</v>
      </c>
      <c r="O1687" s="7" t="s">
        <v>68</v>
      </c>
      <c r="P1687" s="6" t="s">
        <v>1735</v>
      </c>
      <c r="Q1687" s="6" t="s">
        <v>41</v>
      </c>
      <c r="R1687" s="6" t="s">
        <v>122</v>
      </c>
      <c r="S1687" s="6" t="s">
        <v>120</v>
      </c>
      <c r="T1687" s="6" t="s">
        <v>123</v>
      </c>
      <c r="U1687" s="6" t="s">
        <v>124</v>
      </c>
      <c r="V1687" s="6" t="s">
        <v>45</v>
      </c>
      <c r="W1687" s="6" t="s">
        <v>34</v>
      </c>
      <c r="X1687" s="6" t="s">
        <v>46</v>
      </c>
      <c r="Y1687" s="6" t="s">
        <v>47</v>
      </c>
      <c r="Z1687" s="6" t="s">
        <v>187</v>
      </c>
      <c r="AA1687" s="6" t="s">
        <v>1834</v>
      </c>
      <c r="AB1687" s="7">
        <v>4</v>
      </c>
      <c r="AC1687" s="7">
        <v>14040</v>
      </c>
      <c r="AD1687" s="7">
        <v>14.04</v>
      </c>
      <c r="AE1687" s="7">
        <v>82400</v>
      </c>
    </row>
    <row r="1688" spans="1:31" ht="22" customHeight="1" x14ac:dyDescent="0.3">
      <c r="A1688" s="2">
        <v>43073</v>
      </c>
      <c r="B1688" s="3" t="s">
        <v>31</v>
      </c>
      <c r="C1688" s="3" t="s">
        <v>56</v>
      </c>
      <c r="D1688" s="4" t="s">
        <v>68</v>
      </c>
      <c r="E1688" s="4" t="s">
        <v>68</v>
      </c>
      <c r="F1688" s="4" t="s">
        <v>68</v>
      </c>
      <c r="G1688" s="4" t="s">
        <v>68</v>
      </c>
      <c r="H1688" s="4" t="s">
        <v>68</v>
      </c>
      <c r="I1688" s="3" t="s">
        <v>1703</v>
      </c>
      <c r="J1688" s="3" t="s">
        <v>1382</v>
      </c>
      <c r="K1688" s="3" t="s">
        <v>119</v>
      </c>
      <c r="L1688" s="3" t="s">
        <v>120</v>
      </c>
      <c r="M1688" s="4" t="s">
        <v>68</v>
      </c>
      <c r="N1688" s="4" t="s">
        <v>68</v>
      </c>
      <c r="O1688" s="4" t="s">
        <v>68</v>
      </c>
      <c r="P1688" s="3" t="s">
        <v>1383</v>
      </c>
      <c r="Q1688" s="3" t="s">
        <v>41</v>
      </c>
      <c r="R1688" s="3" t="s">
        <v>122</v>
      </c>
      <c r="S1688" s="3" t="s">
        <v>120</v>
      </c>
      <c r="T1688" s="3" t="s">
        <v>123</v>
      </c>
      <c r="U1688" s="3" t="s">
        <v>124</v>
      </c>
      <c r="V1688" s="3" t="s">
        <v>45</v>
      </c>
      <c r="W1688" s="3" t="s">
        <v>34</v>
      </c>
      <c r="X1688" s="3" t="s">
        <v>46</v>
      </c>
      <c r="Y1688" s="3" t="s">
        <v>47</v>
      </c>
      <c r="Z1688" s="3" t="s">
        <v>187</v>
      </c>
      <c r="AA1688" s="3" t="s">
        <v>1835</v>
      </c>
      <c r="AB1688" s="4">
        <v>2</v>
      </c>
      <c r="AC1688" s="4">
        <v>15120</v>
      </c>
      <c r="AD1688" s="4">
        <v>15.12</v>
      </c>
      <c r="AE1688" s="4">
        <v>88800</v>
      </c>
    </row>
    <row r="1689" spans="1:31" ht="22" customHeight="1" x14ac:dyDescent="0.3">
      <c r="A1689" s="5">
        <v>43072</v>
      </c>
      <c r="B1689" s="6" t="s">
        <v>31</v>
      </c>
      <c r="C1689" s="6" t="s">
        <v>56</v>
      </c>
      <c r="D1689" s="7" t="s">
        <v>68</v>
      </c>
      <c r="E1689" s="7" t="s">
        <v>68</v>
      </c>
      <c r="F1689" s="7" t="s">
        <v>68</v>
      </c>
      <c r="G1689" s="7" t="s">
        <v>68</v>
      </c>
      <c r="H1689" s="7" t="s">
        <v>68</v>
      </c>
      <c r="I1689" s="6" t="s">
        <v>1703</v>
      </c>
      <c r="J1689" s="6" t="s">
        <v>1676</v>
      </c>
      <c r="K1689" s="6" t="s">
        <v>1677</v>
      </c>
      <c r="L1689" s="6" t="s">
        <v>92</v>
      </c>
      <c r="M1689" s="6" t="s">
        <v>61</v>
      </c>
      <c r="N1689" s="9">
        <v>42196711</v>
      </c>
      <c r="O1689" s="7" t="s">
        <v>68</v>
      </c>
      <c r="P1689" s="6" t="s">
        <v>1678</v>
      </c>
      <c r="Q1689" s="6" t="s">
        <v>41</v>
      </c>
      <c r="R1689" s="6" t="s">
        <v>91</v>
      </c>
      <c r="S1689" s="6" t="s">
        <v>92</v>
      </c>
      <c r="T1689" s="6" t="s">
        <v>93</v>
      </c>
      <c r="U1689" s="6" t="s">
        <v>94</v>
      </c>
      <c r="V1689" s="6" t="s">
        <v>45</v>
      </c>
      <c r="W1689" s="6" t="s">
        <v>34</v>
      </c>
      <c r="X1689" s="6" t="s">
        <v>46</v>
      </c>
      <c r="Y1689" s="6" t="s">
        <v>47</v>
      </c>
      <c r="Z1689" s="6" t="s">
        <v>95</v>
      </c>
      <c r="AA1689" s="6" t="s">
        <v>1836</v>
      </c>
      <c r="AB1689" s="7">
        <v>8</v>
      </c>
      <c r="AC1689" s="7">
        <v>104800</v>
      </c>
      <c r="AD1689" s="7">
        <v>104.8</v>
      </c>
      <c r="AE1689" s="7">
        <v>466000</v>
      </c>
    </row>
    <row r="1690" spans="1:31" ht="22" customHeight="1" x14ac:dyDescent="0.3">
      <c r="A1690" s="2">
        <v>43072</v>
      </c>
      <c r="B1690" s="3" t="s">
        <v>31</v>
      </c>
      <c r="C1690" s="3" t="s">
        <v>56</v>
      </c>
      <c r="D1690" s="4" t="s">
        <v>68</v>
      </c>
      <c r="E1690" s="4" t="s">
        <v>68</v>
      </c>
      <c r="F1690" s="4" t="s">
        <v>68</v>
      </c>
      <c r="G1690" s="4" t="s">
        <v>68</v>
      </c>
      <c r="H1690" s="4" t="s">
        <v>68</v>
      </c>
      <c r="I1690" s="3" t="s">
        <v>1703</v>
      </c>
      <c r="J1690" s="3" t="s">
        <v>1676</v>
      </c>
      <c r="K1690" s="3" t="s">
        <v>1677</v>
      </c>
      <c r="L1690" s="3" t="s">
        <v>92</v>
      </c>
      <c r="M1690" s="3" t="s">
        <v>61</v>
      </c>
      <c r="N1690" s="8">
        <v>42196711</v>
      </c>
      <c r="O1690" s="4" t="s">
        <v>68</v>
      </c>
      <c r="P1690" s="3" t="s">
        <v>1678</v>
      </c>
      <c r="Q1690" s="3" t="s">
        <v>41</v>
      </c>
      <c r="R1690" s="3" t="s">
        <v>91</v>
      </c>
      <c r="S1690" s="3" t="s">
        <v>92</v>
      </c>
      <c r="T1690" s="3" t="s">
        <v>93</v>
      </c>
      <c r="U1690" s="3" t="s">
        <v>94</v>
      </c>
      <c r="V1690" s="3" t="s">
        <v>45</v>
      </c>
      <c r="W1690" s="3" t="s">
        <v>34</v>
      </c>
      <c r="X1690" s="3" t="s">
        <v>46</v>
      </c>
      <c r="Y1690" s="3" t="s">
        <v>47</v>
      </c>
      <c r="Z1690" s="3" t="s">
        <v>95</v>
      </c>
      <c r="AA1690" s="3" t="s">
        <v>1837</v>
      </c>
      <c r="AB1690" s="4">
        <v>6</v>
      </c>
      <c r="AC1690" s="4">
        <v>78600</v>
      </c>
      <c r="AD1690" s="4">
        <v>78.599999999999994</v>
      </c>
      <c r="AE1690" s="4">
        <v>350000</v>
      </c>
    </row>
    <row r="1691" spans="1:31" ht="22" customHeight="1" x14ac:dyDescent="0.3">
      <c r="A1691" s="5">
        <v>43072</v>
      </c>
      <c r="B1691" s="6" t="s">
        <v>31</v>
      </c>
      <c r="C1691" s="6" t="s">
        <v>56</v>
      </c>
      <c r="D1691" s="7" t="s">
        <v>68</v>
      </c>
      <c r="E1691" s="7" t="s">
        <v>68</v>
      </c>
      <c r="F1691" s="7" t="s">
        <v>68</v>
      </c>
      <c r="G1691" s="7" t="s">
        <v>68</v>
      </c>
      <c r="H1691" s="7" t="s">
        <v>68</v>
      </c>
      <c r="I1691" s="6" t="s">
        <v>1703</v>
      </c>
      <c r="J1691" s="6" t="s">
        <v>1676</v>
      </c>
      <c r="K1691" s="6" t="s">
        <v>1677</v>
      </c>
      <c r="L1691" s="6" t="s">
        <v>92</v>
      </c>
      <c r="M1691" s="6" t="s">
        <v>61</v>
      </c>
      <c r="N1691" s="9">
        <v>42196711</v>
      </c>
      <c r="O1691" s="7" t="s">
        <v>68</v>
      </c>
      <c r="P1691" s="6" t="s">
        <v>1678</v>
      </c>
      <c r="Q1691" s="6" t="s">
        <v>41</v>
      </c>
      <c r="R1691" s="6" t="s">
        <v>91</v>
      </c>
      <c r="S1691" s="6" t="s">
        <v>92</v>
      </c>
      <c r="T1691" s="6" t="s">
        <v>93</v>
      </c>
      <c r="U1691" s="6" t="s">
        <v>94</v>
      </c>
      <c r="V1691" s="6" t="s">
        <v>45</v>
      </c>
      <c r="W1691" s="6" t="s">
        <v>34</v>
      </c>
      <c r="X1691" s="6" t="s">
        <v>46</v>
      </c>
      <c r="Y1691" s="6" t="s">
        <v>47</v>
      </c>
      <c r="Z1691" s="6" t="s">
        <v>95</v>
      </c>
      <c r="AA1691" s="6" t="s">
        <v>1838</v>
      </c>
      <c r="AB1691" s="7">
        <v>6</v>
      </c>
      <c r="AC1691" s="7">
        <v>78600</v>
      </c>
      <c r="AD1691" s="7">
        <v>78.599999999999994</v>
      </c>
      <c r="AE1691" s="7">
        <v>350000</v>
      </c>
    </row>
    <row r="1692" spans="1:31" ht="22" customHeight="1" x14ac:dyDescent="0.3">
      <c r="A1692" s="2">
        <v>43072</v>
      </c>
      <c r="B1692" s="3" t="s">
        <v>31</v>
      </c>
      <c r="C1692" s="3" t="s">
        <v>56</v>
      </c>
      <c r="D1692" s="4" t="s">
        <v>68</v>
      </c>
      <c r="E1692" s="4" t="s">
        <v>68</v>
      </c>
      <c r="F1692" s="4" t="s">
        <v>68</v>
      </c>
      <c r="G1692" s="4" t="s">
        <v>68</v>
      </c>
      <c r="H1692" s="4" t="s">
        <v>68</v>
      </c>
      <c r="I1692" s="3" t="s">
        <v>1703</v>
      </c>
      <c r="J1692" s="3" t="s">
        <v>1676</v>
      </c>
      <c r="K1692" s="3" t="s">
        <v>1677</v>
      </c>
      <c r="L1692" s="3" t="s">
        <v>92</v>
      </c>
      <c r="M1692" s="3" t="s">
        <v>61</v>
      </c>
      <c r="N1692" s="8">
        <v>42196711</v>
      </c>
      <c r="O1692" s="4" t="s">
        <v>68</v>
      </c>
      <c r="P1692" s="3" t="s">
        <v>1678</v>
      </c>
      <c r="Q1692" s="3" t="s">
        <v>41</v>
      </c>
      <c r="R1692" s="3" t="s">
        <v>91</v>
      </c>
      <c r="S1692" s="3" t="s">
        <v>92</v>
      </c>
      <c r="T1692" s="3" t="s">
        <v>93</v>
      </c>
      <c r="U1692" s="3" t="s">
        <v>94</v>
      </c>
      <c r="V1692" s="3" t="s">
        <v>45</v>
      </c>
      <c r="W1692" s="3" t="s">
        <v>34</v>
      </c>
      <c r="X1692" s="3" t="s">
        <v>46</v>
      </c>
      <c r="Y1692" s="3" t="s">
        <v>47</v>
      </c>
      <c r="Z1692" s="3" t="s">
        <v>95</v>
      </c>
      <c r="AA1692" s="3" t="s">
        <v>1839</v>
      </c>
      <c r="AB1692" s="4">
        <v>4</v>
      </c>
      <c r="AC1692" s="4">
        <v>52400</v>
      </c>
      <c r="AD1692" s="4">
        <v>52.4</v>
      </c>
      <c r="AE1692" s="4">
        <v>233000</v>
      </c>
    </row>
    <row r="1693" spans="1:31" ht="22" customHeight="1" x14ac:dyDescent="0.3">
      <c r="A1693" s="5">
        <v>43070</v>
      </c>
      <c r="B1693" s="6" t="s">
        <v>31</v>
      </c>
      <c r="C1693" s="6" t="s">
        <v>56</v>
      </c>
      <c r="D1693" s="7" t="s">
        <v>68</v>
      </c>
      <c r="E1693" s="7" t="s">
        <v>68</v>
      </c>
      <c r="F1693" s="7" t="s">
        <v>68</v>
      </c>
      <c r="G1693" s="7" t="s">
        <v>68</v>
      </c>
      <c r="H1693" s="7" t="s">
        <v>68</v>
      </c>
      <c r="I1693" s="6" t="s">
        <v>1703</v>
      </c>
      <c r="J1693" s="6" t="s">
        <v>579</v>
      </c>
      <c r="K1693" s="6" t="s">
        <v>580</v>
      </c>
      <c r="L1693" s="6" t="s">
        <v>110</v>
      </c>
      <c r="M1693" s="6" t="s">
        <v>61</v>
      </c>
      <c r="N1693" s="7" t="s">
        <v>68</v>
      </c>
      <c r="O1693" s="7" t="s">
        <v>68</v>
      </c>
      <c r="P1693" s="6" t="s">
        <v>581</v>
      </c>
      <c r="Q1693" s="6" t="s">
        <v>1714</v>
      </c>
      <c r="R1693" s="6" t="s">
        <v>968</v>
      </c>
      <c r="S1693" s="6" t="s">
        <v>110</v>
      </c>
      <c r="T1693" s="6" t="s">
        <v>969</v>
      </c>
      <c r="U1693" s="6" t="s">
        <v>115</v>
      </c>
      <c r="V1693" s="6" t="s">
        <v>45</v>
      </c>
      <c r="W1693" s="6" t="s">
        <v>34</v>
      </c>
      <c r="X1693" s="6" t="s">
        <v>46</v>
      </c>
      <c r="Y1693" s="6" t="s">
        <v>47</v>
      </c>
      <c r="Z1693" s="6" t="s">
        <v>145</v>
      </c>
      <c r="AA1693" s="6" t="s">
        <v>1688</v>
      </c>
      <c r="AB1693" s="7">
        <v>1</v>
      </c>
      <c r="AC1693" s="7">
        <v>13975</v>
      </c>
      <c r="AD1693" s="7">
        <v>13.98</v>
      </c>
      <c r="AE1693" s="7">
        <v>158000</v>
      </c>
    </row>
    <row r="1694" spans="1:31" ht="22" customHeight="1" x14ac:dyDescent="0.3">
      <c r="A1694" s="2">
        <v>43070</v>
      </c>
      <c r="B1694" s="3" t="s">
        <v>126</v>
      </c>
      <c r="C1694" s="3" t="s">
        <v>56</v>
      </c>
      <c r="D1694" s="4" t="s">
        <v>68</v>
      </c>
      <c r="E1694" s="4" t="s">
        <v>68</v>
      </c>
      <c r="F1694" s="4" t="s">
        <v>68</v>
      </c>
      <c r="G1694" s="4" t="s">
        <v>68</v>
      </c>
      <c r="H1694" s="4" t="s">
        <v>68</v>
      </c>
      <c r="I1694" s="3" t="s">
        <v>1703</v>
      </c>
      <c r="J1694" s="3" t="s">
        <v>1492</v>
      </c>
      <c r="K1694" s="4" t="s">
        <v>68</v>
      </c>
      <c r="L1694" s="3" t="s">
        <v>120</v>
      </c>
      <c r="M1694" s="4" t="s">
        <v>68</v>
      </c>
      <c r="N1694" s="4" t="s">
        <v>68</v>
      </c>
      <c r="O1694" s="4" t="s">
        <v>68</v>
      </c>
      <c r="P1694" s="3" t="s">
        <v>1493</v>
      </c>
      <c r="Q1694" s="3" t="s">
        <v>41</v>
      </c>
      <c r="R1694" s="3" t="s">
        <v>122</v>
      </c>
      <c r="S1694" s="3" t="s">
        <v>120</v>
      </c>
      <c r="T1694" s="3" t="s">
        <v>123</v>
      </c>
      <c r="U1694" s="3" t="s">
        <v>124</v>
      </c>
      <c r="V1694" s="3" t="s">
        <v>45</v>
      </c>
      <c r="W1694" s="3" t="s">
        <v>34</v>
      </c>
      <c r="X1694" s="3" t="s">
        <v>46</v>
      </c>
      <c r="Y1694" s="3" t="s">
        <v>47</v>
      </c>
      <c r="Z1694" s="3" t="s">
        <v>163</v>
      </c>
      <c r="AA1694" s="3" t="s">
        <v>1840</v>
      </c>
      <c r="AB1694" s="4">
        <v>1</v>
      </c>
      <c r="AC1694" s="4">
        <v>3360</v>
      </c>
      <c r="AD1694" s="4">
        <v>3.36</v>
      </c>
      <c r="AE1694" s="4">
        <v>38200</v>
      </c>
    </row>
    <row r="1695" spans="1:31" ht="22" customHeight="1" x14ac:dyDescent="0.3">
      <c r="A1695" s="5">
        <v>43070</v>
      </c>
      <c r="B1695" s="6" t="s">
        <v>31</v>
      </c>
      <c r="C1695" s="6" t="s">
        <v>56</v>
      </c>
      <c r="D1695" s="7" t="s">
        <v>68</v>
      </c>
      <c r="E1695" s="7" t="s">
        <v>68</v>
      </c>
      <c r="F1695" s="7" t="s">
        <v>68</v>
      </c>
      <c r="G1695" s="7" t="s">
        <v>68</v>
      </c>
      <c r="H1695" s="7" t="s">
        <v>68</v>
      </c>
      <c r="I1695" s="6" t="s">
        <v>1703</v>
      </c>
      <c r="J1695" s="6" t="s">
        <v>131</v>
      </c>
      <c r="K1695" s="6" t="s">
        <v>109</v>
      </c>
      <c r="L1695" s="6" t="s">
        <v>110</v>
      </c>
      <c r="M1695" s="7" t="s">
        <v>68</v>
      </c>
      <c r="N1695" s="7" t="s">
        <v>68</v>
      </c>
      <c r="O1695" s="7" t="s">
        <v>68</v>
      </c>
      <c r="P1695" s="6" t="s">
        <v>132</v>
      </c>
      <c r="Q1695" s="6" t="s">
        <v>1714</v>
      </c>
      <c r="R1695" s="6" t="s">
        <v>133</v>
      </c>
      <c r="S1695" s="6" t="s">
        <v>110</v>
      </c>
      <c r="T1695" s="6" t="s">
        <v>134</v>
      </c>
      <c r="U1695" s="6" t="s">
        <v>115</v>
      </c>
      <c r="V1695" s="6" t="s">
        <v>45</v>
      </c>
      <c r="W1695" s="6" t="s">
        <v>34</v>
      </c>
      <c r="X1695" s="6" t="s">
        <v>46</v>
      </c>
      <c r="Y1695" s="6" t="s">
        <v>47</v>
      </c>
      <c r="Z1695" s="6" t="s">
        <v>145</v>
      </c>
      <c r="AA1695" s="6" t="s">
        <v>1841</v>
      </c>
      <c r="AB1695" s="7">
        <v>2</v>
      </c>
      <c r="AC1695" s="7">
        <v>16200</v>
      </c>
      <c r="AD1695" s="7">
        <v>16.2</v>
      </c>
      <c r="AE1695" s="7">
        <v>183000</v>
      </c>
    </row>
    <row r="1696" spans="1:31" ht="22" customHeight="1" x14ac:dyDescent="0.3">
      <c r="A1696" s="2">
        <v>43070</v>
      </c>
      <c r="B1696" s="3" t="s">
        <v>107</v>
      </c>
      <c r="C1696" s="3" t="s">
        <v>56</v>
      </c>
      <c r="D1696" s="4" t="s">
        <v>68</v>
      </c>
      <c r="E1696" s="4" t="s">
        <v>68</v>
      </c>
      <c r="F1696" s="4" t="s">
        <v>68</v>
      </c>
      <c r="G1696" s="4" t="s">
        <v>68</v>
      </c>
      <c r="H1696" s="4" t="s">
        <v>68</v>
      </c>
      <c r="I1696" s="3" t="s">
        <v>1703</v>
      </c>
      <c r="J1696" s="3" t="s">
        <v>108</v>
      </c>
      <c r="K1696" s="3" t="s">
        <v>109</v>
      </c>
      <c r="L1696" s="3" t="s">
        <v>110</v>
      </c>
      <c r="M1696" s="3" t="s">
        <v>61</v>
      </c>
      <c r="N1696" s="4">
        <v>4753761516.5299997</v>
      </c>
      <c r="O1696" s="4">
        <v>5421594553.2399998</v>
      </c>
      <c r="P1696" s="3" t="s">
        <v>1158</v>
      </c>
      <c r="Q1696" s="3" t="s">
        <v>41</v>
      </c>
      <c r="R1696" s="3" t="s">
        <v>133</v>
      </c>
      <c r="S1696" s="3" t="s">
        <v>110</v>
      </c>
      <c r="T1696" s="3" t="s">
        <v>134</v>
      </c>
      <c r="U1696" s="3" t="s">
        <v>115</v>
      </c>
      <c r="V1696" s="3" t="s">
        <v>45</v>
      </c>
      <c r="W1696" s="3" t="s">
        <v>34</v>
      </c>
      <c r="X1696" s="3" t="s">
        <v>46</v>
      </c>
      <c r="Y1696" s="3" t="s">
        <v>47</v>
      </c>
      <c r="Z1696" s="3" t="s">
        <v>1696</v>
      </c>
      <c r="AA1696" s="3" t="s">
        <v>1842</v>
      </c>
      <c r="AB1696" s="4">
        <v>2</v>
      </c>
      <c r="AC1696" s="4">
        <v>25120</v>
      </c>
      <c r="AD1696" s="4">
        <v>25.12</v>
      </c>
      <c r="AE1696" s="4">
        <v>227000</v>
      </c>
    </row>
    <row r="1697" spans="1:31" ht="22" customHeight="1" x14ac:dyDescent="0.3">
      <c r="A1697" s="5">
        <v>43068</v>
      </c>
      <c r="B1697" s="6" t="s">
        <v>31</v>
      </c>
      <c r="C1697" s="6" t="s">
        <v>56</v>
      </c>
      <c r="D1697" s="7" t="s">
        <v>68</v>
      </c>
      <c r="E1697" s="7" t="s">
        <v>68</v>
      </c>
      <c r="F1697" s="7" t="s">
        <v>68</v>
      </c>
      <c r="G1697" s="7" t="s">
        <v>68</v>
      </c>
      <c r="H1697" s="7" t="s">
        <v>68</v>
      </c>
      <c r="I1697" s="6" t="s">
        <v>1843</v>
      </c>
      <c r="J1697" s="6" t="s">
        <v>588</v>
      </c>
      <c r="K1697" s="6" t="s">
        <v>589</v>
      </c>
      <c r="L1697" s="6" t="s">
        <v>99</v>
      </c>
      <c r="M1697" s="6" t="s">
        <v>61</v>
      </c>
      <c r="N1697" s="7" t="s">
        <v>68</v>
      </c>
      <c r="O1697" s="7" t="s">
        <v>68</v>
      </c>
      <c r="P1697" s="6" t="s">
        <v>100</v>
      </c>
      <c r="Q1697" s="6" t="s">
        <v>41</v>
      </c>
      <c r="R1697" s="6" t="s">
        <v>102</v>
      </c>
      <c r="S1697" s="6" t="s">
        <v>99</v>
      </c>
      <c r="T1697" s="6" t="s">
        <v>103</v>
      </c>
      <c r="U1697" s="6" t="s">
        <v>104</v>
      </c>
      <c r="V1697" s="6" t="s">
        <v>45</v>
      </c>
      <c r="W1697" s="6" t="s">
        <v>34</v>
      </c>
      <c r="X1697" s="6" t="s">
        <v>46</v>
      </c>
      <c r="Y1697" s="6" t="s">
        <v>47</v>
      </c>
      <c r="Z1697" s="6" t="s">
        <v>105</v>
      </c>
      <c r="AA1697" s="6" t="s">
        <v>1844</v>
      </c>
      <c r="AB1697" s="7">
        <v>20</v>
      </c>
      <c r="AC1697" s="7">
        <v>232425</v>
      </c>
      <c r="AD1697" s="7">
        <v>232.43</v>
      </c>
      <c r="AE1697" s="7">
        <v>1072000</v>
      </c>
    </row>
    <row r="1698" spans="1:31" ht="22" customHeight="1" x14ac:dyDescent="0.3">
      <c r="A1698" s="2">
        <v>43068</v>
      </c>
      <c r="B1698" s="3" t="s">
        <v>31</v>
      </c>
      <c r="C1698" s="3" t="s">
        <v>56</v>
      </c>
      <c r="D1698" s="4" t="s">
        <v>68</v>
      </c>
      <c r="E1698" s="4" t="s">
        <v>68</v>
      </c>
      <c r="F1698" s="4" t="s">
        <v>68</v>
      </c>
      <c r="G1698" s="4" t="s">
        <v>68</v>
      </c>
      <c r="H1698" s="4" t="s">
        <v>68</v>
      </c>
      <c r="I1698" s="3" t="s">
        <v>1843</v>
      </c>
      <c r="J1698" s="3" t="s">
        <v>230</v>
      </c>
      <c r="K1698" s="3" t="s">
        <v>580</v>
      </c>
      <c r="L1698" s="3" t="s">
        <v>110</v>
      </c>
      <c r="M1698" s="4" t="s">
        <v>68</v>
      </c>
      <c r="N1698" s="4" t="s">
        <v>68</v>
      </c>
      <c r="O1698" s="4" t="s">
        <v>68</v>
      </c>
      <c r="P1698" s="3" t="s">
        <v>231</v>
      </c>
      <c r="Q1698" s="3" t="s">
        <v>1845</v>
      </c>
      <c r="R1698" s="3" t="s">
        <v>113</v>
      </c>
      <c r="S1698" s="3" t="s">
        <v>110</v>
      </c>
      <c r="T1698" s="3" t="s">
        <v>114</v>
      </c>
      <c r="U1698" s="3" t="s">
        <v>115</v>
      </c>
      <c r="V1698" s="3" t="s">
        <v>45</v>
      </c>
      <c r="W1698" s="3" t="s">
        <v>34</v>
      </c>
      <c r="X1698" s="3" t="s">
        <v>46</v>
      </c>
      <c r="Y1698" s="3" t="s">
        <v>47</v>
      </c>
      <c r="Z1698" s="3" t="s">
        <v>232</v>
      </c>
      <c r="AA1698" s="3" t="s">
        <v>1846</v>
      </c>
      <c r="AB1698" s="4">
        <v>1</v>
      </c>
      <c r="AC1698" s="4">
        <v>16694</v>
      </c>
      <c r="AD1698" s="4">
        <v>16.690000000000001</v>
      </c>
      <c r="AE1698" s="4">
        <v>22300</v>
      </c>
    </row>
    <row r="1699" spans="1:31" ht="22" customHeight="1" x14ac:dyDescent="0.3">
      <c r="A1699" s="5">
        <v>43068</v>
      </c>
      <c r="B1699" s="6" t="s">
        <v>31</v>
      </c>
      <c r="C1699" s="6" t="s">
        <v>56</v>
      </c>
      <c r="D1699" s="7" t="s">
        <v>68</v>
      </c>
      <c r="E1699" s="7" t="s">
        <v>68</v>
      </c>
      <c r="F1699" s="7" t="s">
        <v>68</v>
      </c>
      <c r="G1699" s="7" t="s">
        <v>68</v>
      </c>
      <c r="H1699" s="7" t="s">
        <v>68</v>
      </c>
      <c r="I1699" s="6" t="s">
        <v>1843</v>
      </c>
      <c r="J1699" s="6" t="s">
        <v>230</v>
      </c>
      <c r="K1699" s="6" t="s">
        <v>580</v>
      </c>
      <c r="L1699" s="6" t="s">
        <v>110</v>
      </c>
      <c r="M1699" s="7" t="s">
        <v>68</v>
      </c>
      <c r="N1699" s="7" t="s">
        <v>68</v>
      </c>
      <c r="O1699" s="7" t="s">
        <v>68</v>
      </c>
      <c r="P1699" s="6" t="s">
        <v>231</v>
      </c>
      <c r="Q1699" s="6" t="s">
        <v>1845</v>
      </c>
      <c r="R1699" s="6" t="s">
        <v>133</v>
      </c>
      <c r="S1699" s="6" t="s">
        <v>110</v>
      </c>
      <c r="T1699" s="6" t="s">
        <v>134</v>
      </c>
      <c r="U1699" s="6" t="s">
        <v>115</v>
      </c>
      <c r="V1699" s="6" t="s">
        <v>45</v>
      </c>
      <c r="W1699" s="6" t="s">
        <v>34</v>
      </c>
      <c r="X1699" s="6" t="s">
        <v>46</v>
      </c>
      <c r="Y1699" s="6" t="s">
        <v>47</v>
      </c>
      <c r="Z1699" s="6" t="s">
        <v>1847</v>
      </c>
      <c r="AA1699" s="6" t="s">
        <v>1848</v>
      </c>
      <c r="AB1699" s="7">
        <v>1</v>
      </c>
      <c r="AC1699" s="7">
        <v>19044</v>
      </c>
      <c r="AD1699" s="7">
        <v>19.04</v>
      </c>
      <c r="AE1699" s="7">
        <v>11856000</v>
      </c>
    </row>
    <row r="1700" spans="1:31" ht="22" customHeight="1" x14ac:dyDescent="0.3">
      <c r="A1700" s="2">
        <v>43067</v>
      </c>
      <c r="B1700" s="3" t="s">
        <v>31</v>
      </c>
      <c r="C1700" s="3" t="s">
        <v>56</v>
      </c>
      <c r="D1700" s="4" t="s">
        <v>68</v>
      </c>
      <c r="E1700" s="4" t="s">
        <v>68</v>
      </c>
      <c r="F1700" s="4" t="s">
        <v>68</v>
      </c>
      <c r="G1700" s="4" t="s">
        <v>68</v>
      </c>
      <c r="H1700" s="4" t="s">
        <v>68</v>
      </c>
      <c r="I1700" s="3" t="s">
        <v>1843</v>
      </c>
      <c r="J1700" s="3" t="s">
        <v>230</v>
      </c>
      <c r="K1700" s="3" t="s">
        <v>580</v>
      </c>
      <c r="L1700" s="3" t="s">
        <v>110</v>
      </c>
      <c r="M1700" s="4" t="s">
        <v>68</v>
      </c>
      <c r="N1700" s="4" t="s">
        <v>68</v>
      </c>
      <c r="O1700" s="4" t="s">
        <v>68</v>
      </c>
      <c r="P1700" s="3" t="s">
        <v>231</v>
      </c>
      <c r="Q1700" s="3" t="s">
        <v>1845</v>
      </c>
      <c r="R1700" s="3" t="s">
        <v>113</v>
      </c>
      <c r="S1700" s="3" t="s">
        <v>110</v>
      </c>
      <c r="T1700" s="3" t="s">
        <v>114</v>
      </c>
      <c r="U1700" s="3" t="s">
        <v>115</v>
      </c>
      <c r="V1700" s="3" t="s">
        <v>45</v>
      </c>
      <c r="W1700" s="3" t="s">
        <v>34</v>
      </c>
      <c r="X1700" s="3" t="s">
        <v>46</v>
      </c>
      <c r="Y1700" s="3" t="s">
        <v>47</v>
      </c>
      <c r="Z1700" s="3" t="s">
        <v>232</v>
      </c>
      <c r="AA1700" s="3" t="s">
        <v>1849</v>
      </c>
      <c r="AB1700" s="4">
        <v>6</v>
      </c>
      <c r="AC1700" s="4">
        <v>96240</v>
      </c>
      <c r="AD1700" s="4">
        <v>96.24</v>
      </c>
      <c r="AE1700" s="4">
        <v>128000</v>
      </c>
    </row>
    <row r="1701" spans="1:31" ht="22" customHeight="1" x14ac:dyDescent="0.3">
      <c r="A1701" s="5">
        <v>43066</v>
      </c>
      <c r="B1701" s="6" t="s">
        <v>126</v>
      </c>
      <c r="C1701" s="6" t="s">
        <v>56</v>
      </c>
      <c r="D1701" s="7" t="s">
        <v>68</v>
      </c>
      <c r="E1701" s="7" t="s">
        <v>68</v>
      </c>
      <c r="F1701" s="7" t="s">
        <v>68</v>
      </c>
      <c r="G1701" s="7" t="s">
        <v>68</v>
      </c>
      <c r="H1701" s="7" t="s">
        <v>68</v>
      </c>
      <c r="I1701" s="6" t="s">
        <v>1843</v>
      </c>
      <c r="J1701" s="6" t="s">
        <v>1850</v>
      </c>
      <c r="K1701" s="7" t="s">
        <v>68</v>
      </c>
      <c r="L1701" s="6" t="s">
        <v>120</v>
      </c>
      <c r="M1701" s="7" t="s">
        <v>68</v>
      </c>
      <c r="N1701" s="7" t="s">
        <v>68</v>
      </c>
      <c r="O1701" s="7" t="s">
        <v>68</v>
      </c>
      <c r="P1701" s="6" t="s">
        <v>1851</v>
      </c>
      <c r="Q1701" s="6" t="s">
        <v>41</v>
      </c>
      <c r="R1701" s="6" t="s">
        <v>122</v>
      </c>
      <c r="S1701" s="6" t="s">
        <v>120</v>
      </c>
      <c r="T1701" s="6" t="s">
        <v>123</v>
      </c>
      <c r="U1701" s="6" t="s">
        <v>124</v>
      </c>
      <c r="V1701" s="6" t="s">
        <v>45</v>
      </c>
      <c r="W1701" s="6" t="s">
        <v>34</v>
      </c>
      <c r="X1701" s="6" t="s">
        <v>46</v>
      </c>
      <c r="Y1701" s="6" t="s">
        <v>47</v>
      </c>
      <c r="Z1701" s="6" t="s">
        <v>163</v>
      </c>
      <c r="AA1701" s="6" t="s">
        <v>1852</v>
      </c>
      <c r="AB1701" s="7">
        <v>1</v>
      </c>
      <c r="AC1701" s="7">
        <v>2900</v>
      </c>
      <c r="AD1701" s="7">
        <v>2.9</v>
      </c>
      <c r="AE1701" s="7">
        <v>32500</v>
      </c>
    </row>
    <row r="1702" spans="1:31" ht="22" customHeight="1" x14ac:dyDescent="0.3">
      <c r="A1702" s="2">
        <v>43065</v>
      </c>
      <c r="B1702" s="3" t="s">
        <v>31</v>
      </c>
      <c r="C1702" s="3" t="s">
        <v>56</v>
      </c>
      <c r="D1702" s="4" t="s">
        <v>68</v>
      </c>
      <c r="E1702" s="4" t="s">
        <v>68</v>
      </c>
      <c r="F1702" s="4" t="s">
        <v>68</v>
      </c>
      <c r="G1702" s="4" t="s">
        <v>68</v>
      </c>
      <c r="H1702" s="4" t="s">
        <v>68</v>
      </c>
      <c r="I1702" s="3" t="s">
        <v>1843</v>
      </c>
      <c r="J1702" s="3" t="s">
        <v>1676</v>
      </c>
      <c r="K1702" s="3" t="s">
        <v>1677</v>
      </c>
      <c r="L1702" s="3" t="s">
        <v>92</v>
      </c>
      <c r="M1702" s="3" t="s">
        <v>61</v>
      </c>
      <c r="N1702" s="8">
        <v>42196711</v>
      </c>
      <c r="O1702" s="4" t="s">
        <v>68</v>
      </c>
      <c r="P1702" s="3" t="s">
        <v>1678</v>
      </c>
      <c r="Q1702" s="3" t="s">
        <v>41</v>
      </c>
      <c r="R1702" s="3" t="s">
        <v>91</v>
      </c>
      <c r="S1702" s="3" t="s">
        <v>92</v>
      </c>
      <c r="T1702" s="3" t="s">
        <v>93</v>
      </c>
      <c r="U1702" s="3" t="s">
        <v>94</v>
      </c>
      <c r="V1702" s="3" t="s">
        <v>45</v>
      </c>
      <c r="W1702" s="3" t="s">
        <v>34</v>
      </c>
      <c r="X1702" s="3" t="s">
        <v>46</v>
      </c>
      <c r="Y1702" s="3" t="s">
        <v>47</v>
      </c>
      <c r="Z1702" s="3" t="s">
        <v>95</v>
      </c>
      <c r="AA1702" s="3" t="s">
        <v>1853</v>
      </c>
      <c r="AB1702" s="4">
        <v>6</v>
      </c>
      <c r="AC1702" s="4">
        <v>78600</v>
      </c>
      <c r="AD1702" s="4">
        <v>78.599999999999994</v>
      </c>
      <c r="AE1702" s="4">
        <v>334000</v>
      </c>
    </row>
    <row r="1703" spans="1:31" ht="22" customHeight="1" x14ac:dyDescent="0.3">
      <c r="A1703" s="5">
        <v>43065</v>
      </c>
      <c r="B1703" s="6" t="s">
        <v>31</v>
      </c>
      <c r="C1703" s="6" t="s">
        <v>56</v>
      </c>
      <c r="D1703" s="7" t="s">
        <v>68</v>
      </c>
      <c r="E1703" s="7" t="s">
        <v>68</v>
      </c>
      <c r="F1703" s="7" t="s">
        <v>68</v>
      </c>
      <c r="G1703" s="7" t="s">
        <v>68</v>
      </c>
      <c r="H1703" s="7" t="s">
        <v>68</v>
      </c>
      <c r="I1703" s="6" t="s">
        <v>1843</v>
      </c>
      <c r="J1703" s="6" t="s">
        <v>1676</v>
      </c>
      <c r="K1703" s="6" t="s">
        <v>1677</v>
      </c>
      <c r="L1703" s="6" t="s">
        <v>92</v>
      </c>
      <c r="M1703" s="6" t="s">
        <v>61</v>
      </c>
      <c r="N1703" s="9">
        <v>42196711</v>
      </c>
      <c r="O1703" s="7" t="s">
        <v>68</v>
      </c>
      <c r="P1703" s="6" t="s">
        <v>1678</v>
      </c>
      <c r="Q1703" s="6" t="s">
        <v>41</v>
      </c>
      <c r="R1703" s="6" t="s">
        <v>91</v>
      </c>
      <c r="S1703" s="6" t="s">
        <v>92</v>
      </c>
      <c r="T1703" s="6" t="s">
        <v>93</v>
      </c>
      <c r="U1703" s="6" t="s">
        <v>94</v>
      </c>
      <c r="V1703" s="6" t="s">
        <v>45</v>
      </c>
      <c r="W1703" s="6" t="s">
        <v>34</v>
      </c>
      <c r="X1703" s="6" t="s">
        <v>46</v>
      </c>
      <c r="Y1703" s="6" t="s">
        <v>47</v>
      </c>
      <c r="Z1703" s="6" t="s">
        <v>95</v>
      </c>
      <c r="AA1703" s="6" t="s">
        <v>1854</v>
      </c>
      <c r="AB1703" s="7">
        <v>6</v>
      </c>
      <c r="AC1703" s="7">
        <v>78600</v>
      </c>
      <c r="AD1703" s="7">
        <v>78.599999999999994</v>
      </c>
      <c r="AE1703" s="7">
        <v>334000</v>
      </c>
    </row>
    <row r="1704" spans="1:31" ht="22" customHeight="1" x14ac:dyDescent="0.3">
      <c r="A1704" s="2">
        <v>43065</v>
      </c>
      <c r="B1704" s="3" t="s">
        <v>31</v>
      </c>
      <c r="C1704" s="3" t="s">
        <v>56</v>
      </c>
      <c r="D1704" s="4" t="s">
        <v>68</v>
      </c>
      <c r="E1704" s="4" t="s">
        <v>68</v>
      </c>
      <c r="F1704" s="4" t="s">
        <v>68</v>
      </c>
      <c r="G1704" s="4" t="s">
        <v>68</v>
      </c>
      <c r="H1704" s="4" t="s">
        <v>68</v>
      </c>
      <c r="I1704" s="3" t="s">
        <v>1843</v>
      </c>
      <c r="J1704" s="3" t="s">
        <v>1676</v>
      </c>
      <c r="K1704" s="3" t="s">
        <v>1677</v>
      </c>
      <c r="L1704" s="3" t="s">
        <v>92</v>
      </c>
      <c r="M1704" s="3" t="s">
        <v>61</v>
      </c>
      <c r="N1704" s="8">
        <v>42196711</v>
      </c>
      <c r="O1704" s="4" t="s">
        <v>68</v>
      </c>
      <c r="P1704" s="3" t="s">
        <v>1678</v>
      </c>
      <c r="Q1704" s="3" t="s">
        <v>41</v>
      </c>
      <c r="R1704" s="3" t="s">
        <v>91</v>
      </c>
      <c r="S1704" s="3" t="s">
        <v>92</v>
      </c>
      <c r="T1704" s="3" t="s">
        <v>93</v>
      </c>
      <c r="U1704" s="3" t="s">
        <v>94</v>
      </c>
      <c r="V1704" s="3" t="s">
        <v>45</v>
      </c>
      <c r="W1704" s="3" t="s">
        <v>34</v>
      </c>
      <c r="X1704" s="3" t="s">
        <v>46</v>
      </c>
      <c r="Y1704" s="3" t="s">
        <v>47</v>
      </c>
      <c r="Z1704" s="3" t="s">
        <v>95</v>
      </c>
      <c r="AA1704" s="3" t="s">
        <v>1855</v>
      </c>
      <c r="AB1704" s="4">
        <v>8</v>
      </c>
      <c r="AC1704" s="4">
        <v>104800</v>
      </c>
      <c r="AD1704" s="4">
        <v>104.8</v>
      </c>
      <c r="AE1704" s="4">
        <v>445000</v>
      </c>
    </row>
    <row r="1705" spans="1:31" ht="22" customHeight="1" x14ac:dyDescent="0.3">
      <c r="A1705" s="5">
        <v>43063</v>
      </c>
      <c r="B1705" s="6" t="s">
        <v>107</v>
      </c>
      <c r="C1705" s="6" t="s">
        <v>56</v>
      </c>
      <c r="D1705" s="7" t="s">
        <v>68</v>
      </c>
      <c r="E1705" s="7" t="s">
        <v>68</v>
      </c>
      <c r="F1705" s="7" t="s">
        <v>68</v>
      </c>
      <c r="G1705" s="7" t="s">
        <v>68</v>
      </c>
      <c r="H1705" s="7" t="s">
        <v>68</v>
      </c>
      <c r="I1705" s="6" t="s">
        <v>1843</v>
      </c>
      <c r="J1705" s="6" t="s">
        <v>108</v>
      </c>
      <c r="K1705" s="6" t="s">
        <v>109</v>
      </c>
      <c r="L1705" s="6" t="s">
        <v>110</v>
      </c>
      <c r="M1705" s="6" t="s">
        <v>61</v>
      </c>
      <c r="N1705" s="7">
        <v>4753761516.5299997</v>
      </c>
      <c r="O1705" s="7">
        <v>5421594553.2399998</v>
      </c>
      <c r="P1705" s="6" t="s">
        <v>1856</v>
      </c>
      <c r="Q1705" s="6" t="s">
        <v>41</v>
      </c>
      <c r="R1705" s="6" t="s">
        <v>133</v>
      </c>
      <c r="S1705" s="6" t="s">
        <v>110</v>
      </c>
      <c r="T1705" s="6" t="s">
        <v>134</v>
      </c>
      <c r="U1705" s="6" t="s">
        <v>115</v>
      </c>
      <c r="V1705" s="6" t="s">
        <v>45</v>
      </c>
      <c r="W1705" s="6" t="s">
        <v>34</v>
      </c>
      <c r="X1705" s="6" t="s">
        <v>46</v>
      </c>
      <c r="Y1705" s="6" t="s">
        <v>47</v>
      </c>
      <c r="Z1705" s="6" t="s">
        <v>345</v>
      </c>
      <c r="AA1705" s="6" t="s">
        <v>1857</v>
      </c>
      <c r="AB1705" s="7">
        <v>0.5</v>
      </c>
      <c r="AC1705" s="7">
        <v>12560</v>
      </c>
      <c r="AD1705" s="7">
        <v>12.56</v>
      </c>
      <c r="AE1705" s="7">
        <v>147000</v>
      </c>
    </row>
    <row r="1706" spans="1:31" ht="22" customHeight="1" x14ac:dyDescent="0.3">
      <c r="A1706" s="2">
        <v>43063</v>
      </c>
      <c r="B1706" s="3" t="s">
        <v>31</v>
      </c>
      <c r="C1706" s="3" t="s">
        <v>56</v>
      </c>
      <c r="D1706" s="4" t="s">
        <v>68</v>
      </c>
      <c r="E1706" s="4" t="s">
        <v>68</v>
      </c>
      <c r="F1706" s="4" t="s">
        <v>68</v>
      </c>
      <c r="G1706" s="4" t="s">
        <v>68</v>
      </c>
      <c r="H1706" s="4" t="s">
        <v>68</v>
      </c>
      <c r="I1706" s="3" t="s">
        <v>1843</v>
      </c>
      <c r="J1706" s="3" t="s">
        <v>131</v>
      </c>
      <c r="K1706" s="3" t="s">
        <v>109</v>
      </c>
      <c r="L1706" s="3" t="s">
        <v>110</v>
      </c>
      <c r="M1706" s="4" t="s">
        <v>68</v>
      </c>
      <c r="N1706" s="4" t="s">
        <v>68</v>
      </c>
      <c r="O1706" s="4" t="s">
        <v>68</v>
      </c>
      <c r="P1706" s="3" t="s">
        <v>132</v>
      </c>
      <c r="Q1706" s="3" t="s">
        <v>1858</v>
      </c>
      <c r="R1706" s="3" t="s">
        <v>133</v>
      </c>
      <c r="S1706" s="3" t="s">
        <v>110</v>
      </c>
      <c r="T1706" s="3" t="s">
        <v>134</v>
      </c>
      <c r="U1706" s="3" t="s">
        <v>115</v>
      </c>
      <c r="V1706" s="3" t="s">
        <v>45</v>
      </c>
      <c r="W1706" s="3" t="s">
        <v>34</v>
      </c>
      <c r="X1706" s="3" t="s">
        <v>46</v>
      </c>
      <c r="Y1706" s="3" t="s">
        <v>47</v>
      </c>
      <c r="Z1706" s="3" t="s">
        <v>145</v>
      </c>
      <c r="AA1706" s="3" t="s">
        <v>1859</v>
      </c>
      <c r="AB1706" s="4">
        <v>1</v>
      </c>
      <c r="AC1706" s="4">
        <v>8700</v>
      </c>
      <c r="AD1706" s="4">
        <v>8.6999999999999993</v>
      </c>
      <c r="AE1706" s="4">
        <v>102000</v>
      </c>
    </row>
    <row r="1707" spans="1:31" ht="22" customHeight="1" x14ac:dyDescent="0.3">
      <c r="A1707" s="5">
        <v>43063</v>
      </c>
      <c r="B1707" s="6" t="s">
        <v>31</v>
      </c>
      <c r="C1707" s="6" t="s">
        <v>56</v>
      </c>
      <c r="D1707" s="7" t="s">
        <v>68</v>
      </c>
      <c r="E1707" s="7" t="s">
        <v>68</v>
      </c>
      <c r="F1707" s="7" t="s">
        <v>68</v>
      </c>
      <c r="G1707" s="7" t="s">
        <v>68</v>
      </c>
      <c r="H1707" s="7" t="s">
        <v>68</v>
      </c>
      <c r="I1707" s="6" t="s">
        <v>1843</v>
      </c>
      <c r="J1707" s="6" t="s">
        <v>131</v>
      </c>
      <c r="K1707" s="6" t="s">
        <v>109</v>
      </c>
      <c r="L1707" s="6" t="s">
        <v>110</v>
      </c>
      <c r="M1707" s="7" t="s">
        <v>68</v>
      </c>
      <c r="N1707" s="7" t="s">
        <v>68</v>
      </c>
      <c r="O1707" s="7" t="s">
        <v>68</v>
      </c>
      <c r="P1707" s="6" t="s">
        <v>132</v>
      </c>
      <c r="Q1707" s="6" t="s">
        <v>1858</v>
      </c>
      <c r="R1707" s="6" t="s">
        <v>133</v>
      </c>
      <c r="S1707" s="6" t="s">
        <v>110</v>
      </c>
      <c r="T1707" s="6" t="s">
        <v>134</v>
      </c>
      <c r="U1707" s="6" t="s">
        <v>115</v>
      </c>
      <c r="V1707" s="6" t="s">
        <v>45</v>
      </c>
      <c r="W1707" s="6" t="s">
        <v>34</v>
      </c>
      <c r="X1707" s="6" t="s">
        <v>46</v>
      </c>
      <c r="Y1707" s="6" t="s">
        <v>47</v>
      </c>
      <c r="Z1707" s="6" t="s">
        <v>145</v>
      </c>
      <c r="AA1707" s="6" t="s">
        <v>1860</v>
      </c>
      <c r="AB1707" s="7">
        <v>1</v>
      </c>
      <c r="AC1707" s="7">
        <v>8100</v>
      </c>
      <c r="AD1707" s="7">
        <v>8.1</v>
      </c>
      <c r="AE1707" s="7">
        <v>94900</v>
      </c>
    </row>
    <row r="1708" spans="1:31" ht="22" customHeight="1" x14ac:dyDescent="0.3">
      <c r="A1708" s="2">
        <v>43063</v>
      </c>
      <c r="B1708" s="3" t="s">
        <v>126</v>
      </c>
      <c r="C1708" s="3" t="s">
        <v>56</v>
      </c>
      <c r="D1708" s="4" t="s">
        <v>68</v>
      </c>
      <c r="E1708" s="4" t="s">
        <v>68</v>
      </c>
      <c r="F1708" s="4" t="s">
        <v>68</v>
      </c>
      <c r="G1708" s="4" t="s">
        <v>68</v>
      </c>
      <c r="H1708" s="4" t="s">
        <v>68</v>
      </c>
      <c r="I1708" s="3" t="s">
        <v>1843</v>
      </c>
      <c r="J1708" s="3" t="s">
        <v>200</v>
      </c>
      <c r="K1708" s="4" t="s">
        <v>68</v>
      </c>
      <c r="L1708" s="3" t="s">
        <v>99</v>
      </c>
      <c r="M1708" s="4" t="s">
        <v>68</v>
      </c>
      <c r="N1708" s="4" t="s">
        <v>68</v>
      </c>
      <c r="O1708" s="4" t="s">
        <v>68</v>
      </c>
      <c r="P1708" s="3" t="s">
        <v>202</v>
      </c>
      <c r="Q1708" s="3" t="s">
        <v>41</v>
      </c>
      <c r="R1708" s="3" t="s">
        <v>133</v>
      </c>
      <c r="S1708" s="3" t="s">
        <v>110</v>
      </c>
      <c r="T1708" s="3" t="s">
        <v>134</v>
      </c>
      <c r="U1708" s="3" t="s">
        <v>115</v>
      </c>
      <c r="V1708" s="3" t="s">
        <v>45</v>
      </c>
      <c r="W1708" s="3" t="s">
        <v>34</v>
      </c>
      <c r="X1708" s="3" t="s">
        <v>46</v>
      </c>
      <c r="Y1708" s="3" t="s">
        <v>47</v>
      </c>
      <c r="Z1708" s="3" t="s">
        <v>145</v>
      </c>
      <c r="AA1708" s="3" t="s">
        <v>1861</v>
      </c>
      <c r="AB1708" s="4">
        <v>4</v>
      </c>
      <c r="AC1708" s="4">
        <v>38960</v>
      </c>
      <c r="AD1708" s="4">
        <v>38.96</v>
      </c>
      <c r="AE1708" s="4">
        <v>456000</v>
      </c>
    </row>
    <row r="1709" spans="1:31" ht="22" customHeight="1" x14ac:dyDescent="0.3">
      <c r="A1709" s="5">
        <v>43063</v>
      </c>
      <c r="B1709" s="6" t="s">
        <v>107</v>
      </c>
      <c r="C1709" s="6" t="s">
        <v>56</v>
      </c>
      <c r="D1709" s="7" t="s">
        <v>68</v>
      </c>
      <c r="E1709" s="7" t="s">
        <v>68</v>
      </c>
      <c r="F1709" s="7" t="s">
        <v>68</v>
      </c>
      <c r="G1709" s="7" t="s">
        <v>68</v>
      </c>
      <c r="H1709" s="7" t="s">
        <v>68</v>
      </c>
      <c r="I1709" s="6" t="s">
        <v>1843</v>
      </c>
      <c r="J1709" s="6" t="s">
        <v>108</v>
      </c>
      <c r="K1709" s="6" t="s">
        <v>109</v>
      </c>
      <c r="L1709" s="6" t="s">
        <v>110</v>
      </c>
      <c r="M1709" s="6" t="s">
        <v>61</v>
      </c>
      <c r="N1709" s="7">
        <v>4753761516.5299997</v>
      </c>
      <c r="O1709" s="7">
        <v>5421594553.2399998</v>
      </c>
      <c r="P1709" s="6" t="s">
        <v>1856</v>
      </c>
      <c r="Q1709" s="6" t="s">
        <v>41</v>
      </c>
      <c r="R1709" s="6" t="s">
        <v>210</v>
      </c>
      <c r="S1709" s="6" t="s">
        <v>110</v>
      </c>
      <c r="T1709" s="6" t="s">
        <v>211</v>
      </c>
      <c r="U1709" s="6" t="s">
        <v>115</v>
      </c>
      <c r="V1709" s="6" t="s">
        <v>45</v>
      </c>
      <c r="W1709" s="6" t="s">
        <v>34</v>
      </c>
      <c r="X1709" s="6" t="s">
        <v>46</v>
      </c>
      <c r="Y1709" s="6" t="s">
        <v>47</v>
      </c>
      <c r="Z1709" s="6" t="s">
        <v>187</v>
      </c>
      <c r="AA1709" s="6" t="s">
        <v>1862</v>
      </c>
      <c r="AB1709" s="7">
        <v>2</v>
      </c>
      <c r="AC1709" s="7">
        <v>20280</v>
      </c>
      <c r="AD1709" s="7">
        <v>20.28</v>
      </c>
      <c r="AE1709" s="7">
        <v>178000</v>
      </c>
    </row>
    <row r="1710" spans="1:31" ht="22" customHeight="1" x14ac:dyDescent="0.3">
      <c r="A1710" s="2">
        <v>43063</v>
      </c>
      <c r="B1710" s="3" t="s">
        <v>107</v>
      </c>
      <c r="C1710" s="3" t="s">
        <v>56</v>
      </c>
      <c r="D1710" s="4" t="s">
        <v>68</v>
      </c>
      <c r="E1710" s="4" t="s">
        <v>68</v>
      </c>
      <c r="F1710" s="4" t="s">
        <v>68</v>
      </c>
      <c r="G1710" s="4" t="s">
        <v>68</v>
      </c>
      <c r="H1710" s="4" t="s">
        <v>68</v>
      </c>
      <c r="I1710" s="3" t="s">
        <v>1843</v>
      </c>
      <c r="J1710" s="3" t="s">
        <v>108</v>
      </c>
      <c r="K1710" s="3" t="s">
        <v>109</v>
      </c>
      <c r="L1710" s="3" t="s">
        <v>110</v>
      </c>
      <c r="M1710" s="3" t="s">
        <v>61</v>
      </c>
      <c r="N1710" s="4">
        <v>4753761516.5299997</v>
      </c>
      <c r="O1710" s="4">
        <v>5421594553.2399998</v>
      </c>
      <c r="P1710" s="3" t="s">
        <v>1856</v>
      </c>
      <c r="Q1710" s="3" t="s">
        <v>41</v>
      </c>
      <c r="R1710" s="3" t="s">
        <v>133</v>
      </c>
      <c r="S1710" s="3" t="s">
        <v>110</v>
      </c>
      <c r="T1710" s="3" t="s">
        <v>134</v>
      </c>
      <c r="U1710" s="3" t="s">
        <v>115</v>
      </c>
      <c r="V1710" s="3" t="s">
        <v>45</v>
      </c>
      <c r="W1710" s="3" t="s">
        <v>34</v>
      </c>
      <c r="X1710" s="3" t="s">
        <v>46</v>
      </c>
      <c r="Y1710" s="3" t="s">
        <v>47</v>
      </c>
      <c r="Z1710" s="3" t="s">
        <v>1696</v>
      </c>
      <c r="AA1710" s="3" t="s">
        <v>1863</v>
      </c>
      <c r="AB1710" s="4">
        <v>0.5</v>
      </c>
      <c r="AC1710" s="4">
        <v>12560</v>
      </c>
      <c r="AD1710" s="4">
        <v>12.56</v>
      </c>
      <c r="AE1710" s="4">
        <v>114000</v>
      </c>
    </row>
    <row r="1711" spans="1:31" ht="22" customHeight="1" x14ac:dyDescent="0.3">
      <c r="A1711" s="5">
        <v>43063</v>
      </c>
      <c r="B1711" s="6" t="s">
        <v>31</v>
      </c>
      <c r="C1711" s="6" t="s">
        <v>56</v>
      </c>
      <c r="D1711" s="7" t="s">
        <v>68</v>
      </c>
      <c r="E1711" s="7" t="s">
        <v>68</v>
      </c>
      <c r="F1711" s="7" t="s">
        <v>68</v>
      </c>
      <c r="G1711" s="7" t="s">
        <v>68</v>
      </c>
      <c r="H1711" s="7" t="s">
        <v>68</v>
      </c>
      <c r="I1711" s="6" t="s">
        <v>1843</v>
      </c>
      <c r="J1711" s="6" t="s">
        <v>200</v>
      </c>
      <c r="K1711" s="7" t="s">
        <v>68</v>
      </c>
      <c r="L1711" s="6" t="s">
        <v>99</v>
      </c>
      <c r="M1711" s="7" t="s">
        <v>68</v>
      </c>
      <c r="N1711" s="7" t="s">
        <v>68</v>
      </c>
      <c r="O1711" s="7" t="s">
        <v>68</v>
      </c>
      <c r="P1711" s="6" t="s">
        <v>202</v>
      </c>
      <c r="Q1711" s="6" t="s">
        <v>41</v>
      </c>
      <c r="R1711" s="6" t="s">
        <v>133</v>
      </c>
      <c r="S1711" s="6" t="s">
        <v>110</v>
      </c>
      <c r="T1711" s="6" t="s">
        <v>134</v>
      </c>
      <c r="U1711" s="6" t="s">
        <v>115</v>
      </c>
      <c r="V1711" s="6" t="s">
        <v>45</v>
      </c>
      <c r="W1711" s="6" t="s">
        <v>34</v>
      </c>
      <c r="X1711" s="6" t="s">
        <v>46</v>
      </c>
      <c r="Y1711" s="6" t="s">
        <v>47</v>
      </c>
      <c r="Z1711" s="6" t="s">
        <v>145</v>
      </c>
      <c r="AA1711" s="6" t="s">
        <v>1864</v>
      </c>
      <c r="AB1711" s="7">
        <v>2</v>
      </c>
      <c r="AC1711" s="7">
        <v>19480</v>
      </c>
      <c r="AD1711" s="7">
        <v>19.48</v>
      </c>
      <c r="AE1711" s="7">
        <v>228000</v>
      </c>
    </row>
    <row r="1712" spans="1:31" ht="22" customHeight="1" x14ac:dyDescent="0.3">
      <c r="A1712" s="2">
        <v>43063</v>
      </c>
      <c r="B1712" s="3" t="s">
        <v>107</v>
      </c>
      <c r="C1712" s="3" t="s">
        <v>56</v>
      </c>
      <c r="D1712" s="4" t="s">
        <v>68</v>
      </c>
      <c r="E1712" s="4" t="s">
        <v>68</v>
      </c>
      <c r="F1712" s="4" t="s">
        <v>68</v>
      </c>
      <c r="G1712" s="4" t="s">
        <v>68</v>
      </c>
      <c r="H1712" s="4" t="s">
        <v>68</v>
      </c>
      <c r="I1712" s="3" t="s">
        <v>1843</v>
      </c>
      <c r="J1712" s="3" t="s">
        <v>108</v>
      </c>
      <c r="K1712" s="3" t="s">
        <v>109</v>
      </c>
      <c r="L1712" s="3" t="s">
        <v>110</v>
      </c>
      <c r="M1712" s="3" t="s">
        <v>61</v>
      </c>
      <c r="N1712" s="4">
        <v>4753761516.5299997</v>
      </c>
      <c r="O1712" s="4">
        <v>5421594553.2399998</v>
      </c>
      <c r="P1712" s="3" t="s">
        <v>1856</v>
      </c>
      <c r="Q1712" s="3" t="s">
        <v>41</v>
      </c>
      <c r="R1712" s="3" t="s">
        <v>133</v>
      </c>
      <c r="S1712" s="3" t="s">
        <v>110</v>
      </c>
      <c r="T1712" s="3" t="s">
        <v>134</v>
      </c>
      <c r="U1712" s="3" t="s">
        <v>115</v>
      </c>
      <c r="V1712" s="3" t="s">
        <v>45</v>
      </c>
      <c r="W1712" s="3" t="s">
        <v>34</v>
      </c>
      <c r="X1712" s="3" t="s">
        <v>46</v>
      </c>
      <c r="Y1712" s="3" t="s">
        <v>47</v>
      </c>
      <c r="Z1712" s="3" t="s">
        <v>145</v>
      </c>
      <c r="AA1712" s="3" t="s">
        <v>1865</v>
      </c>
      <c r="AB1712" s="4">
        <v>2</v>
      </c>
      <c r="AC1712" s="4">
        <v>19480</v>
      </c>
      <c r="AD1712" s="4">
        <v>19.48</v>
      </c>
      <c r="AE1712" s="4">
        <v>228000</v>
      </c>
    </row>
    <row r="1713" spans="1:31" ht="22" customHeight="1" x14ac:dyDescent="0.3">
      <c r="A1713" s="5">
        <v>43063</v>
      </c>
      <c r="B1713" s="6" t="s">
        <v>107</v>
      </c>
      <c r="C1713" s="6" t="s">
        <v>56</v>
      </c>
      <c r="D1713" s="7" t="s">
        <v>68</v>
      </c>
      <c r="E1713" s="7" t="s">
        <v>68</v>
      </c>
      <c r="F1713" s="7" t="s">
        <v>68</v>
      </c>
      <c r="G1713" s="7" t="s">
        <v>68</v>
      </c>
      <c r="H1713" s="7" t="s">
        <v>68</v>
      </c>
      <c r="I1713" s="6" t="s">
        <v>1843</v>
      </c>
      <c r="J1713" s="6" t="s">
        <v>108</v>
      </c>
      <c r="K1713" s="6" t="s">
        <v>109</v>
      </c>
      <c r="L1713" s="6" t="s">
        <v>110</v>
      </c>
      <c r="M1713" s="6" t="s">
        <v>61</v>
      </c>
      <c r="N1713" s="7">
        <v>4753761516.5299997</v>
      </c>
      <c r="O1713" s="7">
        <v>5421594553.2399998</v>
      </c>
      <c r="P1713" s="6" t="s">
        <v>1856</v>
      </c>
      <c r="Q1713" s="6" t="s">
        <v>41</v>
      </c>
      <c r="R1713" s="6" t="s">
        <v>133</v>
      </c>
      <c r="S1713" s="6" t="s">
        <v>110</v>
      </c>
      <c r="T1713" s="6" t="s">
        <v>134</v>
      </c>
      <c r="U1713" s="6" t="s">
        <v>115</v>
      </c>
      <c r="V1713" s="6" t="s">
        <v>45</v>
      </c>
      <c r="W1713" s="6" t="s">
        <v>34</v>
      </c>
      <c r="X1713" s="6" t="s">
        <v>46</v>
      </c>
      <c r="Y1713" s="6" t="s">
        <v>47</v>
      </c>
      <c r="Z1713" s="6" t="s">
        <v>345</v>
      </c>
      <c r="AA1713" s="6" t="s">
        <v>1866</v>
      </c>
      <c r="AB1713" s="7">
        <v>1</v>
      </c>
      <c r="AC1713" s="7">
        <v>12560</v>
      </c>
      <c r="AD1713" s="7">
        <v>12.56</v>
      </c>
      <c r="AE1713" s="7">
        <v>147000</v>
      </c>
    </row>
    <row r="1714" spans="1:31" ht="22" customHeight="1" x14ac:dyDescent="0.3">
      <c r="A1714" s="2">
        <v>43063</v>
      </c>
      <c r="B1714" s="3" t="s">
        <v>107</v>
      </c>
      <c r="C1714" s="3" t="s">
        <v>56</v>
      </c>
      <c r="D1714" s="4" t="s">
        <v>68</v>
      </c>
      <c r="E1714" s="4" t="s">
        <v>68</v>
      </c>
      <c r="F1714" s="4" t="s">
        <v>68</v>
      </c>
      <c r="G1714" s="4" t="s">
        <v>68</v>
      </c>
      <c r="H1714" s="4" t="s">
        <v>68</v>
      </c>
      <c r="I1714" s="3" t="s">
        <v>1843</v>
      </c>
      <c r="J1714" s="3" t="s">
        <v>108</v>
      </c>
      <c r="K1714" s="3" t="s">
        <v>109</v>
      </c>
      <c r="L1714" s="3" t="s">
        <v>110</v>
      </c>
      <c r="M1714" s="3" t="s">
        <v>61</v>
      </c>
      <c r="N1714" s="4">
        <v>4753761516.5299997</v>
      </c>
      <c r="O1714" s="4">
        <v>5421594553.2399998</v>
      </c>
      <c r="P1714" s="3" t="s">
        <v>1856</v>
      </c>
      <c r="Q1714" s="3" t="s">
        <v>41</v>
      </c>
      <c r="R1714" s="3" t="s">
        <v>133</v>
      </c>
      <c r="S1714" s="3" t="s">
        <v>110</v>
      </c>
      <c r="T1714" s="3" t="s">
        <v>134</v>
      </c>
      <c r="U1714" s="3" t="s">
        <v>115</v>
      </c>
      <c r="V1714" s="3" t="s">
        <v>45</v>
      </c>
      <c r="W1714" s="3" t="s">
        <v>34</v>
      </c>
      <c r="X1714" s="3" t="s">
        <v>46</v>
      </c>
      <c r="Y1714" s="3" t="s">
        <v>47</v>
      </c>
      <c r="Z1714" s="3" t="s">
        <v>145</v>
      </c>
      <c r="AA1714" s="3" t="s">
        <v>1867</v>
      </c>
      <c r="AB1714" s="4">
        <v>2</v>
      </c>
      <c r="AC1714" s="4">
        <v>19480</v>
      </c>
      <c r="AD1714" s="4">
        <v>19.48</v>
      </c>
      <c r="AE1714" s="4">
        <v>228000</v>
      </c>
    </row>
    <row r="1715" spans="1:31" ht="22" customHeight="1" x14ac:dyDescent="0.3">
      <c r="A1715" s="5">
        <v>43063</v>
      </c>
      <c r="B1715" s="6" t="s">
        <v>107</v>
      </c>
      <c r="C1715" s="6" t="s">
        <v>56</v>
      </c>
      <c r="D1715" s="7" t="s">
        <v>68</v>
      </c>
      <c r="E1715" s="7" t="s">
        <v>68</v>
      </c>
      <c r="F1715" s="7" t="s">
        <v>68</v>
      </c>
      <c r="G1715" s="7" t="s">
        <v>68</v>
      </c>
      <c r="H1715" s="7" t="s">
        <v>68</v>
      </c>
      <c r="I1715" s="6" t="s">
        <v>1843</v>
      </c>
      <c r="J1715" s="6" t="s">
        <v>108</v>
      </c>
      <c r="K1715" s="6" t="s">
        <v>109</v>
      </c>
      <c r="L1715" s="6" t="s">
        <v>110</v>
      </c>
      <c r="M1715" s="6" t="s">
        <v>61</v>
      </c>
      <c r="N1715" s="7">
        <v>4753761516.5299997</v>
      </c>
      <c r="O1715" s="7">
        <v>5421594553.2399998</v>
      </c>
      <c r="P1715" s="6" t="s">
        <v>1856</v>
      </c>
      <c r="Q1715" s="6" t="s">
        <v>41</v>
      </c>
      <c r="R1715" s="6" t="s">
        <v>133</v>
      </c>
      <c r="S1715" s="6" t="s">
        <v>110</v>
      </c>
      <c r="T1715" s="6" t="s">
        <v>134</v>
      </c>
      <c r="U1715" s="6" t="s">
        <v>115</v>
      </c>
      <c r="V1715" s="6" t="s">
        <v>45</v>
      </c>
      <c r="W1715" s="6" t="s">
        <v>34</v>
      </c>
      <c r="X1715" s="6" t="s">
        <v>46</v>
      </c>
      <c r="Y1715" s="6" t="s">
        <v>47</v>
      </c>
      <c r="Z1715" s="6" t="s">
        <v>345</v>
      </c>
      <c r="AA1715" s="6" t="s">
        <v>1868</v>
      </c>
      <c r="AB1715" s="7">
        <v>1</v>
      </c>
      <c r="AC1715" s="7">
        <v>12560</v>
      </c>
      <c r="AD1715" s="7">
        <v>12.56</v>
      </c>
      <c r="AE1715" s="7">
        <v>147000</v>
      </c>
    </row>
    <row r="1716" spans="1:31" ht="22" customHeight="1" x14ac:dyDescent="0.3">
      <c r="A1716" s="2">
        <v>43063</v>
      </c>
      <c r="B1716" s="3" t="s">
        <v>31</v>
      </c>
      <c r="C1716" s="3" t="s">
        <v>56</v>
      </c>
      <c r="D1716" s="4" t="s">
        <v>68</v>
      </c>
      <c r="E1716" s="4" t="s">
        <v>68</v>
      </c>
      <c r="F1716" s="4" t="s">
        <v>68</v>
      </c>
      <c r="G1716" s="4" t="s">
        <v>68</v>
      </c>
      <c r="H1716" s="4" t="s">
        <v>68</v>
      </c>
      <c r="I1716" s="3" t="s">
        <v>1843</v>
      </c>
      <c r="J1716" s="3" t="s">
        <v>1869</v>
      </c>
      <c r="K1716" s="4" t="s">
        <v>68</v>
      </c>
      <c r="L1716" s="3" t="s">
        <v>350</v>
      </c>
      <c r="M1716" s="4" t="s">
        <v>68</v>
      </c>
      <c r="N1716" s="4" t="s">
        <v>68</v>
      </c>
      <c r="O1716" s="4" t="s">
        <v>68</v>
      </c>
      <c r="P1716" s="3" t="s">
        <v>1870</v>
      </c>
      <c r="Q1716" s="3" t="s">
        <v>1858</v>
      </c>
      <c r="R1716" s="3" t="s">
        <v>133</v>
      </c>
      <c r="S1716" s="3" t="s">
        <v>110</v>
      </c>
      <c r="T1716" s="3" t="s">
        <v>134</v>
      </c>
      <c r="U1716" s="3" t="s">
        <v>115</v>
      </c>
      <c r="V1716" s="3" t="s">
        <v>45</v>
      </c>
      <c r="W1716" s="3" t="s">
        <v>34</v>
      </c>
      <c r="X1716" s="3" t="s">
        <v>46</v>
      </c>
      <c r="Y1716" s="3" t="s">
        <v>47</v>
      </c>
      <c r="Z1716" s="3" t="s">
        <v>141</v>
      </c>
      <c r="AA1716" s="3" t="s">
        <v>1871</v>
      </c>
      <c r="AB1716" s="4">
        <v>1</v>
      </c>
      <c r="AC1716" s="4">
        <v>20600</v>
      </c>
      <c r="AD1716" s="4">
        <v>20.6</v>
      </c>
      <c r="AE1716" s="4">
        <v>257000</v>
      </c>
    </row>
    <row r="1717" spans="1:31" ht="22" customHeight="1" x14ac:dyDescent="0.3">
      <c r="A1717" s="5">
        <v>43063</v>
      </c>
      <c r="B1717" s="6" t="s">
        <v>107</v>
      </c>
      <c r="C1717" s="6" t="s">
        <v>56</v>
      </c>
      <c r="D1717" s="7" t="s">
        <v>68</v>
      </c>
      <c r="E1717" s="7" t="s">
        <v>68</v>
      </c>
      <c r="F1717" s="7" t="s">
        <v>68</v>
      </c>
      <c r="G1717" s="7" t="s">
        <v>68</v>
      </c>
      <c r="H1717" s="7" t="s">
        <v>68</v>
      </c>
      <c r="I1717" s="6" t="s">
        <v>1843</v>
      </c>
      <c r="J1717" s="6" t="s">
        <v>108</v>
      </c>
      <c r="K1717" s="6" t="s">
        <v>109</v>
      </c>
      <c r="L1717" s="6" t="s">
        <v>110</v>
      </c>
      <c r="M1717" s="6" t="s">
        <v>61</v>
      </c>
      <c r="N1717" s="7">
        <v>4753761516.5299997</v>
      </c>
      <c r="O1717" s="7">
        <v>5421594553.2399998</v>
      </c>
      <c r="P1717" s="6" t="s">
        <v>1856</v>
      </c>
      <c r="Q1717" s="6" t="s">
        <v>41</v>
      </c>
      <c r="R1717" s="6" t="s">
        <v>113</v>
      </c>
      <c r="S1717" s="6" t="s">
        <v>110</v>
      </c>
      <c r="T1717" s="6" t="s">
        <v>114</v>
      </c>
      <c r="U1717" s="6" t="s">
        <v>115</v>
      </c>
      <c r="V1717" s="6" t="s">
        <v>45</v>
      </c>
      <c r="W1717" s="6" t="s">
        <v>34</v>
      </c>
      <c r="X1717" s="6" t="s">
        <v>46</v>
      </c>
      <c r="Y1717" s="6" t="s">
        <v>47</v>
      </c>
      <c r="Z1717" s="6" t="s">
        <v>187</v>
      </c>
      <c r="AA1717" s="6" t="s">
        <v>1872</v>
      </c>
      <c r="AB1717" s="7">
        <v>12</v>
      </c>
      <c r="AC1717" s="7">
        <v>121380</v>
      </c>
      <c r="AD1717" s="7">
        <v>121.38</v>
      </c>
      <c r="AE1717" s="7">
        <v>1064000</v>
      </c>
    </row>
    <row r="1718" spans="1:31" ht="22" customHeight="1" x14ac:dyDescent="0.3">
      <c r="A1718" s="2">
        <v>43061</v>
      </c>
      <c r="B1718" s="3" t="s">
        <v>31</v>
      </c>
      <c r="C1718" s="3" t="s">
        <v>1873</v>
      </c>
      <c r="D1718" s="3" t="s">
        <v>33</v>
      </c>
      <c r="E1718" s="3" t="s">
        <v>34</v>
      </c>
      <c r="F1718" s="3" t="s">
        <v>61</v>
      </c>
      <c r="G1718" s="8">
        <v>668366358</v>
      </c>
      <c r="H1718" s="4" t="s">
        <v>68</v>
      </c>
      <c r="I1718" s="3" t="s">
        <v>1874</v>
      </c>
      <c r="J1718" s="3" t="s">
        <v>230</v>
      </c>
      <c r="K1718" s="3" t="s">
        <v>580</v>
      </c>
      <c r="L1718" s="3" t="s">
        <v>110</v>
      </c>
      <c r="M1718" s="4" t="s">
        <v>68</v>
      </c>
      <c r="N1718" s="4" t="s">
        <v>68</v>
      </c>
      <c r="O1718" s="4" t="s">
        <v>68</v>
      </c>
      <c r="P1718" s="3" t="s">
        <v>231</v>
      </c>
      <c r="Q1718" s="3" t="s">
        <v>1845</v>
      </c>
      <c r="R1718" s="3" t="s">
        <v>133</v>
      </c>
      <c r="S1718" s="3" t="s">
        <v>110</v>
      </c>
      <c r="T1718" s="3" t="s">
        <v>134</v>
      </c>
      <c r="U1718" s="3" t="s">
        <v>115</v>
      </c>
      <c r="V1718" s="3" t="s">
        <v>45</v>
      </c>
      <c r="W1718" s="3" t="s">
        <v>34</v>
      </c>
      <c r="X1718" s="3" t="s">
        <v>46</v>
      </c>
      <c r="Y1718" s="3" t="s">
        <v>47</v>
      </c>
      <c r="Z1718" s="3" t="s">
        <v>232</v>
      </c>
      <c r="AA1718" s="3" t="s">
        <v>1846</v>
      </c>
      <c r="AB1718" s="4">
        <v>1</v>
      </c>
      <c r="AC1718" s="4">
        <v>16694</v>
      </c>
      <c r="AD1718" s="4">
        <v>16.690000000000001</v>
      </c>
      <c r="AE1718" s="4">
        <v>22300</v>
      </c>
    </row>
    <row r="1719" spans="1:31" ht="22" customHeight="1" x14ac:dyDescent="0.3">
      <c r="A1719" s="5">
        <v>43059</v>
      </c>
      <c r="B1719" s="6" t="s">
        <v>31</v>
      </c>
      <c r="C1719" s="6" t="s">
        <v>1873</v>
      </c>
      <c r="D1719" s="6" t="s">
        <v>33</v>
      </c>
      <c r="E1719" s="6" t="s">
        <v>34</v>
      </c>
      <c r="F1719" s="6" t="s">
        <v>61</v>
      </c>
      <c r="G1719" s="9">
        <v>668366358</v>
      </c>
      <c r="H1719" s="7" t="s">
        <v>68</v>
      </c>
      <c r="I1719" s="6" t="s">
        <v>1874</v>
      </c>
      <c r="J1719" s="6" t="s">
        <v>1734</v>
      </c>
      <c r="K1719" s="7" t="s">
        <v>68</v>
      </c>
      <c r="L1719" s="6" t="s">
        <v>120</v>
      </c>
      <c r="M1719" s="7" t="s">
        <v>68</v>
      </c>
      <c r="N1719" s="7" t="s">
        <v>68</v>
      </c>
      <c r="O1719" s="7" t="s">
        <v>68</v>
      </c>
      <c r="P1719" s="6" t="s">
        <v>1735</v>
      </c>
      <c r="Q1719" s="6" t="s">
        <v>41</v>
      </c>
      <c r="R1719" s="6" t="s">
        <v>122</v>
      </c>
      <c r="S1719" s="6" t="s">
        <v>120</v>
      </c>
      <c r="T1719" s="6" t="s">
        <v>123</v>
      </c>
      <c r="U1719" s="6" t="s">
        <v>124</v>
      </c>
      <c r="V1719" s="6" t="s">
        <v>45</v>
      </c>
      <c r="W1719" s="6" t="s">
        <v>34</v>
      </c>
      <c r="X1719" s="6" t="s">
        <v>46</v>
      </c>
      <c r="Y1719" s="6" t="s">
        <v>47</v>
      </c>
      <c r="Z1719" s="6" t="s">
        <v>187</v>
      </c>
      <c r="AA1719" s="6" t="s">
        <v>1530</v>
      </c>
      <c r="AB1719" s="7">
        <v>1</v>
      </c>
      <c r="AC1719" s="7">
        <v>11550</v>
      </c>
      <c r="AD1719" s="7">
        <v>11.55</v>
      </c>
      <c r="AE1719" s="7">
        <v>64100</v>
      </c>
    </row>
    <row r="1720" spans="1:31" ht="22" customHeight="1" x14ac:dyDescent="0.3">
      <c r="A1720" s="2">
        <v>43058</v>
      </c>
      <c r="B1720" s="3" t="s">
        <v>31</v>
      </c>
      <c r="C1720" s="3" t="s">
        <v>56</v>
      </c>
      <c r="D1720" s="4" t="s">
        <v>68</v>
      </c>
      <c r="E1720" s="4" t="s">
        <v>68</v>
      </c>
      <c r="F1720" s="4" t="s">
        <v>68</v>
      </c>
      <c r="G1720" s="4" t="s">
        <v>68</v>
      </c>
      <c r="H1720" s="4" t="s">
        <v>68</v>
      </c>
      <c r="I1720" s="3" t="s">
        <v>1843</v>
      </c>
      <c r="J1720" s="3" t="s">
        <v>1676</v>
      </c>
      <c r="K1720" s="3" t="s">
        <v>1677</v>
      </c>
      <c r="L1720" s="3" t="s">
        <v>92</v>
      </c>
      <c r="M1720" s="3" t="s">
        <v>61</v>
      </c>
      <c r="N1720" s="8">
        <v>42196711</v>
      </c>
      <c r="O1720" s="4" t="s">
        <v>68</v>
      </c>
      <c r="P1720" s="3" t="s">
        <v>1678</v>
      </c>
      <c r="Q1720" s="3" t="s">
        <v>41</v>
      </c>
      <c r="R1720" s="3" t="s">
        <v>91</v>
      </c>
      <c r="S1720" s="3" t="s">
        <v>92</v>
      </c>
      <c r="T1720" s="3" t="s">
        <v>93</v>
      </c>
      <c r="U1720" s="3" t="s">
        <v>94</v>
      </c>
      <c r="V1720" s="3" t="s">
        <v>45</v>
      </c>
      <c r="W1720" s="3" t="s">
        <v>34</v>
      </c>
      <c r="X1720" s="3" t="s">
        <v>46</v>
      </c>
      <c r="Y1720" s="3" t="s">
        <v>47</v>
      </c>
      <c r="Z1720" s="3" t="s">
        <v>95</v>
      </c>
      <c r="AA1720" s="3" t="s">
        <v>1875</v>
      </c>
      <c r="AB1720" s="4">
        <v>2</v>
      </c>
      <c r="AC1720" s="4">
        <v>25200</v>
      </c>
      <c r="AD1720" s="4">
        <v>25.2</v>
      </c>
      <c r="AE1720" s="4">
        <v>107000</v>
      </c>
    </row>
    <row r="1721" spans="1:31" ht="22" customHeight="1" x14ac:dyDescent="0.3">
      <c r="A1721" s="5">
        <v>43058</v>
      </c>
      <c r="B1721" s="6" t="s">
        <v>31</v>
      </c>
      <c r="C1721" s="6" t="s">
        <v>56</v>
      </c>
      <c r="D1721" s="7" t="s">
        <v>68</v>
      </c>
      <c r="E1721" s="7" t="s">
        <v>68</v>
      </c>
      <c r="F1721" s="7" t="s">
        <v>68</v>
      </c>
      <c r="G1721" s="7" t="s">
        <v>68</v>
      </c>
      <c r="H1721" s="7" t="s">
        <v>68</v>
      </c>
      <c r="I1721" s="6" t="s">
        <v>1843</v>
      </c>
      <c r="J1721" s="6" t="s">
        <v>1676</v>
      </c>
      <c r="K1721" s="6" t="s">
        <v>1677</v>
      </c>
      <c r="L1721" s="6" t="s">
        <v>92</v>
      </c>
      <c r="M1721" s="6" t="s">
        <v>61</v>
      </c>
      <c r="N1721" s="9">
        <v>42196711</v>
      </c>
      <c r="O1721" s="7" t="s">
        <v>68</v>
      </c>
      <c r="P1721" s="6" t="s">
        <v>1678</v>
      </c>
      <c r="Q1721" s="6" t="s">
        <v>41</v>
      </c>
      <c r="R1721" s="6" t="s">
        <v>91</v>
      </c>
      <c r="S1721" s="6" t="s">
        <v>92</v>
      </c>
      <c r="T1721" s="6" t="s">
        <v>93</v>
      </c>
      <c r="U1721" s="6" t="s">
        <v>94</v>
      </c>
      <c r="V1721" s="6" t="s">
        <v>45</v>
      </c>
      <c r="W1721" s="6" t="s">
        <v>34</v>
      </c>
      <c r="X1721" s="6" t="s">
        <v>46</v>
      </c>
      <c r="Y1721" s="6" t="s">
        <v>47</v>
      </c>
      <c r="Z1721" s="6" t="s">
        <v>95</v>
      </c>
      <c r="AA1721" s="6" t="s">
        <v>1876</v>
      </c>
      <c r="AB1721" s="7">
        <v>6</v>
      </c>
      <c r="AC1721" s="7">
        <v>78600</v>
      </c>
      <c r="AD1721" s="7">
        <v>78.599999999999994</v>
      </c>
      <c r="AE1721" s="7">
        <v>334000</v>
      </c>
    </row>
    <row r="1722" spans="1:31" ht="22" customHeight="1" x14ac:dyDescent="0.3">
      <c r="A1722" s="2">
        <v>43058</v>
      </c>
      <c r="B1722" s="3" t="s">
        <v>31</v>
      </c>
      <c r="C1722" s="3" t="s">
        <v>56</v>
      </c>
      <c r="D1722" s="4" t="s">
        <v>68</v>
      </c>
      <c r="E1722" s="4" t="s">
        <v>68</v>
      </c>
      <c r="F1722" s="4" t="s">
        <v>68</v>
      </c>
      <c r="G1722" s="4" t="s">
        <v>68</v>
      </c>
      <c r="H1722" s="4" t="s">
        <v>68</v>
      </c>
      <c r="I1722" s="3" t="s">
        <v>1843</v>
      </c>
      <c r="J1722" s="3" t="s">
        <v>1676</v>
      </c>
      <c r="K1722" s="3" t="s">
        <v>1677</v>
      </c>
      <c r="L1722" s="3" t="s">
        <v>92</v>
      </c>
      <c r="M1722" s="3" t="s">
        <v>61</v>
      </c>
      <c r="N1722" s="8">
        <v>42196711</v>
      </c>
      <c r="O1722" s="4" t="s">
        <v>68</v>
      </c>
      <c r="P1722" s="3" t="s">
        <v>1678</v>
      </c>
      <c r="Q1722" s="3" t="s">
        <v>41</v>
      </c>
      <c r="R1722" s="3" t="s">
        <v>91</v>
      </c>
      <c r="S1722" s="3" t="s">
        <v>92</v>
      </c>
      <c r="T1722" s="3" t="s">
        <v>93</v>
      </c>
      <c r="U1722" s="3" t="s">
        <v>94</v>
      </c>
      <c r="V1722" s="3" t="s">
        <v>45</v>
      </c>
      <c r="W1722" s="3" t="s">
        <v>34</v>
      </c>
      <c r="X1722" s="3" t="s">
        <v>46</v>
      </c>
      <c r="Y1722" s="3" t="s">
        <v>47</v>
      </c>
      <c r="Z1722" s="3" t="s">
        <v>95</v>
      </c>
      <c r="AA1722" s="3" t="s">
        <v>1876</v>
      </c>
      <c r="AB1722" s="4">
        <v>4</v>
      </c>
      <c r="AC1722" s="4">
        <v>52400</v>
      </c>
      <c r="AD1722" s="4">
        <v>52.4</v>
      </c>
      <c r="AE1722" s="4">
        <v>222000</v>
      </c>
    </row>
    <row r="1723" spans="1:31" ht="22" customHeight="1" x14ac:dyDescent="0.3">
      <c r="A1723" s="5">
        <v>43058</v>
      </c>
      <c r="B1723" s="6" t="s">
        <v>31</v>
      </c>
      <c r="C1723" s="6" t="s">
        <v>56</v>
      </c>
      <c r="D1723" s="7" t="s">
        <v>68</v>
      </c>
      <c r="E1723" s="7" t="s">
        <v>68</v>
      </c>
      <c r="F1723" s="7" t="s">
        <v>68</v>
      </c>
      <c r="G1723" s="7" t="s">
        <v>68</v>
      </c>
      <c r="H1723" s="7" t="s">
        <v>68</v>
      </c>
      <c r="I1723" s="6" t="s">
        <v>1843</v>
      </c>
      <c r="J1723" s="6" t="s">
        <v>1676</v>
      </c>
      <c r="K1723" s="6" t="s">
        <v>1677</v>
      </c>
      <c r="L1723" s="6" t="s">
        <v>92</v>
      </c>
      <c r="M1723" s="6" t="s">
        <v>61</v>
      </c>
      <c r="N1723" s="9">
        <v>42196711</v>
      </c>
      <c r="O1723" s="7" t="s">
        <v>68</v>
      </c>
      <c r="P1723" s="6" t="s">
        <v>1678</v>
      </c>
      <c r="Q1723" s="6" t="s">
        <v>41</v>
      </c>
      <c r="R1723" s="6" t="s">
        <v>91</v>
      </c>
      <c r="S1723" s="6" t="s">
        <v>92</v>
      </c>
      <c r="T1723" s="6" t="s">
        <v>93</v>
      </c>
      <c r="U1723" s="6" t="s">
        <v>94</v>
      </c>
      <c r="V1723" s="6" t="s">
        <v>45</v>
      </c>
      <c r="W1723" s="6" t="s">
        <v>34</v>
      </c>
      <c r="X1723" s="6" t="s">
        <v>46</v>
      </c>
      <c r="Y1723" s="6" t="s">
        <v>47</v>
      </c>
      <c r="Z1723" s="6" t="s">
        <v>95</v>
      </c>
      <c r="AA1723" s="6" t="s">
        <v>1877</v>
      </c>
      <c r="AB1723" s="7">
        <v>4</v>
      </c>
      <c r="AC1723" s="7">
        <v>50400</v>
      </c>
      <c r="AD1723" s="7">
        <v>50.4</v>
      </c>
      <c r="AE1723" s="7">
        <v>214000</v>
      </c>
    </row>
    <row r="1724" spans="1:31" ht="22" customHeight="1" x14ac:dyDescent="0.3">
      <c r="A1724" s="2">
        <v>43058</v>
      </c>
      <c r="B1724" s="3" t="s">
        <v>31</v>
      </c>
      <c r="C1724" s="3" t="s">
        <v>56</v>
      </c>
      <c r="D1724" s="4" t="s">
        <v>68</v>
      </c>
      <c r="E1724" s="4" t="s">
        <v>68</v>
      </c>
      <c r="F1724" s="4" t="s">
        <v>68</v>
      </c>
      <c r="G1724" s="4" t="s">
        <v>68</v>
      </c>
      <c r="H1724" s="4" t="s">
        <v>68</v>
      </c>
      <c r="I1724" s="3" t="s">
        <v>1843</v>
      </c>
      <c r="J1724" s="3" t="s">
        <v>1676</v>
      </c>
      <c r="K1724" s="3" t="s">
        <v>1677</v>
      </c>
      <c r="L1724" s="3" t="s">
        <v>92</v>
      </c>
      <c r="M1724" s="3" t="s">
        <v>61</v>
      </c>
      <c r="N1724" s="8">
        <v>42196711</v>
      </c>
      <c r="O1724" s="4" t="s">
        <v>68</v>
      </c>
      <c r="P1724" s="3" t="s">
        <v>1678</v>
      </c>
      <c r="Q1724" s="3" t="s">
        <v>41</v>
      </c>
      <c r="R1724" s="3" t="s">
        <v>91</v>
      </c>
      <c r="S1724" s="3" t="s">
        <v>92</v>
      </c>
      <c r="T1724" s="3" t="s">
        <v>93</v>
      </c>
      <c r="U1724" s="3" t="s">
        <v>94</v>
      </c>
      <c r="V1724" s="3" t="s">
        <v>45</v>
      </c>
      <c r="W1724" s="3" t="s">
        <v>34</v>
      </c>
      <c r="X1724" s="3" t="s">
        <v>46</v>
      </c>
      <c r="Y1724" s="3" t="s">
        <v>47</v>
      </c>
      <c r="Z1724" s="3" t="s">
        <v>95</v>
      </c>
      <c r="AA1724" s="3" t="s">
        <v>1877</v>
      </c>
      <c r="AB1724" s="4">
        <v>4</v>
      </c>
      <c r="AC1724" s="4">
        <v>50400</v>
      </c>
      <c r="AD1724" s="4">
        <v>50.4</v>
      </c>
      <c r="AE1724" s="4">
        <v>214000</v>
      </c>
    </row>
    <row r="1725" spans="1:31" ht="22" customHeight="1" x14ac:dyDescent="0.3">
      <c r="A1725" s="5">
        <v>43058</v>
      </c>
      <c r="B1725" s="6" t="s">
        <v>31</v>
      </c>
      <c r="C1725" s="6" t="s">
        <v>56</v>
      </c>
      <c r="D1725" s="7" t="s">
        <v>68</v>
      </c>
      <c r="E1725" s="7" t="s">
        <v>68</v>
      </c>
      <c r="F1725" s="7" t="s">
        <v>68</v>
      </c>
      <c r="G1725" s="7" t="s">
        <v>68</v>
      </c>
      <c r="H1725" s="7" t="s">
        <v>68</v>
      </c>
      <c r="I1725" s="6" t="s">
        <v>1843</v>
      </c>
      <c r="J1725" s="6" t="s">
        <v>1676</v>
      </c>
      <c r="K1725" s="6" t="s">
        <v>1677</v>
      </c>
      <c r="L1725" s="6" t="s">
        <v>92</v>
      </c>
      <c r="M1725" s="6" t="s">
        <v>61</v>
      </c>
      <c r="N1725" s="9">
        <v>42196711</v>
      </c>
      <c r="O1725" s="7" t="s">
        <v>68</v>
      </c>
      <c r="P1725" s="6" t="s">
        <v>1678</v>
      </c>
      <c r="Q1725" s="6" t="s">
        <v>41</v>
      </c>
      <c r="R1725" s="6" t="s">
        <v>91</v>
      </c>
      <c r="S1725" s="6" t="s">
        <v>92</v>
      </c>
      <c r="T1725" s="6" t="s">
        <v>93</v>
      </c>
      <c r="U1725" s="6" t="s">
        <v>94</v>
      </c>
      <c r="V1725" s="6" t="s">
        <v>45</v>
      </c>
      <c r="W1725" s="6" t="s">
        <v>34</v>
      </c>
      <c r="X1725" s="6" t="s">
        <v>46</v>
      </c>
      <c r="Y1725" s="6" t="s">
        <v>47</v>
      </c>
      <c r="Z1725" s="6" t="s">
        <v>95</v>
      </c>
      <c r="AA1725" s="6" t="s">
        <v>1878</v>
      </c>
      <c r="AB1725" s="7">
        <v>4</v>
      </c>
      <c r="AC1725" s="7">
        <v>52400</v>
      </c>
      <c r="AD1725" s="7">
        <v>52.4</v>
      </c>
      <c r="AE1725" s="7">
        <v>222000</v>
      </c>
    </row>
    <row r="1726" spans="1:31" ht="22" customHeight="1" x14ac:dyDescent="0.3">
      <c r="A1726" s="2">
        <v>43058</v>
      </c>
      <c r="B1726" s="3" t="s">
        <v>31</v>
      </c>
      <c r="C1726" s="3" t="s">
        <v>56</v>
      </c>
      <c r="D1726" s="4" t="s">
        <v>68</v>
      </c>
      <c r="E1726" s="4" t="s">
        <v>68</v>
      </c>
      <c r="F1726" s="4" t="s">
        <v>68</v>
      </c>
      <c r="G1726" s="4" t="s">
        <v>68</v>
      </c>
      <c r="H1726" s="4" t="s">
        <v>68</v>
      </c>
      <c r="I1726" s="3" t="s">
        <v>1843</v>
      </c>
      <c r="J1726" s="3" t="s">
        <v>1676</v>
      </c>
      <c r="K1726" s="3" t="s">
        <v>1677</v>
      </c>
      <c r="L1726" s="3" t="s">
        <v>92</v>
      </c>
      <c r="M1726" s="3" t="s">
        <v>61</v>
      </c>
      <c r="N1726" s="8">
        <v>42196711</v>
      </c>
      <c r="O1726" s="4" t="s">
        <v>68</v>
      </c>
      <c r="P1726" s="3" t="s">
        <v>1678</v>
      </c>
      <c r="Q1726" s="3" t="s">
        <v>41</v>
      </c>
      <c r="R1726" s="3" t="s">
        <v>91</v>
      </c>
      <c r="S1726" s="3" t="s">
        <v>92</v>
      </c>
      <c r="T1726" s="3" t="s">
        <v>93</v>
      </c>
      <c r="U1726" s="3" t="s">
        <v>94</v>
      </c>
      <c r="V1726" s="3" t="s">
        <v>45</v>
      </c>
      <c r="W1726" s="3" t="s">
        <v>34</v>
      </c>
      <c r="X1726" s="3" t="s">
        <v>46</v>
      </c>
      <c r="Y1726" s="3" t="s">
        <v>47</v>
      </c>
      <c r="Z1726" s="3" t="s">
        <v>95</v>
      </c>
      <c r="AA1726" s="3" t="s">
        <v>1878</v>
      </c>
      <c r="AB1726" s="4">
        <v>4</v>
      </c>
      <c r="AC1726" s="4">
        <v>52400</v>
      </c>
      <c r="AD1726" s="4">
        <v>52.4</v>
      </c>
      <c r="AE1726" s="4">
        <v>222000</v>
      </c>
    </row>
    <row r="1727" spans="1:31" ht="22" customHeight="1" x14ac:dyDescent="0.3">
      <c r="A1727" s="5">
        <v>43058</v>
      </c>
      <c r="B1727" s="6" t="s">
        <v>31</v>
      </c>
      <c r="C1727" s="6" t="s">
        <v>56</v>
      </c>
      <c r="D1727" s="7" t="s">
        <v>68</v>
      </c>
      <c r="E1727" s="7" t="s">
        <v>68</v>
      </c>
      <c r="F1727" s="7" t="s">
        <v>68</v>
      </c>
      <c r="G1727" s="7" t="s">
        <v>68</v>
      </c>
      <c r="H1727" s="7" t="s">
        <v>68</v>
      </c>
      <c r="I1727" s="6" t="s">
        <v>1843</v>
      </c>
      <c r="J1727" s="6" t="s">
        <v>1676</v>
      </c>
      <c r="K1727" s="6" t="s">
        <v>1677</v>
      </c>
      <c r="L1727" s="6" t="s">
        <v>92</v>
      </c>
      <c r="M1727" s="6" t="s">
        <v>61</v>
      </c>
      <c r="N1727" s="9">
        <v>42196711</v>
      </c>
      <c r="O1727" s="7" t="s">
        <v>68</v>
      </c>
      <c r="P1727" s="6" t="s">
        <v>1678</v>
      </c>
      <c r="Q1727" s="6" t="s">
        <v>41</v>
      </c>
      <c r="R1727" s="6" t="s">
        <v>91</v>
      </c>
      <c r="S1727" s="6" t="s">
        <v>92</v>
      </c>
      <c r="T1727" s="6" t="s">
        <v>93</v>
      </c>
      <c r="U1727" s="6" t="s">
        <v>94</v>
      </c>
      <c r="V1727" s="6" t="s">
        <v>45</v>
      </c>
      <c r="W1727" s="6" t="s">
        <v>34</v>
      </c>
      <c r="X1727" s="6" t="s">
        <v>46</v>
      </c>
      <c r="Y1727" s="6" t="s">
        <v>47</v>
      </c>
      <c r="Z1727" s="6" t="s">
        <v>95</v>
      </c>
      <c r="AA1727" s="6" t="s">
        <v>1876</v>
      </c>
      <c r="AB1727" s="7">
        <v>4</v>
      </c>
      <c r="AC1727" s="7">
        <v>52400</v>
      </c>
      <c r="AD1727" s="7">
        <v>52.4</v>
      </c>
      <c r="AE1727" s="7">
        <v>222000</v>
      </c>
    </row>
    <row r="1728" spans="1:31" ht="22" customHeight="1" x14ac:dyDescent="0.3">
      <c r="A1728" s="2">
        <v>43058</v>
      </c>
      <c r="B1728" s="3" t="s">
        <v>31</v>
      </c>
      <c r="C1728" s="3" t="s">
        <v>56</v>
      </c>
      <c r="D1728" s="4" t="s">
        <v>68</v>
      </c>
      <c r="E1728" s="4" t="s">
        <v>68</v>
      </c>
      <c r="F1728" s="4" t="s">
        <v>68</v>
      </c>
      <c r="G1728" s="4" t="s">
        <v>68</v>
      </c>
      <c r="H1728" s="4" t="s">
        <v>68</v>
      </c>
      <c r="I1728" s="3" t="s">
        <v>1843</v>
      </c>
      <c r="J1728" s="3" t="s">
        <v>1676</v>
      </c>
      <c r="K1728" s="3" t="s">
        <v>1677</v>
      </c>
      <c r="L1728" s="3" t="s">
        <v>92</v>
      </c>
      <c r="M1728" s="3" t="s">
        <v>61</v>
      </c>
      <c r="N1728" s="8">
        <v>42196711</v>
      </c>
      <c r="O1728" s="4" t="s">
        <v>68</v>
      </c>
      <c r="P1728" s="3" t="s">
        <v>1678</v>
      </c>
      <c r="Q1728" s="3" t="s">
        <v>41</v>
      </c>
      <c r="R1728" s="3" t="s">
        <v>91</v>
      </c>
      <c r="S1728" s="3" t="s">
        <v>92</v>
      </c>
      <c r="T1728" s="3" t="s">
        <v>93</v>
      </c>
      <c r="U1728" s="3" t="s">
        <v>94</v>
      </c>
      <c r="V1728" s="3" t="s">
        <v>45</v>
      </c>
      <c r="W1728" s="3" t="s">
        <v>34</v>
      </c>
      <c r="X1728" s="3" t="s">
        <v>46</v>
      </c>
      <c r="Y1728" s="3" t="s">
        <v>47</v>
      </c>
      <c r="Z1728" s="3" t="s">
        <v>95</v>
      </c>
      <c r="AA1728" s="3" t="s">
        <v>1879</v>
      </c>
      <c r="AB1728" s="4">
        <v>2</v>
      </c>
      <c r="AC1728" s="4">
        <v>23000</v>
      </c>
      <c r="AD1728" s="4">
        <v>23</v>
      </c>
      <c r="AE1728" s="4">
        <v>97600</v>
      </c>
    </row>
    <row r="1729" spans="1:31" ht="22" customHeight="1" x14ac:dyDescent="0.3">
      <c r="A1729" s="5">
        <v>43058</v>
      </c>
      <c r="B1729" s="6" t="s">
        <v>31</v>
      </c>
      <c r="C1729" s="6" t="s">
        <v>56</v>
      </c>
      <c r="D1729" s="7" t="s">
        <v>68</v>
      </c>
      <c r="E1729" s="7" t="s">
        <v>68</v>
      </c>
      <c r="F1729" s="7" t="s">
        <v>68</v>
      </c>
      <c r="G1729" s="7" t="s">
        <v>68</v>
      </c>
      <c r="H1729" s="7" t="s">
        <v>68</v>
      </c>
      <c r="I1729" s="6" t="s">
        <v>1843</v>
      </c>
      <c r="J1729" s="6" t="s">
        <v>1676</v>
      </c>
      <c r="K1729" s="6" t="s">
        <v>1677</v>
      </c>
      <c r="L1729" s="6" t="s">
        <v>92</v>
      </c>
      <c r="M1729" s="6" t="s">
        <v>61</v>
      </c>
      <c r="N1729" s="9">
        <v>42196711</v>
      </c>
      <c r="O1729" s="7" t="s">
        <v>68</v>
      </c>
      <c r="P1729" s="6" t="s">
        <v>1678</v>
      </c>
      <c r="Q1729" s="6" t="s">
        <v>41</v>
      </c>
      <c r="R1729" s="6" t="s">
        <v>91</v>
      </c>
      <c r="S1729" s="6" t="s">
        <v>92</v>
      </c>
      <c r="T1729" s="6" t="s">
        <v>93</v>
      </c>
      <c r="U1729" s="6" t="s">
        <v>94</v>
      </c>
      <c r="V1729" s="6" t="s">
        <v>45</v>
      </c>
      <c r="W1729" s="6" t="s">
        <v>34</v>
      </c>
      <c r="X1729" s="6" t="s">
        <v>46</v>
      </c>
      <c r="Y1729" s="6" t="s">
        <v>47</v>
      </c>
      <c r="Z1729" s="6" t="s">
        <v>95</v>
      </c>
      <c r="AA1729" s="6" t="s">
        <v>1877</v>
      </c>
      <c r="AB1729" s="7">
        <v>4</v>
      </c>
      <c r="AC1729" s="7">
        <v>50400</v>
      </c>
      <c r="AD1729" s="7">
        <v>50.4</v>
      </c>
      <c r="AE1729" s="7">
        <v>214000</v>
      </c>
    </row>
    <row r="1730" spans="1:31" ht="22" customHeight="1" x14ac:dyDescent="0.3">
      <c r="A1730" s="2">
        <v>43058</v>
      </c>
      <c r="B1730" s="3" t="s">
        <v>31</v>
      </c>
      <c r="C1730" s="3" t="s">
        <v>56</v>
      </c>
      <c r="D1730" s="4" t="s">
        <v>68</v>
      </c>
      <c r="E1730" s="4" t="s">
        <v>68</v>
      </c>
      <c r="F1730" s="4" t="s">
        <v>68</v>
      </c>
      <c r="G1730" s="4" t="s">
        <v>68</v>
      </c>
      <c r="H1730" s="4" t="s">
        <v>68</v>
      </c>
      <c r="I1730" s="3" t="s">
        <v>1843</v>
      </c>
      <c r="J1730" s="3" t="s">
        <v>1676</v>
      </c>
      <c r="K1730" s="3" t="s">
        <v>1677</v>
      </c>
      <c r="L1730" s="3" t="s">
        <v>92</v>
      </c>
      <c r="M1730" s="3" t="s">
        <v>61</v>
      </c>
      <c r="N1730" s="8">
        <v>42196711</v>
      </c>
      <c r="O1730" s="4" t="s">
        <v>68</v>
      </c>
      <c r="P1730" s="3" t="s">
        <v>1678</v>
      </c>
      <c r="Q1730" s="3" t="s">
        <v>41</v>
      </c>
      <c r="R1730" s="3" t="s">
        <v>91</v>
      </c>
      <c r="S1730" s="3" t="s">
        <v>92</v>
      </c>
      <c r="T1730" s="3" t="s">
        <v>93</v>
      </c>
      <c r="U1730" s="3" t="s">
        <v>94</v>
      </c>
      <c r="V1730" s="3" t="s">
        <v>45</v>
      </c>
      <c r="W1730" s="3" t="s">
        <v>34</v>
      </c>
      <c r="X1730" s="3" t="s">
        <v>46</v>
      </c>
      <c r="Y1730" s="3" t="s">
        <v>47</v>
      </c>
      <c r="Z1730" s="3" t="s">
        <v>95</v>
      </c>
      <c r="AA1730" s="3" t="s">
        <v>1876</v>
      </c>
      <c r="AB1730" s="4">
        <v>4</v>
      </c>
      <c r="AC1730" s="4">
        <v>52400</v>
      </c>
      <c r="AD1730" s="4">
        <v>52.4</v>
      </c>
      <c r="AE1730" s="4">
        <v>222000</v>
      </c>
    </row>
    <row r="1731" spans="1:31" ht="22" customHeight="1" x14ac:dyDescent="0.3">
      <c r="A1731" s="5">
        <v>43058</v>
      </c>
      <c r="B1731" s="6" t="s">
        <v>31</v>
      </c>
      <c r="C1731" s="6" t="s">
        <v>56</v>
      </c>
      <c r="D1731" s="7" t="s">
        <v>68</v>
      </c>
      <c r="E1731" s="7" t="s">
        <v>68</v>
      </c>
      <c r="F1731" s="7" t="s">
        <v>68</v>
      </c>
      <c r="G1731" s="7" t="s">
        <v>68</v>
      </c>
      <c r="H1731" s="7" t="s">
        <v>68</v>
      </c>
      <c r="I1731" s="6" t="s">
        <v>1843</v>
      </c>
      <c r="J1731" s="6" t="s">
        <v>1676</v>
      </c>
      <c r="K1731" s="6" t="s">
        <v>1677</v>
      </c>
      <c r="L1731" s="6" t="s">
        <v>92</v>
      </c>
      <c r="M1731" s="6" t="s">
        <v>61</v>
      </c>
      <c r="N1731" s="9">
        <v>42196711</v>
      </c>
      <c r="O1731" s="7" t="s">
        <v>68</v>
      </c>
      <c r="P1731" s="6" t="s">
        <v>1678</v>
      </c>
      <c r="Q1731" s="6" t="s">
        <v>41</v>
      </c>
      <c r="R1731" s="6" t="s">
        <v>91</v>
      </c>
      <c r="S1731" s="6" t="s">
        <v>92</v>
      </c>
      <c r="T1731" s="6" t="s">
        <v>93</v>
      </c>
      <c r="U1731" s="6" t="s">
        <v>94</v>
      </c>
      <c r="V1731" s="6" t="s">
        <v>45</v>
      </c>
      <c r="W1731" s="6" t="s">
        <v>34</v>
      </c>
      <c r="X1731" s="6" t="s">
        <v>46</v>
      </c>
      <c r="Y1731" s="6" t="s">
        <v>47</v>
      </c>
      <c r="Z1731" s="6" t="s">
        <v>95</v>
      </c>
      <c r="AA1731" s="6" t="s">
        <v>1876</v>
      </c>
      <c r="AB1731" s="7">
        <v>6</v>
      </c>
      <c r="AC1731" s="7">
        <v>78600</v>
      </c>
      <c r="AD1731" s="7">
        <v>78.599999999999994</v>
      </c>
      <c r="AE1731" s="7">
        <v>334000</v>
      </c>
    </row>
    <row r="1732" spans="1:31" ht="22" customHeight="1" x14ac:dyDescent="0.3">
      <c r="A1732" s="2">
        <v>43058</v>
      </c>
      <c r="B1732" s="3" t="s">
        <v>31</v>
      </c>
      <c r="C1732" s="3" t="s">
        <v>56</v>
      </c>
      <c r="D1732" s="4" t="s">
        <v>68</v>
      </c>
      <c r="E1732" s="4" t="s">
        <v>68</v>
      </c>
      <c r="F1732" s="4" t="s">
        <v>68</v>
      </c>
      <c r="G1732" s="4" t="s">
        <v>68</v>
      </c>
      <c r="H1732" s="4" t="s">
        <v>68</v>
      </c>
      <c r="I1732" s="3" t="s">
        <v>1843</v>
      </c>
      <c r="J1732" s="3" t="s">
        <v>1676</v>
      </c>
      <c r="K1732" s="3" t="s">
        <v>1677</v>
      </c>
      <c r="L1732" s="3" t="s">
        <v>92</v>
      </c>
      <c r="M1732" s="3" t="s">
        <v>61</v>
      </c>
      <c r="N1732" s="8">
        <v>42196711</v>
      </c>
      <c r="O1732" s="4" t="s">
        <v>68</v>
      </c>
      <c r="P1732" s="3" t="s">
        <v>1678</v>
      </c>
      <c r="Q1732" s="3" t="s">
        <v>41</v>
      </c>
      <c r="R1732" s="3" t="s">
        <v>91</v>
      </c>
      <c r="S1732" s="3" t="s">
        <v>92</v>
      </c>
      <c r="T1732" s="3" t="s">
        <v>93</v>
      </c>
      <c r="U1732" s="3" t="s">
        <v>94</v>
      </c>
      <c r="V1732" s="3" t="s">
        <v>45</v>
      </c>
      <c r="W1732" s="3" t="s">
        <v>34</v>
      </c>
      <c r="X1732" s="3" t="s">
        <v>46</v>
      </c>
      <c r="Y1732" s="3" t="s">
        <v>47</v>
      </c>
      <c r="Z1732" s="3" t="s">
        <v>95</v>
      </c>
      <c r="AA1732" s="3" t="s">
        <v>1880</v>
      </c>
      <c r="AB1732" s="4">
        <v>4</v>
      </c>
      <c r="AC1732" s="4">
        <v>46000</v>
      </c>
      <c r="AD1732" s="4">
        <v>46</v>
      </c>
      <c r="AE1732" s="4">
        <v>195000</v>
      </c>
    </row>
    <row r="1733" spans="1:31" ht="22" customHeight="1" x14ac:dyDescent="0.3">
      <c r="A1733" s="5">
        <v>43055</v>
      </c>
      <c r="B1733" s="6" t="s">
        <v>31</v>
      </c>
      <c r="C1733" s="6" t="s">
        <v>1873</v>
      </c>
      <c r="D1733" s="6" t="s">
        <v>33</v>
      </c>
      <c r="E1733" s="6" t="s">
        <v>34</v>
      </c>
      <c r="F1733" s="6" t="s">
        <v>61</v>
      </c>
      <c r="G1733" s="9">
        <v>668366358</v>
      </c>
      <c r="H1733" s="7" t="s">
        <v>68</v>
      </c>
      <c r="I1733" s="6" t="s">
        <v>1874</v>
      </c>
      <c r="J1733" s="6" t="s">
        <v>244</v>
      </c>
      <c r="K1733" s="7" t="s">
        <v>68</v>
      </c>
      <c r="L1733" s="6" t="s">
        <v>245</v>
      </c>
      <c r="M1733" s="6" t="s">
        <v>61</v>
      </c>
      <c r="N1733" s="7" t="s">
        <v>68</v>
      </c>
      <c r="O1733" s="7" t="s">
        <v>68</v>
      </c>
      <c r="P1733" s="6" t="s">
        <v>246</v>
      </c>
      <c r="Q1733" s="6" t="s">
        <v>41</v>
      </c>
      <c r="R1733" s="6" t="s">
        <v>474</v>
      </c>
      <c r="S1733" s="6" t="s">
        <v>245</v>
      </c>
      <c r="T1733" s="6" t="s">
        <v>475</v>
      </c>
      <c r="U1733" s="6" t="s">
        <v>124</v>
      </c>
      <c r="V1733" s="6" t="s">
        <v>45</v>
      </c>
      <c r="W1733" s="6" t="s">
        <v>34</v>
      </c>
      <c r="X1733" s="6" t="s">
        <v>46</v>
      </c>
      <c r="Y1733" s="6" t="s">
        <v>47</v>
      </c>
      <c r="Z1733" s="6" t="s">
        <v>187</v>
      </c>
      <c r="AA1733" s="6" t="s">
        <v>1881</v>
      </c>
      <c r="AB1733" s="7">
        <v>2</v>
      </c>
      <c r="AC1733" s="7">
        <v>48800</v>
      </c>
      <c r="AD1733" s="7">
        <v>48.8</v>
      </c>
      <c r="AE1733" s="7">
        <v>546000</v>
      </c>
    </row>
    <row r="1734" spans="1:31" ht="22" customHeight="1" x14ac:dyDescent="0.3">
      <c r="A1734" s="2">
        <v>43055</v>
      </c>
      <c r="B1734" s="3" t="s">
        <v>31</v>
      </c>
      <c r="C1734" s="3" t="s">
        <v>56</v>
      </c>
      <c r="D1734" s="3" t="s">
        <v>222</v>
      </c>
      <c r="E1734" s="3" t="s">
        <v>34</v>
      </c>
      <c r="F1734" s="4" t="s">
        <v>68</v>
      </c>
      <c r="G1734" s="4" t="s">
        <v>68</v>
      </c>
      <c r="H1734" s="4" t="s">
        <v>68</v>
      </c>
      <c r="I1734" s="3" t="s">
        <v>1882</v>
      </c>
      <c r="J1734" s="3" t="s">
        <v>656</v>
      </c>
      <c r="K1734" s="4" t="s">
        <v>68</v>
      </c>
      <c r="L1734" s="4" t="s">
        <v>68</v>
      </c>
      <c r="M1734" s="4" t="s">
        <v>68</v>
      </c>
      <c r="N1734" s="4" t="s">
        <v>68</v>
      </c>
      <c r="O1734" s="4" t="s">
        <v>68</v>
      </c>
      <c r="P1734" s="3" t="s">
        <v>657</v>
      </c>
      <c r="Q1734" s="3" t="s">
        <v>1858</v>
      </c>
      <c r="R1734" s="3" t="s">
        <v>133</v>
      </c>
      <c r="S1734" s="3" t="s">
        <v>110</v>
      </c>
      <c r="T1734" s="3" t="s">
        <v>134</v>
      </c>
      <c r="U1734" s="3" t="s">
        <v>115</v>
      </c>
      <c r="V1734" s="3" t="s">
        <v>45</v>
      </c>
      <c r="W1734" s="3" t="s">
        <v>34</v>
      </c>
      <c r="X1734" s="3" t="s">
        <v>46</v>
      </c>
      <c r="Y1734" s="3" t="s">
        <v>47</v>
      </c>
      <c r="Z1734" s="3" t="s">
        <v>163</v>
      </c>
      <c r="AA1734" s="3" t="s">
        <v>1883</v>
      </c>
      <c r="AB1734" s="4">
        <v>3</v>
      </c>
      <c r="AC1734" s="4">
        <v>55020</v>
      </c>
      <c r="AD1734" s="4">
        <v>55.02</v>
      </c>
      <c r="AE1734" s="4">
        <v>3627000</v>
      </c>
    </row>
    <row r="1735" spans="1:31" ht="22" customHeight="1" x14ac:dyDescent="0.3">
      <c r="A1735" s="5">
        <v>43054</v>
      </c>
      <c r="B1735" s="6" t="s">
        <v>31</v>
      </c>
      <c r="C1735" s="6" t="s">
        <v>1873</v>
      </c>
      <c r="D1735" s="6" t="s">
        <v>33</v>
      </c>
      <c r="E1735" s="6" t="s">
        <v>34</v>
      </c>
      <c r="F1735" s="6" t="s">
        <v>61</v>
      </c>
      <c r="G1735" s="9">
        <v>668366358</v>
      </c>
      <c r="H1735" s="7" t="s">
        <v>68</v>
      </c>
      <c r="I1735" s="6" t="s">
        <v>1874</v>
      </c>
      <c r="J1735" s="6" t="s">
        <v>230</v>
      </c>
      <c r="K1735" s="6" t="s">
        <v>580</v>
      </c>
      <c r="L1735" s="6" t="s">
        <v>110</v>
      </c>
      <c r="M1735" s="7" t="s">
        <v>68</v>
      </c>
      <c r="N1735" s="7" t="s">
        <v>68</v>
      </c>
      <c r="O1735" s="7" t="s">
        <v>68</v>
      </c>
      <c r="P1735" s="6" t="s">
        <v>231</v>
      </c>
      <c r="Q1735" s="6" t="s">
        <v>1845</v>
      </c>
      <c r="R1735" s="6" t="s">
        <v>133</v>
      </c>
      <c r="S1735" s="6" t="s">
        <v>110</v>
      </c>
      <c r="T1735" s="6" t="s">
        <v>134</v>
      </c>
      <c r="U1735" s="6" t="s">
        <v>115</v>
      </c>
      <c r="V1735" s="6" t="s">
        <v>45</v>
      </c>
      <c r="W1735" s="6" t="s">
        <v>34</v>
      </c>
      <c r="X1735" s="6" t="s">
        <v>46</v>
      </c>
      <c r="Y1735" s="6" t="s">
        <v>47</v>
      </c>
      <c r="Z1735" s="6" t="s">
        <v>1884</v>
      </c>
      <c r="AA1735" s="6" t="s">
        <v>1885</v>
      </c>
      <c r="AB1735" s="7">
        <v>1</v>
      </c>
      <c r="AC1735" s="7">
        <v>16694</v>
      </c>
      <c r="AD1735" s="7">
        <v>16.690000000000001</v>
      </c>
      <c r="AE1735" s="7">
        <v>41800</v>
      </c>
    </row>
    <row r="1736" spans="1:31" ht="22" customHeight="1" x14ac:dyDescent="0.3">
      <c r="A1736" s="2">
        <v>43054</v>
      </c>
      <c r="B1736" s="3" t="s">
        <v>31</v>
      </c>
      <c r="C1736" s="3" t="s">
        <v>1873</v>
      </c>
      <c r="D1736" s="3" t="s">
        <v>33</v>
      </c>
      <c r="E1736" s="3" t="s">
        <v>34</v>
      </c>
      <c r="F1736" s="3" t="s">
        <v>61</v>
      </c>
      <c r="G1736" s="8">
        <v>668366358</v>
      </c>
      <c r="H1736" s="4" t="s">
        <v>68</v>
      </c>
      <c r="I1736" s="3" t="s">
        <v>1874</v>
      </c>
      <c r="J1736" s="3" t="s">
        <v>230</v>
      </c>
      <c r="K1736" s="3" t="s">
        <v>580</v>
      </c>
      <c r="L1736" s="3" t="s">
        <v>110</v>
      </c>
      <c r="M1736" s="4" t="s">
        <v>68</v>
      </c>
      <c r="N1736" s="4" t="s">
        <v>68</v>
      </c>
      <c r="O1736" s="4" t="s">
        <v>68</v>
      </c>
      <c r="P1736" s="3" t="s">
        <v>231</v>
      </c>
      <c r="Q1736" s="3" t="s">
        <v>1845</v>
      </c>
      <c r="R1736" s="3" t="s">
        <v>113</v>
      </c>
      <c r="S1736" s="3" t="s">
        <v>110</v>
      </c>
      <c r="T1736" s="3" t="s">
        <v>114</v>
      </c>
      <c r="U1736" s="3" t="s">
        <v>115</v>
      </c>
      <c r="V1736" s="3" t="s">
        <v>45</v>
      </c>
      <c r="W1736" s="3" t="s">
        <v>34</v>
      </c>
      <c r="X1736" s="3" t="s">
        <v>46</v>
      </c>
      <c r="Y1736" s="3" t="s">
        <v>47</v>
      </c>
      <c r="Z1736" s="3" t="s">
        <v>232</v>
      </c>
      <c r="AA1736" s="3" t="s">
        <v>1886</v>
      </c>
      <c r="AB1736" s="4">
        <v>2</v>
      </c>
      <c r="AC1736" s="4">
        <v>32080</v>
      </c>
      <c r="AD1736" s="4">
        <v>32.08</v>
      </c>
      <c r="AE1736" s="4">
        <v>42800</v>
      </c>
    </row>
    <row r="1737" spans="1:31" ht="22" customHeight="1" x14ac:dyDescent="0.3">
      <c r="A1737" s="5">
        <v>43051</v>
      </c>
      <c r="B1737" s="6" t="s">
        <v>31</v>
      </c>
      <c r="C1737" s="6" t="s">
        <v>56</v>
      </c>
      <c r="D1737" s="7" t="s">
        <v>68</v>
      </c>
      <c r="E1737" s="7" t="s">
        <v>68</v>
      </c>
      <c r="F1737" s="7" t="s">
        <v>68</v>
      </c>
      <c r="G1737" s="7" t="s">
        <v>68</v>
      </c>
      <c r="H1737" s="7" t="s">
        <v>68</v>
      </c>
      <c r="I1737" s="6" t="s">
        <v>1843</v>
      </c>
      <c r="J1737" s="6" t="s">
        <v>1676</v>
      </c>
      <c r="K1737" s="6" t="s">
        <v>1677</v>
      </c>
      <c r="L1737" s="6" t="s">
        <v>92</v>
      </c>
      <c r="M1737" s="6" t="s">
        <v>61</v>
      </c>
      <c r="N1737" s="9">
        <v>42196711</v>
      </c>
      <c r="O1737" s="7" t="s">
        <v>68</v>
      </c>
      <c r="P1737" s="6" t="s">
        <v>1678</v>
      </c>
      <c r="Q1737" s="6" t="s">
        <v>41</v>
      </c>
      <c r="R1737" s="6" t="s">
        <v>91</v>
      </c>
      <c r="S1737" s="6" t="s">
        <v>92</v>
      </c>
      <c r="T1737" s="6" t="s">
        <v>93</v>
      </c>
      <c r="U1737" s="6" t="s">
        <v>94</v>
      </c>
      <c r="V1737" s="6" t="s">
        <v>45</v>
      </c>
      <c r="W1737" s="6" t="s">
        <v>34</v>
      </c>
      <c r="X1737" s="6" t="s">
        <v>46</v>
      </c>
      <c r="Y1737" s="6" t="s">
        <v>47</v>
      </c>
      <c r="Z1737" s="6" t="s">
        <v>95</v>
      </c>
      <c r="AA1737" s="6" t="s">
        <v>1887</v>
      </c>
      <c r="AB1737" s="7">
        <v>4</v>
      </c>
      <c r="AC1737" s="7">
        <v>46000</v>
      </c>
      <c r="AD1737" s="7">
        <v>46</v>
      </c>
      <c r="AE1737" s="7">
        <v>195000</v>
      </c>
    </row>
    <row r="1738" spans="1:31" ht="22" customHeight="1" x14ac:dyDescent="0.3">
      <c r="A1738" s="2">
        <v>43051</v>
      </c>
      <c r="B1738" s="3" t="s">
        <v>31</v>
      </c>
      <c r="C1738" s="3" t="s">
        <v>56</v>
      </c>
      <c r="D1738" s="4" t="s">
        <v>68</v>
      </c>
      <c r="E1738" s="4" t="s">
        <v>68</v>
      </c>
      <c r="F1738" s="4" t="s">
        <v>68</v>
      </c>
      <c r="G1738" s="4" t="s">
        <v>68</v>
      </c>
      <c r="H1738" s="4" t="s">
        <v>68</v>
      </c>
      <c r="I1738" s="3" t="s">
        <v>1843</v>
      </c>
      <c r="J1738" s="3" t="s">
        <v>1676</v>
      </c>
      <c r="K1738" s="3" t="s">
        <v>1677</v>
      </c>
      <c r="L1738" s="3" t="s">
        <v>92</v>
      </c>
      <c r="M1738" s="3" t="s">
        <v>61</v>
      </c>
      <c r="N1738" s="8">
        <v>42196711</v>
      </c>
      <c r="O1738" s="4" t="s">
        <v>68</v>
      </c>
      <c r="P1738" s="3" t="s">
        <v>1678</v>
      </c>
      <c r="Q1738" s="3" t="s">
        <v>41</v>
      </c>
      <c r="R1738" s="3" t="s">
        <v>91</v>
      </c>
      <c r="S1738" s="3" t="s">
        <v>92</v>
      </c>
      <c r="T1738" s="3" t="s">
        <v>93</v>
      </c>
      <c r="U1738" s="3" t="s">
        <v>94</v>
      </c>
      <c r="V1738" s="3" t="s">
        <v>45</v>
      </c>
      <c r="W1738" s="3" t="s">
        <v>34</v>
      </c>
      <c r="X1738" s="3" t="s">
        <v>46</v>
      </c>
      <c r="Y1738" s="3" t="s">
        <v>47</v>
      </c>
      <c r="Z1738" s="3" t="s">
        <v>95</v>
      </c>
      <c r="AA1738" s="3" t="s">
        <v>1824</v>
      </c>
      <c r="AB1738" s="4">
        <v>4</v>
      </c>
      <c r="AC1738" s="4">
        <v>52400</v>
      </c>
      <c r="AD1738" s="4">
        <v>52.4</v>
      </c>
      <c r="AE1738" s="4">
        <v>222000</v>
      </c>
    </row>
    <row r="1739" spans="1:31" ht="22" customHeight="1" x14ac:dyDescent="0.3">
      <c r="A1739" s="5">
        <v>43051</v>
      </c>
      <c r="B1739" s="6" t="s">
        <v>31</v>
      </c>
      <c r="C1739" s="6" t="s">
        <v>56</v>
      </c>
      <c r="D1739" s="7" t="s">
        <v>68</v>
      </c>
      <c r="E1739" s="7" t="s">
        <v>68</v>
      </c>
      <c r="F1739" s="7" t="s">
        <v>68</v>
      </c>
      <c r="G1739" s="7" t="s">
        <v>68</v>
      </c>
      <c r="H1739" s="7" t="s">
        <v>68</v>
      </c>
      <c r="I1739" s="6" t="s">
        <v>1843</v>
      </c>
      <c r="J1739" s="6" t="s">
        <v>1676</v>
      </c>
      <c r="K1739" s="6" t="s">
        <v>1677</v>
      </c>
      <c r="L1739" s="6" t="s">
        <v>92</v>
      </c>
      <c r="M1739" s="6" t="s">
        <v>61</v>
      </c>
      <c r="N1739" s="9">
        <v>42196711</v>
      </c>
      <c r="O1739" s="7" t="s">
        <v>68</v>
      </c>
      <c r="P1739" s="6" t="s">
        <v>1678</v>
      </c>
      <c r="Q1739" s="6" t="s">
        <v>41</v>
      </c>
      <c r="R1739" s="6" t="s">
        <v>91</v>
      </c>
      <c r="S1739" s="6" t="s">
        <v>92</v>
      </c>
      <c r="T1739" s="6" t="s">
        <v>93</v>
      </c>
      <c r="U1739" s="6" t="s">
        <v>94</v>
      </c>
      <c r="V1739" s="6" t="s">
        <v>45</v>
      </c>
      <c r="W1739" s="6" t="s">
        <v>34</v>
      </c>
      <c r="X1739" s="6" t="s">
        <v>46</v>
      </c>
      <c r="Y1739" s="6" t="s">
        <v>47</v>
      </c>
      <c r="Z1739" s="6" t="s">
        <v>95</v>
      </c>
      <c r="AA1739" s="6" t="s">
        <v>1888</v>
      </c>
      <c r="AB1739" s="7">
        <v>4</v>
      </c>
      <c r="AC1739" s="7">
        <v>50400</v>
      </c>
      <c r="AD1739" s="7">
        <v>50.4</v>
      </c>
      <c r="AE1739" s="7">
        <v>214000</v>
      </c>
    </row>
    <row r="1740" spans="1:31" ht="22" customHeight="1" x14ac:dyDescent="0.3">
      <c r="A1740" s="2">
        <v>43051</v>
      </c>
      <c r="B1740" s="3" t="s">
        <v>31</v>
      </c>
      <c r="C1740" s="3" t="s">
        <v>56</v>
      </c>
      <c r="D1740" s="4" t="s">
        <v>68</v>
      </c>
      <c r="E1740" s="4" t="s">
        <v>68</v>
      </c>
      <c r="F1740" s="4" t="s">
        <v>68</v>
      </c>
      <c r="G1740" s="4" t="s">
        <v>68</v>
      </c>
      <c r="H1740" s="4" t="s">
        <v>68</v>
      </c>
      <c r="I1740" s="3" t="s">
        <v>1843</v>
      </c>
      <c r="J1740" s="3" t="s">
        <v>1676</v>
      </c>
      <c r="K1740" s="3" t="s">
        <v>1677</v>
      </c>
      <c r="L1740" s="3" t="s">
        <v>92</v>
      </c>
      <c r="M1740" s="3" t="s">
        <v>61</v>
      </c>
      <c r="N1740" s="8">
        <v>42196711</v>
      </c>
      <c r="O1740" s="4" t="s">
        <v>68</v>
      </c>
      <c r="P1740" s="3" t="s">
        <v>1678</v>
      </c>
      <c r="Q1740" s="3" t="s">
        <v>41</v>
      </c>
      <c r="R1740" s="3" t="s">
        <v>91</v>
      </c>
      <c r="S1740" s="3" t="s">
        <v>92</v>
      </c>
      <c r="T1740" s="3" t="s">
        <v>93</v>
      </c>
      <c r="U1740" s="3" t="s">
        <v>94</v>
      </c>
      <c r="V1740" s="3" t="s">
        <v>45</v>
      </c>
      <c r="W1740" s="3" t="s">
        <v>34</v>
      </c>
      <c r="X1740" s="3" t="s">
        <v>46</v>
      </c>
      <c r="Y1740" s="3" t="s">
        <v>47</v>
      </c>
      <c r="Z1740" s="3" t="s">
        <v>95</v>
      </c>
      <c r="AA1740" s="3" t="s">
        <v>1889</v>
      </c>
      <c r="AB1740" s="4">
        <v>6</v>
      </c>
      <c r="AC1740" s="4">
        <v>75600</v>
      </c>
      <c r="AD1740" s="4">
        <v>75.599999999999994</v>
      </c>
      <c r="AE1740" s="4">
        <v>321000</v>
      </c>
    </row>
    <row r="1741" spans="1:31" ht="22" customHeight="1" x14ac:dyDescent="0.3">
      <c r="A1741" s="5">
        <v>43051</v>
      </c>
      <c r="B1741" s="6" t="s">
        <v>31</v>
      </c>
      <c r="C1741" s="6" t="s">
        <v>56</v>
      </c>
      <c r="D1741" s="7" t="s">
        <v>68</v>
      </c>
      <c r="E1741" s="7" t="s">
        <v>68</v>
      </c>
      <c r="F1741" s="7" t="s">
        <v>68</v>
      </c>
      <c r="G1741" s="7" t="s">
        <v>68</v>
      </c>
      <c r="H1741" s="7" t="s">
        <v>68</v>
      </c>
      <c r="I1741" s="6" t="s">
        <v>1843</v>
      </c>
      <c r="J1741" s="6" t="s">
        <v>1676</v>
      </c>
      <c r="K1741" s="6" t="s">
        <v>1677</v>
      </c>
      <c r="L1741" s="6" t="s">
        <v>92</v>
      </c>
      <c r="M1741" s="6" t="s">
        <v>61</v>
      </c>
      <c r="N1741" s="9">
        <v>42196711</v>
      </c>
      <c r="O1741" s="7" t="s">
        <v>68</v>
      </c>
      <c r="P1741" s="6" t="s">
        <v>1678</v>
      </c>
      <c r="Q1741" s="6" t="s">
        <v>41</v>
      </c>
      <c r="R1741" s="6" t="s">
        <v>91</v>
      </c>
      <c r="S1741" s="6" t="s">
        <v>92</v>
      </c>
      <c r="T1741" s="6" t="s">
        <v>93</v>
      </c>
      <c r="U1741" s="6" t="s">
        <v>94</v>
      </c>
      <c r="V1741" s="6" t="s">
        <v>45</v>
      </c>
      <c r="W1741" s="6" t="s">
        <v>34</v>
      </c>
      <c r="X1741" s="6" t="s">
        <v>46</v>
      </c>
      <c r="Y1741" s="6" t="s">
        <v>47</v>
      </c>
      <c r="Z1741" s="6" t="s">
        <v>95</v>
      </c>
      <c r="AA1741" s="6" t="s">
        <v>1890</v>
      </c>
      <c r="AB1741" s="7">
        <v>4</v>
      </c>
      <c r="AC1741" s="7">
        <v>52400</v>
      </c>
      <c r="AD1741" s="7">
        <v>52.4</v>
      </c>
      <c r="AE1741" s="7">
        <v>222000</v>
      </c>
    </row>
    <row r="1742" spans="1:31" ht="22" customHeight="1" x14ac:dyDescent="0.3">
      <c r="A1742" s="2">
        <v>43051</v>
      </c>
      <c r="B1742" s="3" t="s">
        <v>31</v>
      </c>
      <c r="C1742" s="3" t="s">
        <v>56</v>
      </c>
      <c r="D1742" s="4" t="s">
        <v>68</v>
      </c>
      <c r="E1742" s="4" t="s">
        <v>68</v>
      </c>
      <c r="F1742" s="4" t="s">
        <v>68</v>
      </c>
      <c r="G1742" s="4" t="s">
        <v>68</v>
      </c>
      <c r="H1742" s="4" t="s">
        <v>68</v>
      </c>
      <c r="I1742" s="3" t="s">
        <v>1843</v>
      </c>
      <c r="J1742" s="3" t="s">
        <v>1676</v>
      </c>
      <c r="K1742" s="3" t="s">
        <v>1677</v>
      </c>
      <c r="L1742" s="3" t="s">
        <v>92</v>
      </c>
      <c r="M1742" s="3" t="s">
        <v>61</v>
      </c>
      <c r="N1742" s="8">
        <v>42196711</v>
      </c>
      <c r="O1742" s="4" t="s">
        <v>68</v>
      </c>
      <c r="P1742" s="3" t="s">
        <v>1678</v>
      </c>
      <c r="Q1742" s="3" t="s">
        <v>41</v>
      </c>
      <c r="R1742" s="3" t="s">
        <v>91</v>
      </c>
      <c r="S1742" s="3" t="s">
        <v>92</v>
      </c>
      <c r="T1742" s="3" t="s">
        <v>93</v>
      </c>
      <c r="U1742" s="3" t="s">
        <v>94</v>
      </c>
      <c r="V1742" s="3" t="s">
        <v>45</v>
      </c>
      <c r="W1742" s="3" t="s">
        <v>34</v>
      </c>
      <c r="X1742" s="3" t="s">
        <v>46</v>
      </c>
      <c r="Y1742" s="3" t="s">
        <v>47</v>
      </c>
      <c r="Z1742" s="3" t="s">
        <v>95</v>
      </c>
      <c r="AA1742" s="3" t="s">
        <v>1887</v>
      </c>
      <c r="AB1742" s="4">
        <v>4</v>
      </c>
      <c r="AC1742" s="4">
        <v>46000</v>
      </c>
      <c r="AD1742" s="4">
        <v>46</v>
      </c>
      <c r="AE1742" s="4">
        <v>195000</v>
      </c>
    </row>
    <row r="1743" spans="1:31" ht="22" customHeight="1" x14ac:dyDescent="0.3">
      <c r="A1743" s="5">
        <v>43050</v>
      </c>
      <c r="B1743" s="6" t="s">
        <v>31</v>
      </c>
      <c r="C1743" s="6" t="s">
        <v>56</v>
      </c>
      <c r="D1743" s="7" t="s">
        <v>68</v>
      </c>
      <c r="E1743" s="7" t="s">
        <v>68</v>
      </c>
      <c r="F1743" s="7" t="s">
        <v>68</v>
      </c>
      <c r="G1743" s="7" t="s">
        <v>68</v>
      </c>
      <c r="H1743" s="7" t="s">
        <v>68</v>
      </c>
      <c r="I1743" s="6" t="s">
        <v>1843</v>
      </c>
      <c r="J1743" s="6" t="s">
        <v>579</v>
      </c>
      <c r="K1743" s="6" t="s">
        <v>580</v>
      </c>
      <c r="L1743" s="6" t="s">
        <v>110</v>
      </c>
      <c r="M1743" s="6" t="s">
        <v>61</v>
      </c>
      <c r="N1743" s="7" t="s">
        <v>68</v>
      </c>
      <c r="O1743" s="7" t="s">
        <v>68</v>
      </c>
      <c r="P1743" s="6" t="s">
        <v>581</v>
      </c>
      <c r="Q1743" s="6" t="s">
        <v>1858</v>
      </c>
      <c r="R1743" s="6" t="s">
        <v>968</v>
      </c>
      <c r="S1743" s="6" t="s">
        <v>110</v>
      </c>
      <c r="T1743" s="6" t="s">
        <v>969</v>
      </c>
      <c r="U1743" s="6" t="s">
        <v>115</v>
      </c>
      <c r="V1743" s="6" t="s">
        <v>45</v>
      </c>
      <c r="W1743" s="6" t="s">
        <v>34</v>
      </c>
      <c r="X1743" s="6" t="s">
        <v>46</v>
      </c>
      <c r="Y1743" s="6" t="s">
        <v>47</v>
      </c>
      <c r="Z1743" s="6" t="s">
        <v>145</v>
      </c>
      <c r="AA1743" s="6" t="s">
        <v>1891</v>
      </c>
      <c r="AB1743" s="7">
        <v>1</v>
      </c>
      <c r="AC1743" s="7">
        <v>13975</v>
      </c>
      <c r="AD1743" s="7">
        <v>13.98</v>
      </c>
      <c r="AE1743" s="7">
        <v>164000</v>
      </c>
    </row>
    <row r="1744" spans="1:31" ht="22" customHeight="1" x14ac:dyDescent="0.3">
      <c r="A1744" s="2">
        <v>43050</v>
      </c>
      <c r="B1744" s="3" t="s">
        <v>107</v>
      </c>
      <c r="C1744" s="3" t="s">
        <v>56</v>
      </c>
      <c r="D1744" s="4" t="s">
        <v>68</v>
      </c>
      <c r="E1744" s="4" t="s">
        <v>68</v>
      </c>
      <c r="F1744" s="4" t="s">
        <v>68</v>
      </c>
      <c r="G1744" s="4" t="s">
        <v>68</v>
      </c>
      <c r="H1744" s="4" t="s">
        <v>68</v>
      </c>
      <c r="I1744" s="3" t="s">
        <v>1843</v>
      </c>
      <c r="J1744" s="3" t="s">
        <v>108</v>
      </c>
      <c r="K1744" s="3" t="s">
        <v>109</v>
      </c>
      <c r="L1744" s="3" t="s">
        <v>110</v>
      </c>
      <c r="M1744" s="3" t="s">
        <v>61</v>
      </c>
      <c r="N1744" s="4">
        <v>4753761516.5299997</v>
      </c>
      <c r="O1744" s="4">
        <v>5421594553.2399998</v>
      </c>
      <c r="P1744" s="3" t="s">
        <v>1856</v>
      </c>
      <c r="Q1744" s="3" t="s">
        <v>41</v>
      </c>
      <c r="R1744" s="3" t="s">
        <v>133</v>
      </c>
      <c r="S1744" s="3" t="s">
        <v>110</v>
      </c>
      <c r="T1744" s="3" t="s">
        <v>134</v>
      </c>
      <c r="U1744" s="3" t="s">
        <v>115</v>
      </c>
      <c r="V1744" s="3" t="s">
        <v>45</v>
      </c>
      <c r="W1744" s="3" t="s">
        <v>34</v>
      </c>
      <c r="X1744" s="3" t="s">
        <v>46</v>
      </c>
      <c r="Y1744" s="3" t="s">
        <v>47</v>
      </c>
      <c r="Z1744" s="3" t="s">
        <v>345</v>
      </c>
      <c r="AA1744" s="3" t="s">
        <v>1892</v>
      </c>
      <c r="AB1744" s="4">
        <v>1</v>
      </c>
      <c r="AC1744" s="4">
        <v>11520</v>
      </c>
      <c r="AD1744" s="4">
        <v>11.52</v>
      </c>
      <c r="AE1744" s="4">
        <v>135000</v>
      </c>
    </row>
    <row r="1745" spans="1:31" ht="22" hidden="1" customHeight="1" x14ac:dyDescent="0.3">
      <c r="A1745" s="5">
        <v>43050</v>
      </c>
      <c r="B1745" s="6" t="s">
        <v>341</v>
      </c>
      <c r="C1745" s="6" t="s">
        <v>1893</v>
      </c>
      <c r="D1745" s="7" t="s">
        <v>68</v>
      </c>
      <c r="E1745" s="7" t="s">
        <v>68</v>
      </c>
      <c r="F1745" s="7" t="s">
        <v>68</v>
      </c>
      <c r="G1745" s="7" t="s">
        <v>68</v>
      </c>
      <c r="H1745" s="7" t="s">
        <v>68</v>
      </c>
      <c r="I1745" s="6" t="s">
        <v>1894</v>
      </c>
      <c r="J1745" s="6" t="s">
        <v>108</v>
      </c>
      <c r="K1745" s="6" t="s">
        <v>109</v>
      </c>
      <c r="L1745" s="6" t="s">
        <v>110</v>
      </c>
      <c r="M1745" s="6" t="s">
        <v>61</v>
      </c>
      <c r="N1745" s="7">
        <v>4753761516.5299997</v>
      </c>
      <c r="O1745" s="7">
        <v>5421594553.2399998</v>
      </c>
      <c r="P1745" s="6" t="s">
        <v>1856</v>
      </c>
      <c r="Q1745" s="6" t="s">
        <v>1895</v>
      </c>
      <c r="R1745" s="6" t="s">
        <v>133</v>
      </c>
      <c r="S1745" s="6" t="s">
        <v>110</v>
      </c>
      <c r="T1745" s="6" t="s">
        <v>134</v>
      </c>
      <c r="U1745" s="6" t="s">
        <v>115</v>
      </c>
      <c r="V1745" s="6" t="s">
        <v>45</v>
      </c>
      <c r="W1745" s="6" t="s">
        <v>34</v>
      </c>
      <c r="X1745" s="6" t="s">
        <v>46</v>
      </c>
      <c r="Y1745" s="6" t="s">
        <v>47</v>
      </c>
      <c r="Z1745" s="6" t="s">
        <v>95</v>
      </c>
      <c r="AA1745" s="6" t="s">
        <v>1896</v>
      </c>
      <c r="AB1745" s="7">
        <v>4</v>
      </c>
      <c r="AC1745" s="7">
        <v>47488</v>
      </c>
      <c r="AD1745" s="7">
        <v>47.49</v>
      </c>
      <c r="AE1745" s="7">
        <v>188000</v>
      </c>
    </row>
    <row r="1746" spans="1:31" ht="22" customHeight="1" x14ac:dyDescent="0.3">
      <c r="A1746" s="2">
        <v>43050</v>
      </c>
      <c r="B1746" s="3" t="s">
        <v>107</v>
      </c>
      <c r="C1746" s="3" t="s">
        <v>56</v>
      </c>
      <c r="D1746" s="4" t="s">
        <v>68</v>
      </c>
      <c r="E1746" s="4" t="s">
        <v>68</v>
      </c>
      <c r="F1746" s="4" t="s">
        <v>68</v>
      </c>
      <c r="G1746" s="4" t="s">
        <v>68</v>
      </c>
      <c r="H1746" s="4" t="s">
        <v>68</v>
      </c>
      <c r="I1746" s="3" t="s">
        <v>1843</v>
      </c>
      <c r="J1746" s="3" t="s">
        <v>108</v>
      </c>
      <c r="K1746" s="3" t="s">
        <v>109</v>
      </c>
      <c r="L1746" s="3" t="s">
        <v>110</v>
      </c>
      <c r="M1746" s="3" t="s">
        <v>61</v>
      </c>
      <c r="N1746" s="4">
        <v>4753761516.5299997</v>
      </c>
      <c r="O1746" s="4">
        <v>5421594553.2399998</v>
      </c>
      <c r="P1746" s="3" t="s">
        <v>1856</v>
      </c>
      <c r="Q1746" s="3" t="s">
        <v>41</v>
      </c>
      <c r="R1746" s="3" t="s">
        <v>210</v>
      </c>
      <c r="S1746" s="3" t="s">
        <v>110</v>
      </c>
      <c r="T1746" s="3" t="s">
        <v>211</v>
      </c>
      <c r="U1746" s="3" t="s">
        <v>115</v>
      </c>
      <c r="V1746" s="3" t="s">
        <v>45</v>
      </c>
      <c r="W1746" s="3" t="s">
        <v>34</v>
      </c>
      <c r="X1746" s="3" t="s">
        <v>46</v>
      </c>
      <c r="Y1746" s="3" t="s">
        <v>47</v>
      </c>
      <c r="Z1746" s="3" t="s">
        <v>145</v>
      </c>
      <c r="AA1746" s="3" t="s">
        <v>1897</v>
      </c>
      <c r="AB1746" s="4">
        <v>2</v>
      </c>
      <c r="AC1746" s="4">
        <v>19480</v>
      </c>
      <c r="AD1746" s="4">
        <v>19.48</v>
      </c>
      <c r="AE1746" s="4">
        <v>228000</v>
      </c>
    </row>
    <row r="1747" spans="1:31" ht="22" customHeight="1" x14ac:dyDescent="0.3">
      <c r="A1747" s="5">
        <v>43050</v>
      </c>
      <c r="B1747" s="6" t="s">
        <v>107</v>
      </c>
      <c r="C1747" s="6" t="s">
        <v>56</v>
      </c>
      <c r="D1747" s="7" t="s">
        <v>68</v>
      </c>
      <c r="E1747" s="7" t="s">
        <v>68</v>
      </c>
      <c r="F1747" s="7" t="s">
        <v>68</v>
      </c>
      <c r="G1747" s="7" t="s">
        <v>68</v>
      </c>
      <c r="H1747" s="7" t="s">
        <v>68</v>
      </c>
      <c r="I1747" s="6" t="s">
        <v>1843</v>
      </c>
      <c r="J1747" s="6" t="s">
        <v>108</v>
      </c>
      <c r="K1747" s="6" t="s">
        <v>109</v>
      </c>
      <c r="L1747" s="6" t="s">
        <v>110</v>
      </c>
      <c r="M1747" s="6" t="s">
        <v>61</v>
      </c>
      <c r="N1747" s="7">
        <v>4753761516.5299997</v>
      </c>
      <c r="O1747" s="7">
        <v>5421594553.2399998</v>
      </c>
      <c r="P1747" s="6" t="s">
        <v>1856</v>
      </c>
      <c r="Q1747" s="6" t="s">
        <v>41</v>
      </c>
      <c r="R1747" s="6" t="s">
        <v>133</v>
      </c>
      <c r="S1747" s="6" t="s">
        <v>110</v>
      </c>
      <c r="T1747" s="6" t="s">
        <v>134</v>
      </c>
      <c r="U1747" s="6" t="s">
        <v>115</v>
      </c>
      <c r="V1747" s="6" t="s">
        <v>45</v>
      </c>
      <c r="W1747" s="6" t="s">
        <v>34</v>
      </c>
      <c r="X1747" s="6" t="s">
        <v>46</v>
      </c>
      <c r="Y1747" s="6" t="s">
        <v>47</v>
      </c>
      <c r="Z1747" s="6" t="s">
        <v>345</v>
      </c>
      <c r="AA1747" s="6" t="s">
        <v>1898</v>
      </c>
      <c r="AB1747" s="7">
        <v>2</v>
      </c>
      <c r="AC1747" s="7">
        <v>25160</v>
      </c>
      <c r="AD1747" s="7">
        <v>25.16</v>
      </c>
      <c r="AE1747" s="7">
        <v>295000</v>
      </c>
    </row>
    <row r="1748" spans="1:31" ht="22" customHeight="1" x14ac:dyDescent="0.3">
      <c r="A1748" s="2">
        <v>43050</v>
      </c>
      <c r="B1748" s="3" t="s">
        <v>107</v>
      </c>
      <c r="C1748" s="3" t="s">
        <v>56</v>
      </c>
      <c r="D1748" s="4" t="s">
        <v>68</v>
      </c>
      <c r="E1748" s="4" t="s">
        <v>68</v>
      </c>
      <c r="F1748" s="4" t="s">
        <v>68</v>
      </c>
      <c r="G1748" s="4" t="s">
        <v>68</v>
      </c>
      <c r="H1748" s="4" t="s">
        <v>68</v>
      </c>
      <c r="I1748" s="3" t="s">
        <v>1843</v>
      </c>
      <c r="J1748" s="3" t="s">
        <v>108</v>
      </c>
      <c r="K1748" s="3" t="s">
        <v>109</v>
      </c>
      <c r="L1748" s="3" t="s">
        <v>110</v>
      </c>
      <c r="M1748" s="3" t="s">
        <v>61</v>
      </c>
      <c r="N1748" s="4">
        <v>4753761516.5299997</v>
      </c>
      <c r="O1748" s="4">
        <v>5421594553.2399998</v>
      </c>
      <c r="P1748" s="3" t="s">
        <v>1856</v>
      </c>
      <c r="Q1748" s="3" t="s">
        <v>41</v>
      </c>
      <c r="R1748" s="3" t="s">
        <v>133</v>
      </c>
      <c r="S1748" s="3" t="s">
        <v>110</v>
      </c>
      <c r="T1748" s="3" t="s">
        <v>134</v>
      </c>
      <c r="U1748" s="3" t="s">
        <v>115</v>
      </c>
      <c r="V1748" s="3" t="s">
        <v>45</v>
      </c>
      <c r="W1748" s="3" t="s">
        <v>34</v>
      </c>
      <c r="X1748" s="3" t="s">
        <v>46</v>
      </c>
      <c r="Y1748" s="3" t="s">
        <v>47</v>
      </c>
      <c r="Z1748" s="3" t="s">
        <v>345</v>
      </c>
      <c r="AA1748" s="3" t="s">
        <v>1899</v>
      </c>
      <c r="AB1748" s="4">
        <v>1</v>
      </c>
      <c r="AC1748" s="4">
        <v>12570</v>
      </c>
      <c r="AD1748" s="4">
        <v>12.57</v>
      </c>
      <c r="AE1748" s="4">
        <v>147000</v>
      </c>
    </row>
    <row r="1749" spans="1:31" ht="22" customHeight="1" x14ac:dyDescent="0.3">
      <c r="A1749" s="5">
        <v>43050</v>
      </c>
      <c r="B1749" s="6" t="s">
        <v>31</v>
      </c>
      <c r="C1749" s="6" t="s">
        <v>56</v>
      </c>
      <c r="D1749" s="7" t="s">
        <v>68</v>
      </c>
      <c r="E1749" s="7" t="s">
        <v>68</v>
      </c>
      <c r="F1749" s="7" t="s">
        <v>68</v>
      </c>
      <c r="G1749" s="7" t="s">
        <v>68</v>
      </c>
      <c r="H1749" s="7" t="s">
        <v>68</v>
      </c>
      <c r="I1749" s="6" t="s">
        <v>1843</v>
      </c>
      <c r="J1749" s="6" t="s">
        <v>131</v>
      </c>
      <c r="K1749" s="6" t="s">
        <v>109</v>
      </c>
      <c r="L1749" s="6" t="s">
        <v>110</v>
      </c>
      <c r="M1749" s="7" t="s">
        <v>68</v>
      </c>
      <c r="N1749" s="7" t="s">
        <v>68</v>
      </c>
      <c r="O1749" s="7" t="s">
        <v>68</v>
      </c>
      <c r="P1749" s="6" t="s">
        <v>132</v>
      </c>
      <c r="Q1749" s="6" t="s">
        <v>1858</v>
      </c>
      <c r="R1749" s="6" t="s">
        <v>133</v>
      </c>
      <c r="S1749" s="6" t="s">
        <v>110</v>
      </c>
      <c r="T1749" s="6" t="s">
        <v>134</v>
      </c>
      <c r="U1749" s="6" t="s">
        <v>115</v>
      </c>
      <c r="V1749" s="6" t="s">
        <v>45</v>
      </c>
      <c r="W1749" s="6" t="s">
        <v>34</v>
      </c>
      <c r="X1749" s="6" t="s">
        <v>46</v>
      </c>
      <c r="Y1749" s="6" t="s">
        <v>47</v>
      </c>
      <c r="Z1749" s="6" t="s">
        <v>145</v>
      </c>
      <c r="AA1749" s="6" t="s">
        <v>1900</v>
      </c>
      <c r="AB1749" s="7">
        <v>1</v>
      </c>
      <c r="AC1749" s="7">
        <v>8700</v>
      </c>
      <c r="AD1749" s="7">
        <v>8.6999999999999993</v>
      </c>
      <c r="AE1749" s="7">
        <v>102000</v>
      </c>
    </row>
    <row r="1750" spans="1:31" ht="22" customHeight="1" x14ac:dyDescent="0.3">
      <c r="A1750" s="2">
        <v>43050</v>
      </c>
      <c r="B1750" s="3" t="s">
        <v>107</v>
      </c>
      <c r="C1750" s="3" t="s">
        <v>56</v>
      </c>
      <c r="D1750" s="4" t="s">
        <v>68</v>
      </c>
      <c r="E1750" s="4" t="s">
        <v>68</v>
      </c>
      <c r="F1750" s="4" t="s">
        <v>68</v>
      </c>
      <c r="G1750" s="4" t="s">
        <v>68</v>
      </c>
      <c r="H1750" s="4" t="s">
        <v>68</v>
      </c>
      <c r="I1750" s="3" t="s">
        <v>1843</v>
      </c>
      <c r="J1750" s="3" t="s">
        <v>108</v>
      </c>
      <c r="K1750" s="3" t="s">
        <v>109</v>
      </c>
      <c r="L1750" s="3" t="s">
        <v>110</v>
      </c>
      <c r="M1750" s="3" t="s">
        <v>61</v>
      </c>
      <c r="N1750" s="4">
        <v>4753761516.5299997</v>
      </c>
      <c r="O1750" s="4">
        <v>5421594553.2399998</v>
      </c>
      <c r="P1750" s="3" t="s">
        <v>1856</v>
      </c>
      <c r="Q1750" s="3" t="s">
        <v>41</v>
      </c>
      <c r="R1750" s="3" t="s">
        <v>133</v>
      </c>
      <c r="S1750" s="3" t="s">
        <v>110</v>
      </c>
      <c r="T1750" s="3" t="s">
        <v>134</v>
      </c>
      <c r="U1750" s="3" t="s">
        <v>115</v>
      </c>
      <c r="V1750" s="3" t="s">
        <v>45</v>
      </c>
      <c r="W1750" s="3" t="s">
        <v>34</v>
      </c>
      <c r="X1750" s="3" t="s">
        <v>46</v>
      </c>
      <c r="Y1750" s="3" t="s">
        <v>47</v>
      </c>
      <c r="Z1750" s="3" t="s">
        <v>345</v>
      </c>
      <c r="AA1750" s="3" t="s">
        <v>1901</v>
      </c>
      <c r="AB1750" s="4">
        <v>1</v>
      </c>
      <c r="AC1750" s="4">
        <v>12560</v>
      </c>
      <c r="AD1750" s="4">
        <v>12.56</v>
      </c>
      <c r="AE1750" s="4">
        <v>147000</v>
      </c>
    </row>
    <row r="1751" spans="1:31" ht="22" customHeight="1" x14ac:dyDescent="0.3">
      <c r="A1751" s="5">
        <v>43044</v>
      </c>
      <c r="B1751" s="6" t="s">
        <v>31</v>
      </c>
      <c r="C1751" s="6" t="s">
        <v>56</v>
      </c>
      <c r="D1751" s="7" t="s">
        <v>68</v>
      </c>
      <c r="E1751" s="7" t="s">
        <v>68</v>
      </c>
      <c r="F1751" s="7" t="s">
        <v>68</v>
      </c>
      <c r="G1751" s="7" t="s">
        <v>68</v>
      </c>
      <c r="H1751" s="7" t="s">
        <v>68</v>
      </c>
      <c r="I1751" s="6" t="s">
        <v>1843</v>
      </c>
      <c r="J1751" s="6" t="s">
        <v>1676</v>
      </c>
      <c r="K1751" s="6" t="s">
        <v>1677</v>
      </c>
      <c r="L1751" s="6" t="s">
        <v>92</v>
      </c>
      <c r="M1751" s="6" t="s">
        <v>61</v>
      </c>
      <c r="N1751" s="9">
        <v>42196711</v>
      </c>
      <c r="O1751" s="7" t="s">
        <v>68</v>
      </c>
      <c r="P1751" s="6" t="s">
        <v>1678</v>
      </c>
      <c r="Q1751" s="6" t="s">
        <v>41</v>
      </c>
      <c r="R1751" s="6" t="s">
        <v>91</v>
      </c>
      <c r="S1751" s="6" t="s">
        <v>92</v>
      </c>
      <c r="T1751" s="6" t="s">
        <v>93</v>
      </c>
      <c r="U1751" s="6" t="s">
        <v>94</v>
      </c>
      <c r="V1751" s="6" t="s">
        <v>45</v>
      </c>
      <c r="W1751" s="6" t="s">
        <v>34</v>
      </c>
      <c r="X1751" s="6" t="s">
        <v>46</v>
      </c>
      <c r="Y1751" s="6" t="s">
        <v>47</v>
      </c>
      <c r="Z1751" s="6" t="s">
        <v>95</v>
      </c>
      <c r="AA1751" s="6" t="s">
        <v>1902</v>
      </c>
      <c r="AB1751" s="7">
        <v>4</v>
      </c>
      <c r="AC1751" s="7">
        <v>46000</v>
      </c>
      <c r="AD1751" s="7">
        <v>46</v>
      </c>
      <c r="AE1751" s="7">
        <v>195000</v>
      </c>
    </row>
    <row r="1752" spans="1:31" ht="22" customHeight="1" x14ac:dyDescent="0.3">
      <c r="A1752" s="2">
        <v>43044</v>
      </c>
      <c r="B1752" s="3" t="s">
        <v>31</v>
      </c>
      <c r="C1752" s="3" t="s">
        <v>56</v>
      </c>
      <c r="D1752" s="4" t="s">
        <v>68</v>
      </c>
      <c r="E1752" s="4" t="s">
        <v>68</v>
      </c>
      <c r="F1752" s="4" t="s">
        <v>68</v>
      </c>
      <c r="G1752" s="4" t="s">
        <v>68</v>
      </c>
      <c r="H1752" s="4" t="s">
        <v>68</v>
      </c>
      <c r="I1752" s="3" t="s">
        <v>1843</v>
      </c>
      <c r="J1752" s="3" t="s">
        <v>1676</v>
      </c>
      <c r="K1752" s="3" t="s">
        <v>1677</v>
      </c>
      <c r="L1752" s="3" t="s">
        <v>92</v>
      </c>
      <c r="M1752" s="3" t="s">
        <v>61</v>
      </c>
      <c r="N1752" s="8">
        <v>42196711</v>
      </c>
      <c r="O1752" s="4" t="s">
        <v>68</v>
      </c>
      <c r="P1752" s="3" t="s">
        <v>1678</v>
      </c>
      <c r="Q1752" s="3" t="s">
        <v>41</v>
      </c>
      <c r="R1752" s="3" t="s">
        <v>91</v>
      </c>
      <c r="S1752" s="3" t="s">
        <v>92</v>
      </c>
      <c r="T1752" s="3" t="s">
        <v>93</v>
      </c>
      <c r="U1752" s="3" t="s">
        <v>94</v>
      </c>
      <c r="V1752" s="3" t="s">
        <v>45</v>
      </c>
      <c r="W1752" s="3" t="s">
        <v>34</v>
      </c>
      <c r="X1752" s="3" t="s">
        <v>46</v>
      </c>
      <c r="Y1752" s="3" t="s">
        <v>47</v>
      </c>
      <c r="Z1752" s="3" t="s">
        <v>95</v>
      </c>
      <c r="AA1752" s="3" t="s">
        <v>1903</v>
      </c>
      <c r="AB1752" s="4">
        <v>6</v>
      </c>
      <c r="AC1752" s="4">
        <v>78600</v>
      </c>
      <c r="AD1752" s="4">
        <v>78.599999999999994</v>
      </c>
      <c r="AE1752" s="4">
        <v>334000</v>
      </c>
    </row>
    <row r="1753" spans="1:31" ht="22" customHeight="1" x14ac:dyDescent="0.3">
      <c r="A1753" s="5">
        <v>43044</v>
      </c>
      <c r="B1753" s="6" t="s">
        <v>31</v>
      </c>
      <c r="C1753" s="6" t="s">
        <v>56</v>
      </c>
      <c r="D1753" s="7" t="s">
        <v>68</v>
      </c>
      <c r="E1753" s="7" t="s">
        <v>68</v>
      </c>
      <c r="F1753" s="7" t="s">
        <v>68</v>
      </c>
      <c r="G1753" s="7" t="s">
        <v>68</v>
      </c>
      <c r="H1753" s="7" t="s">
        <v>68</v>
      </c>
      <c r="I1753" s="6" t="s">
        <v>1843</v>
      </c>
      <c r="J1753" s="6" t="s">
        <v>1676</v>
      </c>
      <c r="K1753" s="6" t="s">
        <v>1677</v>
      </c>
      <c r="L1753" s="6" t="s">
        <v>92</v>
      </c>
      <c r="M1753" s="6" t="s">
        <v>61</v>
      </c>
      <c r="N1753" s="9">
        <v>42196711</v>
      </c>
      <c r="O1753" s="7" t="s">
        <v>68</v>
      </c>
      <c r="P1753" s="6" t="s">
        <v>1678</v>
      </c>
      <c r="Q1753" s="6" t="s">
        <v>41</v>
      </c>
      <c r="R1753" s="6" t="s">
        <v>91</v>
      </c>
      <c r="S1753" s="6" t="s">
        <v>92</v>
      </c>
      <c r="T1753" s="6" t="s">
        <v>93</v>
      </c>
      <c r="U1753" s="6" t="s">
        <v>94</v>
      </c>
      <c r="V1753" s="6" t="s">
        <v>45</v>
      </c>
      <c r="W1753" s="6" t="s">
        <v>34</v>
      </c>
      <c r="X1753" s="6" t="s">
        <v>46</v>
      </c>
      <c r="Y1753" s="6" t="s">
        <v>47</v>
      </c>
      <c r="Z1753" s="6" t="s">
        <v>95</v>
      </c>
      <c r="AA1753" s="6" t="s">
        <v>1904</v>
      </c>
      <c r="AB1753" s="7">
        <v>6</v>
      </c>
      <c r="AC1753" s="7">
        <v>78600</v>
      </c>
      <c r="AD1753" s="7">
        <v>78.599999999999994</v>
      </c>
      <c r="AE1753" s="7">
        <v>334000</v>
      </c>
    </row>
    <row r="1754" spans="1:31" ht="22" customHeight="1" x14ac:dyDescent="0.3">
      <c r="A1754" s="2">
        <v>43044</v>
      </c>
      <c r="B1754" s="3" t="s">
        <v>31</v>
      </c>
      <c r="C1754" s="3" t="s">
        <v>56</v>
      </c>
      <c r="D1754" s="4" t="s">
        <v>68</v>
      </c>
      <c r="E1754" s="4" t="s">
        <v>68</v>
      </c>
      <c r="F1754" s="4" t="s">
        <v>68</v>
      </c>
      <c r="G1754" s="4" t="s">
        <v>68</v>
      </c>
      <c r="H1754" s="4" t="s">
        <v>68</v>
      </c>
      <c r="I1754" s="3" t="s">
        <v>1843</v>
      </c>
      <c r="J1754" s="3" t="s">
        <v>1676</v>
      </c>
      <c r="K1754" s="3" t="s">
        <v>1677</v>
      </c>
      <c r="L1754" s="3" t="s">
        <v>92</v>
      </c>
      <c r="M1754" s="3" t="s">
        <v>61</v>
      </c>
      <c r="N1754" s="8">
        <v>42196711</v>
      </c>
      <c r="O1754" s="4" t="s">
        <v>68</v>
      </c>
      <c r="P1754" s="3" t="s">
        <v>1678</v>
      </c>
      <c r="Q1754" s="3" t="s">
        <v>41</v>
      </c>
      <c r="R1754" s="3" t="s">
        <v>91</v>
      </c>
      <c r="S1754" s="3" t="s">
        <v>92</v>
      </c>
      <c r="T1754" s="3" t="s">
        <v>93</v>
      </c>
      <c r="U1754" s="3" t="s">
        <v>94</v>
      </c>
      <c r="V1754" s="3" t="s">
        <v>45</v>
      </c>
      <c r="W1754" s="3" t="s">
        <v>34</v>
      </c>
      <c r="X1754" s="3" t="s">
        <v>46</v>
      </c>
      <c r="Y1754" s="3" t="s">
        <v>47</v>
      </c>
      <c r="Z1754" s="3" t="s">
        <v>95</v>
      </c>
      <c r="AA1754" s="3" t="s">
        <v>1905</v>
      </c>
      <c r="AB1754" s="4">
        <v>4</v>
      </c>
      <c r="AC1754" s="4">
        <v>50400</v>
      </c>
      <c r="AD1754" s="4">
        <v>50.4</v>
      </c>
      <c r="AE1754" s="4">
        <v>214000</v>
      </c>
    </row>
    <row r="1755" spans="1:31" ht="22" customHeight="1" x14ac:dyDescent="0.3">
      <c r="A1755" s="5">
        <v>43044</v>
      </c>
      <c r="B1755" s="6" t="s">
        <v>31</v>
      </c>
      <c r="C1755" s="6" t="s">
        <v>56</v>
      </c>
      <c r="D1755" s="7" t="s">
        <v>68</v>
      </c>
      <c r="E1755" s="7" t="s">
        <v>68</v>
      </c>
      <c r="F1755" s="7" t="s">
        <v>68</v>
      </c>
      <c r="G1755" s="7" t="s">
        <v>68</v>
      </c>
      <c r="H1755" s="7" t="s">
        <v>68</v>
      </c>
      <c r="I1755" s="6" t="s">
        <v>1843</v>
      </c>
      <c r="J1755" s="6" t="s">
        <v>1676</v>
      </c>
      <c r="K1755" s="6" t="s">
        <v>1677</v>
      </c>
      <c r="L1755" s="6" t="s">
        <v>92</v>
      </c>
      <c r="M1755" s="6" t="s">
        <v>61</v>
      </c>
      <c r="N1755" s="9">
        <v>42196711</v>
      </c>
      <c r="O1755" s="7" t="s">
        <v>68</v>
      </c>
      <c r="P1755" s="6" t="s">
        <v>1678</v>
      </c>
      <c r="Q1755" s="6" t="s">
        <v>41</v>
      </c>
      <c r="R1755" s="6" t="s">
        <v>91</v>
      </c>
      <c r="S1755" s="6" t="s">
        <v>92</v>
      </c>
      <c r="T1755" s="6" t="s">
        <v>93</v>
      </c>
      <c r="U1755" s="6" t="s">
        <v>94</v>
      </c>
      <c r="V1755" s="6" t="s">
        <v>45</v>
      </c>
      <c r="W1755" s="6" t="s">
        <v>34</v>
      </c>
      <c r="X1755" s="6" t="s">
        <v>46</v>
      </c>
      <c r="Y1755" s="6" t="s">
        <v>47</v>
      </c>
      <c r="Z1755" s="6" t="s">
        <v>95</v>
      </c>
      <c r="AA1755" s="6" t="s">
        <v>1906</v>
      </c>
      <c r="AB1755" s="7">
        <v>6</v>
      </c>
      <c r="AC1755" s="7">
        <v>78600</v>
      </c>
      <c r="AD1755" s="7">
        <v>78.599999999999994</v>
      </c>
      <c r="AE1755" s="7">
        <v>334000</v>
      </c>
    </row>
    <row r="1756" spans="1:31" ht="22" customHeight="1" x14ac:dyDescent="0.3">
      <c r="A1756" s="2">
        <v>43044</v>
      </c>
      <c r="B1756" s="3" t="s">
        <v>31</v>
      </c>
      <c r="C1756" s="3" t="s">
        <v>56</v>
      </c>
      <c r="D1756" s="4" t="s">
        <v>68</v>
      </c>
      <c r="E1756" s="4" t="s">
        <v>68</v>
      </c>
      <c r="F1756" s="4" t="s">
        <v>68</v>
      </c>
      <c r="G1756" s="4" t="s">
        <v>68</v>
      </c>
      <c r="H1756" s="4" t="s">
        <v>68</v>
      </c>
      <c r="I1756" s="3" t="s">
        <v>1843</v>
      </c>
      <c r="J1756" s="3" t="s">
        <v>1676</v>
      </c>
      <c r="K1756" s="3" t="s">
        <v>1677</v>
      </c>
      <c r="L1756" s="3" t="s">
        <v>92</v>
      </c>
      <c r="M1756" s="3" t="s">
        <v>61</v>
      </c>
      <c r="N1756" s="8">
        <v>42196711</v>
      </c>
      <c r="O1756" s="4" t="s">
        <v>68</v>
      </c>
      <c r="P1756" s="3" t="s">
        <v>1678</v>
      </c>
      <c r="Q1756" s="3" t="s">
        <v>41</v>
      </c>
      <c r="R1756" s="3" t="s">
        <v>91</v>
      </c>
      <c r="S1756" s="3" t="s">
        <v>92</v>
      </c>
      <c r="T1756" s="3" t="s">
        <v>93</v>
      </c>
      <c r="U1756" s="3" t="s">
        <v>94</v>
      </c>
      <c r="V1756" s="3" t="s">
        <v>45</v>
      </c>
      <c r="W1756" s="3" t="s">
        <v>34</v>
      </c>
      <c r="X1756" s="3" t="s">
        <v>46</v>
      </c>
      <c r="Y1756" s="3" t="s">
        <v>47</v>
      </c>
      <c r="Z1756" s="3" t="s">
        <v>95</v>
      </c>
      <c r="AA1756" s="3" t="s">
        <v>1906</v>
      </c>
      <c r="AB1756" s="4">
        <v>6</v>
      </c>
      <c r="AC1756" s="4">
        <v>78600</v>
      </c>
      <c r="AD1756" s="4">
        <v>78.599999999999994</v>
      </c>
      <c r="AE1756" s="4">
        <v>334000</v>
      </c>
    </row>
    <row r="1757" spans="1:31" ht="22" customHeight="1" x14ac:dyDescent="0.3">
      <c r="A1757" s="5">
        <v>43043</v>
      </c>
      <c r="B1757" s="6" t="s">
        <v>31</v>
      </c>
      <c r="C1757" s="6" t="s">
        <v>56</v>
      </c>
      <c r="D1757" s="7" t="s">
        <v>68</v>
      </c>
      <c r="E1757" s="7" t="s">
        <v>68</v>
      </c>
      <c r="F1757" s="7" t="s">
        <v>68</v>
      </c>
      <c r="G1757" s="7" t="s">
        <v>68</v>
      </c>
      <c r="H1757" s="7" t="s">
        <v>68</v>
      </c>
      <c r="I1757" s="6" t="s">
        <v>1843</v>
      </c>
      <c r="J1757" s="6" t="s">
        <v>944</v>
      </c>
      <c r="K1757" s="7" t="s">
        <v>68</v>
      </c>
      <c r="L1757" s="6" t="s">
        <v>120</v>
      </c>
      <c r="M1757" s="7" t="s">
        <v>68</v>
      </c>
      <c r="N1757" s="7" t="s">
        <v>68</v>
      </c>
      <c r="O1757" s="7" t="s">
        <v>68</v>
      </c>
      <c r="P1757" s="6" t="s">
        <v>360</v>
      </c>
      <c r="Q1757" s="6" t="s">
        <v>1845</v>
      </c>
      <c r="R1757" s="6" t="s">
        <v>1684</v>
      </c>
      <c r="S1757" s="6" t="s">
        <v>120</v>
      </c>
      <c r="T1757" s="6" t="s">
        <v>1685</v>
      </c>
      <c r="U1757" s="6" t="s">
        <v>124</v>
      </c>
      <c r="V1757" s="6" t="s">
        <v>45</v>
      </c>
      <c r="W1757" s="6" t="s">
        <v>34</v>
      </c>
      <c r="X1757" s="6" t="s">
        <v>46</v>
      </c>
      <c r="Y1757" s="6" t="s">
        <v>47</v>
      </c>
      <c r="Z1757" s="6" t="s">
        <v>361</v>
      </c>
      <c r="AA1757" s="6" t="s">
        <v>1686</v>
      </c>
      <c r="AB1757" s="7">
        <v>1</v>
      </c>
      <c r="AC1757" s="7">
        <v>13200</v>
      </c>
      <c r="AD1757" s="7">
        <v>13.2</v>
      </c>
      <c r="AE1757" s="7">
        <v>112000</v>
      </c>
    </row>
    <row r="1758" spans="1:31" ht="22" customHeight="1" x14ac:dyDescent="0.3">
      <c r="A1758" s="2">
        <v>43043</v>
      </c>
      <c r="B1758" s="3" t="s">
        <v>31</v>
      </c>
      <c r="C1758" s="3" t="s">
        <v>56</v>
      </c>
      <c r="D1758" s="4" t="s">
        <v>68</v>
      </c>
      <c r="E1758" s="4" t="s">
        <v>68</v>
      </c>
      <c r="F1758" s="4" t="s">
        <v>68</v>
      </c>
      <c r="G1758" s="4" t="s">
        <v>68</v>
      </c>
      <c r="H1758" s="4" t="s">
        <v>68</v>
      </c>
      <c r="I1758" s="3" t="s">
        <v>1843</v>
      </c>
      <c r="J1758" s="3" t="s">
        <v>944</v>
      </c>
      <c r="K1758" s="4" t="s">
        <v>68</v>
      </c>
      <c r="L1758" s="3" t="s">
        <v>120</v>
      </c>
      <c r="M1758" s="4" t="s">
        <v>68</v>
      </c>
      <c r="N1758" s="4" t="s">
        <v>68</v>
      </c>
      <c r="O1758" s="4" t="s">
        <v>68</v>
      </c>
      <c r="P1758" s="3" t="s">
        <v>360</v>
      </c>
      <c r="Q1758" s="3" t="s">
        <v>1845</v>
      </c>
      <c r="R1758" s="3" t="s">
        <v>1684</v>
      </c>
      <c r="S1758" s="3" t="s">
        <v>120</v>
      </c>
      <c r="T1758" s="3" t="s">
        <v>1685</v>
      </c>
      <c r="U1758" s="3" t="s">
        <v>124</v>
      </c>
      <c r="V1758" s="3" t="s">
        <v>45</v>
      </c>
      <c r="W1758" s="3" t="s">
        <v>34</v>
      </c>
      <c r="X1758" s="3" t="s">
        <v>46</v>
      </c>
      <c r="Y1758" s="3" t="s">
        <v>47</v>
      </c>
      <c r="Z1758" s="3" t="s">
        <v>361</v>
      </c>
      <c r="AA1758" s="3" t="s">
        <v>1686</v>
      </c>
      <c r="AB1758" s="4">
        <v>1</v>
      </c>
      <c r="AC1758" s="4">
        <v>13200</v>
      </c>
      <c r="AD1758" s="4">
        <v>13.2</v>
      </c>
      <c r="AE1758" s="4">
        <v>112000</v>
      </c>
    </row>
    <row r="1759" spans="1:31" ht="22" customHeight="1" x14ac:dyDescent="0.3">
      <c r="A1759" s="5">
        <v>43042</v>
      </c>
      <c r="B1759" s="6" t="s">
        <v>31</v>
      </c>
      <c r="C1759" s="6" t="s">
        <v>1873</v>
      </c>
      <c r="D1759" s="6" t="s">
        <v>33</v>
      </c>
      <c r="E1759" s="6" t="s">
        <v>34</v>
      </c>
      <c r="F1759" s="6" t="s">
        <v>61</v>
      </c>
      <c r="G1759" s="9">
        <v>668366358</v>
      </c>
      <c r="H1759" s="7" t="s">
        <v>68</v>
      </c>
      <c r="I1759" s="6" t="s">
        <v>1874</v>
      </c>
      <c r="J1759" s="6" t="s">
        <v>1907</v>
      </c>
      <c r="K1759" s="6" t="s">
        <v>1908</v>
      </c>
      <c r="L1759" s="6" t="s">
        <v>627</v>
      </c>
      <c r="M1759" s="6" t="s">
        <v>594</v>
      </c>
      <c r="N1759" s="7" t="s">
        <v>68</v>
      </c>
      <c r="O1759" s="7" t="s">
        <v>68</v>
      </c>
      <c r="P1759" s="6" t="s">
        <v>1909</v>
      </c>
      <c r="Q1759" s="6" t="s">
        <v>1910</v>
      </c>
      <c r="R1759" s="6" t="s">
        <v>629</v>
      </c>
      <c r="S1759" s="6" t="s">
        <v>627</v>
      </c>
      <c r="T1759" s="6" t="s">
        <v>630</v>
      </c>
      <c r="U1759" s="6" t="s">
        <v>104</v>
      </c>
      <c r="V1759" s="6" t="s">
        <v>45</v>
      </c>
      <c r="W1759" s="6" t="s">
        <v>34</v>
      </c>
      <c r="X1759" s="6" t="s">
        <v>46</v>
      </c>
      <c r="Y1759" s="6" t="s">
        <v>47</v>
      </c>
      <c r="Z1759" s="6" t="s">
        <v>1911</v>
      </c>
      <c r="AA1759" s="6" t="s">
        <v>1912</v>
      </c>
      <c r="AB1759" s="7">
        <v>0.27</v>
      </c>
      <c r="AC1759" s="7">
        <v>2840</v>
      </c>
      <c r="AD1759" s="7">
        <v>2.84</v>
      </c>
      <c r="AE1759" s="7">
        <v>16500</v>
      </c>
    </row>
    <row r="1760" spans="1:31" ht="22" hidden="1" customHeight="1" x14ac:dyDescent="0.3">
      <c r="A1760" s="2">
        <v>43042</v>
      </c>
      <c r="B1760" s="3" t="s">
        <v>341</v>
      </c>
      <c r="C1760" s="3" t="s">
        <v>1893</v>
      </c>
      <c r="D1760" s="4" t="s">
        <v>68</v>
      </c>
      <c r="E1760" s="4" t="s">
        <v>68</v>
      </c>
      <c r="F1760" s="4" t="s">
        <v>68</v>
      </c>
      <c r="G1760" s="4" t="s">
        <v>68</v>
      </c>
      <c r="H1760" s="4" t="s">
        <v>68</v>
      </c>
      <c r="I1760" s="3" t="s">
        <v>1894</v>
      </c>
      <c r="J1760" s="3" t="s">
        <v>108</v>
      </c>
      <c r="K1760" s="3" t="s">
        <v>109</v>
      </c>
      <c r="L1760" s="3" t="s">
        <v>110</v>
      </c>
      <c r="M1760" s="3" t="s">
        <v>61</v>
      </c>
      <c r="N1760" s="4">
        <v>4753761516.5299997</v>
      </c>
      <c r="O1760" s="4">
        <v>5421594553.2399998</v>
      </c>
      <c r="P1760" s="3" t="s">
        <v>1856</v>
      </c>
      <c r="Q1760" s="3" t="s">
        <v>1895</v>
      </c>
      <c r="R1760" s="3" t="s">
        <v>133</v>
      </c>
      <c r="S1760" s="3" t="s">
        <v>110</v>
      </c>
      <c r="T1760" s="3" t="s">
        <v>134</v>
      </c>
      <c r="U1760" s="3" t="s">
        <v>115</v>
      </c>
      <c r="V1760" s="3" t="s">
        <v>45</v>
      </c>
      <c r="W1760" s="3" t="s">
        <v>34</v>
      </c>
      <c r="X1760" s="3" t="s">
        <v>46</v>
      </c>
      <c r="Y1760" s="3" t="s">
        <v>47</v>
      </c>
      <c r="Z1760" s="3" t="s">
        <v>95</v>
      </c>
      <c r="AA1760" s="3" t="s">
        <v>1913</v>
      </c>
      <c r="AB1760" s="4">
        <v>10</v>
      </c>
      <c r="AC1760" s="4">
        <v>118720</v>
      </c>
      <c r="AD1760" s="4">
        <v>118.72</v>
      </c>
      <c r="AE1760" s="4">
        <v>470000</v>
      </c>
    </row>
    <row r="1761" spans="1:31" ht="22" customHeight="1" x14ac:dyDescent="0.3">
      <c r="A1761" s="5">
        <v>43042</v>
      </c>
      <c r="B1761" s="6" t="s">
        <v>31</v>
      </c>
      <c r="C1761" s="6" t="s">
        <v>56</v>
      </c>
      <c r="D1761" s="7" t="s">
        <v>68</v>
      </c>
      <c r="E1761" s="7" t="s">
        <v>68</v>
      </c>
      <c r="F1761" s="7" t="s">
        <v>68</v>
      </c>
      <c r="G1761" s="7" t="s">
        <v>68</v>
      </c>
      <c r="H1761" s="7" t="s">
        <v>68</v>
      </c>
      <c r="I1761" s="6" t="s">
        <v>1843</v>
      </c>
      <c r="J1761" s="6" t="s">
        <v>588</v>
      </c>
      <c r="K1761" s="6" t="s">
        <v>589</v>
      </c>
      <c r="L1761" s="6" t="s">
        <v>99</v>
      </c>
      <c r="M1761" s="6" t="s">
        <v>61</v>
      </c>
      <c r="N1761" s="7" t="s">
        <v>68</v>
      </c>
      <c r="O1761" s="7" t="s">
        <v>68</v>
      </c>
      <c r="P1761" s="6" t="s">
        <v>100</v>
      </c>
      <c r="Q1761" s="6" t="s">
        <v>41</v>
      </c>
      <c r="R1761" s="6" t="s">
        <v>629</v>
      </c>
      <c r="S1761" s="6" t="s">
        <v>627</v>
      </c>
      <c r="T1761" s="6" t="s">
        <v>630</v>
      </c>
      <c r="U1761" s="6" t="s">
        <v>104</v>
      </c>
      <c r="V1761" s="6" t="s">
        <v>45</v>
      </c>
      <c r="W1761" s="6" t="s">
        <v>34</v>
      </c>
      <c r="X1761" s="6" t="s">
        <v>46</v>
      </c>
      <c r="Y1761" s="6" t="s">
        <v>47</v>
      </c>
      <c r="Z1761" s="6" t="s">
        <v>105</v>
      </c>
      <c r="AA1761" s="6" t="s">
        <v>1914</v>
      </c>
      <c r="AB1761" s="7">
        <v>30</v>
      </c>
      <c r="AC1761" s="7">
        <v>348638</v>
      </c>
      <c r="AD1761" s="7">
        <v>348.64</v>
      </c>
      <c r="AE1761" s="7">
        <v>17491000</v>
      </c>
    </row>
    <row r="1762" spans="1:31" ht="22" customHeight="1" x14ac:dyDescent="0.3">
      <c r="A1762" s="2">
        <v>43042</v>
      </c>
      <c r="B1762" s="3" t="s">
        <v>31</v>
      </c>
      <c r="C1762" s="3" t="s">
        <v>56</v>
      </c>
      <c r="D1762" s="4" t="s">
        <v>68</v>
      </c>
      <c r="E1762" s="4" t="s">
        <v>68</v>
      </c>
      <c r="F1762" s="4" t="s">
        <v>68</v>
      </c>
      <c r="G1762" s="4" t="s">
        <v>68</v>
      </c>
      <c r="H1762" s="4" t="s">
        <v>68</v>
      </c>
      <c r="I1762" s="3" t="s">
        <v>1843</v>
      </c>
      <c r="J1762" s="3" t="s">
        <v>131</v>
      </c>
      <c r="K1762" s="3" t="s">
        <v>109</v>
      </c>
      <c r="L1762" s="3" t="s">
        <v>110</v>
      </c>
      <c r="M1762" s="4" t="s">
        <v>68</v>
      </c>
      <c r="N1762" s="4" t="s">
        <v>68</v>
      </c>
      <c r="O1762" s="4" t="s">
        <v>68</v>
      </c>
      <c r="P1762" s="3" t="s">
        <v>132</v>
      </c>
      <c r="Q1762" s="3" t="s">
        <v>1858</v>
      </c>
      <c r="R1762" s="3" t="s">
        <v>133</v>
      </c>
      <c r="S1762" s="3" t="s">
        <v>110</v>
      </c>
      <c r="T1762" s="3" t="s">
        <v>134</v>
      </c>
      <c r="U1762" s="3" t="s">
        <v>115</v>
      </c>
      <c r="V1762" s="3" t="s">
        <v>45</v>
      </c>
      <c r="W1762" s="3" t="s">
        <v>34</v>
      </c>
      <c r="X1762" s="3" t="s">
        <v>46</v>
      </c>
      <c r="Y1762" s="3" t="s">
        <v>47</v>
      </c>
      <c r="Z1762" s="3" t="s">
        <v>145</v>
      </c>
      <c r="AA1762" s="3" t="s">
        <v>1915</v>
      </c>
      <c r="AB1762" s="4">
        <v>7</v>
      </c>
      <c r="AC1762" s="4">
        <v>60900</v>
      </c>
      <c r="AD1762" s="4">
        <v>60.9</v>
      </c>
      <c r="AE1762" s="4">
        <v>713000</v>
      </c>
    </row>
    <row r="1763" spans="1:31" ht="22" customHeight="1" x14ac:dyDescent="0.3">
      <c r="A1763" s="5">
        <v>43041</v>
      </c>
      <c r="B1763" s="6" t="s">
        <v>31</v>
      </c>
      <c r="C1763" s="6" t="s">
        <v>56</v>
      </c>
      <c r="D1763" s="7" t="s">
        <v>68</v>
      </c>
      <c r="E1763" s="7" t="s">
        <v>68</v>
      </c>
      <c r="F1763" s="7" t="s">
        <v>68</v>
      </c>
      <c r="G1763" s="7" t="s">
        <v>68</v>
      </c>
      <c r="H1763" s="7" t="s">
        <v>68</v>
      </c>
      <c r="I1763" s="6" t="s">
        <v>1843</v>
      </c>
      <c r="J1763" s="6" t="s">
        <v>1497</v>
      </c>
      <c r="K1763" s="6" t="s">
        <v>1498</v>
      </c>
      <c r="L1763" s="6" t="s">
        <v>1499</v>
      </c>
      <c r="M1763" s="7" t="s">
        <v>68</v>
      </c>
      <c r="N1763" s="7" t="s">
        <v>68</v>
      </c>
      <c r="O1763" s="7" t="s">
        <v>68</v>
      </c>
      <c r="P1763" s="6" t="s">
        <v>1500</v>
      </c>
      <c r="Q1763" s="6" t="s">
        <v>1501</v>
      </c>
      <c r="R1763" s="6" t="s">
        <v>474</v>
      </c>
      <c r="S1763" s="6" t="s">
        <v>245</v>
      </c>
      <c r="T1763" s="6" t="s">
        <v>475</v>
      </c>
      <c r="U1763" s="6" t="s">
        <v>124</v>
      </c>
      <c r="V1763" s="6" t="s">
        <v>45</v>
      </c>
      <c r="W1763" s="6" t="s">
        <v>34</v>
      </c>
      <c r="X1763" s="6" t="s">
        <v>46</v>
      </c>
      <c r="Y1763" s="6" t="s">
        <v>47</v>
      </c>
      <c r="Z1763" s="6" t="s">
        <v>187</v>
      </c>
      <c r="AA1763" s="6" t="s">
        <v>1916</v>
      </c>
      <c r="AB1763" s="7">
        <v>4</v>
      </c>
      <c r="AC1763" s="7">
        <v>97600</v>
      </c>
      <c r="AD1763" s="7">
        <v>97.6</v>
      </c>
      <c r="AE1763" s="7">
        <v>1092000</v>
      </c>
    </row>
    <row r="1764" spans="1:31" ht="22" customHeight="1" x14ac:dyDescent="0.3">
      <c r="A1764" s="2">
        <v>43041</v>
      </c>
      <c r="B1764" s="3" t="s">
        <v>107</v>
      </c>
      <c r="C1764" s="3" t="s">
        <v>56</v>
      </c>
      <c r="D1764" s="4" t="s">
        <v>68</v>
      </c>
      <c r="E1764" s="4" t="s">
        <v>68</v>
      </c>
      <c r="F1764" s="4" t="s">
        <v>68</v>
      </c>
      <c r="G1764" s="4" t="s">
        <v>68</v>
      </c>
      <c r="H1764" s="4" t="s">
        <v>68</v>
      </c>
      <c r="I1764" s="3" t="s">
        <v>1843</v>
      </c>
      <c r="J1764" s="3" t="s">
        <v>108</v>
      </c>
      <c r="K1764" s="3" t="s">
        <v>109</v>
      </c>
      <c r="L1764" s="3" t="s">
        <v>110</v>
      </c>
      <c r="M1764" s="3" t="s">
        <v>61</v>
      </c>
      <c r="N1764" s="4">
        <v>4753761516.5299997</v>
      </c>
      <c r="O1764" s="4">
        <v>5421594553.2399998</v>
      </c>
      <c r="P1764" s="3" t="s">
        <v>1856</v>
      </c>
      <c r="Q1764" s="3" t="s">
        <v>1845</v>
      </c>
      <c r="R1764" s="3" t="s">
        <v>133</v>
      </c>
      <c r="S1764" s="3" t="s">
        <v>110</v>
      </c>
      <c r="T1764" s="3" t="s">
        <v>134</v>
      </c>
      <c r="U1764" s="3" t="s">
        <v>115</v>
      </c>
      <c r="V1764" s="3" t="s">
        <v>45</v>
      </c>
      <c r="W1764" s="3" t="s">
        <v>34</v>
      </c>
      <c r="X1764" s="3" t="s">
        <v>46</v>
      </c>
      <c r="Y1764" s="3" t="s">
        <v>47</v>
      </c>
      <c r="Z1764" s="3" t="s">
        <v>48</v>
      </c>
      <c r="AA1764" s="3" t="s">
        <v>1917</v>
      </c>
      <c r="AB1764" s="4">
        <v>1</v>
      </c>
      <c r="AC1764" s="4">
        <v>11520</v>
      </c>
      <c r="AD1764" s="4">
        <v>11.52</v>
      </c>
      <c r="AE1764" s="4">
        <v>87800</v>
      </c>
    </row>
    <row r="1765" spans="1:31" ht="22" customHeight="1" x14ac:dyDescent="0.3">
      <c r="A1765" s="5">
        <v>43040</v>
      </c>
      <c r="B1765" s="6" t="s">
        <v>31</v>
      </c>
      <c r="C1765" s="6" t="s">
        <v>56</v>
      </c>
      <c r="D1765" s="7" t="s">
        <v>68</v>
      </c>
      <c r="E1765" s="7" t="s">
        <v>68</v>
      </c>
      <c r="F1765" s="7" t="s">
        <v>68</v>
      </c>
      <c r="G1765" s="7" t="s">
        <v>68</v>
      </c>
      <c r="H1765" s="7" t="s">
        <v>68</v>
      </c>
      <c r="I1765" s="6" t="s">
        <v>1843</v>
      </c>
      <c r="J1765" s="6" t="s">
        <v>1734</v>
      </c>
      <c r="K1765" s="7" t="s">
        <v>68</v>
      </c>
      <c r="L1765" s="6" t="s">
        <v>120</v>
      </c>
      <c r="M1765" s="7" t="s">
        <v>68</v>
      </c>
      <c r="N1765" s="7" t="s">
        <v>68</v>
      </c>
      <c r="O1765" s="7" t="s">
        <v>68</v>
      </c>
      <c r="P1765" s="6" t="s">
        <v>1735</v>
      </c>
      <c r="Q1765" s="6" t="s">
        <v>1858</v>
      </c>
      <c r="R1765" s="6" t="s">
        <v>122</v>
      </c>
      <c r="S1765" s="6" t="s">
        <v>120</v>
      </c>
      <c r="T1765" s="6" t="s">
        <v>123</v>
      </c>
      <c r="U1765" s="6" t="s">
        <v>124</v>
      </c>
      <c r="V1765" s="6" t="s">
        <v>45</v>
      </c>
      <c r="W1765" s="6" t="s">
        <v>34</v>
      </c>
      <c r="X1765" s="6" t="s">
        <v>46</v>
      </c>
      <c r="Y1765" s="6" t="s">
        <v>47</v>
      </c>
      <c r="Z1765" s="6" t="s">
        <v>187</v>
      </c>
      <c r="AA1765" s="6" t="s">
        <v>1918</v>
      </c>
      <c r="AB1765" s="7">
        <v>4</v>
      </c>
      <c r="AC1765" s="7">
        <v>14040</v>
      </c>
      <c r="AD1765" s="7">
        <v>14.04</v>
      </c>
      <c r="AE1765" s="7">
        <v>78000</v>
      </c>
    </row>
    <row r="1766" spans="1:31" ht="22" customHeight="1" x14ac:dyDescent="0.3">
      <c r="A1766" s="2">
        <v>43039</v>
      </c>
      <c r="B1766" s="3" t="s">
        <v>31</v>
      </c>
      <c r="C1766" s="3" t="s">
        <v>56</v>
      </c>
      <c r="D1766" s="4" t="s">
        <v>68</v>
      </c>
      <c r="E1766" s="4" t="s">
        <v>68</v>
      </c>
      <c r="F1766" s="4" t="s">
        <v>68</v>
      </c>
      <c r="G1766" s="4" t="s">
        <v>68</v>
      </c>
      <c r="H1766" s="4" t="s">
        <v>68</v>
      </c>
      <c r="I1766" s="3" t="s">
        <v>1843</v>
      </c>
      <c r="J1766" s="3" t="s">
        <v>944</v>
      </c>
      <c r="K1766" s="4" t="s">
        <v>68</v>
      </c>
      <c r="L1766" s="3" t="s">
        <v>120</v>
      </c>
      <c r="M1766" s="4" t="s">
        <v>68</v>
      </c>
      <c r="N1766" s="4" t="s">
        <v>68</v>
      </c>
      <c r="O1766" s="4" t="s">
        <v>68</v>
      </c>
      <c r="P1766" s="3" t="s">
        <v>360</v>
      </c>
      <c r="Q1766" s="3" t="s">
        <v>1845</v>
      </c>
      <c r="R1766" s="3" t="s">
        <v>1684</v>
      </c>
      <c r="S1766" s="3" t="s">
        <v>120</v>
      </c>
      <c r="T1766" s="3" t="s">
        <v>1685</v>
      </c>
      <c r="U1766" s="3" t="s">
        <v>124</v>
      </c>
      <c r="V1766" s="3" t="s">
        <v>45</v>
      </c>
      <c r="W1766" s="3" t="s">
        <v>34</v>
      </c>
      <c r="X1766" s="3" t="s">
        <v>46</v>
      </c>
      <c r="Y1766" s="3" t="s">
        <v>47</v>
      </c>
      <c r="Z1766" s="3" t="s">
        <v>361</v>
      </c>
      <c r="AA1766" s="3" t="s">
        <v>1686</v>
      </c>
      <c r="AB1766" s="4">
        <v>1</v>
      </c>
      <c r="AC1766" s="4">
        <v>13200</v>
      </c>
      <c r="AD1766" s="4">
        <v>13.2</v>
      </c>
      <c r="AE1766" s="4">
        <v>121000</v>
      </c>
    </row>
    <row r="1767" spans="1:31" ht="22" customHeight="1" x14ac:dyDescent="0.3">
      <c r="A1767" s="5">
        <v>43039</v>
      </c>
      <c r="B1767" s="6" t="s">
        <v>31</v>
      </c>
      <c r="C1767" s="6" t="s">
        <v>56</v>
      </c>
      <c r="D1767" s="7" t="s">
        <v>68</v>
      </c>
      <c r="E1767" s="7" t="s">
        <v>68</v>
      </c>
      <c r="F1767" s="7" t="s">
        <v>68</v>
      </c>
      <c r="G1767" s="7" t="s">
        <v>68</v>
      </c>
      <c r="H1767" s="7" t="s">
        <v>68</v>
      </c>
      <c r="I1767" s="6" t="s">
        <v>1843</v>
      </c>
      <c r="J1767" s="6" t="s">
        <v>131</v>
      </c>
      <c r="K1767" s="6" t="s">
        <v>109</v>
      </c>
      <c r="L1767" s="6" t="s">
        <v>110</v>
      </c>
      <c r="M1767" s="7" t="s">
        <v>68</v>
      </c>
      <c r="N1767" s="7" t="s">
        <v>68</v>
      </c>
      <c r="O1767" s="7" t="s">
        <v>68</v>
      </c>
      <c r="P1767" s="6" t="s">
        <v>132</v>
      </c>
      <c r="Q1767" s="6" t="s">
        <v>1845</v>
      </c>
      <c r="R1767" s="6" t="s">
        <v>133</v>
      </c>
      <c r="S1767" s="6" t="s">
        <v>110</v>
      </c>
      <c r="T1767" s="6" t="s">
        <v>134</v>
      </c>
      <c r="U1767" s="6" t="s">
        <v>115</v>
      </c>
      <c r="V1767" s="6" t="s">
        <v>45</v>
      </c>
      <c r="W1767" s="6" t="s">
        <v>34</v>
      </c>
      <c r="X1767" s="6" t="s">
        <v>46</v>
      </c>
      <c r="Y1767" s="6" t="s">
        <v>47</v>
      </c>
      <c r="Z1767" s="6" t="s">
        <v>145</v>
      </c>
      <c r="AA1767" s="6" t="s">
        <v>1919</v>
      </c>
      <c r="AB1767" s="7">
        <v>1</v>
      </c>
      <c r="AC1767" s="7">
        <v>8700</v>
      </c>
      <c r="AD1767" s="7">
        <v>8.6999999999999993</v>
      </c>
      <c r="AE1767" s="7">
        <v>97400</v>
      </c>
    </row>
    <row r="1768" spans="1:31" ht="22" customHeight="1" x14ac:dyDescent="0.3">
      <c r="A1768" s="2">
        <v>43039</v>
      </c>
      <c r="B1768" s="3" t="s">
        <v>107</v>
      </c>
      <c r="C1768" s="3" t="s">
        <v>56</v>
      </c>
      <c r="D1768" s="4" t="s">
        <v>68</v>
      </c>
      <c r="E1768" s="4" t="s">
        <v>68</v>
      </c>
      <c r="F1768" s="4" t="s">
        <v>68</v>
      </c>
      <c r="G1768" s="4" t="s">
        <v>68</v>
      </c>
      <c r="H1768" s="4" t="s">
        <v>68</v>
      </c>
      <c r="I1768" s="3" t="s">
        <v>1843</v>
      </c>
      <c r="J1768" s="3" t="s">
        <v>108</v>
      </c>
      <c r="K1768" s="3" t="s">
        <v>109</v>
      </c>
      <c r="L1768" s="3" t="s">
        <v>110</v>
      </c>
      <c r="M1768" s="3" t="s">
        <v>61</v>
      </c>
      <c r="N1768" s="4">
        <v>4753761516.5299997</v>
      </c>
      <c r="O1768" s="4">
        <v>5421594553.2399998</v>
      </c>
      <c r="P1768" s="3" t="s">
        <v>1856</v>
      </c>
      <c r="Q1768" s="3" t="s">
        <v>41</v>
      </c>
      <c r="R1768" s="3" t="s">
        <v>133</v>
      </c>
      <c r="S1768" s="3" t="s">
        <v>110</v>
      </c>
      <c r="T1768" s="3" t="s">
        <v>134</v>
      </c>
      <c r="U1768" s="3" t="s">
        <v>115</v>
      </c>
      <c r="V1768" s="3" t="s">
        <v>45</v>
      </c>
      <c r="W1768" s="3" t="s">
        <v>34</v>
      </c>
      <c r="X1768" s="3" t="s">
        <v>46</v>
      </c>
      <c r="Y1768" s="3" t="s">
        <v>47</v>
      </c>
      <c r="Z1768" s="3" t="s">
        <v>345</v>
      </c>
      <c r="AA1768" s="3" t="s">
        <v>1920</v>
      </c>
      <c r="AB1768" s="4">
        <v>1</v>
      </c>
      <c r="AC1768" s="4">
        <v>11520</v>
      </c>
      <c r="AD1768" s="4">
        <v>11.52</v>
      </c>
      <c r="AE1768" s="4">
        <v>129000</v>
      </c>
    </row>
    <row r="1769" spans="1:31" ht="22" customHeight="1" x14ac:dyDescent="0.3">
      <c r="A1769" s="5">
        <v>43039</v>
      </c>
      <c r="B1769" s="6" t="s">
        <v>31</v>
      </c>
      <c r="C1769" s="6" t="s">
        <v>56</v>
      </c>
      <c r="D1769" s="7" t="s">
        <v>68</v>
      </c>
      <c r="E1769" s="7" t="s">
        <v>68</v>
      </c>
      <c r="F1769" s="7" t="s">
        <v>68</v>
      </c>
      <c r="G1769" s="7" t="s">
        <v>68</v>
      </c>
      <c r="H1769" s="7" t="s">
        <v>68</v>
      </c>
      <c r="I1769" s="6" t="s">
        <v>1843</v>
      </c>
      <c r="J1769" s="6" t="s">
        <v>579</v>
      </c>
      <c r="K1769" s="6" t="s">
        <v>580</v>
      </c>
      <c r="L1769" s="6" t="s">
        <v>110</v>
      </c>
      <c r="M1769" s="6" t="s">
        <v>61</v>
      </c>
      <c r="N1769" s="7" t="s">
        <v>68</v>
      </c>
      <c r="O1769" s="7" t="s">
        <v>68</v>
      </c>
      <c r="P1769" s="6" t="s">
        <v>581</v>
      </c>
      <c r="Q1769" s="6" t="s">
        <v>1845</v>
      </c>
      <c r="R1769" s="6" t="s">
        <v>968</v>
      </c>
      <c r="S1769" s="6" t="s">
        <v>110</v>
      </c>
      <c r="T1769" s="6" t="s">
        <v>969</v>
      </c>
      <c r="U1769" s="6" t="s">
        <v>115</v>
      </c>
      <c r="V1769" s="6" t="s">
        <v>45</v>
      </c>
      <c r="W1769" s="6" t="s">
        <v>34</v>
      </c>
      <c r="X1769" s="6" t="s">
        <v>46</v>
      </c>
      <c r="Y1769" s="6" t="s">
        <v>47</v>
      </c>
      <c r="Z1769" s="6" t="s">
        <v>145</v>
      </c>
      <c r="AA1769" s="6" t="s">
        <v>1921</v>
      </c>
      <c r="AB1769" s="7">
        <v>1</v>
      </c>
      <c r="AC1769" s="7">
        <v>13356</v>
      </c>
      <c r="AD1769" s="7">
        <v>13.36</v>
      </c>
      <c r="AE1769" s="7">
        <v>150000</v>
      </c>
    </row>
    <row r="1770" spans="1:31" ht="22" customHeight="1" x14ac:dyDescent="0.3">
      <c r="A1770" s="2">
        <v>43039</v>
      </c>
      <c r="B1770" s="3" t="s">
        <v>31</v>
      </c>
      <c r="C1770" s="3" t="s">
        <v>56</v>
      </c>
      <c r="D1770" s="4" t="s">
        <v>68</v>
      </c>
      <c r="E1770" s="4" t="s">
        <v>68</v>
      </c>
      <c r="F1770" s="4" t="s">
        <v>68</v>
      </c>
      <c r="G1770" s="4" t="s">
        <v>68</v>
      </c>
      <c r="H1770" s="4" t="s">
        <v>68</v>
      </c>
      <c r="I1770" s="3" t="s">
        <v>1843</v>
      </c>
      <c r="J1770" s="3" t="s">
        <v>579</v>
      </c>
      <c r="K1770" s="3" t="s">
        <v>580</v>
      </c>
      <c r="L1770" s="3" t="s">
        <v>110</v>
      </c>
      <c r="M1770" s="3" t="s">
        <v>61</v>
      </c>
      <c r="N1770" s="4" t="s">
        <v>68</v>
      </c>
      <c r="O1770" s="4" t="s">
        <v>68</v>
      </c>
      <c r="P1770" s="3" t="s">
        <v>581</v>
      </c>
      <c r="Q1770" s="3" t="s">
        <v>1845</v>
      </c>
      <c r="R1770" s="3" t="s">
        <v>968</v>
      </c>
      <c r="S1770" s="3" t="s">
        <v>110</v>
      </c>
      <c r="T1770" s="3" t="s">
        <v>969</v>
      </c>
      <c r="U1770" s="3" t="s">
        <v>115</v>
      </c>
      <c r="V1770" s="3" t="s">
        <v>45</v>
      </c>
      <c r="W1770" s="3" t="s">
        <v>34</v>
      </c>
      <c r="X1770" s="3" t="s">
        <v>46</v>
      </c>
      <c r="Y1770" s="3" t="s">
        <v>47</v>
      </c>
      <c r="Z1770" s="3" t="s">
        <v>145</v>
      </c>
      <c r="AA1770" s="3" t="s">
        <v>1922</v>
      </c>
      <c r="AB1770" s="4">
        <v>1</v>
      </c>
      <c r="AC1770" s="4">
        <v>13975</v>
      </c>
      <c r="AD1770" s="4">
        <v>13.98</v>
      </c>
      <c r="AE1770" s="4">
        <v>156000</v>
      </c>
    </row>
    <row r="1771" spans="1:31" ht="22" customHeight="1" x14ac:dyDescent="0.3">
      <c r="A1771" s="5">
        <v>43039</v>
      </c>
      <c r="B1771" s="6" t="s">
        <v>31</v>
      </c>
      <c r="C1771" s="6" t="s">
        <v>56</v>
      </c>
      <c r="D1771" s="7" t="s">
        <v>68</v>
      </c>
      <c r="E1771" s="7" t="s">
        <v>68</v>
      </c>
      <c r="F1771" s="7" t="s">
        <v>68</v>
      </c>
      <c r="G1771" s="7" t="s">
        <v>68</v>
      </c>
      <c r="H1771" s="7" t="s">
        <v>68</v>
      </c>
      <c r="I1771" s="6" t="s">
        <v>1843</v>
      </c>
      <c r="J1771" s="6" t="s">
        <v>579</v>
      </c>
      <c r="K1771" s="6" t="s">
        <v>580</v>
      </c>
      <c r="L1771" s="6" t="s">
        <v>110</v>
      </c>
      <c r="M1771" s="6" t="s">
        <v>61</v>
      </c>
      <c r="N1771" s="7" t="s">
        <v>68</v>
      </c>
      <c r="O1771" s="7" t="s">
        <v>68</v>
      </c>
      <c r="P1771" s="6" t="s">
        <v>581</v>
      </c>
      <c r="Q1771" s="6" t="s">
        <v>1845</v>
      </c>
      <c r="R1771" s="6" t="s">
        <v>968</v>
      </c>
      <c r="S1771" s="6" t="s">
        <v>110</v>
      </c>
      <c r="T1771" s="6" t="s">
        <v>969</v>
      </c>
      <c r="U1771" s="6" t="s">
        <v>115</v>
      </c>
      <c r="V1771" s="6" t="s">
        <v>45</v>
      </c>
      <c r="W1771" s="6" t="s">
        <v>34</v>
      </c>
      <c r="X1771" s="6" t="s">
        <v>46</v>
      </c>
      <c r="Y1771" s="6" t="s">
        <v>47</v>
      </c>
      <c r="Z1771" s="6" t="s">
        <v>145</v>
      </c>
      <c r="AA1771" s="6" t="s">
        <v>1923</v>
      </c>
      <c r="AB1771" s="7">
        <v>2</v>
      </c>
      <c r="AC1771" s="7">
        <v>16070</v>
      </c>
      <c r="AD1771" s="7">
        <v>16.07</v>
      </c>
      <c r="AE1771" s="7">
        <v>180000</v>
      </c>
    </row>
    <row r="1772" spans="1:31" ht="22" customHeight="1" x14ac:dyDescent="0.3">
      <c r="A1772" s="2">
        <v>43039</v>
      </c>
      <c r="B1772" s="3" t="s">
        <v>31</v>
      </c>
      <c r="C1772" s="3" t="s">
        <v>56</v>
      </c>
      <c r="D1772" s="4" t="s">
        <v>68</v>
      </c>
      <c r="E1772" s="4" t="s">
        <v>68</v>
      </c>
      <c r="F1772" s="4" t="s">
        <v>68</v>
      </c>
      <c r="G1772" s="4" t="s">
        <v>68</v>
      </c>
      <c r="H1772" s="4" t="s">
        <v>68</v>
      </c>
      <c r="I1772" s="3" t="s">
        <v>1843</v>
      </c>
      <c r="J1772" s="3" t="s">
        <v>579</v>
      </c>
      <c r="K1772" s="3" t="s">
        <v>580</v>
      </c>
      <c r="L1772" s="3" t="s">
        <v>110</v>
      </c>
      <c r="M1772" s="3" t="s">
        <v>61</v>
      </c>
      <c r="N1772" s="4" t="s">
        <v>68</v>
      </c>
      <c r="O1772" s="4" t="s">
        <v>68</v>
      </c>
      <c r="P1772" s="3" t="s">
        <v>581</v>
      </c>
      <c r="Q1772" s="3" t="s">
        <v>1845</v>
      </c>
      <c r="R1772" s="3" t="s">
        <v>968</v>
      </c>
      <c r="S1772" s="3" t="s">
        <v>110</v>
      </c>
      <c r="T1772" s="3" t="s">
        <v>969</v>
      </c>
      <c r="U1772" s="3" t="s">
        <v>115</v>
      </c>
      <c r="V1772" s="3" t="s">
        <v>45</v>
      </c>
      <c r="W1772" s="3" t="s">
        <v>34</v>
      </c>
      <c r="X1772" s="3" t="s">
        <v>46</v>
      </c>
      <c r="Y1772" s="3" t="s">
        <v>47</v>
      </c>
      <c r="Z1772" s="3" t="s">
        <v>145</v>
      </c>
      <c r="AA1772" s="3" t="s">
        <v>1924</v>
      </c>
      <c r="AB1772" s="4">
        <v>2</v>
      </c>
      <c r="AC1772" s="4">
        <v>26712</v>
      </c>
      <c r="AD1772" s="4">
        <v>26.71</v>
      </c>
      <c r="AE1772" s="4">
        <v>299000</v>
      </c>
    </row>
    <row r="1773" spans="1:31" ht="22" customHeight="1" x14ac:dyDescent="0.3">
      <c r="A1773" s="5">
        <v>43039</v>
      </c>
      <c r="B1773" s="6" t="s">
        <v>31</v>
      </c>
      <c r="C1773" s="6" t="s">
        <v>56</v>
      </c>
      <c r="D1773" s="7" t="s">
        <v>68</v>
      </c>
      <c r="E1773" s="7" t="s">
        <v>68</v>
      </c>
      <c r="F1773" s="7" t="s">
        <v>68</v>
      </c>
      <c r="G1773" s="7" t="s">
        <v>68</v>
      </c>
      <c r="H1773" s="7" t="s">
        <v>68</v>
      </c>
      <c r="I1773" s="6" t="s">
        <v>1843</v>
      </c>
      <c r="J1773" s="6" t="s">
        <v>131</v>
      </c>
      <c r="K1773" s="6" t="s">
        <v>109</v>
      </c>
      <c r="L1773" s="6" t="s">
        <v>110</v>
      </c>
      <c r="M1773" s="7" t="s">
        <v>68</v>
      </c>
      <c r="N1773" s="7" t="s">
        <v>68</v>
      </c>
      <c r="O1773" s="7" t="s">
        <v>68</v>
      </c>
      <c r="P1773" s="6" t="s">
        <v>132</v>
      </c>
      <c r="Q1773" s="6" t="s">
        <v>1845</v>
      </c>
      <c r="R1773" s="6" t="s">
        <v>133</v>
      </c>
      <c r="S1773" s="6" t="s">
        <v>110</v>
      </c>
      <c r="T1773" s="6" t="s">
        <v>134</v>
      </c>
      <c r="U1773" s="6" t="s">
        <v>115</v>
      </c>
      <c r="V1773" s="6" t="s">
        <v>45</v>
      </c>
      <c r="W1773" s="6" t="s">
        <v>34</v>
      </c>
      <c r="X1773" s="6" t="s">
        <v>46</v>
      </c>
      <c r="Y1773" s="6" t="s">
        <v>47</v>
      </c>
      <c r="Z1773" s="6" t="s">
        <v>145</v>
      </c>
      <c r="AA1773" s="6" t="s">
        <v>1925</v>
      </c>
      <c r="AB1773" s="7">
        <v>2</v>
      </c>
      <c r="AC1773" s="7">
        <v>27504</v>
      </c>
      <c r="AD1773" s="7">
        <v>27.5</v>
      </c>
      <c r="AE1773" s="7">
        <v>308000</v>
      </c>
    </row>
    <row r="1774" spans="1:31" ht="22" customHeight="1" x14ac:dyDescent="0.3">
      <c r="A1774" s="2">
        <v>43038</v>
      </c>
      <c r="B1774" s="3" t="s">
        <v>31</v>
      </c>
      <c r="C1774" s="3" t="s">
        <v>56</v>
      </c>
      <c r="D1774" s="4" t="s">
        <v>68</v>
      </c>
      <c r="E1774" s="4" t="s">
        <v>68</v>
      </c>
      <c r="F1774" s="4" t="s">
        <v>68</v>
      </c>
      <c r="G1774" s="4" t="s">
        <v>68</v>
      </c>
      <c r="H1774" s="4" t="s">
        <v>68</v>
      </c>
      <c r="I1774" s="3" t="s">
        <v>1843</v>
      </c>
      <c r="J1774" s="3" t="s">
        <v>1676</v>
      </c>
      <c r="K1774" s="3" t="s">
        <v>1677</v>
      </c>
      <c r="L1774" s="3" t="s">
        <v>92</v>
      </c>
      <c r="M1774" s="3" t="s">
        <v>61</v>
      </c>
      <c r="N1774" s="8">
        <v>42196711</v>
      </c>
      <c r="O1774" s="4" t="s">
        <v>68</v>
      </c>
      <c r="P1774" s="3" t="s">
        <v>1678</v>
      </c>
      <c r="Q1774" s="3" t="s">
        <v>41</v>
      </c>
      <c r="R1774" s="3" t="s">
        <v>91</v>
      </c>
      <c r="S1774" s="3" t="s">
        <v>92</v>
      </c>
      <c r="T1774" s="3" t="s">
        <v>93</v>
      </c>
      <c r="U1774" s="3" t="s">
        <v>94</v>
      </c>
      <c r="V1774" s="3" t="s">
        <v>45</v>
      </c>
      <c r="W1774" s="3" t="s">
        <v>34</v>
      </c>
      <c r="X1774" s="3" t="s">
        <v>46</v>
      </c>
      <c r="Y1774" s="3" t="s">
        <v>47</v>
      </c>
      <c r="Z1774" s="3" t="s">
        <v>95</v>
      </c>
      <c r="AA1774" s="3" t="s">
        <v>1926</v>
      </c>
      <c r="AB1774" s="4">
        <v>6</v>
      </c>
      <c r="AC1774" s="4">
        <v>78600</v>
      </c>
      <c r="AD1774" s="4">
        <v>78.599999999999994</v>
      </c>
      <c r="AE1774" s="4">
        <v>361000</v>
      </c>
    </row>
    <row r="1775" spans="1:31" ht="22" customHeight="1" x14ac:dyDescent="0.3">
      <c r="A1775" s="5">
        <v>43038</v>
      </c>
      <c r="B1775" s="6" t="s">
        <v>31</v>
      </c>
      <c r="C1775" s="6" t="s">
        <v>56</v>
      </c>
      <c r="D1775" s="7" t="s">
        <v>68</v>
      </c>
      <c r="E1775" s="7" t="s">
        <v>68</v>
      </c>
      <c r="F1775" s="7" t="s">
        <v>68</v>
      </c>
      <c r="G1775" s="7" t="s">
        <v>68</v>
      </c>
      <c r="H1775" s="7" t="s">
        <v>68</v>
      </c>
      <c r="I1775" s="6" t="s">
        <v>1843</v>
      </c>
      <c r="J1775" s="6" t="s">
        <v>1676</v>
      </c>
      <c r="K1775" s="6" t="s">
        <v>1677</v>
      </c>
      <c r="L1775" s="6" t="s">
        <v>92</v>
      </c>
      <c r="M1775" s="6" t="s">
        <v>61</v>
      </c>
      <c r="N1775" s="9">
        <v>42196711</v>
      </c>
      <c r="O1775" s="7" t="s">
        <v>68</v>
      </c>
      <c r="P1775" s="6" t="s">
        <v>1678</v>
      </c>
      <c r="Q1775" s="6" t="s">
        <v>41</v>
      </c>
      <c r="R1775" s="6" t="s">
        <v>91</v>
      </c>
      <c r="S1775" s="6" t="s">
        <v>92</v>
      </c>
      <c r="T1775" s="6" t="s">
        <v>93</v>
      </c>
      <c r="U1775" s="6" t="s">
        <v>94</v>
      </c>
      <c r="V1775" s="6" t="s">
        <v>45</v>
      </c>
      <c r="W1775" s="6" t="s">
        <v>34</v>
      </c>
      <c r="X1775" s="6" t="s">
        <v>46</v>
      </c>
      <c r="Y1775" s="6" t="s">
        <v>47</v>
      </c>
      <c r="Z1775" s="6" t="s">
        <v>95</v>
      </c>
      <c r="AA1775" s="6" t="s">
        <v>1927</v>
      </c>
      <c r="AB1775" s="7">
        <v>2</v>
      </c>
      <c r="AC1775" s="7">
        <v>26200</v>
      </c>
      <c r="AD1775" s="7">
        <v>26.2</v>
      </c>
      <c r="AE1775" s="7">
        <v>120000</v>
      </c>
    </row>
    <row r="1776" spans="1:31" ht="22" customHeight="1" x14ac:dyDescent="0.3">
      <c r="A1776" s="2">
        <v>43038</v>
      </c>
      <c r="B1776" s="3" t="s">
        <v>31</v>
      </c>
      <c r="C1776" s="3" t="s">
        <v>56</v>
      </c>
      <c r="D1776" s="4" t="s">
        <v>68</v>
      </c>
      <c r="E1776" s="4" t="s">
        <v>68</v>
      </c>
      <c r="F1776" s="4" t="s">
        <v>68</v>
      </c>
      <c r="G1776" s="4" t="s">
        <v>68</v>
      </c>
      <c r="H1776" s="4" t="s">
        <v>68</v>
      </c>
      <c r="I1776" s="3" t="s">
        <v>1843</v>
      </c>
      <c r="J1776" s="3" t="s">
        <v>1676</v>
      </c>
      <c r="K1776" s="3" t="s">
        <v>1677</v>
      </c>
      <c r="L1776" s="3" t="s">
        <v>92</v>
      </c>
      <c r="M1776" s="3" t="s">
        <v>61</v>
      </c>
      <c r="N1776" s="8">
        <v>42196711</v>
      </c>
      <c r="O1776" s="4" t="s">
        <v>68</v>
      </c>
      <c r="P1776" s="3" t="s">
        <v>1678</v>
      </c>
      <c r="Q1776" s="3" t="s">
        <v>41</v>
      </c>
      <c r="R1776" s="3" t="s">
        <v>91</v>
      </c>
      <c r="S1776" s="3" t="s">
        <v>92</v>
      </c>
      <c r="T1776" s="3" t="s">
        <v>93</v>
      </c>
      <c r="U1776" s="3" t="s">
        <v>94</v>
      </c>
      <c r="V1776" s="3" t="s">
        <v>45</v>
      </c>
      <c r="W1776" s="3" t="s">
        <v>34</v>
      </c>
      <c r="X1776" s="3" t="s">
        <v>46</v>
      </c>
      <c r="Y1776" s="3" t="s">
        <v>47</v>
      </c>
      <c r="Z1776" s="3" t="s">
        <v>95</v>
      </c>
      <c r="AA1776" s="3" t="s">
        <v>1928</v>
      </c>
      <c r="AB1776" s="4">
        <v>4</v>
      </c>
      <c r="AC1776" s="4">
        <v>52400</v>
      </c>
      <c r="AD1776" s="4">
        <v>52.4</v>
      </c>
      <c r="AE1776" s="4">
        <v>240000</v>
      </c>
    </row>
    <row r="1777" spans="1:31" ht="22" customHeight="1" x14ac:dyDescent="0.3">
      <c r="A1777" s="5">
        <v>43037</v>
      </c>
      <c r="B1777" s="6" t="s">
        <v>31</v>
      </c>
      <c r="C1777" s="6" t="s">
        <v>56</v>
      </c>
      <c r="D1777" s="7" t="s">
        <v>68</v>
      </c>
      <c r="E1777" s="7" t="s">
        <v>68</v>
      </c>
      <c r="F1777" s="7" t="s">
        <v>68</v>
      </c>
      <c r="G1777" s="7" t="s">
        <v>68</v>
      </c>
      <c r="H1777" s="7" t="s">
        <v>68</v>
      </c>
      <c r="I1777" s="6" t="s">
        <v>1843</v>
      </c>
      <c r="J1777" s="6" t="s">
        <v>131</v>
      </c>
      <c r="K1777" s="6" t="s">
        <v>109</v>
      </c>
      <c r="L1777" s="6" t="s">
        <v>110</v>
      </c>
      <c r="M1777" s="7" t="s">
        <v>68</v>
      </c>
      <c r="N1777" s="7" t="s">
        <v>68</v>
      </c>
      <c r="O1777" s="7" t="s">
        <v>68</v>
      </c>
      <c r="P1777" s="6" t="s">
        <v>132</v>
      </c>
      <c r="Q1777" s="6" t="s">
        <v>1858</v>
      </c>
      <c r="R1777" s="6" t="s">
        <v>133</v>
      </c>
      <c r="S1777" s="6" t="s">
        <v>110</v>
      </c>
      <c r="T1777" s="6" t="s">
        <v>134</v>
      </c>
      <c r="U1777" s="6" t="s">
        <v>115</v>
      </c>
      <c r="V1777" s="6" t="s">
        <v>45</v>
      </c>
      <c r="W1777" s="6" t="s">
        <v>34</v>
      </c>
      <c r="X1777" s="6" t="s">
        <v>46</v>
      </c>
      <c r="Y1777" s="6" t="s">
        <v>47</v>
      </c>
      <c r="Z1777" s="6" t="s">
        <v>145</v>
      </c>
      <c r="AA1777" s="6" t="s">
        <v>1929</v>
      </c>
      <c r="AB1777" s="7">
        <v>5</v>
      </c>
      <c r="AC1777" s="7">
        <v>43500</v>
      </c>
      <c r="AD1777" s="7">
        <v>43.5</v>
      </c>
      <c r="AE1777" s="7">
        <v>487000</v>
      </c>
    </row>
    <row r="1778" spans="1:31" ht="22" customHeight="1" x14ac:dyDescent="0.3">
      <c r="A1778" s="2">
        <v>43037</v>
      </c>
      <c r="B1778" s="3" t="s">
        <v>107</v>
      </c>
      <c r="C1778" s="3" t="s">
        <v>56</v>
      </c>
      <c r="D1778" s="4" t="s">
        <v>68</v>
      </c>
      <c r="E1778" s="4" t="s">
        <v>68</v>
      </c>
      <c r="F1778" s="4" t="s">
        <v>68</v>
      </c>
      <c r="G1778" s="4" t="s">
        <v>68</v>
      </c>
      <c r="H1778" s="4" t="s">
        <v>68</v>
      </c>
      <c r="I1778" s="3" t="s">
        <v>1843</v>
      </c>
      <c r="J1778" s="3" t="s">
        <v>108</v>
      </c>
      <c r="K1778" s="3" t="s">
        <v>109</v>
      </c>
      <c r="L1778" s="3" t="s">
        <v>110</v>
      </c>
      <c r="M1778" s="3" t="s">
        <v>61</v>
      </c>
      <c r="N1778" s="4">
        <v>4753761516.5299997</v>
      </c>
      <c r="O1778" s="4">
        <v>5421594553.2399998</v>
      </c>
      <c r="P1778" s="3" t="s">
        <v>1856</v>
      </c>
      <c r="Q1778" s="3" t="s">
        <v>1858</v>
      </c>
      <c r="R1778" s="3" t="s">
        <v>133</v>
      </c>
      <c r="S1778" s="3" t="s">
        <v>110</v>
      </c>
      <c r="T1778" s="3" t="s">
        <v>134</v>
      </c>
      <c r="U1778" s="3" t="s">
        <v>115</v>
      </c>
      <c r="V1778" s="3" t="s">
        <v>45</v>
      </c>
      <c r="W1778" s="3" t="s">
        <v>34</v>
      </c>
      <c r="X1778" s="3" t="s">
        <v>46</v>
      </c>
      <c r="Y1778" s="3" t="s">
        <v>47</v>
      </c>
      <c r="Z1778" s="3" t="s">
        <v>934</v>
      </c>
      <c r="AA1778" s="3" t="s">
        <v>1930</v>
      </c>
      <c r="AB1778" s="4">
        <v>2</v>
      </c>
      <c r="AC1778" s="4">
        <v>20840</v>
      </c>
      <c r="AD1778" s="4">
        <v>20.84</v>
      </c>
      <c r="AE1778" s="4">
        <v>185000</v>
      </c>
    </row>
    <row r="1779" spans="1:31" ht="22" customHeight="1" x14ac:dyDescent="0.3">
      <c r="A1779" s="5">
        <v>43037</v>
      </c>
      <c r="B1779" s="6" t="s">
        <v>31</v>
      </c>
      <c r="C1779" s="6" t="s">
        <v>56</v>
      </c>
      <c r="D1779" s="7" t="s">
        <v>68</v>
      </c>
      <c r="E1779" s="7" t="s">
        <v>68</v>
      </c>
      <c r="F1779" s="7" t="s">
        <v>68</v>
      </c>
      <c r="G1779" s="7" t="s">
        <v>68</v>
      </c>
      <c r="H1779" s="7" t="s">
        <v>68</v>
      </c>
      <c r="I1779" s="6" t="s">
        <v>1843</v>
      </c>
      <c r="J1779" s="6" t="s">
        <v>579</v>
      </c>
      <c r="K1779" s="6" t="s">
        <v>580</v>
      </c>
      <c r="L1779" s="6" t="s">
        <v>110</v>
      </c>
      <c r="M1779" s="6" t="s">
        <v>61</v>
      </c>
      <c r="N1779" s="7" t="s">
        <v>68</v>
      </c>
      <c r="O1779" s="7" t="s">
        <v>68</v>
      </c>
      <c r="P1779" s="6" t="s">
        <v>581</v>
      </c>
      <c r="Q1779" s="6" t="s">
        <v>1858</v>
      </c>
      <c r="R1779" s="6" t="s">
        <v>968</v>
      </c>
      <c r="S1779" s="6" t="s">
        <v>110</v>
      </c>
      <c r="T1779" s="6" t="s">
        <v>969</v>
      </c>
      <c r="U1779" s="6" t="s">
        <v>115</v>
      </c>
      <c r="V1779" s="6" t="s">
        <v>45</v>
      </c>
      <c r="W1779" s="6" t="s">
        <v>34</v>
      </c>
      <c r="X1779" s="6" t="s">
        <v>46</v>
      </c>
      <c r="Y1779" s="6" t="s">
        <v>47</v>
      </c>
      <c r="Z1779" s="6" t="s">
        <v>145</v>
      </c>
      <c r="AA1779" s="6" t="s">
        <v>1931</v>
      </c>
      <c r="AB1779" s="7">
        <v>2</v>
      </c>
      <c r="AC1779" s="7">
        <v>16070</v>
      </c>
      <c r="AD1779" s="7">
        <v>16.07</v>
      </c>
      <c r="AE1779" s="7">
        <v>180000</v>
      </c>
    </row>
    <row r="1780" spans="1:31" ht="22" customHeight="1" x14ac:dyDescent="0.3">
      <c r="A1780" s="2">
        <v>43037</v>
      </c>
      <c r="B1780" s="3" t="s">
        <v>107</v>
      </c>
      <c r="C1780" s="3" t="s">
        <v>56</v>
      </c>
      <c r="D1780" s="4" t="s">
        <v>68</v>
      </c>
      <c r="E1780" s="4" t="s">
        <v>68</v>
      </c>
      <c r="F1780" s="4" t="s">
        <v>68</v>
      </c>
      <c r="G1780" s="4" t="s">
        <v>68</v>
      </c>
      <c r="H1780" s="4" t="s">
        <v>68</v>
      </c>
      <c r="I1780" s="3" t="s">
        <v>1843</v>
      </c>
      <c r="J1780" s="3" t="s">
        <v>108</v>
      </c>
      <c r="K1780" s="3" t="s">
        <v>109</v>
      </c>
      <c r="L1780" s="3" t="s">
        <v>110</v>
      </c>
      <c r="M1780" s="3" t="s">
        <v>61</v>
      </c>
      <c r="N1780" s="4">
        <v>4753761516.5299997</v>
      </c>
      <c r="O1780" s="4">
        <v>5421594553.2399998</v>
      </c>
      <c r="P1780" s="3" t="s">
        <v>1856</v>
      </c>
      <c r="Q1780" s="3" t="s">
        <v>1858</v>
      </c>
      <c r="R1780" s="3" t="s">
        <v>133</v>
      </c>
      <c r="S1780" s="3" t="s">
        <v>110</v>
      </c>
      <c r="T1780" s="3" t="s">
        <v>134</v>
      </c>
      <c r="U1780" s="3" t="s">
        <v>115</v>
      </c>
      <c r="V1780" s="3" t="s">
        <v>45</v>
      </c>
      <c r="W1780" s="3" t="s">
        <v>34</v>
      </c>
      <c r="X1780" s="3" t="s">
        <v>46</v>
      </c>
      <c r="Y1780" s="3" t="s">
        <v>47</v>
      </c>
      <c r="Z1780" s="3" t="s">
        <v>187</v>
      </c>
      <c r="AA1780" s="3" t="s">
        <v>1932</v>
      </c>
      <c r="AB1780" s="4">
        <v>2</v>
      </c>
      <c r="AC1780" s="4">
        <v>20280</v>
      </c>
      <c r="AD1780" s="4">
        <v>20.28</v>
      </c>
      <c r="AE1780" s="4">
        <v>180000</v>
      </c>
    </row>
    <row r="1781" spans="1:31" ht="22" customHeight="1" x14ac:dyDescent="0.3">
      <c r="A1781" s="5">
        <v>43036</v>
      </c>
      <c r="B1781" s="6" t="s">
        <v>31</v>
      </c>
      <c r="C1781" s="6" t="s">
        <v>56</v>
      </c>
      <c r="D1781" s="7" t="s">
        <v>68</v>
      </c>
      <c r="E1781" s="7" t="s">
        <v>68</v>
      </c>
      <c r="F1781" s="7" t="s">
        <v>68</v>
      </c>
      <c r="G1781" s="7" t="s">
        <v>68</v>
      </c>
      <c r="H1781" s="7" t="s">
        <v>68</v>
      </c>
      <c r="I1781" s="6" t="s">
        <v>1843</v>
      </c>
      <c r="J1781" s="6" t="s">
        <v>1382</v>
      </c>
      <c r="K1781" s="6" t="s">
        <v>119</v>
      </c>
      <c r="L1781" s="6" t="s">
        <v>120</v>
      </c>
      <c r="M1781" s="7" t="s">
        <v>68</v>
      </c>
      <c r="N1781" s="7" t="s">
        <v>68</v>
      </c>
      <c r="O1781" s="7" t="s">
        <v>68</v>
      </c>
      <c r="P1781" s="6" t="s">
        <v>1383</v>
      </c>
      <c r="Q1781" s="6" t="s">
        <v>1858</v>
      </c>
      <c r="R1781" s="6" t="s">
        <v>122</v>
      </c>
      <c r="S1781" s="6" t="s">
        <v>120</v>
      </c>
      <c r="T1781" s="6" t="s">
        <v>123</v>
      </c>
      <c r="U1781" s="6" t="s">
        <v>124</v>
      </c>
      <c r="V1781" s="6" t="s">
        <v>45</v>
      </c>
      <c r="W1781" s="6" t="s">
        <v>34</v>
      </c>
      <c r="X1781" s="6" t="s">
        <v>46</v>
      </c>
      <c r="Y1781" s="6" t="s">
        <v>47</v>
      </c>
      <c r="Z1781" s="6" t="s">
        <v>187</v>
      </c>
      <c r="AA1781" s="6" t="s">
        <v>1933</v>
      </c>
      <c r="AB1781" s="7">
        <v>2</v>
      </c>
      <c r="AC1781" s="7">
        <v>7488</v>
      </c>
      <c r="AD1781" s="7">
        <v>7.49</v>
      </c>
      <c r="AE1781" s="7">
        <v>38400</v>
      </c>
    </row>
    <row r="1782" spans="1:31" ht="22" customHeight="1" x14ac:dyDescent="0.3">
      <c r="A1782" s="2">
        <v>43036</v>
      </c>
      <c r="B1782" s="3" t="s">
        <v>31</v>
      </c>
      <c r="C1782" s="3" t="s">
        <v>56</v>
      </c>
      <c r="D1782" s="4" t="s">
        <v>68</v>
      </c>
      <c r="E1782" s="4" t="s">
        <v>68</v>
      </c>
      <c r="F1782" s="4" t="s">
        <v>68</v>
      </c>
      <c r="G1782" s="4" t="s">
        <v>68</v>
      </c>
      <c r="H1782" s="4" t="s">
        <v>68</v>
      </c>
      <c r="I1782" s="3" t="s">
        <v>1843</v>
      </c>
      <c r="J1782" s="3" t="s">
        <v>1492</v>
      </c>
      <c r="K1782" s="4" t="s">
        <v>68</v>
      </c>
      <c r="L1782" s="3" t="s">
        <v>120</v>
      </c>
      <c r="M1782" s="4" t="s">
        <v>68</v>
      </c>
      <c r="N1782" s="4" t="s">
        <v>68</v>
      </c>
      <c r="O1782" s="4" t="s">
        <v>68</v>
      </c>
      <c r="P1782" s="3" t="s">
        <v>1493</v>
      </c>
      <c r="Q1782" s="3" t="s">
        <v>1858</v>
      </c>
      <c r="R1782" s="3" t="s">
        <v>122</v>
      </c>
      <c r="S1782" s="3" t="s">
        <v>120</v>
      </c>
      <c r="T1782" s="3" t="s">
        <v>123</v>
      </c>
      <c r="U1782" s="3" t="s">
        <v>124</v>
      </c>
      <c r="V1782" s="3" t="s">
        <v>45</v>
      </c>
      <c r="W1782" s="3" t="s">
        <v>34</v>
      </c>
      <c r="X1782" s="3" t="s">
        <v>46</v>
      </c>
      <c r="Y1782" s="3" t="s">
        <v>47</v>
      </c>
      <c r="Z1782" s="3" t="s">
        <v>143</v>
      </c>
      <c r="AA1782" s="3" t="s">
        <v>1934</v>
      </c>
      <c r="AB1782" s="4">
        <v>4</v>
      </c>
      <c r="AC1782" s="4">
        <v>42400</v>
      </c>
      <c r="AD1782" s="4">
        <v>42.4</v>
      </c>
      <c r="AE1782" s="4">
        <v>214000</v>
      </c>
    </row>
    <row r="1783" spans="1:31" ht="22" customHeight="1" x14ac:dyDescent="0.3">
      <c r="A1783" s="5">
        <v>43035</v>
      </c>
      <c r="B1783" s="6" t="s">
        <v>31</v>
      </c>
      <c r="C1783" s="6" t="s">
        <v>56</v>
      </c>
      <c r="D1783" s="7" t="s">
        <v>68</v>
      </c>
      <c r="E1783" s="7" t="s">
        <v>68</v>
      </c>
      <c r="F1783" s="7" t="s">
        <v>68</v>
      </c>
      <c r="G1783" s="7" t="s">
        <v>68</v>
      </c>
      <c r="H1783" s="7" t="s">
        <v>68</v>
      </c>
      <c r="I1783" s="6" t="s">
        <v>1843</v>
      </c>
      <c r="J1783" s="6" t="s">
        <v>1805</v>
      </c>
      <c r="K1783" s="7" t="s">
        <v>68</v>
      </c>
      <c r="L1783" s="7" t="s">
        <v>68</v>
      </c>
      <c r="M1783" s="7" t="s">
        <v>68</v>
      </c>
      <c r="N1783" s="7" t="s">
        <v>68</v>
      </c>
      <c r="O1783" s="7" t="s">
        <v>68</v>
      </c>
      <c r="P1783" s="6" t="s">
        <v>1806</v>
      </c>
      <c r="Q1783" s="6" t="s">
        <v>1807</v>
      </c>
      <c r="R1783" s="6" t="s">
        <v>82</v>
      </c>
      <c r="S1783" s="6" t="s">
        <v>79</v>
      </c>
      <c r="T1783" s="6" t="s">
        <v>83</v>
      </c>
      <c r="U1783" s="6" t="s">
        <v>65</v>
      </c>
      <c r="V1783" s="6" t="s">
        <v>45</v>
      </c>
      <c r="W1783" s="6" t="s">
        <v>34</v>
      </c>
      <c r="X1783" s="6" t="s">
        <v>46</v>
      </c>
      <c r="Y1783" s="6" t="s">
        <v>47</v>
      </c>
      <c r="Z1783" s="6" t="s">
        <v>84</v>
      </c>
      <c r="AA1783" s="6" t="s">
        <v>1935</v>
      </c>
      <c r="AB1783" s="7">
        <v>6</v>
      </c>
      <c r="AC1783" s="7">
        <v>86501</v>
      </c>
      <c r="AD1783" s="7">
        <v>86.5</v>
      </c>
      <c r="AE1783" s="7">
        <v>292000</v>
      </c>
    </row>
    <row r="1784" spans="1:31" ht="22" customHeight="1" x14ac:dyDescent="0.3">
      <c r="A1784" s="2">
        <v>43033</v>
      </c>
      <c r="B1784" s="3" t="s">
        <v>31</v>
      </c>
      <c r="C1784" s="3" t="s">
        <v>56</v>
      </c>
      <c r="D1784" s="4" t="s">
        <v>68</v>
      </c>
      <c r="E1784" s="4" t="s">
        <v>68</v>
      </c>
      <c r="F1784" s="4" t="s">
        <v>68</v>
      </c>
      <c r="G1784" s="4" t="s">
        <v>68</v>
      </c>
      <c r="H1784" s="4" t="s">
        <v>68</v>
      </c>
      <c r="I1784" s="3" t="s">
        <v>1843</v>
      </c>
      <c r="J1784" s="3" t="s">
        <v>656</v>
      </c>
      <c r="K1784" s="4" t="s">
        <v>68</v>
      </c>
      <c r="L1784" s="4" t="s">
        <v>68</v>
      </c>
      <c r="M1784" s="4" t="s">
        <v>68</v>
      </c>
      <c r="N1784" s="4" t="s">
        <v>68</v>
      </c>
      <c r="O1784" s="4" t="s">
        <v>68</v>
      </c>
      <c r="P1784" s="3" t="s">
        <v>657</v>
      </c>
      <c r="Q1784" s="3" t="s">
        <v>1845</v>
      </c>
      <c r="R1784" s="3" t="s">
        <v>133</v>
      </c>
      <c r="S1784" s="3" t="s">
        <v>110</v>
      </c>
      <c r="T1784" s="3" t="s">
        <v>134</v>
      </c>
      <c r="U1784" s="3" t="s">
        <v>115</v>
      </c>
      <c r="V1784" s="3" t="s">
        <v>45</v>
      </c>
      <c r="W1784" s="3" t="s">
        <v>34</v>
      </c>
      <c r="X1784" s="3" t="s">
        <v>46</v>
      </c>
      <c r="Y1784" s="3" t="s">
        <v>47</v>
      </c>
      <c r="Z1784" s="3" t="s">
        <v>163</v>
      </c>
      <c r="AA1784" s="3" t="s">
        <v>1936</v>
      </c>
      <c r="AB1784" s="4">
        <v>3</v>
      </c>
      <c r="AC1784" s="4">
        <v>54720</v>
      </c>
      <c r="AD1784" s="4">
        <v>54.72</v>
      </c>
      <c r="AE1784" s="4">
        <v>3685000</v>
      </c>
    </row>
    <row r="1785" spans="1:31" ht="22" customHeight="1" x14ac:dyDescent="0.3">
      <c r="A1785" s="5">
        <v>43033</v>
      </c>
      <c r="B1785" s="6" t="s">
        <v>31</v>
      </c>
      <c r="C1785" s="6" t="s">
        <v>56</v>
      </c>
      <c r="D1785" s="7" t="s">
        <v>68</v>
      </c>
      <c r="E1785" s="7" t="s">
        <v>68</v>
      </c>
      <c r="F1785" s="7" t="s">
        <v>68</v>
      </c>
      <c r="G1785" s="7" t="s">
        <v>68</v>
      </c>
      <c r="H1785" s="7" t="s">
        <v>68</v>
      </c>
      <c r="I1785" s="6" t="s">
        <v>1843</v>
      </c>
      <c r="J1785" s="6" t="s">
        <v>579</v>
      </c>
      <c r="K1785" s="6" t="s">
        <v>580</v>
      </c>
      <c r="L1785" s="6" t="s">
        <v>110</v>
      </c>
      <c r="M1785" s="6" t="s">
        <v>61</v>
      </c>
      <c r="N1785" s="7" t="s">
        <v>68</v>
      </c>
      <c r="O1785" s="7" t="s">
        <v>68</v>
      </c>
      <c r="P1785" s="6" t="s">
        <v>581</v>
      </c>
      <c r="Q1785" s="6" t="s">
        <v>1858</v>
      </c>
      <c r="R1785" s="6" t="s">
        <v>968</v>
      </c>
      <c r="S1785" s="6" t="s">
        <v>110</v>
      </c>
      <c r="T1785" s="6" t="s">
        <v>969</v>
      </c>
      <c r="U1785" s="6" t="s">
        <v>115</v>
      </c>
      <c r="V1785" s="6" t="s">
        <v>45</v>
      </c>
      <c r="W1785" s="6" t="s">
        <v>34</v>
      </c>
      <c r="X1785" s="6" t="s">
        <v>46</v>
      </c>
      <c r="Y1785" s="6" t="s">
        <v>47</v>
      </c>
      <c r="Z1785" s="6" t="s">
        <v>145</v>
      </c>
      <c r="AA1785" s="6" t="s">
        <v>1937</v>
      </c>
      <c r="AB1785" s="7">
        <v>1</v>
      </c>
      <c r="AC1785" s="7">
        <v>13356</v>
      </c>
      <c r="AD1785" s="7">
        <v>13.36</v>
      </c>
      <c r="AE1785" s="7">
        <v>150000</v>
      </c>
    </row>
    <row r="1786" spans="1:31" ht="22" customHeight="1" x14ac:dyDescent="0.3">
      <c r="A1786" s="2">
        <v>43033</v>
      </c>
      <c r="B1786" s="3" t="s">
        <v>31</v>
      </c>
      <c r="C1786" s="3" t="s">
        <v>56</v>
      </c>
      <c r="D1786" s="4" t="s">
        <v>68</v>
      </c>
      <c r="E1786" s="4" t="s">
        <v>68</v>
      </c>
      <c r="F1786" s="4" t="s">
        <v>68</v>
      </c>
      <c r="G1786" s="4" t="s">
        <v>68</v>
      </c>
      <c r="H1786" s="4" t="s">
        <v>68</v>
      </c>
      <c r="I1786" s="3" t="s">
        <v>1843</v>
      </c>
      <c r="J1786" s="3" t="s">
        <v>131</v>
      </c>
      <c r="K1786" s="3" t="s">
        <v>109</v>
      </c>
      <c r="L1786" s="3" t="s">
        <v>110</v>
      </c>
      <c r="M1786" s="4" t="s">
        <v>68</v>
      </c>
      <c r="N1786" s="4" t="s">
        <v>68</v>
      </c>
      <c r="O1786" s="4" t="s">
        <v>68</v>
      </c>
      <c r="P1786" s="3" t="s">
        <v>132</v>
      </c>
      <c r="Q1786" s="3" t="s">
        <v>1858</v>
      </c>
      <c r="R1786" s="3" t="s">
        <v>133</v>
      </c>
      <c r="S1786" s="3" t="s">
        <v>110</v>
      </c>
      <c r="T1786" s="3" t="s">
        <v>134</v>
      </c>
      <c r="U1786" s="3" t="s">
        <v>115</v>
      </c>
      <c r="V1786" s="3" t="s">
        <v>45</v>
      </c>
      <c r="W1786" s="3" t="s">
        <v>34</v>
      </c>
      <c r="X1786" s="3" t="s">
        <v>46</v>
      </c>
      <c r="Y1786" s="3" t="s">
        <v>47</v>
      </c>
      <c r="Z1786" s="3" t="s">
        <v>145</v>
      </c>
      <c r="AA1786" s="3" t="s">
        <v>1938</v>
      </c>
      <c r="AB1786" s="4">
        <v>2</v>
      </c>
      <c r="AC1786" s="4">
        <v>17400</v>
      </c>
      <c r="AD1786" s="4">
        <v>17.399999999999999</v>
      </c>
      <c r="AE1786" s="4">
        <v>195000</v>
      </c>
    </row>
    <row r="1787" spans="1:31" ht="22" hidden="1" customHeight="1" x14ac:dyDescent="0.3">
      <c r="A1787" s="5">
        <v>43033</v>
      </c>
      <c r="B1787" s="6" t="s">
        <v>341</v>
      </c>
      <c r="C1787" s="6" t="s">
        <v>1893</v>
      </c>
      <c r="D1787" s="7" t="s">
        <v>68</v>
      </c>
      <c r="E1787" s="7" t="s">
        <v>68</v>
      </c>
      <c r="F1787" s="7" t="s">
        <v>68</v>
      </c>
      <c r="G1787" s="7" t="s">
        <v>68</v>
      </c>
      <c r="H1787" s="7" t="s">
        <v>68</v>
      </c>
      <c r="I1787" s="6" t="s">
        <v>1894</v>
      </c>
      <c r="J1787" s="6" t="s">
        <v>108</v>
      </c>
      <c r="K1787" s="6" t="s">
        <v>109</v>
      </c>
      <c r="L1787" s="6" t="s">
        <v>110</v>
      </c>
      <c r="M1787" s="6" t="s">
        <v>61</v>
      </c>
      <c r="N1787" s="7">
        <v>4753761516.5299997</v>
      </c>
      <c r="O1787" s="7">
        <v>5421594553.2399998</v>
      </c>
      <c r="P1787" s="6" t="s">
        <v>1856</v>
      </c>
      <c r="Q1787" s="6" t="s">
        <v>1895</v>
      </c>
      <c r="R1787" s="6" t="s">
        <v>133</v>
      </c>
      <c r="S1787" s="6" t="s">
        <v>110</v>
      </c>
      <c r="T1787" s="6" t="s">
        <v>134</v>
      </c>
      <c r="U1787" s="6" t="s">
        <v>115</v>
      </c>
      <c r="V1787" s="6" t="s">
        <v>45</v>
      </c>
      <c r="W1787" s="6" t="s">
        <v>34</v>
      </c>
      <c r="X1787" s="6" t="s">
        <v>46</v>
      </c>
      <c r="Y1787" s="6" t="s">
        <v>47</v>
      </c>
      <c r="Z1787" s="6" t="s">
        <v>95</v>
      </c>
      <c r="AA1787" s="6" t="s">
        <v>1939</v>
      </c>
      <c r="AB1787" s="7">
        <v>30</v>
      </c>
      <c r="AC1787" s="7">
        <v>356608</v>
      </c>
      <c r="AD1787" s="7">
        <v>356.61</v>
      </c>
      <c r="AE1787" s="7">
        <v>1459000</v>
      </c>
    </row>
    <row r="1788" spans="1:31" ht="22" hidden="1" customHeight="1" x14ac:dyDescent="0.3">
      <c r="A1788" s="2">
        <v>43033</v>
      </c>
      <c r="B1788" s="3" t="s">
        <v>341</v>
      </c>
      <c r="C1788" s="3" t="s">
        <v>1940</v>
      </c>
      <c r="D1788" s="4" t="s">
        <v>68</v>
      </c>
      <c r="E1788" s="4" t="s">
        <v>68</v>
      </c>
      <c r="F1788" s="4" t="s">
        <v>68</v>
      </c>
      <c r="G1788" s="4" t="s">
        <v>68</v>
      </c>
      <c r="H1788" s="4" t="s">
        <v>68</v>
      </c>
      <c r="I1788" s="3" t="s">
        <v>1941</v>
      </c>
      <c r="J1788" s="3" t="s">
        <v>108</v>
      </c>
      <c r="K1788" s="3" t="s">
        <v>109</v>
      </c>
      <c r="L1788" s="3" t="s">
        <v>110</v>
      </c>
      <c r="M1788" s="3" t="s">
        <v>61</v>
      </c>
      <c r="N1788" s="4">
        <v>4753761516.5299997</v>
      </c>
      <c r="O1788" s="4">
        <v>5421594553.2399998</v>
      </c>
      <c r="P1788" s="3" t="s">
        <v>1856</v>
      </c>
      <c r="Q1788" s="3" t="s">
        <v>1942</v>
      </c>
      <c r="R1788" s="3" t="s">
        <v>133</v>
      </c>
      <c r="S1788" s="3" t="s">
        <v>110</v>
      </c>
      <c r="T1788" s="3" t="s">
        <v>134</v>
      </c>
      <c r="U1788" s="3" t="s">
        <v>115</v>
      </c>
      <c r="V1788" s="3" t="s">
        <v>45</v>
      </c>
      <c r="W1788" s="3" t="s">
        <v>34</v>
      </c>
      <c r="X1788" s="3" t="s">
        <v>46</v>
      </c>
      <c r="Y1788" s="3" t="s">
        <v>47</v>
      </c>
      <c r="Z1788" s="3" t="s">
        <v>145</v>
      </c>
      <c r="AA1788" s="3" t="s">
        <v>1943</v>
      </c>
      <c r="AB1788" s="4">
        <v>2</v>
      </c>
      <c r="AC1788" s="4">
        <v>35400</v>
      </c>
      <c r="AD1788" s="4">
        <v>35.4</v>
      </c>
      <c r="AE1788" s="4">
        <v>396000</v>
      </c>
    </row>
    <row r="1789" spans="1:31" ht="22" customHeight="1" x14ac:dyDescent="0.3">
      <c r="A1789" s="5">
        <v>43033</v>
      </c>
      <c r="B1789" s="6" t="s">
        <v>31</v>
      </c>
      <c r="C1789" s="6" t="s">
        <v>56</v>
      </c>
      <c r="D1789" s="7" t="s">
        <v>68</v>
      </c>
      <c r="E1789" s="7" t="s">
        <v>68</v>
      </c>
      <c r="F1789" s="7" t="s">
        <v>68</v>
      </c>
      <c r="G1789" s="7" t="s">
        <v>68</v>
      </c>
      <c r="H1789" s="7" t="s">
        <v>68</v>
      </c>
      <c r="I1789" s="6" t="s">
        <v>1843</v>
      </c>
      <c r="J1789" s="6" t="s">
        <v>579</v>
      </c>
      <c r="K1789" s="6" t="s">
        <v>580</v>
      </c>
      <c r="L1789" s="6" t="s">
        <v>110</v>
      </c>
      <c r="M1789" s="6" t="s">
        <v>61</v>
      </c>
      <c r="N1789" s="7" t="s">
        <v>68</v>
      </c>
      <c r="O1789" s="7" t="s">
        <v>68</v>
      </c>
      <c r="P1789" s="6" t="s">
        <v>581</v>
      </c>
      <c r="Q1789" s="6" t="s">
        <v>1858</v>
      </c>
      <c r="R1789" s="6" t="s">
        <v>968</v>
      </c>
      <c r="S1789" s="6" t="s">
        <v>110</v>
      </c>
      <c r="T1789" s="6" t="s">
        <v>969</v>
      </c>
      <c r="U1789" s="6" t="s">
        <v>115</v>
      </c>
      <c r="V1789" s="6" t="s">
        <v>45</v>
      </c>
      <c r="W1789" s="6" t="s">
        <v>34</v>
      </c>
      <c r="X1789" s="6" t="s">
        <v>46</v>
      </c>
      <c r="Y1789" s="6" t="s">
        <v>47</v>
      </c>
      <c r="Z1789" s="6" t="s">
        <v>145</v>
      </c>
      <c r="AA1789" s="6" t="s">
        <v>1944</v>
      </c>
      <c r="AB1789" s="7">
        <v>3</v>
      </c>
      <c r="AC1789" s="7">
        <v>24105</v>
      </c>
      <c r="AD1789" s="7">
        <v>24.1</v>
      </c>
      <c r="AE1789" s="7">
        <v>270000</v>
      </c>
    </row>
    <row r="1790" spans="1:31" ht="22" customHeight="1" x14ac:dyDescent="0.3">
      <c r="A1790" s="2">
        <v>43033</v>
      </c>
      <c r="B1790" s="3" t="s">
        <v>206</v>
      </c>
      <c r="C1790" s="3" t="s">
        <v>56</v>
      </c>
      <c r="D1790" s="4" t="s">
        <v>68</v>
      </c>
      <c r="E1790" s="4" t="s">
        <v>68</v>
      </c>
      <c r="F1790" s="4" t="s">
        <v>68</v>
      </c>
      <c r="G1790" s="4" t="s">
        <v>68</v>
      </c>
      <c r="H1790" s="4" t="s">
        <v>68</v>
      </c>
      <c r="I1790" s="3" t="s">
        <v>1843</v>
      </c>
      <c r="J1790" s="3" t="s">
        <v>108</v>
      </c>
      <c r="K1790" s="3" t="s">
        <v>109</v>
      </c>
      <c r="L1790" s="3" t="s">
        <v>110</v>
      </c>
      <c r="M1790" s="3" t="s">
        <v>61</v>
      </c>
      <c r="N1790" s="4">
        <v>4753761516.5299997</v>
      </c>
      <c r="O1790" s="4">
        <v>5421594553.2399998</v>
      </c>
      <c r="P1790" s="3" t="s">
        <v>1856</v>
      </c>
      <c r="Q1790" s="3" t="s">
        <v>1858</v>
      </c>
      <c r="R1790" s="3" t="s">
        <v>133</v>
      </c>
      <c r="S1790" s="3" t="s">
        <v>110</v>
      </c>
      <c r="T1790" s="3" t="s">
        <v>134</v>
      </c>
      <c r="U1790" s="3" t="s">
        <v>115</v>
      </c>
      <c r="V1790" s="3" t="s">
        <v>45</v>
      </c>
      <c r="W1790" s="3" t="s">
        <v>34</v>
      </c>
      <c r="X1790" s="3" t="s">
        <v>46</v>
      </c>
      <c r="Y1790" s="3" t="s">
        <v>47</v>
      </c>
      <c r="Z1790" s="3" t="s">
        <v>145</v>
      </c>
      <c r="AA1790" s="3" t="s">
        <v>1945</v>
      </c>
      <c r="AB1790" s="4">
        <v>2</v>
      </c>
      <c r="AC1790" s="4">
        <v>19480</v>
      </c>
      <c r="AD1790" s="4">
        <v>19.48</v>
      </c>
      <c r="AE1790" s="4">
        <v>218000</v>
      </c>
    </row>
    <row r="1791" spans="1:31" ht="22" customHeight="1" x14ac:dyDescent="0.3">
      <c r="A1791" s="5">
        <v>43030</v>
      </c>
      <c r="B1791" s="6" t="s">
        <v>31</v>
      </c>
      <c r="C1791" s="6" t="s">
        <v>56</v>
      </c>
      <c r="D1791" s="7" t="s">
        <v>68</v>
      </c>
      <c r="E1791" s="7" t="s">
        <v>68</v>
      </c>
      <c r="F1791" s="7" t="s">
        <v>68</v>
      </c>
      <c r="G1791" s="7" t="s">
        <v>68</v>
      </c>
      <c r="H1791" s="7" t="s">
        <v>68</v>
      </c>
      <c r="I1791" s="6" t="s">
        <v>1843</v>
      </c>
      <c r="J1791" s="6" t="s">
        <v>1676</v>
      </c>
      <c r="K1791" s="6" t="s">
        <v>1677</v>
      </c>
      <c r="L1791" s="6" t="s">
        <v>92</v>
      </c>
      <c r="M1791" s="6" t="s">
        <v>61</v>
      </c>
      <c r="N1791" s="9">
        <v>42196711</v>
      </c>
      <c r="O1791" s="7" t="s">
        <v>68</v>
      </c>
      <c r="P1791" s="6" t="s">
        <v>1678</v>
      </c>
      <c r="Q1791" s="6" t="s">
        <v>41</v>
      </c>
      <c r="R1791" s="6" t="s">
        <v>91</v>
      </c>
      <c r="S1791" s="6" t="s">
        <v>92</v>
      </c>
      <c r="T1791" s="6" t="s">
        <v>93</v>
      </c>
      <c r="U1791" s="6" t="s">
        <v>94</v>
      </c>
      <c r="V1791" s="6" t="s">
        <v>45</v>
      </c>
      <c r="W1791" s="6" t="s">
        <v>34</v>
      </c>
      <c r="X1791" s="6" t="s">
        <v>46</v>
      </c>
      <c r="Y1791" s="6" t="s">
        <v>47</v>
      </c>
      <c r="Z1791" s="6" t="s">
        <v>95</v>
      </c>
      <c r="AA1791" s="6" t="s">
        <v>1946</v>
      </c>
      <c r="AB1791" s="7">
        <v>6</v>
      </c>
      <c r="AC1791" s="7">
        <v>75600</v>
      </c>
      <c r="AD1791" s="7">
        <v>75.599999999999994</v>
      </c>
      <c r="AE1791" s="7">
        <v>347000</v>
      </c>
    </row>
    <row r="1792" spans="1:31" ht="22" customHeight="1" x14ac:dyDescent="0.3">
      <c r="A1792" s="2">
        <v>43030</v>
      </c>
      <c r="B1792" s="3" t="s">
        <v>31</v>
      </c>
      <c r="C1792" s="3" t="s">
        <v>56</v>
      </c>
      <c r="D1792" s="4" t="s">
        <v>68</v>
      </c>
      <c r="E1792" s="4" t="s">
        <v>68</v>
      </c>
      <c r="F1792" s="4" t="s">
        <v>68</v>
      </c>
      <c r="G1792" s="4" t="s">
        <v>68</v>
      </c>
      <c r="H1792" s="4" t="s">
        <v>68</v>
      </c>
      <c r="I1792" s="3" t="s">
        <v>1843</v>
      </c>
      <c r="J1792" s="3" t="s">
        <v>1676</v>
      </c>
      <c r="K1792" s="3" t="s">
        <v>1677</v>
      </c>
      <c r="L1792" s="3" t="s">
        <v>92</v>
      </c>
      <c r="M1792" s="3" t="s">
        <v>61</v>
      </c>
      <c r="N1792" s="8">
        <v>42196711</v>
      </c>
      <c r="O1792" s="4" t="s">
        <v>68</v>
      </c>
      <c r="P1792" s="3" t="s">
        <v>1678</v>
      </c>
      <c r="Q1792" s="3" t="s">
        <v>41</v>
      </c>
      <c r="R1792" s="3" t="s">
        <v>91</v>
      </c>
      <c r="S1792" s="3" t="s">
        <v>92</v>
      </c>
      <c r="T1792" s="3" t="s">
        <v>93</v>
      </c>
      <c r="U1792" s="3" t="s">
        <v>94</v>
      </c>
      <c r="V1792" s="3" t="s">
        <v>45</v>
      </c>
      <c r="W1792" s="3" t="s">
        <v>34</v>
      </c>
      <c r="X1792" s="3" t="s">
        <v>46</v>
      </c>
      <c r="Y1792" s="3" t="s">
        <v>47</v>
      </c>
      <c r="Z1792" s="3" t="s">
        <v>95</v>
      </c>
      <c r="AA1792" s="3" t="s">
        <v>1824</v>
      </c>
      <c r="AB1792" s="4">
        <v>6</v>
      </c>
      <c r="AC1792" s="4">
        <v>78600</v>
      </c>
      <c r="AD1792" s="4">
        <v>78.599999999999994</v>
      </c>
      <c r="AE1792" s="4">
        <v>361000</v>
      </c>
    </row>
    <row r="1793" spans="1:31" ht="22" customHeight="1" x14ac:dyDescent="0.3">
      <c r="A1793" s="5">
        <v>43030</v>
      </c>
      <c r="B1793" s="6" t="s">
        <v>31</v>
      </c>
      <c r="C1793" s="6" t="s">
        <v>56</v>
      </c>
      <c r="D1793" s="7" t="s">
        <v>68</v>
      </c>
      <c r="E1793" s="7" t="s">
        <v>68</v>
      </c>
      <c r="F1793" s="7" t="s">
        <v>68</v>
      </c>
      <c r="G1793" s="7" t="s">
        <v>68</v>
      </c>
      <c r="H1793" s="7" t="s">
        <v>68</v>
      </c>
      <c r="I1793" s="6" t="s">
        <v>1843</v>
      </c>
      <c r="J1793" s="6" t="s">
        <v>1676</v>
      </c>
      <c r="K1793" s="6" t="s">
        <v>1677</v>
      </c>
      <c r="L1793" s="6" t="s">
        <v>92</v>
      </c>
      <c r="M1793" s="6" t="s">
        <v>61</v>
      </c>
      <c r="N1793" s="9">
        <v>42196711</v>
      </c>
      <c r="O1793" s="7" t="s">
        <v>68</v>
      </c>
      <c r="P1793" s="6" t="s">
        <v>1678</v>
      </c>
      <c r="Q1793" s="6" t="s">
        <v>41</v>
      </c>
      <c r="R1793" s="6" t="s">
        <v>91</v>
      </c>
      <c r="S1793" s="6" t="s">
        <v>92</v>
      </c>
      <c r="T1793" s="6" t="s">
        <v>93</v>
      </c>
      <c r="U1793" s="6" t="s">
        <v>94</v>
      </c>
      <c r="V1793" s="6" t="s">
        <v>45</v>
      </c>
      <c r="W1793" s="6" t="s">
        <v>34</v>
      </c>
      <c r="X1793" s="6" t="s">
        <v>46</v>
      </c>
      <c r="Y1793" s="6" t="s">
        <v>47</v>
      </c>
      <c r="Z1793" s="6" t="s">
        <v>95</v>
      </c>
      <c r="AA1793" s="6" t="s">
        <v>1947</v>
      </c>
      <c r="AB1793" s="7">
        <v>6</v>
      </c>
      <c r="AC1793" s="7">
        <v>78600</v>
      </c>
      <c r="AD1793" s="7">
        <v>78.599999999999994</v>
      </c>
      <c r="AE1793" s="7">
        <v>361000</v>
      </c>
    </row>
    <row r="1794" spans="1:31" ht="22" customHeight="1" x14ac:dyDescent="0.3">
      <c r="A1794" s="2">
        <v>43030</v>
      </c>
      <c r="B1794" s="3" t="s">
        <v>31</v>
      </c>
      <c r="C1794" s="3" t="s">
        <v>56</v>
      </c>
      <c r="D1794" s="4" t="s">
        <v>68</v>
      </c>
      <c r="E1794" s="4" t="s">
        <v>68</v>
      </c>
      <c r="F1794" s="4" t="s">
        <v>68</v>
      </c>
      <c r="G1794" s="4" t="s">
        <v>68</v>
      </c>
      <c r="H1794" s="4" t="s">
        <v>68</v>
      </c>
      <c r="I1794" s="3" t="s">
        <v>1843</v>
      </c>
      <c r="J1794" s="3" t="s">
        <v>1676</v>
      </c>
      <c r="K1794" s="3" t="s">
        <v>1677</v>
      </c>
      <c r="L1794" s="3" t="s">
        <v>92</v>
      </c>
      <c r="M1794" s="3" t="s">
        <v>61</v>
      </c>
      <c r="N1794" s="8">
        <v>42196711</v>
      </c>
      <c r="O1794" s="4" t="s">
        <v>68</v>
      </c>
      <c r="P1794" s="3" t="s">
        <v>1678</v>
      </c>
      <c r="Q1794" s="3" t="s">
        <v>41</v>
      </c>
      <c r="R1794" s="3" t="s">
        <v>91</v>
      </c>
      <c r="S1794" s="3" t="s">
        <v>92</v>
      </c>
      <c r="T1794" s="3" t="s">
        <v>93</v>
      </c>
      <c r="U1794" s="3" t="s">
        <v>94</v>
      </c>
      <c r="V1794" s="3" t="s">
        <v>45</v>
      </c>
      <c r="W1794" s="3" t="s">
        <v>34</v>
      </c>
      <c r="X1794" s="3" t="s">
        <v>46</v>
      </c>
      <c r="Y1794" s="3" t="s">
        <v>47</v>
      </c>
      <c r="Z1794" s="3" t="s">
        <v>95</v>
      </c>
      <c r="AA1794" s="3" t="s">
        <v>1948</v>
      </c>
      <c r="AB1794" s="4">
        <v>6</v>
      </c>
      <c r="AC1794" s="4">
        <v>78600</v>
      </c>
      <c r="AD1794" s="4">
        <v>78.599999999999994</v>
      </c>
      <c r="AE1794" s="4">
        <v>361000</v>
      </c>
    </row>
    <row r="1795" spans="1:31" ht="22" customHeight="1" x14ac:dyDescent="0.3">
      <c r="A1795" s="5">
        <v>43030</v>
      </c>
      <c r="B1795" s="6" t="s">
        <v>31</v>
      </c>
      <c r="C1795" s="6" t="s">
        <v>56</v>
      </c>
      <c r="D1795" s="7" t="s">
        <v>68</v>
      </c>
      <c r="E1795" s="7" t="s">
        <v>68</v>
      </c>
      <c r="F1795" s="7" t="s">
        <v>68</v>
      </c>
      <c r="G1795" s="7" t="s">
        <v>68</v>
      </c>
      <c r="H1795" s="7" t="s">
        <v>68</v>
      </c>
      <c r="I1795" s="6" t="s">
        <v>1843</v>
      </c>
      <c r="J1795" s="6" t="s">
        <v>1676</v>
      </c>
      <c r="K1795" s="6" t="s">
        <v>1677</v>
      </c>
      <c r="L1795" s="6" t="s">
        <v>92</v>
      </c>
      <c r="M1795" s="6" t="s">
        <v>61</v>
      </c>
      <c r="N1795" s="9">
        <v>42196711</v>
      </c>
      <c r="O1795" s="7" t="s">
        <v>68</v>
      </c>
      <c r="P1795" s="6" t="s">
        <v>1678</v>
      </c>
      <c r="Q1795" s="6" t="s">
        <v>41</v>
      </c>
      <c r="R1795" s="6" t="s">
        <v>91</v>
      </c>
      <c r="S1795" s="6" t="s">
        <v>92</v>
      </c>
      <c r="T1795" s="6" t="s">
        <v>93</v>
      </c>
      <c r="U1795" s="6" t="s">
        <v>94</v>
      </c>
      <c r="V1795" s="6" t="s">
        <v>45</v>
      </c>
      <c r="W1795" s="6" t="s">
        <v>34</v>
      </c>
      <c r="X1795" s="6" t="s">
        <v>46</v>
      </c>
      <c r="Y1795" s="6" t="s">
        <v>47</v>
      </c>
      <c r="Z1795" s="6" t="s">
        <v>95</v>
      </c>
      <c r="AA1795" s="6" t="s">
        <v>1949</v>
      </c>
      <c r="AB1795" s="7">
        <v>2</v>
      </c>
      <c r="AC1795" s="7">
        <v>26200</v>
      </c>
      <c r="AD1795" s="7">
        <v>26.2</v>
      </c>
      <c r="AE1795" s="7">
        <v>120000</v>
      </c>
    </row>
    <row r="1796" spans="1:31" ht="22" customHeight="1" x14ac:dyDescent="0.3">
      <c r="A1796" s="2">
        <v>43029</v>
      </c>
      <c r="B1796" s="3" t="s">
        <v>31</v>
      </c>
      <c r="C1796" s="3" t="s">
        <v>56</v>
      </c>
      <c r="D1796" s="4" t="s">
        <v>68</v>
      </c>
      <c r="E1796" s="4" t="s">
        <v>68</v>
      </c>
      <c r="F1796" s="4" t="s">
        <v>68</v>
      </c>
      <c r="G1796" s="4" t="s">
        <v>68</v>
      </c>
      <c r="H1796" s="4" t="s">
        <v>68</v>
      </c>
      <c r="I1796" s="3" t="s">
        <v>1843</v>
      </c>
      <c r="J1796" s="3" t="s">
        <v>230</v>
      </c>
      <c r="K1796" s="3" t="s">
        <v>580</v>
      </c>
      <c r="L1796" s="3" t="s">
        <v>110</v>
      </c>
      <c r="M1796" s="4" t="s">
        <v>68</v>
      </c>
      <c r="N1796" s="4" t="s">
        <v>68</v>
      </c>
      <c r="O1796" s="4" t="s">
        <v>68</v>
      </c>
      <c r="P1796" s="3" t="s">
        <v>231</v>
      </c>
      <c r="Q1796" s="3" t="s">
        <v>1845</v>
      </c>
      <c r="R1796" s="3" t="s">
        <v>113</v>
      </c>
      <c r="S1796" s="3" t="s">
        <v>110</v>
      </c>
      <c r="T1796" s="3" t="s">
        <v>114</v>
      </c>
      <c r="U1796" s="3" t="s">
        <v>115</v>
      </c>
      <c r="V1796" s="3" t="s">
        <v>45</v>
      </c>
      <c r="W1796" s="3" t="s">
        <v>34</v>
      </c>
      <c r="X1796" s="3" t="s">
        <v>46</v>
      </c>
      <c r="Y1796" s="3" t="s">
        <v>47</v>
      </c>
      <c r="Z1796" s="3" t="s">
        <v>232</v>
      </c>
      <c r="AA1796" s="3" t="s">
        <v>1950</v>
      </c>
      <c r="AB1796" s="4">
        <v>6</v>
      </c>
      <c r="AC1796" s="4">
        <v>96240</v>
      </c>
      <c r="AD1796" s="4">
        <v>96.24</v>
      </c>
      <c r="AE1796" s="4">
        <v>135000</v>
      </c>
    </row>
    <row r="1797" spans="1:31" ht="22" hidden="1" customHeight="1" x14ac:dyDescent="0.3">
      <c r="A1797" s="5">
        <v>43029</v>
      </c>
      <c r="B1797" s="6" t="s">
        <v>341</v>
      </c>
      <c r="C1797" s="6" t="s">
        <v>515</v>
      </c>
      <c r="D1797" s="6" t="s">
        <v>405</v>
      </c>
      <c r="E1797" s="6" t="s">
        <v>34</v>
      </c>
      <c r="F1797" s="6" t="s">
        <v>516</v>
      </c>
      <c r="G1797" s="9">
        <v>14150395</v>
      </c>
      <c r="H1797" s="7" t="s">
        <v>68</v>
      </c>
      <c r="I1797" s="6" t="s">
        <v>517</v>
      </c>
      <c r="J1797" s="6" t="s">
        <v>108</v>
      </c>
      <c r="K1797" s="6" t="s">
        <v>109</v>
      </c>
      <c r="L1797" s="6" t="s">
        <v>110</v>
      </c>
      <c r="M1797" s="6" t="s">
        <v>61</v>
      </c>
      <c r="N1797" s="7">
        <v>4753761516.5299997</v>
      </c>
      <c r="O1797" s="7">
        <v>5421594553.2399998</v>
      </c>
      <c r="P1797" s="6" t="s">
        <v>1856</v>
      </c>
      <c r="Q1797" s="6" t="s">
        <v>518</v>
      </c>
      <c r="R1797" s="6" t="s">
        <v>133</v>
      </c>
      <c r="S1797" s="6" t="s">
        <v>110</v>
      </c>
      <c r="T1797" s="6" t="s">
        <v>134</v>
      </c>
      <c r="U1797" s="6" t="s">
        <v>115</v>
      </c>
      <c r="V1797" s="6" t="s">
        <v>408</v>
      </c>
      <c r="W1797" s="6" t="s">
        <v>34</v>
      </c>
      <c r="X1797" s="6" t="s">
        <v>409</v>
      </c>
      <c r="Y1797" s="6" t="s">
        <v>47</v>
      </c>
      <c r="Z1797" s="6" t="s">
        <v>410</v>
      </c>
      <c r="AA1797" s="6" t="s">
        <v>1951</v>
      </c>
      <c r="AB1797" s="7">
        <v>1</v>
      </c>
      <c r="AC1797" s="7">
        <v>11328</v>
      </c>
      <c r="AD1797" s="7">
        <v>11.33</v>
      </c>
      <c r="AE1797" s="7">
        <v>59400</v>
      </c>
    </row>
    <row r="1798" spans="1:31" ht="22" customHeight="1" x14ac:dyDescent="0.3">
      <c r="A1798" s="2">
        <v>43026</v>
      </c>
      <c r="B1798" s="3" t="s">
        <v>31</v>
      </c>
      <c r="C1798" s="3" t="s">
        <v>56</v>
      </c>
      <c r="D1798" s="4" t="s">
        <v>68</v>
      </c>
      <c r="E1798" s="4" t="s">
        <v>68</v>
      </c>
      <c r="F1798" s="4" t="s">
        <v>68</v>
      </c>
      <c r="G1798" s="4" t="s">
        <v>68</v>
      </c>
      <c r="H1798" s="4" t="s">
        <v>68</v>
      </c>
      <c r="I1798" s="3" t="s">
        <v>1843</v>
      </c>
      <c r="J1798" s="3" t="s">
        <v>1774</v>
      </c>
      <c r="K1798" s="4" t="s">
        <v>68</v>
      </c>
      <c r="L1798" s="3" t="s">
        <v>1775</v>
      </c>
      <c r="M1798" s="4" t="s">
        <v>68</v>
      </c>
      <c r="N1798" s="4" t="s">
        <v>68</v>
      </c>
      <c r="O1798" s="4" t="s">
        <v>68</v>
      </c>
      <c r="P1798" s="3" t="s">
        <v>1776</v>
      </c>
      <c r="Q1798" s="3" t="s">
        <v>1858</v>
      </c>
      <c r="R1798" s="3" t="s">
        <v>82</v>
      </c>
      <c r="S1798" s="3" t="s">
        <v>79</v>
      </c>
      <c r="T1798" s="3" t="s">
        <v>83</v>
      </c>
      <c r="U1798" s="3" t="s">
        <v>65</v>
      </c>
      <c r="V1798" s="3" t="s">
        <v>45</v>
      </c>
      <c r="W1798" s="3" t="s">
        <v>34</v>
      </c>
      <c r="X1798" s="3" t="s">
        <v>46</v>
      </c>
      <c r="Y1798" s="3" t="s">
        <v>47</v>
      </c>
      <c r="Z1798" s="3" t="s">
        <v>84</v>
      </c>
      <c r="AA1798" s="3" t="s">
        <v>1952</v>
      </c>
      <c r="AB1798" s="4">
        <v>6</v>
      </c>
      <c r="AC1798" s="4">
        <v>87035</v>
      </c>
      <c r="AD1798" s="4">
        <v>87.04</v>
      </c>
      <c r="AE1798" s="4">
        <v>294000</v>
      </c>
    </row>
    <row r="1799" spans="1:31" ht="22" customHeight="1" x14ac:dyDescent="0.3">
      <c r="A1799" s="5">
        <v>43026</v>
      </c>
      <c r="B1799" s="6" t="s">
        <v>31</v>
      </c>
      <c r="C1799" s="6" t="s">
        <v>56</v>
      </c>
      <c r="D1799" s="7" t="s">
        <v>68</v>
      </c>
      <c r="E1799" s="7" t="s">
        <v>68</v>
      </c>
      <c r="F1799" s="7" t="s">
        <v>68</v>
      </c>
      <c r="G1799" s="7" t="s">
        <v>68</v>
      </c>
      <c r="H1799" s="7" t="s">
        <v>68</v>
      </c>
      <c r="I1799" s="6" t="s">
        <v>1843</v>
      </c>
      <c r="J1799" s="6" t="s">
        <v>1805</v>
      </c>
      <c r="K1799" s="7" t="s">
        <v>68</v>
      </c>
      <c r="L1799" s="7" t="s">
        <v>68</v>
      </c>
      <c r="M1799" s="7" t="s">
        <v>68</v>
      </c>
      <c r="N1799" s="7" t="s">
        <v>68</v>
      </c>
      <c r="O1799" s="7" t="s">
        <v>68</v>
      </c>
      <c r="P1799" s="6" t="s">
        <v>1806</v>
      </c>
      <c r="Q1799" s="6" t="s">
        <v>1807</v>
      </c>
      <c r="R1799" s="6" t="s">
        <v>82</v>
      </c>
      <c r="S1799" s="6" t="s">
        <v>79</v>
      </c>
      <c r="T1799" s="6" t="s">
        <v>83</v>
      </c>
      <c r="U1799" s="6" t="s">
        <v>65</v>
      </c>
      <c r="V1799" s="6" t="s">
        <v>45</v>
      </c>
      <c r="W1799" s="6" t="s">
        <v>34</v>
      </c>
      <c r="X1799" s="6" t="s">
        <v>46</v>
      </c>
      <c r="Y1799" s="6" t="s">
        <v>47</v>
      </c>
      <c r="Z1799" s="6" t="s">
        <v>84</v>
      </c>
      <c r="AA1799" s="6" t="s">
        <v>1953</v>
      </c>
      <c r="AB1799" s="7">
        <v>7</v>
      </c>
      <c r="AC1799" s="7">
        <v>101270</v>
      </c>
      <c r="AD1799" s="7">
        <v>101.27</v>
      </c>
      <c r="AE1799" s="7">
        <v>342000</v>
      </c>
    </row>
    <row r="1800" spans="1:31" ht="22" customHeight="1" x14ac:dyDescent="0.3">
      <c r="A1800" s="2">
        <v>43024</v>
      </c>
      <c r="B1800" s="3" t="s">
        <v>31</v>
      </c>
      <c r="C1800" s="3" t="s">
        <v>56</v>
      </c>
      <c r="D1800" s="4" t="s">
        <v>68</v>
      </c>
      <c r="E1800" s="4" t="s">
        <v>68</v>
      </c>
      <c r="F1800" s="4" t="s">
        <v>68</v>
      </c>
      <c r="G1800" s="4" t="s">
        <v>68</v>
      </c>
      <c r="H1800" s="4" t="s">
        <v>68</v>
      </c>
      <c r="I1800" s="3" t="s">
        <v>1843</v>
      </c>
      <c r="J1800" s="3" t="s">
        <v>1149</v>
      </c>
      <c r="K1800" s="4" t="s">
        <v>68</v>
      </c>
      <c r="L1800" s="3" t="s">
        <v>120</v>
      </c>
      <c r="M1800" s="3" t="s">
        <v>61</v>
      </c>
      <c r="N1800" s="4" t="s">
        <v>68</v>
      </c>
      <c r="O1800" s="4" t="s">
        <v>68</v>
      </c>
      <c r="P1800" s="3" t="s">
        <v>1309</v>
      </c>
      <c r="Q1800" s="3" t="s">
        <v>1858</v>
      </c>
      <c r="R1800" s="3" t="s">
        <v>122</v>
      </c>
      <c r="S1800" s="3" t="s">
        <v>120</v>
      </c>
      <c r="T1800" s="3" t="s">
        <v>123</v>
      </c>
      <c r="U1800" s="3" t="s">
        <v>124</v>
      </c>
      <c r="V1800" s="3" t="s">
        <v>45</v>
      </c>
      <c r="W1800" s="3" t="s">
        <v>34</v>
      </c>
      <c r="X1800" s="3" t="s">
        <v>46</v>
      </c>
      <c r="Y1800" s="3" t="s">
        <v>47</v>
      </c>
      <c r="Z1800" s="3" t="s">
        <v>280</v>
      </c>
      <c r="AA1800" s="3" t="s">
        <v>1954</v>
      </c>
      <c r="AB1800" s="4">
        <v>1</v>
      </c>
      <c r="AC1800" s="4">
        <v>240</v>
      </c>
      <c r="AD1800" s="4">
        <v>0.24</v>
      </c>
      <c r="AE1800" s="3" t="s">
        <v>68</v>
      </c>
    </row>
    <row r="1801" spans="1:31" ht="22" customHeight="1" x14ac:dyDescent="0.3">
      <c r="A1801" s="5">
        <v>43024</v>
      </c>
      <c r="B1801" s="6" t="s">
        <v>31</v>
      </c>
      <c r="C1801" s="6" t="s">
        <v>56</v>
      </c>
      <c r="D1801" s="7" t="s">
        <v>68</v>
      </c>
      <c r="E1801" s="7" t="s">
        <v>68</v>
      </c>
      <c r="F1801" s="7" t="s">
        <v>68</v>
      </c>
      <c r="G1801" s="7" t="s">
        <v>68</v>
      </c>
      <c r="H1801" s="7" t="s">
        <v>68</v>
      </c>
      <c r="I1801" s="6" t="s">
        <v>1955</v>
      </c>
      <c r="J1801" s="6" t="s">
        <v>385</v>
      </c>
      <c r="K1801" s="7" t="s">
        <v>68</v>
      </c>
      <c r="L1801" s="6" t="s">
        <v>120</v>
      </c>
      <c r="M1801" s="6" t="s">
        <v>61</v>
      </c>
      <c r="N1801" s="7" t="s">
        <v>68</v>
      </c>
      <c r="O1801" s="7" t="s">
        <v>68</v>
      </c>
      <c r="P1801" s="6" t="s">
        <v>387</v>
      </c>
      <c r="Q1801" s="6" t="s">
        <v>1858</v>
      </c>
      <c r="R1801" s="6" t="s">
        <v>122</v>
      </c>
      <c r="S1801" s="6" t="s">
        <v>120</v>
      </c>
      <c r="T1801" s="6" t="s">
        <v>123</v>
      </c>
      <c r="U1801" s="6" t="s">
        <v>124</v>
      </c>
      <c r="V1801" s="6" t="s">
        <v>45</v>
      </c>
      <c r="W1801" s="6" t="s">
        <v>34</v>
      </c>
      <c r="X1801" s="6" t="s">
        <v>46</v>
      </c>
      <c r="Y1801" s="6" t="s">
        <v>47</v>
      </c>
      <c r="Z1801" s="6" t="s">
        <v>207</v>
      </c>
      <c r="AA1801" s="6" t="s">
        <v>1956</v>
      </c>
      <c r="AB1801" s="7">
        <v>2</v>
      </c>
      <c r="AC1801" s="7">
        <v>20120</v>
      </c>
      <c r="AD1801" s="7">
        <v>20.12</v>
      </c>
      <c r="AE1801" s="7">
        <v>57800</v>
      </c>
    </row>
    <row r="1802" spans="1:31" ht="22" customHeight="1" x14ac:dyDescent="0.3">
      <c r="A1802" s="2">
        <v>43023</v>
      </c>
      <c r="B1802" s="3" t="s">
        <v>31</v>
      </c>
      <c r="C1802" s="3" t="s">
        <v>56</v>
      </c>
      <c r="D1802" s="4" t="s">
        <v>68</v>
      </c>
      <c r="E1802" s="4" t="s">
        <v>68</v>
      </c>
      <c r="F1802" s="4" t="s">
        <v>68</v>
      </c>
      <c r="G1802" s="4" t="s">
        <v>68</v>
      </c>
      <c r="H1802" s="4" t="s">
        <v>68</v>
      </c>
      <c r="I1802" s="3" t="s">
        <v>1843</v>
      </c>
      <c r="J1802" s="3" t="s">
        <v>1676</v>
      </c>
      <c r="K1802" s="3" t="s">
        <v>1677</v>
      </c>
      <c r="L1802" s="3" t="s">
        <v>92</v>
      </c>
      <c r="M1802" s="3" t="s">
        <v>61</v>
      </c>
      <c r="N1802" s="8">
        <v>42196711</v>
      </c>
      <c r="O1802" s="4" t="s">
        <v>68</v>
      </c>
      <c r="P1802" s="3" t="s">
        <v>1678</v>
      </c>
      <c r="Q1802" s="3" t="s">
        <v>1858</v>
      </c>
      <c r="R1802" s="3" t="s">
        <v>91</v>
      </c>
      <c r="S1802" s="3" t="s">
        <v>92</v>
      </c>
      <c r="T1802" s="3" t="s">
        <v>93</v>
      </c>
      <c r="U1802" s="3" t="s">
        <v>94</v>
      </c>
      <c r="V1802" s="3" t="s">
        <v>45</v>
      </c>
      <c r="W1802" s="3" t="s">
        <v>34</v>
      </c>
      <c r="X1802" s="3" t="s">
        <v>46</v>
      </c>
      <c r="Y1802" s="3" t="s">
        <v>47</v>
      </c>
      <c r="Z1802" s="3" t="s">
        <v>95</v>
      </c>
      <c r="AA1802" s="3" t="s">
        <v>1957</v>
      </c>
      <c r="AB1802" s="4">
        <v>4</v>
      </c>
      <c r="AC1802" s="4">
        <v>50400</v>
      </c>
      <c r="AD1802" s="4">
        <v>50.4</v>
      </c>
      <c r="AE1802" s="4">
        <v>231000</v>
      </c>
    </row>
    <row r="1803" spans="1:31" ht="22" customHeight="1" x14ac:dyDescent="0.3">
      <c r="A1803" s="5">
        <v>43023</v>
      </c>
      <c r="B1803" s="6" t="s">
        <v>31</v>
      </c>
      <c r="C1803" s="6" t="s">
        <v>56</v>
      </c>
      <c r="D1803" s="7" t="s">
        <v>68</v>
      </c>
      <c r="E1803" s="7" t="s">
        <v>68</v>
      </c>
      <c r="F1803" s="7" t="s">
        <v>68</v>
      </c>
      <c r="G1803" s="7" t="s">
        <v>68</v>
      </c>
      <c r="H1803" s="7" t="s">
        <v>68</v>
      </c>
      <c r="I1803" s="6" t="s">
        <v>1843</v>
      </c>
      <c r="J1803" s="6" t="s">
        <v>1676</v>
      </c>
      <c r="K1803" s="6" t="s">
        <v>1677</v>
      </c>
      <c r="L1803" s="6" t="s">
        <v>92</v>
      </c>
      <c r="M1803" s="6" t="s">
        <v>61</v>
      </c>
      <c r="N1803" s="9">
        <v>42196711</v>
      </c>
      <c r="O1803" s="7" t="s">
        <v>68</v>
      </c>
      <c r="P1803" s="6" t="s">
        <v>1678</v>
      </c>
      <c r="Q1803" s="6" t="s">
        <v>1858</v>
      </c>
      <c r="R1803" s="6" t="s">
        <v>91</v>
      </c>
      <c r="S1803" s="6" t="s">
        <v>92</v>
      </c>
      <c r="T1803" s="6" t="s">
        <v>93</v>
      </c>
      <c r="U1803" s="6" t="s">
        <v>94</v>
      </c>
      <c r="V1803" s="6" t="s">
        <v>45</v>
      </c>
      <c r="W1803" s="6" t="s">
        <v>34</v>
      </c>
      <c r="X1803" s="6" t="s">
        <v>46</v>
      </c>
      <c r="Y1803" s="6" t="s">
        <v>47</v>
      </c>
      <c r="Z1803" s="6" t="s">
        <v>95</v>
      </c>
      <c r="AA1803" s="6" t="s">
        <v>1878</v>
      </c>
      <c r="AB1803" s="7">
        <v>4</v>
      </c>
      <c r="AC1803" s="7">
        <v>52400</v>
      </c>
      <c r="AD1803" s="7">
        <v>52.4</v>
      </c>
      <c r="AE1803" s="7">
        <v>240000</v>
      </c>
    </row>
    <row r="1804" spans="1:31" ht="22" customHeight="1" x14ac:dyDescent="0.3">
      <c r="A1804" s="2">
        <v>43023</v>
      </c>
      <c r="B1804" s="3" t="s">
        <v>31</v>
      </c>
      <c r="C1804" s="3" t="s">
        <v>56</v>
      </c>
      <c r="D1804" s="4" t="s">
        <v>68</v>
      </c>
      <c r="E1804" s="4" t="s">
        <v>68</v>
      </c>
      <c r="F1804" s="4" t="s">
        <v>68</v>
      </c>
      <c r="G1804" s="4" t="s">
        <v>68</v>
      </c>
      <c r="H1804" s="4" t="s">
        <v>68</v>
      </c>
      <c r="I1804" s="3" t="s">
        <v>1843</v>
      </c>
      <c r="J1804" s="3" t="s">
        <v>1676</v>
      </c>
      <c r="K1804" s="3" t="s">
        <v>1677</v>
      </c>
      <c r="L1804" s="3" t="s">
        <v>92</v>
      </c>
      <c r="M1804" s="3" t="s">
        <v>61</v>
      </c>
      <c r="N1804" s="8">
        <v>42196711</v>
      </c>
      <c r="O1804" s="4" t="s">
        <v>68</v>
      </c>
      <c r="P1804" s="3" t="s">
        <v>1678</v>
      </c>
      <c r="Q1804" s="3" t="s">
        <v>1858</v>
      </c>
      <c r="R1804" s="3" t="s">
        <v>91</v>
      </c>
      <c r="S1804" s="3" t="s">
        <v>92</v>
      </c>
      <c r="T1804" s="3" t="s">
        <v>93</v>
      </c>
      <c r="U1804" s="3" t="s">
        <v>94</v>
      </c>
      <c r="V1804" s="3" t="s">
        <v>45</v>
      </c>
      <c r="W1804" s="3" t="s">
        <v>34</v>
      </c>
      <c r="X1804" s="3" t="s">
        <v>46</v>
      </c>
      <c r="Y1804" s="3" t="s">
        <v>47</v>
      </c>
      <c r="Z1804" s="3" t="s">
        <v>95</v>
      </c>
      <c r="AA1804" s="3" t="s">
        <v>1958</v>
      </c>
      <c r="AB1804" s="4">
        <v>6</v>
      </c>
      <c r="AC1804" s="4">
        <v>78600</v>
      </c>
      <c r="AD1804" s="4">
        <v>78.599999999999994</v>
      </c>
      <c r="AE1804" s="4">
        <v>361000</v>
      </c>
    </row>
    <row r="1805" spans="1:31" ht="22" customHeight="1" x14ac:dyDescent="0.3">
      <c r="A1805" s="5">
        <v>43023</v>
      </c>
      <c r="B1805" s="6" t="s">
        <v>31</v>
      </c>
      <c r="C1805" s="6" t="s">
        <v>56</v>
      </c>
      <c r="D1805" s="7" t="s">
        <v>68</v>
      </c>
      <c r="E1805" s="7" t="s">
        <v>68</v>
      </c>
      <c r="F1805" s="7" t="s">
        <v>68</v>
      </c>
      <c r="G1805" s="7" t="s">
        <v>68</v>
      </c>
      <c r="H1805" s="7" t="s">
        <v>68</v>
      </c>
      <c r="I1805" s="6" t="s">
        <v>1843</v>
      </c>
      <c r="J1805" s="6" t="s">
        <v>1676</v>
      </c>
      <c r="K1805" s="6" t="s">
        <v>1677</v>
      </c>
      <c r="L1805" s="6" t="s">
        <v>92</v>
      </c>
      <c r="M1805" s="6" t="s">
        <v>61</v>
      </c>
      <c r="N1805" s="9">
        <v>42196711</v>
      </c>
      <c r="O1805" s="7" t="s">
        <v>68</v>
      </c>
      <c r="P1805" s="6" t="s">
        <v>1678</v>
      </c>
      <c r="Q1805" s="6" t="s">
        <v>1858</v>
      </c>
      <c r="R1805" s="6" t="s">
        <v>91</v>
      </c>
      <c r="S1805" s="6" t="s">
        <v>92</v>
      </c>
      <c r="T1805" s="6" t="s">
        <v>93</v>
      </c>
      <c r="U1805" s="6" t="s">
        <v>94</v>
      </c>
      <c r="V1805" s="6" t="s">
        <v>45</v>
      </c>
      <c r="W1805" s="6" t="s">
        <v>34</v>
      </c>
      <c r="X1805" s="6" t="s">
        <v>46</v>
      </c>
      <c r="Y1805" s="6" t="s">
        <v>47</v>
      </c>
      <c r="Z1805" s="6" t="s">
        <v>95</v>
      </c>
      <c r="AA1805" s="6" t="s">
        <v>1959</v>
      </c>
      <c r="AB1805" s="7">
        <v>6</v>
      </c>
      <c r="AC1805" s="7">
        <v>75600</v>
      </c>
      <c r="AD1805" s="7">
        <v>75.599999999999994</v>
      </c>
      <c r="AE1805" s="7">
        <v>347000</v>
      </c>
    </row>
    <row r="1806" spans="1:31" ht="22" customHeight="1" x14ac:dyDescent="0.3">
      <c r="A1806" s="2">
        <v>43023</v>
      </c>
      <c r="B1806" s="3" t="s">
        <v>31</v>
      </c>
      <c r="C1806" s="3" t="s">
        <v>56</v>
      </c>
      <c r="D1806" s="4" t="s">
        <v>68</v>
      </c>
      <c r="E1806" s="4" t="s">
        <v>68</v>
      </c>
      <c r="F1806" s="4" t="s">
        <v>68</v>
      </c>
      <c r="G1806" s="4" t="s">
        <v>68</v>
      </c>
      <c r="H1806" s="4" t="s">
        <v>68</v>
      </c>
      <c r="I1806" s="3" t="s">
        <v>1843</v>
      </c>
      <c r="J1806" s="3" t="s">
        <v>1676</v>
      </c>
      <c r="K1806" s="3" t="s">
        <v>1677</v>
      </c>
      <c r="L1806" s="3" t="s">
        <v>92</v>
      </c>
      <c r="M1806" s="3" t="s">
        <v>61</v>
      </c>
      <c r="N1806" s="8">
        <v>42196711</v>
      </c>
      <c r="O1806" s="4" t="s">
        <v>68</v>
      </c>
      <c r="P1806" s="3" t="s">
        <v>1678</v>
      </c>
      <c r="Q1806" s="3" t="s">
        <v>1858</v>
      </c>
      <c r="R1806" s="3" t="s">
        <v>91</v>
      </c>
      <c r="S1806" s="3" t="s">
        <v>92</v>
      </c>
      <c r="T1806" s="3" t="s">
        <v>93</v>
      </c>
      <c r="U1806" s="3" t="s">
        <v>94</v>
      </c>
      <c r="V1806" s="3" t="s">
        <v>45</v>
      </c>
      <c r="W1806" s="3" t="s">
        <v>34</v>
      </c>
      <c r="X1806" s="3" t="s">
        <v>46</v>
      </c>
      <c r="Y1806" s="3" t="s">
        <v>47</v>
      </c>
      <c r="Z1806" s="3" t="s">
        <v>95</v>
      </c>
      <c r="AA1806" s="3" t="s">
        <v>1958</v>
      </c>
      <c r="AB1806" s="4">
        <v>6</v>
      </c>
      <c r="AC1806" s="4">
        <v>78600</v>
      </c>
      <c r="AD1806" s="4">
        <v>78.599999999999994</v>
      </c>
      <c r="AE1806" s="4">
        <v>361000</v>
      </c>
    </row>
    <row r="1807" spans="1:31" ht="22" customHeight="1" x14ac:dyDescent="0.3">
      <c r="A1807" s="5">
        <v>43023</v>
      </c>
      <c r="B1807" s="6" t="s">
        <v>31</v>
      </c>
      <c r="C1807" s="6" t="s">
        <v>56</v>
      </c>
      <c r="D1807" s="7" t="s">
        <v>68</v>
      </c>
      <c r="E1807" s="7" t="s">
        <v>68</v>
      </c>
      <c r="F1807" s="7" t="s">
        <v>68</v>
      </c>
      <c r="G1807" s="7" t="s">
        <v>68</v>
      </c>
      <c r="H1807" s="7" t="s">
        <v>68</v>
      </c>
      <c r="I1807" s="6" t="s">
        <v>1843</v>
      </c>
      <c r="J1807" s="6" t="s">
        <v>1676</v>
      </c>
      <c r="K1807" s="6" t="s">
        <v>1677</v>
      </c>
      <c r="L1807" s="6" t="s">
        <v>92</v>
      </c>
      <c r="M1807" s="6" t="s">
        <v>61</v>
      </c>
      <c r="N1807" s="9">
        <v>42196711</v>
      </c>
      <c r="O1807" s="7" t="s">
        <v>68</v>
      </c>
      <c r="P1807" s="6" t="s">
        <v>1678</v>
      </c>
      <c r="Q1807" s="6" t="s">
        <v>1858</v>
      </c>
      <c r="R1807" s="6" t="s">
        <v>91</v>
      </c>
      <c r="S1807" s="6" t="s">
        <v>92</v>
      </c>
      <c r="T1807" s="6" t="s">
        <v>93</v>
      </c>
      <c r="U1807" s="6" t="s">
        <v>94</v>
      </c>
      <c r="V1807" s="6" t="s">
        <v>45</v>
      </c>
      <c r="W1807" s="6" t="s">
        <v>34</v>
      </c>
      <c r="X1807" s="6" t="s">
        <v>46</v>
      </c>
      <c r="Y1807" s="6" t="s">
        <v>47</v>
      </c>
      <c r="Z1807" s="6" t="s">
        <v>95</v>
      </c>
      <c r="AA1807" s="6" t="s">
        <v>1958</v>
      </c>
      <c r="AB1807" s="7">
        <v>6</v>
      </c>
      <c r="AC1807" s="7">
        <v>78600</v>
      </c>
      <c r="AD1807" s="7">
        <v>78.599999999999994</v>
      </c>
      <c r="AE1807" s="7">
        <v>361000</v>
      </c>
    </row>
    <row r="1808" spans="1:31" ht="22" customHeight="1" x14ac:dyDescent="0.3">
      <c r="A1808" s="2">
        <v>43023</v>
      </c>
      <c r="B1808" s="3" t="s">
        <v>31</v>
      </c>
      <c r="C1808" s="3" t="s">
        <v>56</v>
      </c>
      <c r="D1808" s="4" t="s">
        <v>68</v>
      </c>
      <c r="E1808" s="4" t="s">
        <v>68</v>
      </c>
      <c r="F1808" s="4" t="s">
        <v>68</v>
      </c>
      <c r="G1808" s="4" t="s">
        <v>68</v>
      </c>
      <c r="H1808" s="4" t="s">
        <v>68</v>
      </c>
      <c r="I1808" s="3" t="s">
        <v>1843</v>
      </c>
      <c r="J1808" s="3" t="s">
        <v>1676</v>
      </c>
      <c r="K1808" s="3" t="s">
        <v>1677</v>
      </c>
      <c r="L1808" s="3" t="s">
        <v>92</v>
      </c>
      <c r="M1808" s="3" t="s">
        <v>61</v>
      </c>
      <c r="N1808" s="8">
        <v>42196711</v>
      </c>
      <c r="O1808" s="4" t="s">
        <v>68</v>
      </c>
      <c r="P1808" s="3" t="s">
        <v>1678</v>
      </c>
      <c r="Q1808" s="3" t="s">
        <v>1858</v>
      </c>
      <c r="R1808" s="3" t="s">
        <v>91</v>
      </c>
      <c r="S1808" s="3" t="s">
        <v>92</v>
      </c>
      <c r="T1808" s="3" t="s">
        <v>93</v>
      </c>
      <c r="U1808" s="3" t="s">
        <v>94</v>
      </c>
      <c r="V1808" s="3" t="s">
        <v>45</v>
      </c>
      <c r="W1808" s="3" t="s">
        <v>34</v>
      </c>
      <c r="X1808" s="3" t="s">
        <v>46</v>
      </c>
      <c r="Y1808" s="3" t="s">
        <v>47</v>
      </c>
      <c r="Z1808" s="3" t="s">
        <v>95</v>
      </c>
      <c r="AA1808" s="3" t="s">
        <v>1960</v>
      </c>
      <c r="AB1808" s="4">
        <v>4</v>
      </c>
      <c r="AC1808" s="4">
        <v>52400</v>
      </c>
      <c r="AD1808" s="4">
        <v>52.4</v>
      </c>
      <c r="AE1808" s="4">
        <v>240000</v>
      </c>
    </row>
    <row r="1809" spans="1:31" ht="22" customHeight="1" x14ac:dyDescent="0.3">
      <c r="A1809" s="5">
        <v>43023</v>
      </c>
      <c r="B1809" s="6" t="s">
        <v>31</v>
      </c>
      <c r="C1809" s="6" t="s">
        <v>56</v>
      </c>
      <c r="D1809" s="7" t="s">
        <v>68</v>
      </c>
      <c r="E1809" s="7" t="s">
        <v>68</v>
      </c>
      <c r="F1809" s="7" t="s">
        <v>68</v>
      </c>
      <c r="G1809" s="7" t="s">
        <v>68</v>
      </c>
      <c r="H1809" s="7" t="s">
        <v>68</v>
      </c>
      <c r="I1809" s="6" t="s">
        <v>1843</v>
      </c>
      <c r="J1809" s="6" t="s">
        <v>1676</v>
      </c>
      <c r="K1809" s="6" t="s">
        <v>1677</v>
      </c>
      <c r="L1809" s="6" t="s">
        <v>92</v>
      </c>
      <c r="M1809" s="6" t="s">
        <v>61</v>
      </c>
      <c r="N1809" s="9">
        <v>42196711</v>
      </c>
      <c r="O1809" s="7" t="s">
        <v>68</v>
      </c>
      <c r="P1809" s="6" t="s">
        <v>1678</v>
      </c>
      <c r="Q1809" s="6" t="s">
        <v>1858</v>
      </c>
      <c r="R1809" s="6" t="s">
        <v>91</v>
      </c>
      <c r="S1809" s="6" t="s">
        <v>92</v>
      </c>
      <c r="T1809" s="6" t="s">
        <v>93</v>
      </c>
      <c r="U1809" s="6" t="s">
        <v>94</v>
      </c>
      <c r="V1809" s="6" t="s">
        <v>45</v>
      </c>
      <c r="W1809" s="6" t="s">
        <v>34</v>
      </c>
      <c r="X1809" s="6" t="s">
        <v>46</v>
      </c>
      <c r="Y1809" s="6" t="s">
        <v>47</v>
      </c>
      <c r="Z1809" s="6" t="s">
        <v>95</v>
      </c>
      <c r="AA1809" s="6" t="s">
        <v>1961</v>
      </c>
      <c r="AB1809" s="7">
        <v>4</v>
      </c>
      <c r="AC1809" s="7">
        <v>50400</v>
      </c>
      <c r="AD1809" s="7">
        <v>50.4</v>
      </c>
      <c r="AE1809" s="7">
        <v>231000</v>
      </c>
    </row>
    <row r="1810" spans="1:31" ht="22" customHeight="1" x14ac:dyDescent="0.3">
      <c r="A1810" s="2">
        <v>43023</v>
      </c>
      <c r="B1810" s="3" t="s">
        <v>31</v>
      </c>
      <c r="C1810" s="3" t="s">
        <v>56</v>
      </c>
      <c r="D1810" s="4" t="s">
        <v>68</v>
      </c>
      <c r="E1810" s="4" t="s">
        <v>68</v>
      </c>
      <c r="F1810" s="4" t="s">
        <v>68</v>
      </c>
      <c r="G1810" s="4" t="s">
        <v>68</v>
      </c>
      <c r="H1810" s="4" t="s">
        <v>68</v>
      </c>
      <c r="I1810" s="3" t="s">
        <v>1843</v>
      </c>
      <c r="J1810" s="3" t="s">
        <v>1676</v>
      </c>
      <c r="K1810" s="3" t="s">
        <v>1677</v>
      </c>
      <c r="L1810" s="3" t="s">
        <v>92</v>
      </c>
      <c r="M1810" s="3" t="s">
        <v>61</v>
      </c>
      <c r="N1810" s="8">
        <v>42196711</v>
      </c>
      <c r="O1810" s="4" t="s">
        <v>68</v>
      </c>
      <c r="P1810" s="3" t="s">
        <v>1678</v>
      </c>
      <c r="Q1810" s="3" t="s">
        <v>1858</v>
      </c>
      <c r="R1810" s="3" t="s">
        <v>91</v>
      </c>
      <c r="S1810" s="3" t="s">
        <v>92</v>
      </c>
      <c r="T1810" s="3" t="s">
        <v>93</v>
      </c>
      <c r="U1810" s="3" t="s">
        <v>94</v>
      </c>
      <c r="V1810" s="3" t="s">
        <v>45</v>
      </c>
      <c r="W1810" s="3" t="s">
        <v>34</v>
      </c>
      <c r="X1810" s="3" t="s">
        <v>46</v>
      </c>
      <c r="Y1810" s="3" t="s">
        <v>47</v>
      </c>
      <c r="Z1810" s="3" t="s">
        <v>95</v>
      </c>
      <c r="AA1810" s="3" t="s">
        <v>1878</v>
      </c>
      <c r="AB1810" s="4">
        <v>4</v>
      </c>
      <c r="AC1810" s="4">
        <v>52400</v>
      </c>
      <c r="AD1810" s="4">
        <v>52.4</v>
      </c>
      <c r="AE1810" s="4">
        <v>240000</v>
      </c>
    </row>
    <row r="1811" spans="1:31" ht="22" customHeight="1" x14ac:dyDescent="0.3">
      <c r="A1811" s="5">
        <v>43023</v>
      </c>
      <c r="B1811" s="6" t="s">
        <v>31</v>
      </c>
      <c r="C1811" s="6" t="s">
        <v>56</v>
      </c>
      <c r="D1811" s="7" t="s">
        <v>68</v>
      </c>
      <c r="E1811" s="7" t="s">
        <v>68</v>
      </c>
      <c r="F1811" s="7" t="s">
        <v>68</v>
      </c>
      <c r="G1811" s="7" t="s">
        <v>68</v>
      </c>
      <c r="H1811" s="7" t="s">
        <v>68</v>
      </c>
      <c r="I1811" s="6" t="s">
        <v>1843</v>
      </c>
      <c r="J1811" s="6" t="s">
        <v>1676</v>
      </c>
      <c r="K1811" s="6" t="s">
        <v>1677</v>
      </c>
      <c r="L1811" s="6" t="s">
        <v>92</v>
      </c>
      <c r="M1811" s="6" t="s">
        <v>61</v>
      </c>
      <c r="N1811" s="9">
        <v>42196711</v>
      </c>
      <c r="O1811" s="7" t="s">
        <v>68</v>
      </c>
      <c r="P1811" s="6" t="s">
        <v>1678</v>
      </c>
      <c r="Q1811" s="6" t="s">
        <v>1858</v>
      </c>
      <c r="R1811" s="6" t="s">
        <v>91</v>
      </c>
      <c r="S1811" s="6" t="s">
        <v>92</v>
      </c>
      <c r="T1811" s="6" t="s">
        <v>93</v>
      </c>
      <c r="U1811" s="6" t="s">
        <v>94</v>
      </c>
      <c r="V1811" s="6" t="s">
        <v>45</v>
      </c>
      <c r="W1811" s="6" t="s">
        <v>34</v>
      </c>
      <c r="X1811" s="6" t="s">
        <v>46</v>
      </c>
      <c r="Y1811" s="6" t="s">
        <v>47</v>
      </c>
      <c r="Z1811" s="6" t="s">
        <v>95</v>
      </c>
      <c r="AA1811" s="6" t="s">
        <v>1962</v>
      </c>
      <c r="AB1811" s="7">
        <v>6</v>
      </c>
      <c r="AC1811" s="7">
        <v>78600</v>
      </c>
      <c r="AD1811" s="7">
        <v>78.599999999999994</v>
      </c>
      <c r="AE1811" s="7">
        <v>361000</v>
      </c>
    </row>
    <row r="1812" spans="1:31" ht="22" customHeight="1" x14ac:dyDescent="0.3">
      <c r="A1812" s="2">
        <v>43023</v>
      </c>
      <c r="B1812" s="3" t="s">
        <v>31</v>
      </c>
      <c r="C1812" s="3" t="s">
        <v>56</v>
      </c>
      <c r="D1812" s="4" t="s">
        <v>68</v>
      </c>
      <c r="E1812" s="4" t="s">
        <v>68</v>
      </c>
      <c r="F1812" s="4" t="s">
        <v>68</v>
      </c>
      <c r="G1812" s="4" t="s">
        <v>68</v>
      </c>
      <c r="H1812" s="4" t="s">
        <v>68</v>
      </c>
      <c r="I1812" s="3" t="s">
        <v>1843</v>
      </c>
      <c r="J1812" s="3" t="s">
        <v>1676</v>
      </c>
      <c r="K1812" s="3" t="s">
        <v>1677</v>
      </c>
      <c r="L1812" s="3" t="s">
        <v>92</v>
      </c>
      <c r="M1812" s="3" t="s">
        <v>61</v>
      </c>
      <c r="N1812" s="8">
        <v>42196711</v>
      </c>
      <c r="O1812" s="4" t="s">
        <v>68</v>
      </c>
      <c r="P1812" s="3" t="s">
        <v>1678</v>
      </c>
      <c r="Q1812" s="3" t="s">
        <v>1858</v>
      </c>
      <c r="R1812" s="3" t="s">
        <v>91</v>
      </c>
      <c r="S1812" s="3" t="s">
        <v>92</v>
      </c>
      <c r="T1812" s="3" t="s">
        <v>93</v>
      </c>
      <c r="U1812" s="3" t="s">
        <v>94</v>
      </c>
      <c r="V1812" s="3" t="s">
        <v>45</v>
      </c>
      <c r="W1812" s="3" t="s">
        <v>34</v>
      </c>
      <c r="X1812" s="3" t="s">
        <v>46</v>
      </c>
      <c r="Y1812" s="3" t="s">
        <v>47</v>
      </c>
      <c r="Z1812" s="3" t="s">
        <v>95</v>
      </c>
      <c r="AA1812" s="3" t="s">
        <v>1963</v>
      </c>
      <c r="AB1812" s="4">
        <v>6</v>
      </c>
      <c r="AC1812" s="4">
        <v>78600</v>
      </c>
      <c r="AD1812" s="4">
        <v>78.599999999999994</v>
      </c>
      <c r="AE1812" s="4">
        <v>361000</v>
      </c>
    </row>
    <row r="1813" spans="1:31" ht="22" customHeight="1" x14ac:dyDescent="0.3">
      <c r="A1813" s="5">
        <v>43023</v>
      </c>
      <c r="B1813" s="6" t="s">
        <v>31</v>
      </c>
      <c r="C1813" s="6" t="s">
        <v>56</v>
      </c>
      <c r="D1813" s="7" t="s">
        <v>68</v>
      </c>
      <c r="E1813" s="7" t="s">
        <v>68</v>
      </c>
      <c r="F1813" s="7" t="s">
        <v>68</v>
      </c>
      <c r="G1813" s="7" t="s">
        <v>68</v>
      </c>
      <c r="H1813" s="7" t="s">
        <v>68</v>
      </c>
      <c r="I1813" s="6" t="s">
        <v>1843</v>
      </c>
      <c r="J1813" s="6" t="s">
        <v>1676</v>
      </c>
      <c r="K1813" s="6" t="s">
        <v>1677</v>
      </c>
      <c r="L1813" s="6" t="s">
        <v>92</v>
      </c>
      <c r="M1813" s="6" t="s">
        <v>61</v>
      </c>
      <c r="N1813" s="9">
        <v>42196711</v>
      </c>
      <c r="O1813" s="7" t="s">
        <v>68</v>
      </c>
      <c r="P1813" s="6" t="s">
        <v>1678</v>
      </c>
      <c r="Q1813" s="6" t="s">
        <v>1858</v>
      </c>
      <c r="R1813" s="6" t="s">
        <v>91</v>
      </c>
      <c r="S1813" s="6" t="s">
        <v>92</v>
      </c>
      <c r="T1813" s="6" t="s">
        <v>93</v>
      </c>
      <c r="U1813" s="6" t="s">
        <v>94</v>
      </c>
      <c r="V1813" s="6" t="s">
        <v>45</v>
      </c>
      <c r="W1813" s="6" t="s">
        <v>34</v>
      </c>
      <c r="X1813" s="6" t="s">
        <v>46</v>
      </c>
      <c r="Y1813" s="6" t="s">
        <v>47</v>
      </c>
      <c r="Z1813" s="6" t="s">
        <v>95</v>
      </c>
      <c r="AA1813" s="6" t="s">
        <v>1964</v>
      </c>
      <c r="AB1813" s="7">
        <v>2</v>
      </c>
      <c r="AC1813" s="7">
        <v>23000</v>
      </c>
      <c r="AD1813" s="7">
        <v>23</v>
      </c>
      <c r="AE1813" s="7">
        <v>106000</v>
      </c>
    </row>
    <row r="1814" spans="1:31" ht="22" customHeight="1" x14ac:dyDescent="0.3">
      <c r="A1814" s="2">
        <v>43023</v>
      </c>
      <c r="B1814" s="3" t="s">
        <v>31</v>
      </c>
      <c r="C1814" s="3" t="s">
        <v>56</v>
      </c>
      <c r="D1814" s="4" t="s">
        <v>68</v>
      </c>
      <c r="E1814" s="4" t="s">
        <v>68</v>
      </c>
      <c r="F1814" s="4" t="s">
        <v>68</v>
      </c>
      <c r="G1814" s="4" t="s">
        <v>68</v>
      </c>
      <c r="H1814" s="4" t="s">
        <v>68</v>
      </c>
      <c r="I1814" s="3" t="s">
        <v>1843</v>
      </c>
      <c r="J1814" s="3" t="s">
        <v>1676</v>
      </c>
      <c r="K1814" s="3" t="s">
        <v>1677</v>
      </c>
      <c r="L1814" s="3" t="s">
        <v>92</v>
      </c>
      <c r="M1814" s="3" t="s">
        <v>61</v>
      </c>
      <c r="N1814" s="8">
        <v>42196711</v>
      </c>
      <c r="O1814" s="4" t="s">
        <v>68</v>
      </c>
      <c r="P1814" s="3" t="s">
        <v>1678</v>
      </c>
      <c r="Q1814" s="3" t="s">
        <v>1858</v>
      </c>
      <c r="R1814" s="3" t="s">
        <v>91</v>
      </c>
      <c r="S1814" s="3" t="s">
        <v>92</v>
      </c>
      <c r="T1814" s="3" t="s">
        <v>93</v>
      </c>
      <c r="U1814" s="3" t="s">
        <v>94</v>
      </c>
      <c r="V1814" s="3" t="s">
        <v>45</v>
      </c>
      <c r="W1814" s="3" t="s">
        <v>34</v>
      </c>
      <c r="X1814" s="3" t="s">
        <v>46</v>
      </c>
      <c r="Y1814" s="3" t="s">
        <v>47</v>
      </c>
      <c r="Z1814" s="3" t="s">
        <v>95</v>
      </c>
      <c r="AA1814" s="3" t="s">
        <v>1965</v>
      </c>
      <c r="AB1814" s="4">
        <v>4</v>
      </c>
      <c r="AC1814" s="4">
        <v>52400</v>
      </c>
      <c r="AD1814" s="4">
        <v>52.4</v>
      </c>
      <c r="AE1814" s="4">
        <v>240000</v>
      </c>
    </row>
    <row r="1815" spans="1:31" ht="22" customHeight="1" x14ac:dyDescent="0.3">
      <c r="A1815" s="5">
        <v>43018</v>
      </c>
      <c r="B1815" s="6" t="s">
        <v>31</v>
      </c>
      <c r="C1815" s="6" t="s">
        <v>56</v>
      </c>
      <c r="D1815" s="7" t="s">
        <v>68</v>
      </c>
      <c r="E1815" s="7" t="s">
        <v>68</v>
      </c>
      <c r="F1815" s="7" t="s">
        <v>68</v>
      </c>
      <c r="G1815" s="7" t="s">
        <v>68</v>
      </c>
      <c r="H1815" s="7" t="s">
        <v>68</v>
      </c>
      <c r="I1815" s="6" t="s">
        <v>1843</v>
      </c>
      <c r="J1815" s="6" t="s">
        <v>1676</v>
      </c>
      <c r="K1815" s="6" t="s">
        <v>1677</v>
      </c>
      <c r="L1815" s="6" t="s">
        <v>92</v>
      </c>
      <c r="M1815" s="6" t="s">
        <v>61</v>
      </c>
      <c r="N1815" s="9">
        <v>42196711</v>
      </c>
      <c r="O1815" s="7" t="s">
        <v>68</v>
      </c>
      <c r="P1815" s="6" t="s">
        <v>1678</v>
      </c>
      <c r="Q1815" s="6" t="s">
        <v>1858</v>
      </c>
      <c r="R1815" s="6" t="s">
        <v>91</v>
      </c>
      <c r="S1815" s="6" t="s">
        <v>92</v>
      </c>
      <c r="T1815" s="6" t="s">
        <v>93</v>
      </c>
      <c r="U1815" s="6" t="s">
        <v>94</v>
      </c>
      <c r="V1815" s="6" t="s">
        <v>45</v>
      </c>
      <c r="W1815" s="6" t="s">
        <v>34</v>
      </c>
      <c r="X1815" s="6" t="s">
        <v>46</v>
      </c>
      <c r="Y1815" s="6" t="s">
        <v>47</v>
      </c>
      <c r="Z1815" s="6" t="s">
        <v>95</v>
      </c>
      <c r="AA1815" s="6" t="s">
        <v>1966</v>
      </c>
      <c r="AB1815" s="7">
        <v>2</v>
      </c>
      <c r="AC1815" s="7">
        <v>26200</v>
      </c>
      <c r="AD1815" s="7">
        <v>26.2</v>
      </c>
      <c r="AE1815" s="7">
        <v>120000</v>
      </c>
    </row>
    <row r="1816" spans="1:31" ht="22" customHeight="1" x14ac:dyDescent="0.3">
      <c r="A1816" s="2">
        <v>43018</v>
      </c>
      <c r="B1816" s="3" t="s">
        <v>31</v>
      </c>
      <c r="C1816" s="3" t="s">
        <v>56</v>
      </c>
      <c r="D1816" s="4" t="s">
        <v>68</v>
      </c>
      <c r="E1816" s="4" t="s">
        <v>68</v>
      </c>
      <c r="F1816" s="4" t="s">
        <v>68</v>
      </c>
      <c r="G1816" s="4" t="s">
        <v>68</v>
      </c>
      <c r="H1816" s="4" t="s">
        <v>68</v>
      </c>
      <c r="I1816" s="3" t="s">
        <v>1843</v>
      </c>
      <c r="J1816" s="3" t="s">
        <v>131</v>
      </c>
      <c r="K1816" s="3" t="s">
        <v>109</v>
      </c>
      <c r="L1816" s="3" t="s">
        <v>110</v>
      </c>
      <c r="M1816" s="4" t="s">
        <v>68</v>
      </c>
      <c r="N1816" s="4" t="s">
        <v>68</v>
      </c>
      <c r="O1816" s="4" t="s">
        <v>68</v>
      </c>
      <c r="P1816" s="3" t="s">
        <v>132</v>
      </c>
      <c r="Q1816" s="3" t="s">
        <v>1858</v>
      </c>
      <c r="R1816" s="3" t="s">
        <v>133</v>
      </c>
      <c r="S1816" s="3" t="s">
        <v>110</v>
      </c>
      <c r="T1816" s="3" t="s">
        <v>134</v>
      </c>
      <c r="U1816" s="3" t="s">
        <v>115</v>
      </c>
      <c r="V1816" s="3" t="s">
        <v>45</v>
      </c>
      <c r="W1816" s="3" t="s">
        <v>34</v>
      </c>
      <c r="X1816" s="3" t="s">
        <v>46</v>
      </c>
      <c r="Y1816" s="3" t="s">
        <v>47</v>
      </c>
      <c r="Z1816" s="3" t="s">
        <v>145</v>
      </c>
      <c r="AA1816" s="3" t="s">
        <v>1967</v>
      </c>
      <c r="AB1816" s="4">
        <v>3</v>
      </c>
      <c r="AC1816" s="4">
        <v>26100</v>
      </c>
      <c r="AD1816" s="4">
        <v>26.1</v>
      </c>
      <c r="AE1816" s="4">
        <v>292000</v>
      </c>
    </row>
    <row r="1817" spans="1:31" ht="22" customHeight="1" x14ac:dyDescent="0.3">
      <c r="A1817" s="5">
        <v>43018</v>
      </c>
      <c r="B1817" s="6" t="s">
        <v>31</v>
      </c>
      <c r="C1817" s="6" t="s">
        <v>56</v>
      </c>
      <c r="D1817" s="7" t="s">
        <v>68</v>
      </c>
      <c r="E1817" s="7" t="s">
        <v>68</v>
      </c>
      <c r="F1817" s="7" t="s">
        <v>68</v>
      </c>
      <c r="G1817" s="7" t="s">
        <v>68</v>
      </c>
      <c r="H1817" s="7" t="s">
        <v>68</v>
      </c>
      <c r="I1817" s="6" t="s">
        <v>1843</v>
      </c>
      <c r="J1817" s="6" t="s">
        <v>1676</v>
      </c>
      <c r="K1817" s="6" t="s">
        <v>1677</v>
      </c>
      <c r="L1817" s="6" t="s">
        <v>92</v>
      </c>
      <c r="M1817" s="6" t="s">
        <v>61</v>
      </c>
      <c r="N1817" s="9">
        <v>42196711</v>
      </c>
      <c r="O1817" s="7" t="s">
        <v>68</v>
      </c>
      <c r="P1817" s="6" t="s">
        <v>1678</v>
      </c>
      <c r="Q1817" s="6" t="s">
        <v>1858</v>
      </c>
      <c r="R1817" s="6" t="s">
        <v>91</v>
      </c>
      <c r="S1817" s="6" t="s">
        <v>92</v>
      </c>
      <c r="T1817" s="6" t="s">
        <v>93</v>
      </c>
      <c r="U1817" s="6" t="s">
        <v>94</v>
      </c>
      <c r="V1817" s="6" t="s">
        <v>45</v>
      </c>
      <c r="W1817" s="6" t="s">
        <v>34</v>
      </c>
      <c r="X1817" s="6" t="s">
        <v>46</v>
      </c>
      <c r="Y1817" s="6" t="s">
        <v>47</v>
      </c>
      <c r="Z1817" s="6" t="s">
        <v>95</v>
      </c>
      <c r="AA1817" s="6" t="s">
        <v>1968</v>
      </c>
      <c r="AB1817" s="7">
        <v>4</v>
      </c>
      <c r="AC1817" s="7">
        <v>50400</v>
      </c>
      <c r="AD1817" s="7">
        <v>50.4</v>
      </c>
      <c r="AE1817" s="7">
        <v>231000</v>
      </c>
    </row>
    <row r="1818" spans="1:31" ht="22" customHeight="1" x14ac:dyDescent="0.3">
      <c r="A1818" s="2">
        <v>43018</v>
      </c>
      <c r="B1818" s="3" t="s">
        <v>31</v>
      </c>
      <c r="C1818" s="3" t="s">
        <v>56</v>
      </c>
      <c r="D1818" s="4" t="s">
        <v>68</v>
      </c>
      <c r="E1818" s="4" t="s">
        <v>68</v>
      </c>
      <c r="F1818" s="4" t="s">
        <v>68</v>
      </c>
      <c r="G1818" s="4" t="s">
        <v>68</v>
      </c>
      <c r="H1818" s="4" t="s">
        <v>68</v>
      </c>
      <c r="I1818" s="3" t="s">
        <v>1843</v>
      </c>
      <c r="J1818" s="3" t="s">
        <v>1676</v>
      </c>
      <c r="K1818" s="3" t="s">
        <v>1677</v>
      </c>
      <c r="L1818" s="3" t="s">
        <v>92</v>
      </c>
      <c r="M1818" s="3" t="s">
        <v>61</v>
      </c>
      <c r="N1818" s="8">
        <v>42196711</v>
      </c>
      <c r="O1818" s="4" t="s">
        <v>68</v>
      </c>
      <c r="P1818" s="3" t="s">
        <v>1678</v>
      </c>
      <c r="Q1818" s="3" t="s">
        <v>1858</v>
      </c>
      <c r="R1818" s="3" t="s">
        <v>91</v>
      </c>
      <c r="S1818" s="3" t="s">
        <v>92</v>
      </c>
      <c r="T1818" s="3" t="s">
        <v>93</v>
      </c>
      <c r="U1818" s="3" t="s">
        <v>94</v>
      </c>
      <c r="V1818" s="3" t="s">
        <v>45</v>
      </c>
      <c r="W1818" s="3" t="s">
        <v>34</v>
      </c>
      <c r="X1818" s="3" t="s">
        <v>46</v>
      </c>
      <c r="Y1818" s="3" t="s">
        <v>47</v>
      </c>
      <c r="Z1818" s="3" t="s">
        <v>95</v>
      </c>
      <c r="AA1818" s="3" t="s">
        <v>1969</v>
      </c>
      <c r="AB1818" s="4">
        <v>2</v>
      </c>
      <c r="AC1818" s="4">
        <v>25200</v>
      </c>
      <c r="AD1818" s="4">
        <v>25.2</v>
      </c>
      <c r="AE1818" s="4">
        <v>116000</v>
      </c>
    </row>
    <row r="1819" spans="1:31" ht="22" customHeight="1" x14ac:dyDescent="0.3">
      <c r="A1819" s="5">
        <v>43018</v>
      </c>
      <c r="B1819" s="6" t="s">
        <v>31</v>
      </c>
      <c r="C1819" s="6" t="s">
        <v>56</v>
      </c>
      <c r="D1819" s="7" t="s">
        <v>68</v>
      </c>
      <c r="E1819" s="7" t="s">
        <v>68</v>
      </c>
      <c r="F1819" s="7" t="s">
        <v>68</v>
      </c>
      <c r="G1819" s="7" t="s">
        <v>68</v>
      </c>
      <c r="H1819" s="7" t="s">
        <v>68</v>
      </c>
      <c r="I1819" s="6" t="s">
        <v>1843</v>
      </c>
      <c r="J1819" s="6" t="s">
        <v>1676</v>
      </c>
      <c r="K1819" s="6" t="s">
        <v>1677</v>
      </c>
      <c r="L1819" s="6" t="s">
        <v>92</v>
      </c>
      <c r="M1819" s="6" t="s">
        <v>61</v>
      </c>
      <c r="N1819" s="9">
        <v>42196711</v>
      </c>
      <c r="O1819" s="7" t="s">
        <v>68</v>
      </c>
      <c r="P1819" s="6" t="s">
        <v>1678</v>
      </c>
      <c r="Q1819" s="6" t="s">
        <v>1858</v>
      </c>
      <c r="R1819" s="6" t="s">
        <v>91</v>
      </c>
      <c r="S1819" s="6" t="s">
        <v>92</v>
      </c>
      <c r="T1819" s="6" t="s">
        <v>93</v>
      </c>
      <c r="U1819" s="6" t="s">
        <v>94</v>
      </c>
      <c r="V1819" s="6" t="s">
        <v>45</v>
      </c>
      <c r="W1819" s="6" t="s">
        <v>34</v>
      </c>
      <c r="X1819" s="6" t="s">
        <v>46</v>
      </c>
      <c r="Y1819" s="6" t="s">
        <v>47</v>
      </c>
      <c r="Z1819" s="6" t="s">
        <v>95</v>
      </c>
      <c r="AA1819" s="6" t="s">
        <v>1970</v>
      </c>
      <c r="AB1819" s="7">
        <v>6</v>
      </c>
      <c r="AC1819" s="7">
        <v>75600</v>
      </c>
      <c r="AD1819" s="7">
        <v>75.599999999999994</v>
      </c>
      <c r="AE1819" s="7">
        <v>347000</v>
      </c>
    </row>
    <row r="1820" spans="1:31" ht="22" customHeight="1" x14ac:dyDescent="0.3">
      <c r="A1820" s="2">
        <v>43018</v>
      </c>
      <c r="B1820" s="3" t="s">
        <v>31</v>
      </c>
      <c r="C1820" s="3" t="s">
        <v>56</v>
      </c>
      <c r="D1820" s="4" t="s">
        <v>68</v>
      </c>
      <c r="E1820" s="4" t="s">
        <v>68</v>
      </c>
      <c r="F1820" s="4" t="s">
        <v>68</v>
      </c>
      <c r="G1820" s="4" t="s">
        <v>68</v>
      </c>
      <c r="H1820" s="4" t="s">
        <v>68</v>
      </c>
      <c r="I1820" s="3" t="s">
        <v>1843</v>
      </c>
      <c r="J1820" s="3" t="s">
        <v>1676</v>
      </c>
      <c r="K1820" s="3" t="s">
        <v>1677</v>
      </c>
      <c r="L1820" s="3" t="s">
        <v>92</v>
      </c>
      <c r="M1820" s="3" t="s">
        <v>61</v>
      </c>
      <c r="N1820" s="8">
        <v>42196711</v>
      </c>
      <c r="O1820" s="4" t="s">
        <v>68</v>
      </c>
      <c r="P1820" s="3" t="s">
        <v>1678</v>
      </c>
      <c r="Q1820" s="3" t="s">
        <v>1858</v>
      </c>
      <c r="R1820" s="3" t="s">
        <v>91</v>
      </c>
      <c r="S1820" s="3" t="s">
        <v>92</v>
      </c>
      <c r="T1820" s="3" t="s">
        <v>93</v>
      </c>
      <c r="U1820" s="3" t="s">
        <v>94</v>
      </c>
      <c r="V1820" s="3" t="s">
        <v>45</v>
      </c>
      <c r="W1820" s="3" t="s">
        <v>34</v>
      </c>
      <c r="X1820" s="3" t="s">
        <v>46</v>
      </c>
      <c r="Y1820" s="3" t="s">
        <v>47</v>
      </c>
      <c r="Z1820" s="3" t="s">
        <v>95</v>
      </c>
      <c r="AA1820" s="3" t="s">
        <v>1971</v>
      </c>
      <c r="AB1820" s="4">
        <v>4</v>
      </c>
      <c r="AC1820" s="4">
        <v>50400</v>
      </c>
      <c r="AD1820" s="4">
        <v>50.4</v>
      </c>
      <c r="AE1820" s="4">
        <v>231000</v>
      </c>
    </row>
    <row r="1821" spans="1:31" ht="22" customHeight="1" x14ac:dyDescent="0.3">
      <c r="A1821" s="5">
        <v>43018</v>
      </c>
      <c r="B1821" s="6" t="s">
        <v>107</v>
      </c>
      <c r="C1821" s="6" t="s">
        <v>56</v>
      </c>
      <c r="D1821" s="7" t="s">
        <v>68</v>
      </c>
      <c r="E1821" s="7" t="s">
        <v>68</v>
      </c>
      <c r="F1821" s="7" t="s">
        <v>68</v>
      </c>
      <c r="G1821" s="7" t="s">
        <v>68</v>
      </c>
      <c r="H1821" s="7" t="s">
        <v>68</v>
      </c>
      <c r="I1821" s="6" t="s">
        <v>1843</v>
      </c>
      <c r="J1821" s="6" t="s">
        <v>108</v>
      </c>
      <c r="K1821" s="6" t="s">
        <v>109</v>
      </c>
      <c r="L1821" s="6" t="s">
        <v>110</v>
      </c>
      <c r="M1821" s="6" t="s">
        <v>61</v>
      </c>
      <c r="N1821" s="7">
        <v>4753761516.5299997</v>
      </c>
      <c r="O1821" s="7">
        <v>5421594553.2399998</v>
      </c>
      <c r="P1821" s="6" t="s">
        <v>1856</v>
      </c>
      <c r="Q1821" s="6" t="s">
        <v>1858</v>
      </c>
      <c r="R1821" s="6" t="s">
        <v>133</v>
      </c>
      <c r="S1821" s="6" t="s">
        <v>110</v>
      </c>
      <c r="T1821" s="6" t="s">
        <v>134</v>
      </c>
      <c r="U1821" s="6" t="s">
        <v>115</v>
      </c>
      <c r="V1821" s="6" t="s">
        <v>45</v>
      </c>
      <c r="W1821" s="6" t="s">
        <v>34</v>
      </c>
      <c r="X1821" s="6" t="s">
        <v>46</v>
      </c>
      <c r="Y1821" s="6" t="s">
        <v>47</v>
      </c>
      <c r="Z1821" s="6" t="s">
        <v>1696</v>
      </c>
      <c r="AA1821" s="6" t="s">
        <v>1972</v>
      </c>
      <c r="AB1821" s="7">
        <v>2</v>
      </c>
      <c r="AC1821" s="7">
        <v>25120</v>
      </c>
      <c r="AD1821" s="7">
        <v>25.12</v>
      </c>
      <c r="AE1821" s="7">
        <v>228000</v>
      </c>
    </row>
    <row r="1822" spans="1:31" ht="22" customHeight="1" x14ac:dyDescent="0.3">
      <c r="A1822" s="2">
        <v>43018</v>
      </c>
      <c r="B1822" s="3" t="s">
        <v>31</v>
      </c>
      <c r="C1822" s="3" t="s">
        <v>56</v>
      </c>
      <c r="D1822" s="4" t="s">
        <v>68</v>
      </c>
      <c r="E1822" s="4" t="s">
        <v>68</v>
      </c>
      <c r="F1822" s="4" t="s">
        <v>68</v>
      </c>
      <c r="G1822" s="4" t="s">
        <v>68</v>
      </c>
      <c r="H1822" s="4" t="s">
        <v>68</v>
      </c>
      <c r="I1822" s="3" t="s">
        <v>1843</v>
      </c>
      <c r="J1822" s="3" t="s">
        <v>1676</v>
      </c>
      <c r="K1822" s="3" t="s">
        <v>1677</v>
      </c>
      <c r="L1822" s="3" t="s">
        <v>92</v>
      </c>
      <c r="M1822" s="3" t="s">
        <v>61</v>
      </c>
      <c r="N1822" s="8">
        <v>42196711</v>
      </c>
      <c r="O1822" s="4" t="s">
        <v>68</v>
      </c>
      <c r="P1822" s="3" t="s">
        <v>1678</v>
      </c>
      <c r="Q1822" s="3" t="s">
        <v>1858</v>
      </c>
      <c r="R1822" s="3" t="s">
        <v>91</v>
      </c>
      <c r="S1822" s="3" t="s">
        <v>92</v>
      </c>
      <c r="T1822" s="3" t="s">
        <v>93</v>
      </c>
      <c r="U1822" s="3" t="s">
        <v>94</v>
      </c>
      <c r="V1822" s="3" t="s">
        <v>45</v>
      </c>
      <c r="W1822" s="3" t="s">
        <v>34</v>
      </c>
      <c r="X1822" s="3" t="s">
        <v>46</v>
      </c>
      <c r="Y1822" s="3" t="s">
        <v>47</v>
      </c>
      <c r="Z1822" s="3" t="s">
        <v>95</v>
      </c>
      <c r="AA1822" s="3" t="s">
        <v>1973</v>
      </c>
      <c r="AB1822" s="4">
        <v>2</v>
      </c>
      <c r="AC1822" s="4">
        <v>25200</v>
      </c>
      <c r="AD1822" s="4">
        <v>25.2</v>
      </c>
      <c r="AE1822" s="4">
        <v>116000</v>
      </c>
    </row>
    <row r="1823" spans="1:31" ht="22" customHeight="1" x14ac:dyDescent="0.3">
      <c r="A1823" s="5">
        <v>43018</v>
      </c>
      <c r="B1823" s="6" t="s">
        <v>31</v>
      </c>
      <c r="C1823" s="6" t="s">
        <v>56</v>
      </c>
      <c r="D1823" s="7" t="s">
        <v>68</v>
      </c>
      <c r="E1823" s="7" t="s">
        <v>68</v>
      </c>
      <c r="F1823" s="7" t="s">
        <v>68</v>
      </c>
      <c r="G1823" s="7" t="s">
        <v>68</v>
      </c>
      <c r="H1823" s="7" t="s">
        <v>68</v>
      </c>
      <c r="I1823" s="6" t="s">
        <v>1843</v>
      </c>
      <c r="J1823" s="6" t="s">
        <v>131</v>
      </c>
      <c r="K1823" s="6" t="s">
        <v>109</v>
      </c>
      <c r="L1823" s="6" t="s">
        <v>110</v>
      </c>
      <c r="M1823" s="7" t="s">
        <v>68</v>
      </c>
      <c r="N1823" s="7" t="s">
        <v>68</v>
      </c>
      <c r="O1823" s="7" t="s">
        <v>68</v>
      </c>
      <c r="P1823" s="6" t="s">
        <v>132</v>
      </c>
      <c r="Q1823" s="6" t="s">
        <v>1858</v>
      </c>
      <c r="R1823" s="6" t="s">
        <v>133</v>
      </c>
      <c r="S1823" s="6" t="s">
        <v>110</v>
      </c>
      <c r="T1823" s="6" t="s">
        <v>134</v>
      </c>
      <c r="U1823" s="6" t="s">
        <v>115</v>
      </c>
      <c r="V1823" s="6" t="s">
        <v>45</v>
      </c>
      <c r="W1823" s="6" t="s">
        <v>34</v>
      </c>
      <c r="X1823" s="6" t="s">
        <v>46</v>
      </c>
      <c r="Y1823" s="6" t="s">
        <v>47</v>
      </c>
      <c r="Z1823" s="6" t="s">
        <v>145</v>
      </c>
      <c r="AA1823" s="6" t="s">
        <v>1974</v>
      </c>
      <c r="AB1823" s="7">
        <v>1</v>
      </c>
      <c r="AC1823" s="7">
        <v>13752</v>
      </c>
      <c r="AD1823" s="7">
        <v>13.75</v>
      </c>
      <c r="AE1823" s="7">
        <v>154000</v>
      </c>
    </row>
    <row r="1824" spans="1:31" ht="22" customHeight="1" x14ac:dyDescent="0.3">
      <c r="A1824" s="2">
        <v>43018</v>
      </c>
      <c r="B1824" s="3" t="s">
        <v>31</v>
      </c>
      <c r="C1824" s="3" t="s">
        <v>56</v>
      </c>
      <c r="D1824" s="4" t="s">
        <v>68</v>
      </c>
      <c r="E1824" s="4" t="s">
        <v>68</v>
      </c>
      <c r="F1824" s="4" t="s">
        <v>68</v>
      </c>
      <c r="G1824" s="4" t="s">
        <v>68</v>
      </c>
      <c r="H1824" s="4" t="s">
        <v>68</v>
      </c>
      <c r="I1824" s="3" t="s">
        <v>1843</v>
      </c>
      <c r="J1824" s="3" t="s">
        <v>1676</v>
      </c>
      <c r="K1824" s="3" t="s">
        <v>1677</v>
      </c>
      <c r="L1824" s="3" t="s">
        <v>92</v>
      </c>
      <c r="M1824" s="3" t="s">
        <v>61</v>
      </c>
      <c r="N1824" s="8">
        <v>42196711</v>
      </c>
      <c r="O1824" s="4" t="s">
        <v>68</v>
      </c>
      <c r="P1824" s="3" t="s">
        <v>1678</v>
      </c>
      <c r="Q1824" s="3" t="s">
        <v>1858</v>
      </c>
      <c r="R1824" s="3" t="s">
        <v>91</v>
      </c>
      <c r="S1824" s="3" t="s">
        <v>92</v>
      </c>
      <c r="T1824" s="3" t="s">
        <v>93</v>
      </c>
      <c r="U1824" s="3" t="s">
        <v>94</v>
      </c>
      <c r="V1824" s="3" t="s">
        <v>45</v>
      </c>
      <c r="W1824" s="3" t="s">
        <v>34</v>
      </c>
      <c r="X1824" s="3" t="s">
        <v>46</v>
      </c>
      <c r="Y1824" s="3" t="s">
        <v>47</v>
      </c>
      <c r="Z1824" s="3" t="s">
        <v>95</v>
      </c>
      <c r="AA1824" s="3" t="s">
        <v>1975</v>
      </c>
      <c r="AB1824" s="4">
        <v>6</v>
      </c>
      <c r="AC1824" s="4">
        <v>75600</v>
      </c>
      <c r="AD1824" s="4">
        <v>75.599999999999994</v>
      </c>
      <c r="AE1824" s="4">
        <v>347000</v>
      </c>
    </row>
    <row r="1825" spans="1:31" ht="22" customHeight="1" x14ac:dyDescent="0.3">
      <c r="A1825" s="5">
        <v>43018</v>
      </c>
      <c r="B1825" s="6" t="s">
        <v>126</v>
      </c>
      <c r="C1825" s="6" t="s">
        <v>56</v>
      </c>
      <c r="D1825" s="7" t="s">
        <v>68</v>
      </c>
      <c r="E1825" s="7" t="s">
        <v>68</v>
      </c>
      <c r="F1825" s="7" t="s">
        <v>68</v>
      </c>
      <c r="G1825" s="7" t="s">
        <v>68</v>
      </c>
      <c r="H1825" s="7" t="s">
        <v>68</v>
      </c>
      <c r="I1825" s="6" t="s">
        <v>1955</v>
      </c>
      <c r="J1825" s="6" t="s">
        <v>160</v>
      </c>
      <c r="K1825" s="7" t="s">
        <v>68</v>
      </c>
      <c r="L1825" s="6" t="s">
        <v>120</v>
      </c>
      <c r="M1825" s="6" t="s">
        <v>61</v>
      </c>
      <c r="N1825" s="7" t="s">
        <v>68</v>
      </c>
      <c r="O1825" s="7" t="s">
        <v>68</v>
      </c>
      <c r="P1825" s="6" t="s">
        <v>162</v>
      </c>
      <c r="Q1825" s="6" t="s">
        <v>1858</v>
      </c>
      <c r="R1825" s="6" t="s">
        <v>122</v>
      </c>
      <c r="S1825" s="6" t="s">
        <v>120</v>
      </c>
      <c r="T1825" s="6" t="s">
        <v>123</v>
      </c>
      <c r="U1825" s="6" t="s">
        <v>124</v>
      </c>
      <c r="V1825" s="6" t="s">
        <v>45</v>
      </c>
      <c r="W1825" s="6" t="s">
        <v>34</v>
      </c>
      <c r="X1825" s="6" t="s">
        <v>46</v>
      </c>
      <c r="Y1825" s="6" t="s">
        <v>47</v>
      </c>
      <c r="Z1825" s="6" t="s">
        <v>163</v>
      </c>
      <c r="AA1825" s="6" t="s">
        <v>1147</v>
      </c>
      <c r="AB1825" s="7">
        <v>1</v>
      </c>
      <c r="AC1825" s="7">
        <v>7540</v>
      </c>
      <c r="AD1825" s="7">
        <v>7.54</v>
      </c>
      <c r="AE1825" s="7">
        <v>83400</v>
      </c>
    </row>
    <row r="1826" spans="1:31" ht="22" customHeight="1" x14ac:dyDescent="0.3">
      <c r="A1826" s="2">
        <v>43018</v>
      </c>
      <c r="B1826" s="3" t="s">
        <v>107</v>
      </c>
      <c r="C1826" s="3" t="s">
        <v>56</v>
      </c>
      <c r="D1826" s="4" t="s">
        <v>68</v>
      </c>
      <c r="E1826" s="4" t="s">
        <v>68</v>
      </c>
      <c r="F1826" s="4" t="s">
        <v>68</v>
      </c>
      <c r="G1826" s="4" t="s">
        <v>68</v>
      </c>
      <c r="H1826" s="4" t="s">
        <v>68</v>
      </c>
      <c r="I1826" s="3" t="s">
        <v>1843</v>
      </c>
      <c r="J1826" s="3" t="s">
        <v>108</v>
      </c>
      <c r="K1826" s="3" t="s">
        <v>109</v>
      </c>
      <c r="L1826" s="3" t="s">
        <v>110</v>
      </c>
      <c r="M1826" s="3" t="s">
        <v>61</v>
      </c>
      <c r="N1826" s="4">
        <v>4753761516.5299997</v>
      </c>
      <c r="O1826" s="4">
        <v>5421594553.2399998</v>
      </c>
      <c r="P1826" s="3" t="s">
        <v>1856</v>
      </c>
      <c r="Q1826" s="3" t="s">
        <v>1858</v>
      </c>
      <c r="R1826" s="3" t="s">
        <v>133</v>
      </c>
      <c r="S1826" s="3" t="s">
        <v>110</v>
      </c>
      <c r="T1826" s="3" t="s">
        <v>134</v>
      </c>
      <c r="U1826" s="3" t="s">
        <v>115</v>
      </c>
      <c r="V1826" s="3" t="s">
        <v>45</v>
      </c>
      <c r="W1826" s="3" t="s">
        <v>34</v>
      </c>
      <c r="X1826" s="3" t="s">
        <v>46</v>
      </c>
      <c r="Y1826" s="3" t="s">
        <v>47</v>
      </c>
      <c r="Z1826" s="3" t="s">
        <v>145</v>
      </c>
      <c r="AA1826" s="3" t="s">
        <v>1976</v>
      </c>
      <c r="AB1826" s="4">
        <v>4</v>
      </c>
      <c r="AC1826" s="4">
        <v>38960</v>
      </c>
      <c r="AD1826" s="4">
        <v>38.96</v>
      </c>
      <c r="AE1826" s="4">
        <v>436000</v>
      </c>
    </row>
    <row r="1827" spans="1:31" ht="22" customHeight="1" x14ac:dyDescent="0.3">
      <c r="A1827" s="5">
        <v>43018</v>
      </c>
      <c r="B1827" s="6" t="s">
        <v>107</v>
      </c>
      <c r="C1827" s="6" t="s">
        <v>56</v>
      </c>
      <c r="D1827" s="7" t="s">
        <v>68</v>
      </c>
      <c r="E1827" s="7" t="s">
        <v>68</v>
      </c>
      <c r="F1827" s="7" t="s">
        <v>68</v>
      </c>
      <c r="G1827" s="7" t="s">
        <v>68</v>
      </c>
      <c r="H1827" s="7" t="s">
        <v>68</v>
      </c>
      <c r="I1827" s="6" t="s">
        <v>1843</v>
      </c>
      <c r="J1827" s="6" t="s">
        <v>108</v>
      </c>
      <c r="K1827" s="6" t="s">
        <v>109</v>
      </c>
      <c r="L1827" s="6" t="s">
        <v>110</v>
      </c>
      <c r="M1827" s="6" t="s">
        <v>61</v>
      </c>
      <c r="N1827" s="7">
        <v>4753761516.5299997</v>
      </c>
      <c r="O1827" s="7">
        <v>5421594553.2399998</v>
      </c>
      <c r="P1827" s="6" t="s">
        <v>1856</v>
      </c>
      <c r="Q1827" s="6" t="s">
        <v>1858</v>
      </c>
      <c r="R1827" s="6" t="s">
        <v>133</v>
      </c>
      <c r="S1827" s="6" t="s">
        <v>110</v>
      </c>
      <c r="T1827" s="6" t="s">
        <v>134</v>
      </c>
      <c r="U1827" s="6" t="s">
        <v>115</v>
      </c>
      <c r="V1827" s="6" t="s">
        <v>45</v>
      </c>
      <c r="W1827" s="6" t="s">
        <v>34</v>
      </c>
      <c r="X1827" s="6" t="s">
        <v>46</v>
      </c>
      <c r="Y1827" s="6" t="s">
        <v>47</v>
      </c>
      <c r="Z1827" s="6" t="s">
        <v>187</v>
      </c>
      <c r="AA1827" s="6" t="s">
        <v>1977</v>
      </c>
      <c r="AB1827" s="7">
        <v>4</v>
      </c>
      <c r="AC1827" s="7">
        <v>40360</v>
      </c>
      <c r="AD1827" s="7">
        <v>40.36</v>
      </c>
      <c r="AE1827" s="7">
        <v>358000</v>
      </c>
    </row>
    <row r="1828" spans="1:31" ht="22" customHeight="1" x14ac:dyDescent="0.3">
      <c r="A1828" s="2">
        <v>43018</v>
      </c>
      <c r="B1828" s="3" t="s">
        <v>31</v>
      </c>
      <c r="C1828" s="3" t="s">
        <v>56</v>
      </c>
      <c r="D1828" s="4" t="s">
        <v>68</v>
      </c>
      <c r="E1828" s="4" t="s">
        <v>68</v>
      </c>
      <c r="F1828" s="4" t="s">
        <v>68</v>
      </c>
      <c r="G1828" s="4" t="s">
        <v>68</v>
      </c>
      <c r="H1828" s="4" t="s">
        <v>68</v>
      </c>
      <c r="I1828" s="3" t="s">
        <v>1843</v>
      </c>
      <c r="J1828" s="3" t="s">
        <v>1676</v>
      </c>
      <c r="K1828" s="3" t="s">
        <v>1677</v>
      </c>
      <c r="L1828" s="3" t="s">
        <v>92</v>
      </c>
      <c r="M1828" s="3" t="s">
        <v>61</v>
      </c>
      <c r="N1828" s="8">
        <v>42196711</v>
      </c>
      <c r="O1828" s="4" t="s">
        <v>68</v>
      </c>
      <c r="P1828" s="3" t="s">
        <v>1678</v>
      </c>
      <c r="Q1828" s="3" t="s">
        <v>1858</v>
      </c>
      <c r="R1828" s="3" t="s">
        <v>91</v>
      </c>
      <c r="S1828" s="3" t="s">
        <v>92</v>
      </c>
      <c r="T1828" s="3" t="s">
        <v>93</v>
      </c>
      <c r="U1828" s="3" t="s">
        <v>94</v>
      </c>
      <c r="V1828" s="3" t="s">
        <v>45</v>
      </c>
      <c r="W1828" s="3" t="s">
        <v>34</v>
      </c>
      <c r="X1828" s="3" t="s">
        <v>46</v>
      </c>
      <c r="Y1828" s="3" t="s">
        <v>47</v>
      </c>
      <c r="Z1828" s="3" t="s">
        <v>95</v>
      </c>
      <c r="AA1828" s="3" t="s">
        <v>1978</v>
      </c>
      <c r="AB1828" s="4">
        <v>6</v>
      </c>
      <c r="AC1828" s="4">
        <v>75600</v>
      </c>
      <c r="AD1828" s="4">
        <v>75.599999999999994</v>
      </c>
      <c r="AE1828" s="4">
        <v>347000</v>
      </c>
    </row>
    <row r="1829" spans="1:31" ht="22" customHeight="1" x14ac:dyDescent="0.3">
      <c r="A1829" s="5">
        <v>43018</v>
      </c>
      <c r="B1829" s="6" t="s">
        <v>31</v>
      </c>
      <c r="C1829" s="6" t="s">
        <v>56</v>
      </c>
      <c r="D1829" s="7" t="s">
        <v>68</v>
      </c>
      <c r="E1829" s="7" t="s">
        <v>68</v>
      </c>
      <c r="F1829" s="7" t="s">
        <v>68</v>
      </c>
      <c r="G1829" s="7" t="s">
        <v>68</v>
      </c>
      <c r="H1829" s="7" t="s">
        <v>68</v>
      </c>
      <c r="I1829" s="6" t="s">
        <v>1843</v>
      </c>
      <c r="J1829" s="6" t="s">
        <v>1676</v>
      </c>
      <c r="K1829" s="6" t="s">
        <v>1677</v>
      </c>
      <c r="L1829" s="6" t="s">
        <v>92</v>
      </c>
      <c r="M1829" s="6" t="s">
        <v>61</v>
      </c>
      <c r="N1829" s="9">
        <v>42196711</v>
      </c>
      <c r="O1829" s="7" t="s">
        <v>68</v>
      </c>
      <c r="P1829" s="6" t="s">
        <v>1678</v>
      </c>
      <c r="Q1829" s="6" t="s">
        <v>1858</v>
      </c>
      <c r="R1829" s="6" t="s">
        <v>91</v>
      </c>
      <c r="S1829" s="6" t="s">
        <v>92</v>
      </c>
      <c r="T1829" s="6" t="s">
        <v>93</v>
      </c>
      <c r="U1829" s="6" t="s">
        <v>94</v>
      </c>
      <c r="V1829" s="6" t="s">
        <v>45</v>
      </c>
      <c r="W1829" s="6" t="s">
        <v>34</v>
      </c>
      <c r="X1829" s="6" t="s">
        <v>46</v>
      </c>
      <c r="Y1829" s="6" t="s">
        <v>47</v>
      </c>
      <c r="Z1829" s="6" t="s">
        <v>95</v>
      </c>
      <c r="AA1829" s="6" t="s">
        <v>1966</v>
      </c>
      <c r="AB1829" s="7">
        <v>6</v>
      </c>
      <c r="AC1829" s="7">
        <v>78600</v>
      </c>
      <c r="AD1829" s="7">
        <v>78.599999999999994</v>
      </c>
      <c r="AE1829" s="7">
        <v>361000</v>
      </c>
    </row>
    <row r="1830" spans="1:31" ht="22" customHeight="1" x14ac:dyDescent="0.3">
      <c r="A1830" s="2">
        <v>43018</v>
      </c>
      <c r="B1830" s="3" t="s">
        <v>31</v>
      </c>
      <c r="C1830" s="3" t="s">
        <v>56</v>
      </c>
      <c r="D1830" s="4" t="s">
        <v>68</v>
      </c>
      <c r="E1830" s="4" t="s">
        <v>68</v>
      </c>
      <c r="F1830" s="4" t="s">
        <v>68</v>
      </c>
      <c r="G1830" s="4" t="s">
        <v>68</v>
      </c>
      <c r="H1830" s="4" t="s">
        <v>68</v>
      </c>
      <c r="I1830" s="3" t="s">
        <v>1843</v>
      </c>
      <c r="J1830" s="3" t="s">
        <v>1676</v>
      </c>
      <c r="K1830" s="3" t="s">
        <v>1677</v>
      </c>
      <c r="L1830" s="3" t="s">
        <v>92</v>
      </c>
      <c r="M1830" s="3" t="s">
        <v>61</v>
      </c>
      <c r="N1830" s="8">
        <v>42196711</v>
      </c>
      <c r="O1830" s="4" t="s">
        <v>68</v>
      </c>
      <c r="P1830" s="3" t="s">
        <v>1678</v>
      </c>
      <c r="Q1830" s="3" t="s">
        <v>1858</v>
      </c>
      <c r="R1830" s="3" t="s">
        <v>91</v>
      </c>
      <c r="S1830" s="3" t="s">
        <v>92</v>
      </c>
      <c r="T1830" s="3" t="s">
        <v>93</v>
      </c>
      <c r="U1830" s="3" t="s">
        <v>94</v>
      </c>
      <c r="V1830" s="3" t="s">
        <v>45</v>
      </c>
      <c r="W1830" s="3" t="s">
        <v>34</v>
      </c>
      <c r="X1830" s="3" t="s">
        <v>46</v>
      </c>
      <c r="Y1830" s="3" t="s">
        <v>47</v>
      </c>
      <c r="Z1830" s="3" t="s">
        <v>95</v>
      </c>
      <c r="AA1830" s="3" t="s">
        <v>1979</v>
      </c>
      <c r="AB1830" s="4">
        <v>6</v>
      </c>
      <c r="AC1830" s="4">
        <v>78600</v>
      </c>
      <c r="AD1830" s="4">
        <v>78.599999999999994</v>
      </c>
      <c r="AE1830" s="4">
        <v>361000</v>
      </c>
    </row>
    <row r="1831" spans="1:31" ht="22" customHeight="1" x14ac:dyDescent="0.3">
      <c r="A1831" s="5">
        <v>43018</v>
      </c>
      <c r="B1831" s="6" t="s">
        <v>31</v>
      </c>
      <c r="C1831" s="6" t="s">
        <v>56</v>
      </c>
      <c r="D1831" s="7" t="s">
        <v>68</v>
      </c>
      <c r="E1831" s="7" t="s">
        <v>68</v>
      </c>
      <c r="F1831" s="7" t="s">
        <v>68</v>
      </c>
      <c r="G1831" s="7" t="s">
        <v>68</v>
      </c>
      <c r="H1831" s="7" t="s">
        <v>68</v>
      </c>
      <c r="I1831" s="6" t="s">
        <v>1843</v>
      </c>
      <c r="J1831" s="6" t="s">
        <v>1676</v>
      </c>
      <c r="K1831" s="6" t="s">
        <v>1677</v>
      </c>
      <c r="L1831" s="6" t="s">
        <v>92</v>
      </c>
      <c r="M1831" s="6" t="s">
        <v>61</v>
      </c>
      <c r="N1831" s="9">
        <v>42196711</v>
      </c>
      <c r="O1831" s="7" t="s">
        <v>68</v>
      </c>
      <c r="P1831" s="6" t="s">
        <v>1678</v>
      </c>
      <c r="Q1831" s="6" t="s">
        <v>1858</v>
      </c>
      <c r="R1831" s="6" t="s">
        <v>91</v>
      </c>
      <c r="S1831" s="6" t="s">
        <v>92</v>
      </c>
      <c r="T1831" s="6" t="s">
        <v>93</v>
      </c>
      <c r="U1831" s="6" t="s">
        <v>94</v>
      </c>
      <c r="V1831" s="6" t="s">
        <v>45</v>
      </c>
      <c r="W1831" s="6" t="s">
        <v>34</v>
      </c>
      <c r="X1831" s="6" t="s">
        <v>46</v>
      </c>
      <c r="Y1831" s="6" t="s">
        <v>47</v>
      </c>
      <c r="Z1831" s="6" t="s">
        <v>95</v>
      </c>
      <c r="AA1831" s="6" t="s">
        <v>1980</v>
      </c>
      <c r="AB1831" s="7">
        <v>4</v>
      </c>
      <c r="AC1831" s="7">
        <v>52400</v>
      </c>
      <c r="AD1831" s="7">
        <v>52.4</v>
      </c>
      <c r="AE1831" s="7">
        <v>240000</v>
      </c>
    </row>
    <row r="1832" spans="1:31" ht="22" customHeight="1" x14ac:dyDescent="0.3">
      <c r="A1832" s="2">
        <v>43017</v>
      </c>
      <c r="B1832" s="3" t="s">
        <v>31</v>
      </c>
      <c r="C1832" s="3" t="s">
        <v>1873</v>
      </c>
      <c r="D1832" s="3" t="s">
        <v>33</v>
      </c>
      <c r="E1832" s="3" t="s">
        <v>34</v>
      </c>
      <c r="F1832" s="3" t="s">
        <v>61</v>
      </c>
      <c r="G1832" s="8">
        <v>668366358</v>
      </c>
      <c r="H1832" s="4" t="s">
        <v>68</v>
      </c>
      <c r="I1832" s="3" t="s">
        <v>1874</v>
      </c>
      <c r="J1832" s="3" t="s">
        <v>1805</v>
      </c>
      <c r="K1832" s="4" t="s">
        <v>68</v>
      </c>
      <c r="L1832" s="4" t="s">
        <v>68</v>
      </c>
      <c r="M1832" s="4" t="s">
        <v>68</v>
      </c>
      <c r="N1832" s="4" t="s">
        <v>68</v>
      </c>
      <c r="O1832" s="4" t="s">
        <v>68</v>
      </c>
      <c r="P1832" s="3" t="s">
        <v>1806</v>
      </c>
      <c r="Q1832" s="3" t="s">
        <v>1807</v>
      </c>
      <c r="R1832" s="3" t="s">
        <v>82</v>
      </c>
      <c r="S1832" s="3" t="s">
        <v>79</v>
      </c>
      <c r="T1832" s="3" t="s">
        <v>83</v>
      </c>
      <c r="U1832" s="3" t="s">
        <v>65</v>
      </c>
      <c r="V1832" s="3" t="s">
        <v>45</v>
      </c>
      <c r="W1832" s="3" t="s">
        <v>34</v>
      </c>
      <c r="X1832" s="3" t="s">
        <v>46</v>
      </c>
      <c r="Y1832" s="3" t="s">
        <v>47</v>
      </c>
      <c r="Z1832" s="3" t="s">
        <v>1981</v>
      </c>
      <c r="AA1832" s="3" t="s">
        <v>1982</v>
      </c>
      <c r="AB1832" s="4">
        <v>6</v>
      </c>
      <c r="AC1832" s="4">
        <v>86746</v>
      </c>
      <c r="AD1832" s="4">
        <v>86.75</v>
      </c>
      <c r="AE1832" s="4">
        <v>293000</v>
      </c>
    </row>
    <row r="1833" spans="1:31" ht="22" customHeight="1" x14ac:dyDescent="0.3">
      <c r="A1833" s="5">
        <v>43017</v>
      </c>
      <c r="B1833" s="6" t="s">
        <v>31</v>
      </c>
      <c r="C1833" s="6" t="s">
        <v>56</v>
      </c>
      <c r="D1833" s="7" t="s">
        <v>68</v>
      </c>
      <c r="E1833" s="7" t="s">
        <v>68</v>
      </c>
      <c r="F1833" s="7" t="s">
        <v>68</v>
      </c>
      <c r="G1833" s="7" t="s">
        <v>68</v>
      </c>
      <c r="H1833" s="7" t="s">
        <v>68</v>
      </c>
      <c r="I1833" s="6" t="s">
        <v>1843</v>
      </c>
      <c r="J1833" s="6" t="s">
        <v>1774</v>
      </c>
      <c r="K1833" s="7" t="s">
        <v>68</v>
      </c>
      <c r="L1833" s="6" t="s">
        <v>1775</v>
      </c>
      <c r="M1833" s="7" t="s">
        <v>68</v>
      </c>
      <c r="N1833" s="7" t="s">
        <v>68</v>
      </c>
      <c r="O1833" s="7" t="s">
        <v>68</v>
      </c>
      <c r="P1833" s="6" t="s">
        <v>1776</v>
      </c>
      <c r="Q1833" s="6" t="s">
        <v>1858</v>
      </c>
      <c r="R1833" s="6" t="s">
        <v>82</v>
      </c>
      <c r="S1833" s="6" t="s">
        <v>79</v>
      </c>
      <c r="T1833" s="6" t="s">
        <v>83</v>
      </c>
      <c r="U1833" s="6" t="s">
        <v>65</v>
      </c>
      <c r="V1833" s="6" t="s">
        <v>45</v>
      </c>
      <c r="W1833" s="6" t="s">
        <v>34</v>
      </c>
      <c r="X1833" s="6" t="s">
        <v>46</v>
      </c>
      <c r="Y1833" s="6" t="s">
        <v>47</v>
      </c>
      <c r="Z1833" s="6" t="s">
        <v>84</v>
      </c>
      <c r="AA1833" s="6" t="s">
        <v>1983</v>
      </c>
      <c r="AB1833" s="7">
        <v>7</v>
      </c>
      <c r="AC1833" s="7">
        <v>100762</v>
      </c>
      <c r="AD1833" s="7">
        <v>100.76</v>
      </c>
      <c r="AE1833" s="7">
        <v>341000</v>
      </c>
    </row>
    <row r="1834" spans="1:31" ht="22" customHeight="1" x14ac:dyDescent="0.3">
      <c r="A1834" s="2">
        <v>43017</v>
      </c>
      <c r="B1834" s="3" t="s">
        <v>31</v>
      </c>
      <c r="C1834" s="3" t="s">
        <v>56</v>
      </c>
      <c r="D1834" s="4" t="s">
        <v>68</v>
      </c>
      <c r="E1834" s="4" t="s">
        <v>68</v>
      </c>
      <c r="F1834" s="4" t="s">
        <v>68</v>
      </c>
      <c r="G1834" s="4" t="s">
        <v>68</v>
      </c>
      <c r="H1834" s="4" t="s">
        <v>68</v>
      </c>
      <c r="I1834" s="3" t="s">
        <v>1843</v>
      </c>
      <c r="J1834" s="3" t="s">
        <v>1734</v>
      </c>
      <c r="K1834" s="4" t="s">
        <v>68</v>
      </c>
      <c r="L1834" s="3" t="s">
        <v>120</v>
      </c>
      <c r="M1834" s="4" t="s">
        <v>68</v>
      </c>
      <c r="N1834" s="4" t="s">
        <v>68</v>
      </c>
      <c r="O1834" s="4" t="s">
        <v>68</v>
      </c>
      <c r="P1834" s="3" t="s">
        <v>1735</v>
      </c>
      <c r="Q1834" s="3" t="s">
        <v>1858</v>
      </c>
      <c r="R1834" s="3" t="s">
        <v>122</v>
      </c>
      <c r="S1834" s="3" t="s">
        <v>120</v>
      </c>
      <c r="T1834" s="3" t="s">
        <v>123</v>
      </c>
      <c r="U1834" s="3" t="s">
        <v>124</v>
      </c>
      <c r="V1834" s="3" t="s">
        <v>45</v>
      </c>
      <c r="W1834" s="3" t="s">
        <v>34</v>
      </c>
      <c r="X1834" s="3" t="s">
        <v>46</v>
      </c>
      <c r="Y1834" s="3" t="s">
        <v>47</v>
      </c>
      <c r="Z1834" s="3" t="s">
        <v>187</v>
      </c>
      <c r="AA1834" s="3" t="s">
        <v>1531</v>
      </c>
      <c r="AB1834" s="4">
        <v>2</v>
      </c>
      <c r="AC1834" s="4">
        <v>7020</v>
      </c>
      <c r="AD1834" s="4">
        <v>7.02</v>
      </c>
      <c r="AE1834" s="4">
        <v>36000</v>
      </c>
    </row>
    <row r="1835" spans="1:31" ht="22" customHeight="1" x14ac:dyDescent="0.3">
      <c r="A1835" s="5">
        <v>43016</v>
      </c>
      <c r="B1835" s="6" t="s">
        <v>31</v>
      </c>
      <c r="C1835" s="6" t="s">
        <v>56</v>
      </c>
      <c r="D1835" s="7" t="s">
        <v>68</v>
      </c>
      <c r="E1835" s="7" t="s">
        <v>68</v>
      </c>
      <c r="F1835" s="7" t="s">
        <v>68</v>
      </c>
      <c r="G1835" s="7" t="s">
        <v>68</v>
      </c>
      <c r="H1835" s="7" t="s">
        <v>68</v>
      </c>
      <c r="I1835" s="6" t="s">
        <v>1843</v>
      </c>
      <c r="J1835" s="6" t="s">
        <v>944</v>
      </c>
      <c r="K1835" s="7" t="s">
        <v>68</v>
      </c>
      <c r="L1835" s="6" t="s">
        <v>120</v>
      </c>
      <c r="M1835" s="7" t="s">
        <v>68</v>
      </c>
      <c r="N1835" s="7" t="s">
        <v>68</v>
      </c>
      <c r="O1835" s="7" t="s">
        <v>68</v>
      </c>
      <c r="P1835" s="6" t="s">
        <v>360</v>
      </c>
      <c r="Q1835" s="6" t="s">
        <v>1858</v>
      </c>
      <c r="R1835" s="6" t="s">
        <v>1684</v>
      </c>
      <c r="S1835" s="6" t="s">
        <v>120</v>
      </c>
      <c r="T1835" s="6" t="s">
        <v>1685</v>
      </c>
      <c r="U1835" s="6" t="s">
        <v>124</v>
      </c>
      <c r="V1835" s="6" t="s">
        <v>45</v>
      </c>
      <c r="W1835" s="6" t="s">
        <v>34</v>
      </c>
      <c r="X1835" s="6" t="s">
        <v>46</v>
      </c>
      <c r="Y1835" s="6" t="s">
        <v>47</v>
      </c>
      <c r="Z1835" s="6" t="s">
        <v>361</v>
      </c>
      <c r="AA1835" s="6" t="s">
        <v>1686</v>
      </c>
      <c r="AB1835" s="7">
        <v>1</v>
      </c>
      <c r="AC1835" s="7">
        <v>13200</v>
      </c>
      <c r="AD1835" s="7">
        <v>13.2</v>
      </c>
      <c r="AE1835" s="7">
        <v>121000</v>
      </c>
    </row>
    <row r="1836" spans="1:31" ht="22" customHeight="1" x14ac:dyDescent="0.3">
      <c r="A1836" s="2">
        <v>43016</v>
      </c>
      <c r="B1836" s="3" t="s">
        <v>31</v>
      </c>
      <c r="C1836" s="3" t="s">
        <v>56</v>
      </c>
      <c r="D1836" s="4" t="s">
        <v>68</v>
      </c>
      <c r="E1836" s="4" t="s">
        <v>68</v>
      </c>
      <c r="F1836" s="4" t="s">
        <v>68</v>
      </c>
      <c r="G1836" s="4" t="s">
        <v>68</v>
      </c>
      <c r="H1836" s="4" t="s">
        <v>68</v>
      </c>
      <c r="I1836" s="3" t="s">
        <v>1843</v>
      </c>
      <c r="J1836" s="3" t="s">
        <v>1497</v>
      </c>
      <c r="K1836" s="3" t="s">
        <v>1498</v>
      </c>
      <c r="L1836" s="3" t="s">
        <v>1499</v>
      </c>
      <c r="M1836" s="4" t="s">
        <v>68</v>
      </c>
      <c r="N1836" s="4" t="s">
        <v>68</v>
      </c>
      <c r="O1836" s="4" t="s">
        <v>68</v>
      </c>
      <c r="P1836" s="3" t="s">
        <v>1500</v>
      </c>
      <c r="Q1836" s="3" t="s">
        <v>1501</v>
      </c>
      <c r="R1836" s="3" t="s">
        <v>474</v>
      </c>
      <c r="S1836" s="3" t="s">
        <v>245</v>
      </c>
      <c r="T1836" s="3" t="s">
        <v>475</v>
      </c>
      <c r="U1836" s="3" t="s">
        <v>124</v>
      </c>
      <c r="V1836" s="3" t="s">
        <v>45</v>
      </c>
      <c r="W1836" s="3" t="s">
        <v>34</v>
      </c>
      <c r="X1836" s="3" t="s">
        <v>46</v>
      </c>
      <c r="Y1836" s="3" t="s">
        <v>47</v>
      </c>
      <c r="Z1836" s="3" t="s">
        <v>187</v>
      </c>
      <c r="AA1836" s="3" t="s">
        <v>1984</v>
      </c>
      <c r="AB1836" s="4">
        <v>5</v>
      </c>
      <c r="AC1836" s="4">
        <v>122000</v>
      </c>
      <c r="AD1836" s="4">
        <v>122</v>
      </c>
      <c r="AE1836" s="4">
        <v>1409000</v>
      </c>
    </row>
    <row r="1837" spans="1:31" ht="22" customHeight="1" x14ac:dyDescent="0.3">
      <c r="A1837" s="5">
        <v>43016</v>
      </c>
      <c r="B1837" s="6" t="s">
        <v>31</v>
      </c>
      <c r="C1837" s="6" t="s">
        <v>56</v>
      </c>
      <c r="D1837" s="7" t="s">
        <v>68</v>
      </c>
      <c r="E1837" s="7" t="s">
        <v>68</v>
      </c>
      <c r="F1837" s="7" t="s">
        <v>68</v>
      </c>
      <c r="G1837" s="7" t="s">
        <v>68</v>
      </c>
      <c r="H1837" s="7" t="s">
        <v>68</v>
      </c>
      <c r="I1837" s="6" t="s">
        <v>1843</v>
      </c>
      <c r="J1837" s="6" t="s">
        <v>944</v>
      </c>
      <c r="K1837" s="7" t="s">
        <v>68</v>
      </c>
      <c r="L1837" s="6" t="s">
        <v>120</v>
      </c>
      <c r="M1837" s="7" t="s">
        <v>68</v>
      </c>
      <c r="N1837" s="7" t="s">
        <v>68</v>
      </c>
      <c r="O1837" s="7" t="s">
        <v>68</v>
      </c>
      <c r="P1837" s="6" t="s">
        <v>360</v>
      </c>
      <c r="Q1837" s="6" t="s">
        <v>1858</v>
      </c>
      <c r="R1837" s="6" t="s">
        <v>1684</v>
      </c>
      <c r="S1837" s="6" t="s">
        <v>120</v>
      </c>
      <c r="T1837" s="6" t="s">
        <v>1685</v>
      </c>
      <c r="U1837" s="6" t="s">
        <v>124</v>
      </c>
      <c r="V1837" s="6" t="s">
        <v>45</v>
      </c>
      <c r="W1837" s="6" t="s">
        <v>34</v>
      </c>
      <c r="X1837" s="6" t="s">
        <v>46</v>
      </c>
      <c r="Y1837" s="6" t="s">
        <v>47</v>
      </c>
      <c r="Z1837" s="6" t="s">
        <v>361</v>
      </c>
      <c r="AA1837" s="6" t="s">
        <v>1686</v>
      </c>
      <c r="AB1837" s="7">
        <v>1</v>
      </c>
      <c r="AC1837" s="7">
        <v>13200</v>
      </c>
      <c r="AD1837" s="7">
        <v>13.2</v>
      </c>
      <c r="AE1837" s="7">
        <v>121000</v>
      </c>
    </row>
    <row r="1838" spans="1:31" ht="22" customHeight="1" x14ac:dyDescent="0.3">
      <c r="A1838" s="2">
        <v>43015</v>
      </c>
      <c r="B1838" s="3" t="s">
        <v>31</v>
      </c>
      <c r="C1838" s="3" t="s">
        <v>1873</v>
      </c>
      <c r="D1838" s="3" t="s">
        <v>33</v>
      </c>
      <c r="E1838" s="3" t="s">
        <v>34</v>
      </c>
      <c r="F1838" s="3" t="s">
        <v>61</v>
      </c>
      <c r="G1838" s="8">
        <v>668366358</v>
      </c>
      <c r="H1838" s="4" t="s">
        <v>68</v>
      </c>
      <c r="I1838" s="3" t="s">
        <v>1874</v>
      </c>
      <c r="J1838" s="3" t="s">
        <v>230</v>
      </c>
      <c r="K1838" s="3" t="s">
        <v>580</v>
      </c>
      <c r="L1838" s="3" t="s">
        <v>110</v>
      </c>
      <c r="M1838" s="4" t="s">
        <v>68</v>
      </c>
      <c r="N1838" s="4" t="s">
        <v>68</v>
      </c>
      <c r="O1838" s="4" t="s">
        <v>68</v>
      </c>
      <c r="P1838" s="3" t="s">
        <v>231</v>
      </c>
      <c r="Q1838" s="3" t="s">
        <v>1845</v>
      </c>
      <c r="R1838" s="3" t="s">
        <v>113</v>
      </c>
      <c r="S1838" s="3" t="s">
        <v>110</v>
      </c>
      <c r="T1838" s="3" t="s">
        <v>114</v>
      </c>
      <c r="U1838" s="3" t="s">
        <v>115</v>
      </c>
      <c r="V1838" s="3" t="s">
        <v>45</v>
      </c>
      <c r="W1838" s="3" t="s">
        <v>34</v>
      </c>
      <c r="X1838" s="3" t="s">
        <v>46</v>
      </c>
      <c r="Y1838" s="3" t="s">
        <v>47</v>
      </c>
      <c r="Z1838" s="3" t="s">
        <v>232</v>
      </c>
      <c r="AA1838" s="3" t="s">
        <v>1985</v>
      </c>
      <c r="AB1838" s="4">
        <v>1</v>
      </c>
      <c r="AC1838" s="4">
        <v>16040</v>
      </c>
      <c r="AD1838" s="4">
        <v>16.04</v>
      </c>
      <c r="AE1838" s="4">
        <v>22600</v>
      </c>
    </row>
    <row r="1839" spans="1:31" ht="22" customHeight="1" x14ac:dyDescent="0.3">
      <c r="A1839" s="5">
        <v>43015</v>
      </c>
      <c r="B1839" s="6" t="s">
        <v>31</v>
      </c>
      <c r="C1839" s="6" t="s">
        <v>1873</v>
      </c>
      <c r="D1839" s="6" t="s">
        <v>33</v>
      </c>
      <c r="E1839" s="6" t="s">
        <v>34</v>
      </c>
      <c r="F1839" s="6" t="s">
        <v>61</v>
      </c>
      <c r="G1839" s="9">
        <v>668366358</v>
      </c>
      <c r="H1839" s="7" t="s">
        <v>68</v>
      </c>
      <c r="I1839" s="6" t="s">
        <v>1874</v>
      </c>
      <c r="J1839" s="6" t="s">
        <v>230</v>
      </c>
      <c r="K1839" s="6" t="s">
        <v>580</v>
      </c>
      <c r="L1839" s="6" t="s">
        <v>110</v>
      </c>
      <c r="M1839" s="7" t="s">
        <v>68</v>
      </c>
      <c r="N1839" s="7" t="s">
        <v>68</v>
      </c>
      <c r="O1839" s="7" t="s">
        <v>68</v>
      </c>
      <c r="P1839" s="6" t="s">
        <v>231</v>
      </c>
      <c r="Q1839" s="6" t="s">
        <v>1845</v>
      </c>
      <c r="R1839" s="6" t="s">
        <v>113</v>
      </c>
      <c r="S1839" s="6" t="s">
        <v>110</v>
      </c>
      <c r="T1839" s="6" t="s">
        <v>114</v>
      </c>
      <c r="U1839" s="6" t="s">
        <v>115</v>
      </c>
      <c r="V1839" s="6" t="s">
        <v>45</v>
      </c>
      <c r="W1839" s="6" t="s">
        <v>34</v>
      </c>
      <c r="X1839" s="6" t="s">
        <v>46</v>
      </c>
      <c r="Y1839" s="6" t="s">
        <v>47</v>
      </c>
      <c r="Z1839" s="6" t="s">
        <v>1986</v>
      </c>
      <c r="AA1839" s="6" t="s">
        <v>1987</v>
      </c>
      <c r="AB1839" s="7">
        <v>1</v>
      </c>
      <c r="AC1839" s="7">
        <v>17000</v>
      </c>
      <c r="AD1839" s="7">
        <v>17</v>
      </c>
      <c r="AE1839" s="7">
        <v>51200</v>
      </c>
    </row>
    <row r="1840" spans="1:31" ht="22" customHeight="1" x14ac:dyDescent="0.3">
      <c r="A1840" s="2">
        <v>43013</v>
      </c>
      <c r="B1840" s="3" t="s">
        <v>31</v>
      </c>
      <c r="C1840" s="3" t="s">
        <v>56</v>
      </c>
      <c r="D1840" s="4" t="s">
        <v>68</v>
      </c>
      <c r="E1840" s="4" t="s">
        <v>68</v>
      </c>
      <c r="F1840" s="4" t="s">
        <v>68</v>
      </c>
      <c r="G1840" s="4" t="s">
        <v>68</v>
      </c>
      <c r="H1840" s="4" t="s">
        <v>68</v>
      </c>
      <c r="I1840" s="3" t="s">
        <v>1843</v>
      </c>
      <c r="J1840" s="3" t="s">
        <v>244</v>
      </c>
      <c r="K1840" s="4" t="s">
        <v>68</v>
      </c>
      <c r="L1840" s="3" t="s">
        <v>245</v>
      </c>
      <c r="M1840" s="3" t="s">
        <v>61</v>
      </c>
      <c r="N1840" s="4" t="s">
        <v>68</v>
      </c>
      <c r="O1840" s="4" t="s">
        <v>68</v>
      </c>
      <c r="P1840" s="3" t="s">
        <v>246</v>
      </c>
      <c r="Q1840" s="3" t="s">
        <v>1858</v>
      </c>
      <c r="R1840" s="3" t="s">
        <v>474</v>
      </c>
      <c r="S1840" s="3" t="s">
        <v>245</v>
      </c>
      <c r="T1840" s="3" t="s">
        <v>475</v>
      </c>
      <c r="U1840" s="3" t="s">
        <v>124</v>
      </c>
      <c r="V1840" s="3" t="s">
        <v>45</v>
      </c>
      <c r="W1840" s="3" t="s">
        <v>34</v>
      </c>
      <c r="X1840" s="3" t="s">
        <v>46</v>
      </c>
      <c r="Y1840" s="3" t="s">
        <v>47</v>
      </c>
      <c r="Z1840" s="3" t="s">
        <v>187</v>
      </c>
      <c r="AA1840" s="3" t="s">
        <v>1988</v>
      </c>
      <c r="AB1840" s="4">
        <v>2</v>
      </c>
      <c r="AC1840" s="4">
        <v>48880</v>
      </c>
      <c r="AD1840" s="4">
        <v>48.88</v>
      </c>
      <c r="AE1840" s="4">
        <v>564000</v>
      </c>
    </row>
    <row r="1841" spans="1:31" ht="22" customHeight="1" x14ac:dyDescent="0.3">
      <c r="A1841" s="5">
        <v>43010</v>
      </c>
      <c r="B1841" s="6" t="s">
        <v>107</v>
      </c>
      <c r="C1841" s="6" t="s">
        <v>56</v>
      </c>
      <c r="D1841" s="7" t="s">
        <v>68</v>
      </c>
      <c r="E1841" s="7" t="s">
        <v>68</v>
      </c>
      <c r="F1841" s="7" t="s">
        <v>68</v>
      </c>
      <c r="G1841" s="7" t="s">
        <v>68</v>
      </c>
      <c r="H1841" s="7" t="s">
        <v>68</v>
      </c>
      <c r="I1841" s="6" t="s">
        <v>1843</v>
      </c>
      <c r="J1841" s="6" t="s">
        <v>108</v>
      </c>
      <c r="K1841" s="6" t="s">
        <v>109</v>
      </c>
      <c r="L1841" s="6" t="s">
        <v>110</v>
      </c>
      <c r="M1841" s="6" t="s">
        <v>61</v>
      </c>
      <c r="N1841" s="7">
        <v>4753761516.5299997</v>
      </c>
      <c r="O1841" s="7">
        <v>5421594553.2399998</v>
      </c>
      <c r="P1841" s="6" t="s">
        <v>1856</v>
      </c>
      <c r="Q1841" s="6" t="s">
        <v>1858</v>
      </c>
      <c r="R1841" s="6" t="s">
        <v>133</v>
      </c>
      <c r="S1841" s="6" t="s">
        <v>110</v>
      </c>
      <c r="T1841" s="6" t="s">
        <v>134</v>
      </c>
      <c r="U1841" s="6" t="s">
        <v>115</v>
      </c>
      <c r="V1841" s="6" t="s">
        <v>45</v>
      </c>
      <c r="W1841" s="6" t="s">
        <v>34</v>
      </c>
      <c r="X1841" s="6" t="s">
        <v>46</v>
      </c>
      <c r="Y1841" s="6" t="s">
        <v>47</v>
      </c>
      <c r="Z1841" s="6" t="s">
        <v>187</v>
      </c>
      <c r="AA1841" s="6" t="s">
        <v>1989</v>
      </c>
      <c r="AB1841" s="7">
        <v>6</v>
      </c>
      <c r="AC1841" s="7">
        <v>60540</v>
      </c>
      <c r="AD1841" s="7">
        <v>60.54</v>
      </c>
      <c r="AE1841" s="7">
        <v>537000</v>
      </c>
    </row>
    <row r="1842" spans="1:31" ht="22" customHeight="1" x14ac:dyDescent="0.3">
      <c r="A1842" s="2">
        <v>43010</v>
      </c>
      <c r="B1842" s="3" t="s">
        <v>31</v>
      </c>
      <c r="C1842" s="3" t="s">
        <v>56</v>
      </c>
      <c r="D1842" s="4" t="s">
        <v>68</v>
      </c>
      <c r="E1842" s="4" t="s">
        <v>68</v>
      </c>
      <c r="F1842" s="4" t="s">
        <v>68</v>
      </c>
      <c r="G1842" s="4" t="s">
        <v>68</v>
      </c>
      <c r="H1842" s="4" t="s">
        <v>68</v>
      </c>
      <c r="I1842" s="3" t="s">
        <v>1843</v>
      </c>
      <c r="J1842" s="3" t="s">
        <v>1990</v>
      </c>
      <c r="K1842" s="4" t="s">
        <v>68</v>
      </c>
      <c r="L1842" s="3" t="s">
        <v>110</v>
      </c>
      <c r="M1842" s="4" t="s">
        <v>68</v>
      </c>
      <c r="N1842" s="4" t="s">
        <v>68</v>
      </c>
      <c r="O1842" s="4" t="s">
        <v>68</v>
      </c>
      <c r="P1842" s="3" t="s">
        <v>1991</v>
      </c>
      <c r="Q1842" s="3" t="s">
        <v>1858</v>
      </c>
      <c r="R1842" s="3" t="s">
        <v>968</v>
      </c>
      <c r="S1842" s="3" t="s">
        <v>110</v>
      </c>
      <c r="T1842" s="3" t="s">
        <v>969</v>
      </c>
      <c r="U1842" s="3" t="s">
        <v>115</v>
      </c>
      <c r="V1842" s="3" t="s">
        <v>45</v>
      </c>
      <c r="W1842" s="3" t="s">
        <v>34</v>
      </c>
      <c r="X1842" s="3" t="s">
        <v>46</v>
      </c>
      <c r="Y1842" s="3" t="s">
        <v>47</v>
      </c>
      <c r="Z1842" s="3" t="s">
        <v>145</v>
      </c>
      <c r="AA1842" s="3" t="s">
        <v>1992</v>
      </c>
      <c r="AB1842" s="4">
        <v>2</v>
      </c>
      <c r="AC1842" s="4">
        <v>16070</v>
      </c>
      <c r="AD1842" s="4">
        <v>16.07</v>
      </c>
      <c r="AE1842" s="4">
        <v>180000</v>
      </c>
    </row>
    <row r="1843" spans="1:31" ht="22" customHeight="1" x14ac:dyDescent="0.3">
      <c r="A1843" s="5">
        <v>43010</v>
      </c>
      <c r="B1843" s="6" t="s">
        <v>31</v>
      </c>
      <c r="C1843" s="6" t="s">
        <v>56</v>
      </c>
      <c r="D1843" s="7" t="s">
        <v>68</v>
      </c>
      <c r="E1843" s="7" t="s">
        <v>68</v>
      </c>
      <c r="F1843" s="7" t="s">
        <v>68</v>
      </c>
      <c r="G1843" s="7" t="s">
        <v>68</v>
      </c>
      <c r="H1843" s="7" t="s">
        <v>68</v>
      </c>
      <c r="I1843" s="6" t="s">
        <v>1843</v>
      </c>
      <c r="J1843" s="6" t="s">
        <v>1990</v>
      </c>
      <c r="K1843" s="7" t="s">
        <v>68</v>
      </c>
      <c r="L1843" s="6" t="s">
        <v>110</v>
      </c>
      <c r="M1843" s="7" t="s">
        <v>68</v>
      </c>
      <c r="N1843" s="7" t="s">
        <v>68</v>
      </c>
      <c r="O1843" s="7" t="s">
        <v>68</v>
      </c>
      <c r="P1843" s="6" t="s">
        <v>1991</v>
      </c>
      <c r="Q1843" s="6" t="s">
        <v>1858</v>
      </c>
      <c r="R1843" s="6" t="s">
        <v>968</v>
      </c>
      <c r="S1843" s="6" t="s">
        <v>110</v>
      </c>
      <c r="T1843" s="6" t="s">
        <v>969</v>
      </c>
      <c r="U1843" s="6" t="s">
        <v>115</v>
      </c>
      <c r="V1843" s="6" t="s">
        <v>45</v>
      </c>
      <c r="W1843" s="6" t="s">
        <v>34</v>
      </c>
      <c r="X1843" s="6" t="s">
        <v>46</v>
      </c>
      <c r="Y1843" s="6" t="s">
        <v>47</v>
      </c>
      <c r="Z1843" s="6" t="s">
        <v>145</v>
      </c>
      <c r="AA1843" s="6" t="s">
        <v>1993</v>
      </c>
      <c r="AB1843" s="7">
        <v>5</v>
      </c>
      <c r="AC1843" s="7">
        <v>40175</v>
      </c>
      <c r="AD1843" s="7">
        <v>40.17</v>
      </c>
      <c r="AE1843" s="7">
        <v>450000</v>
      </c>
    </row>
    <row r="1844" spans="1:31" ht="22" customHeight="1" x14ac:dyDescent="0.3">
      <c r="A1844" s="2">
        <v>43010</v>
      </c>
      <c r="B1844" s="3" t="s">
        <v>107</v>
      </c>
      <c r="C1844" s="3" t="s">
        <v>56</v>
      </c>
      <c r="D1844" s="4" t="s">
        <v>68</v>
      </c>
      <c r="E1844" s="4" t="s">
        <v>68</v>
      </c>
      <c r="F1844" s="4" t="s">
        <v>68</v>
      </c>
      <c r="G1844" s="4" t="s">
        <v>68</v>
      </c>
      <c r="H1844" s="4" t="s">
        <v>68</v>
      </c>
      <c r="I1844" s="3" t="s">
        <v>1843</v>
      </c>
      <c r="J1844" s="3" t="s">
        <v>108</v>
      </c>
      <c r="K1844" s="3" t="s">
        <v>109</v>
      </c>
      <c r="L1844" s="3" t="s">
        <v>110</v>
      </c>
      <c r="M1844" s="3" t="s">
        <v>61</v>
      </c>
      <c r="N1844" s="4">
        <v>4753761516.5299997</v>
      </c>
      <c r="O1844" s="4">
        <v>5421594553.2399998</v>
      </c>
      <c r="P1844" s="3" t="s">
        <v>1856</v>
      </c>
      <c r="Q1844" s="3" t="s">
        <v>1858</v>
      </c>
      <c r="R1844" s="3" t="s">
        <v>133</v>
      </c>
      <c r="S1844" s="3" t="s">
        <v>110</v>
      </c>
      <c r="T1844" s="3" t="s">
        <v>134</v>
      </c>
      <c r="U1844" s="3" t="s">
        <v>115</v>
      </c>
      <c r="V1844" s="3" t="s">
        <v>45</v>
      </c>
      <c r="W1844" s="3" t="s">
        <v>34</v>
      </c>
      <c r="X1844" s="3" t="s">
        <v>46</v>
      </c>
      <c r="Y1844" s="3" t="s">
        <v>47</v>
      </c>
      <c r="Z1844" s="3" t="s">
        <v>345</v>
      </c>
      <c r="AA1844" s="3" t="s">
        <v>1994</v>
      </c>
      <c r="AB1844" s="4">
        <v>2</v>
      </c>
      <c r="AC1844" s="4">
        <v>25140</v>
      </c>
      <c r="AD1844" s="4">
        <v>25.14</v>
      </c>
      <c r="AE1844" s="4">
        <v>281000</v>
      </c>
    </row>
    <row r="1845" spans="1:31" ht="22" customHeight="1" x14ac:dyDescent="0.3">
      <c r="A1845" s="5">
        <v>43010</v>
      </c>
      <c r="B1845" s="6" t="s">
        <v>107</v>
      </c>
      <c r="C1845" s="6" t="s">
        <v>56</v>
      </c>
      <c r="D1845" s="7" t="s">
        <v>68</v>
      </c>
      <c r="E1845" s="7" t="s">
        <v>68</v>
      </c>
      <c r="F1845" s="7" t="s">
        <v>68</v>
      </c>
      <c r="G1845" s="7" t="s">
        <v>68</v>
      </c>
      <c r="H1845" s="7" t="s">
        <v>68</v>
      </c>
      <c r="I1845" s="6" t="s">
        <v>1843</v>
      </c>
      <c r="J1845" s="6" t="s">
        <v>108</v>
      </c>
      <c r="K1845" s="6" t="s">
        <v>109</v>
      </c>
      <c r="L1845" s="6" t="s">
        <v>110</v>
      </c>
      <c r="M1845" s="6" t="s">
        <v>61</v>
      </c>
      <c r="N1845" s="7">
        <v>4753761516.5299997</v>
      </c>
      <c r="O1845" s="7">
        <v>5421594553.2399998</v>
      </c>
      <c r="P1845" s="6" t="s">
        <v>1856</v>
      </c>
      <c r="Q1845" s="6" t="s">
        <v>1858</v>
      </c>
      <c r="R1845" s="6" t="s">
        <v>133</v>
      </c>
      <c r="S1845" s="6" t="s">
        <v>110</v>
      </c>
      <c r="T1845" s="6" t="s">
        <v>134</v>
      </c>
      <c r="U1845" s="6" t="s">
        <v>115</v>
      </c>
      <c r="V1845" s="6" t="s">
        <v>45</v>
      </c>
      <c r="W1845" s="6" t="s">
        <v>34</v>
      </c>
      <c r="X1845" s="6" t="s">
        <v>46</v>
      </c>
      <c r="Y1845" s="6" t="s">
        <v>47</v>
      </c>
      <c r="Z1845" s="6" t="s">
        <v>187</v>
      </c>
      <c r="AA1845" s="6" t="s">
        <v>1995</v>
      </c>
      <c r="AB1845" s="7">
        <v>2</v>
      </c>
      <c r="AC1845" s="7">
        <v>20180</v>
      </c>
      <c r="AD1845" s="7">
        <v>20.18</v>
      </c>
      <c r="AE1845" s="7">
        <v>179000</v>
      </c>
    </row>
    <row r="1846" spans="1:31" ht="22" customHeight="1" x14ac:dyDescent="0.3">
      <c r="A1846" s="2">
        <v>43010</v>
      </c>
      <c r="B1846" s="3" t="s">
        <v>31</v>
      </c>
      <c r="C1846" s="3" t="s">
        <v>1873</v>
      </c>
      <c r="D1846" s="3" t="s">
        <v>33</v>
      </c>
      <c r="E1846" s="3" t="s">
        <v>34</v>
      </c>
      <c r="F1846" s="3" t="s">
        <v>61</v>
      </c>
      <c r="G1846" s="8">
        <v>668366358</v>
      </c>
      <c r="H1846" s="4" t="s">
        <v>68</v>
      </c>
      <c r="I1846" s="3" t="s">
        <v>1874</v>
      </c>
      <c r="J1846" s="3" t="s">
        <v>131</v>
      </c>
      <c r="K1846" s="3" t="s">
        <v>109</v>
      </c>
      <c r="L1846" s="3" t="s">
        <v>110</v>
      </c>
      <c r="M1846" s="4" t="s">
        <v>68</v>
      </c>
      <c r="N1846" s="4" t="s">
        <v>68</v>
      </c>
      <c r="O1846" s="4" t="s">
        <v>68</v>
      </c>
      <c r="P1846" s="3" t="s">
        <v>132</v>
      </c>
      <c r="Q1846" s="3" t="s">
        <v>1845</v>
      </c>
      <c r="R1846" s="3" t="s">
        <v>133</v>
      </c>
      <c r="S1846" s="3" t="s">
        <v>110</v>
      </c>
      <c r="T1846" s="3" t="s">
        <v>134</v>
      </c>
      <c r="U1846" s="3" t="s">
        <v>115</v>
      </c>
      <c r="V1846" s="3" t="s">
        <v>45</v>
      </c>
      <c r="W1846" s="3" t="s">
        <v>34</v>
      </c>
      <c r="X1846" s="3" t="s">
        <v>46</v>
      </c>
      <c r="Y1846" s="3" t="s">
        <v>47</v>
      </c>
      <c r="Z1846" s="3" t="s">
        <v>145</v>
      </c>
      <c r="AA1846" s="3" t="s">
        <v>1996</v>
      </c>
      <c r="AB1846" s="4">
        <v>6</v>
      </c>
      <c r="AC1846" s="4">
        <v>52200</v>
      </c>
      <c r="AD1846" s="4">
        <v>52.2</v>
      </c>
      <c r="AE1846" s="4">
        <v>584000</v>
      </c>
    </row>
    <row r="1847" spans="1:31" ht="22" customHeight="1" x14ac:dyDescent="0.3">
      <c r="A1847" s="5">
        <v>43009</v>
      </c>
      <c r="B1847" s="6" t="s">
        <v>31</v>
      </c>
      <c r="C1847" s="6" t="s">
        <v>56</v>
      </c>
      <c r="D1847" s="7" t="s">
        <v>68</v>
      </c>
      <c r="E1847" s="7" t="s">
        <v>68</v>
      </c>
      <c r="F1847" s="7" t="s">
        <v>68</v>
      </c>
      <c r="G1847" s="7" t="s">
        <v>68</v>
      </c>
      <c r="H1847" s="7" t="s">
        <v>68</v>
      </c>
      <c r="I1847" s="6" t="s">
        <v>1843</v>
      </c>
      <c r="J1847" s="6" t="s">
        <v>1676</v>
      </c>
      <c r="K1847" s="6" t="s">
        <v>1677</v>
      </c>
      <c r="L1847" s="6" t="s">
        <v>92</v>
      </c>
      <c r="M1847" s="6" t="s">
        <v>61</v>
      </c>
      <c r="N1847" s="9">
        <v>42196711</v>
      </c>
      <c r="O1847" s="7" t="s">
        <v>68</v>
      </c>
      <c r="P1847" s="6" t="s">
        <v>1678</v>
      </c>
      <c r="Q1847" s="6" t="s">
        <v>1858</v>
      </c>
      <c r="R1847" s="6" t="s">
        <v>91</v>
      </c>
      <c r="S1847" s="6" t="s">
        <v>92</v>
      </c>
      <c r="T1847" s="6" t="s">
        <v>93</v>
      </c>
      <c r="U1847" s="6" t="s">
        <v>94</v>
      </c>
      <c r="V1847" s="6" t="s">
        <v>45</v>
      </c>
      <c r="W1847" s="6" t="s">
        <v>34</v>
      </c>
      <c r="X1847" s="6" t="s">
        <v>46</v>
      </c>
      <c r="Y1847" s="6" t="s">
        <v>47</v>
      </c>
      <c r="Z1847" s="6" t="s">
        <v>95</v>
      </c>
      <c r="AA1847" s="6" t="s">
        <v>1966</v>
      </c>
      <c r="AB1847" s="7">
        <v>6</v>
      </c>
      <c r="AC1847" s="7">
        <v>78600</v>
      </c>
      <c r="AD1847" s="7">
        <v>78.599999999999994</v>
      </c>
      <c r="AE1847" s="7">
        <v>361000</v>
      </c>
    </row>
    <row r="1848" spans="1:31" ht="22" customHeight="1" x14ac:dyDescent="0.3">
      <c r="A1848" s="2">
        <v>43009</v>
      </c>
      <c r="B1848" s="3" t="s">
        <v>31</v>
      </c>
      <c r="C1848" s="3" t="s">
        <v>56</v>
      </c>
      <c r="D1848" s="4" t="s">
        <v>68</v>
      </c>
      <c r="E1848" s="4" t="s">
        <v>68</v>
      </c>
      <c r="F1848" s="4" t="s">
        <v>68</v>
      </c>
      <c r="G1848" s="4" t="s">
        <v>68</v>
      </c>
      <c r="H1848" s="4" t="s">
        <v>68</v>
      </c>
      <c r="I1848" s="3" t="s">
        <v>1955</v>
      </c>
      <c r="J1848" s="3" t="s">
        <v>385</v>
      </c>
      <c r="K1848" s="4" t="s">
        <v>68</v>
      </c>
      <c r="L1848" s="3" t="s">
        <v>120</v>
      </c>
      <c r="M1848" s="3" t="s">
        <v>61</v>
      </c>
      <c r="N1848" s="4" t="s">
        <v>68</v>
      </c>
      <c r="O1848" s="4" t="s">
        <v>68</v>
      </c>
      <c r="P1848" s="3" t="s">
        <v>387</v>
      </c>
      <c r="Q1848" s="3" t="s">
        <v>1858</v>
      </c>
      <c r="R1848" s="3" t="s">
        <v>122</v>
      </c>
      <c r="S1848" s="3" t="s">
        <v>120</v>
      </c>
      <c r="T1848" s="3" t="s">
        <v>123</v>
      </c>
      <c r="U1848" s="3" t="s">
        <v>124</v>
      </c>
      <c r="V1848" s="3" t="s">
        <v>45</v>
      </c>
      <c r="W1848" s="3" t="s">
        <v>34</v>
      </c>
      <c r="X1848" s="3" t="s">
        <v>46</v>
      </c>
      <c r="Y1848" s="3" t="s">
        <v>47</v>
      </c>
      <c r="Z1848" s="3" t="s">
        <v>207</v>
      </c>
      <c r="AA1848" s="3" t="s">
        <v>1517</v>
      </c>
      <c r="AB1848" s="4">
        <v>4</v>
      </c>
      <c r="AC1848" s="4">
        <v>40240</v>
      </c>
      <c r="AD1848" s="4">
        <v>40.24</v>
      </c>
      <c r="AE1848" s="4">
        <v>116000</v>
      </c>
    </row>
    <row r="1849" spans="1:31" ht="22" customHeight="1" x14ac:dyDescent="0.3">
      <c r="A1849" s="5">
        <v>43009</v>
      </c>
      <c r="B1849" s="6" t="s">
        <v>31</v>
      </c>
      <c r="C1849" s="6" t="s">
        <v>56</v>
      </c>
      <c r="D1849" s="7" t="s">
        <v>68</v>
      </c>
      <c r="E1849" s="7" t="s">
        <v>68</v>
      </c>
      <c r="F1849" s="7" t="s">
        <v>68</v>
      </c>
      <c r="G1849" s="7" t="s">
        <v>68</v>
      </c>
      <c r="H1849" s="7" t="s">
        <v>68</v>
      </c>
      <c r="I1849" s="6" t="s">
        <v>1843</v>
      </c>
      <c r="J1849" s="6" t="s">
        <v>1676</v>
      </c>
      <c r="K1849" s="6" t="s">
        <v>1677</v>
      </c>
      <c r="L1849" s="6" t="s">
        <v>92</v>
      </c>
      <c r="M1849" s="6" t="s">
        <v>61</v>
      </c>
      <c r="N1849" s="9">
        <v>42196711</v>
      </c>
      <c r="O1849" s="7" t="s">
        <v>68</v>
      </c>
      <c r="P1849" s="6" t="s">
        <v>1678</v>
      </c>
      <c r="Q1849" s="6" t="s">
        <v>1858</v>
      </c>
      <c r="R1849" s="6" t="s">
        <v>91</v>
      </c>
      <c r="S1849" s="6" t="s">
        <v>92</v>
      </c>
      <c r="T1849" s="6" t="s">
        <v>93</v>
      </c>
      <c r="U1849" s="6" t="s">
        <v>94</v>
      </c>
      <c r="V1849" s="6" t="s">
        <v>45</v>
      </c>
      <c r="W1849" s="6" t="s">
        <v>34</v>
      </c>
      <c r="X1849" s="6" t="s">
        <v>46</v>
      </c>
      <c r="Y1849" s="6" t="s">
        <v>47</v>
      </c>
      <c r="Z1849" s="6" t="s">
        <v>95</v>
      </c>
      <c r="AA1849" s="6" t="s">
        <v>1997</v>
      </c>
      <c r="AB1849" s="7">
        <v>6</v>
      </c>
      <c r="AC1849" s="7">
        <v>78600</v>
      </c>
      <c r="AD1849" s="7">
        <v>78.599999999999994</v>
      </c>
      <c r="AE1849" s="7">
        <v>361000</v>
      </c>
    </row>
    <row r="1850" spans="1:31" ht="22" customHeight="1" x14ac:dyDescent="0.3">
      <c r="A1850" s="2">
        <v>43009</v>
      </c>
      <c r="B1850" s="3" t="s">
        <v>31</v>
      </c>
      <c r="C1850" s="3" t="s">
        <v>56</v>
      </c>
      <c r="D1850" s="4" t="s">
        <v>68</v>
      </c>
      <c r="E1850" s="4" t="s">
        <v>68</v>
      </c>
      <c r="F1850" s="4" t="s">
        <v>68</v>
      </c>
      <c r="G1850" s="4" t="s">
        <v>68</v>
      </c>
      <c r="H1850" s="4" t="s">
        <v>68</v>
      </c>
      <c r="I1850" s="3" t="s">
        <v>1843</v>
      </c>
      <c r="J1850" s="3" t="s">
        <v>1676</v>
      </c>
      <c r="K1850" s="3" t="s">
        <v>1677</v>
      </c>
      <c r="L1850" s="3" t="s">
        <v>92</v>
      </c>
      <c r="M1850" s="3" t="s">
        <v>61</v>
      </c>
      <c r="N1850" s="8">
        <v>42196711</v>
      </c>
      <c r="O1850" s="4" t="s">
        <v>68</v>
      </c>
      <c r="P1850" s="3" t="s">
        <v>1678</v>
      </c>
      <c r="Q1850" s="3" t="s">
        <v>1858</v>
      </c>
      <c r="R1850" s="3" t="s">
        <v>91</v>
      </c>
      <c r="S1850" s="3" t="s">
        <v>92</v>
      </c>
      <c r="T1850" s="3" t="s">
        <v>93</v>
      </c>
      <c r="U1850" s="3" t="s">
        <v>94</v>
      </c>
      <c r="V1850" s="3" t="s">
        <v>45</v>
      </c>
      <c r="W1850" s="3" t="s">
        <v>34</v>
      </c>
      <c r="X1850" s="3" t="s">
        <v>46</v>
      </c>
      <c r="Y1850" s="3" t="s">
        <v>47</v>
      </c>
      <c r="Z1850" s="3" t="s">
        <v>95</v>
      </c>
      <c r="AA1850" s="3" t="s">
        <v>1998</v>
      </c>
      <c r="AB1850" s="4">
        <v>6</v>
      </c>
      <c r="AC1850" s="4">
        <v>78600</v>
      </c>
      <c r="AD1850" s="4">
        <v>78.599999999999994</v>
      </c>
      <c r="AE1850" s="4">
        <v>361000</v>
      </c>
    </row>
    <row r="1851" spans="1:31" ht="22" customHeight="1" x14ac:dyDescent="0.3">
      <c r="A1851" s="5">
        <v>43009</v>
      </c>
      <c r="B1851" s="6" t="s">
        <v>31</v>
      </c>
      <c r="C1851" s="6" t="s">
        <v>56</v>
      </c>
      <c r="D1851" s="7" t="s">
        <v>68</v>
      </c>
      <c r="E1851" s="7" t="s">
        <v>68</v>
      </c>
      <c r="F1851" s="7" t="s">
        <v>68</v>
      </c>
      <c r="G1851" s="7" t="s">
        <v>68</v>
      </c>
      <c r="H1851" s="7" t="s">
        <v>68</v>
      </c>
      <c r="I1851" s="6" t="s">
        <v>1843</v>
      </c>
      <c r="J1851" s="6" t="s">
        <v>1676</v>
      </c>
      <c r="K1851" s="6" t="s">
        <v>1677</v>
      </c>
      <c r="L1851" s="6" t="s">
        <v>92</v>
      </c>
      <c r="M1851" s="6" t="s">
        <v>61</v>
      </c>
      <c r="N1851" s="9">
        <v>42196711</v>
      </c>
      <c r="O1851" s="7" t="s">
        <v>68</v>
      </c>
      <c r="P1851" s="6" t="s">
        <v>1678</v>
      </c>
      <c r="Q1851" s="6" t="s">
        <v>1858</v>
      </c>
      <c r="R1851" s="6" t="s">
        <v>91</v>
      </c>
      <c r="S1851" s="6" t="s">
        <v>92</v>
      </c>
      <c r="T1851" s="6" t="s">
        <v>93</v>
      </c>
      <c r="U1851" s="6" t="s">
        <v>94</v>
      </c>
      <c r="V1851" s="6" t="s">
        <v>45</v>
      </c>
      <c r="W1851" s="6" t="s">
        <v>34</v>
      </c>
      <c r="X1851" s="6" t="s">
        <v>46</v>
      </c>
      <c r="Y1851" s="6" t="s">
        <v>47</v>
      </c>
      <c r="Z1851" s="6" t="s">
        <v>95</v>
      </c>
      <c r="AA1851" s="6" t="s">
        <v>1966</v>
      </c>
      <c r="AB1851" s="7">
        <v>6</v>
      </c>
      <c r="AC1851" s="7">
        <v>78600</v>
      </c>
      <c r="AD1851" s="7">
        <v>78.599999999999994</v>
      </c>
      <c r="AE1851" s="7">
        <v>361000</v>
      </c>
    </row>
    <row r="1852" spans="1:31" ht="22" customHeight="1" x14ac:dyDescent="0.3">
      <c r="A1852" s="2">
        <v>43008</v>
      </c>
      <c r="B1852" s="3" t="s">
        <v>31</v>
      </c>
      <c r="C1852" s="3" t="s">
        <v>56</v>
      </c>
      <c r="D1852" s="3" t="s">
        <v>222</v>
      </c>
      <c r="E1852" s="3" t="s">
        <v>34</v>
      </c>
      <c r="F1852" s="4" t="s">
        <v>68</v>
      </c>
      <c r="G1852" s="4" t="s">
        <v>68</v>
      </c>
      <c r="H1852" s="4" t="s">
        <v>68</v>
      </c>
      <c r="I1852" s="3" t="s">
        <v>1882</v>
      </c>
      <c r="J1852" s="3" t="s">
        <v>230</v>
      </c>
      <c r="K1852" s="3" t="s">
        <v>580</v>
      </c>
      <c r="L1852" s="3" t="s">
        <v>110</v>
      </c>
      <c r="M1852" s="4" t="s">
        <v>68</v>
      </c>
      <c r="N1852" s="4" t="s">
        <v>68</v>
      </c>
      <c r="O1852" s="4" t="s">
        <v>68</v>
      </c>
      <c r="P1852" s="3" t="s">
        <v>231</v>
      </c>
      <c r="Q1852" s="3" t="s">
        <v>1858</v>
      </c>
      <c r="R1852" s="3" t="s">
        <v>113</v>
      </c>
      <c r="S1852" s="3" t="s">
        <v>110</v>
      </c>
      <c r="T1852" s="3" t="s">
        <v>114</v>
      </c>
      <c r="U1852" s="3" t="s">
        <v>115</v>
      </c>
      <c r="V1852" s="3" t="s">
        <v>45</v>
      </c>
      <c r="W1852" s="3" t="s">
        <v>34</v>
      </c>
      <c r="X1852" s="3" t="s">
        <v>46</v>
      </c>
      <c r="Y1852" s="3" t="s">
        <v>47</v>
      </c>
      <c r="Z1852" s="3" t="s">
        <v>232</v>
      </c>
      <c r="AA1852" s="3" t="s">
        <v>1999</v>
      </c>
      <c r="AB1852" s="4">
        <v>3</v>
      </c>
      <c r="AC1852" s="4">
        <v>48120</v>
      </c>
      <c r="AD1852" s="4">
        <v>48.12</v>
      </c>
      <c r="AE1852" s="4">
        <v>72600</v>
      </c>
    </row>
    <row r="1853" spans="1:31" ht="22" customHeight="1" x14ac:dyDescent="0.3">
      <c r="A1853" s="5">
        <v>43004</v>
      </c>
      <c r="B1853" s="6" t="s">
        <v>107</v>
      </c>
      <c r="C1853" s="6" t="s">
        <v>56</v>
      </c>
      <c r="D1853" s="7" t="s">
        <v>68</v>
      </c>
      <c r="E1853" s="7" t="s">
        <v>68</v>
      </c>
      <c r="F1853" s="7" t="s">
        <v>68</v>
      </c>
      <c r="G1853" s="7" t="s">
        <v>68</v>
      </c>
      <c r="H1853" s="7" t="s">
        <v>68</v>
      </c>
      <c r="I1853" s="6" t="s">
        <v>1843</v>
      </c>
      <c r="J1853" s="6" t="s">
        <v>108</v>
      </c>
      <c r="K1853" s="6" t="s">
        <v>109</v>
      </c>
      <c r="L1853" s="6" t="s">
        <v>110</v>
      </c>
      <c r="M1853" s="6" t="s">
        <v>61</v>
      </c>
      <c r="N1853" s="7">
        <v>4753761516.5299997</v>
      </c>
      <c r="O1853" s="7">
        <v>5421594553.2399998</v>
      </c>
      <c r="P1853" s="6" t="s">
        <v>1856</v>
      </c>
      <c r="Q1853" s="6" t="s">
        <v>1858</v>
      </c>
      <c r="R1853" s="6" t="s">
        <v>133</v>
      </c>
      <c r="S1853" s="6" t="s">
        <v>110</v>
      </c>
      <c r="T1853" s="6" t="s">
        <v>134</v>
      </c>
      <c r="U1853" s="6" t="s">
        <v>115</v>
      </c>
      <c r="V1853" s="6" t="s">
        <v>45</v>
      </c>
      <c r="W1853" s="6" t="s">
        <v>34</v>
      </c>
      <c r="X1853" s="6" t="s">
        <v>46</v>
      </c>
      <c r="Y1853" s="6" t="s">
        <v>47</v>
      </c>
      <c r="Z1853" s="6" t="s">
        <v>187</v>
      </c>
      <c r="AA1853" s="6" t="s">
        <v>2000</v>
      </c>
      <c r="AB1853" s="7">
        <v>2</v>
      </c>
      <c r="AC1853" s="7">
        <v>20180</v>
      </c>
      <c r="AD1853" s="7">
        <v>20.18</v>
      </c>
      <c r="AE1853" s="7">
        <v>177000</v>
      </c>
    </row>
    <row r="1854" spans="1:31" ht="22" customHeight="1" x14ac:dyDescent="0.3">
      <c r="A1854" s="2">
        <v>43004</v>
      </c>
      <c r="B1854" s="3" t="s">
        <v>31</v>
      </c>
      <c r="C1854" s="3" t="s">
        <v>56</v>
      </c>
      <c r="D1854" s="4" t="s">
        <v>68</v>
      </c>
      <c r="E1854" s="4" t="s">
        <v>68</v>
      </c>
      <c r="F1854" s="4" t="s">
        <v>68</v>
      </c>
      <c r="G1854" s="4" t="s">
        <v>68</v>
      </c>
      <c r="H1854" s="4" t="s">
        <v>68</v>
      </c>
      <c r="I1854" s="3" t="s">
        <v>1843</v>
      </c>
      <c r="J1854" s="3" t="s">
        <v>579</v>
      </c>
      <c r="K1854" s="3" t="s">
        <v>580</v>
      </c>
      <c r="L1854" s="3" t="s">
        <v>110</v>
      </c>
      <c r="M1854" s="3" t="s">
        <v>61</v>
      </c>
      <c r="N1854" s="4" t="s">
        <v>68</v>
      </c>
      <c r="O1854" s="4" t="s">
        <v>68</v>
      </c>
      <c r="P1854" s="3" t="s">
        <v>581</v>
      </c>
      <c r="Q1854" s="3" t="s">
        <v>1858</v>
      </c>
      <c r="R1854" s="3" t="s">
        <v>968</v>
      </c>
      <c r="S1854" s="3" t="s">
        <v>110</v>
      </c>
      <c r="T1854" s="3" t="s">
        <v>969</v>
      </c>
      <c r="U1854" s="3" t="s">
        <v>115</v>
      </c>
      <c r="V1854" s="3" t="s">
        <v>45</v>
      </c>
      <c r="W1854" s="3" t="s">
        <v>34</v>
      </c>
      <c r="X1854" s="3" t="s">
        <v>46</v>
      </c>
      <c r="Y1854" s="3" t="s">
        <v>47</v>
      </c>
      <c r="Z1854" s="3" t="s">
        <v>145</v>
      </c>
      <c r="AA1854" s="3" t="s">
        <v>2001</v>
      </c>
      <c r="AB1854" s="4">
        <v>4</v>
      </c>
      <c r="AC1854" s="4">
        <v>32140</v>
      </c>
      <c r="AD1854" s="4">
        <v>32.14</v>
      </c>
      <c r="AE1854" s="4">
        <v>359000</v>
      </c>
    </row>
    <row r="1855" spans="1:31" ht="22" customHeight="1" x14ac:dyDescent="0.3">
      <c r="A1855" s="5">
        <v>43004</v>
      </c>
      <c r="B1855" s="6" t="s">
        <v>31</v>
      </c>
      <c r="C1855" s="6" t="s">
        <v>1873</v>
      </c>
      <c r="D1855" s="6" t="s">
        <v>33</v>
      </c>
      <c r="E1855" s="6" t="s">
        <v>34</v>
      </c>
      <c r="F1855" s="6" t="s">
        <v>61</v>
      </c>
      <c r="G1855" s="9">
        <v>668366358</v>
      </c>
      <c r="H1855" s="7" t="s">
        <v>68</v>
      </c>
      <c r="I1855" s="6" t="s">
        <v>1874</v>
      </c>
      <c r="J1855" s="6" t="s">
        <v>131</v>
      </c>
      <c r="K1855" s="6" t="s">
        <v>109</v>
      </c>
      <c r="L1855" s="6" t="s">
        <v>110</v>
      </c>
      <c r="M1855" s="7" t="s">
        <v>68</v>
      </c>
      <c r="N1855" s="7" t="s">
        <v>68</v>
      </c>
      <c r="O1855" s="7" t="s">
        <v>68</v>
      </c>
      <c r="P1855" s="6" t="s">
        <v>132</v>
      </c>
      <c r="Q1855" s="6" t="s">
        <v>1845</v>
      </c>
      <c r="R1855" s="6" t="s">
        <v>133</v>
      </c>
      <c r="S1855" s="6" t="s">
        <v>110</v>
      </c>
      <c r="T1855" s="6" t="s">
        <v>134</v>
      </c>
      <c r="U1855" s="6" t="s">
        <v>115</v>
      </c>
      <c r="V1855" s="6" t="s">
        <v>45</v>
      </c>
      <c r="W1855" s="6" t="s">
        <v>34</v>
      </c>
      <c r="X1855" s="6" t="s">
        <v>46</v>
      </c>
      <c r="Y1855" s="6" t="s">
        <v>47</v>
      </c>
      <c r="Z1855" s="6" t="s">
        <v>145</v>
      </c>
      <c r="AA1855" s="6" t="s">
        <v>2002</v>
      </c>
      <c r="AB1855" s="7">
        <v>4</v>
      </c>
      <c r="AC1855" s="7">
        <v>34800</v>
      </c>
      <c r="AD1855" s="7">
        <v>34.799999999999997</v>
      </c>
      <c r="AE1855" s="7">
        <v>389000</v>
      </c>
    </row>
    <row r="1856" spans="1:31" ht="22" customHeight="1" x14ac:dyDescent="0.3">
      <c r="A1856" s="2">
        <v>43004</v>
      </c>
      <c r="B1856" s="3" t="s">
        <v>206</v>
      </c>
      <c r="C1856" s="3" t="s">
        <v>56</v>
      </c>
      <c r="D1856" s="4" t="s">
        <v>68</v>
      </c>
      <c r="E1856" s="4" t="s">
        <v>68</v>
      </c>
      <c r="F1856" s="4" t="s">
        <v>68</v>
      </c>
      <c r="G1856" s="4" t="s">
        <v>68</v>
      </c>
      <c r="H1856" s="4" t="s">
        <v>68</v>
      </c>
      <c r="I1856" s="3" t="s">
        <v>1843</v>
      </c>
      <c r="J1856" s="3" t="s">
        <v>108</v>
      </c>
      <c r="K1856" s="3" t="s">
        <v>109</v>
      </c>
      <c r="L1856" s="3" t="s">
        <v>110</v>
      </c>
      <c r="M1856" s="3" t="s">
        <v>61</v>
      </c>
      <c r="N1856" s="4">
        <v>4753761516.5299997</v>
      </c>
      <c r="O1856" s="4">
        <v>5421594553.2399998</v>
      </c>
      <c r="P1856" s="3" t="s">
        <v>1856</v>
      </c>
      <c r="Q1856" s="3" t="s">
        <v>1858</v>
      </c>
      <c r="R1856" s="3" t="s">
        <v>133</v>
      </c>
      <c r="S1856" s="3" t="s">
        <v>110</v>
      </c>
      <c r="T1856" s="3" t="s">
        <v>134</v>
      </c>
      <c r="U1856" s="3" t="s">
        <v>115</v>
      </c>
      <c r="V1856" s="3" t="s">
        <v>45</v>
      </c>
      <c r="W1856" s="3" t="s">
        <v>34</v>
      </c>
      <c r="X1856" s="3" t="s">
        <v>46</v>
      </c>
      <c r="Y1856" s="3" t="s">
        <v>47</v>
      </c>
      <c r="Z1856" s="3" t="s">
        <v>145</v>
      </c>
      <c r="AA1856" s="3" t="s">
        <v>2003</v>
      </c>
      <c r="AB1856" s="4">
        <v>4</v>
      </c>
      <c r="AC1856" s="4">
        <v>39040</v>
      </c>
      <c r="AD1856" s="4">
        <v>39.04</v>
      </c>
      <c r="AE1856" s="4">
        <v>437000</v>
      </c>
    </row>
    <row r="1857" spans="1:31" ht="22" customHeight="1" x14ac:dyDescent="0.3">
      <c r="A1857" s="5">
        <v>43004</v>
      </c>
      <c r="B1857" s="6" t="s">
        <v>31</v>
      </c>
      <c r="C1857" s="6" t="s">
        <v>1873</v>
      </c>
      <c r="D1857" s="6" t="s">
        <v>33</v>
      </c>
      <c r="E1857" s="6" t="s">
        <v>34</v>
      </c>
      <c r="F1857" s="6" t="s">
        <v>61</v>
      </c>
      <c r="G1857" s="9">
        <v>668366358</v>
      </c>
      <c r="H1857" s="7" t="s">
        <v>68</v>
      </c>
      <c r="I1857" s="6" t="s">
        <v>1874</v>
      </c>
      <c r="J1857" s="6" t="s">
        <v>131</v>
      </c>
      <c r="K1857" s="6" t="s">
        <v>109</v>
      </c>
      <c r="L1857" s="6" t="s">
        <v>110</v>
      </c>
      <c r="M1857" s="7" t="s">
        <v>68</v>
      </c>
      <c r="N1857" s="7" t="s">
        <v>68</v>
      </c>
      <c r="O1857" s="7" t="s">
        <v>68</v>
      </c>
      <c r="P1857" s="6" t="s">
        <v>132</v>
      </c>
      <c r="Q1857" s="6" t="s">
        <v>1845</v>
      </c>
      <c r="R1857" s="6" t="s">
        <v>133</v>
      </c>
      <c r="S1857" s="6" t="s">
        <v>110</v>
      </c>
      <c r="T1857" s="6" t="s">
        <v>134</v>
      </c>
      <c r="U1857" s="6" t="s">
        <v>115</v>
      </c>
      <c r="V1857" s="6" t="s">
        <v>45</v>
      </c>
      <c r="W1857" s="6" t="s">
        <v>34</v>
      </c>
      <c r="X1857" s="6" t="s">
        <v>46</v>
      </c>
      <c r="Y1857" s="6" t="s">
        <v>47</v>
      </c>
      <c r="Z1857" s="6" t="s">
        <v>145</v>
      </c>
      <c r="AA1857" s="6" t="s">
        <v>2004</v>
      </c>
      <c r="AB1857" s="7">
        <v>3</v>
      </c>
      <c r="AC1857" s="7">
        <v>26100</v>
      </c>
      <c r="AD1857" s="7">
        <v>26.1</v>
      </c>
      <c r="AE1857" s="7">
        <v>292000</v>
      </c>
    </row>
    <row r="1858" spans="1:31" ht="22" customHeight="1" x14ac:dyDescent="0.3">
      <c r="A1858" s="2">
        <v>43004</v>
      </c>
      <c r="B1858" s="3" t="s">
        <v>31</v>
      </c>
      <c r="C1858" s="3" t="s">
        <v>1873</v>
      </c>
      <c r="D1858" s="3" t="s">
        <v>33</v>
      </c>
      <c r="E1858" s="3" t="s">
        <v>34</v>
      </c>
      <c r="F1858" s="3" t="s">
        <v>61</v>
      </c>
      <c r="G1858" s="8">
        <v>668366358</v>
      </c>
      <c r="H1858" s="4" t="s">
        <v>68</v>
      </c>
      <c r="I1858" s="3" t="s">
        <v>1874</v>
      </c>
      <c r="J1858" s="3" t="s">
        <v>131</v>
      </c>
      <c r="K1858" s="3" t="s">
        <v>109</v>
      </c>
      <c r="L1858" s="3" t="s">
        <v>110</v>
      </c>
      <c r="M1858" s="4" t="s">
        <v>68</v>
      </c>
      <c r="N1858" s="4" t="s">
        <v>68</v>
      </c>
      <c r="O1858" s="4" t="s">
        <v>68</v>
      </c>
      <c r="P1858" s="3" t="s">
        <v>132</v>
      </c>
      <c r="Q1858" s="3" t="s">
        <v>1845</v>
      </c>
      <c r="R1858" s="3" t="s">
        <v>133</v>
      </c>
      <c r="S1858" s="3" t="s">
        <v>110</v>
      </c>
      <c r="T1858" s="3" t="s">
        <v>134</v>
      </c>
      <c r="U1858" s="3" t="s">
        <v>115</v>
      </c>
      <c r="V1858" s="3" t="s">
        <v>45</v>
      </c>
      <c r="W1858" s="3" t="s">
        <v>34</v>
      </c>
      <c r="X1858" s="3" t="s">
        <v>46</v>
      </c>
      <c r="Y1858" s="3" t="s">
        <v>47</v>
      </c>
      <c r="Z1858" s="3" t="s">
        <v>187</v>
      </c>
      <c r="AA1858" s="3" t="s">
        <v>2005</v>
      </c>
      <c r="AB1858" s="4">
        <v>1</v>
      </c>
      <c r="AC1858" s="4">
        <v>3977</v>
      </c>
      <c r="AD1858" s="4">
        <v>3.98</v>
      </c>
      <c r="AE1858" s="4">
        <v>34800</v>
      </c>
    </row>
    <row r="1859" spans="1:31" ht="22" customHeight="1" x14ac:dyDescent="0.3">
      <c r="A1859" s="5">
        <v>43003</v>
      </c>
      <c r="B1859" s="6" t="s">
        <v>31</v>
      </c>
      <c r="C1859" s="6" t="s">
        <v>56</v>
      </c>
      <c r="D1859" s="7" t="s">
        <v>68</v>
      </c>
      <c r="E1859" s="7" t="s">
        <v>68</v>
      </c>
      <c r="F1859" s="7" t="s">
        <v>68</v>
      </c>
      <c r="G1859" s="7" t="s">
        <v>68</v>
      </c>
      <c r="H1859" s="7" t="s">
        <v>68</v>
      </c>
      <c r="I1859" s="6" t="s">
        <v>1843</v>
      </c>
      <c r="J1859" s="6" t="s">
        <v>1676</v>
      </c>
      <c r="K1859" s="6" t="s">
        <v>1677</v>
      </c>
      <c r="L1859" s="6" t="s">
        <v>92</v>
      </c>
      <c r="M1859" s="6" t="s">
        <v>61</v>
      </c>
      <c r="N1859" s="9">
        <v>42196711</v>
      </c>
      <c r="O1859" s="7" t="s">
        <v>68</v>
      </c>
      <c r="P1859" s="6" t="s">
        <v>1678</v>
      </c>
      <c r="Q1859" s="6" t="s">
        <v>1858</v>
      </c>
      <c r="R1859" s="6" t="s">
        <v>91</v>
      </c>
      <c r="S1859" s="6" t="s">
        <v>92</v>
      </c>
      <c r="T1859" s="6" t="s">
        <v>93</v>
      </c>
      <c r="U1859" s="6" t="s">
        <v>94</v>
      </c>
      <c r="V1859" s="6" t="s">
        <v>45</v>
      </c>
      <c r="W1859" s="6" t="s">
        <v>34</v>
      </c>
      <c r="X1859" s="6" t="s">
        <v>46</v>
      </c>
      <c r="Y1859" s="6" t="s">
        <v>47</v>
      </c>
      <c r="Z1859" s="6" t="s">
        <v>95</v>
      </c>
      <c r="AA1859" s="6" t="s">
        <v>2006</v>
      </c>
      <c r="AB1859" s="7">
        <v>4</v>
      </c>
      <c r="AC1859" s="7">
        <v>50400</v>
      </c>
      <c r="AD1859" s="7">
        <v>50.4</v>
      </c>
      <c r="AE1859" s="7">
        <v>218000</v>
      </c>
    </row>
    <row r="1860" spans="1:31" ht="22" customHeight="1" x14ac:dyDescent="0.3">
      <c r="A1860" s="2">
        <v>43003</v>
      </c>
      <c r="B1860" s="3" t="s">
        <v>31</v>
      </c>
      <c r="C1860" s="3" t="s">
        <v>56</v>
      </c>
      <c r="D1860" s="4" t="s">
        <v>68</v>
      </c>
      <c r="E1860" s="4" t="s">
        <v>68</v>
      </c>
      <c r="F1860" s="4" t="s">
        <v>68</v>
      </c>
      <c r="G1860" s="4" t="s">
        <v>68</v>
      </c>
      <c r="H1860" s="4" t="s">
        <v>68</v>
      </c>
      <c r="I1860" s="3" t="s">
        <v>1843</v>
      </c>
      <c r="J1860" s="3" t="s">
        <v>1676</v>
      </c>
      <c r="K1860" s="3" t="s">
        <v>1677</v>
      </c>
      <c r="L1860" s="3" t="s">
        <v>92</v>
      </c>
      <c r="M1860" s="3" t="s">
        <v>61</v>
      </c>
      <c r="N1860" s="8">
        <v>42196711</v>
      </c>
      <c r="O1860" s="4" t="s">
        <v>68</v>
      </c>
      <c r="P1860" s="3" t="s">
        <v>1678</v>
      </c>
      <c r="Q1860" s="3" t="s">
        <v>1858</v>
      </c>
      <c r="R1860" s="3" t="s">
        <v>91</v>
      </c>
      <c r="S1860" s="3" t="s">
        <v>92</v>
      </c>
      <c r="T1860" s="3" t="s">
        <v>93</v>
      </c>
      <c r="U1860" s="3" t="s">
        <v>94</v>
      </c>
      <c r="V1860" s="3" t="s">
        <v>45</v>
      </c>
      <c r="W1860" s="3" t="s">
        <v>34</v>
      </c>
      <c r="X1860" s="3" t="s">
        <v>46</v>
      </c>
      <c r="Y1860" s="3" t="s">
        <v>47</v>
      </c>
      <c r="Z1860" s="3" t="s">
        <v>95</v>
      </c>
      <c r="AA1860" s="3" t="s">
        <v>2007</v>
      </c>
      <c r="AB1860" s="4">
        <v>4</v>
      </c>
      <c r="AC1860" s="4">
        <v>52400</v>
      </c>
      <c r="AD1860" s="4">
        <v>52.4</v>
      </c>
      <c r="AE1860" s="4">
        <v>227000</v>
      </c>
    </row>
    <row r="1861" spans="1:31" ht="22" customHeight="1" x14ac:dyDescent="0.3">
      <c r="A1861" s="5">
        <v>43003</v>
      </c>
      <c r="B1861" s="6" t="s">
        <v>31</v>
      </c>
      <c r="C1861" s="6" t="s">
        <v>56</v>
      </c>
      <c r="D1861" s="7" t="s">
        <v>68</v>
      </c>
      <c r="E1861" s="7" t="s">
        <v>68</v>
      </c>
      <c r="F1861" s="7" t="s">
        <v>68</v>
      </c>
      <c r="G1861" s="7" t="s">
        <v>68</v>
      </c>
      <c r="H1861" s="7" t="s">
        <v>68</v>
      </c>
      <c r="I1861" s="6" t="s">
        <v>1955</v>
      </c>
      <c r="J1861" s="6" t="s">
        <v>385</v>
      </c>
      <c r="K1861" s="7" t="s">
        <v>68</v>
      </c>
      <c r="L1861" s="6" t="s">
        <v>120</v>
      </c>
      <c r="M1861" s="6" t="s">
        <v>61</v>
      </c>
      <c r="N1861" s="7" t="s">
        <v>68</v>
      </c>
      <c r="O1861" s="7" t="s">
        <v>68</v>
      </c>
      <c r="P1861" s="6" t="s">
        <v>387</v>
      </c>
      <c r="Q1861" s="6" t="s">
        <v>1858</v>
      </c>
      <c r="R1861" s="6" t="s">
        <v>122</v>
      </c>
      <c r="S1861" s="6" t="s">
        <v>120</v>
      </c>
      <c r="T1861" s="6" t="s">
        <v>123</v>
      </c>
      <c r="U1861" s="6" t="s">
        <v>124</v>
      </c>
      <c r="V1861" s="6" t="s">
        <v>45</v>
      </c>
      <c r="W1861" s="6" t="s">
        <v>34</v>
      </c>
      <c r="X1861" s="6" t="s">
        <v>46</v>
      </c>
      <c r="Y1861" s="6" t="s">
        <v>47</v>
      </c>
      <c r="Z1861" s="6" t="s">
        <v>207</v>
      </c>
      <c r="AA1861" s="6" t="s">
        <v>1517</v>
      </c>
      <c r="AB1861" s="7">
        <v>2</v>
      </c>
      <c r="AC1861" s="7">
        <v>20120</v>
      </c>
      <c r="AD1861" s="7">
        <v>20.12</v>
      </c>
      <c r="AE1861" s="7">
        <v>55300</v>
      </c>
    </row>
    <row r="1862" spans="1:31" ht="22" customHeight="1" x14ac:dyDescent="0.3">
      <c r="A1862" s="2">
        <v>43003</v>
      </c>
      <c r="B1862" s="3" t="s">
        <v>31</v>
      </c>
      <c r="C1862" s="3" t="s">
        <v>56</v>
      </c>
      <c r="D1862" s="4" t="s">
        <v>68</v>
      </c>
      <c r="E1862" s="4" t="s">
        <v>68</v>
      </c>
      <c r="F1862" s="4" t="s">
        <v>68</v>
      </c>
      <c r="G1862" s="4" t="s">
        <v>68</v>
      </c>
      <c r="H1862" s="4" t="s">
        <v>68</v>
      </c>
      <c r="I1862" s="3" t="s">
        <v>1843</v>
      </c>
      <c r="J1862" s="3" t="s">
        <v>1676</v>
      </c>
      <c r="K1862" s="3" t="s">
        <v>1677</v>
      </c>
      <c r="L1862" s="3" t="s">
        <v>92</v>
      </c>
      <c r="M1862" s="3" t="s">
        <v>61</v>
      </c>
      <c r="N1862" s="8">
        <v>42196711</v>
      </c>
      <c r="O1862" s="4" t="s">
        <v>68</v>
      </c>
      <c r="P1862" s="3" t="s">
        <v>1678</v>
      </c>
      <c r="Q1862" s="3" t="s">
        <v>1858</v>
      </c>
      <c r="R1862" s="3" t="s">
        <v>91</v>
      </c>
      <c r="S1862" s="3" t="s">
        <v>92</v>
      </c>
      <c r="T1862" s="3" t="s">
        <v>93</v>
      </c>
      <c r="U1862" s="3" t="s">
        <v>94</v>
      </c>
      <c r="V1862" s="3" t="s">
        <v>45</v>
      </c>
      <c r="W1862" s="3" t="s">
        <v>34</v>
      </c>
      <c r="X1862" s="3" t="s">
        <v>46</v>
      </c>
      <c r="Y1862" s="3" t="s">
        <v>47</v>
      </c>
      <c r="Z1862" s="3" t="s">
        <v>95</v>
      </c>
      <c r="AA1862" s="3" t="s">
        <v>2008</v>
      </c>
      <c r="AB1862" s="4">
        <v>4</v>
      </c>
      <c r="AC1862" s="4">
        <v>52400</v>
      </c>
      <c r="AD1862" s="4">
        <v>52.4</v>
      </c>
      <c r="AE1862" s="4">
        <v>227000</v>
      </c>
    </row>
    <row r="1863" spans="1:31" ht="22" customHeight="1" x14ac:dyDescent="0.3">
      <c r="A1863" s="5">
        <v>43003</v>
      </c>
      <c r="B1863" s="6" t="s">
        <v>31</v>
      </c>
      <c r="C1863" s="6" t="s">
        <v>56</v>
      </c>
      <c r="D1863" s="7" t="s">
        <v>68</v>
      </c>
      <c r="E1863" s="7" t="s">
        <v>68</v>
      </c>
      <c r="F1863" s="7" t="s">
        <v>68</v>
      </c>
      <c r="G1863" s="7" t="s">
        <v>68</v>
      </c>
      <c r="H1863" s="7" t="s">
        <v>68</v>
      </c>
      <c r="I1863" s="6" t="s">
        <v>1843</v>
      </c>
      <c r="J1863" s="6" t="s">
        <v>1676</v>
      </c>
      <c r="K1863" s="6" t="s">
        <v>1677</v>
      </c>
      <c r="L1863" s="6" t="s">
        <v>92</v>
      </c>
      <c r="M1863" s="6" t="s">
        <v>61</v>
      </c>
      <c r="N1863" s="9">
        <v>42196711</v>
      </c>
      <c r="O1863" s="7" t="s">
        <v>68</v>
      </c>
      <c r="P1863" s="6" t="s">
        <v>1678</v>
      </c>
      <c r="Q1863" s="6" t="s">
        <v>1858</v>
      </c>
      <c r="R1863" s="6" t="s">
        <v>91</v>
      </c>
      <c r="S1863" s="6" t="s">
        <v>92</v>
      </c>
      <c r="T1863" s="6" t="s">
        <v>93</v>
      </c>
      <c r="U1863" s="6" t="s">
        <v>94</v>
      </c>
      <c r="V1863" s="6" t="s">
        <v>45</v>
      </c>
      <c r="W1863" s="6" t="s">
        <v>34</v>
      </c>
      <c r="X1863" s="6" t="s">
        <v>46</v>
      </c>
      <c r="Y1863" s="6" t="s">
        <v>47</v>
      </c>
      <c r="Z1863" s="6" t="s">
        <v>95</v>
      </c>
      <c r="AA1863" s="6" t="s">
        <v>2007</v>
      </c>
      <c r="AB1863" s="7">
        <v>4</v>
      </c>
      <c r="AC1863" s="7">
        <v>52400</v>
      </c>
      <c r="AD1863" s="7">
        <v>52.4</v>
      </c>
      <c r="AE1863" s="7">
        <v>227000</v>
      </c>
    </row>
    <row r="1864" spans="1:31" ht="22" customHeight="1" x14ac:dyDescent="0.3">
      <c r="A1864" s="2">
        <v>43003</v>
      </c>
      <c r="B1864" s="3" t="s">
        <v>31</v>
      </c>
      <c r="C1864" s="3" t="s">
        <v>56</v>
      </c>
      <c r="D1864" s="4" t="s">
        <v>68</v>
      </c>
      <c r="E1864" s="4" t="s">
        <v>68</v>
      </c>
      <c r="F1864" s="4" t="s">
        <v>68</v>
      </c>
      <c r="G1864" s="4" t="s">
        <v>68</v>
      </c>
      <c r="H1864" s="4" t="s">
        <v>68</v>
      </c>
      <c r="I1864" s="3" t="s">
        <v>1843</v>
      </c>
      <c r="J1864" s="3" t="s">
        <v>1676</v>
      </c>
      <c r="K1864" s="3" t="s">
        <v>1677</v>
      </c>
      <c r="L1864" s="3" t="s">
        <v>92</v>
      </c>
      <c r="M1864" s="3" t="s">
        <v>61</v>
      </c>
      <c r="N1864" s="8">
        <v>42196711</v>
      </c>
      <c r="O1864" s="4" t="s">
        <v>68</v>
      </c>
      <c r="P1864" s="3" t="s">
        <v>1678</v>
      </c>
      <c r="Q1864" s="3" t="s">
        <v>1858</v>
      </c>
      <c r="R1864" s="3" t="s">
        <v>91</v>
      </c>
      <c r="S1864" s="3" t="s">
        <v>92</v>
      </c>
      <c r="T1864" s="3" t="s">
        <v>93</v>
      </c>
      <c r="U1864" s="3" t="s">
        <v>94</v>
      </c>
      <c r="V1864" s="3" t="s">
        <v>45</v>
      </c>
      <c r="W1864" s="3" t="s">
        <v>34</v>
      </c>
      <c r="X1864" s="3" t="s">
        <v>46</v>
      </c>
      <c r="Y1864" s="3" t="s">
        <v>47</v>
      </c>
      <c r="Z1864" s="3" t="s">
        <v>95</v>
      </c>
      <c r="AA1864" s="3" t="s">
        <v>2009</v>
      </c>
      <c r="AB1864" s="4">
        <v>6</v>
      </c>
      <c r="AC1864" s="4">
        <v>78600</v>
      </c>
      <c r="AD1864" s="4">
        <v>78.599999999999994</v>
      </c>
      <c r="AE1864" s="4">
        <v>340000</v>
      </c>
    </row>
    <row r="1865" spans="1:31" ht="22" customHeight="1" x14ac:dyDescent="0.3">
      <c r="A1865" s="5">
        <v>43003</v>
      </c>
      <c r="B1865" s="6" t="s">
        <v>31</v>
      </c>
      <c r="C1865" s="6" t="s">
        <v>56</v>
      </c>
      <c r="D1865" s="7" t="s">
        <v>68</v>
      </c>
      <c r="E1865" s="7" t="s">
        <v>68</v>
      </c>
      <c r="F1865" s="7" t="s">
        <v>68</v>
      </c>
      <c r="G1865" s="7" t="s">
        <v>68</v>
      </c>
      <c r="H1865" s="7" t="s">
        <v>68</v>
      </c>
      <c r="I1865" s="6" t="s">
        <v>1843</v>
      </c>
      <c r="J1865" s="6" t="s">
        <v>1676</v>
      </c>
      <c r="K1865" s="6" t="s">
        <v>1677</v>
      </c>
      <c r="L1865" s="6" t="s">
        <v>92</v>
      </c>
      <c r="M1865" s="6" t="s">
        <v>61</v>
      </c>
      <c r="N1865" s="9">
        <v>42196711</v>
      </c>
      <c r="O1865" s="7" t="s">
        <v>68</v>
      </c>
      <c r="P1865" s="6" t="s">
        <v>1678</v>
      </c>
      <c r="Q1865" s="6" t="s">
        <v>1858</v>
      </c>
      <c r="R1865" s="6" t="s">
        <v>91</v>
      </c>
      <c r="S1865" s="6" t="s">
        <v>92</v>
      </c>
      <c r="T1865" s="6" t="s">
        <v>93</v>
      </c>
      <c r="U1865" s="6" t="s">
        <v>94</v>
      </c>
      <c r="V1865" s="6" t="s">
        <v>45</v>
      </c>
      <c r="W1865" s="6" t="s">
        <v>34</v>
      </c>
      <c r="X1865" s="6" t="s">
        <v>46</v>
      </c>
      <c r="Y1865" s="6" t="s">
        <v>47</v>
      </c>
      <c r="Z1865" s="6" t="s">
        <v>95</v>
      </c>
      <c r="AA1865" s="6" t="s">
        <v>2007</v>
      </c>
      <c r="AB1865" s="7">
        <v>6</v>
      </c>
      <c r="AC1865" s="7">
        <v>78600</v>
      </c>
      <c r="AD1865" s="7">
        <v>78.599999999999994</v>
      </c>
      <c r="AE1865" s="7">
        <v>340000</v>
      </c>
    </row>
    <row r="1866" spans="1:31" ht="22" customHeight="1" x14ac:dyDescent="0.3">
      <c r="A1866" s="2">
        <v>43003</v>
      </c>
      <c r="B1866" s="3" t="s">
        <v>31</v>
      </c>
      <c r="C1866" s="3" t="s">
        <v>56</v>
      </c>
      <c r="D1866" s="4" t="s">
        <v>68</v>
      </c>
      <c r="E1866" s="4" t="s">
        <v>68</v>
      </c>
      <c r="F1866" s="4" t="s">
        <v>68</v>
      </c>
      <c r="G1866" s="4" t="s">
        <v>68</v>
      </c>
      <c r="H1866" s="4" t="s">
        <v>68</v>
      </c>
      <c r="I1866" s="3" t="s">
        <v>1843</v>
      </c>
      <c r="J1866" s="3" t="s">
        <v>1676</v>
      </c>
      <c r="K1866" s="3" t="s">
        <v>1677</v>
      </c>
      <c r="L1866" s="3" t="s">
        <v>92</v>
      </c>
      <c r="M1866" s="3" t="s">
        <v>61</v>
      </c>
      <c r="N1866" s="8">
        <v>42196711</v>
      </c>
      <c r="O1866" s="4" t="s">
        <v>68</v>
      </c>
      <c r="P1866" s="3" t="s">
        <v>1678</v>
      </c>
      <c r="Q1866" s="3" t="s">
        <v>1858</v>
      </c>
      <c r="R1866" s="3" t="s">
        <v>91</v>
      </c>
      <c r="S1866" s="3" t="s">
        <v>92</v>
      </c>
      <c r="T1866" s="3" t="s">
        <v>93</v>
      </c>
      <c r="U1866" s="3" t="s">
        <v>94</v>
      </c>
      <c r="V1866" s="3" t="s">
        <v>45</v>
      </c>
      <c r="W1866" s="3" t="s">
        <v>34</v>
      </c>
      <c r="X1866" s="3" t="s">
        <v>46</v>
      </c>
      <c r="Y1866" s="3" t="s">
        <v>47</v>
      </c>
      <c r="Z1866" s="3" t="s">
        <v>95</v>
      </c>
      <c r="AA1866" s="3" t="s">
        <v>2010</v>
      </c>
      <c r="AB1866" s="4">
        <v>6</v>
      </c>
      <c r="AC1866" s="4">
        <v>78600</v>
      </c>
      <c r="AD1866" s="4">
        <v>78.599999999999994</v>
      </c>
      <c r="AE1866" s="4">
        <v>340000</v>
      </c>
    </row>
    <row r="1867" spans="1:31" ht="22" customHeight="1" x14ac:dyDescent="0.3">
      <c r="A1867" s="5">
        <v>43003</v>
      </c>
      <c r="B1867" s="6" t="s">
        <v>31</v>
      </c>
      <c r="C1867" s="6" t="s">
        <v>56</v>
      </c>
      <c r="D1867" s="7" t="s">
        <v>68</v>
      </c>
      <c r="E1867" s="7" t="s">
        <v>68</v>
      </c>
      <c r="F1867" s="7" t="s">
        <v>68</v>
      </c>
      <c r="G1867" s="7" t="s">
        <v>68</v>
      </c>
      <c r="H1867" s="7" t="s">
        <v>68</v>
      </c>
      <c r="I1867" s="6" t="s">
        <v>1843</v>
      </c>
      <c r="J1867" s="6" t="s">
        <v>1676</v>
      </c>
      <c r="K1867" s="6" t="s">
        <v>1677</v>
      </c>
      <c r="L1867" s="6" t="s">
        <v>92</v>
      </c>
      <c r="M1867" s="6" t="s">
        <v>61</v>
      </c>
      <c r="N1867" s="9">
        <v>42196711</v>
      </c>
      <c r="O1867" s="7" t="s">
        <v>68</v>
      </c>
      <c r="P1867" s="6" t="s">
        <v>1678</v>
      </c>
      <c r="Q1867" s="6" t="s">
        <v>1858</v>
      </c>
      <c r="R1867" s="6" t="s">
        <v>91</v>
      </c>
      <c r="S1867" s="6" t="s">
        <v>92</v>
      </c>
      <c r="T1867" s="6" t="s">
        <v>93</v>
      </c>
      <c r="U1867" s="6" t="s">
        <v>94</v>
      </c>
      <c r="V1867" s="6" t="s">
        <v>45</v>
      </c>
      <c r="W1867" s="6" t="s">
        <v>34</v>
      </c>
      <c r="X1867" s="6" t="s">
        <v>46</v>
      </c>
      <c r="Y1867" s="6" t="s">
        <v>47</v>
      </c>
      <c r="Z1867" s="6" t="s">
        <v>95</v>
      </c>
      <c r="AA1867" s="6" t="s">
        <v>2011</v>
      </c>
      <c r="AB1867" s="7">
        <v>4</v>
      </c>
      <c r="AC1867" s="7">
        <v>52400</v>
      </c>
      <c r="AD1867" s="7">
        <v>52.4</v>
      </c>
      <c r="AE1867" s="7">
        <v>227000</v>
      </c>
    </row>
    <row r="1868" spans="1:31" ht="22" customHeight="1" x14ac:dyDescent="0.3">
      <c r="A1868" s="2">
        <v>42999</v>
      </c>
      <c r="B1868" s="3" t="s">
        <v>31</v>
      </c>
      <c r="C1868" s="3" t="s">
        <v>1873</v>
      </c>
      <c r="D1868" s="3" t="s">
        <v>33</v>
      </c>
      <c r="E1868" s="3" t="s">
        <v>34</v>
      </c>
      <c r="F1868" s="3" t="s">
        <v>61</v>
      </c>
      <c r="G1868" s="8">
        <v>668366358</v>
      </c>
      <c r="H1868" s="4" t="s">
        <v>68</v>
      </c>
      <c r="I1868" s="3" t="s">
        <v>1874</v>
      </c>
      <c r="J1868" s="3" t="s">
        <v>244</v>
      </c>
      <c r="K1868" s="4" t="s">
        <v>68</v>
      </c>
      <c r="L1868" s="3" t="s">
        <v>245</v>
      </c>
      <c r="M1868" s="3" t="s">
        <v>61</v>
      </c>
      <c r="N1868" s="4" t="s">
        <v>68</v>
      </c>
      <c r="O1868" s="4" t="s">
        <v>68</v>
      </c>
      <c r="P1868" s="3" t="s">
        <v>246</v>
      </c>
      <c r="Q1868" s="3" t="s">
        <v>1845</v>
      </c>
      <c r="R1868" s="3" t="s">
        <v>474</v>
      </c>
      <c r="S1868" s="3" t="s">
        <v>245</v>
      </c>
      <c r="T1868" s="3" t="s">
        <v>475</v>
      </c>
      <c r="U1868" s="3" t="s">
        <v>124</v>
      </c>
      <c r="V1868" s="3" t="s">
        <v>45</v>
      </c>
      <c r="W1868" s="3" t="s">
        <v>34</v>
      </c>
      <c r="X1868" s="3" t="s">
        <v>46</v>
      </c>
      <c r="Y1868" s="3" t="s">
        <v>47</v>
      </c>
      <c r="Z1868" s="3" t="s">
        <v>187</v>
      </c>
      <c r="AA1868" s="3" t="s">
        <v>2012</v>
      </c>
      <c r="AB1868" s="4">
        <v>2</v>
      </c>
      <c r="AC1868" s="4">
        <v>48800</v>
      </c>
      <c r="AD1868" s="4">
        <v>48.8</v>
      </c>
      <c r="AE1868" s="4">
        <v>555000</v>
      </c>
    </row>
    <row r="1869" spans="1:31" ht="22" customHeight="1" x14ac:dyDescent="0.3">
      <c r="A1869" s="5">
        <v>42997</v>
      </c>
      <c r="B1869" s="6" t="s">
        <v>31</v>
      </c>
      <c r="C1869" s="6" t="s">
        <v>56</v>
      </c>
      <c r="D1869" s="7" t="s">
        <v>68</v>
      </c>
      <c r="E1869" s="7" t="s">
        <v>68</v>
      </c>
      <c r="F1869" s="7" t="s">
        <v>68</v>
      </c>
      <c r="G1869" s="7" t="s">
        <v>68</v>
      </c>
      <c r="H1869" s="7" t="s">
        <v>68</v>
      </c>
      <c r="I1869" s="6" t="s">
        <v>1843</v>
      </c>
      <c r="J1869" s="6" t="s">
        <v>579</v>
      </c>
      <c r="K1869" s="6" t="s">
        <v>580</v>
      </c>
      <c r="L1869" s="6" t="s">
        <v>110</v>
      </c>
      <c r="M1869" s="6" t="s">
        <v>61</v>
      </c>
      <c r="N1869" s="7" t="s">
        <v>68</v>
      </c>
      <c r="O1869" s="7" t="s">
        <v>68</v>
      </c>
      <c r="P1869" s="6" t="s">
        <v>581</v>
      </c>
      <c r="Q1869" s="6" t="s">
        <v>1858</v>
      </c>
      <c r="R1869" s="6" t="s">
        <v>968</v>
      </c>
      <c r="S1869" s="6" t="s">
        <v>110</v>
      </c>
      <c r="T1869" s="6" t="s">
        <v>969</v>
      </c>
      <c r="U1869" s="6" t="s">
        <v>115</v>
      </c>
      <c r="V1869" s="6" t="s">
        <v>45</v>
      </c>
      <c r="W1869" s="6" t="s">
        <v>34</v>
      </c>
      <c r="X1869" s="6" t="s">
        <v>46</v>
      </c>
      <c r="Y1869" s="6" t="s">
        <v>47</v>
      </c>
      <c r="Z1869" s="6" t="s">
        <v>145</v>
      </c>
      <c r="AA1869" s="6" t="s">
        <v>2013</v>
      </c>
      <c r="AB1869" s="7">
        <v>3</v>
      </c>
      <c r="AC1869" s="7">
        <v>24105</v>
      </c>
      <c r="AD1869" s="7">
        <v>24.1</v>
      </c>
      <c r="AE1869" s="7">
        <v>270000</v>
      </c>
    </row>
    <row r="1870" spans="1:31" ht="22" customHeight="1" x14ac:dyDescent="0.3">
      <c r="A1870" s="2">
        <v>42997</v>
      </c>
      <c r="B1870" s="3" t="s">
        <v>31</v>
      </c>
      <c r="C1870" s="3" t="s">
        <v>1873</v>
      </c>
      <c r="D1870" s="3" t="s">
        <v>33</v>
      </c>
      <c r="E1870" s="3" t="s">
        <v>34</v>
      </c>
      <c r="F1870" s="3" t="s">
        <v>61</v>
      </c>
      <c r="G1870" s="8">
        <v>668366358</v>
      </c>
      <c r="H1870" s="4" t="s">
        <v>68</v>
      </c>
      <c r="I1870" s="3" t="s">
        <v>1874</v>
      </c>
      <c r="J1870" s="3" t="s">
        <v>131</v>
      </c>
      <c r="K1870" s="3" t="s">
        <v>109</v>
      </c>
      <c r="L1870" s="3" t="s">
        <v>110</v>
      </c>
      <c r="M1870" s="4" t="s">
        <v>68</v>
      </c>
      <c r="N1870" s="4" t="s">
        <v>68</v>
      </c>
      <c r="O1870" s="4" t="s">
        <v>68</v>
      </c>
      <c r="P1870" s="3" t="s">
        <v>132</v>
      </c>
      <c r="Q1870" s="3" t="s">
        <v>1845</v>
      </c>
      <c r="R1870" s="3" t="s">
        <v>133</v>
      </c>
      <c r="S1870" s="3" t="s">
        <v>110</v>
      </c>
      <c r="T1870" s="3" t="s">
        <v>134</v>
      </c>
      <c r="U1870" s="3" t="s">
        <v>115</v>
      </c>
      <c r="V1870" s="3" t="s">
        <v>45</v>
      </c>
      <c r="W1870" s="3" t="s">
        <v>34</v>
      </c>
      <c r="X1870" s="3" t="s">
        <v>46</v>
      </c>
      <c r="Y1870" s="3" t="s">
        <v>47</v>
      </c>
      <c r="Z1870" s="3" t="s">
        <v>187</v>
      </c>
      <c r="AA1870" s="3" t="s">
        <v>2014</v>
      </c>
      <c r="AB1870" s="4">
        <v>1</v>
      </c>
      <c r="AC1870" s="4">
        <v>5700</v>
      </c>
      <c r="AD1870" s="4">
        <v>5.7</v>
      </c>
      <c r="AE1870" s="4">
        <v>49900</v>
      </c>
    </row>
    <row r="1871" spans="1:31" ht="22" customHeight="1" x14ac:dyDescent="0.3">
      <c r="A1871" s="5">
        <v>42997</v>
      </c>
      <c r="B1871" s="6" t="s">
        <v>31</v>
      </c>
      <c r="C1871" s="6" t="s">
        <v>56</v>
      </c>
      <c r="D1871" s="7" t="s">
        <v>68</v>
      </c>
      <c r="E1871" s="7" t="s">
        <v>68</v>
      </c>
      <c r="F1871" s="7" t="s">
        <v>68</v>
      </c>
      <c r="G1871" s="7" t="s">
        <v>68</v>
      </c>
      <c r="H1871" s="7" t="s">
        <v>68</v>
      </c>
      <c r="I1871" s="6" t="s">
        <v>1843</v>
      </c>
      <c r="J1871" s="6" t="s">
        <v>131</v>
      </c>
      <c r="K1871" s="6" t="s">
        <v>109</v>
      </c>
      <c r="L1871" s="6" t="s">
        <v>110</v>
      </c>
      <c r="M1871" s="7" t="s">
        <v>68</v>
      </c>
      <c r="N1871" s="7" t="s">
        <v>68</v>
      </c>
      <c r="O1871" s="7" t="s">
        <v>68</v>
      </c>
      <c r="P1871" s="6" t="s">
        <v>132</v>
      </c>
      <c r="Q1871" s="6" t="s">
        <v>1858</v>
      </c>
      <c r="R1871" s="6" t="s">
        <v>133</v>
      </c>
      <c r="S1871" s="6" t="s">
        <v>110</v>
      </c>
      <c r="T1871" s="6" t="s">
        <v>134</v>
      </c>
      <c r="U1871" s="6" t="s">
        <v>115</v>
      </c>
      <c r="V1871" s="6" t="s">
        <v>45</v>
      </c>
      <c r="W1871" s="6" t="s">
        <v>34</v>
      </c>
      <c r="X1871" s="6" t="s">
        <v>46</v>
      </c>
      <c r="Y1871" s="6" t="s">
        <v>47</v>
      </c>
      <c r="Z1871" s="6" t="s">
        <v>145</v>
      </c>
      <c r="AA1871" s="6" t="s">
        <v>2015</v>
      </c>
      <c r="AB1871" s="7">
        <v>5</v>
      </c>
      <c r="AC1871" s="7">
        <v>43500</v>
      </c>
      <c r="AD1871" s="7">
        <v>43.5</v>
      </c>
      <c r="AE1871" s="7">
        <v>486000</v>
      </c>
    </row>
    <row r="1872" spans="1:31" ht="22" customHeight="1" x14ac:dyDescent="0.3">
      <c r="A1872" s="2">
        <v>42996</v>
      </c>
      <c r="B1872" s="3" t="s">
        <v>31</v>
      </c>
      <c r="C1872" s="3" t="s">
        <v>56</v>
      </c>
      <c r="D1872" s="4" t="s">
        <v>68</v>
      </c>
      <c r="E1872" s="4" t="s">
        <v>68</v>
      </c>
      <c r="F1872" s="4" t="s">
        <v>68</v>
      </c>
      <c r="G1872" s="4" t="s">
        <v>68</v>
      </c>
      <c r="H1872" s="4" t="s">
        <v>68</v>
      </c>
      <c r="I1872" s="3" t="s">
        <v>1843</v>
      </c>
      <c r="J1872" s="3" t="s">
        <v>1734</v>
      </c>
      <c r="K1872" s="4" t="s">
        <v>68</v>
      </c>
      <c r="L1872" s="3" t="s">
        <v>120</v>
      </c>
      <c r="M1872" s="4" t="s">
        <v>68</v>
      </c>
      <c r="N1872" s="4" t="s">
        <v>68</v>
      </c>
      <c r="O1872" s="4" t="s">
        <v>68</v>
      </c>
      <c r="P1872" s="3" t="s">
        <v>1735</v>
      </c>
      <c r="Q1872" s="3" t="s">
        <v>1858</v>
      </c>
      <c r="R1872" s="3" t="s">
        <v>122</v>
      </c>
      <c r="S1872" s="3" t="s">
        <v>120</v>
      </c>
      <c r="T1872" s="3" t="s">
        <v>123</v>
      </c>
      <c r="U1872" s="3" t="s">
        <v>124</v>
      </c>
      <c r="V1872" s="3" t="s">
        <v>45</v>
      </c>
      <c r="W1872" s="3" t="s">
        <v>34</v>
      </c>
      <c r="X1872" s="3" t="s">
        <v>46</v>
      </c>
      <c r="Y1872" s="3" t="s">
        <v>47</v>
      </c>
      <c r="Z1872" s="3" t="s">
        <v>187</v>
      </c>
      <c r="AA1872" s="3" t="s">
        <v>2016</v>
      </c>
      <c r="AB1872" s="4">
        <v>4</v>
      </c>
      <c r="AC1872" s="4">
        <v>14040</v>
      </c>
      <c r="AD1872" s="4">
        <v>14.04</v>
      </c>
      <c r="AE1872" s="4">
        <v>67400</v>
      </c>
    </row>
    <row r="1873" spans="1:31" ht="22" customHeight="1" x14ac:dyDescent="0.3">
      <c r="A1873" s="5">
        <v>42993</v>
      </c>
      <c r="B1873" s="6" t="s">
        <v>31</v>
      </c>
      <c r="C1873" s="6" t="s">
        <v>56</v>
      </c>
      <c r="D1873" s="7" t="s">
        <v>68</v>
      </c>
      <c r="E1873" s="7" t="s">
        <v>68</v>
      </c>
      <c r="F1873" s="7" t="s">
        <v>68</v>
      </c>
      <c r="G1873" s="7" t="s">
        <v>68</v>
      </c>
      <c r="H1873" s="7" t="s">
        <v>68</v>
      </c>
      <c r="I1873" s="6" t="s">
        <v>1843</v>
      </c>
      <c r="J1873" s="6" t="s">
        <v>656</v>
      </c>
      <c r="K1873" s="7" t="s">
        <v>68</v>
      </c>
      <c r="L1873" s="7" t="s">
        <v>68</v>
      </c>
      <c r="M1873" s="7" t="s">
        <v>68</v>
      </c>
      <c r="N1873" s="7" t="s">
        <v>68</v>
      </c>
      <c r="O1873" s="7" t="s">
        <v>68</v>
      </c>
      <c r="P1873" s="6" t="s">
        <v>657</v>
      </c>
      <c r="Q1873" s="6" t="s">
        <v>1858</v>
      </c>
      <c r="R1873" s="6" t="s">
        <v>133</v>
      </c>
      <c r="S1873" s="6" t="s">
        <v>110</v>
      </c>
      <c r="T1873" s="6" t="s">
        <v>134</v>
      </c>
      <c r="U1873" s="6" t="s">
        <v>115</v>
      </c>
      <c r="V1873" s="6" t="s">
        <v>45</v>
      </c>
      <c r="W1873" s="6" t="s">
        <v>34</v>
      </c>
      <c r="X1873" s="6" t="s">
        <v>46</v>
      </c>
      <c r="Y1873" s="6" t="s">
        <v>47</v>
      </c>
      <c r="Z1873" s="6" t="s">
        <v>163</v>
      </c>
      <c r="AA1873" s="6" t="s">
        <v>2017</v>
      </c>
      <c r="AB1873" s="7">
        <v>2</v>
      </c>
      <c r="AC1873" s="7">
        <v>36560</v>
      </c>
      <c r="AD1873" s="7">
        <v>36.56</v>
      </c>
      <c r="AE1873" s="7">
        <v>2142000</v>
      </c>
    </row>
    <row r="1874" spans="1:31" ht="22" customHeight="1" x14ac:dyDescent="0.3">
      <c r="A1874" s="2">
        <v>42992</v>
      </c>
      <c r="B1874" s="3" t="s">
        <v>31</v>
      </c>
      <c r="C1874" s="3" t="s">
        <v>1873</v>
      </c>
      <c r="D1874" s="3" t="s">
        <v>33</v>
      </c>
      <c r="E1874" s="3" t="s">
        <v>34</v>
      </c>
      <c r="F1874" s="3" t="s">
        <v>61</v>
      </c>
      <c r="G1874" s="8">
        <v>668366358</v>
      </c>
      <c r="H1874" s="4" t="s">
        <v>68</v>
      </c>
      <c r="I1874" s="3" t="s">
        <v>1874</v>
      </c>
      <c r="J1874" s="3" t="s">
        <v>244</v>
      </c>
      <c r="K1874" s="4" t="s">
        <v>68</v>
      </c>
      <c r="L1874" s="3" t="s">
        <v>245</v>
      </c>
      <c r="M1874" s="3" t="s">
        <v>61</v>
      </c>
      <c r="N1874" s="4" t="s">
        <v>68</v>
      </c>
      <c r="O1874" s="4" t="s">
        <v>68</v>
      </c>
      <c r="P1874" s="3" t="s">
        <v>246</v>
      </c>
      <c r="Q1874" s="3" t="s">
        <v>1845</v>
      </c>
      <c r="R1874" s="3" t="s">
        <v>474</v>
      </c>
      <c r="S1874" s="3" t="s">
        <v>245</v>
      </c>
      <c r="T1874" s="3" t="s">
        <v>475</v>
      </c>
      <c r="U1874" s="3" t="s">
        <v>124</v>
      </c>
      <c r="V1874" s="3" t="s">
        <v>45</v>
      </c>
      <c r="W1874" s="3" t="s">
        <v>34</v>
      </c>
      <c r="X1874" s="3" t="s">
        <v>46</v>
      </c>
      <c r="Y1874" s="3" t="s">
        <v>47</v>
      </c>
      <c r="Z1874" s="3" t="s">
        <v>187</v>
      </c>
      <c r="AA1874" s="3" t="s">
        <v>2018</v>
      </c>
      <c r="AB1874" s="4">
        <v>1</v>
      </c>
      <c r="AC1874" s="4">
        <v>24400</v>
      </c>
      <c r="AD1874" s="4">
        <v>24.4</v>
      </c>
      <c r="AE1874" s="4">
        <v>277000</v>
      </c>
    </row>
    <row r="1875" spans="1:31" ht="22" customHeight="1" x14ac:dyDescent="0.3">
      <c r="A1875" s="5">
        <v>42992</v>
      </c>
      <c r="B1875" s="6" t="s">
        <v>31</v>
      </c>
      <c r="C1875" s="6" t="s">
        <v>56</v>
      </c>
      <c r="D1875" s="7" t="s">
        <v>68</v>
      </c>
      <c r="E1875" s="7" t="s">
        <v>68</v>
      </c>
      <c r="F1875" s="7" t="s">
        <v>68</v>
      </c>
      <c r="G1875" s="7" t="s">
        <v>68</v>
      </c>
      <c r="H1875" s="7" t="s">
        <v>68</v>
      </c>
      <c r="I1875" s="6" t="s">
        <v>1843</v>
      </c>
      <c r="J1875" s="6" t="s">
        <v>1492</v>
      </c>
      <c r="K1875" s="7" t="s">
        <v>68</v>
      </c>
      <c r="L1875" s="6" t="s">
        <v>120</v>
      </c>
      <c r="M1875" s="7" t="s">
        <v>68</v>
      </c>
      <c r="N1875" s="7" t="s">
        <v>68</v>
      </c>
      <c r="O1875" s="7" t="s">
        <v>68</v>
      </c>
      <c r="P1875" s="6" t="s">
        <v>1493</v>
      </c>
      <c r="Q1875" s="6" t="s">
        <v>1858</v>
      </c>
      <c r="R1875" s="6" t="s">
        <v>122</v>
      </c>
      <c r="S1875" s="6" t="s">
        <v>120</v>
      </c>
      <c r="T1875" s="6" t="s">
        <v>123</v>
      </c>
      <c r="U1875" s="6" t="s">
        <v>124</v>
      </c>
      <c r="V1875" s="6" t="s">
        <v>45</v>
      </c>
      <c r="W1875" s="6" t="s">
        <v>34</v>
      </c>
      <c r="X1875" s="6" t="s">
        <v>46</v>
      </c>
      <c r="Y1875" s="6" t="s">
        <v>47</v>
      </c>
      <c r="Z1875" s="6" t="s">
        <v>388</v>
      </c>
      <c r="AA1875" s="6" t="s">
        <v>2019</v>
      </c>
      <c r="AB1875" s="7">
        <v>2</v>
      </c>
      <c r="AC1875" s="7">
        <v>24120</v>
      </c>
      <c r="AD1875" s="7">
        <v>24.12</v>
      </c>
      <c r="AE1875" s="7">
        <v>996000</v>
      </c>
    </row>
    <row r="1876" spans="1:31" ht="22" customHeight="1" x14ac:dyDescent="0.3">
      <c r="A1876" s="2">
        <v>42992</v>
      </c>
      <c r="B1876" s="3" t="s">
        <v>31</v>
      </c>
      <c r="C1876" s="3" t="s">
        <v>1873</v>
      </c>
      <c r="D1876" s="3" t="s">
        <v>33</v>
      </c>
      <c r="E1876" s="3" t="s">
        <v>34</v>
      </c>
      <c r="F1876" s="3" t="s">
        <v>61</v>
      </c>
      <c r="G1876" s="8">
        <v>668366358</v>
      </c>
      <c r="H1876" s="4" t="s">
        <v>68</v>
      </c>
      <c r="I1876" s="3" t="s">
        <v>1874</v>
      </c>
      <c r="J1876" s="3" t="s">
        <v>244</v>
      </c>
      <c r="K1876" s="4" t="s">
        <v>68</v>
      </c>
      <c r="L1876" s="3" t="s">
        <v>245</v>
      </c>
      <c r="M1876" s="3" t="s">
        <v>61</v>
      </c>
      <c r="N1876" s="4" t="s">
        <v>68</v>
      </c>
      <c r="O1876" s="4" t="s">
        <v>68</v>
      </c>
      <c r="P1876" s="3" t="s">
        <v>246</v>
      </c>
      <c r="Q1876" s="3" t="s">
        <v>1845</v>
      </c>
      <c r="R1876" s="3" t="s">
        <v>474</v>
      </c>
      <c r="S1876" s="3" t="s">
        <v>245</v>
      </c>
      <c r="T1876" s="3" t="s">
        <v>475</v>
      </c>
      <c r="U1876" s="3" t="s">
        <v>124</v>
      </c>
      <c r="V1876" s="3" t="s">
        <v>45</v>
      </c>
      <c r="W1876" s="3" t="s">
        <v>34</v>
      </c>
      <c r="X1876" s="3" t="s">
        <v>46</v>
      </c>
      <c r="Y1876" s="3" t="s">
        <v>47</v>
      </c>
      <c r="Z1876" s="3" t="s">
        <v>187</v>
      </c>
      <c r="AA1876" s="3" t="s">
        <v>2020</v>
      </c>
      <c r="AB1876" s="4">
        <v>4</v>
      </c>
      <c r="AC1876" s="4">
        <v>97600</v>
      </c>
      <c r="AD1876" s="4">
        <v>97.6</v>
      </c>
      <c r="AE1876" s="4">
        <v>1110000</v>
      </c>
    </row>
    <row r="1877" spans="1:31" ht="22" customHeight="1" x14ac:dyDescent="0.3">
      <c r="A1877" s="5">
        <v>42989</v>
      </c>
      <c r="B1877" s="6" t="s">
        <v>31</v>
      </c>
      <c r="C1877" s="6" t="s">
        <v>56</v>
      </c>
      <c r="D1877" s="7" t="s">
        <v>68</v>
      </c>
      <c r="E1877" s="7" t="s">
        <v>68</v>
      </c>
      <c r="F1877" s="7" t="s">
        <v>68</v>
      </c>
      <c r="G1877" s="7" t="s">
        <v>68</v>
      </c>
      <c r="H1877" s="7" t="s">
        <v>68</v>
      </c>
      <c r="I1877" s="6" t="s">
        <v>1843</v>
      </c>
      <c r="J1877" s="6" t="s">
        <v>131</v>
      </c>
      <c r="K1877" s="6" t="s">
        <v>109</v>
      </c>
      <c r="L1877" s="6" t="s">
        <v>110</v>
      </c>
      <c r="M1877" s="7" t="s">
        <v>68</v>
      </c>
      <c r="N1877" s="7" t="s">
        <v>68</v>
      </c>
      <c r="O1877" s="7" t="s">
        <v>68</v>
      </c>
      <c r="P1877" s="6" t="s">
        <v>132</v>
      </c>
      <c r="Q1877" s="6" t="s">
        <v>1858</v>
      </c>
      <c r="R1877" s="6" t="s">
        <v>133</v>
      </c>
      <c r="S1877" s="6" t="s">
        <v>110</v>
      </c>
      <c r="T1877" s="6" t="s">
        <v>134</v>
      </c>
      <c r="U1877" s="6" t="s">
        <v>115</v>
      </c>
      <c r="V1877" s="6" t="s">
        <v>45</v>
      </c>
      <c r="W1877" s="6" t="s">
        <v>34</v>
      </c>
      <c r="X1877" s="6" t="s">
        <v>46</v>
      </c>
      <c r="Y1877" s="6" t="s">
        <v>47</v>
      </c>
      <c r="Z1877" s="6" t="s">
        <v>187</v>
      </c>
      <c r="AA1877" s="6" t="s">
        <v>2021</v>
      </c>
      <c r="AB1877" s="7">
        <v>1</v>
      </c>
      <c r="AC1877" s="7">
        <v>5700</v>
      </c>
      <c r="AD1877" s="7">
        <v>5.7</v>
      </c>
      <c r="AE1877" s="7">
        <v>49900</v>
      </c>
    </row>
    <row r="1878" spans="1:31" ht="22" customHeight="1" x14ac:dyDescent="0.3">
      <c r="A1878" s="2">
        <v>42989</v>
      </c>
      <c r="B1878" s="3" t="s">
        <v>107</v>
      </c>
      <c r="C1878" s="3" t="s">
        <v>56</v>
      </c>
      <c r="D1878" s="4" t="s">
        <v>68</v>
      </c>
      <c r="E1878" s="4" t="s">
        <v>68</v>
      </c>
      <c r="F1878" s="4" t="s">
        <v>68</v>
      </c>
      <c r="G1878" s="4" t="s">
        <v>68</v>
      </c>
      <c r="H1878" s="4" t="s">
        <v>68</v>
      </c>
      <c r="I1878" s="3" t="s">
        <v>1843</v>
      </c>
      <c r="J1878" s="3" t="s">
        <v>108</v>
      </c>
      <c r="K1878" s="3" t="s">
        <v>109</v>
      </c>
      <c r="L1878" s="3" t="s">
        <v>110</v>
      </c>
      <c r="M1878" s="3" t="s">
        <v>61</v>
      </c>
      <c r="N1878" s="4">
        <v>4753761516.5299997</v>
      </c>
      <c r="O1878" s="4">
        <v>5421594553.2399998</v>
      </c>
      <c r="P1878" s="3" t="s">
        <v>1856</v>
      </c>
      <c r="Q1878" s="3" t="s">
        <v>1858</v>
      </c>
      <c r="R1878" s="3" t="s">
        <v>133</v>
      </c>
      <c r="S1878" s="3" t="s">
        <v>110</v>
      </c>
      <c r="T1878" s="3" t="s">
        <v>134</v>
      </c>
      <c r="U1878" s="3" t="s">
        <v>115</v>
      </c>
      <c r="V1878" s="3" t="s">
        <v>45</v>
      </c>
      <c r="W1878" s="3" t="s">
        <v>34</v>
      </c>
      <c r="X1878" s="3" t="s">
        <v>46</v>
      </c>
      <c r="Y1878" s="3" t="s">
        <v>47</v>
      </c>
      <c r="Z1878" s="3" t="s">
        <v>934</v>
      </c>
      <c r="AA1878" s="3" t="s">
        <v>2022</v>
      </c>
      <c r="AB1878" s="4">
        <v>4</v>
      </c>
      <c r="AC1878" s="4">
        <v>41680</v>
      </c>
      <c r="AD1878" s="4">
        <v>41.68</v>
      </c>
      <c r="AE1878" s="4">
        <v>365000</v>
      </c>
    </row>
    <row r="1879" spans="1:31" ht="22" customHeight="1" x14ac:dyDescent="0.3">
      <c r="A1879" s="5">
        <v>42989</v>
      </c>
      <c r="B1879" s="6" t="s">
        <v>31</v>
      </c>
      <c r="C1879" s="6" t="s">
        <v>56</v>
      </c>
      <c r="D1879" s="7" t="s">
        <v>68</v>
      </c>
      <c r="E1879" s="7" t="s">
        <v>68</v>
      </c>
      <c r="F1879" s="7" t="s">
        <v>68</v>
      </c>
      <c r="G1879" s="7" t="s">
        <v>68</v>
      </c>
      <c r="H1879" s="7" t="s">
        <v>68</v>
      </c>
      <c r="I1879" s="6" t="s">
        <v>1843</v>
      </c>
      <c r="J1879" s="6" t="s">
        <v>579</v>
      </c>
      <c r="K1879" s="6" t="s">
        <v>580</v>
      </c>
      <c r="L1879" s="6" t="s">
        <v>110</v>
      </c>
      <c r="M1879" s="6" t="s">
        <v>61</v>
      </c>
      <c r="N1879" s="7" t="s">
        <v>68</v>
      </c>
      <c r="O1879" s="7" t="s">
        <v>68</v>
      </c>
      <c r="P1879" s="6" t="s">
        <v>581</v>
      </c>
      <c r="Q1879" s="6" t="s">
        <v>1858</v>
      </c>
      <c r="R1879" s="6" t="s">
        <v>968</v>
      </c>
      <c r="S1879" s="6" t="s">
        <v>110</v>
      </c>
      <c r="T1879" s="6" t="s">
        <v>969</v>
      </c>
      <c r="U1879" s="6" t="s">
        <v>115</v>
      </c>
      <c r="V1879" s="6" t="s">
        <v>45</v>
      </c>
      <c r="W1879" s="6" t="s">
        <v>34</v>
      </c>
      <c r="X1879" s="6" t="s">
        <v>46</v>
      </c>
      <c r="Y1879" s="6" t="s">
        <v>47</v>
      </c>
      <c r="Z1879" s="6" t="s">
        <v>145</v>
      </c>
      <c r="AA1879" s="6" t="s">
        <v>2023</v>
      </c>
      <c r="AB1879" s="7">
        <v>4</v>
      </c>
      <c r="AC1879" s="7">
        <v>32140</v>
      </c>
      <c r="AD1879" s="7">
        <v>32.14</v>
      </c>
      <c r="AE1879" s="7">
        <v>359000</v>
      </c>
    </row>
    <row r="1880" spans="1:31" ht="22" customHeight="1" x14ac:dyDescent="0.3">
      <c r="A1880" s="2">
        <v>42989</v>
      </c>
      <c r="B1880" s="3" t="s">
        <v>107</v>
      </c>
      <c r="C1880" s="3" t="s">
        <v>56</v>
      </c>
      <c r="D1880" s="4" t="s">
        <v>68</v>
      </c>
      <c r="E1880" s="4" t="s">
        <v>68</v>
      </c>
      <c r="F1880" s="4" t="s">
        <v>68</v>
      </c>
      <c r="G1880" s="4" t="s">
        <v>68</v>
      </c>
      <c r="H1880" s="4" t="s">
        <v>68</v>
      </c>
      <c r="I1880" s="3" t="s">
        <v>1843</v>
      </c>
      <c r="J1880" s="3" t="s">
        <v>108</v>
      </c>
      <c r="K1880" s="3" t="s">
        <v>109</v>
      </c>
      <c r="L1880" s="3" t="s">
        <v>110</v>
      </c>
      <c r="M1880" s="3" t="s">
        <v>61</v>
      </c>
      <c r="N1880" s="4">
        <v>4753761516.5299997</v>
      </c>
      <c r="O1880" s="4">
        <v>5421594553.2399998</v>
      </c>
      <c r="P1880" s="3" t="s">
        <v>1856</v>
      </c>
      <c r="Q1880" s="3" t="s">
        <v>1858</v>
      </c>
      <c r="R1880" s="3" t="s">
        <v>133</v>
      </c>
      <c r="S1880" s="3" t="s">
        <v>110</v>
      </c>
      <c r="T1880" s="3" t="s">
        <v>134</v>
      </c>
      <c r="U1880" s="3" t="s">
        <v>115</v>
      </c>
      <c r="V1880" s="3" t="s">
        <v>45</v>
      </c>
      <c r="W1880" s="3" t="s">
        <v>34</v>
      </c>
      <c r="X1880" s="3" t="s">
        <v>46</v>
      </c>
      <c r="Y1880" s="3" t="s">
        <v>47</v>
      </c>
      <c r="Z1880" s="3" t="s">
        <v>187</v>
      </c>
      <c r="AA1880" s="3" t="s">
        <v>2024</v>
      </c>
      <c r="AB1880" s="4">
        <v>2</v>
      </c>
      <c r="AC1880" s="4">
        <v>20180</v>
      </c>
      <c r="AD1880" s="4">
        <v>20.18</v>
      </c>
      <c r="AE1880" s="4">
        <v>177000</v>
      </c>
    </row>
    <row r="1881" spans="1:31" ht="22" customHeight="1" x14ac:dyDescent="0.3">
      <c r="A1881" s="5">
        <v>42988</v>
      </c>
      <c r="B1881" s="6" t="s">
        <v>31</v>
      </c>
      <c r="C1881" s="6" t="s">
        <v>56</v>
      </c>
      <c r="D1881" s="7" t="s">
        <v>68</v>
      </c>
      <c r="E1881" s="7" t="s">
        <v>68</v>
      </c>
      <c r="F1881" s="7" t="s">
        <v>68</v>
      </c>
      <c r="G1881" s="7" t="s">
        <v>68</v>
      </c>
      <c r="H1881" s="7" t="s">
        <v>68</v>
      </c>
      <c r="I1881" s="6" t="s">
        <v>1843</v>
      </c>
      <c r="J1881" s="6" t="s">
        <v>1676</v>
      </c>
      <c r="K1881" s="6" t="s">
        <v>1677</v>
      </c>
      <c r="L1881" s="6" t="s">
        <v>92</v>
      </c>
      <c r="M1881" s="6" t="s">
        <v>61</v>
      </c>
      <c r="N1881" s="9">
        <v>42196711</v>
      </c>
      <c r="O1881" s="7" t="s">
        <v>68</v>
      </c>
      <c r="P1881" s="6" t="s">
        <v>1678</v>
      </c>
      <c r="Q1881" s="6" t="s">
        <v>1858</v>
      </c>
      <c r="R1881" s="6" t="s">
        <v>91</v>
      </c>
      <c r="S1881" s="6" t="s">
        <v>92</v>
      </c>
      <c r="T1881" s="6" t="s">
        <v>93</v>
      </c>
      <c r="U1881" s="6" t="s">
        <v>94</v>
      </c>
      <c r="V1881" s="6" t="s">
        <v>45</v>
      </c>
      <c r="W1881" s="6" t="s">
        <v>34</v>
      </c>
      <c r="X1881" s="6" t="s">
        <v>46</v>
      </c>
      <c r="Y1881" s="6" t="s">
        <v>47</v>
      </c>
      <c r="Z1881" s="6" t="s">
        <v>95</v>
      </c>
      <c r="AA1881" s="6" t="s">
        <v>2025</v>
      </c>
      <c r="AB1881" s="7">
        <v>4</v>
      </c>
      <c r="AC1881" s="7">
        <v>46000</v>
      </c>
      <c r="AD1881" s="7">
        <v>46</v>
      </c>
      <c r="AE1881" s="7">
        <v>199000</v>
      </c>
    </row>
    <row r="1882" spans="1:31" ht="22" customHeight="1" x14ac:dyDescent="0.3">
      <c r="A1882" s="2">
        <v>42988</v>
      </c>
      <c r="B1882" s="3" t="s">
        <v>31</v>
      </c>
      <c r="C1882" s="3" t="s">
        <v>56</v>
      </c>
      <c r="D1882" s="4" t="s">
        <v>68</v>
      </c>
      <c r="E1882" s="4" t="s">
        <v>68</v>
      </c>
      <c r="F1882" s="4" t="s">
        <v>68</v>
      </c>
      <c r="G1882" s="4" t="s">
        <v>68</v>
      </c>
      <c r="H1882" s="4" t="s">
        <v>68</v>
      </c>
      <c r="I1882" s="3" t="s">
        <v>1843</v>
      </c>
      <c r="J1882" s="3" t="s">
        <v>1676</v>
      </c>
      <c r="K1882" s="3" t="s">
        <v>1677</v>
      </c>
      <c r="L1882" s="3" t="s">
        <v>92</v>
      </c>
      <c r="M1882" s="3" t="s">
        <v>61</v>
      </c>
      <c r="N1882" s="8">
        <v>42196711</v>
      </c>
      <c r="O1882" s="4" t="s">
        <v>68</v>
      </c>
      <c r="P1882" s="3" t="s">
        <v>1678</v>
      </c>
      <c r="Q1882" s="3" t="s">
        <v>1858</v>
      </c>
      <c r="R1882" s="3" t="s">
        <v>91</v>
      </c>
      <c r="S1882" s="3" t="s">
        <v>92</v>
      </c>
      <c r="T1882" s="3" t="s">
        <v>93</v>
      </c>
      <c r="U1882" s="3" t="s">
        <v>94</v>
      </c>
      <c r="V1882" s="3" t="s">
        <v>45</v>
      </c>
      <c r="W1882" s="3" t="s">
        <v>34</v>
      </c>
      <c r="X1882" s="3" t="s">
        <v>46</v>
      </c>
      <c r="Y1882" s="3" t="s">
        <v>47</v>
      </c>
      <c r="Z1882" s="3" t="s">
        <v>95</v>
      </c>
      <c r="AA1882" s="3" t="s">
        <v>2026</v>
      </c>
      <c r="AB1882" s="4">
        <v>4</v>
      </c>
      <c r="AC1882" s="4">
        <v>50400</v>
      </c>
      <c r="AD1882" s="4">
        <v>50.4</v>
      </c>
      <c r="AE1882" s="4">
        <v>218000</v>
      </c>
    </row>
    <row r="1883" spans="1:31" ht="22" customHeight="1" x14ac:dyDescent="0.3">
      <c r="A1883" s="5">
        <v>42988</v>
      </c>
      <c r="B1883" s="6" t="s">
        <v>31</v>
      </c>
      <c r="C1883" s="6" t="s">
        <v>56</v>
      </c>
      <c r="D1883" s="7" t="s">
        <v>68</v>
      </c>
      <c r="E1883" s="7" t="s">
        <v>68</v>
      </c>
      <c r="F1883" s="7" t="s">
        <v>68</v>
      </c>
      <c r="G1883" s="7" t="s">
        <v>68</v>
      </c>
      <c r="H1883" s="7" t="s">
        <v>68</v>
      </c>
      <c r="I1883" s="6" t="s">
        <v>1843</v>
      </c>
      <c r="J1883" s="6" t="s">
        <v>1676</v>
      </c>
      <c r="K1883" s="6" t="s">
        <v>1677</v>
      </c>
      <c r="L1883" s="6" t="s">
        <v>92</v>
      </c>
      <c r="M1883" s="6" t="s">
        <v>61</v>
      </c>
      <c r="N1883" s="9">
        <v>42196711</v>
      </c>
      <c r="O1883" s="7" t="s">
        <v>68</v>
      </c>
      <c r="P1883" s="6" t="s">
        <v>1678</v>
      </c>
      <c r="Q1883" s="6" t="s">
        <v>1858</v>
      </c>
      <c r="R1883" s="6" t="s">
        <v>91</v>
      </c>
      <c r="S1883" s="6" t="s">
        <v>92</v>
      </c>
      <c r="T1883" s="6" t="s">
        <v>93</v>
      </c>
      <c r="U1883" s="6" t="s">
        <v>94</v>
      </c>
      <c r="V1883" s="6" t="s">
        <v>45</v>
      </c>
      <c r="W1883" s="6" t="s">
        <v>34</v>
      </c>
      <c r="X1883" s="6" t="s">
        <v>46</v>
      </c>
      <c r="Y1883" s="6" t="s">
        <v>47</v>
      </c>
      <c r="Z1883" s="6" t="s">
        <v>95</v>
      </c>
      <c r="AA1883" s="6" t="s">
        <v>2025</v>
      </c>
      <c r="AB1883" s="7">
        <v>4</v>
      </c>
      <c r="AC1883" s="7">
        <v>46000</v>
      </c>
      <c r="AD1883" s="7">
        <v>46</v>
      </c>
      <c r="AE1883" s="7">
        <v>199000</v>
      </c>
    </row>
    <row r="1884" spans="1:31" ht="22" customHeight="1" x14ac:dyDescent="0.3">
      <c r="A1884" s="2">
        <v>42988</v>
      </c>
      <c r="B1884" s="3" t="s">
        <v>31</v>
      </c>
      <c r="C1884" s="3" t="s">
        <v>56</v>
      </c>
      <c r="D1884" s="4" t="s">
        <v>68</v>
      </c>
      <c r="E1884" s="4" t="s">
        <v>68</v>
      </c>
      <c r="F1884" s="4" t="s">
        <v>68</v>
      </c>
      <c r="G1884" s="4" t="s">
        <v>68</v>
      </c>
      <c r="H1884" s="4" t="s">
        <v>68</v>
      </c>
      <c r="I1884" s="3" t="s">
        <v>1843</v>
      </c>
      <c r="J1884" s="3" t="s">
        <v>1676</v>
      </c>
      <c r="K1884" s="3" t="s">
        <v>1677</v>
      </c>
      <c r="L1884" s="3" t="s">
        <v>92</v>
      </c>
      <c r="M1884" s="3" t="s">
        <v>61</v>
      </c>
      <c r="N1884" s="8">
        <v>42196711</v>
      </c>
      <c r="O1884" s="4" t="s">
        <v>68</v>
      </c>
      <c r="P1884" s="3" t="s">
        <v>1678</v>
      </c>
      <c r="Q1884" s="3" t="s">
        <v>1858</v>
      </c>
      <c r="R1884" s="3" t="s">
        <v>91</v>
      </c>
      <c r="S1884" s="3" t="s">
        <v>92</v>
      </c>
      <c r="T1884" s="3" t="s">
        <v>93</v>
      </c>
      <c r="U1884" s="3" t="s">
        <v>94</v>
      </c>
      <c r="V1884" s="3" t="s">
        <v>45</v>
      </c>
      <c r="W1884" s="3" t="s">
        <v>34</v>
      </c>
      <c r="X1884" s="3" t="s">
        <v>46</v>
      </c>
      <c r="Y1884" s="3" t="s">
        <v>47</v>
      </c>
      <c r="Z1884" s="3" t="s">
        <v>95</v>
      </c>
      <c r="AA1884" s="3" t="s">
        <v>1783</v>
      </c>
      <c r="AB1884" s="4">
        <v>6</v>
      </c>
      <c r="AC1884" s="4">
        <v>78600</v>
      </c>
      <c r="AD1884" s="4">
        <v>78.599999999999994</v>
      </c>
      <c r="AE1884" s="4">
        <v>340000</v>
      </c>
    </row>
    <row r="1885" spans="1:31" ht="22" customHeight="1" x14ac:dyDescent="0.3">
      <c r="A1885" s="5">
        <v>42986</v>
      </c>
      <c r="B1885" s="6" t="s">
        <v>31</v>
      </c>
      <c r="C1885" s="6" t="s">
        <v>56</v>
      </c>
      <c r="D1885" s="7" t="s">
        <v>68</v>
      </c>
      <c r="E1885" s="7" t="s">
        <v>68</v>
      </c>
      <c r="F1885" s="7" t="s">
        <v>68</v>
      </c>
      <c r="G1885" s="7" t="s">
        <v>68</v>
      </c>
      <c r="H1885" s="7" t="s">
        <v>68</v>
      </c>
      <c r="I1885" s="6" t="s">
        <v>1843</v>
      </c>
      <c r="J1885" s="6" t="s">
        <v>1492</v>
      </c>
      <c r="K1885" s="7" t="s">
        <v>68</v>
      </c>
      <c r="L1885" s="6" t="s">
        <v>120</v>
      </c>
      <c r="M1885" s="7" t="s">
        <v>68</v>
      </c>
      <c r="N1885" s="7" t="s">
        <v>68</v>
      </c>
      <c r="O1885" s="7" t="s">
        <v>68</v>
      </c>
      <c r="P1885" s="6" t="s">
        <v>1493</v>
      </c>
      <c r="Q1885" s="6" t="s">
        <v>1858</v>
      </c>
      <c r="R1885" s="6" t="s">
        <v>122</v>
      </c>
      <c r="S1885" s="6" t="s">
        <v>120</v>
      </c>
      <c r="T1885" s="6" t="s">
        <v>123</v>
      </c>
      <c r="U1885" s="6" t="s">
        <v>124</v>
      </c>
      <c r="V1885" s="6" t="s">
        <v>45</v>
      </c>
      <c r="W1885" s="6" t="s">
        <v>34</v>
      </c>
      <c r="X1885" s="6" t="s">
        <v>46</v>
      </c>
      <c r="Y1885" s="6" t="s">
        <v>47</v>
      </c>
      <c r="Z1885" s="6" t="s">
        <v>143</v>
      </c>
      <c r="AA1885" s="6" t="s">
        <v>2027</v>
      </c>
      <c r="AB1885" s="7">
        <v>10</v>
      </c>
      <c r="AC1885" s="7">
        <v>106000</v>
      </c>
      <c r="AD1885" s="7">
        <v>106</v>
      </c>
      <c r="AE1885" s="7">
        <v>497000</v>
      </c>
    </row>
    <row r="1886" spans="1:31" ht="22" customHeight="1" x14ac:dyDescent="0.3">
      <c r="A1886" s="2">
        <v>42985</v>
      </c>
      <c r="B1886" s="3" t="s">
        <v>31</v>
      </c>
      <c r="C1886" s="3" t="s">
        <v>56</v>
      </c>
      <c r="D1886" s="4" t="s">
        <v>68</v>
      </c>
      <c r="E1886" s="4" t="s">
        <v>68</v>
      </c>
      <c r="F1886" s="4" t="s">
        <v>68</v>
      </c>
      <c r="G1886" s="4" t="s">
        <v>68</v>
      </c>
      <c r="H1886" s="4" t="s">
        <v>68</v>
      </c>
      <c r="I1886" s="3" t="s">
        <v>1843</v>
      </c>
      <c r="J1886" s="3" t="s">
        <v>1869</v>
      </c>
      <c r="K1886" s="4" t="s">
        <v>68</v>
      </c>
      <c r="L1886" s="3" t="s">
        <v>350</v>
      </c>
      <c r="M1886" s="4" t="s">
        <v>68</v>
      </c>
      <c r="N1886" s="4" t="s">
        <v>68</v>
      </c>
      <c r="O1886" s="4" t="s">
        <v>68</v>
      </c>
      <c r="P1886" s="3" t="s">
        <v>1870</v>
      </c>
      <c r="Q1886" s="3" t="s">
        <v>1858</v>
      </c>
      <c r="R1886" s="3" t="s">
        <v>133</v>
      </c>
      <c r="S1886" s="3" t="s">
        <v>110</v>
      </c>
      <c r="T1886" s="3" t="s">
        <v>134</v>
      </c>
      <c r="U1886" s="3" t="s">
        <v>115</v>
      </c>
      <c r="V1886" s="3" t="s">
        <v>45</v>
      </c>
      <c r="W1886" s="3" t="s">
        <v>34</v>
      </c>
      <c r="X1886" s="3" t="s">
        <v>46</v>
      </c>
      <c r="Y1886" s="3" t="s">
        <v>47</v>
      </c>
      <c r="Z1886" s="3" t="s">
        <v>141</v>
      </c>
      <c r="AA1886" s="3" t="s">
        <v>2028</v>
      </c>
      <c r="AB1886" s="4">
        <v>14</v>
      </c>
      <c r="AC1886" s="4">
        <v>257011.99</v>
      </c>
      <c r="AD1886" s="4">
        <v>257.01</v>
      </c>
      <c r="AE1886" s="4">
        <v>2966000</v>
      </c>
    </row>
    <row r="1887" spans="1:31" ht="22" customHeight="1" x14ac:dyDescent="0.3">
      <c r="A1887" s="5">
        <v>42985</v>
      </c>
      <c r="B1887" s="6" t="s">
        <v>31</v>
      </c>
      <c r="C1887" s="6" t="s">
        <v>56</v>
      </c>
      <c r="D1887" s="7" t="s">
        <v>68</v>
      </c>
      <c r="E1887" s="7" t="s">
        <v>68</v>
      </c>
      <c r="F1887" s="7" t="s">
        <v>68</v>
      </c>
      <c r="G1887" s="7" t="s">
        <v>68</v>
      </c>
      <c r="H1887" s="7" t="s">
        <v>68</v>
      </c>
      <c r="I1887" s="6" t="s">
        <v>1843</v>
      </c>
      <c r="J1887" s="6" t="s">
        <v>579</v>
      </c>
      <c r="K1887" s="6" t="s">
        <v>580</v>
      </c>
      <c r="L1887" s="6" t="s">
        <v>110</v>
      </c>
      <c r="M1887" s="6" t="s">
        <v>61</v>
      </c>
      <c r="N1887" s="7" t="s">
        <v>68</v>
      </c>
      <c r="O1887" s="7" t="s">
        <v>68</v>
      </c>
      <c r="P1887" s="6" t="s">
        <v>581</v>
      </c>
      <c r="Q1887" s="6" t="s">
        <v>1858</v>
      </c>
      <c r="R1887" s="6" t="s">
        <v>968</v>
      </c>
      <c r="S1887" s="6" t="s">
        <v>110</v>
      </c>
      <c r="T1887" s="6" t="s">
        <v>969</v>
      </c>
      <c r="U1887" s="6" t="s">
        <v>115</v>
      </c>
      <c r="V1887" s="6" t="s">
        <v>45</v>
      </c>
      <c r="W1887" s="6" t="s">
        <v>34</v>
      </c>
      <c r="X1887" s="6" t="s">
        <v>46</v>
      </c>
      <c r="Y1887" s="6" t="s">
        <v>47</v>
      </c>
      <c r="Z1887" s="6" t="s">
        <v>145</v>
      </c>
      <c r="AA1887" s="6" t="s">
        <v>2029</v>
      </c>
      <c r="AB1887" s="7">
        <v>1</v>
      </c>
      <c r="AC1887" s="7">
        <v>8035</v>
      </c>
      <c r="AD1887" s="7">
        <v>8.0299999999999994</v>
      </c>
      <c r="AE1887" s="7">
        <v>89900</v>
      </c>
    </row>
    <row r="1888" spans="1:31" ht="22" customHeight="1" x14ac:dyDescent="0.3">
      <c r="A1888" s="2">
        <v>42985</v>
      </c>
      <c r="B1888" s="3" t="s">
        <v>31</v>
      </c>
      <c r="C1888" s="3" t="s">
        <v>56</v>
      </c>
      <c r="D1888" s="4" t="s">
        <v>68</v>
      </c>
      <c r="E1888" s="4" t="s">
        <v>68</v>
      </c>
      <c r="F1888" s="4" t="s">
        <v>68</v>
      </c>
      <c r="G1888" s="4" t="s">
        <v>68</v>
      </c>
      <c r="H1888" s="4" t="s">
        <v>68</v>
      </c>
      <c r="I1888" s="3" t="s">
        <v>1843</v>
      </c>
      <c r="J1888" s="3" t="s">
        <v>131</v>
      </c>
      <c r="K1888" s="3" t="s">
        <v>109</v>
      </c>
      <c r="L1888" s="3" t="s">
        <v>110</v>
      </c>
      <c r="M1888" s="4" t="s">
        <v>68</v>
      </c>
      <c r="N1888" s="4" t="s">
        <v>68</v>
      </c>
      <c r="O1888" s="4" t="s">
        <v>68</v>
      </c>
      <c r="P1888" s="3" t="s">
        <v>132</v>
      </c>
      <c r="Q1888" s="3" t="s">
        <v>1858</v>
      </c>
      <c r="R1888" s="3" t="s">
        <v>133</v>
      </c>
      <c r="S1888" s="3" t="s">
        <v>110</v>
      </c>
      <c r="T1888" s="3" t="s">
        <v>134</v>
      </c>
      <c r="U1888" s="3" t="s">
        <v>115</v>
      </c>
      <c r="V1888" s="3" t="s">
        <v>45</v>
      </c>
      <c r="W1888" s="3" t="s">
        <v>34</v>
      </c>
      <c r="X1888" s="3" t="s">
        <v>46</v>
      </c>
      <c r="Y1888" s="3" t="s">
        <v>47</v>
      </c>
      <c r="Z1888" s="3" t="s">
        <v>145</v>
      </c>
      <c r="AA1888" s="3" t="s">
        <v>2030</v>
      </c>
      <c r="AB1888" s="4">
        <v>3</v>
      </c>
      <c r="AC1888" s="4">
        <v>26100</v>
      </c>
      <c r="AD1888" s="4">
        <v>26.1</v>
      </c>
      <c r="AE1888" s="4">
        <v>292000</v>
      </c>
    </row>
    <row r="1889" spans="1:31" ht="22" customHeight="1" x14ac:dyDescent="0.3">
      <c r="A1889" s="5">
        <v>42985</v>
      </c>
      <c r="B1889" s="6" t="s">
        <v>31</v>
      </c>
      <c r="C1889" s="6" t="s">
        <v>56</v>
      </c>
      <c r="D1889" s="7" t="s">
        <v>68</v>
      </c>
      <c r="E1889" s="7" t="s">
        <v>68</v>
      </c>
      <c r="F1889" s="7" t="s">
        <v>68</v>
      </c>
      <c r="G1889" s="7" t="s">
        <v>68</v>
      </c>
      <c r="H1889" s="7" t="s">
        <v>68</v>
      </c>
      <c r="I1889" s="6" t="s">
        <v>1843</v>
      </c>
      <c r="J1889" s="6" t="s">
        <v>347</v>
      </c>
      <c r="K1889" s="6" t="s">
        <v>929</v>
      </c>
      <c r="L1889" s="6" t="s">
        <v>350</v>
      </c>
      <c r="M1889" s="6" t="s">
        <v>61</v>
      </c>
      <c r="N1889" s="7" t="s">
        <v>68</v>
      </c>
      <c r="O1889" s="7" t="s">
        <v>68</v>
      </c>
      <c r="P1889" s="6" t="s">
        <v>348</v>
      </c>
      <c r="Q1889" s="6" t="s">
        <v>2031</v>
      </c>
      <c r="R1889" s="6" t="s">
        <v>371</v>
      </c>
      <c r="S1889" s="6" t="s">
        <v>350</v>
      </c>
      <c r="T1889" s="6" t="s">
        <v>372</v>
      </c>
      <c r="U1889" s="6" t="s">
        <v>352</v>
      </c>
      <c r="V1889" s="6" t="s">
        <v>45</v>
      </c>
      <c r="W1889" s="6" t="s">
        <v>34</v>
      </c>
      <c r="X1889" s="6" t="s">
        <v>46</v>
      </c>
      <c r="Y1889" s="6" t="s">
        <v>47</v>
      </c>
      <c r="Z1889" s="6" t="s">
        <v>373</v>
      </c>
      <c r="AA1889" s="6" t="s">
        <v>2032</v>
      </c>
      <c r="AB1889" s="7">
        <v>3</v>
      </c>
      <c r="AC1889" s="7">
        <v>56120</v>
      </c>
      <c r="AD1889" s="7">
        <v>56.12</v>
      </c>
      <c r="AE1889" s="7">
        <v>91500</v>
      </c>
    </row>
    <row r="1890" spans="1:31" ht="22" customHeight="1" x14ac:dyDescent="0.3">
      <c r="A1890" s="2">
        <v>42985</v>
      </c>
      <c r="B1890" s="3" t="s">
        <v>31</v>
      </c>
      <c r="C1890" s="3" t="s">
        <v>56</v>
      </c>
      <c r="D1890" s="4" t="s">
        <v>68</v>
      </c>
      <c r="E1890" s="4" t="s">
        <v>68</v>
      </c>
      <c r="F1890" s="4" t="s">
        <v>68</v>
      </c>
      <c r="G1890" s="4" t="s">
        <v>68</v>
      </c>
      <c r="H1890" s="4" t="s">
        <v>68</v>
      </c>
      <c r="I1890" s="3" t="s">
        <v>1843</v>
      </c>
      <c r="J1890" s="3" t="s">
        <v>131</v>
      </c>
      <c r="K1890" s="3" t="s">
        <v>109</v>
      </c>
      <c r="L1890" s="3" t="s">
        <v>110</v>
      </c>
      <c r="M1890" s="4" t="s">
        <v>68</v>
      </c>
      <c r="N1890" s="4" t="s">
        <v>68</v>
      </c>
      <c r="O1890" s="4" t="s">
        <v>68</v>
      </c>
      <c r="P1890" s="3" t="s">
        <v>132</v>
      </c>
      <c r="Q1890" s="3" t="s">
        <v>1858</v>
      </c>
      <c r="R1890" s="3" t="s">
        <v>133</v>
      </c>
      <c r="S1890" s="3" t="s">
        <v>110</v>
      </c>
      <c r="T1890" s="3" t="s">
        <v>134</v>
      </c>
      <c r="U1890" s="3" t="s">
        <v>115</v>
      </c>
      <c r="V1890" s="3" t="s">
        <v>45</v>
      </c>
      <c r="W1890" s="3" t="s">
        <v>34</v>
      </c>
      <c r="X1890" s="3" t="s">
        <v>46</v>
      </c>
      <c r="Y1890" s="3" t="s">
        <v>47</v>
      </c>
      <c r="Z1890" s="3" t="s">
        <v>145</v>
      </c>
      <c r="AA1890" s="3" t="s">
        <v>2033</v>
      </c>
      <c r="AB1890" s="4">
        <v>3</v>
      </c>
      <c r="AC1890" s="4">
        <v>43260</v>
      </c>
      <c r="AD1890" s="4">
        <v>43.26</v>
      </c>
      <c r="AE1890" s="4">
        <v>484000</v>
      </c>
    </row>
    <row r="1891" spans="1:31" ht="22" customHeight="1" x14ac:dyDescent="0.3">
      <c r="A1891" s="5">
        <v>42985</v>
      </c>
      <c r="B1891" s="6" t="s">
        <v>31</v>
      </c>
      <c r="C1891" s="6" t="s">
        <v>56</v>
      </c>
      <c r="D1891" s="7" t="s">
        <v>68</v>
      </c>
      <c r="E1891" s="7" t="s">
        <v>68</v>
      </c>
      <c r="F1891" s="7" t="s">
        <v>68</v>
      </c>
      <c r="G1891" s="7" t="s">
        <v>68</v>
      </c>
      <c r="H1891" s="7" t="s">
        <v>68</v>
      </c>
      <c r="I1891" s="6" t="s">
        <v>1843</v>
      </c>
      <c r="J1891" s="6" t="s">
        <v>131</v>
      </c>
      <c r="K1891" s="6" t="s">
        <v>109</v>
      </c>
      <c r="L1891" s="6" t="s">
        <v>110</v>
      </c>
      <c r="M1891" s="7" t="s">
        <v>68</v>
      </c>
      <c r="N1891" s="7" t="s">
        <v>68</v>
      </c>
      <c r="O1891" s="7" t="s">
        <v>68</v>
      </c>
      <c r="P1891" s="6" t="s">
        <v>132</v>
      </c>
      <c r="Q1891" s="6" t="s">
        <v>1858</v>
      </c>
      <c r="R1891" s="6" t="s">
        <v>133</v>
      </c>
      <c r="S1891" s="6" t="s">
        <v>110</v>
      </c>
      <c r="T1891" s="6" t="s">
        <v>134</v>
      </c>
      <c r="U1891" s="6" t="s">
        <v>115</v>
      </c>
      <c r="V1891" s="6" t="s">
        <v>45</v>
      </c>
      <c r="W1891" s="6" t="s">
        <v>34</v>
      </c>
      <c r="X1891" s="6" t="s">
        <v>46</v>
      </c>
      <c r="Y1891" s="6" t="s">
        <v>47</v>
      </c>
      <c r="Z1891" s="6" t="s">
        <v>145</v>
      </c>
      <c r="AA1891" s="6" t="s">
        <v>2034</v>
      </c>
      <c r="AB1891" s="7">
        <v>1</v>
      </c>
      <c r="AC1891" s="7">
        <v>8700</v>
      </c>
      <c r="AD1891" s="7">
        <v>8.6999999999999993</v>
      </c>
      <c r="AE1891" s="7">
        <v>97300</v>
      </c>
    </row>
    <row r="1892" spans="1:31" ht="22" customHeight="1" x14ac:dyDescent="0.3">
      <c r="A1892" s="2">
        <v>42985</v>
      </c>
      <c r="B1892" s="3" t="s">
        <v>31</v>
      </c>
      <c r="C1892" s="3" t="s">
        <v>56</v>
      </c>
      <c r="D1892" s="4" t="s">
        <v>68</v>
      </c>
      <c r="E1892" s="4" t="s">
        <v>68</v>
      </c>
      <c r="F1892" s="4" t="s">
        <v>68</v>
      </c>
      <c r="G1892" s="4" t="s">
        <v>68</v>
      </c>
      <c r="H1892" s="4" t="s">
        <v>68</v>
      </c>
      <c r="I1892" s="3" t="s">
        <v>1843</v>
      </c>
      <c r="J1892" s="3" t="s">
        <v>579</v>
      </c>
      <c r="K1892" s="3" t="s">
        <v>580</v>
      </c>
      <c r="L1892" s="3" t="s">
        <v>110</v>
      </c>
      <c r="M1892" s="3" t="s">
        <v>61</v>
      </c>
      <c r="N1892" s="4" t="s">
        <v>68</v>
      </c>
      <c r="O1892" s="4" t="s">
        <v>68</v>
      </c>
      <c r="P1892" s="3" t="s">
        <v>581</v>
      </c>
      <c r="Q1892" s="3" t="s">
        <v>1858</v>
      </c>
      <c r="R1892" s="3" t="s">
        <v>968</v>
      </c>
      <c r="S1892" s="3" t="s">
        <v>110</v>
      </c>
      <c r="T1892" s="3" t="s">
        <v>969</v>
      </c>
      <c r="U1892" s="3" t="s">
        <v>115</v>
      </c>
      <c r="V1892" s="3" t="s">
        <v>45</v>
      </c>
      <c r="W1892" s="3" t="s">
        <v>34</v>
      </c>
      <c r="X1892" s="3" t="s">
        <v>46</v>
      </c>
      <c r="Y1892" s="3" t="s">
        <v>47</v>
      </c>
      <c r="Z1892" s="3" t="s">
        <v>145</v>
      </c>
      <c r="AA1892" s="3" t="s">
        <v>2035</v>
      </c>
      <c r="AB1892" s="4">
        <v>5</v>
      </c>
      <c r="AC1892" s="4">
        <v>40175</v>
      </c>
      <c r="AD1892" s="4">
        <v>40.17</v>
      </c>
      <c r="AE1892" s="4">
        <v>449000</v>
      </c>
    </row>
    <row r="1893" spans="1:31" ht="22" customHeight="1" x14ac:dyDescent="0.3">
      <c r="A1893" s="5">
        <v>42985</v>
      </c>
      <c r="B1893" s="6" t="s">
        <v>31</v>
      </c>
      <c r="C1893" s="6" t="s">
        <v>56</v>
      </c>
      <c r="D1893" s="7" t="s">
        <v>68</v>
      </c>
      <c r="E1893" s="7" t="s">
        <v>68</v>
      </c>
      <c r="F1893" s="7" t="s">
        <v>68</v>
      </c>
      <c r="G1893" s="7" t="s">
        <v>68</v>
      </c>
      <c r="H1893" s="7" t="s">
        <v>68</v>
      </c>
      <c r="I1893" s="6" t="s">
        <v>1843</v>
      </c>
      <c r="J1893" s="6" t="s">
        <v>131</v>
      </c>
      <c r="K1893" s="6" t="s">
        <v>109</v>
      </c>
      <c r="L1893" s="6" t="s">
        <v>110</v>
      </c>
      <c r="M1893" s="7" t="s">
        <v>68</v>
      </c>
      <c r="N1893" s="7" t="s">
        <v>68</v>
      </c>
      <c r="O1893" s="7" t="s">
        <v>68</v>
      </c>
      <c r="P1893" s="6" t="s">
        <v>132</v>
      </c>
      <c r="Q1893" s="6" t="s">
        <v>1858</v>
      </c>
      <c r="R1893" s="6" t="s">
        <v>133</v>
      </c>
      <c r="S1893" s="6" t="s">
        <v>110</v>
      </c>
      <c r="T1893" s="6" t="s">
        <v>134</v>
      </c>
      <c r="U1893" s="6" t="s">
        <v>115</v>
      </c>
      <c r="V1893" s="6" t="s">
        <v>45</v>
      </c>
      <c r="W1893" s="6" t="s">
        <v>34</v>
      </c>
      <c r="X1893" s="6" t="s">
        <v>46</v>
      </c>
      <c r="Y1893" s="6" t="s">
        <v>47</v>
      </c>
      <c r="Z1893" s="6" t="s">
        <v>187</v>
      </c>
      <c r="AA1893" s="6" t="s">
        <v>2036</v>
      </c>
      <c r="AB1893" s="7">
        <v>1</v>
      </c>
      <c r="AC1893" s="7">
        <v>5700</v>
      </c>
      <c r="AD1893" s="7">
        <v>5.7</v>
      </c>
      <c r="AE1893" s="7">
        <v>49900</v>
      </c>
    </row>
    <row r="1894" spans="1:31" ht="22" customHeight="1" x14ac:dyDescent="0.3">
      <c r="A1894" s="2">
        <v>42985</v>
      </c>
      <c r="B1894" s="3" t="s">
        <v>31</v>
      </c>
      <c r="C1894" s="3" t="s">
        <v>56</v>
      </c>
      <c r="D1894" s="4" t="s">
        <v>68</v>
      </c>
      <c r="E1894" s="4" t="s">
        <v>68</v>
      </c>
      <c r="F1894" s="4" t="s">
        <v>68</v>
      </c>
      <c r="G1894" s="4" t="s">
        <v>68</v>
      </c>
      <c r="H1894" s="4" t="s">
        <v>68</v>
      </c>
      <c r="I1894" s="3" t="s">
        <v>1843</v>
      </c>
      <c r="J1894" s="3" t="s">
        <v>1869</v>
      </c>
      <c r="K1894" s="4" t="s">
        <v>68</v>
      </c>
      <c r="L1894" s="3" t="s">
        <v>350</v>
      </c>
      <c r="M1894" s="4" t="s">
        <v>68</v>
      </c>
      <c r="N1894" s="4" t="s">
        <v>68</v>
      </c>
      <c r="O1894" s="4" t="s">
        <v>68</v>
      </c>
      <c r="P1894" s="3" t="s">
        <v>1870</v>
      </c>
      <c r="Q1894" s="3" t="s">
        <v>1858</v>
      </c>
      <c r="R1894" s="3" t="s">
        <v>133</v>
      </c>
      <c r="S1894" s="3" t="s">
        <v>110</v>
      </c>
      <c r="T1894" s="3" t="s">
        <v>134</v>
      </c>
      <c r="U1894" s="3" t="s">
        <v>115</v>
      </c>
      <c r="V1894" s="3" t="s">
        <v>45</v>
      </c>
      <c r="W1894" s="3" t="s">
        <v>34</v>
      </c>
      <c r="X1894" s="3" t="s">
        <v>46</v>
      </c>
      <c r="Y1894" s="3" t="s">
        <v>47</v>
      </c>
      <c r="Z1894" s="3" t="s">
        <v>141</v>
      </c>
      <c r="AA1894" s="3" t="s">
        <v>2037</v>
      </c>
      <c r="AB1894" s="4">
        <v>12</v>
      </c>
      <c r="AC1894" s="4">
        <v>220896</v>
      </c>
      <c r="AD1894" s="4">
        <v>220.9</v>
      </c>
      <c r="AE1894" s="4">
        <v>2550000</v>
      </c>
    </row>
    <row r="1895" spans="1:31" ht="22" customHeight="1" x14ac:dyDescent="0.3">
      <c r="A1895" s="5">
        <v>42983</v>
      </c>
      <c r="B1895" s="6" t="s">
        <v>31</v>
      </c>
      <c r="C1895" s="6" t="s">
        <v>56</v>
      </c>
      <c r="D1895" s="7" t="s">
        <v>68</v>
      </c>
      <c r="E1895" s="7" t="s">
        <v>68</v>
      </c>
      <c r="F1895" s="7" t="s">
        <v>68</v>
      </c>
      <c r="G1895" s="7" t="s">
        <v>68</v>
      </c>
      <c r="H1895" s="7" t="s">
        <v>68</v>
      </c>
      <c r="I1895" s="6" t="s">
        <v>1843</v>
      </c>
      <c r="J1895" s="6" t="s">
        <v>1492</v>
      </c>
      <c r="K1895" s="7" t="s">
        <v>68</v>
      </c>
      <c r="L1895" s="6" t="s">
        <v>120</v>
      </c>
      <c r="M1895" s="7" t="s">
        <v>68</v>
      </c>
      <c r="N1895" s="7" t="s">
        <v>68</v>
      </c>
      <c r="O1895" s="7" t="s">
        <v>68</v>
      </c>
      <c r="P1895" s="6" t="s">
        <v>1493</v>
      </c>
      <c r="Q1895" s="6" t="s">
        <v>1858</v>
      </c>
      <c r="R1895" s="6" t="s">
        <v>122</v>
      </c>
      <c r="S1895" s="6" t="s">
        <v>120</v>
      </c>
      <c r="T1895" s="6" t="s">
        <v>123</v>
      </c>
      <c r="U1895" s="6" t="s">
        <v>124</v>
      </c>
      <c r="V1895" s="6" t="s">
        <v>45</v>
      </c>
      <c r="W1895" s="6" t="s">
        <v>34</v>
      </c>
      <c r="X1895" s="6" t="s">
        <v>46</v>
      </c>
      <c r="Y1895" s="6" t="s">
        <v>47</v>
      </c>
      <c r="Z1895" s="6" t="s">
        <v>388</v>
      </c>
      <c r="AA1895" s="6" t="s">
        <v>2038</v>
      </c>
      <c r="AB1895" s="7">
        <v>2</v>
      </c>
      <c r="AC1895" s="7">
        <v>24120</v>
      </c>
      <c r="AD1895" s="7">
        <v>24.12</v>
      </c>
      <c r="AE1895" s="7">
        <v>996000</v>
      </c>
    </row>
    <row r="1896" spans="1:31" ht="22" customHeight="1" x14ac:dyDescent="0.3">
      <c r="A1896" s="2">
        <v>42983</v>
      </c>
      <c r="B1896" s="3" t="s">
        <v>31</v>
      </c>
      <c r="C1896" s="3" t="s">
        <v>56</v>
      </c>
      <c r="D1896" s="4" t="s">
        <v>68</v>
      </c>
      <c r="E1896" s="4" t="s">
        <v>68</v>
      </c>
      <c r="F1896" s="4" t="s">
        <v>68</v>
      </c>
      <c r="G1896" s="4" t="s">
        <v>68</v>
      </c>
      <c r="H1896" s="4" t="s">
        <v>68</v>
      </c>
      <c r="I1896" s="3" t="s">
        <v>1955</v>
      </c>
      <c r="J1896" s="3" t="s">
        <v>385</v>
      </c>
      <c r="K1896" s="4" t="s">
        <v>68</v>
      </c>
      <c r="L1896" s="3" t="s">
        <v>120</v>
      </c>
      <c r="M1896" s="3" t="s">
        <v>61</v>
      </c>
      <c r="N1896" s="4" t="s">
        <v>68</v>
      </c>
      <c r="O1896" s="4" t="s">
        <v>68</v>
      </c>
      <c r="P1896" s="3" t="s">
        <v>387</v>
      </c>
      <c r="Q1896" s="3" t="s">
        <v>1858</v>
      </c>
      <c r="R1896" s="3" t="s">
        <v>122</v>
      </c>
      <c r="S1896" s="3" t="s">
        <v>120</v>
      </c>
      <c r="T1896" s="3" t="s">
        <v>123</v>
      </c>
      <c r="U1896" s="3" t="s">
        <v>124</v>
      </c>
      <c r="V1896" s="3" t="s">
        <v>45</v>
      </c>
      <c r="W1896" s="3" t="s">
        <v>34</v>
      </c>
      <c r="X1896" s="3" t="s">
        <v>46</v>
      </c>
      <c r="Y1896" s="3" t="s">
        <v>47</v>
      </c>
      <c r="Z1896" s="3" t="s">
        <v>207</v>
      </c>
      <c r="AA1896" s="3" t="s">
        <v>2039</v>
      </c>
      <c r="AB1896" s="4">
        <v>2</v>
      </c>
      <c r="AC1896" s="4">
        <v>20120</v>
      </c>
      <c r="AD1896" s="4">
        <v>20.12</v>
      </c>
      <c r="AE1896" s="4">
        <v>55300</v>
      </c>
    </row>
    <row r="1897" spans="1:31" ht="22" customHeight="1" x14ac:dyDescent="0.3">
      <c r="A1897" s="5">
        <v>42981</v>
      </c>
      <c r="B1897" s="6" t="s">
        <v>31</v>
      </c>
      <c r="C1897" s="6" t="s">
        <v>56</v>
      </c>
      <c r="D1897" s="7" t="s">
        <v>68</v>
      </c>
      <c r="E1897" s="7" t="s">
        <v>68</v>
      </c>
      <c r="F1897" s="7" t="s">
        <v>68</v>
      </c>
      <c r="G1897" s="7" t="s">
        <v>68</v>
      </c>
      <c r="H1897" s="7" t="s">
        <v>68</v>
      </c>
      <c r="I1897" s="6" t="s">
        <v>1843</v>
      </c>
      <c r="J1897" s="6" t="s">
        <v>1676</v>
      </c>
      <c r="K1897" s="6" t="s">
        <v>1677</v>
      </c>
      <c r="L1897" s="6" t="s">
        <v>92</v>
      </c>
      <c r="M1897" s="6" t="s">
        <v>61</v>
      </c>
      <c r="N1897" s="9">
        <v>42196711</v>
      </c>
      <c r="O1897" s="7" t="s">
        <v>68</v>
      </c>
      <c r="P1897" s="6" t="s">
        <v>1678</v>
      </c>
      <c r="Q1897" s="6" t="s">
        <v>1858</v>
      </c>
      <c r="R1897" s="6" t="s">
        <v>91</v>
      </c>
      <c r="S1897" s="6" t="s">
        <v>92</v>
      </c>
      <c r="T1897" s="6" t="s">
        <v>93</v>
      </c>
      <c r="U1897" s="6" t="s">
        <v>94</v>
      </c>
      <c r="V1897" s="6" t="s">
        <v>45</v>
      </c>
      <c r="W1897" s="6" t="s">
        <v>34</v>
      </c>
      <c r="X1897" s="6" t="s">
        <v>46</v>
      </c>
      <c r="Y1897" s="6" t="s">
        <v>47</v>
      </c>
      <c r="Z1897" s="6" t="s">
        <v>95</v>
      </c>
      <c r="AA1897" s="6" t="s">
        <v>2040</v>
      </c>
      <c r="AB1897" s="7">
        <v>4</v>
      </c>
      <c r="AC1897" s="7">
        <v>46000</v>
      </c>
      <c r="AD1897" s="7">
        <v>46</v>
      </c>
      <c r="AE1897" s="7">
        <v>199000</v>
      </c>
    </row>
    <row r="1898" spans="1:31" ht="22" customHeight="1" x14ac:dyDescent="0.3">
      <c r="A1898" s="2">
        <v>42979</v>
      </c>
      <c r="B1898" s="3" t="s">
        <v>31</v>
      </c>
      <c r="C1898" s="3" t="s">
        <v>56</v>
      </c>
      <c r="D1898" s="4" t="s">
        <v>68</v>
      </c>
      <c r="E1898" s="4" t="s">
        <v>68</v>
      </c>
      <c r="F1898" s="4" t="s">
        <v>68</v>
      </c>
      <c r="G1898" s="4" t="s">
        <v>68</v>
      </c>
      <c r="H1898" s="4" t="s">
        <v>68</v>
      </c>
      <c r="I1898" s="3" t="s">
        <v>1843</v>
      </c>
      <c r="J1898" s="3" t="s">
        <v>131</v>
      </c>
      <c r="K1898" s="3" t="s">
        <v>109</v>
      </c>
      <c r="L1898" s="3" t="s">
        <v>110</v>
      </c>
      <c r="M1898" s="4" t="s">
        <v>68</v>
      </c>
      <c r="N1898" s="4" t="s">
        <v>68</v>
      </c>
      <c r="O1898" s="4" t="s">
        <v>68</v>
      </c>
      <c r="P1898" s="3" t="s">
        <v>132</v>
      </c>
      <c r="Q1898" s="3" t="s">
        <v>1858</v>
      </c>
      <c r="R1898" s="3" t="s">
        <v>133</v>
      </c>
      <c r="S1898" s="3" t="s">
        <v>110</v>
      </c>
      <c r="T1898" s="3" t="s">
        <v>134</v>
      </c>
      <c r="U1898" s="3" t="s">
        <v>115</v>
      </c>
      <c r="V1898" s="3" t="s">
        <v>45</v>
      </c>
      <c r="W1898" s="3" t="s">
        <v>34</v>
      </c>
      <c r="X1898" s="3" t="s">
        <v>46</v>
      </c>
      <c r="Y1898" s="3" t="s">
        <v>47</v>
      </c>
      <c r="Z1898" s="3" t="s">
        <v>187</v>
      </c>
      <c r="AA1898" s="3" t="s">
        <v>2041</v>
      </c>
      <c r="AB1898" s="4">
        <v>4</v>
      </c>
      <c r="AC1898" s="4">
        <v>22800</v>
      </c>
      <c r="AD1898" s="4">
        <v>22.8</v>
      </c>
      <c r="AE1898" s="4">
        <v>200000</v>
      </c>
    </row>
    <row r="1899" spans="1:31" ht="22" customHeight="1" x14ac:dyDescent="0.3">
      <c r="A1899" s="5">
        <v>42979</v>
      </c>
      <c r="B1899" s="6" t="s">
        <v>31</v>
      </c>
      <c r="C1899" s="6" t="s">
        <v>56</v>
      </c>
      <c r="D1899" s="7" t="s">
        <v>68</v>
      </c>
      <c r="E1899" s="7" t="s">
        <v>68</v>
      </c>
      <c r="F1899" s="7" t="s">
        <v>68</v>
      </c>
      <c r="G1899" s="7" t="s">
        <v>68</v>
      </c>
      <c r="H1899" s="7" t="s">
        <v>68</v>
      </c>
      <c r="I1899" s="6" t="s">
        <v>1843</v>
      </c>
      <c r="J1899" s="6" t="s">
        <v>131</v>
      </c>
      <c r="K1899" s="6" t="s">
        <v>109</v>
      </c>
      <c r="L1899" s="6" t="s">
        <v>110</v>
      </c>
      <c r="M1899" s="7" t="s">
        <v>68</v>
      </c>
      <c r="N1899" s="7" t="s">
        <v>68</v>
      </c>
      <c r="O1899" s="7" t="s">
        <v>68</v>
      </c>
      <c r="P1899" s="6" t="s">
        <v>132</v>
      </c>
      <c r="Q1899" s="6" t="s">
        <v>1858</v>
      </c>
      <c r="R1899" s="6" t="s">
        <v>133</v>
      </c>
      <c r="S1899" s="6" t="s">
        <v>110</v>
      </c>
      <c r="T1899" s="6" t="s">
        <v>134</v>
      </c>
      <c r="U1899" s="6" t="s">
        <v>115</v>
      </c>
      <c r="V1899" s="6" t="s">
        <v>45</v>
      </c>
      <c r="W1899" s="6" t="s">
        <v>34</v>
      </c>
      <c r="X1899" s="6" t="s">
        <v>46</v>
      </c>
      <c r="Y1899" s="6" t="s">
        <v>47</v>
      </c>
      <c r="Z1899" s="6" t="s">
        <v>145</v>
      </c>
      <c r="AA1899" s="6" t="s">
        <v>2042</v>
      </c>
      <c r="AB1899" s="7">
        <v>3</v>
      </c>
      <c r="AC1899" s="7">
        <v>43260</v>
      </c>
      <c r="AD1899" s="7">
        <v>43.26</v>
      </c>
      <c r="AE1899" s="7">
        <v>484000</v>
      </c>
    </row>
    <row r="1900" spans="1:31" ht="22" customHeight="1" x14ac:dyDescent="0.3">
      <c r="A1900" s="2">
        <v>42979</v>
      </c>
      <c r="B1900" s="3" t="s">
        <v>31</v>
      </c>
      <c r="C1900" s="3" t="s">
        <v>56</v>
      </c>
      <c r="D1900" s="4" t="s">
        <v>68</v>
      </c>
      <c r="E1900" s="4" t="s">
        <v>68</v>
      </c>
      <c r="F1900" s="4" t="s">
        <v>68</v>
      </c>
      <c r="G1900" s="4" t="s">
        <v>68</v>
      </c>
      <c r="H1900" s="4" t="s">
        <v>68</v>
      </c>
      <c r="I1900" s="3" t="s">
        <v>1843</v>
      </c>
      <c r="J1900" s="3" t="s">
        <v>1869</v>
      </c>
      <c r="K1900" s="4" t="s">
        <v>68</v>
      </c>
      <c r="L1900" s="3" t="s">
        <v>350</v>
      </c>
      <c r="M1900" s="4" t="s">
        <v>68</v>
      </c>
      <c r="N1900" s="4" t="s">
        <v>68</v>
      </c>
      <c r="O1900" s="4" t="s">
        <v>68</v>
      </c>
      <c r="P1900" s="3" t="s">
        <v>1870</v>
      </c>
      <c r="Q1900" s="3" t="s">
        <v>1858</v>
      </c>
      <c r="R1900" s="3" t="s">
        <v>133</v>
      </c>
      <c r="S1900" s="3" t="s">
        <v>110</v>
      </c>
      <c r="T1900" s="3" t="s">
        <v>134</v>
      </c>
      <c r="U1900" s="3" t="s">
        <v>115</v>
      </c>
      <c r="V1900" s="3" t="s">
        <v>45</v>
      </c>
      <c r="W1900" s="3" t="s">
        <v>34</v>
      </c>
      <c r="X1900" s="3" t="s">
        <v>46</v>
      </c>
      <c r="Y1900" s="3" t="s">
        <v>47</v>
      </c>
      <c r="Z1900" s="3" t="s">
        <v>141</v>
      </c>
      <c r="AA1900" s="3" t="s">
        <v>2043</v>
      </c>
      <c r="AB1900" s="4">
        <v>14</v>
      </c>
      <c r="AC1900" s="4">
        <v>257011.99</v>
      </c>
      <c r="AD1900" s="4">
        <v>257.01</v>
      </c>
      <c r="AE1900" s="4">
        <v>2966000</v>
      </c>
    </row>
    <row r="1901" spans="1:31" ht="22" customHeight="1" x14ac:dyDescent="0.3">
      <c r="A1901" s="5">
        <v>42979</v>
      </c>
      <c r="B1901" s="6" t="s">
        <v>31</v>
      </c>
      <c r="C1901" s="6" t="s">
        <v>56</v>
      </c>
      <c r="D1901" s="7" t="s">
        <v>68</v>
      </c>
      <c r="E1901" s="7" t="s">
        <v>68</v>
      </c>
      <c r="F1901" s="7" t="s">
        <v>68</v>
      </c>
      <c r="G1901" s="7" t="s">
        <v>68</v>
      </c>
      <c r="H1901" s="7" t="s">
        <v>68</v>
      </c>
      <c r="I1901" s="6" t="s">
        <v>1843</v>
      </c>
      <c r="J1901" s="6" t="s">
        <v>131</v>
      </c>
      <c r="K1901" s="6" t="s">
        <v>109</v>
      </c>
      <c r="L1901" s="6" t="s">
        <v>110</v>
      </c>
      <c r="M1901" s="7" t="s">
        <v>68</v>
      </c>
      <c r="N1901" s="7" t="s">
        <v>68</v>
      </c>
      <c r="O1901" s="7" t="s">
        <v>68</v>
      </c>
      <c r="P1901" s="6" t="s">
        <v>132</v>
      </c>
      <c r="Q1901" s="6" t="s">
        <v>1858</v>
      </c>
      <c r="R1901" s="6" t="s">
        <v>133</v>
      </c>
      <c r="S1901" s="6" t="s">
        <v>110</v>
      </c>
      <c r="T1901" s="6" t="s">
        <v>134</v>
      </c>
      <c r="U1901" s="6" t="s">
        <v>115</v>
      </c>
      <c r="V1901" s="6" t="s">
        <v>45</v>
      </c>
      <c r="W1901" s="6" t="s">
        <v>34</v>
      </c>
      <c r="X1901" s="6" t="s">
        <v>46</v>
      </c>
      <c r="Y1901" s="6" t="s">
        <v>47</v>
      </c>
      <c r="Z1901" s="6" t="s">
        <v>145</v>
      </c>
      <c r="AA1901" s="6" t="s">
        <v>2044</v>
      </c>
      <c r="AB1901" s="7">
        <v>1</v>
      </c>
      <c r="AC1901" s="7">
        <v>8100</v>
      </c>
      <c r="AD1901" s="7">
        <v>8.1</v>
      </c>
      <c r="AE1901" s="7">
        <v>90600</v>
      </c>
    </row>
    <row r="1902" spans="1:31" ht="22" customHeight="1" x14ac:dyDescent="0.3">
      <c r="A1902" s="2">
        <v>42979</v>
      </c>
      <c r="B1902" s="3" t="s">
        <v>31</v>
      </c>
      <c r="C1902" s="3" t="s">
        <v>56</v>
      </c>
      <c r="D1902" s="4" t="s">
        <v>68</v>
      </c>
      <c r="E1902" s="4" t="s">
        <v>68</v>
      </c>
      <c r="F1902" s="4" t="s">
        <v>68</v>
      </c>
      <c r="G1902" s="4" t="s">
        <v>68</v>
      </c>
      <c r="H1902" s="4" t="s">
        <v>68</v>
      </c>
      <c r="I1902" s="3" t="s">
        <v>1843</v>
      </c>
      <c r="J1902" s="3" t="s">
        <v>131</v>
      </c>
      <c r="K1902" s="3" t="s">
        <v>109</v>
      </c>
      <c r="L1902" s="3" t="s">
        <v>110</v>
      </c>
      <c r="M1902" s="4" t="s">
        <v>68</v>
      </c>
      <c r="N1902" s="4" t="s">
        <v>68</v>
      </c>
      <c r="O1902" s="4" t="s">
        <v>68</v>
      </c>
      <c r="P1902" s="3" t="s">
        <v>132</v>
      </c>
      <c r="Q1902" s="3" t="s">
        <v>1858</v>
      </c>
      <c r="R1902" s="3" t="s">
        <v>133</v>
      </c>
      <c r="S1902" s="3" t="s">
        <v>110</v>
      </c>
      <c r="T1902" s="3" t="s">
        <v>134</v>
      </c>
      <c r="U1902" s="3" t="s">
        <v>115</v>
      </c>
      <c r="V1902" s="3" t="s">
        <v>45</v>
      </c>
      <c r="W1902" s="3" t="s">
        <v>34</v>
      </c>
      <c r="X1902" s="3" t="s">
        <v>46</v>
      </c>
      <c r="Y1902" s="3" t="s">
        <v>47</v>
      </c>
      <c r="Z1902" s="3" t="s">
        <v>145</v>
      </c>
      <c r="AA1902" s="3" t="s">
        <v>2045</v>
      </c>
      <c r="AB1902" s="4">
        <v>1</v>
      </c>
      <c r="AC1902" s="4">
        <v>8700</v>
      </c>
      <c r="AD1902" s="4">
        <v>8.6999999999999993</v>
      </c>
      <c r="AE1902" s="4">
        <v>97300</v>
      </c>
    </row>
    <row r="1903" spans="1:31" ht="22" customHeight="1" x14ac:dyDescent="0.3">
      <c r="A1903" s="5">
        <v>42979</v>
      </c>
      <c r="B1903" s="6" t="s">
        <v>107</v>
      </c>
      <c r="C1903" s="6" t="s">
        <v>56</v>
      </c>
      <c r="D1903" s="7" t="s">
        <v>68</v>
      </c>
      <c r="E1903" s="7" t="s">
        <v>68</v>
      </c>
      <c r="F1903" s="7" t="s">
        <v>68</v>
      </c>
      <c r="G1903" s="7" t="s">
        <v>68</v>
      </c>
      <c r="H1903" s="7" t="s">
        <v>68</v>
      </c>
      <c r="I1903" s="6" t="s">
        <v>1843</v>
      </c>
      <c r="J1903" s="6" t="s">
        <v>1429</v>
      </c>
      <c r="K1903" s="6" t="s">
        <v>1430</v>
      </c>
      <c r="L1903" s="6" t="s">
        <v>110</v>
      </c>
      <c r="M1903" s="6" t="s">
        <v>61</v>
      </c>
      <c r="N1903" s="7">
        <v>4753761516.5299997</v>
      </c>
      <c r="O1903" s="7">
        <v>5288790928.5600004</v>
      </c>
      <c r="P1903" s="6" t="s">
        <v>1431</v>
      </c>
      <c r="Q1903" s="6" t="s">
        <v>1858</v>
      </c>
      <c r="R1903" s="6" t="s">
        <v>210</v>
      </c>
      <c r="S1903" s="6" t="s">
        <v>110</v>
      </c>
      <c r="T1903" s="6" t="s">
        <v>211</v>
      </c>
      <c r="U1903" s="6" t="s">
        <v>115</v>
      </c>
      <c r="V1903" s="6" t="s">
        <v>45</v>
      </c>
      <c r="W1903" s="6" t="s">
        <v>34</v>
      </c>
      <c r="X1903" s="6" t="s">
        <v>46</v>
      </c>
      <c r="Y1903" s="6" t="s">
        <v>47</v>
      </c>
      <c r="Z1903" s="6" t="s">
        <v>934</v>
      </c>
      <c r="AA1903" s="6" t="s">
        <v>2046</v>
      </c>
      <c r="AB1903" s="7">
        <v>4</v>
      </c>
      <c r="AC1903" s="7">
        <v>41680</v>
      </c>
      <c r="AD1903" s="7">
        <v>41.68</v>
      </c>
      <c r="AE1903" s="7">
        <v>365000</v>
      </c>
    </row>
    <row r="1904" spans="1:31" ht="22" customHeight="1" x14ac:dyDescent="0.3">
      <c r="A1904" s="2">
        <v>42979</v>
      </c>
      <c r="B1904" s="3" t="s">
        <v>31</v>
      </c>
      <c r="C1904" s="3" t="s">
        <v>56</v>
      </c>
      <c r="D1904" s="4" t="s">
        <v>68</v>
      </c>
      <c r="E1904" s="4" t="s">
        <v>68</v>
      </c>
      <c r="F1904" s="4" t="s">
        <v>68</v>
      </c>
      <c r="G1904" s="4" t="s">
        <v>68</v>
      </c>
      <c r="H1904" s="4" t="s">
        <v>68</v>
      </c>
      <c r="I1904" s="3" t="s">
        <v>1843</v>
      </c>
      <c r="J1904" s="3" t="s">
        <v>2047</v>
      </c>
      <c r="K1904" s="3" t="s">
        <v>580</v>
      </c>
      <c r="L1904" s="3" t="s">
        <v>110</v>
      </c>
      <c r="M1904" s="4" t="s">
        <v>68</v>
      </c>
      <c r="N1904" s="4" t="s">
        <v>68</v>
      </c>
      <c r="O1904" s="4" t="s">
        <v>68</v>
      </c>
      <c r="P1904" s="3" t="s">
        <v>2048</v>
      </c>
      <c r="Q1904" s="3" t="s">
        <v>1858</v>
      </c>
      <c r="R1904" s="3" t="s">
        <v>133</v>
      </c>
      <c r="S1904" s="3" t="s">
        <v>110</v>
      </c>
      <c r="T1904" s="3" t="s">
        <v>134</v>
      </c>
      <c r="U1904" s="3" t="s">
        <v>115</v>
      </c>
      <c r="V1904" s="3" t="s">
        <v>45</v>
      </c>
      <c r="W1904" s="3" t="s">
        <v>34</v>
      </c>
      <c r="X1904" s="3" t="s">
        <v>46</v>
      </c>
      <c r="Y1904" s="3" t="s">
        <v>47</v>
      </c>
      <c r="Z1904" s="3" t="s">
        <v>934</v>
      </c>
      <c r="AA1904" s="3" t="s">
        <v>2049</v>
      </c>
      <c r="AB1904" s="4">
        <v>4</v>
      </c>
      <c r="AC1904" s="4">
        <v>41680</v>
      </c>
      <c r="AD1904" s="4">
        <v>41.68</v>
      </c>
      <c r="AE1904" s="4">
        <v>365000</v>
      </c>
    </row>
    <row r="1905" spans="1:31" ht="22" customHeight="1" x14ac:dyDescent="0.3">
      <c r="A1905" s="5">
        <v>42979</v>
      </c>
      <c r="B1905" s="6" t="s">
        <v>31</v>
      </c>
      <c r="C1905" s="6" t="s">
        <v>56</v>
      </c>
      <c r="D1905" s="7" t="s">
        <v>68</v>
      </c>
      <c r="E1905" s="7" t="s">
        <v>68</v>
      </c>
      <c r="F1905" s="7" t="s">
        <v>68</v>
      </c>
      <c r="G1905" s="7" t="s">
        <v>68</v>
      </c>
      <c r="H1905" s="7" t="s">
        <v>68</v>
      </c>
      <c r="I1905" s="6" t="s">
        <v>1843</v>
      </c>
      <c r="J1905" s="6" t="s">
        <v>656</v>
      </c>
      <c r="K1905" s="7" t="s">
        <v>68</v>
      </c>
      <c r="L1905" s="7" t="s">
        <v>68</v>
      </c>
      <c r="M1905" s="7" t="s">
        <v>68</v>
      </c>
      <c r="N1905" s="7" t="s">
        <v>68</v>
      </c>
      <c r="O1905" s="7" t="s">
        <v>68</v>
      </c>
      <c r="P1905" s="6" t="s">
        <v>657</v>
      </c>
      <c r="Q1905" s="6" t="s">
        <v>1858</v>
      </c>
      <c r="R1905" s="6" t="s">
        <v>133</v>
      </c>
      <c r="S1905" s="6" t="s">
        <v>110</v>
      </c>
      <c r="T1905" s="6" t="s">
        <v>134</v>
      </c>
      <c r="U1905" s="6" t="s">
        <v>115</v>
      </c>
      <c r="V1905" s="6" t="s">
        <v>45</v>
      </c>
      <c r="W1905" s="6" t="s">
        <v>34</v>
      </c>
      <c r="X1905" s="6" t="s">
        <v>46</v>
      </c>
      <c r="Y1905" s="6" t="s">
        <v>47</v>
      </c>
      <c r="Z1905" s="6" t="s">
        <v>163</v>
      </c>
      <c r="AA1905" s="6" t="s">
        <v>2050</v>
      </c>
      <c r="AB1905" s="7">
        <v>6</v>
      </c>
      <c r="AC1905" s="7">
        <v>110040</v>
      </c>
      <c r="AD1905" s="7">
        <v>110.04</v>
      </c>
      <c r="AE1905" s="7">
        <v>6446000</v>
      </c>
    </row>
    <row r="1906" spans="1:31" ht="22" customHeight="1" x14ac:dyDescent="0.3">
      <c r="A1906" s="2">
        <v>42977</v>
      </c>
      <c r="B1906" s="3" t="s">
        <v>31</v>
      </c>
      <c r="C1906" s="3" t="s">
        <v>56</v>
      </c>
      <c r="D1906" s="4" t="s">
        <v>68</v>
      </c>
      <c r="E1906" s="4" t="s">
        <v>68</v>
      </c>
      <c r="F1906" s="4" t="s">
        <v>68</v>
      </c>
      <c r="G1906" s="4" t="s">
        <v>68</v>
      </c>
      <c r="H1906" s="4" t="s">
        <v>68</v>
      </c>
      <c r="I1906" s="3" t="s">
        <v>1843</v>
      </c>
      <c r="J1906" s="3" t="s">
        <v>244</v>
      </c>
      <c r="K1906" s="4" t="s">
        <v>68</v>
      </c>
      <c r="L1906" s="3" t="s">
        <v>245</v>
      </c>
      <c r="M1906" s="3" t="s">
        <v>61</v>
      </c>
      <c r="N1906" s="4" t="s">
        <v>68</v>
      </c>
      <c r="O1906" s="4" t="s">
        <v>68</v>
      </c>
      <c r="P1906" s="3" t="s">
        <v>246</v>
      </c>
      <c r="Q1906" s="3" t="s">
        <v>1858</v>
      </c>
      <c r="R1906" s="3" t="s">
        <v>474</v>
      </c>
      <c r="S1906" s="3" t="s">
        <v>245</v>
      </c>
      <c r="T1906" s="3" t="s">
        <v>475</v>
      </c>
      <c r="U1906" s="3" t="s">
        <v>124</v>
      </c>
      <c r="V1906" s="3" t="s">
        <v>45</v>
      </c>
      <c r="W1906" s="3" t="s">
        <v>34</v>
      </c>
      <c r="X1906" s="3" t="s">
        <v>46</v>
      </c>
      <c r="Y1906" s="3" t="s">
        <v>47</v>
      </c>
      <c r="Z1906" s="3" t="s">
        <v>187</v>
      </c>
      <c r="AA1906" s="3" t="s">
        <v>2051</v>
      </c>
      <c r="AB1906" s="4">
        <v>3</v>
      </c>
      <c r="AC1906" s="4">
        <v>73200</v>
      </c>
      <c r="AD1906" s="4">
        <v>73.2</v>
      </c>
      <c r="AE1906" s="4">
        <v>798000</v>
      </c>
    </row>
    <row r="1907" spans="1:31" ht="22" customHeight="1" x14ac:dyDescent="0.3">
      <c r="A1907" s="5">
        <v>42977</v>
      </c>
      <c r="B1907" s="6" t="s">
        <v>31</v>
      </c>
      <c r="C1907" s="6" t="s">
        <v>56</v>
      </c>
      <c r="D1907" s="7" t="s">
        <v>68</v>
      </c>
      <c r="E1907" s="7" t="s">
        <v>68</v>
      </c>
      <c r="F1907" s="7" t="s">
        <v>68</v>
      </c>
      <c r="G1907" s="7" t="s">
        <v>68</v>
      </c>
      <c r="H1907" s="7" t="s">
        <v>68</v>
      </c>
      <c r="I1907" s="6" t="s">
        <v>1843</v>
      </c>
      <c r="J1907" s="6" t="s">
        <v>244</v>
      </c>
      <c r="K1907" s="7" t="s">
        <v>68</v>
      </c>
      <c r="L1907" s="6" t="s">
        <v>245</v>
      </c>
      <c r="M1907" s="6" t="s">
        <v>61</v>
      </c>
      <c r="N1907" s="7" t="s">
        <v>68</v>
      </c>
      <c r="O1907" s="7" t="s">
        <v>68</v>
      </c>
      <c r="P1907" s="6" t="s">
        <v>246</v>
      </c>
      <c r="Q1907" s="6" t="s">
        <v>1858</v>
      </c>
      <c r="R1907" s="6" t="s">
        <v>474</v>
      </c>
      <c r="S1907" s="6" t="s">
        <v>245</v>
      </c>
      <c r="T1907" s="6" t="s">
        <v>475</v>
      </c>
      <c r="U1907" s="6" t="s">
        <v>124</v>
      </c>
      <c r="V1907" s="6" t="s">
        <v>45</v>
      </c>
      <c r="W1907" s="6" t="s">
        <v>34</v>
      </c>
      <c r="X1907" s="6" t="s">
        <v>46</v>
      </c>
      <c r="Y1907" s="6" t="s">
        <v>47</v>
      </c>
      <c r="Z1907" s="6" t="s">
        <v>187</v>
      </c>
      <c r="AA1907" s="6" t="s">
        <v>2052</v>
      </c>
      <c r="AB1907" s="7">
        <v>2</v>
      </c>
      <c r="AC1907" s="7">
        <v>48800</v>
      </c>
      <c r="AD1907" s="7">
        <v>48.8</v>
      </c>
      <c r="AE1907" s="7">
        <v>532000</v>
      </c>
    </row>
    <row r="1908" spans="1:31" ht="22" customHeight="1" x14ac:dyDescent="0.3">
      <c r="A1908" s="2">
        <v>42977</v>
      </c>
      <c r="B1908" s="3" t="s">
        <v>31</v>
      </c>
      <c r="C1908" s="3" t="s">
        <v>56</v>
      </c>
      <c r="D1908" s="4" t="s">
        <v>68</v>
      </c>
      <c r="E1908" s="4" t="s">
        <v>68</v>
      </c>
      <c r="F1908" s="4" t="s">
        <v>68</v>
      </c>
      <c r="G1908" s="4" t="s">
        <v>68</v>
      </c>
      <c r="H1908" s="4" t="s">
        <v>68</v>
      </c>
      <c r="I1908" s="3" t="s">
        <v>1843</v>
      </c>
      <c r="J1908" s="3" t="s">
        <v>244</v>
      </c>
      <c r="K1908" s="4" t="s">
        <v>68</v>
      </c>
      <c r="L1908" s="3" t="s">
        <v>245</v>
      </c>
      <c r="M1908" s="3" t="s">
        <v>61</v>
      </c>
      <c r="N1908" s="4" t="s">
        <v>68</v>
      </c>
      <c r="O1908" s="4" t="s">
        <v>68</v>
      </c>
      <c r="P1908" s="3" t="s">
        <v>246</v>
      </c>
      <c r="Q1908" s="3" t="s">
        <v>1858</v>
      </c>
      <c r="R1908" s="3" t="s">
        <v>474</v>
      </c>
      <c r="S1908" s="3" t="s">
        <v>245</v>
      </c>
      <c r="T1908" s="3" t="s">
        <v>475</v>
      </c>
      <c r="U1908" s="3" t="s">
        <v>124</v>
      </c>
      <c r="V1908" s="3" t="s">
        <v>45</v>
      </c>
      <c r="W1908" s="3" t="s">
        <v>34</v>
      </c>
      <c r="X1908" s="3" t="s">
        <v>46</v>
      </c>
      <c r="Y1908" s="3" t="s">
        <v>47</v>
      </c>
      <c r="Z1908" s="3" t="s">
        <v>187</v>
      </c>
      <c r="AA1908" s="3" t="s">
        <v>2052</v>
      </c>
      <c r="AB1908" s="4">
        <v>2</v>
      </c>
      <c r="AC1908" s="4">
        <v>48800</v>
      </c>
      <c r="AD1908" s="4">
        <v>48.8</v>
      </c>
      <c r="AE1908" s="4">
        <v>532000</v>
      </c>
    </row>
    <row r="1909" spans="1:31" ht="22" customHeight="1" x14ac:dyDescent="0.3">
      <c r="A1909" s="5">
        <v>42975</v>
      </c>
      <c r="B1909" s="6" t="s">
        <v>31</v>
      </c>
      <c r="C1909" s="6" t="s">
        <v>56</v>
      </c>
      <c r="D1909" s="7" t="s">
        <v>68</v>
      </c>
      <c r="E1909" s="7" t="s">
        <v>68</v>
      </c>
      <c r="F1909" s="7" t="s">
        <v>68</v>
      </c>
      <c r="G1909" s="7" t="s">
        <v>68</v>
      </c>
      <c r="H1909" s="7" t="s">
        <v>68</v>
      </c>
      <c r="I1909" s="6" t="s">
        <v>1843</v>
      </c>
      <c r="J1909" s="6" t="s">
        <v>1492</v>
      </c>
      <c r="K1909" s="7" t="s">
        <v>68</v>
      </c>
      <c r="L1909" s="6" t="s">
        <v>120</v>
      </c>
      <c r="M1909" s="7" t="s">
        <v>68</v>
      </c>
      <c r="N1909" s="7" t="s">
        <v>68</v>
      </c>
      <c r="O1909" s="7" t="s">
        <v>68</v>
      </c>
      <c r="P1909" s="6" t="s">
        <v>1493</v>
      </c>
      <c r="Q1909" s="6" t="s">
        <v>1858</v>
      </c>
      <c r="R1909" s="6" t="s">
        <v>122</v>
      </c>
      <c r="S1909" s="6" t="s">
        <v>120</v>
      </c>
      <c r="T1909" s="6" t="s">
        <v>123</v>
      </c>
      <c r="U1909" s="6" t="s">
        <v>124</v>
      </c>
      <c r="V1909" s="6" t="s">
        <v>45</v>
      </c>
      <c r="W1909" s="6" t="s">
        <v>34</v>
      </c>
      <c r="X1909" s="6" t="s">
        <v>46</v>
      </c>
      <c r="Y1909" s="6" t="s">
        <v>47</v>
      </c>
      <c r="Z1909" s="6" t="s">
        <v>143</v>
      </c>
      <c r="AA1909" s="6" t="s">
        <v>2053</v>
      </c>
      <c r="AB1909" s="7">
        <v>4</v>
      </c>
      <c r="AC1909" s="7">
        <v>42400</v>
      </c>
      <c r="AD1909" s="7">
        <v>42.4</v>
      </c>
      <c r="AE1909" s="7">
        <v>168000</v>
      </c>
    </row>
    <row r="1910" spans="1:31" ht="22" customHeight="1" x14ac:dyDescent="0.3">
      <c r="A1910" s="2">
        <v>42972</v>
      </c>
      <c r="B1910" s="3" t="s">
        <v>31</v>
      </c>
      <c r="C1910" s="3" t="s">
        <v>56</v>
      </c>
      <c r="D1910" s="4" t="s">
        <v>68</v>
      </c>
      <c r="E1910" s="4" t="s">
        <v>68</v>
      </c>
      <c r="F1910" s="4" t="s">
        <v>68</v>
      </c>
      <c r="G1910" s="4" t="s">
        <v>68</v>
      </c>
      <c r="H1910" s="4" t="s">
        <v>68</v>
      </c>
      <c r="I1910" s="3" t="s">
        <v>1843</v>
      </c>
      <c r="J1910" s="3" t="s">
        <v>244</v>
      </c>
      <c r="K1910" s="4" t="s">
        <v>68</v>
      </c>
      <c r="L1910" s="3" t="s">
        <v>245</v>
      </c>
      <c r="M1910" s="3" t="s">
        <v>61</v>
      </c>
      <c r="N1910" s="4" t="s">
        <v>68</v>
      </c>
      <c r="O1910" s="4" t="s">
        <v>68</v>
      </c>
      <c r="P1910" s="3" t="s">
        <v>246</v>
      </c>
      <c r="Q1910" s="3" t="s">
        <v>1858</v>
      </c>
      <c r="R1910" s="3" t="s">
        <v>474</v>
      </c>
      <c r="S1910" s="3" t="s">
        <v>245</v>
      </c>
      <c r="T1910" s="3" t="s">
        <v>475</v>
      </c>
      <c r="U1910" s="3" t="s">
        <v>124</v>
      </c>
      <c r="V1910" s="3" t="s">
        <v>45</v>
      </c>
      <c r="W1910" s="3" t="s">
        <v>34</v>
      </c>
      <c r="X1910" s="3" t="s">
        <v>46</v>
      </c>
      <c r="Y1910" s="3" t="s">
        <v>47</v>
      </c>
      <c r="Z1910" s="3" t="s">
        <v>187</v>
      </c>
      <c r="AA1910" s="3" t="s">
        <v>2054</v>
      </c>
      <c r="AB1910" s="4">
        <v>2</v>
      </c>
      <c r="AC1910" s="4">
        <v>48800</v>
      </c>
      <c r="AD1910" s="4">
        <v>48.8</v>
      </c>
      <c r="AE1910" s="4">
        <v>532000</v>
      </c>
    </row>
    <row r="1911" spans="1:31" ht="22" customHeight="1" x14ac:dyDescent="0.3">
      <c r="A1911" s="5">
        <v>42971</v>
      </c>
      <c r="B1911" s="6" t="s">
        <v>31</v>
      </c>
      <c r="C1911" s="6" t="s">
        <v>56</v>
      </c>
      <c r="D1911" s="6" t="s">
        <v>222</v>
      </c>
      <c r="E1911" s="6" t="s">
        <v>34</v>
      </c>
      <c r="F1911" s="7" t="s">
        <v>68</v>
      </c>
      <c r="G1911" s="7" t="s">
        <v>68</v>
      </c>
      <c r="H1911" s="7" t="s">
        <v>68</v>
      </c>
      <c r="I1911" s="6" t="s">
        <v>1882</v>
      </c>
      <c r="J1911" s="6" t="s">
        <v>2055</v>
      </c>
      <c r="K1911" s="7" t="s">
        <v>68</v>
      </c>
      <c r="L1911" s="7" t="s">
        <v>68</v>
      </c>
      <c r="M1911" s="7" t="s">
        <v>68</v>
      </c>
      <c r="N1911" s="7" t="s">
        <v>68</v>
      </c>
      <c r="O1911" s="7" t="s">
        <v>68</v>
      </c>
      <c r="P1911" s="6" t="s">
        <v>2056</v>
      </c>
      <c r="Q1911" s="6" t="s">
        <v>2057</v>
      </c>
      <c r="R1911" s="6" t="s">
        <v>122</v>
      </c>
      <c r="S1911" s="6" t="s">
        <v>120</v>
      </c>
      <c r="T1911" s="6" t="s">
        <v>123</v>
      </c>
      <c r="U1911" s="6" t="s">
        <v>124</v>
      </c>
      <c r="V1911" s="6" t="s">
        <v>45</v>
      </c>
      <c r="W1911" s="6" t="s">
        <v>34</v>
      </c>
      <c r="X1911" s="6" t="s">
        <v>46</v>
      </c>
      <c r="Y1911" s="6" t="s">
        <v>47</v>
      </c>
      <c r="Z1911" s="6" t="s">
        <v>207</v>
      </c>
      <c r="AA1911" s="6" t="s">
        <v>2058</v>
      </c>
      <c r="AB1911" s="7">
        <v>2</v>
      </c>
      <c r="AC1911" s="7">
        <v>20120</v>
      </c>
      <c r="AD1911" s="7">
        <v>20.12</v>
      </c>
      <c r="AE1911" s="7">
        <v>55800</v>
      </c>
    </row>
    <row r="1912" spans="1:31" ht="22" customHeight="1" x14ac:dyDescent="0.3">
      <c r="A1912" s="2">
        <v>42971</v>
      </c>
      <c r="B1912" s="3" t="s">
        <v>31</v>
      </c>
      <c r="C1912" s="3" t="s">
        <v>56</v>
      </c>
      <c r="D1912" s="4" t="s">
        <v>68</v>
      </c>
      <c r="E1912" s="4" t="s">
        <v>68</v>
      </c>
      <c r="F1912" s="4" t="s">
        <v>68</v>
      </c>
      <c r="G1912" s="4" t="s">
        <v>68</v>
      </c>
      <c r="H1912" s="4" t="s">
        <v>68</v>
      </c>
      <c r="I1912" s="3" t="s">
        <v>1843</v>
      </c>
      <c r="J1912" s="3" t="s">
        <v>579</v>
      </c>
      <c r="K1912" s="3" t="s">
        <v>580</v>
      </c>
      <c r="L1912" s="3" t="s">
        <v>110</v>
      </c>
      <c r="M1912" s="3" t="s">
        <v>61</v>
      </c>
      <c r="N1912" s="4" t="s">
        <v>68</v>
      </c>
      <c r="O1912" s="4" t="s">
        <v>68</v>
      </c>
      <c r="P1912" s="3" t="s">
        <v>581</v>
      </c>
      <c r="Q1912" s="3" t="s">
        <v>1858</v>
      </c>
      <c r="R1912" s="3" t="s">
        <v>968</v>
      </c>
      <c r="S1912" s="3" t="s">
        <v>110</v>
      </c>
      <c r="T1912" s="3" t="s">
        <v>969</v>
      </c>
      <c r="U1912" s="3" t="s">
        <v>115</v>
      </c>
      <c r="V1912" s="3" t="s">
        <v>45</v>
      </c>
      <c r="W1912" s="3" t="s">
        <v>34</v>
      </c>
      <c r="X1912" s="3" t="s">
        <v>46</v>
      </c>
      <c r="Y1912" s="3" t="s">
        <v>47</v>
      </c>
      <c r="Z1912" s="3" t="s">
        <v>145</v>
      </c>
      <c r="AA1912" s="3" t="s">
        <v>2059</v>
      </c>
      <c r="AB1912" s="4">
        <v>1</v>
      </c>
      <c r="AC1912" s="4">
        <v>8035</v>
      </c>
      <c r="AD1912" s="4">
        <v>8.0299999999999994</v>
      </c>
      <c r="AE1912" s="4">
        <v>90000</v>
      </c>
    </row>
    <row r="1913" spans="1:31" ht="22" customHeight="1" x14ac:dyDescent="0.3">
      <c r="A1913" s="5">
        <v>42971</v>
      </c>
      <c r="B1913" s="6" t="s">
        <v>31</v>
      </c>
      <c r="C1913" s="6" t="s">
        <v>56</v>
      </c>
      <c r="D1913" s="7" t="s">
        <v>68</v>
      </c>
      <c r="E1913" s="7" t="s">
        <v>68</v>
      </c>
      <c r="F1913" s="7" t="s">
        <v>68</v>
      </c>
      <c r="G1913" s="7" t="s">
        <v>68</v>
      </c>
      <c r="H1913" s="7" t="s">
        <v>68</v>
      </c>
      <c r="I1913" s="6" t="s">
        <v>1843</v>
      </c>
      <c r="J1913" s="6" t="s">
        <v>131</v>
      </c>
      <c r="K1913" s="6" t="s">
        <v>109</v>
      </c>
      <c r="L1913" s="6" t="s">
        <v>110</v>
      </c>
      <c r="M1913" s="7" t="s">
        <v>68</v>
      </c>
      <c r="N1913" s="7" t="s">
        <v>68</v>
      </c>
      <c r="O1913" s="7" t="s">
        <v>68</v>
      </c>
      <c r="P1913" s="6" t="s">
        <v>132</v>
      </c>
      <c r="Q1913" s="6" t="s">
        <v>1858</v>
      </c>
      <c r="R1913" s="6" t="s">
        <v>133</v>
      </c>
      <c r="S1913" s="6" t="s">
        <v>110</v>
      </c>
      <c r="T1913" s="6" t="s">
        <v>134</v>
      </c>
      <c r="U1913" s="6" t="s">
        <v>115</v>
      </c>
      <c r="V1913" s="6" t="s">
        <v>45</v>
      </c>
      <c r="W1913" s="6" t="s">
        <v>34</v>
      </c>
      <c r="X1913" s="6" t="s">
        <v>46</v>
      </c>
      <c r="Y1913" s="6" t="s">
        <v>47</v>
      </c>
      <c r="Z1913" s="6" t="s">
        <v>145</v>
      </c>
      <c r="AA1913" s="6" t="s">
        <v>2060</v>
      </c>
      <c r="AB1913" s="7">
        <v>1</v>
      </c>
      <c r="AC1913" s="7">
        <v>13752</v>
      </c>
      <c r="AD1913" s="7">
        <v>13.75</v>
      </c>
      <c r="AE1913" s="7">
        <v>154000</v>
      </c>
    </row>
    <row r="1914" spans="1:31" ht="22" hidden="1" customHeight="1" x14ac:dyDescent="0.3">
      <c r="A1914" s="2">
        <v>42971</v>
      </c>
      <c r="B1914" s="3" t="s">
        <v>341</v>
      </c>
      <c r="C1914" s="3" t="s">
        <v>1940</v>
      </c>
      <c r="D1914" s="4" t="s">
        <v>68</v>
      </c>
      <c r="E1914" s="4" t="s">
        <v>68</v>
      </c>
      <c r="F1914" s="4" t="s">
        <v>68</v>
      </c>
      <c r="G1914" s="4" t="s">
        <v>68</v>
      </c>
      <c r="H1914" s="4" t="s">
        <v>68</v>
      </c>
      <c r="I1914" s="3" t="s">
        <v>1941</v>
      </c>
      <c r="J1914" s="3" t="s">
        <v>108</v>
      </c>
      <c r="K1914" s="3" t="s">
        <v>109</v>
      </c>
      <c r="L1914" s="3" t="s">
        <v>110</v>
      </c>
      <c r="M1914" s="3" t="s">
        <v>61</v>
      </c>
      <c r="N1914" s="4">
        <v>4753761516.5299997</v>
      </c>
      <c r="O1914" s="4">
        <v>5421594553.2399998</v>
      </c>
      <c r="P1914" s="3" t="s">
        <v>1856</v>
      </c>
      <c r="Q1914" s="3" t="s">
        <v>1942</v>
      </c>
      <c r="R1914" s="3" t="s">
        <v>133</v>
      </c>
      <c r="S1914" s="3" t="s">
        <v>110</v>
      </c>
      <c r="T1914" s="3" t="s">
        <v>134</v>
      </c>
      <c r="U1914" s="3" t="s">
        <v>115</v>
      </c>
      <c r="V1914" s="3" t="s">
        <v>45</v>
      </c>
      <c r="W1914" s="3" t="s">
        <v>34</v>
      </c>
      <c r="X1914" s="3" t="s">
        <v>46</v>
      </c>
      <c r="Y1914" s="3" t="s">
        <v>47</v>
      </c>
      <c r="Z1914" s="3" t="s">
        <v>145</v>
      </c>
      <c r="AA1914" s="3" t="s">
        <v>2061</v>
      </c>
      <c r="AB1914" s="4">
        <v>1</v>
      </c>
      <c r="AC1914" s="4">
        <v>17700</v>
      </c>
      <c r="AD1914" s="4">
        <v>17.7</v>
      </c>
      <c r="AE1914" s="4">
        <v>198000</v>
      </c>
    </row>
    <row r="1915" spans="1:31" ht="22" customHeight="1" x14ac:dyDescent="0.3">
      <c r="A1915" s="5">
        <v>42971</v>
      </c>
      <c r="B1915" s="6" t="s">
        <v>31</v>
      </c>
      <c r="C1915" s="6" t="s">
        <v>56</v>
      </c>
      <c r="D1915" s="7" t="s">
        <v>68</v>
      </c>
      <c r="E1915" s="7" t="s">
        <v>68</v>
      </c>
      <c r="F1915" s="7" t="s">
        <v>68</v>
      </c>
      <c r="G1915" s="7" t="s">
        <v>68</v>
      </c>
      <c r="H1915" s="7" t="s">
        <v>68</v>
      </c>
      <c r="I1915" s="6" t="s">
        <v>1843</v>
      </c>
      <c r="J1915" s="6" t="s">
        <v>230</v>
      </c>
      <c r="K1915" s="6" t="s">
        <v>580</v>
      </c>
      <c r="L1915" s="6" t="s">
        <v>110</v>
      </c>
      <c r="M1915" s="7" t="s">
        <v>68</v>
      </c>
      <c r="N1915" s="7" t="s">
        <v>68</v>
      </c>
      <c r="O1915" s="7" t="s">
        <v>68</v>
      </c>
      <c r="P1915" s="6" t="s">
        <v>231</v>
      </c>
      <c r="Q1915" s="6" t="s">
        <v>1858</v>
      </c>
      <c r="R1915" s="6" t="s">
        <v>113</v>
      </c>
      <c r="S1915" s="6" t="s">
        <v>110</v>
      </c>
      <c r="T1915" s="6" t="s">
        <v>114</v>
      </c>
      <c r="U1915" s="6" t="s">
        <v>115</v>
      </c>
      <c r="V1915" s="6" t="s">
        <v>45</v>
      </c>
      <c r="W1915" s="6" t="s">
        <v>34</v>
      </c>
      <c r="X1915" s="6" t="s">
        <v>46</v>
      </c>
      <c r="Y1915" s="6" t="s">
        <v>47</v>
      </c>
      <c r="Z1915" s="6" t="s">
        <v>232</v>
      </c>
      <c r="AA1915" s="6" t="s">
        <v>2062</v>
      </c>
      <c r="AB1915" s="7">
        <v>2</v>
      </c>
      <c r="AC1915" s="7">
        <v>32080</v>
      </c>
      <c r="AD1915" s="7">
        <v>32.08</v>
      </c>
      <c r="AE1915" s="7">
        <v>46600</v>
      </c>
    </row>
    <row r="1916" spans="1:31" ht="22" customHeight="1" x14ac:dyDescent="0.3">
      <c r="A1916" s="2">
        <v>42971</v>
      </c>
      <c r="B1916" s="3" t="s">
        <v>31</v>
      </c>
      <c r="C1916" s="3" t="s">
        <v>56</v>
      </c>
      <c r="D1916" s="4" t="s">
        <v>68</v>
      </c>
      <c r="E1916" s="4" t="s">
        <v>68</v>
      </c>
      <c r="F1916" s="4" t="s">
        <v>68</v>
      </c>
      <c r="G1916" s="4" t="s">
        <v>68</v>
      </c>
      <c r="H1916" s="4" t="s">
        <v>68</v>
      </c>
      <c r="I1916" s="3" t="s">
        <v>1843</v>
      </c>
      <c r="J1916" s="3" t="s">
        <v>131</v>
      </c>
      <c r="K1916" s="3" t="s">
        <v>109</v>
      </c>
      <c r="L1916" s="3" t="s">
        <v>110</v>
      </c>
      <c r="M1916" s="4" t="s">
        <v>68</v>
      </c>
      <c r="N1916" s="4" t="s">
        <v>68</v>
      </c>
      <c r="O1916" s="4" t="s">
        <v>68</v>
      </c>
      <c r="P1916" s="3" t="s">
        <v>132</v>
      </c>
      <c r="Q1916" s="3" t="s">
        <v>1858</v>
      </c>
      <c r="R1916" s="3" t="s">
        <v>133</v>
      </c>
      <c r="S1916" s="3" t="s">
        <v>110</v>
      </c>
      <c r="T1916" s="3" t="s">
        <v>134</v>
      </c>
      <c r="U1916" s="3" t="s">
        <v>115</v>
      </c>
      <c r="V1916" s="3" t="s">
        <v>45</v>
      </c>
      <c r="W1916" s="3" t="s">
        <v>34</v>
      </c>
      <c r="X1916" s="3" t="s">
        <v>46</v>
      </c>
      <c r="Y1916" s="3" t="s">
        <v>47</v>
      </c>
      <c r="Z1916" s="3" t="s">
        <v>187</v>
      </c>
      <c r="AA1916" s="3" t="s">
        <v>2063</v>
      </c>
      <c r="AB1916" s="4">
        <v>2</v>
      </c>
      <c r="AC1916" s="4">
        <v>11400</v>
      </c>
      <c r="AD1916" s="4">
        <v>11.4</v>
      </c>
      <c r="AE1916" s="4">
        <v>99900</v>
      </c>
    </row>
    <row r="1917" spans="1:31" ht="22" customHeight="1" x14ac:dyDescent="0.3">
      <c r="A1917" s="5">
        <v>42971</v>
      </c>
      <c r="B1917" s="6" t="s">
        <v>31</v>
      </c>
      <c r="C1917" s="6" t="s">
        <v>56</v>
      </c>
      <c r="D1917" s="7" t="s">
        <v>68</v>
      </c>
      <c r="E1917" s="7" t="s">
        <v>68</v>
      </c>
      <c r="F1917" s="7" t="s">
        <v>68</v>
      </c>
      <c r="G1917" s="7" t="s">
        <v>68</v>
      </c>
      <c r="H1917" s="7" t="s">
        <v>68</v>
      </c>
      <c r="I1917" s="6" t="s">
        <v>1843</v>
      </c>
      <c r="J1917" s="6" t="s">
        <v>870</v>
      </c>
      <c r="K1917" s="7" t="s">
        <v>68</v>
      </c>
      <c r="L1917" s="6" t="s">
        <v>120</v>
      </c>
      <c r="M1917" s="6" t="s">
        <v>61</v>
      </c>
      <c r="N1917" s="7">
        <v>225347920.55000001</v>
      </c>
      <c r="O1917" s="7">
        <v>1008273273.7</v>
      </c>
      <c r="P1917" s="6" t="s">
        <v>871</v>
      </c>
      <c r="Q1917" s="6" t="s">
        <v>1858</v>
      </c>
      <c r="R1917" s="6" t="s">
        <v>122</v>
      </c>
      <c r="S1917" s="6" t="s">
        <v>120</v>
      </c>
      <c r="T1917" s="6" t="s">
        <v>123</v>
      </c>
      <c r="U1917" s="6" t="s">
        <v>124</v>
      </c>
      <c r="V1917" s="6" t="s">
        <v>45</v>
      </c>
      <c r="W1917" s="6" t="s">
        <v>34</v>
      </c>
      <c r="X1917" s="6" t="s">
        <v>46</v>
      </c>
      <c r="Y1917" s="6" t="s">
        <v>47</v>
      </c>
      <c r="Z1917" s="6" t="s">
        <v>872</v>
      </c>
      <c r="AA1917" s="6" t="s">
        <v>2064</v>
      </c>
      <c r="AB1917" s="7">
        <v>2</v>
      </c>
      <c r="AC1917" s="7">
        <v>20160</v>
      </c>
      <c r="AD1917" s="7">
        <v>20.16</v>
      </c>
      <c r="AE1917" s="7">
        <v>211000</v>
      </c>
    </row>
    <row r="1918" spans="1:31" ht="22" hidden="1" customHeight="1" x14ac:dyDescent="0.3">
      <c r="A1918" s="2">
        <v>42971</v>
      </c>
      <c r="B1918" s="3" t="s">
        <v>341</v>
      </c>
      <c r="C1918" s="3" t="s">
        <v>1940</v>
      </c>
      <c r="D1918" s="4" t="s">
        <v>68</v>
      </c>
      <c r="E1918" s="4" t="s">
        <v>68</v>
      </c>
      <c r="F1918" s="4" t="s">
        <v>68</v>
      </c>
      <c r="G1918" s="4" t="s">
        <v>68</v>
      </c>
      <c r="H1918" s="4" t="s">
        <v>68</v>
      </c>
      <c r="I1918" s="3" t="s">
        <v>1941</v>
      </c>
      <c r="J1918" s="3" t="s">
        <v>108</v>
      </c>
      <c r="K1918" s="3" t="s">
        <v>109</v>
      </c>
      <c r="L1918" s="3" t="s">
        <v>110</v>
      </c>
      <c r="M1918" s="3" t="s">
        <v>61</v>
      </c>
      <c r="N1918" s="4">
        <v>4753761516.5299997</v>
      </c>
      <c r="O1918" s="4">
        <v>5421594553.2399998</v>
      </c>
      <c r="P1918" s="3" t="s">
        <v>1856</v>
      </c>
      <c r="Q1918" s="3" t="s">
        <v>1942</v>
      </c>
      <c r="R1918" s="3" t="s">
        <v>133</v>
      </c>
      <c r="S1918" s="3" t="s">
        <v>110</v>
      </c>
      <c r="T1918" s="3" t="s">
        <v>134</v>
      </c>
      <c r="U1918" s="3" t="s">
        <v>115</v>
      </c>
      <c r="V1918" s="3" t="s">
        <v>45</v>
      </c>
      <c r="W1918" s="3" t="s">
        <v>34</v>
      </c>
      <c r="X1918" s="3" t="s">
        <v>46</v>
      </c>
      <c r="Y1918" s="3" t="s">
        <v>47</v>
      </c>
      <c r="Z1918" s="3" t="s">
        <v>145</v>
      </c>
      <c r="AA1918" s="3" t="s">
        <v>2065</v>
      </c>
      <c r="AB1918" s="4">
        <v>1</v>
      </c>
      <c r="AC1918" s="4">
        <v>17700</v>
      </c>
      <c r="AD1918" s="4">
        <v>17.7</v>
      </c>
      <c r="AE1918" s="4">
        <v>198000</v>
      </c>
    </row>
    <row r="1919" spans="1:31" ht="22" customHeight="1" x14ac:dyDescent="0.3">
      <c r="A1919" s="5">
        <v>42971</v>
      </c>
      <c r="B1919" s="6" t="s">
        <v>31</v>
      </c>
      <c r="C1919" s="6" t="s">
        <v>56</v>
      </c>
      <c r="D1919" s="7" t="s">
        <v>68</v>
      </c>
      <c r="E1919" s="7" t="s">
        <v>68</v>
      </c>
      <c r="F1919" s="7" t="s">
        <v>68</v>
      </c>
      <c r="G1919" s="7" t="s">
        <v>68</v>
      </c>
      <c r="H1919" s="7" t="s">
        <v>68</v>
      </c>
      <c r="I1919" s="6" t="s">
        <v>1843</v>
      </c>
      <c r="J1919" s="6" t="s">
        <v>131</v>
      </c>
      <c r="K1919" s="6" t="s">
        <v>109</v>
      </c>
      <c r="L1919" s="6" t="s">
        <v>110</v>
      </c>
      <c r="M1919" s="7" t="s">
        <v>68</v>
      </c>
      <c r="N1919" s="7" t="s">
        <v>68</v>
      </c>
      <c r="O1919" s="7" t="s">
        <v>68</v>
      </c>
      <c r="P1919" s="6" t="s">
        <v>132</v>
      </c>
      <c r="Q1919" s="6" t="s">
        <v>1858</v>
      </c>
      <c r="R1919" s="6" t="s">
        <v>133</v>
      </c>
      <c r="S1919" s="6" t="s">
        <v>110</v>
      </c>
      <c r="T1919" s="6" t="s">
        <v>134</v>
      </c>
      <c r="U1919" s="6" t="s">
        <v>115</v>
      </c>
      <c r="V1919" s="6" t="s">
        <v>45</v>
      </c>
      <c r="W1919" s="6" t="s">
        <v>34</v>
      </c>
      <c r="X1919" s="6" t="s">
        <v>46</v>
      </c>
      <c r="Y1919" s="6" t="s">
        <v>47</v>
      </c>
      <c r="Z1919" s="6" t="s">
        <v>145</v>
      </c>
      <c r="AA1919" s="6" t="s">
        <v>2066</v>
      </c>
      <c r="AB1919" s="7">
        <v>1</v>
      </c>
      <c r="AC1919" s="7">
        <v>14420</v>
      </c>
      <c r="AD1919" s="7">
        <v>14.42</v>
      </c>
      <c r="AE1919" s="7">
        <v>161000</v>
      </c>
    </row>
    <row r="1920" spans="1:31" ht="22" customHeight="1" x14ac:dyDescent="0.3">
      <c r="A1920" s="2">
        <v>42971</v>
      </c>
      <c r="B1920" s="3" t="s">
        <v>31</v>
      </c>
      <c r="C1920" s="3" t="s">
        <v>56</v>
      </c>
      <c r="D1920" s="4" t="s">
        <v>68</v>
      </c>
      <c r="E1920" s="4" t="s">
        <v>68</v>
      </c>
      <c r="F1920" s="4" t="s">
        <v>68</v>
      </c>
      <c r="G1920" s="4" t="s">
        <v>68</v>
      </c>
      <c r="H1920" s="4" t="s">
        <v>68</v>
      </c>
      <c r="I1920" s="3" t="s">
        <v>1843</v>
      </c>
      <c r="J1920" s="3" t="s">
        <v>131</v>
      </c>
      <c r="K1920" s="3" t="s">
        <v>109</v>
      </c>
      <c r="L1920" s="3" t="s">
        <v>110</v>
      </c>
      <c r="M1920" s="4" t="s">
        <v>68</v>
      </c>
      <c r="N1920" s="4" t="s">
        <v>68</v>
      </c>
      <c r="O1920" s="4" t="s">
        <v>68</v>
      </c>
      <c r="P1920" s="3" t="s">
        <v>132</v>
      </c>
      <c r="Q1920" s="3" t="s">
        <v>1858</v>
      </c>
      <c r="R1920" s="3" t="s">
        <v>133</v>
      </c>
      <c r="S1920" s="3" t="s">
        <v>110</v>
      </c>
      <c r="T1920" s="3" t="s">
        <v>134</v>
      </c>
      <c r="U1920" s="3" t="s">
        <v>115</v>
      </c>
      <c r="V1920" s="3" t="s">
        <v>45</v>
      </c>
      <c r="W1920" s="3" t="s">
        <v>34</v>
      </c>
      <c r="X1920" s="3" t="s">
        <v>46</v>
      </c>
      <c r="Y1920" s="3" t="s">
        <v>47</v>
      </c>
      <c r="Z1920" s="3" t="s">
        <v>145</v>
      </c>
      <c r="AA1920" s="3" t="s">
        <v>2067</v>
      </c>
      <c r="AB1920" s="4">
        <v>3</v>
      </c>
      <c r="AC1920" s="4">
        <v>26100</v>
      </c>
      <c r="AD1920" s="4">
        <v>26.1</v>
      </c>
      <c r="AE1920" s="4">
        <v>292000</v>
      </c>
    </row>
    <row r="1921" spans="1:31" ht="22" customHeight="1" x14ac:dyDescent="0.3">
      <c r="A1921" s="5">
        <v>42971</v>
      </c>
      <c r="B1921" s="6" t="s">
        <v>2068</v>
      </c>
      <c r="C1921" s="6" t="s">
        <v>1873</v>
      </c>
      <c r="D1921" s="6" t="s">
        <v>33</v>
      </c>
      <c r="E1921" s="6" t="s">
        <v>34</v>
      </c>
      <c r="F1921" s="6" t="s">
        <v>61</v>
      </c>
      <c r="G1921" s="9">
        <v>668366358</v>
      </c>
      <c r="H1921" s="7" t="s">
        <v>68</v>
      </c>
      <c r="I1921" s="6" t="s">
        <v>1874</v>
      </c>
      <c r="J1921" s="6" t="s">
        <v>108</v>
      </c>
      <c r="K1921" s="6" t="s">
        <v>109</v>
      </c>
      <c r="L1921" s="6" t="s">
        <v>110</v>
      </c>
      <c r="M1921" s="6" t="s">
        <v>61</v>
      </c>
      <c r="N1921" s="7">
        <v>4753761516.5299997</v>
      </c>
      <c r="O1921" s="7">
        <v>5421594553.2399998</v>
      </c>
      <c r="P1921" s="6" t="s">
        <v>1856</v>
      </c>
      <c r="Q1921" s="6" t="s">
        <v>1845</v>
      </c>
      <c r="R1921" s="6" t="s">
        <v>133</v>
      </c>
      <c r="S1921" s="6" t="s">
        <v>110</v>
      </c>
      <c r="T1921" s="6" t="s">
        <v>134</v>
      </c>
      <c r="U1921" s="6" t="s">
        <v>115</v>
      </c>
      <c r="V1921" s="6" t="s">
        <v>45</v>
      </c>
      <c r="W1921" s="6" t="s">
        <v>34</v>
      </c>
      <c r="X1921" s="6" t="s">
        <v>46</v>
      </c>
      <c r="Y1921" s="6" t="s">
        <v>47</v>
      </c>
      <c r="Z1921" s="6" t="s">
        <v>187</v>
      </c>
      <c r="AA1921" s="6" t="s">
        <v>2069</v>
      </c>
      <c r="AB1921" s="7">
        <v>6</v>
      </c>
      <c r="AC1921" s="7">
        <v>60540</v>
      </c>
      <c r="AD1921" s="7">
        <v>60.54</v>
      </c>
      <c r="AE1921" s="7">
        <v>531000</v>
      </c>
    </row>
    <row r="1922" spans="1:31" ht="22" customHeight="1" x14ac:dyDescent="0.3">
      <c r="A1922" s="2">
        <v>42968</v>
      </c>
      <c r="B1922" s="3" t="s">
        <v>31</v>
      </c>
      <c r="C1922" s="3" t="s">
        <v>56</v>
      </c>
      <c r="D1922" s="4" t="s">
        <v>68</v>
      </c>
      <c r="E1922" s="4" t="s">
        <v>68</v>
      </c>
      <c r="F1922" s="4" t="s">
        <v>68</v>
      </c>
      <c r="G1922" s="4" t="s">
        <v>68</v>
      </c>
      <c r="H1922" s="4" t="s">
        <v>68</v>
      </c>
      <c r="I1922" s="3" t="s">
        <v>1843</v>
      </c>
      <c r="J1922" s="3" t="s">
        <v>1339</v>
      </c>
      <c r="K1922" s="3" t="s">
        <v>1340</v>
      </c>
      <c r="L1922" s="3" t="s">
        <v>1341</v>
      </c>
      <c r="M1922" s="3" t="s">
        <v>1342</v>
      </c>
      <c r="N1922" s="4" t="s">
        <v>68</v>
      </c>
      <c r="O1922" s="4" t="s">
        <v>68</v>
      </c>
      <c r="P1922" s="3" t="s">
        <v>1343</v>
      </c>
      <c r="Q1922" s="3" t="s">
        <v>1858</v>
      </c>
      <c r="R1922" s="3" t="s">
        <v>2070</v>
      </c>
      <c r="S1922" s="3" t="s">
        <v>1341</v>
      </c>
      <c r="T1922" s="3" t="s">
        <v>2071</v>
      </c>
      <c r="U1922" s="3" t="s">
        <v>352</v>
      </c>
      <c r="V1922" s="3" t="s">
        <v>45</v>
      </c>
      <c r="W1922" s="3" t="s">
        <v>34</v>
      </c>
      <c r="X1922" s="3" t="s">
        <v>46</v>
      </c>
      <c r="Y1922" s="3" t="s">
        <v>47</v>
      </c>
      <c r="Z1922" s="3" t="s">
        <v>1346</v>
      </c>
      <c r="AA1922" s="3" t="s">
        <v>2072</v>
      </c>
      <c r="AB1922" s="4">
        <v>1</v>
      </c>
      <c r="AC1922" s="4">
        <v>16448</v>
      </c>
      <c r="AD1922" s="4">
        <v>16.45</v>
      </c>
      <c r="AE1922" s="4">
        <v>284000</v>
      </c>
    </row>
    <row r="1923" spans="1:31" ht="22" customHeight="1" x14ac:dyDescent="0.3">
      <c r="A1923" s="5">
        <v>42968</v>
      </c>
      <c r="B1923" s="6" t="s">
        <v>31</v>
      </c>
      <c r="C1923" s="6" t="s">
        <v>56</v>
      </c>
      <c r="D1923" s="7" t="s">
        <v>68</v>
      </c>
      <c r="E1923" s="7" t="s">
        <v>68</v>
      </c>
      <c r="F1923" s="7" t="s">
        <v>68</v>
      </c>
      <c r="G1923" s="7" t="s">
        <v>68</v>
      </c>
      <c r="H1923" s="7" t="s">
        <v>68</v>
      </c>
      <c r="I1923" s="6" t="s">
        <v>1843</v>
      </c>
      <c r="J1923" s="6" t="s">
        <v>1676</v>
      </c>
      <c r="K1923" s="6" t="s">
        <v>1677</v>
      </c>
      <c r="L1923" s="6" t="s">
        <v>92</v>
      </c>
      <c r="M1923" s="6" t="s">
        <v>61</v>
      </c>
      <c r="N1923" s="9">
        <v>42196711</v>
      </c>
      <c r="O1923" s="7" t="s">
        <v>68</v>
      </c>
      <c r="P1923" s="6" t="s">
        <v>1678</v>
      </c>
      <c r="Q1923" s="6" t="s">
        <v>1858</v>
      </c>
      <c r="R1923" s="6" t="s">
        <v>91</v>
      </c>
      <c r="S1923" s="6" t="s">
        <v>92</v>
      </c>
      <c r="T1923" s="6" t="s">
        <v>93</v>
      </c>
      <c r="U1923" s="6" t="s">
        <v>94</v>
      </c>
      <c r="V1923" s="6" t="s">
        <v>45</v>
      </c>
      <c r="W1923" s="6" t="s">
        <v>34</v>
      </c>
      <c r="X1923" s="6" t="s">
        <v>46</v>
      </c>
      <c r="Y1923" s="6" t="s">
        <v>47</v>
      </c>
      <c r="Z1923" s="6" t="s">
        <v>95</v>
      </c>
      <c r="AA1923" s="6" t="s">
        <v>2073</v>
      </c>
      <c r="AB1923" s="7">
        <v>4</v>
      </c>
      <c r="AC1923" s="7">
        <v>46000</v>
      </c>
      <c r="AD1923" s="7">
        <v>46</v>
      </c>
      <c r="AE1923" s="7">
        <v>185000</v>
      </c>
    </row>
    <row r="1924" spans="1:31" ht="22" customHeight="1" x14ac:dyDescent="0.3">
      <c r="A1924" s="2">
        <v>42968</v>
      </c>
      <c r="B1924" s="3" t="s">
        <v>31</v>
      </c>
      <c r="C1924" s="3" t="s">
        <v>56</v>
      </c>
      <c r="D1924" s="4" t="s">
        <v>68</v>
      </c>
      <c r="E1924" s="4" t="s">
        <v>68</v>
      </c>
      <c r="F1924" s="4" t="s">
        <v>68</v>
      </c>
      <c r="G1924" s="4" t="s">
        <v>68</v>
      </c>
      <c r="H1924" s="4" t="s">
        <v>68</v>
      </c>
      <c r="I1924" s="3" t="s">
        <v>1843</v>
      </c>
      <c r="J1924" s="3" t="s">
        <v>1676</v>
      </c>
      <c r="K1924" s="3" t="s">
        <v>1677</v>
      </c>
      <c r="L1924" s="3" t="s">
        <v>92</v>
      </c>
      <c r="M1924" s="3" t="s">
        <v>61</v>
      </c>
      <c r="N1924" s="8">
        <v>42196711</v>
      </c>
      <c r="O1924" s="4" t="s">
        <v>68</v>
      </c>
      <c r="P1924" s="3" t="s">
        <v>1678</v>
      </c>
      <c r="Q1924" s="3" t="s">
        <v>1858</v>
      </c>
      <c r="R1924" s="3" t="s">
        <v>91</v>
      </c>
      <c r="S1924" s="3" t="s">
        <v>92</v>
      </c>
      <c r="T1924" s="3" t="s">
        <v>93</v>
      </c>
      <c r="U1924" s="3" t="s">
        <v>94</v>
      </c>
      <c r="V1924" s="3" t="s">
        <v>45</v>
      </c>
      <c r="W1924" s="3" t="s">
        <v>34</v>
      </c>
      <c r="X1924" s="3" t="s">
        <v>46</v>
      </c>
      <c r="Y1924" s="3" t="s">
        <v>47</v>
      </c>
      <c r="Z1924" s="3" t="s">
        <v>95</v>
      </c>
      <c r="AA1924" s="3" t="s">
        <v>2074</v>
      </c>
      <c r="AB1924" s="4">
        <v>4</v>
      </c>
      <c r="AC1924" s="4">
        <v>46000</v>
      </c>
      <c r="AD1924" s="4">
        <v>46</v>
      </c>
      <c r="AE1924" s="4">
        <v>185000</v>
      </c>
    </row>
    <row r="1925" spans="1:31" ht="22" customHeight="1" x14ac:dyDescent="0.3">
      <c r="A1925" s="5">
        <v>42968</v>
      </c>
      <c r="B1925" s="6" t="s">
        <v>31</v>
      </c>
      <c r="C1925" s="6" t="s">
        <v>56</v>
      </c>
      <c r="D1925" s="7" t="s">
        <v>68</v>
      </c>
      <c r="E1925" s="7" t="s">
        <v>68</v>
      </c>
      <c r="F1925" s="7" t="s">
        <v>68</v>
      </c>
      <c r="G1925" s="7" t="s">
        <v>68</v>
      </c>
      <c r="H1925" s="7" t="s">
        <v>68</v>
      </c>
      <c r="I1925" s="6" t="s">
        <v>1843</v>
      </c>
      <c r="J1925" s="6" t="s">
        <v>1676</v>
      </c>
      <c r="K1925" s="6" t="s">
        <v>1677</v>
      </c>
      <c r="L1925" s="6" t="s">
        <v>92</v>
      </c>
      <c r="M1925" s="6" t="s">
        <v>61</v>
      </c>
      <c r="N1925" s="9">
        <v>42196711</v>
      </c>
      <c r="O1925" s="7" t="s">
        <v>68</v>
      </c>
      <c r="P1925" s="6" t="s">
        <v>1678</v>
      </c>
      <c r="Q1925" s="6" t="s">
        <v>1858</v>
      </c>
      <c r="R1925" s="6" t="s">
        <v>91</v>
      </c>
      <c r="S1925" s="6" t="s">
        <v>92</v>
      </c>
      <c r="T1925" s="6" t="s">
        <v>93</v>
      </c>
      <c r="U1925" s="6" t="s">
        <v>94</v>
      </c>
      <c r="V1925" s="6" t="s">
        <v>45</v>
      </c>
      <c r="W1925" s="6" t="s">
        <v>34</v>
      </c>
      <c r="X1925" s="6" t="s">
        <v>46</v>
      </c>
      <c r="Y1925" s="6" t="s">
        <v>47</v>
      </c>
      <c r="Z1925" s="6" t="s">
        <v>95</v>
      </c>
      <c r="AA1925" s="6" t="s">
        <v>2075</v>
      </c>
      <c r="AB1925" s="7">
        <v>2</v>
      </c>
      <c r="AC1925" s="7">
        <v>23000</v>
      </c>
      <c r="AD1925" s="7">
        <v>23</v>
      </c>
      <c r="AE1925" s="7">
        <v>92400</v>
      </c>
    </row>
    <row r="1926" spans="1:31" ht="22" customHeight="1" x14ac:dyDescent="0.3">
      <c r="A1926" s="2">
        <v>42966</v>
      </c>
      <c r="B1926" s="3" t="s">
        <v>31</v>
      </c>
      <c r="C1926" s="3" t="s">
        <v>56</v>
      </c>
      <c r="D1926" s="4" t="s">
        <v>68</v>
      </c>
      <c r="E1926" s="4" t="s">
        <v>68</v>
      </c>
      <c r="F1926" s="4" t="s">
        <v>68</v>
      </c>
      <c r="G1926" s="4" t="s">
        <v>68</v>
      </c>
      <c r="H1926" s="4" t="s">
        <v>68</v>
      </c>
      <c r="I1926" s="3" t="s">
        <v>1843</v>
      </c>
      <c r="J1926" s="3" t="s">
        <v>588</v>
      </c>
      <c r="K1926" s="3" t="s">
        <v>589</v>
      </c>
      <c r="L1926" s="3" t="s">
        <v>99</v>
      </c>
      <c r="M1926" s="3" t="s">
        <v>61</v>
      </c>
      <c r="N1926" s="4" t="s">
        <v>68</v>
      </c>
      <c r="O1926" s="4" t="s">
        <v>68</v>
      </c>
      <c r="P1926" s="3" t="s">
        <v>100</v>
      </c>
      <c r="Q1926" s="3" t="s">
        <v>1858</v>
      </c>
      <c r="R1926" s="3" t="s">
        <v>102</v>
      </c>
      <c r="S1926" s="3" t="s">
        <v>99</v>
      </c>
      <c r="T1926" s="3" t="s">
        <v>103</v>
      </c>
      <c r="U1926" s="3" t="s">
        <v>104</v>
      </c>
      <c r="V1926" s="3" t="s">
        <v>45</v>
      </c>
      <c r="W1926" s="3" t="s">
        <v>34</v>
      </c>
      <c r="X1926" s="3" t="s">
        <v>46</v>
      </c>
      <c r="Y1926" s="3" t="s">
        <v>47</v>
      </c>
      <c r="Z1926" s="3" t="s">
        <v>105</v>
      </c>
      <c r="AA1926" s="3" t="s">
        <v>2076</v>
      </c>
      <c r="AB1926" s="4">
        <v>8</v>
      </c>
      <c r="AC1926" s="4">
        <v>92968</v>
      </c>
      <c r="AD1926" s="4">
        <v>92.97</v>
      </c>
      <c r="AE1926" s="4">
        <v>512000</v>
      </c>
    </row>
    <row r="1927" spans="1:31" ht="22" customHeight="1" x14ac:dyDescent="0.3">
      <c r="A1927" s="5">
        <v>42966</v>
      </c>
      <c r="B1927" s="6" t="s">
        <v>31</v>
      </c>
      <c r="C1927" s="6" t="s">
        <v>56</v>
      </c>
      <c r="D1927" s="7" t="s">
        <v>68</v>
      </c>
      <c r="E1927" s="7" t="s">
        <v>68</v>
      </c>
      <c r="F1927" s="7" t="s">
        <v>68</v>
      </c>
      <c r="G1927" s="7" t="s">
        <v>68</v>
      </c>
      <c r="H1927" s="7" t="s">
        <v>68</v>
      </c>
      <c r="I1927" s="6" t="s">
        <v>1843</v>
      </c>
      <c r="J1927" s="6" t="s">
        <v>944</v>
      </c>
      <c r="K1927" s="7" t="s">
        <v>68</v>
      </c>
      <c r="L1927" s="6" t="s">
        <v>120</v>
      </c>
      <c r="M1927" s="7" t="s">
        <v>68</v>
      </c>
      <c r="N1927" s="7" t="s">
        <v>68</v>
      </c>
      <c r="O1927" s="7" t="s">
        <v>68</v>
      </c>
      <c r="P1927" s="6" t="s">
        <v>360</v>
      </c>
      <c r="Q1927" s="6" t="s">
        <v>1858</v>
      </c>
      <c r="R1927" s="6" t="s">
        <v>122</v>
      </c>
      <c r="S1927" s="6" t="s">
        <v>120</v>
      </c>
      <c r="T1927" s="6" t="s">
        <v>123</v>
      </c>
      <c r="U1927" s="6" t="s">
        <v>124</v>
      </c>
      <c r="V1927" s="6" t="s">
        <v>45</v>
      </c>
      <c r="W1927" s="6" t="s">
        <v>34</v>
      </c>
      <c r="X1927" s="6" t="s">
        <v>46</v>
      </c>
      <c r="Y1927" s="6" t="s">
        <v>47</v>
      </c>
      <c r="Z1927" s="6" t="s">
        <v>187</v>
      </c>
      <c r="AA1927" s="6" t="s">
        <v>2077</v>
      </c>
      <c r="AB1927" s="7">
        <v>1</v>
      </c>
      <c r="AC1927" s="7">
        <v>14970</v>
      </c>
      <c r="AD1927" s="7">
        <v>14.97</v>
      </c>
      <c r="AE1927" s="7">
        <v>67600</v>
      </c>
    </row>
    <row r="1928" spans="1:31" ht="22" customHeight="1" x14ac:dyDescent="0.3">
      <c r="A1928" s="2">
        <v>42966</v>
      </c>
      <c r="B1928" s="3" t="s">
        <v>31</v>
      </c>
      <c r="C1928" s="3" t="s">
        <v>56</v>
      </c>
      <c r="D1928" s="4" t="s">
        <v>68</v>
      </c>
      <c r="E1928" s="4" t="s">
        <v>68</v>
      </c>
      <c r="F1928" s="4" t="s">
        <v>68</v>
      </c>
      <c r="G1928" s="4" t="s">
        <v>68</v>
      </c>
      <c r="H1928" s="4" t="s">
        <v>68</v>
      </c>
      <c r="I1928" s="3" t="s">
        <v>1843</v>
      </c>
      <c r="J1928" s="3" t="s">
        <v>588</v>
      </c>
      <c r="K1928" s="3" t="s">
        <v>589</v>
      </c>
      <c r="L1928" s="3" t="s">
        <v>99</v>
      </c>
      <c r="M1928" s="3" t="s">
        <v>61</v>
      </c>
      <c r="N1928" s="4" t="s">
        <v>68</v>
      </c>
      <c r="O1928" s="4" t="s">
        <v>68</v>
      </c>
      <c r="P1928" s="3" t="s">
        <v>100</v>
      </c>
      <c r="Q1928" s="3" t="s">
        <v>1858</v>
      </c>
      <c r="R1928" s="3" t="s">
        <v>102</v>
      </c>
      <c r="S1928" s="3" t="s">
        <v>99</v>
      </c>
      <c r="T1928" s="3" t="s">
        <v>103</v>
      </c>
      <c r="U1928" s="3" t="s">
        <v>104</v>
      </c>
      <c r="V1928" s="3" t="s">
        <v>45</v>
      </c>
      <c r="W1928" s="3" t="s">
        <v>34</v>
      </c>
      <c r="X1928" s="3" t="s">
        <v>46</v>
      </c>
      <c r="Y1928" s="3" t="s">
        <v>47</v>
      </c>
      <c r="Z1928" s="3" t="s">
        <v>105</v>
      </c>
      <c r="AA1928" s="3" t="s">
        <v>2078</v>
      </c>
      <c r="AB1928" s="4">
        <v>28</v>
      </c>
      <c r="AC1928" s="4">
        <v>325388</v>
      </c>
      <c r="AD1928" s="4">
        <v>325.39</v>
      </c>
      <c r="AE1928" s="4">
        <v>1791000</v>
      </c>
    </row>
    <row r="1929" spans="1:31" ht="22" customHeight="1" x14ac:dyDescent="0.3">
      <c r="A1929" s="5">
        <v>42964</v>
      </c>
      <c r="B1929" s="6" t="s">
        <v>31</v>
      </c>
      <c r="C1929" s="6" t="s">
        <v>56</v>
      </c>
      <c r="D1929" s="7" t="s">
        <v>68</v>
      </c>
      <c r="E1929" s="7" t="s">
        <v>68</v>
      </c>
      <c r="F1929" s="7" t="s">
        <v>68</v>
      </c>
      <c r="G1929" s="7" t="s">
        <v>68</v>
      </c>
      <c r="H1929" s="7" t="s">
        <v>68</v>
      </c>
      <c r="I1929" s="6" t="s">
        <v>1843</v>
      </c>
      <c r="J1929" s="6" t="s">
        <v>230</v>
      </c>
      <c r="K1929" s="6" t="s">
        <v>580</v>
      </c>
      <c r="L1929" s="6" t="s">
        <v>110</v>
      </c>
      <c r="M1929" s="7" t="s">
        <v>68</v>
      </c>
      <c r="N1929" s="7" t="s">
        <v>68</v>
      </c>
      <c r="O1929" s="7" t="s">
        <v>68</v>
      </c>
      <c r="P1929" s="6" t="s">
        <v>231</v>
      </c>
      <c r="Q1929" s="6" t="s">
        <v>1858</v>
      </c>
      <c r="R1929" s="6" t="s">
        <v>113</v>
      </c>
      <c r="S1929" s="6" t="s">
        <v>110</v>
      </c>
      <c r="T1929" s="6" t="s">
        <v>114</v>
      </c>
      <c r="U1929" s="6" t="s">
        <v>115</v>
      </c>
      <c r="V1929" s="6" t="s">
        <v>45</v>
      </c>
      <c r="W1929" s="6" t="s">
        <v>34</v>
      </c>
      <c r="X1929" s="6" t="s">
        <v>46</v>
      </c>
      <c r="Y1929" s="6" t="s">
        <v>47</v>
      </c>
      <c r="Z1929" s="6" t="s">
        <v>2079</v>
      </c>
      <c r="AA1929" s="6" t="s">
        <v>2080</v>
      </c>
      <c r="AB1929" s="7">
        <v>3</v>
      </c>
      <c r="AC1929" s="7">
        <v>51000</v>
      </c>
      <c r="AD1929" s="7">
        <v>51</v>
      </c>
      <c r="AE1929" s="7">
        <v>65400</v>
      </c>
    </row>
    <row r="1930" spans="1:31" ht="22" customHeight="1" x14ac:dyDescent="0.3">
      <c r="A1930" s="2">
        <v>42964</v>
      </c>
      <c r="B1930" s="3" t="s">
        <v>107</v>
      </c>
      <c r="C1930" s="3" t="s">
        <v>56</v>
      </c>
      <c r="D1930" s="4" t="s">
        <v>68</v>
      </c>
      <c r="E1930" s="4" t="s">
        <v>68</v>
      </c>
      <c r="F1930" s="4" t="s">
        <v>68</v>
      </c>
      <c r="G1930" s="4" t="s">
        <v>68</v>
      </c>
      <c r="H1930" s="4" t="s">
        <v>68</v>
      </c>
      <c r="I1930" s="3" t="s">
        <v>1843</v>
      </c>
      <c r="J1930" s="3" t="s">
        <v>108</v>
      </c>
      <c r="K1930" s="3" t="s">
        <v>109</v>
      </c>
      <c r="L1930" s="3" t="s">
        <v>110</v>
      </c>
      <c r="M1930" s="3" t="s">
        <v>61</v>
      </c>
      <c r="N1930" s="4">
        <v>4753761516.5299997</v>
      </c>
      <c r="O1930" s="4">
        <v>5421594553.2399998</v>
      </c>
      <c r="P1930" s="3" t="s">
        <v>1856</v>
      </c>
      <c r="Q1930" s="3" t="s">
        <v>1858</v>
      </c>
      <c r="R1930" s="3" t="s">
        <v>133</v>
      </c>
      <c r="S1930" s="3" t="s">
        <v>110</v>
      </c>
      <c r="T1930" s="3" t="s">
        <v>134</v>
      </c>
      <c r="U1930" s="3" t="s">
        <v>115</v>
      </c>
      <c r="V1930" s="3" t="s">
        <v>45</v>
      </c>
      <c r="W1930" s="3" t="s">
        <v>34</v>
      </c>
      <c r="X1930" s="3" t="s">
        <v>46</v>
      </c>
      <c r="Y1930" s="3" t="s">
        <v>47</v>
      </c>
      <c r="Z1930" s="3" t="s">
        <v>345</v>
      </c>
      <c r="AA1930" s="3" t="s">
        <v>2081</v>
      </c>
      <c r="AB1930" s="4">
        <v>2</v>
      </c>
      <c r="AC1930" s="4">
        <v>25140</v>
      </c>
      <c r="AD1930" s="4">
        <v>25.14</v>
      </c>
      <c r="AE1930" s="4">
        <v>281000</v>
      </c>
    </row>
    <row r="1931" spans="1:31" ht="22" customHeight="1" x14ac:dyDescent="0.3">
      <c r="A1931" s="5">
        <v>42964</v>
      </c>
      <c r="B1931" s="6" t="s">
        <v>31</v>
      </c>
      <c r="C1931" s="6" t="s">
        <v>56</v>
      </c>
      <c r="D1931" s="7" t="s">
        <v>68</v>
      </c>
      <c r="E1931" s="7" t="s">
        <v>68</v>
      </c>
      <c r="F1931" s="7" t="s">
        <v>68</v>
      </c>
      <c r="G1931" s="7" t="s">
        <v>68</v>
      </c>
      <c r="H1931" s="7" t="s">
        <v>68</v>
      </c>
      <c r="I1931" s="6" t="s">
        <v>1843</v>
      </c>
      <c r="J1931" s="6" t="s">
        <v>1382</v>
      </c>
      <c r="K1931" s="6" t="s">
        <v>119</v>
      </c>
      <c r="L1931" s="6" t="s">
        <v>120</v>
      </c>
      <c r="M1931" s="7" t="s">
        <v>68</v>
      </c>
      <c r="N1931" s="7" t="s">
        <v>68</v>
      </c>
      <c r="O1931" s="7" t="s">
        <v>68</v>
      </c>
      <c r="P1931" s="6" t="s">
        <v>1383</v>
      </c>
      <c r="Q1931" s="6" t="s">
        <v>1858</v>
      </c>
      <c r="R1931" s="6" t="s">
        <v>122</v>
      </c>
      <c r="S1931" s="6" t="s">
        <v>120</v>
      </c>
      <c r="T1931" s="6" t="s">
        <v>123</v>
      </c>
      <c r="U1931" s="6" t="s">
        <v>124</v>
      </c>
      <c r="V1931" s="6" t="s">
        <v>45</v>
      </c>
      <c r="W1931" s="6" t="s">
        <v>34</v>
      </c>
      <c r="X1931" s="6" t="s">
        <v>46</v>
      </c>
      <c r="Y1931" s="6" t="s">
        <v>47</v>
      </c>
      <c r="Z1931" s="6" t="s">
        <v>145</v>
      </c>
      <c r="AA1931" s="6" t="s">
        <v>2082</v>
      </c>
      <c r="AB1931" s="7">
        <v>2</v>
      </c>
      <c r="AC1931" s="7">
        <v>16416</v>
      </c>
      <c r="AD1931" s="7">
        <v>16.420000000000002</v>
      </c>
      <c r="AE1931" s="7">
        <v>269000</v>
      </c>
    </row>
    <row r="1932" spans="1:31" ht="22" customHeight="1" x14ac:dyDescent="0.3">
      <c r="A1932" s="2">
        <v>42964</v>
      </c>
      <c r="B1932" s="3" t="s">
        <v>31</v>
      </c>
      <c r="C1932" s="3" t="s">
        <v>1873</v>
      </c>
      <c r="D1932" s="3" t="s">
        <v>33</v>
      </c>
      <c r="E1932" s="3" t="s">
        <v>34</v>
      </c>
      <c r="F1932" s="3" t="s">
        <v>61</v>
      </c>
      <c r="G1932" s="8">
        <v>668366358</v>
      </c>
      <c r="H1932" s="4" t="s">
        <v>68</v>
      </c>
      <c r="I1932" s="3" t="s">
        <v>1874</v>
      </c>
      <c r="J1932" s="3" t="s">
        <v>131</v>
      </c>
      <c r="K1932" s="3" t="s">
        <v>109</v>
      </c>
      <c r="L1932" s="3" t="s">
        <v>110</v>
      </c>
      <c r="M1932" s="4" t="s">
        <v>68</v>
      </c>
      <c r="N1932" s="4" t="s">
        <v>68</v>
      </c>
      <c r="O1932" s="4" t="s">
        <v>68</v>
      </c>
      <c r="P1932" s="3" t="s">
        <v>132</v>
      </c>
      <c r="Q1932" s="3" t="s">
        <v>1845</v>
      </c>
      <c r="R1932" s="3" t="s">
        <v>133</v>
      </c>
      <c r="S1932" s="3" t="s">
        <v>110</v>
      </c>
      <c r="T1932" s="3" t="s">
        <v>134</v>
      </c>
      <c r="U1932" s="3" t="s">
        <v>115</v>
      </c>
      <c r="V1932" s="3" t="s">
        <v>45</v>
      </c>
      <c r="W1932" s="3" t="s">
        <v>34</v>
      </c>
      <c r="X1932" s="3" t="s">
        <v>46</v>
      </c>
      <c r="Y1932" s="3" t="s">
        <v>47</v>
      </c>
      <c r="Z1932" s="3" t="s">
        <v>187</v>
      </c>
      <c r="AA1932" s="3" t="s">
        <v>2083</v>
      </c>
      <c r="AB1932" s="4">
        <v>4</v>
      </c>
      <c r="AC1932" s="4">
        <v>22800</v>
      </c>
      <c r="AD1932" s="4">
        <v>22.8</v>
      </c>
      <c r="AE1932" s="4">
        <v>200000</v>
      </c>
    </row>
    <row r="1933" spans="1:31" ht="22" customHeight="1" x14ac:dyDescent="0.3">
      <c r="A1933" s="5">
        <v>42964</v>
      </c>
      <c r="B1933" s="6" t="s">
        <v>31</v>
      </c>
      <c r="C1933" s="6" t="s">
        <v>1873</v>
      </c>
      <c r="D1933" s="6" t="s">
        <v>33</v>
      </c>
      <c r="E1933" s="6" t="s">
        <v>34</v>
      </c>
      <c r="F1933" s="6" t="s">
        <v>61</v>
      </c>
      <c r="G1933" s="9">
        <v>668366358</v>
      </c>
      <c r="H1933" s="7" t="s">
        <v>68</v>
      </c>
      <c r="I1933" s="6" t="s">
        <v>1874</v>
      </c>
      <c r="J1933" s="6" t="s">
        <v>131</v>
      </c>
      <c r="K1933" s="6" t="s">
        <v>109</v>
      </c>
      <c r="L1933" s="6" t="s">
        <v>110</v>
      </c>
      <c r="M1933" s="7" t="s">
        <v>68</v>
      </c>
      <c r="N1933" s="7" t="s">
        <v>68</v>
      </c>
      <c r="O1933" s="7" t="s">
        <v>68</v>
      </c>
      <c r="P1933" s="6" t="s">
        <v>132</v>
      </c>
      <c r="Q1933" s="6" t="s">
        <v>1845</v>
      </c>
      <c r="R1933" s="6" t="s">
        <v>133</v>
      </c>
      <c r="S1933" s="6" t="s">
        <v>110</v>
      </c>
      <c r="T1933" s="6" t="s">
        <v>134</v>
      </c>
      <c r="U1933" s="6" t="s">
        <v>115</v>
      </c>
      <c r="V1933" s="6" t="s">
        <v>45</v>
      </c>
      <c r="W1933" s="6" t="s">
        <v>34</v>
      </c>
      <c r="X1933" s="6" t="s">
        <v>46</v>
      </c>
      <c r="Y1933" s="6" t="s">
        <v>47</v>
      </c>
      <c r="Z1933" s="6" t="s">
        <v>145</v>
      </c>
      <c r="AA1933" s="6" t="s">
        <v>2084</v>
      </c>
      <c r="AB1933" s="7">
        <v>4</v>
      </c>
      <c r="AC1933" s="7">
        <v>32400</v>
      </c>
      <c r="AD1933" s="7">
        <v>32.4</v>
      </c>
      <c r="AE1933" s="7">
        <v>363000</v>
      </c>
    </row>
    <row r="1934" spans="1:31" ht="22" customHeight="1" x14ac:dyDescent="0.3">
      <c r="A1934" s="2">
        <v>42964</v>
      </c>
      <c r="B1934" s="3" t="s">
        <v>31</v>
      </c>
      <c r="C1934" s="3" t="s">
        <v>56</v>
      </c>
      <c r="D1934" s="4" t="s">
        <v>68</v>
      </c>
      <c r="E1934" s="4" t="s">
        <v>68</v>
      </c>
      <c r="F1934" s="4" t="s">
        <v>68</v>
      </c>
      <c r="G1934" s="4" t="s">
        <v>68</v>
      </c>
      <c r="H1934" s="4" t="s">
        <v>68</v>
      </c>
      <c r="I1934" s="3" t="s">
        <v>1843</v>
      </c>
      <c r="J1934" s="3" t="s">
        <v>131</v>
      </c>
      <c r="K1934" s="3" t="s">
        <v>109</v>
      </c>
      <c r="L1934" s="3" t="s">
        <v>110</v>
      </c>
      <c r="M1934" s="4" t="s">
        <v>68</v>
      </c>
      <c r="N1934" s="4" t="s">
        <v>68</v>
      </c>
      <c r="O1934" s="4" t="s">
        <v>68</v>
      </c>
      <c r="P1934" s="3" t="s">
        <v>132</v>
      </c>
      <c r="Q1934" s="3" t="s">
        <v>1858</v>
      </c>
      <c r="R1934" s="3" t="s">
        <v>133</v>
      </c>
      <c r="S1934" s="3" t="s">
        <v>110</v>
      </c>
      <c r="T1934" s="3" t="s">
        <v>134</v>
      </c>
      <c r="U1934" s="3" t="s">
        <v>115</v>
      </c>
      <c r="V1934" s="3" t="s">
        <v>45</v>
      </c>
      <c r="W1934" s="3" t="s">
        <v>34</v>
      </c>
      <c r="X1934" s="3" t="s">
        <v>46</v>
      </c>
      <c r="Y1934" s="3" t="s">
        <v>47</v>
      </c>
      <c r="Z1934" s="3" t="s">
        <v>145</v>
      </c>
      <c r="AA1934" s="3" t="s">
        <v>2085</v>
      </c>
      <c r="AB1934" s="4">
        <v>1</v>
      </c>
      <c r="AC1934" s="4">
        <v>14420</v>
      </c>
      <c r="AD1934" s="4">
        <v>14.42</v>
      </c>
      <c r="AE1934" s="4">
        <v>161000</v>
      </c>
    </row>
    <row r="1935" spans="1:31" ht="22" customHeight="1" x14ac:dyDescent="0.3">
      <c r="A1935" s="5">
        <v>42964</v>
      </c>
      <c r="B1935" s="6" t="s">
        <v>31</v>
      </c>
      <c r="C1935" s="6" t="s">
        <v>56</v>
      </c>
      <c r="D1935" s="7" t="s">
        <v>68</v>
      </c>
      <c r="E1935" s="7" t="s">
        <v>68</v>
      </c>
      <c r="F1935" s="7" t="s">
        <v>68</v>
      </c>
      <c r="G1935" s="7" t="s">
        <v>68</v>
      </c>
      <c r="H1935" s="7" t="s">
        <v>68</v>
      </c>
      <c r="I1935" s="6" t="s">
        <v>1843</v>
      </c>
      <c r="J1935" s="6" t="s">
        <v>579</v>
      </c>
      <c r="K1935" s="6" t="s">
        <v>580</v>
      </c>
      <c r="L1935" s="6" t="s">
        <v>110</v>
      </c>
      <c r="M1935" s="6" t="s">
        <v>61</v>
      </c>
      <c r="N1935" s="7" t="s">
        <v>68</v>
      </c>
      <c r="O1935" s="7" t="s">
        <v>68</v>
      </c>
      <c r="P1935" s="6" t="s">
        <v>581</v>
      </c>
      <c r="Q1935" s="6" t="s">
        <v>1858</v>
      </c>
      <c r="R1935" s="6" t="s">
        <v>968</v>
      </c>
      <c r="S1935" s="6" t="s">
        <v>110</v>
      </c>
      <c r="T1935" s="6" t="s">
        <v>969</v>
      </c>
      <c r="U1935" s="6" t="s">
        <v>115</v>
      </c>
      <c r="V1935" s="6" t="s">
        <v>45</v>
      </c>
      <c r="W1935" s="6" t="s">
        <v>34</v>
      </c>
      <c r="X1935" s="6" t="s">
        <v>46</v>
      </c>
      <c r="Y1935" s="6" t="s">
        <v>47</v>
      </c>
      <c r="Z1935" s="6" t="s">
        <v>145</v>
      </c>
      <c r="AA1935" s="6" t="s">
        <v>2086</v>
      </c>
      <c r="AB1935" s="7">
        <v>4</v>
      </c>
      <c r="AC1935" s="7">
        <v>32140</v>
      </c>
      <c r="AD1935" s="7">
        <v>32.14</v>
      </c>
      <c r="AE1935" s="7">
        <v>360000</v>
      </c>
    </row>
    <row r="1936" spans="1:31" ht="22" customHeight="1" x14ac:dyDescent="0.3">
      <c r="A1936" s="2">
        <v>42964</v>
      </c>
      <c r="B1936" s="3" t="s">
        <v>31</v>
      </c>
      <c r="C1936" s="3" t="s">
        <v>1873</v>
      </c>
      <c r="D1936" s="3" t="s">
        <v>33</v>
      </c>
      <c r="E1936" s="3" t="s">
        <v>34</v>
      </c>
      <c r="F1936" s="3" t="s">
        <v>61</v>
      </c>
      <c r="G1936" s="8">
        <v>668366358</v>
      </c>
      <c r="H1936" s="4" t="s">
        <v>68</v>
      </c>
      <c r="I1936" s="3" t="s">
        <v>1874</v>
      </c>
      <c r="J1936" s="3" t="s">
        <v>131</v>
      </c>
      <c r="K1936" s="3" t="s">
        <v>109</v>
      </c>
      <c r="L1936" s="3" t="s">
        <v>110</v>
      </c>
      <c r="M1936" s="4" t="s">
        <v>68</v>
      </c>
      <c r="N1936" s="4" t="s">
        <v>68</v>
      </c>
      <c r="O1936" s="4" t="s">
        <v>68</v>
      </c>
      <c r="P1936" s="3" t="s">
        <v>132</v>
      </c>
      <c r="Q1936" s="3" t="s">
        <v>1845</v>
      </c>
      <c r="R1936" s="3" t="s">
        <v>133</v>
      </c>
      <c r="S1936" s="3" t="s">
        <v>110</v>
      </c>
      <c r="T1936" s="3" t="s">
        <v>134</v>
      </c>
      <c r="U1936" s="3" t="s">
        <v>115</v>
      </c>
      <c r="V1936" s="3" t="s">
        <v>45</v>
      </c>
      <c r="W1936" s="3" t="s">
        <v>34</v>
      </c>
      <c r="X1936" s="3" t="s">
        <v>46</v>
      </c>
      <c r="Y1936" s="3" t="s">
        <v>47</v>
      </c>
      <c r="Z1936" s="3" t="s">
        <v>145</v>
      </c>
      <c r="AA1936" s="3" t="s">
        <v>2087</v>
      </c>
      <c r="AB1936" s="4">
        <v>2</v>
      </c>
      <c r="AC1936" s="4">
        <v>17400</v>
      </c>
      <c r="AD1936" s="4">
        <v>17.399999999999999</v>
      </c>
      <c r="AE1936" s="4">
        <v>195000</v>
      </c>
    </row>
    <row r="1937" spans="1:31" ht="22" customHeight="1" x14ac:dyDescent="0.3">
      <c r="A1937" s="5">
        <v>42963</v>
      </c>
      <c r="B1937" s="6" t="s">
        <v>31</v>
      </c>
      <c r="C1937" s="6" t="s">
        <v>1873</v>
      </c>
      <c r="D1937" s="6" t="s">
        <v>33</v>
      </c>
      <c r="E1937" s="6" t="s">
        <v>34</v>
      </c>
      <c r="F1937" s="6" t="s">
        <v>61</v>
      </c>
      <c r="G1937" s="9">
        <v>668366358</v>
      </c>
      <c r="H1937" s="7" t="s">
        <v>68</v>
      </c>
      <c r="I1937" s="6" t="s">
        <v>1874</v>
      </c>
      <c r="J1937" s="6" t="s">
        <v>244</v>
      </c>
      <c r="K1937" s="7" t="s">
        <v>68</v>
      </c>
      <c r="L1937" s="6" t="s">
        <v>245</v>
      </c>
      <c r="M1937" s="6" t="s">
        <v>61</v>
      </c>
      <c r="N1937" s="7" t="s">
        <v>68</v>
      </c>
      <c r="O1937" s="7" t="s">
        <v>68</v>
      </c>
      <c r="P1937" s="6" t="s">
        <v>246</v>
      </c>
      <c r="Q1937" s="6" t="s">
        <v>1845</v>
      </c>
      <c r="R1937" s="6" t="s">
        <v>474</v>
      </c>
      <c r="S1937" s="6" t="s">
        <v>245</v>
      </c>
      <c r="T1937" s="6" t="s">
        <v>475</v>
      </c>
      <c r="U1937" s="6" t="s">
        <v>124</v>
      </c>
      <c r="V1937" s="6" t="s">
        <v>45</v>
      </c>
      <c r="W1937" s="6" t="s">
        <v>34</v>
      </c>
      <c r="X1937" s="6" t="s">
        <v>46</v>
      </c>
      <c r="Y1937" s="6" t="s">
        <v>47</v>
      </c>
      <c r="Z1937" s="6" t="s">
        <v>187</v>
      </c>
      <c r="AA1937" s="6" t="s">
        <v>2088</v>
      </c>
      <c r="AB1937" s="7">
        <v>2</v>
      </c>
      <c r="AC1937" s="7">
        <v>48800</v>
      </c>
      <c r="AD1937" s="7">
        <v>48.8</v>
      </c>
      <c r="AE1937" s="7">
        <v>532000</v>
      </c>
    </row>
    <row r="1938" spans="1:31" ht="22" customHeight="1" x14ac:dyDescent="0.3">
      <c r="A1938" s="2">
        <v>42963</v>
      </c>
      <c r="B1938" s="3" t="s">
        <v>31</v>
      </c>
      <c r="C1938" s="3" t="s">
        <v>1873</v>
      </c>
      <c r="D1938" s="3" t="s">
        <v>33</v>
      </c>
      <c r="E1938" s="3" t="s">
        <v>34</v>
      </c>
      <c r="F1938" s="3" t="s">
        <v>61</v>
      </c>
      <c r="G1938" s="8">
        <v>668366358</v>
      </c>
      <c r="H1938" s="4" t="s">
        <v>68</v>
      </c>
      <c r="I1938" s="3" t="s">
        <v>1874</v>
      </c>
      <c r="J1938" s="3" t="s">
        <v>244</v>
      </c>
      <c r="K1938" s="4" t="s">
        <v>68</v>
      </c>
      <c r="L1938" s="3" t="s">
        <v>245</v>
      </c>
      <c r="M1938" s="3" t="s">
        <v>61</v>
      </c>
      <c r="N1938" s="4" t="s">
        <v>68</v>
      </c>
      <c r="O1938" s="4" t="s">
        <v>68</v>
      </c>
      <c r="P1938" s="3" t="s">
        <v>246</v>
      </c>
      <c r="Q1938" s="3" t="s">
        <v>1845</v>
      </c>
      <c r="R1938" s="3" t="s">
        <v>474</v>
      </c>
      <c r="S1938" s="3" t="s">
        <v>245</v>
      </c>
      <c r="T1938" s="3" t="s">
        <v>475</v>
      </c>
      <c r="U1938" s="3" t="s">
        <v>124</v>
      </c>
      <c r="V1938" s="3" t="s">
        <v>45</v>
      </c>
      <c r="W1938" s="3" t="s">
        <v>34</v>
      </c>
      <c r="X1938" s="3" t="s">
        <v>46</v>
      </c>
      <c r="Y1938" s="3" t="s">
        <v>47</v>
      </c>
      <c r="Z1938" s="3" t="s">
        <v>187</v>
      </c>
      <c r="AA1938" s="3" t="s">
        <v>2089</v>
      </c>
      <c r="AB1938" s="4">
        <v>4</v>
      </c>
      <c r="AC1938" s="4">
        <v>97600</v>
      </c>
      <c r="AD1938" s="4">
        <v>97.6</v>
      </c>
      <c r="AE1938" s="4">
        <v>1063000</v>
      </c>
    </row>
    <row r="1939" spans="1:31" ht="22" customHeight="1" x14ac:dyDescent="0.3">
      <c r="A1939" s="5">
        <v>42961</v>
      </c>
      <c r="B1939" s="6" t="s">
        <v>31</v>
      </c>
      <c r="C1939" s="6" t="s">
        <v>56</v>
      </c>
      <c r="D1939" s="7" t="s">
        <v>68</v>
      </c>
      <c r="E1939" s="7" t="s">
        <v>68</v>
      </c>
      <c r="F1939" s="7" t="s">
        <v>68</v>
      </c>
      <c r="G1939" s="7" t="s">
        <v>68</v>
      </c>
      <c r="H1939" s="7" t="s">
        <v>68</v>
      </c>
      <c r="I1939" s="6" t="s">
        <v>1843</v>
      </c>
      <c r="J1939" s="6" t="s">
        <v>1734</v>
      </c>
      <c r="K1939" s="7" t="s">
        <v>68</v>
      </c>
      <c r="L1939" s="6" t="s">
        <v>120</v>
      </c>
      <c r="M1939" s="7" t="s">
        <v>68</v>
      </c>
      <c r="N1939" s="7" t="s">
        <v>68</v>
      </c>
      <c r="O1939" s="7" t="s">
        <v>68</v>
      </c>
      <c r="P1939" s="6" t="s">
        <v>1735</v>
      </c>
      <c r="Q1939" s="6" t="s">
        <v>1858</v>
      </c>
      <c r="R1939" s="6" t="s">
        <v>122</v>
      </c>
      <c r="S1939" s="6" t="s">
        <v>120</v>
      </c>
      <c r="T1939" s="6" t="s">
        <v>123</v>
      </c>
      <c r="U1939" s="6" t="s">
        <v>124</v>
      </c>
      <c r="V1939" s="6" t="s">
        <v>45</v>
      </c>
      <c r="W1939" s="6" t="s">
        <v>34</v>
      </c>
      <c r="X1939" s="6" t="s">
        <v>46</v>
      </c>
      <c r="Y1939" s="6" t="s">
        <v>47</v>
      </c>
      <c r="Z1939" s="6" t="s">
        <v>187</v>
      </c>
      <c r="AA1939" s="6" t="s">
        <v>1531</v>
      </c>
      <c r="AB1939" s="7">
        <v>4</v>
      </c>
      <c r="AC1939" s="7">
        <v>14040</v>
      </c>
      <c r="AD1939" s="7">
        <v>14.04</v>
      </c>
      <c r="AE1939" s="7">
        <v>63400</v>
      </c>
    </row>
    <row r="1940" spans="1:31" ht="22" customHeight="1" x14ac:dyDescent="0.3">
      <c r="A1940" s="2">
        <v>42961</v>
      </c>
      <c r="B1940" s="3" t="s">
        <v>31</v>
      </c>
      <c r="C1940" s="3" t="s">
        <v>56</v>
      </c>
      <c r="D1940" s="4" t="s">
        <v>68</v>
      </c>
      <c r="E1940" s="4" t="s">
        <v>68</v>
      </c>
      <c r="F1940" s="4" t="s">
        <v>68</v>
      </c>
      <c r="G1940" s="4" t="s">
        <v>68</v>
      </c>
      <c r="H1940" s="4" t="s">
        <v>68</v>
      </c>
      <c r="I1940" s="3" t="s">
        <v>1843</v>
      </c>
      <c r="J1940" s="3" t="s">
        <v>1382</v>
      </c>
      <c r="K1940" s="3" t="s">
        <v>119</v>
      </c>
      <c r="L1940" s="3" t="s">
        <v>120</v>
      </c>
      <c r="M1940" s="4" t="s">
        <v>68</v>
      </c>
      <c r="N1940" s="4" t="s">
        <v>68</v>
      </c>
      <c r="O1940" s="4" t="s">
        <v>68</v>
      </c>
      <c r="P1940" s="3" t="s">
        <v>1383</v>
      </c>
      <c r="Q1940" s="3" t="s">
        <v>1858</v>
      </c>
      <c r="R1940" s="3" t="s">
        <v>122</v>
      </c>
      <c r="S1940" s="3" t="s">
        <v>120</v>
      </c>
      <c r="T1940" s="3" t="s">
        <v>123</v>
      </c>
      <c r="U1940" s="3" t="s">
        <v>124</v>
      </c>
      <c r="V1940" s="3" t="s">
        <v>45</v>
      </c>
      <c r="W1940" s="3" t="s">
        <v>34</v>
      </c>
      <c r="X1940" s="3" t="s">
        <v>46</v>
      </c>
      <c r="Y1940" s="3" t="s">
        <v>47</v>
      </c>
      <c r="Z1940" s="3" t="s">
        <v>187</v>
      </c>
      <c r="AA1940" s="3" t="s">
        <v>2090</v>
      </c>
      <c r="AB1940" s="4">
        <v>2</v>
      </c>
      <c r="AC1940" s="4">
        <v>15120</v>
      </c>
      <c r="AD1940" s="4">
        <v>15.12</v>
      </c>
      <c r="AE1940" s="4">
        <v>68300</v>
      </c>
    </row>
    <row r="1941" spans="1:31" ht="22" customHeight="1" x14ac:dyDescent="0.3">
      <c r="A1941" s="5">
        <v>42961</v>
      </c>
      <c r="B1941" s="6" t="s">
        <v>31</v>
      </c>
      <c r="C1941" s="6" t="s">
        <v>56</v>
      </c>
      <c r="D1941" s="7" t="s">
        <v>68</v>
      </c>
      <c r="E1941" s="7" t="s">
        <v>68</v>
      </c>
      <c r="F1941" s="7" t="s">
        <v>68</v>
      </c>
      <c r="G1941" s="7" t="s">
        <v>68</v>
      </c>
      <c r="H1941" s="7" t="s">
        <v>68</v>
      </c>
      <c r="I1941" s="6" t="s">
        <v>1843</v>
      </c>
      <c r="J1941" s="6" t="s">
        <v>800</v>
      </c>
      <c r="K1941" s="7" t="s">
        <v>68</v>
      </c>
      <c r="L1941" s="6" t="s">
        <v>120</v>
      </c>
      <c r="M1941" s="6" t="s">
        <v>61</v>
      </c>
      <c r="N1941" s="7" t="s">
        <v>68</v>
      </c>
      <c r="O1941" s="7" t="s">
        <v>68</v>
      </c>
      <c r="P1941" s="6" t="s">
        <v>151</v>
      </c>
      <c r="Q1941" s="6" t="s">
        <v>1858</v>
      </c>
      <c r="R1941" s="6" t="s">
        <v>152</v>
      </c>
      <c r="S1941" s="6" t="s">
        <v>120</v>
      </c>
      <c r="T1941" s="6" t="s">
        <v>153</v>
      </c>
      <c r="U1941" s="6" t="s">
        <v>124</v>
      </c>
      <c r="V1941" s="6" t="s">
        <v>45</v>
      </c>
      <c r="W1941" s="6" t="s">
        <v>34</v>
      </c>
      <c r="X1941" s="6" t="s">
        <v>46</v>
      </c>
      <c r="Y1941" s="6" t="s">
        <v>47</v>
      </c>
      <c r="Z1941" s="6" t="s">
        <v>154</v>
      </c>
      <c r="AA1941" s="6" t="s">
        <v>2091</v>
      </c>
      <c r="AB1941" s="7">
        <v>1</v>
      </c>
      <c r="AC1941" s="7">
        <v>13660</v>
      </c>
      <c r="AD1941" s="7">
        <v>13.66</v>
      </c>
      <c r="AE1941" s="7">
        <v>213000</v>
      </c>
    </row>
    <row r="1942" spans="1:31" ht="22" customHeight="1" x14ac:dyDescent="0.3">
      <c r="A1942" s="2">
        <v>42960</v>
      </c>
      <c r="B1942" s="3" t="s">
        <v>31</v>
      </c>
      <c r="C1942" s="3" t="s">
        <v>56</v>
      </c>
      <c r="D1942" s="4" t="s">
        <v>68</v>
      </c>
      <c r="E1942" s="4" t="s">
        <v>68</v>
      </c>
      <c r="F1942" s="4" t="s">
        <v>68</v>
      </c>
      <c r="G1942" s="4" t="s">
        <v>68</v>
      </c>
      <c r="H1942" s="4" t="s">
        <v>68</v>
      </c>
      <c r="I1942" s="3" t="s">
        <v>1843</v>
      </c>
      <c r="J1942" s="3" t="s">
        <v>579</v>
      </c>
      <c r="K1942" s="3" t="s">
        <v>580</v>
      </c>
      <c r="L1942" s="3" t="s">
        <v>110</v>
      </c>
      <c r="M1942" s="3" t="s">
        <v>61</v>
      </c>
      <c r="N1942" s="4" t="s">
        <v>68</v>
      </c>
      <c r="O1942" s="4" t="s">
        <v>68</v>
      </c>
      <c r="P1942" s="3" t="s">
        <v>581</v>
      </c>
      <c r="Q1942" s="3" t="s">
        <v>1858</v>
      </c>
      <c r="R1942" s="3" t="s">
        <v>968</v>
      </c>
      <c r="S1942" s="3" t="s">
        <v>110</v>
      </c>
      <c r="T1942" s="3" t="s">
        <v>969</v>
      </c>
      <c r="U1942" s="3" t="s">
        <v>115</v>
      </c>
      <c r="V1942" s="3" t="s">
        <v>45</v>
      </c>
      <c r="W1942" s="3" t="s">
        <v>34</v>
      </c>
      <c r="X1942" s="3" t="s">
        <v>46</v>
      </c>
      <c r="Y1942" s="3" t="s">
        <v>47</v>
      </c>
      <c r="Z1942" s="3" t="s">
        <v>145</v>
      </c>
      <c r="AA1942" s="3" t="s">
        <v>2092</v>
      </c>
      <c r="AB1942" s="4">
        <v>5</v>
      </c>
      <c r="AC1942" s="4">
        <v>40175</v>
      </c>
      <c r="AD1942" s="4">
        <v>40.17</v>
      </c>
      <c r="AE1942" s="4">
        <v>450000</v>
      </c>
    </row>
    <row r="1943" spans="1:31" ht="22" customHeight="1" x14ac:dyDescent="0.3">
      <c r="A1943" s="5">
        <v>42960</v>
      </c>
      <c r="B1943" s="6" t="s">
        <v>31</v>
      </c>
      <c r="C1943" s="6" t="s">
        <v>1873</v>
      </c>
      <c r="D1943" s="6" t="s">
        <v>33</v>
      </c>
      <c r="E1943" s="6" t="s">
        <v>34</v>
      </c>
      <c r="F1943" s="6" t="s">
        <v>61</v>
      </c>
      <c r="G1943" s="9">
        <v>668366358</v>
      </c>
      <c r="H1943" s="7" t="s">
        <v>68</v>
      </c>
      <c r="I1943" s="6" t="s">
        <v>1874</v>
      </c>
      <c r="J1943" s="6" t="s">
        <v>131</v>
      </c>
      <c r="K1943" s="6" t="s">
        <v>109</v>
      </c>
      <c r="L1943" s="6" t="s">
        <v>110</v>
      </c>
      <c r="M1943" s="7" t="s">
        <v>68</v>
      </c>
      <c r="N1943" s="7" t="s">
        <v>68</v>
      </c>
      <c r="O1943" s="7" t="s">
        <v>68</v>
      </c>
      <c r="P1943" s="6" t="s">
        <v>132</v>
      </c>
      <c r="Q1943" s="6" t="s">
        <v>1845</v>
      </c>
      <c r="R1943" s="6" t="s">
        <v>133</v>
      </c>
      <c r="S1943" s="6" t="s">
        <v>110</v>
      </c>
      <c r="T1943" s="6" t="s">
        <v>134</v>
      </c>
      <c r="U1943" s="6" t="s">
        <v>115</v>
      </c>
      <c r="V1943" s="6" t="s">
        <v>45</v>
      </c>
      <c r="W1943" s="6" t="s">
        <v>34</v>
      </c>
      <c r="X1943" s="6" t="s">
        <v>46</v>
      </c>
      <c r="Y1943" s="6" t="s">
        <v>47</v>
      </c>
      <c r="Z1943" s="6" t="s">
        <v>145</v>
      </c>
      <c r="AA1943" s="6" t="s">
        <v>2093</v>
      </c>
      <c r="AB1943" s="7">
        <v>4</v>
      </c>
      <c r="AC1943" s="7">
        <v>34800</v>
      </c>
      <c r="AD1943" s="7">
        <v>34.799999999999997</v>
      </c>
      <c r="AE1943" s="7">
        <v>390000</v>
      </c>
    </row>
    <row r="1944" spans="1:31" ht="22" customHeight="1" x14ac:dyDescent="0.3">
      <c r="A1944" s="2">
        <v>42960</v>
      </c>
      <c r="B1944" s="3" t="s">
        <v>31</v>
      </c>
      <c r="C1944" s="3" t="s">
        <v>56</v>
      </c>
      <c r="D1944" s="4" t="s">
        <v>68</v>
      </c>
      <c r="E1944" s="4" t="s">
        <v>68</v>
      </c>
      <c r="F1944" s="4" t="s">
        <v>68</v>
      </c>
      <c r="G1944" s="4" t="s">
        <v>68</v>
      </c>
      <c r="H1944" s="4" t="s">
        <v>68</v>
      </c>
      <c r="I1944" s="3" t="s">
        <v>1843</v>
      </c>
      <c r="J1944" s="3" t="s">
        <v>588</v>
      </c>
      <c r="K1944" s="3" t="s">
        <v>589</v>
      </c>
      <c r="L1944" s="3" t="s">
        <v>99</v>
      </c>
      <c r="M1944" s="3" t="s">
        <v>61</v>
      </c>
      <c r="N1944" s="4" t="s">
        <v>68</v>
      </c>
      <c r="O1944" s="4" t="s">
        <v>68</v>
      </c>
      <c r="P1944" s="3" t="s">
        <v>100</v>
      </c>
      <c r="Q1944" s="3" t="s">
        <v>1858</v>
      </c>
      <c r="R1944" s="3" t="s">
        <v>102</v>
      </c>
      <c r="S1944" s="3" t="s">
        <v>99</v>
      </c>
      <c r="T1944" s="3" t="s">
        <v>103</v>
      </c>
      <c r="U1944" s="3" t="s">
        <v>104</v>
      </c>
      <c r="V1944" s="3" t="s">
        <v>45</v>
      </c>
      <c r="W1944" s="3" t="s">
        <v>34</v>
      </c>
      <c r="X1944" s="3" t="s">
        <v>46</v>
      </c>
      <c r="Y1944" s="3" t="s">
        <v>47</v>
      </c>
      <c r="Z1944" s="3" t="s">
        <v>105</v>
      </c>
      <c r="AA1944" s="3" t="s">
        <v>2094</v>
      </c>
      <c r="AB1944" s="4">
        <v>12</v>
      </c>
      <c r="AC1944" s="4">
        <v>139452</v>
      </c>
      <c r="AD1944" s="4">
        <v>139.44999999999999</v>
      </c>
      <c r="AE1944" s="4">
        <v>768000</v>
      </c>
    </row>
    <row r="1945" spans="1:31" ht="22" customHeight="1" x14ac:dyDescent="0.3">
      <c r="A1945" s="5">
        <v>42959</v>
      </c>
      <c r="B1945" s="6" t="s">
        <v>31</v>
      </c>
      <c r="C1945" s="6" t="s">
        <v>56</v>
      </c>
      <c r="D1945" s="7" t="s">
        <v>68</v>
      </c>
      <c r="E1945" s="7" t="s">
        <v>68</v>
      </c>
      <c r="F1945" s="7" t="s">
        <v>68</v>
      </c>
      <c r="G1945" s="7" t="s">
        <v>68</v>
      </c>
      <c r="H1945" s="7" t="s">
        <v>68</v>
      </c>
      <c r="I1945" s="6" t="s">
        <v>1843</v>
      </c>
      <c r="J1945" s="6" t="s">
        <v>244</v>
      </c>
      <c r="K1945" s="7" t="s">
        <v>68</v>
      </c>
      <c r="L1945" s="6" t="s">
        <v>245</v>
      </c>
      <c r="M1945" s="6" t="s">
        <v>61</v>
      </c>
      <c r="N1945" s="7" t="s">
        <v>68</v>
      </c>
      <c r="O1945" s="7" t="s">
        <v>68</v>
      </c>
      <c r="P1945" s="6" t="s">
        <v>246</v>
      </c>
      <c r="Q1945" s="6" t="s">
        <v>1858</v>
      </c>
      <c r="R1945" s="6" t="s">
        <v>474</v>
      </c>
      <c r="S1945" s="6" t="s">
        <v>245</v>
      </c>
      <c r="T1945" s="6" t="s">
        <v>475</v>
      </c>
      <c r="U1945" s="6" t="s">
        <v>124</v>
      </c>
      <c r="V1945" s="6" t="s">
        <v>45</v>
      </c>
      <c r="W1945" s="6" t="s">
        <v>34</v>
      </c>
      <c r="X1945" s="6" t="s">
        <v>46</v>
      </c>
      <c r="Y1945" s="6" t="s">
        <v>47</v>
      </c>
      <c r="Z1945" s="6" t="s">
        <v>187</v>
      </c>
      <c r="AA1945" s="6" t="s">
        <v>2095</v>
      </c>
      <c r="AB1945" s="7">
        <v>2</v>
      </c>
      <c r="AC1945" s="7">
        <v>48800</v>
      </c>
      <c r="AD1945" s="7">
        <v>48.8</v>
      </c>
      <c r="AE1945" s="7">
        <v>532000</v>
      </c>
    </row>
    <row r="1946" spans="1:31" ht="22" customHeight="1" x14ac:dyDescent="0.3">
      <c r="A1946" s="2">
        <v>42959</v>
      </c>
      <c r="B1946" s="3" t="s">
        <v>31</v>
      </c>
      <c r="C1946" s="3" t="s">
        <v>56</v>
      </c>
      <c r="D1946" s="4" t="s">
        <v>68</v>
      </c>
      <c r="E1946" s="4" t="s">
        <v>68</v>
      </c>
      <c r="F1946" s="4" t="s">
        <v>68</v>
      </c>
      <c r="G1946" s="4" t="s">
        <v>68</v>
      </c>
      <c r="H1946" s="4" t="s">
        <v>68</v>
      </c>
      <c r="I1946" s="3" t="s">
        <v>1843</v>
      </c>
      <c r="J1946" s="3" t="s">
        <v>244</v>
      </c>
      <c r="K1946" s="4" t="s">
        <v>68</v>
      </c>
      <c r="L1946" s="3" t="s">
        <v>245</v>
      </c>
      <c r="M1946" s="3" t="s">
        <v>61</v>
      </c>
      <c r="N1946" s="4" t="s">
        <v>68</v>
      </c>
      <c r="O1946" s="4" t="s">
        <v>68</v>
      </c>
      <c r="P1946" s="3" t="s">
        <v>246</v>
      </c>
      <c r="Q1946" s="3" t="s">
        <v>1858</v>
      </c>
      <c r="R1946" s="3" t="s">
        <v>474</v>
      </c>
      <c r="S1946" s="3" t="s">
        <v>245</v>
      </c>
      <c r="T1946" s="3" t="s">
        <v>475</v>
      </c>
      <c r="U1946" s="3" t="s">
        <v>124</v>
      </c>
      <c r="V1946" s="3" t="s">
        <v>45</v>
      </c>
      <c r="W1946" s="3" t="s">
        <v>34</v>
      </c>
      <c r="X1946" s="3" t="s">
        <v>46</v>
      </c>
      <c r="Y1946" s="3" t="s">
        <v>47</v>
      </c>
      <c r="Z1946" s="3" t="s">
        <v>187</v>
      </c>
      <c r="AA1946" s="3" t="s">
        <v>2054</v>
      </c>
      <c r="AB1946" s="4">
        <v>2</v>
      </c>
      <c r="AC1946" s="4">
        <v>48800</v>
      </c>
      <c r="AD1946" s="4">
        <v>48.8</v>
      </c>
      <c r="AE1946" s="4">
        <v>532000</v>
      </c>
    </row>
    <row r="1947" spans="1:31" ht="22" customHeight="1" x14ac:dyDescent="0.3">
      <c r="A1947" s="5">
        <v>42954</v>
      </c>
      <c r="B1947" s="6" t="s">
        <v>31</v>
      </c>
      <c r="C1947" s="6" t="s">
        <v>1873</v>
      </c>
      <c r="D1947" s="6" t="s">
        <v>33</v>
      </c>
      <c r="E1947" s="6" t="s">
        <v>34</v>
      </c>
      <c r="F1947" s="6" t="s">
        <v>61</v>
      </c>
      <c r="G1947" s="9">
        <v>668366358</v>
      </c>
      <c r="H1947" s="7" t="s">
        <v>68</v>
      </c>
      <c r="I1947" s="6" t="s">
        <v>1874</v>
      </c>
      <c r="J1947" s="6" t="s">
        <v>1805</v>
      </c>
      <c r="K1947" s="7" t="s">
        <v>68</v>
      </c>
      <c r="L1947" s="7" t="s">
        <v>68</v>
      </c>
      <c r="M1947" s="7" t="s">
        <v>68</v>
      </c>
      <c r="N1947" s="7" t="s">
        <v>68</v>
      </c>
      <c r="O1947" s="7" t="s">
        <v>68</v>
      </c>
      <c r="P1947" s="6" t="s">
        <v>1806</v>
      </c>
      <c r="Q1947" s="6" t="s">
        <v>1807</v>
      </c>
      <c r="R1947" s="6" t="s">
        <v>82</v>
      </c>
      <c r="S1947" s="6" t="s">
        <v>79</v>
      </c>
      <c r="T1947" s="6" t="s">
        <v>83</v>
      </c>
      <c r="U1947" s="6" t="s">
        <v>65</v>
      </c>
      <c r="V1947" s="6" t="s">
        <v>45</v>
      </c>
      <c r="W1947" s="6" t="s">
        <v>34</v>
      </c>
      <c r="X1947" s="6" t="s">
        <v>46</v>
      </c>
      <c r="Y1947" s="6" t="s">
        <v>47</v>
      </c>
      <c r="Z1947" s="6" t="s">
        <v>84</v>
      </c>
      <c r="AA1947" s="6" t="s">
        <v>2096</v>
      </c>
      <c r="AB1947" s="7">
        <v>6</v>
      </c>
      <c r="AC1947" s="7">
        <v>86681</v>
      </c>
      <c r="AD1947" s="7">
        <v>86.68</v>
      </c>
      <c r="AE1947" s="7">
        <v>292000</v>
      </c>
    </row>
    <row r="1948" spans="1:31" ht="22" customHeight="1" x14ac:dyDescent="0.3">
      <c r="A1948" s="2">
        <v>42953</v>
      </c>
      <c r="B1948" s="3" t="s">
        <v>31</v>
      </c>
      <c r="C1948" s="3" t="s">
        <v>56</v>
      </c>
      <c r="D1948" s="4" t="s">
        <v>68</v>
      </c>
      <c r="E1948" s="4" t="s">
        <v>68</v>
      </c>
      <c r="F1948" s="4" t="s">
        <v>68</v>
      </c>
      <c r="G1948" s="4" t="s">
        <v>68</v>
      </c>
      <c r="H1948" s="4" t="s">
        <v>68</v>
      </c>
      <c r="I1948" s="3" t="s">
        <v>1843</v>
      </c>
      <c r="J1948" s="3" t="s">
        <v>1149</v>
      </c>
      <c r="K1948" s="4" t="s">
        <v>68</v>
      </c>
      <c r="L1948" s="3" t="s">
        <v>120</v>
      </c>
      <c r="M1948" s="3" t="s">
        <v>61</v>
      </c>
      <c r="N1948" s="4" t="s">
        <v>68</v>
      </c>
      <c r="O1948" s="4" t="s">
        <v>68</v>
      </c>
      <c r="P1948" s="3" t="s">
        <v>1309</v>
      </c>
      <c r="Q1948" s="3" t="s">
        <v>1858</v>
      </c>
      <c r="R1948" s="3" t="s">
        <v>122</v>
      </c>
      <c r="S1948" s="3" t="s">
        <v>120</v>
      </c>
      <c r="T1948" s="3" t="s">
        <v>123</v>
      </c>
      <c r="U1948" s="3" t="s">
        <v>124</v>
      </c>
      <c r="V1948" s="3" t="s">
        <v>45</v>
      </c>
      <c r="W1948" s="3" t="s">
        <v>34</v>
      </c>
      <c r="X1948" s="3" t="s">
        <v>46</v>
      </c>
      <c r="Y1948" s="3" t="s">
        <v>47</v>
      </c>
      <c r="Z1948" s="3" t="s">
        <v>187</v>
      </c>
      <c r="AA1948" s="3" t="s">
        <v>2097</v>
      </c>
      <c r="AB1948" s="4">
        <v>2</v>
      </c>
      <c r="AC1948" s="4">
        <v>31920</v>
      </c>
      <c r="AD1948" s="4">
        <v>31.92</v>
      </c>
      <c r="AE1948" s="4">
        <v>144000</v>
      </c>
    </row>
    <row r="1949" spans="1:31" ht="22" customHeight="1" x14ac:dyDescent="0.3">
      <c r="A1949" s="5">
        <v>42953</v>
      </c>
      <c r="B1949" s="6" t="s">
        <v>31</v>
      </c>
      <c r="C1949" s="6" t="s">
        <v>56</v>
      </c>
      <c r="D1949" s="7" t="s">
        <v>68</v>
      </c>
      <c r="E1949" s="7" t="s">
        <v>68</v>
      </c>
      <c r="F1949" s="7" t="s">
        <v>68</v>
      </c>
      <c r="G1949" s="7" t="s">
        <v>68</v>
      </c>
      <c r="H1949" s="7" t="s">
        <v>68</v>
      </c>
      <c r="I1949" s="6" t="s">
        <v>1843</v>
      </c>
      <c r="J1949" s="6" t="s">
        <v>1676</v>
      </c>
      <c r="K1949" s="6" t="s">
        <v>1677</v>
      </c>
      <c r="L1949" s="6" t="s">
        <v>92</v>
      </c>
      <c r="M1949" s="6" t="s">
        <v>61</v>
      </c>
      <c r="N1949" s="9">
        <v>42196711</v>
      </c>
      <c r="O1949" s="7" t="s">
        <v>68</v>
      </c>
      <c r="P1949" s="6" t="s">
        <v>1678</v>
      </c>
      <c r="Q1949" s="6" t="s">
        <v>1858</v>
      </c>
      <c r="R1949" s="6" t="s">
        <v>91</v>
      </c>
      <c r="S1949" s="6" t="s">
        <v>92</v>
      </c>
      <c r="T1949" s="6" t="s">
        <v>93</v>
      </c>
      <c r="U1949" s="6" t="s">
        <v>94</v>
      </c>
      <c r="V1949" s="6" t="s">
        <v>45</v>
      </c>
      <c r="W1949" s="6" t="s">
        <v>34</v>
      </c>
      <c r="X1949" s="6" t="s">
        <v>46</v>
      </c>
      <c r="Y1949" s="6" t="s">
        <v>47</v>
      </c>
      <c r="Z1949" s="6" t="s">
        <v>95</v>
      </c>
      <c r="AA1949" s="6" t="s">
        <v>2098</v>
      </c>
      <c r="AB1949" s="7">
        <v>4</v>
      </c>
      <c r="AC1949" s="7">
        <v>50400</v>
      </c>
      <c r="AD1949" s="7">
        <v>50.4</v>
      </c>
      <c r="AE1949" s="7">
        <v>203000</v>
      </c>
    </row>
    <row r="1950" spans="1:31" ht="22" customHeight="1" x14ac:dyDescent="0.3">
      <c r="A1950" s="2">
        <v>42953</v>
      </c>
      <c r="B1950" s="3" t="s">
        <v>31</v>
      </c>
      <c r="C1950" s="3" t="s">
        <v>56</v>
      </c>
      <c r="D1950" s="4" t="s">
        <v>68</v>
      </c>
      <c r="E1950" s="4" t="s">
        <v>68</v>
      </c>
      <c r="F1950" s="4" t="s">
        <v>68</v>
      </c>
      <c r="G1950" s="4" t="s">
        <v>68</v>
      </c>
      <c r="H1950" s="4" t="s">
        <v>68</v>
      </c>
      <c r="I1950" s="3" t="s">
        <v>1843</v>
      </c>
      <c r="J1950" s="3" t="s">
        <v>1676</v>
      </c>
      <c r="K1950" s="3" t="s">
        <v>1677</v>
      </c>
      <c r="L1950" s="3" t="s">
        <v>92</v>
      </c>
      <c r="M1950" s="3" t="s">
        <v>61</v>
      </c>
      <c r="N1950" s="8">
        <v>42196711</v>
      </c>
      <c r="O1950" s="4" t="s">
        <v>68</v>
      </c>
      <c r="P1950" s="3" t="s">
        <v>1678</v>
      </c>
      <c r="Q1950" s="3" t="s">
        <v>1858</v>
      </c>
      <c r="R1950" s="3" t="s">
        <v>91</v>
      </c>
      <c r="S1950" s="3" t="s">
        <v>92</v>
      </c>
      <c r="T1950" s="3" t="s">
        <v>93</v>
      </c>
      <c r="U1950" s="3" t="s">
        <v>94</v>
      </c>
      <c r="V1950" s="3" t="s">
        <v>45</v>
      </c>
      <c r="W1950" s="3" t="s">
        <v>34</v>
      </c>
      <c r="X1950" s="3" t="s">
        <v>46</v>
      </c>
      <c r="Y1950" s="3" t="s">
        <v>47</v>
      </c>
      <c r="Z1950" s="3" t="s">
        <v>95</v>
      </c>
      <c r="AA1950" s="3" t="s">
        <v>2099</v>
      </c>
      <c r="AB1950" s="4">
        <v>4</v>
      </c>
      <c r="AC1950" s="4">
        <v>50400</v>
      </c>
      <c r="AD1950" s="4">
        <v>50.4</v>
      </c>
      <c r="AE1950" s="4">
        <v>203000</v>
      </c>
    </row>
    <row r="1951" spans="1:31" ht="22" hidden="1" customHeight="1" x14ac:dyDescent="0.3">
      <c r="A1951" s="5">
        <v>42949</v>
      </c>
      <c r="B1951" s="6" t="s">
        <v>341</v>
      </c>
      <c r="C1951" s="6" t="s">
        <v>404</v>
      </c>
      <c r="D1951" s="6" t="s">
        <v>405</v>
      </c>
      <c r="E1951" s="6" t="s">
        <v>34</v>
      </c>
      <c r="F1951" s="7" t="s">
        <v>68</v>
      </c>
      <c r="G1951" s="7" t="s">
        <v>68</v>
      </c>
      <c r="H1951" s="7" t="s">
        <v>68</v>
      </c>
      <c r="I1951" s="6" t="s">
        <v>406</v>
      </c>
      <c r="J1951" s="6" t="s">
        <v>108</v>
      </c>
      <c r="K1951" s="6" t="s">
        <v>109</v>
      </c>
      <c r="L1951" s="6" t="s">
        <v>110</v>
      </c>
      <c r="M1951" s="6" t="s">
        <v>61</v>
      </c>
      <c r="N1951" s="7">
        <v>4753761516.5299997</v>
      </c>
      <c r="O1951" s="7">
        <v>5421594553.2399998</v>
      </c>
      <c r="P1951" s="6" t="s">
        <v>1856</v>
      </c>
      <c r="Q1951" s="6" t="s">
        <v>407</v>
      </c>
      <c r="R1951" s="6" t="s">
        <v>133</v>
      </c>
      <c r="S1951" s="6" t="s">
        <v>110</v>
      </c>
      <c r="T1951" s="6" t="s">
        <v>134</v>
      </c>
      <c r="U1951" s="6" t="s">
        <v>115</v>
      </c>
      <c r="V1951" s="6" t="s">
        <v>408</v>
      </c>
      <c r="W1951" s="6" t="s">
        <v>34</v>
      </c>
      <c r="X1951" s="6" t="s">
        <v>409</v>
      </c>
      <c r="Y1951" s="6" t="s">
        <v>47</v>
      </c>
      <c r="Z1951" s="6" t="s">
        <v>410</v>
      </c>
      <c r="AA1951" s="6" t="s">
        <v>2100</v>
      </c>
      <c r="AB1951" s="7">
        <v>1</v>
      </c>
      <c r="AC1951" s="7">
        <v>15850</v>
      </c>
      <c r="AD1951" s="7">
        <v>15.85</v>
      </c>
      <c r="AE1951" s="7">
        <v>83900</v>
      </c>
    </row>
    <row r="1952" spans="1:31" ht="22" customHeight="1" x14ac:dyDescent="0.3">
      <c r="A1952" s="2">
        <v>42947</v>
      </c>
      <c r="B1952" s="3" t="s">
        <v>31</v>
      </c>
      <c r="C1952" s="3" t="s">
        <v>1873</v>
      </c>
      <c r="D1952" s="3" t="s">
        <v>33</v>
      </c>
      <c r="E1952" s="3" t="s">
        <v>34</v>
      </c>
      <c r="F1952" s="3" t="s">
        <v>61</v>
      </c>
      <c r="G1952" s="8">
        <v>668366358</v>
      </c>
      <c r="H1952" s="4" t="s">
        <v>68</v>
      </c>
      <c r="I1952" s="3" t="s">
        <v>1874</v>
      </c>
      <c r="J1952" s="3" t="s">
        <v>1149</v>
      </c>
      <c r="K1952" s="4" t="s">
        <v>68</v>
      </c>
      <c r="L1952" s="3" t="s">
        <v>120</v>
      </c>
      <c r="M1952" s="3" t="s">
        <v>61</v>
      </c>
      <c r="N1952" s="4" t="s">
        <v>68</v>
      </c>
      <c r="O1952" s="4" t="s">
        <v>68</v>
      </c>
      <c r="P1952" s="3" t="s">
        <v>1309</v>
      </c>
      <c r="Q1952" s="3" t="s">
        <v>1845</v>
      </c>
      <c r="R1952" s="3" t="s">
        <v>122</v>
      </c>
      <c r="S1952" s="3" t="s">
        <v>120</v>
      </c>
      <c r="T1952" s="3" t="s">
        <v>123</v>
      </c>
      <c r="U1952" s="3" t="s">
        <v>124</v>
      </c>
      <c r="V1952" s="3" t="s">
        <v>45</v>
      </c>
      <c r="W1952" s="3" t="s">
        <v>34</v>
      </c>
      <c r="X1952" s="3" t="s">
        <v>46</v>
      </c>
      <c r="Y1952" s="3" t="s">
        <v>47</v>
      </c>
      <c r="Z1952" s="3" t="s">
        <v>187</v>
      </c>
      <c r="AA1952" s="3" t="s">
        <v>2101</v>
      </c>
      <c r="AB1952" s="4">
        <v>1</v>
      </c>
      <c r="AC1952" s="4">
        <v>15960</v>
      </c>
      <c r="AD1952" s="4">
        <v>15.96</v>
      </c>
      <c r="AE1952" s="4">
        <v>75200</v>
      </c>
    </row>
    <row r="1953" spans="1:31" ht="22" customHeight="1" x14ac:dyDescent="0.3">
      <c r="A1953" s="5">
        <v>42947</v>
      </c>
      <c r="B1953" s="6" t="s">
        <v>31</v>
      </c>
      <c r="C1953" s="6" t="s">
        <v>1873</v>
      </c>
      <c r="D1953" s="6" t="s">
        <v>33</v>
      </c>
      <c r="E1953" s="6" t="s">
        <v>34</v>
      </c>
      <c r="F1953" s="6" t="s">
        <v>61</v>
      </c>
      <c r="G1953" s="9">
        <v>668366358</v>
      </c>
      <c r="H1953" s="7" t="s">
        <v>68</v>
      </c>
      <c r="I1953" s="6" t="s">
        <v>1874</v>
      </c>
      <c r="J1953" s="6" t="s">
        <v>1149</v>
      </c>
      <c r="K1953" s="7" t="s">
        <v>68</v>
      </c>
      <c r="L1953" s="6" t="s">
        <v>120</v>
      </c>
      <c r="M1953" s="6" t="s">
        <v>61</v>
      </c>
      <c r="N1953" s="7" t="s">
        <v>68</v>
      </c>
      <c r="O1953" s="7" t="s">
        <v>68</v>
      </c>
      <c r="P1953" s="6" t="s">
        <v>1309</v>
      </c>
      <c r="Q1953" s="6" t="s">
        <v>1845</v>
      </c>
      <c r="R1953" s="6" t="s">
        <v>122</v>
      </c>
      <c r="S1953" s="6" t="s">
        <v>120</v>
      </c>
      <c r="T1953" s="6" t="s">
        <v>123</v>
      </c>
      <c r="U1953" s="6" t="s">
        <v>124</v>
      </c>
      <c r="V1953" s="6" t="s">
        <v>45</v>
      </c>
      <c r="W1953" s="6" t="s">
        <v>34</v>
      </c>
      <c r="X1953" s="6" t="s">
        <v>46</v>
      </c>
      <c r="Y1953" s="6" t="s">
        <v>47</v>
      </c>
      <c r="Z1953" s="6" t="s">
        <v>187</v>
      </c>
      <c r="AA1953" s="6" t="s">
        <v>2101</v>
      </c>
      <c r="AB1953" s="7">
        <v>1</v>
      </c>
      <c r="AC1953" s="7">
        <v>15960</v>
      </c>
      <c r="AD1953" s="7">
        <v>15.96</v>
      </c>
      <c r="AE1953" s="7">
        <v>75200</v>
      </c>
    </row>
    <row r="1954" spans="1:31" ht="22" customHeight="1" x14ac:dyDescent="0.3">
      <c r="A1954" s="2">
        <v>42947</v>
      </c>
      <c r="B1954" s="3" t="s">
        <v>31</v>
      </c>
      <c r="C1954" s="3" t="s">
        <v>56</v>
      </c>
      <c r="D1954" s="4" t="s">
        <v>68</v>
      </c>
      <c r="E1954" s="4" t="s">
        <v>68</v>
      </c>
      <c r="F1954" s="4" t="s">
        <v>68</v>
      </c>
      <c r="G1954" s="4" t="s">
        <v>68</v>
      </c>
      <c r="H1954" s="4" t="s">
        <v>68</v>
      </c>
      <c r="I1954" s="3" t="s">
        <v>1843</v>
      </c>
      <c r="J1954" s="3" t="s">
        <v>1676</v>
      </c>
      <c r="K1954" s="3" t="s">
        <v>1677</v>
      </c>
      <c r="L1954" s="3" t="s">
        <v>92</v>
      </c>
      <c r="M1954" s="3" t="s">
        <v>61</v>
      </c>
      <c r="N1954" s="8">
        <v>42196711</v>
      </c>
      <c r="O1954" s="4" t="s">
        <v>68</v>
      </c>
      <c r="P1954" s="3" t="s">
        <v>1678</v>
      </c>
      <c r="Q1954" s="3" t="s">
        <v>1858</v>
      </c>
      <c r="R1954" s="3" t="s">
        <v>91</v>
      </c>
      <c r="S1954" s="3" t="s">
        <v>92</v>
      </c>
      <c r="T1954" s="3" t="s">
        <v>93</v>
      </c>
      <c r="U1954" s="3" t="s">
        <v>94</v>
      </c>
      <c r="V1954" s="3" t="s">
        <v>45</v>
      </c>
      <c r="W1954" s="3" t="s">
        <v>34</v>
      </c>
      <c r="X1954" s="3" t="s">
        <v>46</v>
      </c>
      <c r="Y1954" s="3" t="s">
        <v>47</v>
      </c>
      <c r="Z1954" s="3" t="s">
        <v>95</v>
      </c>
      <c r="AA1954" s="3" t="s">
        <v>2102</v>
      </c>
      <c r="AB1954" s="4">
        <v>6</v>
      </c>
      <c r="AC1954" s="4">
        <v>75600</v>
      </c>
      <c r="AD1954" s="4">
        <v>75.599999999999994</v>
      </c>
      <c r="AE1954" s="4">
        <v>293000</v>
      </c>
    </row>
    <row r="1955" spans="1:31" ht="22" customHeight="1" x14ac:dyDescent="0.3">
      <c r="A1955" s="5">
        <v>42947</v>
      </c>
      <c r="B1955" s="6" t="s">
        <v>126</v>
      </c>
      <c r="C1955" s="6" t="s">
        <v>56</v>
      </c>
      <c r="D1955" s="7" t="s">
        <v>68</v>
      </c>
      <c r="E1955" s="7" t="s">
        <v>68</v>
      </c>
      <c r="F1955" s="7" t="s">
        <v>68</v>
      </c>
      <c r="G1955" s="7" t="s">
        <v>68</v>
      </c>
      <c r="H1955" s="7" t="s">
        <v>68</v>
      </c>
      <c r="I1955" s="6" t="s">
        <v>1843</v>
      </c>
      <c r="J1955" s="6" t="s">
        <v>160</v>
      </c>
      <c r="K1955" s="7" t="s">
        <v>68</v>
      </c>
      <c r="L1955" s="6" t="s">
        <v>120</v>
      </c>
      <c r="M1955" s="6" t="s">
        <v>61</v>
      </c>
      <c r="N1955" s="7" t="s">
        <v>68</v>
      </c>
      <c r="O1955" s="7" t="s">
        <v>68</v>
      </c>
      <c r="P1955" s="6" t="s">
        <v>162</v>
      </c>
      <c r="Q1955" s="6" t="s">
        <v>1858</v>
      </c>
      <c r="R1955" s="6" t="s">
        <v>122</v>
      </c>
      <c r="S1955" s="6" t="s">
        <v>120</v>
      </c>
      <c r="T1955" s="6" t="s">
        <v>123</v>
      </c>
      <c r="U1955" s="6" t="s">
        <v>124</v>
      </c>
      <c r="V1955" s="6" t="s">
        <v>45</v>
      </c>
      <c r="W1955" s="6" t="s">
        <v>34</v>
      </c>
      <c r="X1955" s="6" t="s">
        <v>46</v>
      </c>
      <c r="Y1955" s="6" t="s">
        <v>47</v>
      </c>
      <c r="Z1955" s="6" t="s">
        <v>163</v>
      </c>
      <c r="AA1955" s="6" t="s">
        <v>1147</v>
      </c>
      <c r="AB1955" s="7">
        <v>1</v>
      </c>
      <c r="AC1955" s="7">
        <v>7540</v>
      </c>
      <c r="AD1955" s="7">
        <v>7.54</v>
      </c>
      <c r="AE1955" s="7">
        <v>74200</v>
      </c>
    </row>
    <row r="1956" spans="1:31" ht="22" customHeight="1" x14ac:dyDescent="0.3">
      <c r="A1956" s="2">
        <v>42947</v>
      </c>
      <c r="B1956" s="3" t="s">
        <v>31</v>
      </c>
      <c r="C1956" s="3" t="s">
        <v>1873</v>
      </c>
      <c r="D1956" s="3" t="s">
        <v>33</v>
      </c>
      <c r="E1956" s="3" t="s">
        <v>34</v>
      </c>
      <c r="F1956" s="3" t="s">
        <v>61</v>
      </c>
      <c r="G1956" s="8">
        <v>668366358</v>
      </c>
      <c r="H1956" s="4" t="s">
        <v>68</v>
      </c>
      <c r="I1956" s="3" t="s">
        <v>1874</v>
      </c>
      <c r="J1956" s="3" t="s">
        <v>1805</v>
      </c>
      <c r="K1956" s="4" t="s">
        <v>68</v>
      </c>
      <c r="L1956" s="4" t="s">
        <v>68</v>
      </c>
      <c r="M1956" s="4" t="s">
        <v>68</v>
      </c>
      <c r="N1956" s="4" t="s">
        <v>68</v>
      </c>
      <c r="O1956" s="4" t="s">
        <v>68</v>
      </c>
      <c r="P1956" s="3" t="s">
        <v>1806</v>
      </c>
      <c r="Q1956" s="3" t="s">
        <v>1807</v>
      </c>
      <c r="R1956" s="3" t="s">
        <v>82</v>
      </c>
      <c r="S1956" s="3" t="s">
        <v>79</v>
      </c>
      <c r="T1956" s="3" t="s">
        <v>83</v>
      </c>
      <c r="U1956" s="3" t="s">
        <v>65</v>
      </c>
      <c r="V1956" s="3" t="s">
        <v>45</v>
      </c>
      <c r="W1956" s="3" t="s">
        <v>34</v>
      </c>
      <c r="X1956" s="3" t="s">
        <v>46</v>
      </c>
      <c r="Y1956" s="3" t="s">
        <v>47</v>
      </c>
      <c r="Z1956" s="3" t="s">
        <v>84</v>
      </c>
      <c r="AA1956" s="3" t="s">
        <v>2096</v>
      </c>
      <c r="AB1956" s="4">
        <v>6</v>
      </c>
      <c r="AC1956" s="4">
        <v>86655</v>
      </c>
      <c r="AD1956" s="4">
        <v>86.65</v>
      </c>
      <c r="AE1956" s="4">
        <v>286000</v>
      </c>
    </row>
    <row r="1957" spans="1:31" ht="22" customHeight="1" x14ac:dyDescent="0.3">
      <c r="A1957" s="5">
        <v>42947</v>
      </c>
      <c r="B1957" s="6" t="s">
        <v>31</v>
      </c>
      <c r="C1957" s="6" t="s">
        <v>56</v>
      </c>
      <c r="D1957" s="7" t="s">
        <v>68</v>
      </c>
      <c r="E1957" s="7" t="s">
        <v>68</v>
      </c>
      <c r="F1957" s="7" t="s">
        <v>68</v>
      </c>
      <c r="G1957" s="7" t="s">
        <v>68</v>
      </c>
      <c r="H1957" s="7" t="s">
        <v>68</v>
      </c>
      <c r="I1957" s="6" t="s">
        <v>1843</v>
      </c>
      <c r="J1957" s="6" t="s">
        <v>656</v>
      </c>
      <c r="K1957" s="7" t="s">
        <v>68</v>
      </c>
      <c r="L1957" s="7" t="s">
        <v>68</v>
      </c>
      <c r="M1957" s="7" t="s">
        <v>68</v>
      </c>
      <c r="N1957" s="7" t="s">
        <v>68</v>
      </c>
      <c r="O1957" s="7" t="s">
        <v>68</v>
      </c>
      <c r="P1957" s="6" t="s">
        <v>657</v>
      </c>
      <c r="Q1957" s="6" t="s">
        <v>1858</v>
      </c>
      <c r="R1957" s="6" t="s">
        <v>133</v>
      </c>
      <c r="S1957" s="6" t="s">
        <v>110</v>
      </c>
      <c r="T1957" s="6" t="s">
        <v>134</v>
      </c>
      <c r="U1957" s="6" t="s">
        <v>115</v>
      </c>
      <c r="V1957" s="6" t="s">
        <v>45</v>
      </c>
      <c r="W1957" s="6" t="s">
        <v>34</v>
      </c>
      <c r="X1957" s="6" t="s">
        <v>46</v>
      </c>
      <c r="Y1957" s="6" t="s">
        <v>47</v>
      </c>
      <c r="Z1957" s="6" t="s">
        <v>163</v>
      </c>
      <c r="AA1957" s="6" t="s">
        <v>2103</v>
      </c>
      <c r="AB1957" s="7">
        <v>2</v>
      </c>
      <c r="AC1957" s="7">
        <v>36360</v>
      </c>
      <c r="AD1957" s="7">
        <v>36.36</v>
      </c>
      <c r="AE1957" s="7">
        <v>920000</v>
      </c>
    </row>
    <row r="1958" spans="1:31" ht="22" customHeight="1" x14ac:dyDescent="0.3">
      <c r="A1958" s="2">
        <v>42947</v>
      </c>
      <c r="B1958" s="3" t="s">
        <v>31</v>
      </c>
      <c r="C1958" s="3" t="s">
        <v>56</v>
      </c>
      <c r="D1958" s="4" t="s">
        <v>68</v>
      </c>
      <c r="E1958" s="4" t="s">
        <v>68</v>
      </c>
      <c r="F1958" s="4" t="s">
        <v>68</v>
      </c>
      <c r="G1958" s="4" t="s">
        <v>68</v>
      </c>
      <c r="H1958" s="4" t="s">
        <v>68</v>
      </c>
      <c r="I1958" s="3" t="s">
        <v>1843</v>
      </c>
      <c r="J1958" s="3" t="s">
        <v>1676</v>
      </c>
      <c r="K1958" s="3" t="s">
        <v>1677</v>
      </c>
      <c r="L1958" s="3" t="s">
        <v>92</v>
      </c>
      <c r="M1958" s="3" t="s">
        <v>61</v>
      </c>
      <c r="N1958" s="8">
        <v>42196711</v>
      </c>
      <c r="O1958" s="4" t="s">
        <v>68</v>
      </c>
      <c r="P1958" s="3" t="s">
        <v>1678</v>
      </c>
      <c r="Q1958" s="3" t="s">
        <v>1858</v>
      </c>
      <c r="R1958" s="3" t="s">
        <v>91</v>
      </c>
      <c r="S1958" s="3" t="s">
        <v>92</v>
      </c>
      <c r="T1958" s="3" t="s">
        <v>93</v>
      </c>
      <c r="U1958" s="3" t="s">
        <v>94</v>
      </c>
      <c r="V1958" s="3" t="s">
        <v>45</v>
      </c>
      <c r="W1958" s="3" t="s">
        <v>34</v>
      </c>
      <c r="X1958" s="3" t="s">
        <v>46</v>
      </c>
      <c r="Y1958" s="3" t="s">
        <v>47</v>
      </c>
      <c r="Z1958" s="3" t="s">
        <v>95</v>
      </c>
      <c r="AA1958" s="3" t="s">
        <v>2102</v>
      </c>
      <c r="AB1958" s="4">
        <v>6</v>
      </c>
      <c r="AC1958" s="4">
        <v>75600</v>
      </c>
      <c r="AD1958" s="4">
        <v>75.599999999999994</v>
      </c>
      <c r="AE1958" s="4">
        <v>293000</v>
      </c>
    </row>
    <row r="1959" spans="1:31" ht="22" customHeight="1" x14ac:dyDescent="0.3">
      <c r="A1959" s="5">
        <v>42947</v>
      </c>
      <c r="B1959" s="6" t="s">
        <v>31</v>
      </c>
      <c r="C1959" s="6" t="s">
        <v>56</v>
      </c>
      <c r="D1959" s="7" t="s">
        <v>68</v>
      </c>
      <c r="E1959" s="7" t="s">
        <v>68</v>
      </c>
      <c r="F1959" s="7" t="s">
        <v>68</v>
      </c>
      <c r="G1959" s="7" t="s">
        <v>68</v>
      </c>
      <c r="H1959" s="7" t="s">
        <v>68</v>
      </c>
      <c r="I1959" s="6" t="s">
        <v>1843</v>
      </c>
      <c r="J1959" s="6" t="s">
        <v>1676</v>
      </c>
      <c r="K1959" s="6" t="s">
        <v>1677</v>
      </c>
      <c r="L1959" s="6" t="s">
        <v>92</v>
      </c>
      <c r="M1959" s="6" t="s">
        <v>61</v>
      </c>
      <c r="N1959" s="9">
        <v>42196711</v>
      </c>
      <c r="O1959" s="7" t="s">
        <v>68</v>
      </c>
      <c r="P1959" s="6" t="s">
        <v>1678</v>
      </c>
      <c r="Q1959" s="6" t="s">
        <v>1858</v>
      </c>
      <c r="R1959" s="6" t="s">
        <v>91</v>
      </c>
      <c r="S1959" s="6" t="s">
        <v>92</v>
      </c>
      <c r="T1959" s="6" t="s">
        <v>93</v>
      </c>
      <c r="U1959" s="6" t="s">
        <v>94</v>
      </c>
      <c r="V1959" s="6" t="s">
        <v>45</v>
      </c>
      <c r="W1959" s="6" t="s">
        <v>34</v>
      </c>
      <c r="X1959" s="6" t="s">
        <v>46</v>
      </c>
      <c r="Y1959" s="6" t="s">
        <v>47</v>
      </c>
      <c r="Z1959" s="6" t="s">
        <v>95</v>
      </c>
      <c r="AA1959" s="6" t="s">
        <v>1969</v>
      </c>
      <c r="AB1959" s="7">
        <v>2</v>
      </c>
      <c r="AC1959" s="7">
        <v>25200</v>
      </c>
      <c r="AD1959" s="7">
        <v>25.2</v>
      </c>
      <c r="AE1959" s="7">
        <v>97800</v>
      </c>
    </row>
    <row r="1960" spans="1:31" ht="22" customHeight="1" x14ac:dyDescent="0.3">
      <c r="A1960" s="2">
        <v>42947</v>
      </c>
      <c r="B1960" s="3" t="s">
        <v>31</v>
      </c>
      <c r="C1960" s="3" t="s">
        <v>56</v>
      </c>
      <c r="D1960" s="4" t="s">
        <v>68</v>
      </c>
      <c r="E1960" s="4" t="s">
        <v>68</v>
      </c>
      <c r="F1960" s="4" t="s">
        <v>68</v>
      </c>
      <c r="G1960" s="4" t="s">
        <v>68</v>
      </c>
      <c r="H1960" s="4" t="s">
        <v>68</v>
      </c>
      <c r="I1960" s="3" t="s">
        <v>1843</v>
      </c>
      <c r="J1960" s="3" t="s">
        <v>579</v>
      </c>
      <c r="K1960" s="3" t="s">
        <v>580</v>
      </c>
      <c r="L1960" s="3" t="s">
        <v>110</v>
      </c>
      <c r="M1960" s="3" t="s">
        <v>61</v>
      </c>
      <c r="N1960" s="4" t="s">
        <v>68</v>
      </c>
      <c r="O1960" s="4" t="s">
        <v>68</v>
      </c>
      <c r="P1960" s="3" t="s">
        <v>581</v>
      </c>
      <c r="Q1960" s="3" t="s">
        <v>1858</v>
      </c>
      <c r="R1960" s="3" t="s">
        <v>968</v>
      </c>
      <c r="S1960" s="3" t="s">
        <v>110</v>
      </c>
      <c r="T1960" s="3" t="s">
        <v>969</v>
      </c>
      <c r="U1960" s="3" t="s">
        <v>115</v>
      </c>
      <c r="V1960" s="3" t="s">
        <v>45</v>
      </c>
      <c r="W1960" s="3" t="s">
        <v>34</v>
      </c>
      <c r="X1960" s="3" t="s">
        <v>46</v>
      </c>
      <c r="Y1960" s="3" t="s">
        <v>47</v>
      </c>
      <c r="Z1960" s="3" t="s">
        <v>145</v>
      </c>
      <c r="AA1960" s="3" t="s">
        <v>2104</v>
      </c>
      <c r="AB1960" s="4">
        <v>3</v>
      </c>
      <c r="AC1960" s="4">
        <v>24105</v>
      </c>
      <c r="AD1960" s="4">
        <v>24.1</v>
      </c>
      <c r="AE1960" s="4">
        <v>256000</v>
      </c>
    </row>
    <row r="1961" spans="1:31" ht="22" customHeight="1" x14ac:dyDescent="0.3">
      <c r="A1961" s="5">
        <v>42947</v>
      </c>
      <c r="B1961" s="6" t="s">
        <v>31</v>
      </c>
      <c r="C1961" s="6" t="s">
        <v>56</v>
      </c>
      <c r="D1961" s="7" t="s">
        <v>68</v>
      </c>
      <c r="E1961" s="7" t="s">
        <v>68</v>
      </c>
      <c r="F1961" s="7" t="s">
        <v>68</v>
      </c>
      <c r="G1961" s="7" t="s">
        <v>68</v>
      </c>
      <c r="H1961" s="7" t="s">
        <v>68</v>
      </c>
      <c r="I1961" s="6" t="s">
        <v>1843</v>
      </c>
      <c r="J1961" s="6" t="s">
        <v>1676</v>
      </c>
      <c r="K1961" s="6" t="s">
        <v>1677</v>
      </c>
      <c r="L1961" s="6" t="s">
        <v>92</v>
      </c>
      <c r="M1961" s="6" t="s">
        <v>61</v>
      </c>
      <c r="N1961" s="9">
        <v>42196711</v>
      </c>
      <c r="O1961" s="7" t="s">
        <v>68</v>
      </c>
      <c r="P1961" s="6" t="s">
        <v>1678</v>
      </c>
      <c r="Q1961" s="6" t="s">
        <v>1858</v>
      </c>
      <c r="R1961" s="6" t="s">
        <v>91</v>
      </c>
      <c r="S1961" s="6" t="s">
        <v>92</v>
      </c>
      <c r="T1961" s="6" t="s">
        <v>93</v>
      </c>
      <c r="U1961" s="6" t="s">
        <v>94</v>
      </c>
      <c r="V1961" s="6" t="s">
        <v>45</v>
      </c>
      <c r="W1961" s="6" t="s">
        <v>34</v>
      </c>
      <c r="X1961" s="6" t="s">
        <v>46</v>
      </c>
      <c r="Y1961" s="6" t="s">
        <v>47</v>
      </c>
      <c r="Z1961" s="6" t="s">
        <v>95</v>
      </c>
      <c r="AA1961" s="6" t="s">
        <v>1969</v>
      </c>
      <c r="AB1961" s="7">
        <v>2</v>
      </c>
      <c r="AC1961" s="7">
        <v>25200</v>
      </c>
      <c r="AD1961" s="7">
        <v>25.2</v>
      </c>
      <c r="AE1961" s="7">
        <v>97800</v>
      </c>
    </row>
    <row r="1962" spans="1:31" ht="22" customHeight="1" x14ac:dyDescent="0.3">
      <c r="A1962" s="2">
        <v>42947</v>
      </c>
      <c r="B1962" s="3" t="s">
        <v>31</v>
      </c>
      <c r="C1962" s="3" t="s">
        <v>56</v>
      </c>
      <c r="D1962" s="4" t="s">
        <v>68</v>
      </c>
      <c r="E1962" s="4" t="s">
        <v>68</v>
      </c>
      <c r="F1962" s="4" t="s">
        <v>68</v>
      </c>
      <c r="G1962" s="4" t="s">
        <v>68</v>
      </c>
      <c r="H1962" s="4" t="s">
        <v>68</v>
      </c>
      <c r="I1962" s="3" t="s">
        <v>1843</v>
      </c>
      <c r="J1962" s="3" t="s">
        <v>1774</v>
      </c>
      <c r="K1962" s="4" t="s">
        <v>68</v>
      </c>
      <c r="L1962" s="3" t="s">
        <v>1775</v>
      </c>
      <c r="M1962" s="4" t="s">
        <v>68</v>
      </c>
      <c r="N1962" s="4" t="s">
        <v>68</v>
      </c>
      <c r="O1962" s="4" t="s">
        <v>68</v>
      </c>
      <c r="P1962" s="3" t="s">
        <v>1776</v>
      </c>
      <c r="Q1962" s="3" t="s">
        <v>1858</v>
      </c>
      <c r="R1962" s="3" t="s">
        <v>82</v>
      </c>
      <c r="S1962" s="3" t="s">
        <v>79</v>
      </c>
      <c r="T1962" s="3" t="s">
        <v>83</v>
      </c>
      <c r="U1962" s="3" t="s">
        <v>65</v>
      </c>
      <c r="V1962" s="3" t="s">
        <v>45</v>
      </c>
      <c r="W1962" s="3" t="s">
        <v>34</v>
      </c>
      <c r="X1962" s="3" t="s">
        <v>46</v>
      </c>
      <c r="Y1962" s="3" t="s">
        <v>47</v>
      </c>
      <c r="Z1962" s="3" t="s">
        <v>84</v>
      </c>
      <c r="AA1962" s="3" t="s">
        <v>2105</v>
      </c>
      <c r="AB1962" s="4">
        <v>7</v>
      </c>
      <c r="AC1962" s="4">
        <v>101216</v>
      </c>
      <c r="AD1962" s="4">
        <v>101.22</v>
      </c>
      <c r="AE1962" s="4">
        <v>334000</v>
      </c>
    </row>
    <row r="1963" spans="1:31" ht="22" customHeight="1" x14ac:dyDescent="0.3">
      <c r="A1963" s="5">
        <v>42947</v>
      </c>
      <c r="B1963" s="6" t="s">
        <v>31</v>
      </c>
      <c r="C1963" s="6" t="s">
        <v>1873</v>
      </c>
      <c r="D1963" s="6" t="s">
        <v>33</v>
      </c>
      <c r="E1963" s="6" t="s">
        <v>34</v>
      </c>
      <c r="F1963" s="6" t="s">
        <v>61</v>
      </c>
      <c r="G1963" s="9">
        <v>668366358</v>
      </c>
      <c r="H1963" s="7" t="s">
        <v>68</v>
      </c>
      <c r="I1963" s="6" t="s">
        <v>1874</v>
      </c>
      <c r="J1963" s="6" t="s">
        <v>127</v>
      </c>
      <c r="K1963" s="7" t="s">
        <v>68</v>
      </c>
      <c r="L1963" s="6" t="s">
        <v>120</v>
      </c>
      <c r="M1963" s="7" t="s">
        <v>68</v>
      </c>
      <c r="N1963" s="7" t="s">
        <v>68</v>
      </c>
      <c r="O1963" s="7" t="s">
        <v>68</v>
      </c>
      <c r="P1963" s="6" t="s">
        <v>128</v>
      </c>
      <c r="Q1963" s="6" t="s">
        <v>1845</v>
      </c>
      <c r="R1963" s="6" t="s">
        <v>122</v>
      </c>
      <c r="S1963" s="6" t="s">
        <v>120</v>
      </c>
      <c r="T1963" s="6" t="s">
        <v>123</v>
      </c>
      <c r="U1963" s="6" t="s">
        <v>124</v>
      </c>
      <c r="V1963" s="6" t="s">
        <v>45</v>
      </c>
      <c r="W1963" s="6" t="s">
        <v>34</v>
      </c>
      <c r="X1963" s="6" t="s">
        <v>46</v>
      </c>
      <c r="Y1963" s="6" t="s">
        <v>47</v>
      </c>
      <c r="Z1963" s="6" t="s">
        <v>207</v>
      </c>
      <c r="AA1963" s="6" t="s">
        <v>1517</v>
      </c>
      <c r="AB1963" s="7">
        <v>3</v>
      </c>
      <c r="AC1963" s="7">
        <v>30180</v>
      </c>
      <c r="AD1963" s="7">
        <v>30.18</v>
      </c>
      <c r="AE1963" s="7">
        <v>81600</v>
      </c>
    </row>
    <row r="1964" spans="1:31" ht="22" customHeight="1" x14ac:dyDescent="0.3">
      <c r="A1964" s="2">
        <v>42947</v>
      </c>
      <c r="B1964" s="3" t="s">
        <v>31</v>
      </c>
      <c r="C1964" s="3" t="s">
        <v>56</v>
      </c>
      <c r="D1964" s="4" t="s">
        <v>68</v>
      </c>
      <c r="E1964" s="4" t="s">
        <v>68</v>
      </c>
      <c r="F1964" s="4" t="s">
        <v>68</v>
      </c>
      <c r="G1964" s="4" t="s">
        <v>68</v>
      </c>
      <c r="H1964" s="4" t="s">
        <v>68</v>
      </c>
      <c r="I1964" s="3" t="s">
        <v>1843</v>
      </c>
      <c r="J1964" s="3" t="s">
        <v>1774</v>
      </c>
      <c r="K1964" s="4" t="s">
        <v>68</v>
      </c>
      <c r="L1964" s="3" t="s">
        <v>1775</v>
      </c>
      <c r="M1964" s="4" t="s">
        <v>68</v>
      </c>
      <c r="N1964" s="4" t="s">
        <v>68</v>
      </c>
      <c r="O1964" s="4" t="s">
        <v>68</v>
      </c>
      <c r="P1964" s="3" t="s">
        <v>1776</v>
      </c>
      <c r="Q1964" s="3" t="s">
        <v>1858</v>
      </c>
      <c r="R1964" s="3" t="s">
        <v>82</v>
      </c>
      <c r="S1964" s="3" t="s">
        <v>79</v>
      </c>
      <c r="T1964" s="3" t="s">
        <v>83</v>
      </c>
      <c r="U1964" s="3" t="s">
        <v>65</v>
      </c>
      <c r="V1964" s="3" t="s">
        <v>45</v>
      </c>
      <c r="W1964" s="3" t="s">
        <v>34</v>
      </c>
      <c r="X1964" s="3" t="s">
        <v>46</v>
      </c>
      <c r="Y1964" s="3" t="s">
        <v>47</v>
      </c>
      <c r="Z1964" s="3" t="s">
        <v>84</v>
      </c>
      <c r="AA1964" s="3" t="s">
        <v>2106</v>
      </c>
      <c r="AB1964" s="4">
        <v>4</v>
      </c>
      <c r="AC1964" s="4">
        <v>57353</v>
      </c>
      <c r="AD1964" s="4">
        <v>57.35</v>
      </c>
      <c r="AE1964" s="4">
        <v>189000</v>
      </c>
    </row>
    <row r="1965" spans="1:31" ht="22" customHeight="1" x14ac:dyDescent="0.3">
      <c r="A1965" s="5">
        <v>42947</v>
      </c>
      <c r="B1965" s="6" t="s">
        <v>31</v>
      </c>
      <c r="C1965" s="6" t="s">
        <v>1873</v>
      </c>
      <c r="D1965" s="6" t="s">
        <v>33</v>
      </c>
      <c r="E1965" s="6" t="s">
        <v>34</v>
      </c>
      <c r="F1965" s="6" t="s">
        <v>61</v>
      </c>
      <c r="G1965" s="9">
        <v>668366358</v>
      </c>
      <c r="H1965" s="7" t="s">
        <v>68</v>
      </c>
      <c r="I1965" s="6" t="s">
        <v>1874</v>
      </c>
      <c r="J1965" s="6" t="s">
        <v>1805</v>
      </c>
      <c r="K1965" s="7" t="s">
        <v>68</v>
      </c>
      <c r="L1965" s="7" t="s">
        <v>68</v>
      </c>
      <c r="M1965" s="7" t="s">
        <v>68</v>
      </c>
      <c r="N1965" s="7" t="s">
        <v>68</v>
      </c>
      <c r="O1965" s="7" t="s">
        <v>68</v>
      </c>
      <c r="P1965" s="6" t="s">
        <v>1806</v>
      </c>
      <c r="Q1965" s="6" t="s">
        <v>1807</v>
      </c>
      <c r="R1965" s="6" t="s">
        <v>82</v>
      </c>
      <c r="S1965" s="6" t="s">
        <v>79</v>
      </c>
      <c r="T1965" s="6" t="s">
        <v>83</v>
      </c>
      <c r="U1965" s="6" t="s">
        <v>65</v>
      </c>
      <c r="V1965" s="6" t="s">
        <v>45</v>
      </c>
      <c r="W1965" s="6" t="s">
        <v>34</v>
      </c>
      <c r="X1965" s="6" t="s">
        <v>46</v>
      </c>
      <c r="Y1965" s="6" t="s">
        <v>47</v>
      </c>
      <c r="Z1965" s="6" t="s">
        <v>84</v>
      </c>
      <c r="AA1965" s="6" t="s">
        <v>2107</v>
      </c>
      <c r="AB1965" s="7">
        <v>6</v>
      </c>
      <c r="AC1965" s="7">
        <v>86755</v>
      </c>
      <c r="AD1965" s="7">
        <v>86.75</v>
      </c>
      <c r="AE1965" s="7">
        <v>286000</v>
      </c>
    </row>
    <row r="1966" spans="1:31" ht="22" customHeight="1" x14ac:dyDescent="0.3">
      <c r="A1966" s="2">
        <v>42944</v>
      </c>
      <c r="B1966" s="3" t="s">
        <v>31</v>
      </c>
      <c r="C1966" s="3" t="s">
        <v>56</v>
      </c>
      <c r="D1966" s="3" t="s">
        <v>222</v>
      </c>
      <c r="E1966" s="3" t="s">
        <v>34</v>
      </c>
      <c r="F1966" s="4" t="s">
        <v>68</v>
      </c>
      <c r="G1966" s="4" t="s">
        <v>68</v>
      </c>
      <c r="H1966" s="4" t="s">
        <v>68</v>
      </c>
      <c r="I1966" s="3" t="s">
        <v>1882</v>
      </c>
      <c r="J1966" s="3" t="s">
        <v>131</v>
      </c>
      <c r="K1966" s="3" t="s">
        <v>109</v>
      </c>
      <c r="L1966" s="3" t="s">
        <v>110</v>
      </c>
      <c r="M1966" s="4" t="s">
        <v>68</v>
      </c>
      <c r="N1966" s="4" t="s">
        <v>68</v>
      </c>
      <c r="O1966" s="4" t="s">
        <v>68</v>
      </c>
      <c r="P1966" s="3" t="s">
        <v>132</v>
      </c>
      <c r="Q1966" s="3" t="s">
        <v>1858</v>
      </c>
      <c r="R1966" s="3" t="s">
        <v>133</v>
      </c>
      <c r="S1966" s="3" t="s">
        <v>110</v>
      </c>
      <c r="T1966" s="3" t="s">
        <v>134</v>
      </c>
      <c r="U1966" s="3" t="s">
        <v>115</v>
      </c>
      <c r="V1966" s="3" t="s">
        <v>45</v>
      </c>
      <c r="W1966" s="3" t="s">
        <v>34</v>
      </c>
      <c r="X1966" s="3" t="s">
        <v>46</v>
      </c>
      <c r="Y1966" s="3" t="s">
        <v>47</v>
      </c>
      <c r="Z1966" s="3" t="s">
        <v>145</v>
      </c>
      <c r="AA1966" s="3" t="s">
        <v>2108</v>
      </c>
      <c r="AB1966" s="4">
        <v>2</v>
      </c>
      <c r="AC1966" s="4">
        <v>11400</v>
      </c>
      <c r="AD1966" s="4">
        <v>11.4</v>
      </c>
      <c r="AE1966" s="4">
        <v>121000</v>
      </c>
    </row>
    <row r="1967" spans="1:31" ht="22" customHeight="1" x14ac:dyDescent="0.3">
      <c r="A1967" s="5">
        <v>42944</v>
      </c>
      <c r="B1967" s="6" t="s">
        <v>31</v>
      </c>
      <c r="C1967" s="6" t="s">
        <v>56</v>
      </c>
      <c r="D1967" s="6" t="s">
        <v>222</v>
      </c>
      <c r="E1967" s="6" t="s">
        <v>34</v>
      </c>
      <c r="F1967" s="7" t="s">
        <v>68</v>
      </c>
      <c r="G1967" s="7" t="s">
        <v>68</v>
      </c>
      <c r="H1967" s="7" t="s">
        <v>68</v>
      </c>
      <c r="I1967" s="6" t="s">
        <v>1882</v>
      </c>
      <c r="J1967" s="6" t="s">
        <v>131</v>
      </c>
      <c r="K1967" s="6" t="s">
        <v>109</v>
      </c>
      <c r="L1967" s="6" t="s">
        <v>110</v>
      </c>
      <c r="M1967" s="7" t="s">
        <v>68</v>
      </c>
      <c r="N1967" s="7" t="s">
        <v>68</v>
      </c>
      <c r="O1967" s="7" t="s">
        <v>68</v>
      </c>
      <c r="P1967" s="6" t="s">
        <v>132</v>
      </c>
      <c r="Q1967" s="6" t="s">
        <v>1858</v>
      </c>
      <c r="R1967" s="6" t="s">
        <v>133</v>
      </c>
      <c r="S1967" s="6" t="s">
        <v>110</v>
      </c>
      <c r="T1967" s="6" t="s">
        <v>134</v>
      </c>
      <c r="U1967" s="6" t="s">
        <v>115</v>
      </c>
      <c r="V1967" s="6" t="s">
        <v>45</v>
      </c>
      <c r="W1967" s="6" t="s">
        <v>34</v>
      </c>
      <c r="X1967" s="6" t="s">
        <v>46</v>
      </c>
      <c r="Y1967" s="6" t="s">
        <v>47</v>
      </c>
      <c r="Z1967" s="6" t="s">
        <v>145</v>
      </c>
      <c r="AA1967" s="6" t="s">
        <v>2109</v>
      </c>
      <c r="AB1967" s="7">
        <v>2</v>
      </c>
      <c r="AC1967" s="7">
        <v>17400</v>
      </c>
      <c r="AD1967" s="7">
        <v>17.399999999999999</v>
      </c>
      <c r="AE1967" s="7">
        <v>185000</v>
      </c>
    </row>
    <row r="1968" spans="1:31" ht="22" customHeight="1" x14ac:dyDescent="0.3">
      <c r="A1968" s="2">
        <v>42944</v>
      </c>
      <c r="B1968" s="3" t="s">
        <v>31</v>
      </c>
      <c r="C1968" s="3" t="s">
        <v>56</v>
      </c>
      <c r="D1968" s="4" t="s">
        <v>68</v>
      </c>
      <c r="E1968" s="4" t="s">
        <v>68</v>
      </c>
      <c r="F1968" s="4" t="s">
        <v>68</v>
      </c>
      <c r="G1968" s="4" t="s">
        <v>68</v>
      </c>
      <c r="H1968" s="4" t="s">
        <v>68</v>
      </c>
      <c r="I1968" s="3" t="s">
        <v>1843</v>
      </c>
      <c r="J1968" s="3" t="s">
        <v>347</v>
      </c>
      <c r="K1968" s="3" t="s">
        <v>929</v>
      </c>
      <c r="L1968" s="3" t="s">
        <v>350</v>
      </c>
      <c r="M1968" s="3" t="s">
        <v>61</v>
      </c>
      <c r="N1968" s="4" t="s">
        <v>68</v>
      </c>
      <c r="O1968" s="4" t="s">
        <v>68</v>
      </c>
      <c r="P1968" s="3" t="s">
        <v>348</v>
      </c>
      <c r="Q1968" s="3" t="s">
        <v>2031</v>
      </c>
      <c r="R1968" s="3" t="s">
        <v>371</v>
      </c>
      <c r="S1968" s="3" t="s">
        <v>350</v>
      </c>
      <c r="T1968" s="3" t="s">
        <v>372</v>
      </c>
      <c r="U1968" s="3" t="s">
        <v>352</v>
      </c>
      <c r="V1968" s="3" t="s">
        <v>45</v>
      </c>
      <c r="W1968" s="3" t="s">
        <v>34</v>
      </c>
      <c r="X1968" s="3" t="s">
        <v>46</v>
      </c>
      <c r="Y1968" s="3" t="s">
        <v>47</v>
      </c>
      <c r="Z1968" s="3" t="s">
        <v>373</v>
      </c>
      <c r="AA1968" s="3" t="s">
        <v>2110</v>
      </c>
      <c r="AB1968" s="4">
        <v>1</v>
      </c>
      <c r="AC1968" s="4">
        <v>18260</v>
      </c>
      <c r="AD1968" s="4">
        <v>18.260000000000002</v>
      </c>
      <c r="AE1968" s="4">
        <v>25500</v>
      </c>
    </row>
    <row r="1969" spans="1:31" ht="22" customHeight="1" x14ac:dyDescent="0.3">
      <c r="A1969" s="5">
        <v>42944</v>
      </c>
      <c r="B1969" s="6" t="s">
        <v>31</v>
      </c>
      <c r="C1969" s="6" t="s">
        <v>56</v>
      </c>
      <c r="D1969" s="6" t="s">
        <v>222</v>
      </c>
      <c r="E1969" s="6" t="s">
        <v>34</v>
      </c>
      <c r="F1969" s="7" t="s">
        <v>68</v>
      </c>
      <c r="G1969" s="7" t="s">
        <v>68</v>
      </c>
      <c r="H1969" s="7" t="s">
        <v>68</v>
      </c>
      <c r="I1969" s="6" t="s">
        <v>1882</v>
      </c>
      <c r="J1969" s="6" t="s">
        <v>131</v>
      </c>
      <c r="K1969" s="6" t="s">
        <v>109</v>
      </c>
      <c r="L1969" s="6" t="s">
        <v>110</v>
      </c>
      <c r="M1969" s="7" t="s">
        <v>68</v>
      </c>
      <c r="N1969" s="7" t="s">
        <v>68</v>
      </c>
      <c r="O1969" s="7" t="s">
        <v>68</v>
      </c>
      <c r="P1969" s="6" t="s">
        <v>132</v>
      </c>
      <c r="Q1969" s="6" t="s">
        <v>1858</v>
      </c>
      <c r="R1969" s="6" t="s">
        <v>133</v>
      </c>
      <c r="S1969" s="6" t="s">
        <v>110</v>
      </c>
      <c r="T1969" s="6" t="s">
        <v>134</v>
      </c>
      <c r="U1969" s="6" t="s">
        <v>115</v>
      </c>
      <c r="V1969" s="6" t="s">
        <v>45</v>
      </c>
      <c r="W1969" s="6" t="s">
        <v>34</v>
      </c>
      <c r="X1969" s="6" t="s">
        <v>46</v>
      </c>
      <c r="Y1969" s="6" t="s">
        <v>47</v>
      </c>
      <c r="Z1969" s="6" t="s">
        <v>145</v>
      </c>
      <c r="AA1969" s="6" t="s">
        <v>2111</v>
      </c>
      <c r="AB1969" s="7">
        <v>3</v>
      </c>
      <c r="AC1969" s="7">
        <v>41256</v>
      </c>
      <c r="AD1969" s="7">
        <v>41.26</v>
      </c>
      <c r="AE1969" s="7">
        <v>438000</v>
      </c>
    </row>
    <row r="1970" spans="1:31" ht="22" customHeight="1" x14ac:dyDescent="0.3">
      <c r="A1970" s="2">
        <v>42944</v>
      </c>
      <c r="B1970" s="3" t="s">
        <v>31</v>
      </c>
      <c r="C1970" s="3" t="s">
        <v>56</v>
      </c>
      <c r="D1970" s="3" t="s">
        <v>222</v>
      </c>
      <c r="E1970" s="3" t="s">
        <v>34</v>
      </c>
      <c r="F1970" s="4" t="s">
        <v>68</v>
      </c>
      <c r="G1970" s="4" t="s">
        <v>68</v>
      </c>
      <c r="H1970" s="4" t="s">
        <v>68</v>
      </c>
      <c r="I1970" s="3" t="s">
        <v>1882</v>
      </c>
      <c r="J1970" s="3" t="s">
        <v>131</v>
      </c>
      <c r="K1970" s="3" t="s">
        <v>109</v>
      </c>
      <c r="L1970" s="3" t="s">
        <v>110</v>
      </c>
      <c r="M1970" s="4" t="s">
        <v>68</v>
      </c>
      <c r="N1970" s="4" t="s">
        <v>68</v>
      </c>
      <c r="O1970" s="4" t="s">
        <v>68</v>
      </c>
      <c r="P1970" s="3" t="s">
        <v>132</v>
      </c>
      <c r="Q1970" s="3" t="s">
        <v>1858</v>
      </c>
      <c r="R1970" s="3" t="s">
        <v>133</v>
      </c>
      <c r="S1970" s="3" t="s">
        <v>110</v>
      </c>
      <c r="T1970" s="3" t="s">
        <v>134</v>
      </c>
      <c r="U1970" s="3" t="s">
        <v>115</v>
      </c>
      <c r="V1970" s="3" t="s">
        <v>45</v>
      </c>
      <c r="W1970" s="3" t="s">
        <v>34</v>
      </c>
      <c r="X1970" s="3" t="s">
        <v>46</v>
      </c>
      <c r="Y1970" s="3" t="s">
        <v>47</v>
      </c>
      <c r="Z1970" s="3" t="s">
        <v>145</v>
      </c>
      <c r="AA1970" s="3" t="s">
        <v>2112</v>
      </c>
      <c r="AB1970" s="4">
        <v>2</v>
      </c>
      <c r="AC1970" s="4">
        <v>28840</v>
      </c>
      <c r="AD1970" s="4">
        <v>28.84</v>
      </c>
      <c r="AE1970" s="4">
        <v>306000</v>
      </c>
    </row>
    <row r="1971" spans="1:31" ht="22" customHeight="1" x14ac:dyDescent="0.3">
      <c r="A1971" s="5">
        <v>42944</v>
      </c>
      <c r="B1971" s="6" t="s">
        <v>31</v>
      </c>
      <c r="C1971" s="6" t="s">
        <v>56</v>
      </c>
      <c r="D1971" s="7" t="s">
        <v>68</v>
      </c>
      <c r="E1971" s="7" t="s">
        <v>68</v>
      </c>
      <c r="F1971" s="7" t="s">
        <v>68</v>
      </c>
      <c r="G1971" s="7" t="s">
        <v>68</v>
      </c>
      <c r="H1971" s="7" t="s">
        <v>68</v>
      </c>
      <c r="I1971" s="6" t="s">
        <v>1843</v>
      </c>
      <c r="J1971" s="6" t="s">
        <v>347</v>
      </c>
      <c r="K1971" s="6" t="s">
        <v>929</v>
      </c>
      <c r="L1971" s="6" t="s">
        <v>350</v>
      </c>
      <c r="M1971" s="6" t="s">
        <v>61</v>
      </c>
      <c r="N1971" s="7" t="s">
        <v>68</v>
      </c>
      <c r="O1971" s="7" t="s">
        <v>68</v>
      </c>
      <c r="P1971" s="6" t="s">
        <v>348</v>
      </c>
      <c r="Q1971" s="6" t="s">
        <v>2031</v>
      </c>
      <c r="R1971" s="6" t="s">
        <v>371</v>
      </c>
      <c r="S1971" s="6" t="s">
        <v>350</v>
      </c>
      <c r="T1971" s="6" t="s">
        <v>372</v>
      </c>
      <c r="U1971" s="6" t="s">
        <v>352</v>
      </c>
      <c r="V1971" s="6" t="s">
        <v>45</v>
      </c>
      <c r="W1971" s="6" t="s">
        <v>34</v>
      </c>
      <c r="X1971" s="6" t="s">
        <v>46</v>
      </c>
      <c r="Y1971" s="6" t="s">
        <v>47</v>
      </c>
      <c r="Z1971" s="6" t="s">
        <v>373</v>
      </c>
      <c r="AA1971" s="6" t="s">
        <v>2113</v>
      </c>
      <c r="AB1971" s="7">
        <v>1</v>
      </c>
      <c r="AC1971" s="7">
        <v>18320</v>
      </c>
      <c r="AD1971" s="7">
        <v>18.32</v>
      </c>
      <c r="AE1971" s="7">
        <v>25500</v>
      </c>
    </row>
    <row r="1972" spans="1:31" ht="22" customHeight="1" x14ac:dyDescent="0.3">
      <c r="A1972" s="2">
        <v>42941</v>
      </c>
      <c r="B1972" s="3" t="s">
        <v>31</v>
      </c>
      <c r="C1972" s="3" t="s">
        <v>1873</v>
      </c>
      <c r="D1972" s="3" t="s">
        <v>33</v>
      </c>
      <c r="E1972" s="3" t="s">
        <v>34</v>
      </c>
      <c r="F1972" s="3" t="s">
        <v>61</v>
      </c>
      <c r="G1972" s="8">
        <v>668366358</v>
      </c>
      <c r="H1972" s="4" t="s">
        <v>68</v>
      </c>
      <c r="I1972" s="3" t="s">
        <v>1874</v>
      </c>
      <c r="J1972" s="3" t="s">
        <v>230</v>
      </c>
      <c r="K1972" s="3" t="s">
        <v>580</v>
      </c>
      <c r="L1972" s="3" t="s">
        <v>110</v>
      </c>
      <c r="M1972" s="4" t="s">
        <v>68</v>
      </c>
      <c r="N1972" s="4" t="s">
        <v>68</v>
      </c>
      <c r="O1972" s="4" t="s">
        <v>68</v>
      </c>
      <c r="P1972" s="3" t="s">
        <v>231</v>
      </c>
      <c r="Q1972" s="3" t="s">
        <v>1845</v>
      </c>
      <c r="R1972" s="3" t="s">
        <v>113</v>
      </c>
      <c r="S1972" s="3" t="s">
        <v>110</v>
      </c>
      <c r="T1972" s="3" t="s">
        <v>114</v>
      </c>
      <c r="U1972" s="3" t="s">
        <v>115</v>
      </c>
      <c r="V1972" s="3" t="s">
        <v>45</v>
      </c>
      <c r="W1972" s="3" t="s">
        <v>34</v>
      </c>
      <c r="X1972" s="3" t="s">
        <v>46</v>
      </c>
      <c r="Y1972" s="3" t="s">
        <v>47</v>
      </c>
      <c r="Z1972" s="3" t="s">
        <v>232</v>
      </c>
      <c r="AA1972" s="3" t="s">
        <v>2114</v>
      </c>
      <c r="AB1972" s="4">
        <v>2</v>
      </c>
      <c r="AC1972" s="4">
        <v>32080</v>
      </c>
      <c r="AD1972" s="4">
        <v>32.08</v>
      </c>
      <c r="AE1972" s="4">
        <v>46000</v>
      </c>
    </row>
    <row r="1973" spans="1:31" ht="22" customHeight="1" x14ac:dyDescent="0.3">
      <c r="A1973" s="5">
        <v>42940</v>
      </c>
      <c r="B1973" s="6" t="s">
        <v>31</v>
      </c>
      <c r="C1973" s="6" t="s">
        <v>56</v>
      </c>
      <c r="D1973" s="7" t="s">
        <v>68</v>
      </c>
      <c r="E1973" s="7" t="s">
        <v>68</v>
      </c>
      <c r="F1973" s="7" t="s">
        <v>68</v>
      </c>
      <c r="G1973" s="7" t="s">
        <v>68</v>
      </c>
      <c r="H1973" s="7" t="s">
        <v>68</v>
      </c>
      <c r="I1973" s="6" t="s">
        <v>1843</v>
      </c>
      <c r="J1973" s="6" t="s">
        <v>870</v>
      </c>
      <c r="K1973" s="7" t="s">
        <v>68</v>
      </c>
      <c r="L1973" s="6" t="s">
        <v>120</v>
      </c>
      <c r="M1973" s="6" t="s">
        <v>61</v>
      </c>
      <c r="N1973" s="7">
        <v>225347920.55000001</v>
      </c>
      <c r="O1973" s="7">
        <v>1008273273.7</v>
      </c>
      <c r="P1973" s="6" t="s">
        <v>871</v>
      </c>
      <c r="Q1973" s="6" t="s">
        <v>1858</v>
      </c>
      <c r="R1973" s="6" t="s">
        <v>122</v>
      </c>
      <c r="S1973" s="6" t="s">
        <v>120</v>
      </c>
      <c r="T1973" s="6" t="s">
        <v>123</v>
      </c>
      <c r="U1973" s="6" t="s">
        <v>124</v>
      </c>
      <c r="V1973" s="6" t="s">
        <v>45</v>
      </c>
      <c r="W1973" s="6" t="s">
        <v>34</v>
      </c>
      <c r="X1973" s="6" t="s">
        <v>46</v>
      </c>
      <c r="Y1973" s="6" t="s">
        <v>47</v>
      </c>
      <c r="Z1973" s="6" t="s">
        <v>872</v>
      </c>
      <c r="AA1973" s="6" t="s">
        <v>2115</v>
      </c>
      <c r="AB1973" s="7">
        <v>2</v>
      </c>
      <c r="AC1973" s="7">
        <v>20160</v>
      </c>
      <c r="AD1973" s="7">
        <v>20.16</v>
      </c>
      <c r="AE1973" s="7">
        <v>210000</v>
      </c>
    </row>
    <row r="1974" spans="1:31" ht="22" customHeight="1" x14ac:dyDescent="0.3">
      <c r="A1974" s="2">
        <v>42940</v>
      </c>
      <c r="B1974" s="3" t="s">
        <v>31</v>
      </c>
      <c r="C1974" s="3" t="s">
        <v>56</v>
      </c>
      <c r="D1974" s="4" t="s">
        <v>68</v>
      </c>
      <c r="E1974" s="4" t="s">
        <v>68</v>
      </c>
      <c r="F1974" s="4" t="s">
        <v>68</v>
      </c>
      <c r="G1974" s="4" t="s">
        <v>68</v>
      </c>
      <c r="H1974" s="4" t="s">
        <v>68</v>
      </c>
      <c r="I1974" s="3" t="s">
        <v>1843</v>
      </c>
      <c r="J1974" s="3" t="s">
        <v>1774</v>
      </c>
      <c r="K1974" s="4" t="s">
        <v>68</v>
      </c>
      <c r="L1974" s="3" t="s">
        <v>1775</v>
      </c>
      <c r="M1974" s="4" t="s">
        <v>68</v>
      </c>
      <c r="N1974" s="4" t="s">
        <v>68</v>
      </c>
      <c r="O1974" s="4" t="s">
        <v>68</v>
      </c>
      <c r="P1974" s="3" t="s">
        <v>1776</v>
      </c>
      <c r="Q1974" s="3" t="s">
        <v>2116</v>
      </c>
      <c r="R1974" s="3" t="s">
        <v>82</v>
      </c>
      <c r="S1974" s="3" t="s">
        <v>79</v>
      </c>
      <c r="T1974" s="3" t="s">
        <v>83</v>
      </c>
      <c r="U1974" s="3" t="s">
        <v>65</v>
      </c>
      <c r="V1974" s="3" t="s">
        <v>45</v>
      </c>
      <c r="W1974" s="3" t="s">
        <v>34</v>
      </c>
      <c r="X1974" s="3" t="s">
        <v>46</v>
      </c>
      <c r="Y1974" s="3" t="s">
        <v>47</v>
      </c>
      <c r="Z1974" s="3" t="s">
        <v>84</v>
      </c>
      <c r="AA1974" s="3" t="s">
        <v>2117</v>
      </c>
      <c r="AB1974" s="4">
        <v>7</v>
      </c>
      <c r="AC1974" s="4">
        <v>101150</v>
      </c>
      <c r="AD1974" s="4">
        <v>101.15</v>
      </c>
      <c r="AE1974" s="4">
        <v>334000</v>
      </c>
    </row>
    <row r="1975" spans="1:31" ht="22" customHeight="1" x14ac:dyDescent="0.3">
      <c r="A1975" s="5">
        <v>42940</v>
      </c>
      <c r="B1975" s="6" t="s">
        <v>31</v>
      </c>
      <c r="C1975" s="6" t="s">
        <v>56</v>
      </c>
      <c r="D1975" s="7" t="s">
        <v>68</v>
      </c>
      <c r="E1975" s="7" t="s">
        <v>68</v>
      </c>
      <c r="F1975" s="7" t="s">
        <v>68</v>
      </c>
      <c r="G1975" s="7" t="s">
        <v>68</v>
      </c>
      <c r="H1975" s="7" t="s">
        <v>68</v>
      </c>
      <c r="I1975" s="6" t="s">
        <v>1843</v>
      </c>
      <c r="J1975" s="6" t="s">
        <v>1774</v>
      </c>
      <c r="K1975" s="7" t="s">
        <v>68</v>
      </c>
      <c r="L1975" s="6" t="s">
        <v>1775</v>
      </c>
      <c r="M1975" s="7" t="s">
        <v>68</v>
      </c>
      <c r="N1975" s="7" t="s">
        <v>68</v>
      </c>
      <c r="O1975" s="7" t="s">
        <v>68</v>
      </c>
      <c r="P1975" s="6" t="s">
        <v>1776</v>
      </c>
      <c r="Q1975" s="6" t="s">
        <v>2116</v>
      </c>
      <c r="R1975" s="6" t="s">
        <v>82</v>
      </c>
      <c r="S1975" s="6" t="s">
        <v>79</v>
      </c>
      <c r="T1975" s="6" t="s">
        <v>83</v>
      </c>
      <c r="U1975" s="6" t="s">
        <v>65</v>
      </c>
      <c r="V1975" s="6" t="s">
        <v>45</v>
      </c>
      <c r="W1975" s="6" t="s">
        <v>34</v>
      </c>
      <c r="X1975" s="6" t="s">
        <v>46</v>
      </c>
      <c r="Y1975" s="6" t="s">
        <v>47</v>
      </c>
      <c r="Z1975" s="6" t="s">
        <v>84</v>
      </c>
      <c r="AA1975" s="6" t="s">
        <v>2118</v>
      </c>
      <c r="AB1975" s="7">
        <v>3</v>
      </c>
      <c r="AC1975" s="7">
        <v>43317</v>
      </c>
      <c r="AD1975" s="7">
        <v>43.32</v>
      </c>
      <c r="AE1975" s="7">
        <v>143000</v>
      </c>
    </row>
    <row r="1976" spans="1:31" ht="22" customHeight="1" x14ac:dyDescent="0.3">
      <c r="A1976" s="2">
        <v>42940</v>
      </c>
      <c r="B1976" s="3" t="s">
        <v>31</v>
      </c>
      <c r="C1976" s="3" t="s">
        <v>1873</v>
      </c>
      <c r="D1976" s="3" t="s">
        <v>33</v>
      </c>
      <c r="E1976" s="3" t="s">
        <v>34</v>
      </c>
      <c r="F1976" s="3" t="s">
        <v>61</v>
      </c>
      <c r="G1976" s="8">
        <v>668366358</v>
      </c>
      <c r="H1976" s="4" t="s">
        <v>68</v>
      </c>
      <c r="I1976" s="3" t="s">
        <v>1874</v>
      </c>
      <c r="J1976" s="3" t="s">
        <v>1805</v>
      </c>
      <c r="K1976" s="4" t="s">
        <v>68</v>
      </c>
      <c r="L1976" s="4" t="s">
        <v>68</v>
      </c>
      <c r="M1976" s="4" t="s">
        <v>68</v>
      </c>
      <c r="N1976" s="4" t="s">
        <v>68</v>
      </c>
      <c r="O1976" s="4" t="s">
        <v>68</v>
      </c>
      <c r="P1976" s="3" t="s">
        <v>1806</v>
      </c>
      <c r="Q1976" s="3" t="s">
        <v>1807</v>
      </c>
      <c r="R1976" s="3" t="s">
        <v>82</v>
      </c>
      <c r="S1976" s="3" t="s">
        <v>79</v>
      </c>
      <c r="T1976" s="3" t="s">
        <v>83</v>
      </c>
      <c r="U1976" s="3" t="s">
        <v>65</v>
      </c>
      <c r="V1976" s="3" t="s">
        <v>45</v>
      </c>
      <c r="W1976" s="3" t="s">
        <v>34</v>
      </c>
      <c r="X1976" s="3" t="s">
        <v>46</v>
      </c>
      <c r="Y1976" s="3" t="s">
        <v>47</v>
      </c>
      <c r="Z1976" s="3" t="s">
        <v>84</v>
      </c>
      <c r="AA1976" s="3" t="s">
        <v>2119</v>
      </c>
      <c r="AB1976" s="4">
        <v>6</v>
      </c>
      <c r="AC1976" s="4">
        <v>86718</v>
      </c>
      <c r="AD1976" s="4">
        <v>86.72</v>
      </c>
      <c r="AE1976" s="4">
        <v>286000</v>
      </c>
    </row>
    <row r="1977" spans="1:31" ht="22" customHeight="1" x14ac:dyDescent="0.3">
      <c r="A1977" s="5">
        <v>42939</v>
      </c>
      <c r="B1977" s="6" t="s">
        <v>31</v>
      </c>
      <c r="C1977" s="6" t="s">
        <v>56</v>
      </c>
      <c r="D1977" s="7" t="s">
        <v>68</v>
      </c>
      <c r="E1977" s="7" t="s">
        <v>68</v>
      </c>
      <c r="F1977" s="7" t="s">
        <v>68</v>
      </c>
      <c r="G1977" s="7" t="s">
        <v>68</v>
      </c>
      <c r="H1977" s="7" t="s">
        <v>68</v>
      </c>
      <c r="I1977" s="6" t="s">
        <v>1843</v>
      </c>
      <c r="J1977" s="6" t="s">
        <v>1676</v>
      </c>
      <c r="K1977" s="6" t="s">
        <v>1677</v>
      </c>
      <c r="L1977" s="6" t="s">
        <v>92</v>
      </c>
      <c r="M1977" s="6" t="s">
        <v>61</v>
      </c>
      <c r="N1977" s="9">
        <v>42196711</v>
      </c>
      <c r="O1977" s="7" t="s">
        <v>68</v>
      </c>
      <c r="P1977" s="6" t="s">
        <v>1678</v>
      </c>
      <c r="Q1977" s="6" t="s">
        <v>1858</v>
      </c>
      <c r="R1977" s="6" t="s">
        <v>91</v>
      </c>
      <c r="S1977" s="6" t="s">
        <v>92</v>
      </c>
      <c r="T1977" s="6" t="s">
        <v>93</v>
      </c>
      <c r="U1977" s="6" t="s">
        <v>94</v>
      </c>
      <c r="V1977" s="6" t="s">
        <v>45</v>
      </c>
      <c r="W1977" s="6" t="s">
        <v>34</v>
      </c>
      <c r="X1977" s="6" t="s">
        <v>46</v>
      </c>
      <c r="Y1977" s="6" t="s">
        <v>47</v>
      </c>
      <c r="Z1977" s="6" t="s">
        <v>95</v>
      </c>
      <c r="AA1977" s="6" t="s">
        <v>2120</v>
      </c>
      <c r="AB1977" s="7">
        <v>8</v>
      </c>
      <c r="AC1977" s="7">
        <v>100800</v>
      </c>
      <c r="AD1977" s="7">
        <v>100.8</v>
      </c>
      <c r="AE1977" s="7">
        <v>391000</v>
      </c>
    </row>
    <row r="1978" spans="1:31" ht="22" customHeight="1" x14ac:dyDescent="0.3">
      <c r="A1978" s="2">
        <v>42939</v>
      </c>
      <c r="B1978" s="3" t="s">
        <v>31</v>
      </c>
      <c r="C1978" s="3" t="s">
        <v>56</v>
      </c>
      <c r="D1978" s="4" t="s">
        <v>68</v>
      </c>
      <c r="E1978" s="4" t="s">
        <v>68</v>
      </c>
      <c r="F1978" s="4" t="s">
        <v>68</v>
      </c>
      <c r="G1978" s="4" t="s">
        <v>68</v>
      </c>
      <c r="H1978" s="4" t="s">
        <v>68</v>
      </c>
      <c r="I1978" s="3" t="s">
        <v>1843</v>
      </c>
      <c r="J1978" s="3" t="s">
        <v>1676</v>
      </c>
      <c r="K1978" s="3" t="s">
        <v>1677</v>
      </c>
      <c r="L1978" s="3" t="s">
        <v>92</v>
      </c>
      <c r="M1978" s="3" t="s">
        <v>61</v>
      </c>
      <c r="N1978" s="8">
        <v>42196711</v>
      </c>
      <c r="O1978" s="4" t="s">
        <v>68</v>
      </c>
      <c r="P1978" s="3" t="s">
        <v>1678</v>
      </c>
      <c r="Q1978" s="3" t="s">
        <v>1858</v>
      </c>
      <c r="R1978" s="3" t="s">
        <v>91</v>
      </c>
      <c r="S1978" s="3" t="s">
        <v>92</v>
      </c>
      <c r="T1978" s="3" t="s">
        <v>93</v>
      </c>
      <c r="U1978" s="3" t="s">
        <v>94</v>
      </c>
      <c r="V1978" s="3" t="s">
        <v>45</v>
      </c>
      <c r="W1978" s="3" t="s">
        <v>34</v>
      </c>
      <c r="X1978" s="3" t="s">
        <v>46</v>
      </c>
      <c r="Y1978" s="3" t="s">
        <v>47</v>
      </c>
      <c r="Z1978" s="3" t="s">
        <v>95</v>
      </c>
      <c r="AA1978" s="3" t="s">
        <v>2121</v>
      </c>
      <c r="AB1978" s="4">
        <v>6</v>
      </c>
      <c r="AC1978" s="4">
        <v>75600</v>
      </c>
      <c r="AD1978" s="4">
        <v>75.599999999999994</v>
      </c>
      <c r="AE1978" s="4">
        <v>293000</v>
      </c>
    </row>
    <row r="1979" spans="1:31" ht="22" customHeight="1" x14ac:dyDescent="0.3">
      <c r="A1979" s="5">
        <v>42939</v>
      </c>
      <c r="B1979" s="6" t="s">
        <v>31</v>
      </c>
      <c r="C1979" s="6" t="s">
        <v>56</v>
      </c>
      <c r="D1979" s="7" t="s">
        <v>68</v>
      </c>
      <c r="E1979" s="7" t="s">
        <v>68</v>
      </c>
      <c r="F1979" s="7" t="s">
        <v>68</v>
      </c>
      <c r="G1979" s="7" t="s">
        <v>68</v>
      </c>
      <c r="H1979" s="7" t="s">
        <v>68</v>
      </c>
      <c r="I1979" s="6" t="s">
        <v>1843</v>
      </c>
      <c r="J1979" s="6" t="s">
        <v>1676</v>
      </c>
      <c r="K1979" s="6" t="s">
        <v>1677</v>
      </c>
      <c r="L1979" s="6" t="s">
        <v>92</v>
      </c>
      <c r="M1979" s="6" t="s">
        <v>61</v>
      </c>
      <c r="N1979" s="9">
        <v>42196711</v>
      </c>
      <c r="O1979" s="7" t="s">
        <v>68</v>
      </c>
      <c r="P1979" s="6" t="s">
        <v>1678</v>
      </c>
      <c r="Q1979" s="6" t="s">
        <v>1858</v>
      </c>
      <c r="R1979" s="6" t="s">
        <v>91</v>
      </c>
      <c r="S1979" s="6" t="s">
        <v>92</v>
      </c>
      <c r="T1979" s="6" t="s">
        <v>93</v>
      </c>
      <c r="U1979" s="6" t="s">
        <v>94</v>
      </c>
      <c r="V1979" s="6" t="s">
        <v>45</v>
      </c>
      <c r="W1979" s="6" t="s">
        <v>34</v>
      </c>
      <c r="X1979" s="6" t="s">
        <v>46</v>
      </c>
      <c r="Y1979" s="6" t="s">
        <v>47</v>
      </c>
      <c r="Z1979" s="6" t="s">
        <v>95</v>
      </c>
      <c r="AA1979" s="6" t="s">
        <v>2122</v>
      </c>
      <c r="AB1979" s="7">
        <v>4</v>
      </c>
      <c r="AC1979" s="7">
        <v>50400</v>
      </c>
      <c r="AD1979" s="7">
        <v>50.4</v>
      </c>
      <c r="AE1979" s="7">
        <v>196000</v>
      </c>
    </row>
    <row r="1980" spans="1:31" ht="22" customHeight="1" x14ac:dyDescent="0.3">
      <c r="A1980" s="2">
        <v>42939</v>
      </c>
      <c r="B1980" s="3" t="s">
        <v>31</v>
      </c>
      <c r="C1980" s="3" t="s">
        <v>56</v>
      </c>
      <c r="D1980" s="4" t="s">
        <v>68</v>
      </c>
      <c r="E1980" s="4" t="s">
        <v>68</v>
      </c>
      <c r="F1980" s="4" t="s">
        <v>68</v>
      </c>
      <c r="G1980" s="4" t="s">
        <v>68</v>
      </c>
      <c r="H1980" s="4" t="s">
        <v>68</v>
      </c>
      <c r="I1980" s="3" t="s">
        <v>1843</v>
      </c>
      <c r="J1980" s="3" t="s">
        <v>1676</v>
      </c>
      <c r="K1980" s="3" t="s">
        <v>1677</v>
      </c>
      <c r="L1980" s="3" t="s">
        <v>92</v>
      </c>
      <c r="M1980" s="3" t="s">
        <v>61</v>
      </c>
      <c r="N1980" s="8">
        <v>42196711</v>
      </c>
      <c r="O1980" s="4" t="s">
        <v>68</v>
      </c>
      <c r="P1980" s="3" t="s">
        <v>1678</v>
      </c>
      <c r="Q1980" s="3" t="s">
        <v>1858</v>
      </c>
      <c r="R1980" s="3" t="s">
        <v>91</v>
      </c>
      <c r="S1980" s="3" t="s">
        <v>92</v>
      </c>
      <c r="T1980" s="3" t="s">
        <v>93</v>
      </c>
      <c r="U1980" s="3" t="s">
        <v>94</v>
      </c>
      <c r="V1980" s="3" t="s">
        <v>45</v>
      </c>
      <c r="W1980" s="3" t="s">
        <v>34</v>
      </c>
      <c r="X1980" s="3" t="s">
        <v>46</v>
      </c>
      <c r="Y1980" s="3" t="s">
        <v>47</v>
      </c>
      <c r="Z1980" s="3" t="s">
        <v>95</v>
      </c>
      <c r="AA1980" s="3" t="s">
        <v>2123</v>
      </c>
      <c r="AB1980" s="4">
        <v>4</v>
      </c>
      <c r="AC1980" s="4">
        <v>50400</v>
      </c>
      <c r="AD1980" s="4">
        <v>50.4</v>
      </c>
      <c r="AE1980" s="4">
        <v>196000</v>
      </c>
    </row>
    <row r="1981" spans="1:31" ht="22" customHeight="1" x14ac:dyDescent="0.3">
      <c r="A1981" s="5">
        <v>42938</v>
      </c>
      <c r="B1981" s="6" t="s">
        <v>31</v>
      </c>
      <c r="C1981" s="6" t="s">
        <v>56</v>
      </c>
      <c r="D1981" s="7" t="s">
        <v>68</v>
      </c>
      <c r="E1981" s="7" t="s">
        <v>68</v>
      </c>
      <c r="F1981" s="7" t="s">
        <v>68</v>
      </c>
      <c r="G1981" s="7" t="s">
        <v>68</v>
      </c>
      <c r="H1981" s="7" t="s">
        <v>68</v>
      </c>
      <c r="I1981" s="6" t="s">
        <v>1843</v>
      </c>
      <c r="J1981" s="6" t="s">
        <v>1339</v>
      </c>
      <c r="K1981" s="6" t="s">
        <v>1340</v>
      </c>
      <c r="L1981" s="6" t="s">
        <v>1341</v>
      </c>
      <c r="M1981" s="6" t="s">
        <v>1342</v>
      </c>
      <c r="N1981" s="7" t="s">
        <v>68</v>
      </c>
      <c r="O1981" s="7" t="s">
        <v>68</v>
      </c>
      <c r="P1981" s="6" t="s">
        <v>1343</v>
      </c>
      <c r="Q1981" s="6" t="s">
        <v>1858</v>
      </c>
      <c r="R1981" s="6" t="s">
        <v>2070</v>
      </c>
      <c r="S1981" s="6" t="s">
        <v>1341</v>
      </c>
      <c r="T1981" s="6" t="s">
        <v>2071</v>
      </c>
      <c r="U1981" s="6" t="s">
        <v>352</v>
      </c>
      <c r="V1981" s="6" t="s">
        <v>45</v>
      </c>
      <c r="W1981" s="6" t="s">
        <v>34</v>
      </c>
      <c r="X1981" s="6" t="s">
        <v>46</v>
      </c>
      <c r="Y1981" s="6" t="s">
        <v>47</v>
      </c>
      <c r="Z1981" s="6" t="s">
        <v>1346</v>
      </c>
      <c r="AA1981" s="6" t="s">
        <v>2124</v>
      </c>
      <c r="AB1981" s="7">
        <v>3</v>
      </c>
      <c r="AC1981" s="7">
        <v>49344</v>
      </c>
      <c r="AD1981" s="7">
        <v>49.34</v>
      </c>
      <c r="AE1981" s="7">
        <v>864000</v>
      </c>
    </row>
    <row r="1982" spans="1:31" ht="22" customHeight="1" x14ac:dyDescent="0.3">
      <c r="A1982" s="2">
        <v>42938</v>
      </c>
      <c r="B1982" s="3" t="s">
        <v>31</v>
      </c>
      <c r="C1982" s="3" t="s">
        <v>56</v>
      </c>
      <c r="D1982" s="4" t="s">
        <v>68</v>
      </c>
      <c r="E1982" s="4" t="s">
        <v>68</v>
      </c>
      <c r="F1982" s="4" t="s">
        <v>68</v>
      </c>
      <c r="G1982" s="4" t="s">
        <v>68</v>
      </c>
      <c r="H1982" s="4" t="s">
        <v>68</v>
      </c>
      <c r="I1982" s="3" t="s">
        <v>1843</v>
      </c>
      <c r="J1982" s="3" t="s">
        <v>347</v>
      </c>
      <c r="K1982" s="3" t="s">
        <v>929</v>
      </c>
      <c r="L1982" s="3" t="s">
        <v>350</v>
      </c>
      <c r="M1982" s="3" t="s">
        <v>61</v>
      </c>
      <c r="N1982" s="4" t="s">
        <v>68</v>
      </c>
      <c r="O1982" s="4" t="s">
        <v>68</v>
      </c>
      <c r="P1982" s="3" t="s">
        <v>348</v>
      </c>
      <c r="Q1982" s="3" t="s">
        <v>1858</v>
      </c>
      <c r="R1982" s="3" t="s">
        <v>371</v>
      </c>
      <c r="S1982" s="3" t="s">
        <v>350</v>
      </c>
      <c r="T1982" s="3" t="s">
        <v>372</v>
      </c>
      <c r="U1982" s="3" t="s">
        <v>352</v>
      </c>
      <c r="V1982" s="3" t="s">
        <v>45</v>
      </c>
      <c r="W1982" s="3" t="s">
        <v>34</v>
      </c>
      <c r="X1982" s="3" t="s">
        <v>46</v>
      </c>
      <c r="Y1982" s="3" t="s">
        <v>47</v>
      </c>
      <c r="Z1982" s="3" t="s">
        <v>373</v>
      </c>
      <c r="AA1982" s="3" t="s">
        <v>2125</v>
      </c>
      <c r="AB1982" s="4">
        <v>3</v>
      </c>
      <c r="AC1982" s="4">
        <v>54620</v>
      </c>
      <c r="AD1982" s="4">
        <v>54.62</v>
      </c>
      <c r="AE1982" s="4">
        <v>76200</v>
      </c>
    </row>
    <row r="1983" spans="1:31" ht="22" customHeight="1" x14ac:dyDescent="0.3">
      <c r="A1983" s="5">
        <v>42938</v>
      </c>
      <c r="B1983" s="6" t="s">
        <v>31</v>
      </c>
      <c r="C1983" s="6" t="s">
        <v>56</v>
      </c>
      <c r="D1983" s="7" t="s">
        <v>68</v>
      </c>
      <c r="E1983" s="7" t="s">
        <v>68</v>
      </c>
      <c r="F1983" s="7" t="s">
        <v>68</v>
      </c>
      <c r="G1983" s="7" t="s">
        <v>68</v>
      </c>
      <c r="H1983" s="7" t="s">
        <v>68</v>
      </c>
      <c r="I1983" s="6" t="s">
        <v>1955</v>
      </c>
      <c r="J1983" s="6" t="s">
        <v>347</v>
      </c>
      <c r="K1983" s="6" t="s">
        <v>929</v>
      </c>
      <c r="L1983" s="6" t="s">
        <v>350</v>
      </c>
      <c r="M1983" s="6" t="s">
        <v>61</v>
      </c>
      <c r="N1983" s="7" t="s">
        <v>68</v>
      </c>
      <c r="O1983" s="7" t="s">
        <v>68</v>
      </c>
      <c r="P1983" s="6" t="s">
        <v>348</v>
      </c>
      <c r="Q1983" s="6" t="s">
        <v>1858</v>
      </c>
      <c r="R1983" s="6" t="s">
        <v>371</v>
      </c>
      <c r="S1983" s="6" t="s">
        <v>350</v>
      </c>
      <c r="T1983" s="6" t="s">
        <v>372</v>
      </c>
      <c r="U1983" s="6" t="s">
        <v>352</v>
      </c>
      <c r="V1983" s="6" t="s">
        <v>45</v>
      </c>
      <c r="W1983" s="6" t="s">
        <v>34</v>
      </c>
      <c r="X1983" s="6" t="s">
        <v>46</v>
      </c>
      <c r="Y1983" s="6" t="s">
        <v>47</v>
      </c>
      <c r="Z1983" s="6" t="s">
        <v>2126</v>
      </c>
      <c r="AA1983" s="6" t="s">
        <v>2127</v>
      </c>
      <c r="AB1983" s="7">
        <v>3</v>
      </c>
      <c r="AC1983" s="7">
        <v>54620</v>
      </c>
      <c r="AD1983" s="7">
        <v>54.62</v>
      </c>
      <c r="AE1983" s="7">
        <v>133000</v>
      </c>
    </row>
    <row r="1984" spans="1:31" ht="22" customHeight="1" x14ac:dyDescent="0.3">
      <c r="A1984" s="2">
        <v>42936</v>
      </c>
      <c r="B1984" s="3" t="s">
        <v>31</v>
      </c>
      <c r="C1984" s="3" t="s">
        <v>1873</v>
      </c>
      <c r="D1984" s="3" t="s">
        <v>33</v>
      </c>
      <c r="E1984" s="3" t="s">
        <v>34</v>
      </c>
      <c r="F1984" s="3" t="s">
        <v>61</v>
      </c>
      <c r="G1984" s="8">
        <v>668366358</v>
      </c>
      <c r="H1984" s="4" t="s">
        <v>68</v>
      </c>
      <c r="I1984" s="3" t="s">
        <v>1874</v>
      </c>
      <c r="J1984" s="3" t="s">
        <v>131</v>
      </c>
      <c r="K1984" s="3" t="s">
        <v>109</v>
      </c>
      <c r="L1984" s="3" t="s">
        <v>110</v>
      </c>
      <c r="M1984" s="4" t="s">
        <v>68</v>
      </c>
      <c r="N1984" s="4" t="s">
        <v>68</v>
      </c>
      <c r="O1984" s="4" t="s">
        <v>68</v>
      </c>
      <c r="P1984" s="3" t="s">
        <v>132</v>
      </c>
      <c r="Q1984" s="3" t="s">
        <v>1845</v>
      </c>
      <c r="R1984" s="3" t="s">
        <v>133</v>
      </c>
      <c r="S1984" s="3" t="s">
        <v>110</v>
      </c>
      <c r="T1984" s="3" t="s">
        <v>134</v>
      </c>
      <c r="U1984" s="3" t="s">
        <v>115</v>
      </c>
      <c r="V1984" s="3" t="s">
        <v>45</v>
      </c>
      <c r="W1984" s="3" t="s">
        <v>34</v>
      </c>
      <c r="X1984" s="3" t="s">
        <v>46</v>
      </c>
      <c r="Y1984" s="3" t="s">
        <v>47</v>
      </c>
      <c r="Z1984" s="3" t="s">
        <v>145</v>
      </c>
      <c r="AA1984" s="3" t="s">
        <v>2128</v>
      </c>
      <c r="AB1984" s="4">
        <v>2</v>
      </c>
      <c r="AC1984" s="4">
        <v>28840</v>
      </c>
      <c r="AD1984" s="4">
        <v>28.84</v>
      </c>
      <c r="AE1984" s="4">
        <v>306000</v>
      </c>
    </row>
    <row r="1985" spans="1:31" ht="22" customHeight="1" x14ac:dyDescent="0.3">
      <c r="A1985" s="5">
        <v>42936</v>
      </c>
      <c r="B1985" s="6" t="s">
        <v>31</v>
      </c>
      <c r="C1985" s="6" t="s">
        <v>1873</v>
      </c>
      <c r="D1985" s="6" t="s">
        <v>33</v>
      </c>
      <c r="E1985" s="6" t="s">
        <v>34</v>
      </c>
      <c r="F1985" s="6" t="s">
        <v>61</v>
      </c>
      <c r="G1985" s="9">
        <v>668366358</v>
      </c>
      <c r="H1985" s="7" t="s">
        <v>68</v>
      </c>
      <c r="I1985" s="6" t="s">
        <v>1874</v>
      </c>
      <c r="J1985" s="6" t="s">
        <v>131</v>
      </c>
      <c r="K1985" s="6" t="s">
        <v>109</v>
      </c>
      <c r="L1985" s="6" t="s">
        <v>110</v>
      </c>
      <c r="M1985" s="7" t="s">
        <v>68</v>
      </c>
      <c r="N1985" s="7" t="s">
        <v>68</v>
      </c>
      <c r="O1985" s="7" t="s">
        <v>68</v>
      </c>
      <c r="P1985" s="6" t="s">
        <v>132</v>
      </c>
      <c r="Q1985" s="6" t="s">
        <v>1845</v>
      </c>
      <c r="R1985" s="6" t="s">
        <v>133</v>
      </c>
      <c r="S1985" s="6" t="s">
        <v>110</v>
      </c>
      <c r="T1985" s="6" t="s">
        <v>134</v>
      </c>
      <c r="U1985" s="6" t="s">
        <v>115</v>
      </c>
      <c r="V1985" s="6" t="s">
        <v>45</v>
      </c>
      <c r="W1985" s="6" t="s">
        <v>34</v>
      </c>
      <c r="X1985" s="6" t="s">
        <v>46</v>
      </c>
      <c r="Y1985" s="6" t="s">
        <v>47</v>
      </c>
      <c r="Z1985" s="6" t="s">
        <v>145</v>
      </c>
      <c r="AA1985" s="6" t="s">
        <v>2129</v>
      </c>
      <c r="AB1985" s="7">
        <v>2</v>
      </c>
      <c r="AC1985" s="7">
        <v>17400</v>
      </c>
      <c r="AD1985" s="7">
        <v>17.399999999999999</v>
      </c>
      <c r="AE1985" s="7">
        <v>185000</v>
      </c>
    </row>
    <row r="1986" spans="1:31" ht="22" customHeight="1" x14ac:dyDescent="0.3">
      <c r="A1986" s="2">
        <v>42936</v>
      </c>
      <c r="B1986" s="3" t="s">
        <v>31</v>
      </c>
      <c r="C1986" s="3" t="s">
        <v>1873</v>
      </c>
      <c r="D1986" s="3" t="s">
        <v>33</v>
      </c>
      <c r="E1986" s="3" t="s">
        <v>34</v>
      </c>
      <c r="F1986" s="3" t="s">
        <v>61</v>
      </c>
      <c r="G1986" s="8">
        <v>668366358</v>
      </c>
      <c r="H1986" s="4" t="s">
        <v>68</v>
      </c>
      <c r="I1986" s="3" t="s">
        <v>1874</v>
      </c>
      <c r="J1986" s="3" t="s">
        <v>2130</v>
      </c>
      <c r="K1986" s="3" t="s">
        <v>2131</v>
      </c>
      <c r="L1986" s="3" t="s">
        <v>627</v>
      </c>
      <c r="M1986" s="4" t="s">
        <v>68</v>
      </c>
      <c r="N1986" s="4" t="s">
        <v>68</v>
      </c>
      <c r="O1986" s="4" t="s">
        <v>68</v>
      </c>
      <c r="P1986" s="3" t="s">
        <v>2132</v>
      </c>
      <c r="Q1986" s="3" t="s">
        <v>2133</v>
      </c>
      <c r="R1986" s="3" t="s">
        <v>133</v>
      </c>
      <c r="S1986" s="3" t="s">
        <v>110</v>
      </c>
      <c r="T1986" s="3" t="s">
        <v>134</v>
      </c>
      <c r="U1986" s="3" t="s">
        <v>115</v>
      </c>
      <c r="V1986" s="3" t="s">
        <v>45</v>
      </c>
      <c r="W1986" s="3" t="s">
        <v>34</v>
      </c>
      <c r="X1986" s="3" t="s">
        <v>46</v>
      </c>
      <c r="Y1986" s="3" t="s">
        <v>47</v>
      </c>
      <c r="Z1986" s="3" t="s">
        <v>2134</v>
      </c>
      <c r="AA1986" s="3" t="s">
        <v>2135</v>
      </c>
      <c r="AB1986" s="4">
        <v>2</v>
      </c>
      <c r="AC1986" s="4">
        <v>4411</v>
      </c>
      <c r="AD1986" s="4">
        <v>4.41</v>
      </c>
      <c r="AE1986" s="3" t="s">
        <v>68</v>
      </c>
    </row>
    <row r="1987" spans="1:31" ht="22" customHeight="1" x14ac:dyDescent="0.3">
      <c r="A1987" s="5">
        <v>42935</v>
      </c>
      <c r="B1987" s="6" t="s">
        <v>31</v>
      </c>
      <c r="C1987" s="6" t="s">
        <v>1873</v>
      </c>
      <c r="D1987" s="6" t="s">
        <v>33</v>
      </c>
      <c r="E1987" s="6" t="s">
        <v>34</v>
      </c>
      <c r="F1987" s="6" t="s">
        <v>61</v>
      </c>
      <c r="G1987" s="9">
        <v>668366358</v>
      </c>
      <c r="H1987" s="7" t="s">
        <v>68</v>
      </c>
      <c r="I1987" s="6" t="s">
        <v>1874</v>
      </c>
      <c r="J1987" s="6" t="s">
        <v>230</v>
      </c>
      <c r="K1987" s="6" t="s">
        <v>580</v>
      </c>
      <c r="L1987" s="6" t="s">
        <v>110</v>
      </c>
      <c r="M1987" s="7" t="s">
        <v>68</v>
      </c>
      <c r="N1987" s="7" t="s">
        <v>68</v>
      </c>
      <c r="O1987" s="7" t="s">
        <v>68</v>
      </c>
      <c r="P1987" s="6" t="s">
        <v>231</v>
      </c>
      <c r="Q1987" s="6" t="s">
        <v>1845</v>
      </c>
      <c r="R1987" s="6" t="s">
        <v>133</v>
      </c>
      <c r="S1987" s="6" t="s">
        <v>110</v>
      </c>
      <c r="T1987" s="6" t="s">
        <v>134</v>
      </c>
      <c r="U1987" s="6" t="s">
        <v>115</v>
      </c>
      <c r="V1987" s="6" t="s">
        <v>45</v>
      </c>
      <c r="W1987" s="6" t="s">
        <v>34</v>
      </c>
      <c r="X1987" s="6" t="s">
        <v>46</v>
      </c>
      <c r="Y1987" s="6" t="s">
        <v>47</v>
      </c>
      <c r="Z1987" s="6" t="s">
        <v>232</v>
      </c>
      <c r="AA1987" s="6" t="s">
        <v>2136</v>
      </c>
      <c r="AB1987" s="7">
        <v>3</v>
      </c>
      <c r="AC1987" s="7">
        <v>48120</v>
      </c>
      <c r="AD1987" s="7">
        <v>48.12</v>
      </c>
      <c r="AE1987" s="7">
        <v>69100</v>
      </c>
    </row>
    <row r="1988" spans="1:31" ht="22" customHeight="1" x14ac:dyDescent="0.3">
      <c r="A1988" s="2">
        <v>42935</v>
      </c>
      <c r="B1988" s="3" t="s">
        <v>31</v>
      </c>
      <c r="C1988" s="3" t="s">
        <v>1873</v>
      </c>
      <c r="D1988" s="3" t="s">
        <v>33</v>
      </c>
      <c r="E1988" s="3" t="s">
        <v>34</v>
      </c>
      <c r="F1988" s="3" t="s">
        <v>61</v>
      </c>
      <c r="G1988" s="8">
        <v>668366358</v>
      </c>
      <c r="H1988" s="4" t="s">
        <v>68</v>
      </c>
      <c r="I1988" s="3" t="s">
        <v>1874</v>
      </c>
      <c r="J1988" s="3" t="s">
        <v>230</v>
      </c>
      <c r="K1988" s="3" t="s">
        <v>580</v>
      </c>
      <c r="L1988" s="3" t="s">
        <v>110</v>
      </c>
      <c r="M1988" s="4" t="s">
        <v>68</v>
      </c>
      <c r="N1988" s="4" t="s">
        <v>68</v>
      </c>
      <c r="O1988" s="4" t="s">
        <v>68</v>
      </c>
      <c r="P1988" s="3" t="s">
        <v>231</v>
      </c>
      <c r="Q1988" s="3" t="s">
        <v>1845</v>
      </c>
      <c r="R1988" s="3" t="s">
        <v>133</v>
      </c>
      <c r="S1988" s="3" t="s">
        <v>110</v>
      </c>
      <c r="T1988" s="3" t="s">
        <v>134</v>
      </c>
      <c r="U1988" s="3" t="s">
        <v>115</v>
      </c>
      <c r="V1988" s="3" t="s">
        <v>45</v>
      </c>
      <c r="W1988" s="3" t="s">
        <v>34</v>
      </c>
      <c r="X1988" s="3" t="s">
        <v>46</v>
      </c>
      <c r="Y1988" s="3" t="s">
        <v>47</v>
      </c>
      <c r="Z1988" s="3" t="s">
        <v>232</v>
      </c>
      <c r="AA1988" s="3" t="s">
        <v>2137</v>
      </c>
      <c r="AB1988" s="4">
        <v>3</v>
      </c>
      <c r="AC1988" s="4">
        <v>48120</v>
      </c>
      <c r="AD1988" s="4">
        <v>48.12</v>
      </c>
      <c r="AE1988" s="4">
        <v>69100</v>
      </c>
    </row>
    <row r="1989" spans="1:31" ht="22" customHeight="1" x14ac:dyDescent="0.3">
      <c r="A1989" s="5">
        <v>42933</v>
      </c>
      <c r="B1989" s="6" t="s">
        <v>31</v>
      </c>
      <c r="C1989" s="6" t="s">
        <v>1873</v>
      </c>
      <c r="D1989" s="6" t="s">
        <v>33</v>
      </c>
      <c r="E1989" s="6" t="s">
        <v>34</v>
      </c>
      <c r="F1989" s="6" t="s">
        <v>61</v>
      </c>
      <c r="G1989" s="9">
        <v>668366358</v>
      </c>
      <c r="H1989" s="7" t="s">
        <v>68</v>
      </c>
      <c r="I1989" s="6" t="s">
        <v>1874</v>
      </c>
      <c r="J1989" s="6" t="s">
        <v>1805</v>
      </c>
      <c r="K1989" s="7" t="s">
        <v>68</v>
      </c>
      <c r="L1989" s="7" t="s">
        <v>68</v>
      </c>
      <c r="M1989" s="7" t="s">
        <v>68</v>
      </c>
      <c r="N1989" s="7" t="s">
        <v>68</v>
      </c>
      <c r="O1989" s="7" t="s">
        <v>68</v>
      </c>
      <c r="P1989" s="6" t="s">
        <v>1806</v>
      </c>
      <c r="Q1989" s="6" t="s">
        <v>1845</v>
      </c>
      <c r="R1989" s="6" t="s">
        <v>82</v>
      </c>
      <c r="S1989" s="6" t="s">
        <v>79</v>
      </c>
      <c r="T1989" s="6" t="s">
        <v>83</v>
      </c>
      <c r="U1989" s="6" t="s">
        <v>65</v>
      </c>
      <c r="V1989" s="6" t="s">
        <v>45</v>
      </c>
      <c r="W1989" s="6" t="s">
        <v>34</v>
      </c>
      <c r="X1989" s="6" t="s">
        <v>46</v>
      </c>
      <c r="Y1989" s="6" t="s">
        <v>47</v>
      </c>
      <c r="Z1989" s="6" t="s">
        <v>84</v>
      </c>
      <c r="AA1989" s="6" t="s">
        <v>2138</v>
      </c>
      <c r="AB1989" s="7">
        <v>7</v>
      </c>
      <c r="AC1989" s="7">
        <v>101205</v>
      </c>
      <c r="AD1989" s="7">
        <v>101.21</v>
      </c>
      <c r="AE1989" s="7">
        <v>334000</v>
      </c>
    </row>
    <row r="1990" spans="1:31" ht="22" customHeight="1" x14ac:dyDescent="0.3">
      <c r="A1990" s="2">
        <v>42931</v>
      </c>
      <c r="B1990" s="3" t="s">
        <v>31</v>
      </c>
      <c r="C1990" s="3" t="s">
        <v>56</v>
      </c>
      <c r="D1990" s="4" t="s">
        <v>68</v>
      </c>
      <c r="E1990" s="4" t="s">
        <v>68</v>
      </c>
      <c r="F1990" s="4" t="s">
        <v>68</v>
      </c>
      <c r="G1990" s="4" t="s">
        <v>68</v>
      </c>
      <c r="H1990" s="4" t="s">
        <v>68</v>
      </c>
      <c r="I1990" s="3" t="s">
        <v>1843</v>
      </c>
      <c r="J1990" s="3" t="s">
        <v>588</v>
      </c>
      <c r="K1990" s="3" t="s">
        <v>589</v>
      </c>
      <c r="L1990" s="3" t="s">
        <v>99</v>
      </c>
      <c r="M1990" s="3" t="s">
        <v>61</v>
      </c>
      <c r="N1990" s="4" t="s">
        <v>68</v>
      </c>
      <c r="O1990" s="4" t="s">
        <v>68</v>
      </c>
      <c r="P1990" s="3" t="s">
        <v>100</v>
      </c>
      <c r="Q1990" s="3" t="s">
        <v>1858</v>
      </c>
      <c r="R1990" s="3" t="s">
        <v>102</v>
      </c>
      <c r="S1990" s="3" t="s">
        <v>99</v>
      </c>
      <c r="T1990" s="3" t="s">
        <v>103</v>
      </c>
      <c r="U1990" s="3" t="s">
        <v>104</v>
      </c>
      <c r="V1990" s="3" t="s">
        <v>45</v>
      </c>
      <c r="W1990" s="3" t="s">
        <v>34</v>
      </c>
      <c r="X1990" s="3" t="s">
        <v>46</v>
      </c>
      <c r="Y1990" s="3" t="s">
        <v>47</v>
      </c>
      <c r="Z1990" s="3" t="s">
        <v>105</v>
      </c>
      <c r="AA1990" s="3" t="s">
        <v>2139</v>
      </c>
      <c r="AB1990" s="4">
        <v>10</v>
      </c>
      <c r="AC1990" s="4">
        <v>116210</v>
      </c>
      <c r="AD1990" s="4">
        <v>116.21</v>
      </c>
      <c r="AE1990" s="4">
        <v>816000</v>
      </c>
    </row>
    <row r="1991" spans="1:31" ht="22" customHeight="1" x14ac:dyDescent="0.3">
      <c r="A1991" s="5">
        <v>42931</v>
      </c>
      <c r="B1991" s="6" t="s">
        <v>31</v>
      </c>
      <c r="C1991" s="6" t="s">
        <v>56</v>
      </c>
      <c r="D1991" s="7" t="s">
        <v>68</v>
      </c>
      <c r="E1991" s="7" t="s">
        <v>68</v>
      </c>
      <c r="F1991" s="7" t="s">
        <v>68</v>
      </c>
      <c r="G1991" s="7" t="s">
        <v>68</v>
      </c>
      <c r="H1991" s="7" t="s">
        <v>68</v>
      </c>
      <c r="I1991" s="6" t="s">
        <v>1843</v>
      </c>
      <c r="J1991" s="6" t="s">
        <v>588</v>
      </c>
      <c r="K1991" s="6" t="s">
        <v>589</v>
      </c>
      <c r="L1991" s="6" t="s">
        <v>99</v>
      </c>
      <c r="M1991" s="6" t="s">
        <v>61</v>
      </c>
      <c r="N1991" s="7" t="s">
        <v>68</v>
      </c>
      <c r="O1991" s="7" t="s">
        <v>68</v>
      </c>
      <c r="P1991" s="6" t="s">
        <v>100</v>
      </c>
      <c r="Q1991" s="6" t="s">
        <v>1858</v>
      </c>
      <c r="R1991" s="6" t="s">
        <v>102</v>
      </c>
      <c r="S1991" s="6" t="s">
        <v>99</v>
      </c>
      <c r="T1991" s="6" t="s">
        <v>103</v>
      </c>
      <c r="U1991" s="6" t="s">
        <v>104</v>
      </c>
      <c r="V1991" s="6" t="s">
        <v>45</v>
      </c>
      <c r="W1991" s="6" t="s">
        <v>34</v>
      </c>
      <c r="X1991" s="6" t="s">
        <v>46</v>
      </c>
      <c r="Y1991" s="6" t="s">
        <v>47</v>
      </c>
      <c r="Z1991" s="6" t="s">
        <v>105</v>
      </c>
      <c r="AA1991" s="6" t="s">
        <v>2140</v>
      </c>
      <c r="AB1991" s="7">
        <v>34</v>
      </c>
      <c r="AC1991" s="7">
        <v>395114.01</v>
      </c>
      <c r="AD1991" s="7">
        <v>395.11</v>
      </c>
      <c r="AE1991" s="7">
        <v>2775000</v>
      </c>
    </row>
    <row r="1992" spans="1:31" ht="22" customHeight="1" x14ac:dyDescent="0.3">
      <c r="A1992" s="2">
        <v>42928</v>
      </c>
      <c r="B1992" s="3" t="s">
        <v>31</v>
      </c>
      <c r="C1992" s="3" t="s">
        <v>56</v>
      </c>
      <c r="D1992" s="4" t="s">
        <v>68</v>
      </c>
      <c r="E1992" s="4" t="s">
        <v>68</v>
      </c>
      <c r="F1992" s="4" t="s">
        <v>68</v>
      </c>
      <c r="G1992" s="4" t="s">
        <v>68</v>
      </c>
      <c r="H1992" s="4" t="s">
        <v>68</v>
      </c>
      <c r="I1992" s="3" t="s">
        <v>1843</v>
      </c>
      <c r="J1992" s="3" t="s">
        <v>77</v>
      </c>
      <c r="K1992" s="3" t="s">
        <v>78</v>
      </c>
      <c r="L1992" s="3" t="s">
        <v>79</v>
      </c>
      <c r="M1992" s="4" t="s">
        <v>68</v>
      </c>
      <c r="N1992" s="4" t="s">
        <v>68</v>
      </c>
      <c r="O1992" s="4" t="s">
        <v>68</v>
      </c>
      <c r="P1992" s="3" t="s">
        <v>80</v>
      </c>
      <c r="Q1992" s="3" t="s">
        <v>1136</v>
      </c>
      <c r="R1992" s="3" t="s">
        <v>82</v>
      </c>
      <c r="S1992" s="3" t="s">
        <v>79</v>
      </c>
      <c r="T1992" s="3" t="s">
        <v>83</v>
      </c>
      <c r="U1992" s="3" t="s">
        <v>65</v>
      </c>
      <c r="V1992" s="3" t="s">
        <v>45</v>
      </c>
      <c r="W1992" s="3" t="s">
        <v>34</v>
      </c>
      <c r="X1992" s="3" t="s">
        <v>46</v>
      </c>
      <c r="Y1992" s="3" t="s">
        <v>47</v>
      </c>
      <c r="Z1992" s="3" t="s">
        <v>84</v>
      </c>
      <c r="AA1992" s="3" t="s">
        <v>2141</v>
      </c>
      <c r="AB1992" s="4">
        <v>6</v>
      </c>
      <c r="AC1992" s="4">
        <v>86672</v>
      </c>
      <c r="AD1992" s="4">
        <v>86.67</v>
      </c>
      <c r="AE1992" s="4">
        <v>286000</v>
      </c>
    </row>
    <row r="1993" spans="1:31" ht="22" customHeight="1" x14ac:dyDescent="0.3">
      <c r="A1993" s="5">
        <v>42927</v>
      </c>
      <c r="B1993" s="6" t="s">
        <v>31</v>
      </c>
      <c r="C1993" s="6" t="s">
        <v>56</v>
      </c>
      <c r="D1993" s="7" t="s">
        <v>68</v>
      </c>
      <c r="E1993" s="7" t="s">
        <v>68</v>
      </c>
      <c r="F1993" s="7" t="s">
        <v>68</v>
      </c>
      <c r="G1993" s="7" t="s">
        <v>68</v>
      </c>
      <c r="H1993" s="7" t="s">
        <v>68</v>
      </c>
      <c r="I1993" s="6" t="s">
        <v>1843</v>
      </c>
      <c r="J1993" s="6" t="s">
        <v>131</v>
      </c>
      <c r="K1993" s="6" t="s">
        <v>109</v>
      </c>
      <c r="L1993" s="6" t="s">
        <v>110</v>
      </c>
      <c r="M1993" s="7" t="s">
        <v>68</v>
      </c>
      <c r="N1993" s="7" t="s">
        <v>68</v>
      </c>
      <c r="O1993" s="7" t="s">
        <v>68</v>
      </c>
      <c r="P1993" s="6" t="s">
        <v>132</v>
      </c>
      <c r="Q1993" s="6" t="s">
        <v>1858</v>
      </c>
      <c r="R1993" s="6" t="s">
        <v>133</v>
      </c>
      <c r="S1993" s="6" t="s">
        <v>110</v>
      </c>
      <c r="T1993" s="6" t="s">
        <v>134</v>
      </c>
      <c r="U1993" s="6" t="s">
        <v>115</v>
      </c>
      <c r="V1993" s="6" t="s">
        <v>45</v>
      </c>
      <c r="W1993" s="6" t="s">
        <v>34</v>
      </c>
      <c r="X1993" s="6" t="s">
        <v>46</v>
      </c>
      <c r="Y1993" s="6" t="s">
        <v>47</v>
      </c>
      <c r="Z1993" s="6" t="s">
        <v>145</v>
      </c>
      <c r="AA1993" s="6" t="s">
        <v>2142</v>
      </c>
      <c r="AB1993" s="7">
        <v>2</v>
      </c>
      <c r="AC1993" s="7">
        <v>17400</v>
      </c>
      <c r="AD1993" s="7">
        <v>17.399999999999999</v>
      </c>
      <c r="AE1993" s="7">
        <v>185000</v>
      </c>
    </row>
    <row r="1994" spans="1:31" ht="22" customHeight="1" x14ac:dyDescent="0.3">
      <c r="A1994" s="2">
        <v>42927</v>
      </c>
      <c r="B1994" s="3" t="s">
        <v>31</v>
      </c>
      <c r="C1994" s="3" t="s">
        <v>56</v>
      </c>
      <c r="D1994" s="4" t="s">
        <v>68</v>
      </c>
      <c r="E1994" s="4" t="s">
        <v>68</v>
      </c>
      <c r="F1994" s="4" t="s">
        <v>68</v>
      </c>
      <c r="G1994" s="4" t="s">
        <v>68</v>
      </c>
      <c r="H1994" s="4" t="s">
        <v>68</v>
      </c>
      <c r="I1994" s="3" t="s">
        <v>1843</v>
      </c>
      <c r="J1994" s="3" t="s">
        <v>131</v>
      </c>
      <c r="K1994" s="3" t="s">
        <v>109</v>
      </c>
      <c r="L1994" s="3" t="s">
        <v>110</v>
      </c>
      <c r="M1994" s="4" t="s">
        <v>68</v>
      </c>
      <c r="N1994" s="4" t="s">
        <v>68</v>
      </c>
      <c r="O1994" s="4" t="s">
        <v>68</v>
      </c>
      <c r="P1994" s="3" t="s">
        <v>132</v>
      </c>
      <c r="Q1994" s="3" t="s">
        <v>1858</v>
      </c>
      <c r="R1994" s="3" t="s">
        <v>133</v>
      </c>
      <c r="S1994" s="3" t="s">
        <v>110</v>
      </c>
      <c r="T1994" s="3" t="s">
        <v>134</v>
      </c>
      <c r="U1994" s="3" t="s">
        <v>115</v>
      </c>
      <c r="V1994" s="3" t="s">
        <v>45</v>
      </c>
      <c r="W1994" s="3" t="s">
        <v>34</v>
      </c>
      <c r="X1994" s="3" t="s">
        <v>46</v>
      </c>
      <c r="Y1994" s="3" t="s">
        <v>47</v>
      </c>
      <c r="Z1994" s="3" t="s">
        <v>145</v>
      </c>
      <c r="AA1994" s="3" t="s">
        <v>2143</v>
      </c>
      <c r="AB1994" s="4">
        <v>1</v>
      </c>
      <c r="AC1994" s="4">
        <v>8100</v>
      </c>
      <c r="AD1994" s="4">
        <v>8.1</v>
      </c>
      <c r="AE1994" s="4">
        <v>86000</v>
      </c>
    </row>
    <row r="1995" spans="1:31" ht="22" customHeight="1" x14ac:dyDescent="0.3">
      <c r="A1995" s="5">
        <v>42927</v>
      </c>
      <c r="B1995" s="6" t="s">
        <v>31</v>
      </c>
      <c r="C1995" s="6" t="s">
        <v>56</v>
      </c>
      <c r="D1995" s="7" t="s">
        <v>68</v>
      </c>
      <c r="E1995" s="7" t="s">
        <v>68</v>
      </c>
      <c r="F1995" s="7" t="s">
        <v>68</v>
      </c>
      <c r="G1995" s="7" t="s">
        <v>68</v>
      </c>
      <c r="H1995" s="7" t="s">
        <v>68</v>
      </c>
      <c r="I1995" s="6" t="s">
        <v>1843</v>
      </c>
      <c r="J1995" s="6" t="s">
        <v>131</v>
      </c>
      <c r="K1995" s="6" t="s">
        <v>109</v>
      </c>
      <c r="L1995" s="6" t="s">
        <v>110</v>
      </c>
      <c r="M1995" s="7" t="s">
        <v>68</v>
      </c>
      <c r="N1995" s="7" t="s">
        <v>68</v>
      </c>
      <c r="O1995" s="7" t="s">
        <v>68</v>
      </c>
      <c r="P1995" s="6" t="s">
        <v>132</v>
      </c>
      <c r="Q1995" s="6" t="s">
        <v>1858</v>
      </c>
      <c r="R1995" s="6" t="s">
        <v>133</v>
      </c>
      <c r="S1995" s="6" t="s">
        <v>110</v>
      </c>
      <c r="T1995" s="6" t="s">
        <v>134</v>
      </c>
      <c r="U1995" s="6" t="s">
        <v>115</v>
      </c>
      <c r="V1995" s="6" t="s">
        <v>45</v>
      </c>
      <c r="W1995" s="6" t="s">
        <v>34</v>
      </c>
      <c r="X1995" s="6" t="s">
        <v>46</v>
      </c>
      <c r="Y1995" s="6" t="s">
        <v>47</v>
      </c>
      <c r="Z1995" s="6" t="s">
        <v>145</v>
      </c>
      <c r="AA1995" s="6" t="s">
        <v>2144</v>
      </c>
      <c r="AB1995" s="7">
        <v>4</v>
      </c>
      <c r="AC1995" s="7">
        <v>57680</v>
      </c>
      <c r="AD1995" s="7">
        <v>57.68</v>
      </c>
      <c r="AE1995" s="7">
        <v>613000</v>
      </c>
    </row>
    <row r="1996" spans="1:31" ht="22" hidden="1" customHeight="1" x14ac:dyDescent="0.3">
      <c r="A1996" s="2">
        <v>42926</v>
      </c>
      <c r="B1996" s="3" t="s">
        <v>341</v>
      </c>
      <c r="C1996" s="3" t="s">
        <v>515</v>
      </c>
      <c r="D1996" s="3" t="s">
        <v>405</v>
      </c>
      <c r="E1996" s="3" t="s">
        <v>34</v>
      </c>
      <c r="F1996" s="3" t="s">
        <v>516</v>
      </c>
      <c r="G1996" s="8">
        <v>14150395</v>
      </c>
      <c r="H1996" s="4" t="s">
        <v>68</v>
      </c>
      <c r="I1996" s="3" t="s">
        <v>517</v>
      </c>
      <c r="J1996" s="3" t="s">
        <v>108</v>
      </c>
      <c r="K1996" s="3" t="s">
        <v>109</v>
      </c>
      <c r="L1996" s="3" t="s">
        <v>110</v>
      </c>
      <c r="M1996" s="3" t="s">
        <v>61</v>
      </c>
      <c r="N1996" s="4">
        <v>4753761516.5299997</v>
      </c>
      <c r="O1996" s="4">
        <v>5421594553.2399998</v>
      </c>
      <c r="P1996" s="3" t="s">
        <v>1856</v>
      </c>
      <c r="Q1996" s="3" t="s">
        <v>518</v>
      </c>
      <c r="R1996" s="3" t="s">
        <v>133</v>
      </c>
      <c r="S1996" s="3" t="s">
        <v>110</v>
      </c>
      <c r="T1996" s="3" t="s">
        <v>134</v>
      </c>
      <c r="U1996" s="3" t="s">
        <v>115</v>
      </c>
      <c r="V1996" s="3" t="s">
        <v>408</v>
      </c>
      <c r="W1996" s="3" t="s">
        <v>34</v>
      </c>
      <c r="X1996" s="3" t="s">
        <v>409</v>
      </c>
      <c r="Y1996" s="3" t="s">
        <v>47</v>
      </c>
      <c r="Z1996" s="3" t="s">
        <v>410</v>
      </c>
      <c r="AA1996" s="3" t="s">
        <v>2145</v>
      </c>
      <c r="AB1996" s="4">
        <v>1</v>
      </c>
      <c r="AC1996" s="4">
        <v>11330</v>
      </c>
      <c r="AD1996" s="4">
        <v>11.33</v>
      </c>
      <c r="AE1996" s="4">
        <v>60000</v>
      </c>
    </row>
    <row r="1997" spans="1:31" ht="22" customHeight="1" x14ac:dyDescent="0.3">
      <c r="A1997" s="5">
        <v>42926</v>
      </c>
      <c r="B1997" s="6" t="s">
        <v>31</v>
      </c>
      <c r="C1997" s="6" t="s">
        <v>56</v>
      </c>
      <c r="D1997" s="6" t="s">
        <v>405</v>
      </c>
      <c r="E1997" s="6" t="s">
        <v>34</v>
      </c>
      <c r="F1997" s="7" t="s">
        <v>68</v>
      </c>
      <c r="G1997" s="7" t="s">
        <v>68</v>
      </c>
      <c r="H1997" s="7" t="s">
        <v>68</v>
      </c>
      <c r="I1997" s="6" t="s">
        <v>2146</v>
      </c>
      <c r="J1997" s="6" t="s">
        <v>2147</v>
      </c>
      <c r="K1997" s="7" t="s">
        <v>68</v>
      </c>
      <c r="L1997" s="6" t="s">
        <v>2148</v>
      </c>
      <c r="M1997" s="7" t="s">
        <v>68</v>
      </c>
      <c r="N1997" s="7" t="s">
        <v>68</v>
      </c>
      <c r="O1997" s="7" t="s">
        <v>68</v>
      </c>
      <c r="P1997" s="6" t="s">
        <v>2149</v>
      </c>
      <c r="Q1997" s="6" t="s">
        <v>2150</v>
      </c>
      <c r="R1997" s="6" t="s">
        <v>133</v>
      </c>
      <c r="S1997" s="6" t="s">
        <v>110</v>
      </c>
      <c r="T1997" s="6" t="s">
        <v>134</v>
      </c>
      <c r="U1997" s="6" t="s">
        <v>115</v>
      </c>
      <c r="V1997" s="6" t="s">
        <v>408</v>
      </c>
      <c r="W1997" s="6" t="s">
        <v>34</v>
      </c>
      <c r="X1997" s="6" t="s">
        <v>409</v>
      </c>
      <c r="Y1997" s="6" t="s">
        <v>47</v>
      </c>
      <c r="Z1997" s="6" t="s">
        <v>2151</v>
      </c>
      <c r="AA1997" s="6" t="s">
        <v>2152</v>
      </c>
      <c r="AB1997" s="7">
        <v>1</v>
      </c>
      <c r="AC1997" s="7">
        <v>1440</v>
      </c>
      <c r="AD1997" s="7">
        <v>1.44</v>
      </c>
      <c r="AE1997" s="7">
        <v>15300</v>
      </c>
    </row>
    <row r="1998" spans="1:31" ht="22" customHeight="1" x14ac:dyDescent="0.3">
      <c r="A1998" s="2">
        <v>42924</v>
      </c>
      <c r="B1998" s="3" t="s">
        <v>31</v>
      </c>
      <c r="C1998" s="3" t="s">
        <v>56</v>
      </c>
      <c r="D1998" s="4" t="s">
        <v>68</v>
      </c>
      <c r="E1998" s="4" t="s">
        <v>68</v>
      </c>
      <c r="F1998" s="4" t="s">
        <v>68</v>
      </c>
      <c r="G1998" s="4" t="s">
        <v>68</v>
      </c>
      <c r="H1998" s="4" t="s">
        <v>68</v>
      </c>
      <c r="I1998" s="3" t="s">
        <v>1843</v>
      </c>
      <c r="J1998" s="3" t="s">
        <v>1869</v>
      </c>
      <c r="K1998" s="4" t="s">
        <v>68</v>
      </c>
      <c r="L1998" s="3" t="s">
        <v>350</v>
      </c>
      <c r="M1998" s="4" t="s">
        <v>68</v>
      </c>
      <c r="N1998" s="4" t="s">
        <v>68</v>
      </c>
      <c r="O1998" s="4" t="s">
        <v>68</v>
      </c>
      <c r="P1998" s="3" t="s">
        <v>1870</v>
      </c>
      <c r="Q1998" s="3" t="s">
        <v>1858</v>
      </c>
      <c r="R1998" s="3" t="s">
        <v>133</v>
      </c>
      <c r="S1998" s="3" t="s">
        <v>110</v>
      </c>
      <c r="T1998" s="3" t="s">
        <v>134</v>
      </c>
      <c r="U1998" s="3" t="s">
        <v>115</v>
      </c>
      <c r="V1998" s="3" t="s">
        <v>45</v>
      </c>
      <c r="W1998" s="3" t="s">
        <v>34</v>
      </c>
      <c r="X1998" s="3" t="s">
        <v>46</v>
      </c>
      <c r="Y1998" s="3" t="s">
        <v>47</v>
      </c>
      <c r="Z1998" s="3" t="s">
        <v>280</v>
      </c>
      <c r="AA1998" s="3" t="s">
        <v>2153</v>
      </c>
      <c r="AB1998" s="4">
        <v>1</v>
      </c>
      <c r="AC1998" s="4">
        <v>18358</v>
      </c>
      <c r="AD1998" s="4">
        <v>18.36</v>
      </c>
      <c r="AE1998" s="3" t="s">
        <v>68</v>
      </c>
    </row>
    <row r="1999" spans="1:31" ht="22" customHeight="1" x14ac:dyDescent="0.3">
      <c r="A1999" s="5">
        <v>42924</v>
      </c>
      <c r="B1999" s="6" t="s">
        <v>31</v>
      </c>
      <c r="C1999" s="6" t="s">
        <v>56</v>
      </c>
      <c r="D1999" s="7" t="s">
        <v>68</v>
      </c>
      <c r="E1999" s="7" t="s">
        <v>68</v>
      </c>
      <c r="F1999" s="7" t="s">
        <v>68</v>
      </c>
      <c r="G1999" s="7" t="s">
        <v>68</v>
      </c>
      <c r="H1999" s="7" t="s">
        <v>68</v>
      </c>
      <c r="I1999" s="6" t="s">
        <v>1843</v>
      </c>
      <c r="J1999" s="6" t="s">
        <v>131</v>
      </c>
      <c r="K1999" s="6" t="s">
        <v>109</v>
      </c>
      <c r="L1999" s="6" t="s">
        <v>110</v>
      </c>
      <c r="M1999" s="7" t="s">
        <v>68</v>
      </c>
      <c r="N1999" s="7" t="s">
        <v>68</v>
      </c>
      <c r="O1999" s="7" t="s">
        <v>68</v>
      </c>
      <c r="P1999" s="6" t="s">
        <v>132</v>
      </c>
      <c r="Q1999" s="6" t="s">
        <v>1858</v>
      </c>
      <c r="R1999" s="6" t="s">
        <v>133</v>
      </c>
      <c r="S1999" s="6" t="s">
        <v>110</v>
      </c>
      <c r="T1999" s="6" t="s">
        <v>134</v>
      </c>
      <c r="U1999" s="6" t="s">
        <v>115</v>
      </c>
      <c r="V1999" s="6" t="s">
        <v>45</v>
      </c>
      <c r="W1999" s="6" t="s">
        <v>34</v>
      </c>
      <c r="X1999" s="6" t="s">
        <v>46</v>
      </c>
      <c r="Y1999" s="6" t="s">
        <v>47</v>
      </c>
      <c r="Z1999" s="6" t="s">
        <v>145</v>
      </c>
      <c r="AA1999" s="6" t="s">
        <v>2154</v>
      </c>
      <c r="AB1999" s="7">
        <v>1</v>
      </c>
      <c r="AC1999" s="7">
        <v>14420</v>
      </c>
      <c r="AD1999" s="7">
        <v>14.42</v>
      </c>
      <c r="AE1999" s="7">
        <v>153000</v>
      </c>
    </row>
    <row r="2000" spans="1:31" ht="22" customHeight="1" x14ac:dyDescent="0.3">
      <c r="A2000" s="2">
        <v>42924</v>
      </c>
      <c r="B2000" s="3" t="s">
        <v>31</v>
      </c>
      <c r="C2000" s="3" t="s">
        <v>56</v>
      </c>
      <c r="D2000" s="4" t="s">
        <v>68</v>
      </c>
      <c r="E2000" s="4" t="s">
        <v>68</v>
      </c>
      <c r="F2000" s="4" t="s">
        <v>68</v>
      </c>
      <c r="G2000" s="4" t="s">
        <v>68</v>
      </c>
      <c r="H2000" s="4" t="s">
        <v>68</v>
      </c>
      <c r="I2000" s="3" t="s">
        <v>1843</v>
      </c>
      <c r="J2000" s="3" t="s">
        <v>131</v>
      </c>
      <c r="K2000" s="3" t="s">
        <v>109</v>
      </c>
      <c r="L2000" s="3" t="s">
        <v>110</v>
      </c>
      <c r="M2000" s="4" t="s">
        <v>68</v>
      </c>
      <c r="N2000" s="4" t="s">
        <v>68</v>
      </c>
      <c r="O2000" s="4" t="s">
        <v>68</v>
      </c>
      <c r="P2000" s="3" t="s">
        <v>132</v>
      </c>
      <c r="Q2000" s="3" t="s">
        <v>1858</v>
      </c>
      <c r="R2000" s="3" t="s">
        <v>133</v>
      </c>
      <c r="S2000" s="3" t="s">
        <v>110</v>
      </c>
      <c r="T2000" s="3" t="s">
        <v>134</v>
      </c>
      <c r="U2000" s="3" t="s">
        <v>115</v>
      </c>
      <c r="V2000" s="3" t="s">
        <v>45</v>
      </c>
      <c r="W2000" s="3" t="s">
        <v>34</v>
      </c>
      <c r="X2000" s="3" t="s">
        <v>46</v>
      </c>
      <c r="Y2000" s="3" t="s">
        <v>47</v>
      </c>
      <c r="Z2000" s="3" t="s">
        <v>187</v>
      </c>
      <c r="AA2000" s="3" t="s">
        <v>2155</v>
      </c>
      <c r="AB2000" s="4">
        <v>1</v>
      </c>
      <c r="AC2000" s="4">
        <v>5700</v>
      </c>
      <c r="AD2000" s="4">
        <v>5.7</v>
      </c>
      <c r="AE2000" s="4">
        <v>50800</v>
      </c>
    </row>
    <row r="2001" spans="1:31" ht="22" customHeight="1" x14ac:dyDescent="0.3">
      <c r="A2001" s="5">
        <v>42924</v>
      </c>
      <c r="B2001" s="6" t="s">
        <v>31</v>
      </c>
      <c r="C2001" s="6" t="s">
        <v>56</v>
      </c>
      <c r="D2001" s="7" t="s">
        <v>68</v>
      </c>
      <c r="E2001" s="7" t="s">
        <v>68</v>
      </c>
      <c r="F2001" s="7" t="s">
        <v>68</v>
      </c>
      <c r="G2001" s="7" t="s">
        <v>68</v>
      </c>
      <c r="H2001" s="7" t="s">
        <v>68</v>
      </c>
      <c r="I2001" s="6" t="s">
        <v>1843</v>
      </c>
      <c r="J2001" s="6" t="s">
        <v>131</v>
      </c>
      <c r="K2001" s="6" t="s">
        <v>109</v>
      </c>
      <c r="L2001" s="6" t="s">
        <v>110</v>
      </c>
      <c r="M2001" s="7" t="s">
        <v>68</v>
      </c>
      <c r="N2001" s="7" t="s">
        <v>68</v>
      </c>
      <c r="O2001" s="7" t="s">
        <v>68</v>
      </c>
      <c r="P2001" s="6" t="s">
        <v>132</v>
      </c>
      <c r="Q2001" s="6" t="s">
        <v>1858</v>
      </c>
      <c r="R2001" s="6" t="s">
        <v>133</v>
      </c>
      <c r="S2001" s="6" t="s">
        <v>110</v>
      </c>
      <c r="T2001" s="6" t="s">
        <v>134</v>
      </c>
      <c r="U2001" s="6" t="s">
        <v>115</v>
      </c>
      <c r="V2001" s="6" t="s">
        <v>45</v>
      </c>
      <c r="W2001" s="6" t="s">
        <v>34</v>
      </c>
      <c r="X2001" s="6" t="s">
        <v>46</v>
      </c>
      <c r="Y2001" s="6" t="s">
        <v>47</v>
      </c>
      <c r="Z2001" s="6" t="s">
        <v>145</v>
      </c>
      <c r="AA2001" s="6" t="s">
        <v>2156</v>
      </c>
      <c r="AB2001" s="7">
        <v>1</v>
      </c>
      <c r="AC2001" s="7">
        <v>8700</v>
      </c>
      <c r="AD2001" s="7">
        <v>8.6999999999999993</v>
      </c>
      <c r="AE2001" s="7">
        <v>92400</v>
      </c>
    </row>
    <row r="2002" spans="1:31" ht="22" customHeight="1" x14ac:dyDescent="0.3">
      <c r="A2002" s="2">
        <v>42924</v>
      </c>
      <c r="B2002" s="3" t="s">
        <v>107</v>
      </c>
      <c r="C2002" s="3" t="s">
        <v>56</v>
      </c>
      <c r="D2002" s="4" t="s">
        <v>68</v>
      </c>
      <c r="E2002" s="4" t="s">
        <v>68</v>
      </c>
      <c r="F2002" s="4" t="s">
        <v>68</v>
      </c>
      <c r="G2002" s="4" t="s">
        <v>68</v>
      </c>
      <c r="H2002" s="4" t="s">
        <v>68</v>
      </c>
      <c r="I2002" s="3" t="s">
        <v>1843</v>
      </c>
      <c r="J2002" s="3" t="s">
        <v>108</v>
      </c>
      <c r="K2002" s="3" t="s">
        <v>109</v>
      </c>
      <c r="L2002" s="3" t="s">
        <v>110</v>
      </c>
      <c r="M2002" s="3" t="s">
        <v>61</v>
      </c>
      <c r="N2002" s="4">
        <v>4753761516.5299997</v>
      </c>
      <c r="O2002" s="4">
        <v>5421594553.2399998</v>
      </c>
      <c r="P2002" s="3" t="s">
        <v>1856</v>
      </c>
      <c r="Q2002" s="3" t="s">
        <v>1858</v>
      </c>
      <c r="R2002" s="3" t="s">
        <v>133</v>
      </c>
      <c r="S2002" s="3" t="s">
        <v>110</v>
      </c>
      <c r="T2002" s="3" t="s">
        <v>134</v>
      </c>
      <c r="U2002" s="3" t="s">
        <v>115</v>
      </c>
      <c r="V2002" s="3" t="s">
        <v>45</v>
      </c>
      <c r="W2002" s="3" t="s">
        <v>34</v>
      </c>
      <c r="X2002" s="3" t="s">
        <v>46</v>
      </c>
      <c r="Y2002" s="3" t="s">
        <v>47</v>
      </c>
      <c r="Z2002" s="3" t="s">
        <v>187</v>
      </c>
      <c r="AA2002" s="3" t="s">
        <v>2157</v>
      </c>
      <c r="AB2002" s="4">
        <v>6</v>
      </c>
      <c r="AC2002" s="4">
        <v>65118</v>
      </c>
      <c r="AD2002" s="4">
        <v>65.12</v>
      </c>
      <c r="AE2002" s="4">
        <v>580000</v>
      </c>
    </row>
    <row r="2003" spans="1:31" ht="22" customHeight="1" x14ac:dyDescent="0.3">
      <c r="A2003" s="5">
        <v>42924</v>
      </c>
      <c r="B2003" s="6" t="s">
        <v>31</v>
      </c>
      <c r="C2003" s="6" t="s">
        <v>56</v>
      </c>
      <c r="D2003" s="7" t="s">
        <v>68</v>
      </c>
      <c r="E2003" s="7" t="s">
        <v>68</v>
      </c>
      <c r="F2003" s="7" t="s">
        <v>68</v>
      </c>
      <c r="G2003" s="7" t="s">
        <v>68</v>
      </c>
      <c r="H2003" s="7" t="s">
        <v>68</v>
      </c>
      <c r="I2003" s="6" t="s">
        <v>1843</v>
      </c>
      <c r="J2003" s="6" t="s">
        <v>656</v>
      </c>
      <c r="K2003" s="7" t="s">
        <v>68</v>
      </c>
      <c r="L2003" s="7" t="s">
        <v>68</v>
      </c>
      <c r="M2003" s="7" t="s">
        <v>68</v>
      </c>
      <c r="N2003" s="7" t="s">
        <v>68</v>
      </c>
      <c r="O2003" s="7" t="s">
        <v>68</v>
      </c>
      <c r="P2003" s="6" t="s">
        <v>657</v>
      </c>
      <c r="Q2003" s="6" t="s">
        <v>1858</v>
      </c>
      <c r="R2003" s="6" t="s">
        <v>133</v>
      </c>
      <c r="S2003" s="6" t="s">
        <v>110</v>
      </c>
      <c r="T2003" s="6" t="s">
        <v>134</v>
      </c>
      <c r="U2003" s="6" t="s">
        <v>115</v>
      </c>
      <c r="V2003" s="6" t="s">
        <v>45</v>
      </c>
      <c r="W2003" s="6" t="s">
        <v>34</v>
      </c>
      <c r="X2003" s="6" t="s">
        <v>46</v>
      </c>
      <c r="Y2003" s="6" t="s">
        <v>47</v>
      </c>
      <c r="Z2003" s="6" t="s">
        <v>163</v>
      </c>
      <c r="AA2003" s="6" t="s">
        <v>2158</v>
      </c>
      <c r="AB2003" s="7">
        <v>3</v>
      </c>
      <c r="AC2003" s="7">
        <v>54360</v>
      </c>
      <c r="AD2003" s="7">
        <v>54.36</v>
      </c>
      <c r="AE2003" s="7">
        <v>1375000</v>
      </c>
    </row>
    <row r="2004" spans="1:31" ht="22" customHeight="1" x14ac:dyDescent="0.3">
      <c r="A2004" s="2">
        <v>42924</v>
      </c>
      <c r="B2004" s="3" t="s">
        <v>107</v>
      </c>
      <c r="C2004" s="3" t="s">
        <v>56</v>
      </c>
      <c r="D2004" s="4" t="s">
        <v>68</v>
      </c>
      <c r="E2004" s="4" t="s">
        <v>68</v>
      </c>
      <c r="F2004" s="4" t="s">
        <v>68</v>
      </c>
      <c r="G2004" s="4" t="s">
        <v>68</v>
      </c>
      <c r="H2004" s="4" t="s">
        <v>68</v>
      </c>
      <c r="I2004" s="3" t="s">
        <v>1843</v>
      </c>
      <c r="J2004" s="3" t="s">
        <v>108</v>
      </c>
      <c r="K2004" s="3" t="s">
        <v>109</v>
      </c>
      <c r="L2004" s="3" t="s">
        <v>110</v>
      </c>
      <c r="M2004" s="3" t="s">
        <v>61</v>
      </c>
      <c r="N2004" s="4">
        <v>4753761516.5299997</v>
      </c>
      <c r="O2004" s="4">
        <v>5421594553.2399998</v>
      </c>
      <c r="P2004" s="3" t="s">
        <v>1856</v>
      </c>
      <c r="Q2004" s="3" t="s">
        <v>1858</v>
      </c>
      <c r="R2004" s="3" t="s">
        <v>133</v>
      </c>
      <c r="S2004" s="3" t="s">
        <v>110</v>
      </c>
      <c r="T2004" s="3" t="s">
        <v>134</v>
      </c>
      <c r="U2004" s="3" t="s">
        <v>115</v>
      </c>
      <c r="V2004" s="3" t="s">
        <v>45</v>
      </c>
      <c r="W2004" s="3" t="s">
        <v>34</v>
      </c>
      <c r="X2004" s="3" t="s">
        <v>46</v>
      </c>
      <c r="Y2004" s="3" t="s">
        <v>47</v>
      </c>
      <c r="Z2004" s="3" t="s">
        <v>187</v>
      </c>
      <c r="AA2004" s="3" t="s">
        <v>2159</v>
      </c>
      <c r="AB2004" s="4">
        <v>6</v>
      </c>
      <c r="AC2004" s="4">
        <v>60540</v>
      </c>
      <c r="AD2004" s="4">
        <v>60.54</v>
      </c>
      <c r="AE2004" s="4">
        <v>539000</v>
      </c>
    </row>
    <row r="2005" spans="1:31" ht="22" customHeight="1" x14ac:dyDescent="0.3">
      <c r="A2005" s="5">
        <v>42924</v>
      </c>
      <c r="B2005" s="6" t="s">
        <v>31</v>
      </c>
      <c r="C2005" s="6" t="s">
        <v>56</v>
      </c>
      <c r="D2005" s="7" t="s">
        <v>68</v>
      </c>
      <c r="E2005" s="7" t="s">
        <v>68</v>
      </c>
      <c r="F2005" s="7" t="s">
        <v>68</v>
      </c>
      <c r="G2005" s="7" t="s">
        <v>68</v>
      </c>
      <c r="H2005" s="7" t="s">
        <v>68</v>
      </c>
      <c r="I2005" s="6" t="s">
        <v>1843</v>
      </c>
      <c r="J2005" s="6" t="s">
        <v>1869</v>
      </c>
      <c r="K2005" s="7" t="s">
        <v>68</v>
      </c>
      <c r="L2005" s="6" t="s">
        <v>350</v>
      </c>
      <c r="M2005" s="7" t="s">
        <v>68</v>
      </c>
      <c r="N2005" s="7" t="s">
        <v>68</v>
      </c>
      <c r="O2005" s="7" t="s">
        <v>68</v>
      </c>
      <c r="P2005" s="6" t="s">
        <v>1870</v>
      </c>
      <c r="Q2005" s="6" t="s">
        <v>1858</v>
      </c>
      <c r="R2005" s="6" t="s">
        <v>133</v>
      </c>
      <c r="S2005" s="6" t="s">
        <v>110</v>
      </c>
      <c r="T2005" s="6" t="s">
        <v>134</v>
      </c>
      <c r="U2005" s="6" t="s">
        <v>115</v>
      </c>
      <c r="V2005" s="6" t="s">
        <v>45</v>
      </c>
      <c r="W2005" s="6" t="s">
        <v>34</v>
      </c>
      <c r="X2005" s="6" t="s">
        <v>46</v>
      </c>
      <c r="Y2005" s="6" t="s">
        <v>47</v>
      </c>
      <c r="Z2005" s="6" t="s">
        <v>280</v>
      </c>
      <c r="AA2005" s="6" t="s">
        <v>2160</v>
      </c>
      <c r="AB2005" s="7">
        <v>13</v>
      </c>
      <c r="AC2005" s="7">
        <v>238654.01</v>
      </c>
      <c r="AD2005" s="7">
        <v>238.65</v>
      </c>
      <c r="AE2005" s="6" t="s">
        <v>68</v>
      </c>
    </row>
    <row r="2006" spans="1:31" ht="22" customHeight="1" x14ac:dyDescent="0.3">
      <c r="A2006" s="2">
        <v>42924</v>
      </c>
      <c r="B2006" s="3" t="s">
        <v>107</v>
      </c>
      <c r="C2006" s="3" t="s">
        <v>56</v>
      </c>
      <c r="D2006" s="4" t="s">
        <v>68</v>
      </c>
      <c r="E2006" s="4" t="s">
        <v>68</v>
      </c>
      <c r="F2006" s="4" t="s">
        <v>68</v>
      </c>
      <c r="G2006" s="4" t="s">
        <v>68</v>
      </c>
      <c r="H2006" s="4" t="s">
        <v>68</v>
      </c>
      <c r="I2006" s="3" t="s">
        <v>1843</v>
      </c>
      <c r="J2006" s="3" t="s">
        <v>108</v>
      </c>
      <c r="K2006" s="3" t="s">
        <v>109</v>
      </c>
      <c r="L2006" s="3" t="s">
        <v>110</v>
      </c>
      <c r="M2006" s="3" t="s">
        <v>61</v>
      </c>
      <c r="N2006" s="4">
        <v>4753761516.5299997</v>
      </c>
      <c r="O2006" s="4">
        <v>5421594553.2399998</v>
      </c>
      <c r="P2006" s="3" t="s">
        <v>1856</v>
      </c>
      <c r="Q2006" s="3" t="s">
        <v>1858</v>
      </c>
      <c r="R2006" s="3" t="s">
        <v>133</v>
      </c>
      <c r="S2006" s="3" t="s">
        <v>110</v>
      </c>
      <c r="T2006" s="3" t="s">
        <v>134</v>
      </c>
      <c r="U2006" s="3" t="s">
        <v>115</v>
      </c>
      <c r="V2006" s="3" t="s">
        <v>45</v>
      </c>
      <c r="W2006" s="3" t="s">
        <v>34</v>
      </c>
      <c r="X2006" s="3" t="s">
        <v>46</v>
      </c>
      <c r="Y2006" s="3" t="s">
        <v>47</v>
      </c>
      <c r="Z2006" s="3" t="s">
        <v>145</v>
      </c>
      <c r="AA2006" s="3" t="s">
        <v>2161</v>
      </c>
      <c r="AB2006" s="4">
        <v>2</v>
      </c>
      <c r="AC2006" s="4">
        <v>19240</v>
      </c>
      <c r="AD2006" s="4">
        <v>19.239999999999998</v>
      </c>
      <c r="AE2006" s="4">
        <v>204000</v>
      </c>
    </row>
    <row r="2007" spans="1:31" ht="22" customHeight="1" x14ac:dyDescent="0.3">
      <c r="A2007" s="5">
        <v>42924</v>
      </c>
      <c r="B2007" s="6" t="s">
        <v>107</v>
      </c>
      <c r="C2007" s="6" t="s">
        <v>56</v>
      </c>
      <c r="D2007" s="7" t="s">
        <v>68</v>
      </c>
      <c r="E2007" s="7" t="s">
        <v>68</v>
      </c>
      <c r="F2007" s="7" t="s">
        <v>68</v>
      </c>
      <c r="G2007" s="7" t="s">
        <v>68</v>
      </c>
      <c r="H2007" s="7" t="s">
        <v>68</v>
      </c>
      <c r="I2007" s="6" t="s">
        <v>1843</v>
      </c>
      <c r="J2007" s="6" t="s">
        <v>108</v>
      </c>
      <c r="K2007" s="6" t="s">
        <v>109</v>
      </c>
      <c r="L2007" s="6" t="s">
        <v>110</v>
      </c>
      <c r="M2007" s="6" t="s">
        <v>61</v>
      </c>
      <c r="N2007" s="7">
        <v>4753761516.5299997</v>
      </c>
      <c r="O2007" s="7">
        <v>5421594553.2399998</v>
      </c>
      <c r="P2007" s="6" t="s">
        <v>1856</v>
      </c>
      <c r="Q2007" s="6" t="s">
        <v>1858</v>
      </c>
      <c r="R2007" s="6" t="s">
        <v>133</v>
      </c>
      <c r="S2007" s="6" t="s">
        <v>110</v>
      </c>
      <c r="T2007" s="6" t="s">
        <v>134</v>
      </c>
      <c r="U2007" s="6" t="s">
        <v>115</v>
      </c>
      <c r="V2007" s="6" t="s">
        <v>45</v>
      </c>
      <c r="W2007" s="6" t="s">
        <v>34</v>
      </c>
      <c r="X2007" s="6" t="s">
        <v>46</v>
      </c>
      <c r="Y2007" s="6" t="s">
        <v>47</v>
      </c>
      <c r="Z2007" s="6" t="s">
        <v>187</v>
      </c>
      <c r="AA2007" s="6" t="s">
        <v>2162</v>
      </c>
      <c r="AB2007" s="7">
        <v>2</v>
      </c>
      <c r="AC2007" s="7">
        <v>21706</v>
      </c>
      <c r="AD2007" s="7">
        <v>21.71</v>
      </c>
      <c r="AE2007" s="7">
        <v>193000</v>
      </c>
    </row>
    <row r="2008" spans="1:31" ht="22" customHeight="1" x14ac:dyDescent="0.3">
      <c r="A2008" s="2">
        <v>42924</v>
      </c>
      <c r="B2008" s="3" t="s">
        <v>107</v>
      </c>
      <c r="C2008" s="3" t="s">
        <v>56</v>
      </c>
      <c r="D2008" s="4" t="s">
        <v>68</v>
      </c>
      <c r="E2008" s="4" t="s">
        <v>68</v>
      </c>
      <c r="F2008" s="4" t="s">
        <v>68</v>
      </c>
      <c r="G2008" s="4" t="s">
        <v>68</v>
      </c>
      <c r="H2008" s="4" t="s">
        <v>68</v>
      </c>
      <c r="I2008" s="3" t="s">
        <v>1843</v>
      </c>
      <c r="J2008" s="3" t="s">
        <v>108</v>
      </c>
      <c r="K2008" s="3" t="s">
        <v>109</v>
      </c>
      <c r="L2008" s="3" t="s">
        <v>110</v>
      </c>
      <c r="M2008" s="3" t="s">
        <v>61</v>
      </c>
      <c r="N2008" s="4">
        <v>4753761516.5299997</v>
      </c>
      <c r="O2008" s="4">
        <v>5421594553.2399998</v>
      </c>
      <c r="P2008" s="3" t="s">
        <v>1856</v>
      </c>
      <c r="Q2008" s="3" t="s">
        <v>1858</v>
      </c>
      <c r="R2008" s="3" t="s">
        <v>133</v>
      </c>
      <c r="S2008" s="3" t="s">
        <v>110</v>
      </c>
      <c r="T2008" s="3" t="s">
        <v>134</v>
      </c>
      <c r="U2008" s="3" t="s">
        <v>115</v>
      </c>
      <c r="V2008" s="3" t="s">
        <v>45</v>
      </c>
      <c r="W2008" s="3" t="s">
        <v>34</v>
      </c>
      <c r="X2008" s="3" t="s">
        <v>46</v>
      </c>
      <c r="Y2008" s="3" t="s">
        <v>47</v>
      </c>
      <c r="Z2008" s="3" t="s">
        <v>187</v>
      </c>
      <c r="AA2008" s="3" t="s">
        <v>2163</v>
      </c>
      <c r="AB2008" s="4">
        <v>4</v>
      </c>
      <c r="AC2008" s="4">
        <v>40360</v>
      </c>
      <c r="AD2008" s="4">
        <v>40.36</v>
      </c>
      <c r="AE2008" s="4">
        <v>360000</v>
      </c>
    </row>
    <row r="2009" spans="1:31" ht="22" customHeight="1" x14ac:dyDescent="0.3">
      <c r="A2009" s="5">
        <v>42924</v>
      </c>
      <c r="B2009" s="6" t="s">
        <v>31</v>
      </c>
      <c r="C2009" s="6" t="s">
        <v>56</v>
      </c>
      <c r="D2009" s="7" t="s">
        <v>68</v>
      </c>
      <c r="E2009" s="7" t="s">
        <v>68</v>
      </c>
      <c r="F2009" s="7" t="s">
        <v>68</v>
      </c>
      <c r="G2009" s="7" t="s">
        <v>68</v>
      </c>
      <c r="H2009" s="7" t="s">
        <v>68</v>
      </c>
      <c r="I2009" s="6" t="s">
        <v>1843</v>
      </c>
      <c r="J2009" s="6" t="s">
        <v>1869</v>
      </c>
      <c r="K2009" s="7" t="s">
        <v>68</v>
      </c>
      <c r="L2009" s="6" t="s">
        <v>350</v>
      </c>
      <c r="M2009" s="7" t="s">
        <v>68</v>
      </c>
      <c r="N2009" s="7" t="s">
        <v>68</v>
      </c>
      <c r="O2009" s="7" t="s">
        <v>68</v>
      </c>
      <c r="P2009" s="6" t="s">
        <v>1870</v>
      </c>
      <c r="Q2009" s="6" t="s">
        <v>1858</v>
      </c>
      <c r="R2009" s="6" t="s">
        <v>133</v>
      </c>
      <c r="S2009" s="6" t="s">
        <v>110</v>
      </c>
      <c r="T2009" s="6" t="s">
        <v>134</v>
      </c>
      <c r="U2009" s="6" t="s">
        <v>115</v>
      </c>
      <c r="V2009" s="6" t="s">
        <v>45</v>
      </c>
      <c r="W2009" s="6" t="s">
        <v>34</v>
      </c>
      <c r="X2009" s="6" t="s">
        <v>46</v>
      </c>
      <c r="Y2009" s="6" t="s">
        <v>47</v>
      </c>
      <c r="Z2009" s="6" t="s">
        <v>141</v>
      </c>
      <c r="AA2009" s="6" t="s">
        <v>2164</v>
      </c>
      <c r="AB2009" s="7">
        <v>14</v>
      </c>
      <c r="AC2009" s="7">
        <v>252812</v>
      </c>
      <c r="AD2009" s="7">
        <v>252.81</v>
      </c>
      <c r="AE2009" s="7">
        <v>2748000</v>
      </c>
    </row>
    <row r="2010" spans="1:31" ht="22" customHeight="1" x14ac:dyDescent="0.3">
      <c r="A2010" s="2">
        <v>42924</v>
      </c>
      <c r="B2010" s="3" t="s">
        <v>31</v>
      </c>
      <c r="C2010" s="3" t="s">
        <v>56</v>
      </c>
      <c r="D2010" s="4" t="s">
        <v>68</v>
      </c>
      <c r="E2010" s="4" t="s">
        <v>68</v>
      </c>
      <c r="F2010" s="4" t="s">
        <v>68</v>
      </c>
      <c r="G2010" s="4" t="s">
        <v>68</v>
      </c>
      <c r="H2010" s="4" t="s">
        <v>68</v>
      </c>
      <c r="I2010" s="3" t="s">
        <v>1843</v>
      </c>
      <c r="J2010" s="3" t="s">
        <v>131</v>
      </c>
      <c r="K2010" s="3" t="s">
        <v>109</v>
      </c>
      <c r="L2010" s="3" t="s">
        <v>110</v>
      </c>
      <c r="M2010" s="4" t="s">
        <v>68</v>
      </c>
      <c r="N2010" s="4" t="s">
        <v>68</v>
      </c>
      <c r="O2010" s="4" t="s">
        <v>68</v>
      </c>
      <c r="P2010" s="3" t="s">
        <v>132</v>
      </c>
      <c r="Q2010" s="3" t="s">
        <v>1858</v>
      </c>
      <c r="R2010" s="3" t="s">
        <v>133</v>
      </c>
      <c r="S2010" s="3" t="s">
        <v>110</v>
      </c>
      <c r="T2010" s="3" t="s">
        <v>134</v>
      </c>
      <c r="U2010" s="3" t="s">
        <v>115</v>
      </c>
      <c r="V2010" s="3" t="s">
        <v>45</v>
      </c>
      <c r="W2010" s="3" t="s">
        <v>34</v>
      </c>
      <c r="X2010" s="3" t="s">
        <v>46</v>
      </c>
      <c r="Y2010" s="3" t="s">
        <v>47</v>
      </c>
      <c r="Z2010" s="3" t="s">
        <v>187</v>
      </c>
      <c r="AA2010" s="3" t="s">
        <v>2165</v>
      </c>
      <c r="AB2010" s="4">
        <v>2</v>
      </c>
      <c r="AC2010" s="4">
        <v>11400</v>
      </c>
      <c r="AD2010" s="4">
        <v>11.4</v>
      </c>
      <c r="AE2010" s="4">
        <v>102000</v>
      </c>
    </row>
    <row r="2011" spans="1:31" ht="22" customHeight="1" x14ac:dyDescent="0.3">
      <c r="A2011" s="5">
        <v>42924</v>
      </c>
      <c r="B2011" s="6" t="s">
        <v>31</v>
      </c>
      <c r="C2011" s="6" t="s">
        <v>56</v>
      </c>
      <c r="D2011" s="7" t="s">
        <v>68</v>
      </c>
      <c r="E2011" s="7" t="s">
        <v>68</v>
      </c>
      <c r="F2011" s="7" t="s">
        <v>68</v>
      </c>
      <c r="G2011" s="7" t="s">
        <v>68</v>
      </c>
      <c r="H2011" s="7" t="s">
        <v>68</v>
      </c>
      <c r="I2011" s="6" t="s">
        <v>1843</v>
      </c>
      <c r="J2011" s="6" t="s">
        <v>131</v>
      </c>
      <c r="K2011" s="6" t="s">
        <v>109</v>
      </c>
      <c r="L2011" s="6" t="s">
        <v>110</v>
      </c>
      <c r="M2011" s="7" t="s">
        <v>68</v>
      </c>
      <c r="N2011" s="7" t="s">
        <v>68</v>
      </c>
      <c r="O2011" s="7" t="s">
        <v>68</v>
      </c>
      <c r="P2011" s="6" t="s">
        <v>132</v>
      </c>
      <c r="Q2011" s="6" t="s">
        <v>1858</v>
      </c>
      <c r="R2011" s="6" t="s">
        <v>133</v>
      </c>
      <c r="S2011" s="6" t="s">
        <v>110</v>
      </c>
      <c r="T2011" s="6" t="s">
        <v>134</v>
      </c>
      <c r="U2011" s="6" t="s">
        <v>115</v>
      </c>
      <c r="V2011" s="6" t="s">
        <v>45</v>
      </c>
      <c r="W2011" s="6" t="s">
        <v>34</v>
      </c>
      <c r="X2011" s="6" t="s">
        <v>46</v>
      </c>
      <c r="Y2011" s="6" t="s">
        <v>47</v>
      </c>
      <c r="Z2011" s="6" t="s">
        <v>145</v>
      </c>
      <c r="AA2011" s="6" t="s">
        <v>2156</v>
      </c>
      <c r="AB2011" s="7">
        <v>1</v>
      </c>
      <c r="AC2011" s="7">
        <v>8700</v>
      </c>
      <c r="AD2011" s="7">
        <v>8.6999999999999993</v>
      </c>
      <c r="AE2011" s="7">
        <v>92400</v>
      </c>
    </row>
    <row r="2012" spans="1:31" ht="22" customHeight="1" x14ac:dyDescent="0.3">
      <c r="A2012" s="2">
        <v>42924</v>
      </c>
      <c r="B2012" s="3" t="s">
        <v>31</v>
      </c>
      <c r="C2012" s="3" t="s">
        <v>56</v>
      </c>
      <c r="D2012" s="4" t="s">
        <v>68</v>
      </c>
      <c r="E2012" s="4" t="s">
        <v>68</v>
      </c>
      <c r="F2012" s="4" t="s">
        <v>68</v>
      </c>
      <c r="G2012" s="4" t="s">
        <v>68</v>
      </c>
      <c r="H2012" s="4" t="s">
        <v>68</v>
      </c>
      <c r="I2012" s="3" t="s">
        <v>1843</v>
      </c>
      <c r="J2012" s="3" t="s">
        <v>131</v>
      </c>
      <c r="K2012" s="3" t="s">
        <v>109</v>
      </c>
      <c r="L2012" s="3" t="s">
        <v>110</v>
      </c>
      <c r="M2012" s="4" t="s">
        <v>68</v>
      </c>
      <c r="N2012" s="4" t="s">
        <v>68</v>
      </c>
      <c r="O2012" s="4" t="s">
        <v>68</v>
      </c>
      <c r="P2012" s="3" t="s">
        <v>132</v>
      </c>
      <c r="Q2012" s="3" t="s">
        <v>1858</v>
      </c>
      <c r="R2012" s="3" t="s">
        <v>133</v>
      </c>
      <c r="S2012" s="3" t="s">
        <v>110</v>
      </c>
      <c r="T2012" s="3" t="s">
        <v>134</v>
      </c>
      <c r="U2012" s="3" t="s">
        <v>115</v>
      </c>
      <c r="V2012" s="3" t="s">
        <v>45</v>
      </c>
      <c r="W2012" s="3" t="s">
        <v>34</v>
      </c>
      <c r="X2012" s="3" t="s">
        <v>46</v>
      </c>
      <c r="Y2012" s="3" t="s">
        <v>47</v>
      </c>
      <c r="Z2012" s="3" t="s">
        <v>145</v>
      </c>
      <c r="AA2012" s="3" t="s">
        <v>2166</v>
      </c>
      <c r="AB2012" s="4">
        <v>1</v>
      </c>
      <c r="AC2012" s="4">
        <v>13752</v>
      </c>
      <c r="AD2012" s="4">
        <v>13.75</v>
      </c>
      <c r="AE2012" s="4">
        <v>146000</v>
      </c>
    </row>
    <row r="2013" spans="1:31" ht="22" customHeight="1" x14ac:dyDescent="0.3">
      <c r="A2013" s="5">
        <v>42924</v>
      </c>
      <c r="B2013" s="6" t="s">
        <v>31</v>
      </c>
      <c r="C2013" s="6" t="s">
        <v>56</v>
      </c>
      <c r="D2013" s="7" t="s">
        <v>68</v>
      </c>
      <c r="E2013" s="7" t="s">
        <v>68</v>
      </c>
      <c r="F2013" s="7" t="s">
        <v>68</v>
      </c>
      <c r="G2013" s="7" t="s">
        <v>68</v>
      </c>
      <c r="H2013" s="7" t="s">
        <v>68</v>
      </c>
      <c r="I2013" s="6" t="s">
        <v>1843</v>
      </c>
      <c r="J2013" s="6" t="s">
        <v>131</v>
      </c>
      <c r="K2013" s="6" t="s">
        <v>109</v>
      </c>
      <c r="L2013" s="6" t="s">
        <v>110</v>
      </c>
      <c r="M2013" s="7" t="s">
        <v>68</v>
      </c>
      <c r="N2013" s="7" t="s">
        <v>68</v>
      </c>
      <c r="O2013" s="7" t="s">
        <v>68</v>
      </c>
      <c r="P2013" s="6" t="s">
        <v>132</v>
      </c>
      <c r="Q2013" s="6" t="s">
        <v>1858</v>
      </c>
      <c r="R2013" s="6" t="s">
        <v>133</v>
      </c>
      <c r="S2013" s="6" t="s">
        <v>110</v>
      </c>
      <c r="T2013" s="6" t="s">
        <v>134</v>
      </c>
      <c r="U2013" s="6" t="s">
        <v>115</v>
      </c>
      <c r="V2013" s="6" t="s">
        <v>45</v>
      </c>
      <c r="W2013" s="6" t="s">
        <v>34</v>
      </c>
      <c r="X2013" s="6" t="s">
        <v>46</v>
      </c>
      <c r="Y2013" s="6" t="s">
        <v>47</v>
      </c>
      <c r="Z2013" s="6" t="s">
        <v>187</v>
      </c>
      <c r="AA2013" s="6" t="s">
        <v>2167</v>
      </c>
      <c r="AB2013" s="7">
        <v>3</v>
      </c>
      <c r="AC2013" s="7">
        <v>17100</v>
      </c>
      <c r="AD2013" s="7">
        <v>17.100000000000001</v>
      </c>
      <c r="AE2013" s="7">
        <v>152000</v>
      </c>
    </row>
    <row r="2014" spans="1:31" ht="22" customHeight="1" x14ac:dyDescent="0.3">
      <c r="A2014" s="2">
        <v>42924</v>
      </c>
      <c r="B2014" s="3" t="s">
        <v>31</v>
      </c>
      <c r="C2014" s="3" t="s">
        <v>1873</v>
      </c>
      <c r="D2014" s="3" t="s">
        <v>33</v>
      </c>
      <c r="E2014" s="3" t="s">
        <v>34</v>
      </c>
      <c r="F2014" s="3" t="s">
        <v>61</v>
      </c>
      <c r="G2014" s="8">
        <v>668366358</v>
      </c>
      <c r="H2014" s="4" t="s">
        <v>68</v>
      </c>
      <c r="I2014" s="3" t="s">
        <v>1874</v>
      </c>
      <c r="J2014" s="3" t="s">
        <v>131</v>
      </c>
      <c r="K2014" s="3" t="s">
        <v>109</v>
      </c>
      <c r="L2014" s="3" t="s">
        <v>110</v>
      </c>
      <c r="M2014" s="4" t="s">
        <v>68</v>
      </c>
      <c r="N2014" s="4" t="s">
        <v>68</v>
      </c>
      <c r="O2014" s="4" t="s">
        <v>68</v>
      </c>
      <c r="P2014" s="3" t="s">
        <v>132</v>
      </c>
      <c r="Q2014" s="3" t="s">
        <v>1845</v>
      </c>
      <c r="R2014" s="3" t="s">
        <v>133</v>
      </c>
      <c r="S2014" s="3" t="s">
        <v>110</v>
      </c>
      <c r="T2014" s="3" t="s">
        <v>134</v>
      </c>
      <c r="U2014" s="3" t="s">
        <v>115</v>
      </c>
      <c r="V2014" s="3" t="s">
        <v>45</v>
      </c>
      <c r="W2014" s="3" t="s">
        <v>34</v>
      </c>
      <c r="X2014" s="3" t="s">
        <v>46</v>
      </c>
      <c r="Y2014" s="3" t="s">
        <v>47</v>
      </c>
      <c r="Z2014" s="3" t="s">
        <v>145</v>
      </c>
      <c r="AA2014" s="3" t="s">
        <v>2168</v>
      </c>
      <c r="AB2014" s="4">
        <v>3</v>
      </c>
      <c r="AC2014" s="4">
        <v>26100</v>
      </c>
      <c r="AD2014" s="4">
        <v>26.1</v>
      </c>
      <c r="AE2014" s="4">
        <v>277000</v>
      </c>
    </row>
    <row r="2015" spans="1:31" ht="22" customHeight="1" x14ac:dyDescent="0.3">
      <c r="A2015" s="5">
        <v>42924</v>
      </c>
      <c r="B2015" s="6" t="s">
        <v>107</v>
      </c>
      <c r="C2015" s="6" t="s">
        <v>56</v>
      </c>
      <c r="D2015" s="7" t="s">
        <v>68</v>
      </c>
      <c r="E2015" s="7" t="s">
        <v>68</v>
      </c>
      <c r="F2015" s="7" t="s">
        <v>68</v>
      </c>
      <c r="G2015" s="7" t="s">
        <v>68</v>
      </c>
      <c r="H2015" s="7" t="s">
        <v>68</v>
      </c>
      <c r="I2015" s="6" t="s">
        <v>1843</v>
      </c>
      <c r="J2015" s="6" t="s">
        <v>108</v>
      </c>
      <c r="K2015" s="6" t="s">
        <v>109</v>
      </c>
      <c r="L2015" s="6" t="s">
        <v>110</v>
      </c>
      <c r="M2015" s="6" t="s">
        <v>61</v>
      </c>
      <c r="N2015" s="7">
        <v>4753761516.5299997</v>
      </c>
      <c r="O2015" s="7">
        <v>5421594553.2399998</v>
      </c>
      <c r="P2015" s="6" t="s">
        <v>1856</v>
      </c>
      <c r="Q2015" s="6" t="s">
        <v>1858</v>
      </c>
      <c r="R2015" s="6" t="s">
        <v>133</v>
      </c>
      <c r="S2015" s="6" t="s">
        <v>110</v>
      </c>
      <c r="T2015" s="6" t="s">
        <v>134</v>
      </c>
      <c r="U2015" s="6" t="s">
        <v>115</v>
      </c>
      <c r="V2015" s="6" t="s">
        <v>45</v>
      </c>
      <c r="W2015" s="6" t="s">
        <v>34</v>
      </c>
      <c r="X2015" s="6" t="s">
        <v>46</v>
      </c>
      <c r="Y2015" s="6" t="s">
        <v>47</v>
      </c>
      <c r="Z2015" s="6" t="s">
        <v>187</v>
      </c>
      <c r="AA2015" s="6" t="s">
        <v>2169</v>
      </c>
      <c r="AB2015" s="7">
        <v>2</v>
      </c>
      <c r="AC2015" s="7">
        <v>21706</v>
      </c>
      <c r="AD2015" s="7">
        <v>21.71</v>
      </c>
      <c r="AE2015" s="7">
        <v>193000</v>
      </c>
    </row>
    <row r="2016" spans="1:31" ht="22" customHeight="1" x14ac:dyDescent="0.3">
      <c r="A2016" s="2">
        <v>42923</v>
      </c>
      <c r="B2016" s="3" t="s">
        <v>31</v>
      </c>
      <c r="C2016" s="3" t="s">
        <v>56</v>
      </c>
      <c r="D2016" s="4" t="s">
        <v>68</v>
      </c>
      <c r="E2016" s="4" t="s">
        <v>68</v>
      </c>
      <c r="F2016" s="4" t="s">
        <v>68</v>
      </c>
      <c r="G2016" s="4" t="s">
        <v>68</v>
      </c>
      <c r="H2016" s="4" t="s">
        <v>68</v>
      </c>
      <c r="I2016" s="3" t="s">
        <v>1843</v>
      </c>
      <c r="J2016" s="3" t="s">
        <v>347</v>
      </c>
      <c r="K2016" s="3" t="s">
        <v>929</v>
      </c>
      <c r="L2016" s="3" t="s">
        <v>350</v>
      </c>
      <c r="M2016" s="3" t="s">
        <v>61</v>
      </c>
      <c r="N2016" s="4" t="s">
        <v>68</v>
      </c>
      <c r="O2016" s="4" t="s">
        <v>68</v>
      </c>
      <c r="P2016" s="3" t="s">
        <v>348</v>
      </c>
      <c r="Q2016" s="3" t="s">
        <v>2031</v>
      </c>
      <c r="R2016" s="3" t="s">
        <v>371</v>
      </c>
      <c r="S2016" s="3" t="s">
        <v>350</v>
      </c>
      <c r="T2016" s="3" t="s">
        <v>372</v>
      </c>
      <c r="U2016" s="3" t="s">
        <v>352</v>
      </c>
      <c r="V2016" s="3" t="s">
        <v>45</v>
      </c>
      <c r="W2016" s="3" t="s">
        <v>34</v>
      </c>
      <c r="X2016" s="3" t="s">
        <v>46</v>
      </c>
      <c r="Y2016" s="3" t="s">
        <v>47</v>
      </c>
      <c r="Z2016" s="3" t="s">
        <v>1198</v>
      </c>
      <c r="AA2016" s="3" t="s">
        <v>2170</v>
      </c>
      <c r="AB2016" s="4">
        <v>3</v>
      </c>
      <c r="AC2016" s="4">
        <v>55200</v>
      </c>
      <c r="AD2016" s="4">
        <v>55.2</v>
      </c>
      <c r="AE2016" s="4">
        <v>74700</v>
      </c>
    </row>
    <row r="2017" spans="1:31" ht="22" customHeight="1" x14ac:dyDescent="0.3">
      <c r="A2017" s="5">
        <v>42923</v>
      </c>
      <c r="B2017" s="6" t="s">
        <v>31</v>
      </c>
      <c r="C2017" s="6" t="s">
        <v>56</v>
      </c>
      <c r="D2017" s="7" t="s">
        <v>68</v>
      </c>
      <c r="E2017" s="7" t="s">
        <v>68</v>
      </c>
      <c r="F2017" s="7" t="s">
        <v>68</v>
      </c>
      <c r="G2017" s="7" t="s">
        <v>68</v>
      </c>
      <c r="H2017" s="7" t="s">
        <v>68</v>
      </c>
      <c r="I2017" s="6" t="s">
        <v>1843</v>
      </c>
      <c r="J2017" s="6" t="s">
        <v>347</v>
      </c>
      <c r="K2017" s="6" t="s">
        <v>929</v>
      </c>
      <c r="L2017" s="6" t="s">
        <v>350</v>
      </c>
      <c r="M2017" s="6" t="s">
        <v>61</v>
      </c>
      <c r="N2017" s="7" t="s">
        <v>68</v>
      </c>
      <c r="O2017" s="7" t="s">
        <v>68</v>
      </c>
      <c r="P2017" s="6" t="s">
        <v>348</v>
      </c>
      <c r="Q2017" s="6" t="s">
        <v>2171</v>
      </c>
      <c r="R2017" s="6" t="s">
        <v>371</v>
      </c>
      <c r="S2017" s="6" t="s">
        <v>350</v>
      </c>
      <c r="T2017" s="6" t="s">
        <v>372</v>
      </c>
      <c r="U2017" s="6" t="s">
        <v>352</v>
      </c>
      <c r="V2017" s="6" t="s">
        <v>45</v>
      </c>
      <c r="W2017" s="6" t="s">
        <v>34</v>
      </c>
      <c r="X2017" s="6" t="s">
        <v>46</v>
      </c>
      <c r="Y2017" s="6" t="s">
        <v>47</v>
      </c>
      <c r="Z2017" s="6" t="s">
        <v>373</v>
      </c>
      <c r="AA2017" s="6" t="s">
        <v>2172</v>
      </c>
      <c r="AB2017" s="7">
        <v>4</v>
      </c>
      <c r="AC2017" s="7">
        <v>74180</v>
      </c>
      <c r="AD2017" s="7">
        <v>74.180000000000007</v>
      </c>
      <c r="AE2017" s="7">
        <v>103000</v>
      </c>
    </row>
    <row r="2018" spans="1:31" ht="22" customHeight="1" x14ac:dyDescent="0.3">
      <c r="A2018" s="2">
        <v>42922</v>
      </c>
      <c r="B2018" s="3" t="s">
        <v>107</v>
      </c>
      <c r="C2018" s="3" t="s">
        <v>56</v>
      </c>
      <c r="D2018" s="4" t="s">
        <v>68</v>
      </c>
      <c r="E2018" s="4" t="s">
        <v>68</v>
      </c>
      <c r="F2018" s="4" t="s">
        <v>68</v>
      </c>
      <c r="G2018" s="4" t="s">
        <v>68</v>
      </c>
      <c r="H2018" s="4" t="s">
        <v>68</v>
      </c>
      <c r="I2018" s="3" t="s">
        <v>1843</v>
      </c>
      <c r="J2018" s="3" t="s">
        <v>108</v>
      </c>
      <c r="K2018" s="3" t="s">
        <v>109</v>
      </c>
      <c r="L2018" s="3" t="s">
        <v>110</v>
      </c>
      <c r="M2018" s="3" t="s">
        <v>61</v>
      </c>
      <c r="N2018" s="4">
        <v>4753761516.5299997</v>
      </c>
      <c r="O2018" s="4">
        <v>5421594553.2399998</v>
      </c>
      <c r="P2018" s="3" t="s">
        <v>1856</v>
      </c>
      <c r="Q2018" s="3" t="s">
        <v>1858</v>
      </c>
      <c r="R2018" s="3" t="s">
        <v>133</v>
      </c>
      <c r="S2018" s="3" t="s">
        <v>110</v>
      </c>
      <c r="T2018" s="3" t="s">
        <v>134</v>
      </c>
      <c r="U2018" s="3" t="s">
        <v>115</v>
      </c>
      <c r="V2018" s="3" t="s">
        <v>45</v>
      </c>
      <c r="W2018" s="3" t="s">
        <v>34</v>
      </c>
      <c r="X2018" s="3" t="s">
        <v>46</v>
      </c>
      <c r="Y2018" s="3" t="s">
        <v>47</v>
      </c>
      <c r="Z2018" s="3" t="s">
        <v>145</v>
      </c>
      <c r="AA2018" s="3" t="s">
        <v>2173</v>
      </c>
      <c r="AB2018" s="4">
        <v>4</v>
      </c>
      <c r="AC2018" s="4">
        <v>38480</v>
      </c>
      <c r="AD2018" s="4">
        <v>38.479999999999997</v>
      </c>
      <c r="AE2018" s="4">
        <v>409000</v>
      </c>
    </row>
    <row r="2019" spans="1:31" ht="22" customHeight="1" x14ac:dyDescent="0.3">
      <c r="A2019" s="5">
        <v>42922</v>
      </c>
      <c r="B2019" s="6" t="s">
        <v>31</v>
      </c>
      <c r="C2019" s="6" t="s">
        <v>56</v>
      </c>
      <c r="D2019" s="7" t="s">
        <v>68</v>
      </c>
      <c r="E2019" s="7" t="s">
        <v>68</v>
      </c>
      <c r="F2019" s="7" t="s">
        <v>68</v>
      </c>
      <c r="G2019" s="7" t="s">
        <v>68</v>
      </c>
      <c r="H2019" s="7" t="s">
        <v>68</v>
      </c>
      <c r="I2019" s="6" t="s">
        <v>1843</v>
      </c>
      <c r="J2019" s="6" t="s">
        <v>579</v>
      </c>
      <c r="K2019" s="6" t="s">
        <v>580</v>
      </c>
      <c r="L2019" s="6" t="s">
        <v>110</v>
      </c>
      <c r="M2019" s="6" t="s">
        <v>61</v>
      </c>
      <c r="N2019" s="7" t="s">
        <v>68</v>
      </c>
      <c r="O2019" s="7" t="s">
        <v>68</v>
      </c>
      <c r="P2019" s="6" t="s">
        <v>581</v>
      </c>
      <c r="Q2019" s="6" t="s">
        <v>1858</v>
      </c>
      <c r="R2019" s="6" t="s">
        <v>968</v>
      </c>
      <c r="S2019" s="6" t="s">
        <v>110</v>
      </c>
      <c r="T2019" s="6" t="s">
        <v>969</v>
      </c>
      <c r="U2019" s="6" t="s">
        <v>115</v>
      </c>
      <c r="V2019" s="6" t="s">
        <v>45</v>
      </c>
      <c r="W2019" s="6" t="s">
        <v>34</v>
      </c>
      <c r="X2019" s="6" t="s">
        <v>46</v>
      </c>
      <c r="Y2019" s="6" t="s">
        <v>47</v>
      </c>
      <c r="Z2019" s="6" t="s">
        <v>145</v>
      </c>
      <c r="AA2019" s="6" t="s">
        <v>2174</v>
      </c>
      <c r="AB2019" s="7">
        <v>2</v>
      </c>
      <c r="AC2019" s="7">
        <v>27984</v>
      </c>
      <c r="AD2019" s="7">
        <v>27.98</v>
      </c>
      <c r="AE2019" s="7">
        <v>297000</v>
      </c>
    </row>
    <row r="2020" spans="1:31" ht="22" customHeight="1" x14ac:dyDescent="0.3">
      <c r="A2020" s="2">
        <v>42922</v>
      </c>
      <c r="B2020" s="3" t="s">
        <v>31</v>
      </c>
      <c r="C2020" s="3" t="s">
        <v>56</v>
      </c>
      <c r="D2020" s="4" t="s">
        <v>68</v>
      </c>
      <c r="E2020" s="4" t="s">
        <v>68</v>
      </c>
      <c r="F2020" s="4" t="s">
        <v>68</v>
      </c>
      <c r="G2020" s="4" t="s">
        <v>68</v>
      </c>
      <c r="H2020" s="4" t="s">
        <v>68</v>
      </c>
      <c r="I2020" s="3" t="s">
        <v>1843</v>
      </c>
      <c r="J2020" s="3" t="s">
        <v>200</v>
      </c>
      <c r="K2020" s="4" t="s">
        <v>68</v>
      </c>
      <c r="L2020" s="3" t="s">
        <v>99</v>
      </c>
      <c r="M2020" s="4" t="s">
        <v>68</v>
      </c>
      <c r="N2020" s="4" t="s">
        <v>68</v>
      </c>
      <c r="O2020" s="4" t="s">
        <v>68</v>
      </c>
      <c r="P2020" s="3" t="s">
        <v>202</v>
      </c>
      <c r="Q2020" s="3" t="s">
        <v>1858</v>
      </c>
      <c r="R2020" s="3" t="s">
        <v>133</v>
      </c>
      <c r="S2020" s="3" t="s">
        <v>110</v>
      </c>
      <c r="T2020" s="3" t="s">
        <v>134</v>
      </c>
      <c r="U2020" s="3" t="s">
        <v>115</v>
      </c>
      <c r="V2020" s="3" t="s">
        <v>45</v>
      </c>
      <c r="W2020" s="3" t="s">
        <v>34</v>
      </c>
      <c r="X2020" s="3" t="s">
        <v>46</v>
      </c>
      <c r="Y2020" s="3" t="s">
        <v>47</v>
      </c>
      <c r="Z2020" s="3" t="s">
        <v>203</v>
      </c>
      <c r="AA2020" s="3" t="s">
        <v>2175</v>
      </c>
      <c r="AB2020" s="4">
        <v>16</v>
      </c>
      <c r="AC2020" s="4">
        <v>181600.01</v>
      </c>
      <c r="AD2020" s="4">
        <v>181.6</v>
      </c>
      <c r="AE2020" s="4">
        <v>1929000</v>
      </c>
    </row>
    <row r="2021" spans="1:31" ht="22" customHeight="1" x14ac:dyDescent="0.3">
      <c r="A2021" s="5">
        <v>42922</v>
      </c>
      <c r="B2021" s="6" t="s">
        <v>31</v>
      </c>
      <c r="C2021" s="6" t="s">
        <v>1873</v>
      </c>
      <c r="D2021" s="6" t="s">
        <v>33</v>
      </c>
      <c r="E2021" s="6" t="s">
        <v>34</v>
      </c>
      <c r="F2021" s="6" t="s">
        <v>61</v>
      </c>
      <c r="G2021" s="9">
        <v>668366358</v>
      </c>
      <c r="H2021" s="7" t="s">
        <v>68</v>
      </c>
      <c r="I2021" s="6" t="s">
        <v>1874</v>
      </c>
      <c r="J2021" s="6" t="s">
        <v>131</v>
      </c>
      <c r="K2021" s="6" t="s">
        <v>109</v>
      </c>
      <c r="L2021" s="6" t="s">
        <v>110</v>
      </c>
      <c r="M2021" s="7" t="s">
        <v>68</v>
      </c>
      <c r="N2021" s="7" t="s">
        <v>68</v>
      </c>
      <c r="O2021" s="7" t="s">
        <v>68</v>
      </c>
      <c r="P2021" s="6" t="s">
        <v>132</v>
      </c>
      <c r="Q2021" s="6" t="s">
        <v>1845</v>
      </c>
      <c r="R2021" s="6" t="s">
        <v>133</v>
      </c>
      <c r="S2021" s="6" t="s">
        <v>110</v>
      </c>
      <c r="T2021" s="6" t="s">
        <v>134</v>
      </c>
      <c r="U2021" s="6" t="s">
        <v>115</v>
      </c>
      <c r="V2021" s="6" t="s">
        <v>45</v>
      </c>
      <c r="W2021" s="6" t="s">
        <v>34</v>
      </c>
      <c r="X2021" s="6" t="s">
        <v>46</v>
      </c>
      <c r="Y2021" s="6" t="s">
        <v>47</v>
      </c>
      <c r="Z2021" s="6" t="s">
        <v>145</v>
      </c>
      <c r="AA2021" s="6" t="s">
        <v>2156</v>
      </c>
      <c r="AB2021" s="7">
        <v>1</v>
      </c>
      <c r="AC2021" s="7">
        <v>8700</v>
      </c>
      <c r="AD2021" s="7">
        <v>8.6999999999999993</v>
      </c>
      <c r="AE2021" s="7">
        <v>92400</v>
      </c>
    </row>
    <row r="2022" spans="1:31" ht="22" customHeight="1" x14ac:dyDescent="0.3">
      <c r="A2022" s="2">
        <v>42922</v>
      </c>
      <c r="B2022" s="3" t="s">
        <v>107</v>
      </c>
      <c r="C2022" s="3" t="s">
        <v>56</v>
      </c>
      <c r="D2022" s="4" t="s">
        <v>68</v>
      </c>
      <c r="E2022" s="4" t="s">
        <v>68</v>
      </c>
      <c r="F2022" s="4" t="s">
        <v>68</v>
      </c>
      <c r="G2022" s="4" t="s">
        <v>68</v>
      </c>
      <c r="H2022" s="4" t="s">
        <v>68</v>
      </c>
      <c r="I2022" s="3" t="s">
        <v>1843</v>
      </c>
      <c r="J2022" s="3" t="s">
        <v>108</v>
      </c>
      <c r="K2022" s="3" t="s">
        <v>109</v>
      </c>
      <c r="L2022" s="3" t="s">
        <v>110</v>
      </c>
      <c r="M2022" s="3" t="s">
        <v>61</v>
      </c>
      <c r="N2022" s="4">
        <v>4753761516.5299997</v>
      </c>
      <c r="O2022" s="4">
        <v>5421594553.2399998</v>
      </c>
      <c r="P2022" s="3" t="s">
        <v>1856</v>
      </c>
      <c r="Q2022" s="3" t="s">
        <v>1858</v>
      </c>
      <c r="R2022" s="3" t="s">
        <v>133</v>
      </c>
      <c r="S2022" s="3" t="s">
        <v>110</v>
      </c>
      <c r="T2022" s="3" t="s">
        <v>134</v>
      </c>
      <c r="U2022" s="3" t="s">
        <v>115</v>
      </c>
      <c r="V2022" s="3" t="s">
        <v>45</v>
      </c>
      <c r="W2022" s="3" t="s">
        <v>34</v>
      </c>
      <c r="X2022" s="3" t="s">
        <v>46</v>
      </c>
      <c r="Y2022" s="3" t="s">
        <v>47</v>
      </c>
      <c r="Z2022" s="3" t="s">
        <v>48</v>
      </c>
      <c r="AA2022" s="3" t="s">
        <v>2176</v>
      </c>
      <c r="AB2022" s="4">
        <v>2</v>
      </c>
      <c r="AC2022" s="4">
        <v>17001</v>
      </c>
      <c r="AD2022" s="4">
        <v>17</v>
      </c>
      <c r="AE2022" s="4">
        <v>131000</v>
      </c>
    </row>
    <row r="2023" spans="1:31" ht="22" customHeight="1" x14ac:dyDescent="0.3">
      <c r="A2023" s="5">
        <v>42922</v>
      </c>
      <c r="B2023" s="6" t="s">
        <v>31</v>
      </c>
      <c r="C2023" s="6" t="s">
        <v>1873</v>
      </c>
      <c r="D2023" s="6" t="s">
        <v>33</v>
      </c>
      <c r="E2023" s="6" t="s">
        <v>34</v>
      </c>
      <c r="F2023" s="6" t="s">
        <v>61</v>
      </c>
      <c r="G2023" s="9">
        <v>668366358</v>
      </c>
      <c r="H2023" s="7" t="s">
        <v>68</v>
      </c>
      <c r="I2023" s="6" t="s">
        <v>1874</v>
      </c>
      <c r="J2023" s="6" t="s">
        <v>131</v>
      </c>
      <c r="K2023" s="6" t="s">
        <v>109</v>
      </c>
      <c r="L2023" s="6" t="s">
        <v>110</v>
      </c>
      <c r="M2023" s="7" t="s">
        <v>68</v>
      </c>
      <c r="N2023" s="7" t="s">
        <v>68</v>
      </c>
      <c r="O2023" s="7" t="s">
        <v>68</v>
      </c>
      <c r="P2023" s="6" t="s">
        <v>132</v>
      </c>
      <c r="Q2023" s="6" t="s">
        <v>1845</v>
      </c>
      <c r="R2023" s="6" t="s">
        <v>133</v>
      </c>
      <c r="S2023" s="6" t="s">
        <v>110</v>
      </c>
      <c r="T2023" s="6" t="s">
        <v>134</v>
      </c>
      <c r="U2023" s="6" t="s">
        <v>115</v>
      </c>
      <c r="V2023" s="6" t="s">
        <v>45</v>
      </c>
      <c r="W2023" s="6" t="s">
        <v>34</v>
      </c>
      <c r="X2023" s="6" t="s">
        <v>46</v>
      </c>
      <c r="Y2023" s="6" t="s">
        <v>47</v>
      </c>
      <c r="Z2023" s="6" t="s">
        <v>187</v>
      </c>
      <c r="AA2023" s="6" t="s">
        <v>2177</v>
      </c>
      <c r="AB2023" s="7">
        <v>2</v>
      </c>
      <c r="AC2023" s="7">
        <v>11400</v>
      </c>
      <c r="AD2023" s="7">
        <v>11.4</v>
      </c>
      <c r="AE2023" s="7">
        <v>102000</v>
      </c>
    </row>
    <row r="2024" spans="1:31" ht="22" customHeight="1" x14ac:dyDescent="0.3">
      <c r="A2024" s="2">
        <v>42919</v>
      </c>
      <c r="B2024" s="3" t="s">
        <v>31</v>
      </c>
      <c r="C2024" s="3" t="s">
        <v>56</v>
      </c>
      <c r="D2024" s="4" t="s">
        <v>68</v>
      </c>
      <c r="E2024" s="4" t="s">
        <v>68</v>
      </c>
      <c r="F2024" s="4" t="s">
        <v>68</v>
      </c>
      <c r="G2024" s="4" t="s">
        <v>68</v>
      </c>
      <c r="H2024" s="4" t="s">
        <v>68</v>
      </c>
      <c r="I2024" s="3" t="s">
        <v>1955</v>
      </c>
      <c r="J2024" s="3" t="s">
        <v>385</v>
      </c>
      <c r="K2024" s="4" t="s">
        <v>68</v>
      </c>
      <c r="L2024" s="3" t="s">
        <v>120</v>
      </c>
      <c r="M2024" s="3" t="s">
        <v>61</v>
      </c>
      <c r="N2024" s="4" t="s">
        <v>68</v>
      </c>
      <c r="O2024" s="4" t="s">
        <v>68</v>
      </c>
      <c r="P2024" s="3" t="s">
        <v>387</v>
      </c>
      <c r="Q2024" s="3" t="s">
        <v>1858</v>
      </c>
      <c r="R2024" s="3" t="s">
        <v>122</v>
      </c>
      <c r="S2024" s="3" t="s">
        <v>120</v>
      </c>
      <c r="T2024" s="3" t="s">
        <v>123</v>
      </c>
      <c r="U2024" s="3" t="s">
        <v>124</v>
      </c>
      <c r="V2024" s="3" t="s">
        <v>45</v>
      </c>
      <c r="W2024" s="3" t="s">
        <v>34</v>
      </c>
      <c r="X2024" s="3" t="s">
        <v>46</v>
      </c>
      <c r="Y2024" s="3" t="s">
        <v>47</v>
      </c>
      <c r="Z2024" s="3" t="s">
        <v>207</v>
      </c>
      <c r="AA2024" s="3" t="s">
        <v>2178</v>
      </c>
      <c r="AB2024" s="4">
        <v>2</v>
      </c>
      <c r="AC2024" s="4">
        <v>20120</v>
      </c>
      <c r="AD2024" s="4">
        <v>20.12</v>
      </c>
      <c r="AE2024" s="4">
        <v>54400</v>
      </c>
    </row>
    <row r="2025" spans="1:31" ht="22" customHeight="1" x14ac:dyDescent="0.3">
      <c r="A2025" s="5">
        <v>42919</v>
      </c>
      <c r="B2025" s="6" t="s">
        <v>31</v>
      </c>
      <c r="C2025" s="6" t="s">
        <v>56</v>
      </c>
      <c r="D2025" s="7" t="s">
        <v>68</v>
      </c>
      <c r="E2025" s="7" t="s">
        <v>68</v>
      </c>
      <c r="F2025" s="7" t="s">
        <v>68</v>
      </c>
      <c r="G2025" s="7" t="s">
        <v>68</v>
      </c>
      <c r="H2025" s="7" t="s">
        <v>68</v>
      </c>
      <c r="I2025" s="6" t="s">
        <v>1843</v>
      </c>
      <c r="J2025" s="6" t="s">
        <v>77</v>
      </c>
      <c r="K2025" s="6" t="s">
        <v>78</v>
      </c>
      <c r="L2025" s="6" t="s">
        <v>79</v>
      </c>
      <c r="M2025" s="7" t="s">
        <v>68</v>
      </c>
      <c r="N2025" s="7" t="s">
        <v>68</v>
      </c>
      <c r="O2025" s="7" t="s">
        <v>68</v>
      </c>
      <c r="P2025" s="6" t="s">
        <v>80</v>
      </c>
      <c r="Q2025" s="6" t="s">
        <v>1136</v>
      </c>
      <c r="R2025" s="6" t="s">
        <v>82</v>
      </c>
      <c r="S2025" s="6" t="s">
        <v>79</v>
      </c>
      <c r="T2025" s="6" t="s">
        <v>83</v>
      </c>
      <c r="U2025" s="6" t="s">
        <v>65</v>
      </c>
      <c r="V2025" s="6" t="s">
        <v>45</v>
      </c>
      <c r="W2025" s="6" t="s">
        <v>34</v>
      </c>
      <c r="X2025" s="6" t="s">
        <v>46</v>
      </c>
      <c r="Y2025" s="6" t="s">
        <v>47</v>
      </c>
      <c r="Z2025" s="6" t="s">
        <v>84</v>
      </c>
      <c r="AA2025" s="6" t="s">
        <v>2179</v>
      </c>
      <c r="AB2025" s="7">
        <v>6</v>
      </c>
      <c r="AC2025" s="7">
        <v>86763</v>
      </c>
      <c r="AD2025" s="7">
        <v>86.76</v>
      </c>
      <c r="AE2025" s="7">
        <v>286000</v>
      </c>
    </row>
    <row r="2026" spans="1:31" ht="22" customHeight="1" x14ac:dyDescent="0.3">
      <c r="A2026" s="2">
        <v>42919</v>
      </c>
      <c r="B2026" s="3" t="s">
        <v>31</v>
      </c>
      <c r="C2026" s="3" t="s">
        <v>56</v>
      </c>
      <c r="D2026" s="4" t="s">
        <v>68</v>
      </c>
      <c r="E2026" s="4" t="s">
        <v>68</v>
      </c>
      <c r="F2026" s="4" t="s">
        <v>68</v>
      </c>
      <c r="G2026" s="4" t="s">
        <v>68</v>
      </c>
      <c r="H2026" s="4" t="s">
        <v>68</v>
      </c>
      <c r="I2026" s="3" t="s">
        <v>1843</v>
      </c>
      <c r="J2026" s="3" t="s">
        <v>1598</v>
      </c>
      <c r="K2026" s="4" t="s">
        <v>68</v>
      </c>
      <c r="L2026" s="3" t="s">
        <v>120</v>
      </c>
      <c r="M2026" s="3" t="s">
        <v>61</v>
      </c>
      <c r="N2026" s="4" t="s">
        <v>68</v>
      </c>
      <c r="O2026" s="4" t="s">
        <v>68</v>
      </c>
      <c r="P2026" s="3" t="s">
        <v>1599</v>
      </c>
      <c r="Q2026" s="3" t="s">
        <v>1858</v>
      </c>
      <c r="R2026" s="3" t="s">
        <v>122</v>
      </c>
      <c r="S2026" s="3" t="s">
        <v>120</v>
      </c>
      <c r="T2026" s="3" t="s">
        <v>123</v>
      </c>
      <c r="U2026" s="3" t="s">
        <v>124</v>
      </c>
      <c r="V2026" s="3" t="s">
        <v>45</v>
      </c>
      <c r="W2026" s="3" t="s">
        <v>34</v>
      </c>
      <c r="X2026" s="3" t="s">
        <v>46</v>
      </c>
      <c r="Y2026" s="3" t="s">
        <v>47</v>
      </c>
      <c r="Z2026" s="3" t="s">
        <v>971</v>
      </c>
      <c r="AA2026" s="3" t="s">
        <v>2180</v>
      </c>
      <c r="AB2026" s="4">
        <v>1</v>
      </c>
      <c r="AC2026" s="4">
        <v>6720</v>
      </c>
      <c r="AD2026" s="4">
        <v>6.72</v>
      </c>
      <c r="AE2026" s="4">
        <v>185000</v>
      </c>
    </row>
    <row r="2027" spans="1:31" ht="22" customHeight="1" x14ac:dyDescent="0.3">
      <c r="A2027" s="5">
        <v>42919</v>
      </c>
      <c r="B2027" s="6" t="s">
        <v>31</v>
      </c>
      <c r="C2027" s="6" t="s">
        <v>56</v>
      </c>
      <c r="D2027" s="7" t="s">
        <v>68</v>
      </c>
      <c r="E2027" s="7" t="s">
        <v>68</v>
      </c>
      <c r="F2027" s="7" t="s">
        <v>68</v>
      </c>
      <c r="G2027" s="7" t="s">
        <v>68</v>
      </c>
      <c r="H2027" s="7" t="s">
        <v>68</v>
      </c>
      <c r="I2027" s="6" t="s">
        <v>1843</v>
      </c>
      <c r="J2027" s="6" t="s">
        <v>77</v>
      </c>
      <c r="K2027" s="6" t="s">
        <v>78</v>
      </c>
      <c r="L2027" s="6" t="s">
        <v>79</v>
      </c>
      <c r="M2027" s="7" t="s">
        <v>68</v>
      </c>
      <c r="N2027" s="7" t="s">
        <v>68</v>
      </c>
      <c r="O2027" s="7" t="s">
        <v>68</v>
      </c>
      <c r="P2027" s="6" t="s">
        <v>80</v>
      </c>
      <c r="Q2027" s="6" t="s">
        <v>1136</v>
      </c>
      <c r="R2027" s="6" t="s">
        <v>82</v>
      </c>
      <c r="S2027" s="6" t="s">
        <v>79</v>
      </c>
      <c r="T2027" s="6" t="s">
        <v>83</v>
      </c>
      <c r="U2027" s="6" t="s">
        <v>65</v>
      </c>
      <c r="V2027" s="6" t="s">
        <v>45</v>
      </c>
      <c r="W2027" s="6" t="s">
        <v>34</v>
      </c>
      <c r="X2027" s="6" t="s">
        <v>46</v>
      </c>
      <c r="Y2027" s="6" t="s">
        <v>47</v>
      </c>
      <c r="Z2027" s="6" t="s">
        <v>84</v>
      </c>
      <c r="AA2027" s="6" t="s">
        <v>2179</v>
      </c>
      <c r="AB2027" s="7">
        <v>6</v>
      </c>
      <c r="AC2027" s="7">
        <v>86691</v>
      </c>
      <c r="AD2027" s="7">
        <v>86.69</v>
      </c>
      <c r="AE2027" s="7">
        <v>286000</v>
      </c>
    </row>
    <row r="2028" spans="1:31" ht="22" customHeight="1" x14ac:dyDescent="0.3">
      <c r="A2028" s="2">
        <v>42919</v>
      </c>
      <c r="B2028" s="3" t="s">
        <v>31</v>
      </c>
      <c r="C2028" s="3" t="s">
        <v>56</v>
      </c>
      <c r="D2028" s="4" t="s">
        <v>68</v>
      </c>
      <c r="E2028" s="4" t="s">
        <v>68</v>
      </c>
      <c r="F2028" s="4" t="s">
        <v>68</v>
      </c>
      <c r="G2028" s="4" t="s">
        <v>68</v>
      </c>
      <c r="H2028" s="4" t="s">
        <v>68</v>
      </c>
      <c r="I2028" s="3" t="s">
        <v>1843</v>
      </c>
      <c r="J2028" s="3" t="s">
        <v>1078</v>
      </c>
      <c r="K2028" s="3" t="s">
        <v>1079</v>
      </c>
      <c r="L2028" s="3" t="s">
        <v>120</v>
      </c>
      <c r="M2028" s="4" t="s">
        <v>68</v>
      </c>
      <c r="N2028" s="4" t="s">
        <v>68</v>
      </c>
      <c r="O2028" s="4" t="s">
        <v>68</v>
      </c>
      <c r="P2028" s="3" t="s">
        <v>1080</v>
      </c>
      <c r="Q2028" s="3" t="s">
        <v>1858</v>
      </c>
      <c r="R2028" s="3" t="s">
        <v>316</v>
      </c>
      <c r="S2028" s="3" t="s">
        <v>120</v>
      </c>
      <c r="T2028" s="3" t="s">
        <v>317</v>
      </c>
      <c r="U2028" s="3" t="s">
        <v>124</v>
      </c>
      <c r="V2028" s="3" t="s">
        <v>45</v>
      </c>
      <c r="W2028" s="3" t="s">
        <v>34</v>
      </c>
      <c r="X2028" s="3" t="s">
        <v>46</v>
      </c>
      <c r="Y2028" s="3" t="s">
        <v>47</v>
      </c>
      <c r="Z2028" s="3" t="s">
        <v>318</v>
      </c>
      <c r="AA2028" s="3" t="s">
        <v>1445</v>
      </c>
      <c r="AB2028" s="4">
        <v>24</v>
      </c>
      <c r="AC2028" s="4">
        <v>289440</v>
      </c>
      <c r="AD2028" s="4">
        <v>289.44</v>
      </c>
      <c r="AE2028" s="4">
        <v>782000</v>
      </c>
    </row>
    <row r="2029" spans="1:31" ht="22" customHeight="1" x14ac:dyDescent="0.3">
      <c r="A2029" s="5">
        <v>42919</v>
      </c>
      <c r="B2029" s="6" t="s">
        <v>31</v>
      </c>
      <c r="C2029" s="6" t="s">
        <v>56</v>
      </c>
      <c r="D2029" s="7" t="s">
        <v>68</v>
      </c>
      <c r="E2029" s="7" t="s">
        <v>68</v>
      </c>
      <c r="F2029" s="7" t="s">
        <v>68</v>
      </c>
      <c r="G2029" s="7" t="s">
        <v>68</v>
      </c>
      <c r="H2029" s="7" t="s">
        <v>68</v>
      </c>
      <c r="I2029" s="6" t="s">
        <v>1843</v>
      </c>
      <c r="J2029" s="6" t="s">
        <v>1078</v>
      </c>
      <c r="K2029" s="6" t="s">
        <v>1079</v>
      </c>
      <c r="L2029" s="6" t="s">
        <v>120</v>
      </c>
      <c r="M2029" s="7" t="s">
        <v>68</v>
      </c>
      <c r="N2029" s="7" t="s">
        <v>68</v>
      </c>
      <c r="O2029" s="7" t="s">
        <v>68</v>
      </c>
      <c r="P2029" s="6" t="s">
        <v>1080</v>
      </c>
      <c r="Q2029" s="6" t="s">
        <v>1858</v>
      </c>
      <c r="R2029" s="6" t="s">
        <v>316</v>
      </c>
      <c r="S2029" s="6" t="s">
        <v>120</v>
      </c>
      <c r="T2029" s="6" t="s">
        <v>317</v>
      </c>
      <c r="U2029" s="6" t="s">
        <v>124</v>
      </c>
      <c r="V2029" s="6" t="s">
        <v>45</v>
      </c>
      <c r="W2029" s="6" t="s">
        <v>34</v>
      </c>
      <c r="X2029" s="6" t="s">
        <v>46</v>
      </c>
      <c r="Y2029" s="6" t="s">
        <v>47</v>
      </c>
      <c r="Z2029" s="6" t="s">
        <v>318</v>
      </c>
      <c r="AA2029" s="6" t="s">
        <v>1445</v>
      </c>
      <c r="AB2029" s="7">
        <v>20</v>
      </c>
      <c r="AC2029" s="7">
        <v>241200</v>
      </c>
      <c r="AD2029" s="7">
        <v>241.2</v>
      </c>
      <c r="AE2029" s="7">
        <v>652000</v>
      </c>
    </row>
    <row r="2030" spans="1:31" ht="22" customHeight="1" x14ac:dyDescent="0.3">
      <c r="A2030" s="2">
        <v>42919</v>
      </c>
      <c r="B2030" s="3" t="s">
        <v>31</v>
      </c>
      <c r="C2030" s="3" t="s">
        <v>56</v>
      </c>
      <c r="D2030" s="4" t="s">
        <v>68</v>
      </c>
      <c r="E2030" s="4" t="s">
        <v>68</v>
      </c>
      <c r="F2030" s="4" t="s">
        <v>68</v>
      </c>
      <c r="G2030" s="4" t="s">
        <v>68</v>
      </c>
      <c r="H2030" s="4" t="s">
        <v>68</v>
      </c>
      <c r="I2030" s="3" t="s">
        <v>1843</v>
      </c>
      <c r="J2030" s="3" t="s">
        <v>77</v>
      </c>
      <c r="K2030" s="3" t="s">
        <v>78</v>
      </c>
      <c r="L2030" s="3" t="s">
        <v>79</v>
      </c>
      <c r="M2030" s="4" t="s">
        <v>68</v>
      </c>
      <c r="N2030" s="4" t="s">
        <v>68</v>
      </c>
      <c r="O2030" s="4" t="s">
        <v>68</v>
      </c>
      <c r="P2030" s="3" t="s">
        <v>80</v>
      </c>
      <c r="Q2030" s="3" t="s">
        <v>1136</v>
      </c>
      <c r="R2030" s="3" t="s">
        <v>82</v>
      </c>
      <c r="S2030" s="3" t="s">
        <v>79</v>
      </c>
      <c r="T2030" s="3" t="s">
        <v>83</v>
      </c>
      <c r="U2030" s="3" t="s">
        <v>65</v>
      </c>
      <c r="V2030" s="3" t="s">
        <v>45</v>
      </c>
      <c r="W2030" s="3" t="s">
        <v>34</v>
      </c>
      <c r="X2030" s="3" t="s">
        <v>46</v>
      </c>
      <c r="Y2030" s="3" t="s">
        <v>47</v>
      </c>
      <c r="Z2030" s="3" t="s">
        <v>84</v>
      </c>
      <c r="AA2030" s="3" t="s">
        <v>2179</v>
      </c>
      <c r="AB2030" s="4">
        <v>6</v>
      </c>
      <c r="AC2030" s="4">
        <v>86681</v>
      </c>
      <c r="AD2030" s="4">
        <v>86.68</v>
      </c>
      <c r="AE2030" s="4">
        <v>286000</v>
      </c>
    </row>
    <row r="2031" spans="1:31" ht="22" customHeight="1" x14ac:dyDescent="0.3">
      <c r="A2031" s="5">
        <v>42918</v>
      </c>
      <c r="B2031" s="6" t="s">
        <v>31</v>
      </c>
      <c r="C2031" s="6" t="s">
        <v>1873</v>
      </c>
      <c r="D2031" s="6" t="s">
        <v>33</v>
      </c>
      <c r="E2031" s="6" t="s">
        <v>34</v>
      </c>
      <c r="F2031" s="6" t="s">
        <v>61</v>
      </c>
      <c r="G2031" s="9">
        <v>668366358</v>
      </c>
      <c r="H2031" s="7" t="s">
        <v>68</v>
      </c>
      <c r="I2031" s="6" t="s">
        <v>1874</v>
      </c>
      <c r="J2031" s="6" t="s">
        <v>230</v>
      </c>
      <c r="K2031" s="6" t="s">
        <v>580</v>
      </c>
      <c r="L2031" s="6" t="s">
        <v>110</v>
      </c>
      <c r="M2031" s="7" t="s">
        <v>68</v>
      </c>
      <c r="N2031" s="7" t="s">
        <v>68</v>
      </c>
      <c r="O2031" s="7" t="s">
        <v>68</v>
      </c>
      <c r="P2031" s="6" t="s">
        <v>231</v>
      </c>
      <c r="Q2031" s="6" t="s">
        <v>1845</v>
      </c>
      <c r="R2031" s="6" t="s">
        <v>113</v>
      </c>
      <c r="S2031" s="6" t="s">
        <v>110</v>
      </c>
      <c r="T2031" s="6" t="s">
        <v>114</v>
      </c>
      <c r="U2031" s="6" t="s">
        <v>115</v>
      </c>
      <c r="V2031" s="6" t="s">
        <v>45</v>
      </c>
      <c r="W2031" s="6" t="s">
        <v>34</v>
      </c>
      <c r="X2031" s="6" t="s">
        <v>46</v>
      </c>
      <c r="Y2031" s="6" t="s">
        <v>47</v>
      </c>
      <c r="Z2031" s="6" t="s">
        <v>1986</v>
      </c>
      <c r="AA2031" s="6" t="s">
        <v>2181</v>
      </c>
      <c r="AB2031" s="7">
        <v>1</v>
      </c>
      <c r="AC2031" s="7">
        <v>17000</v>
      </c>
      <c r="AD2031" s="7">
        <v>17</v>
      </c>
      <c r="AE2031" s="7">
        <v>50200</v>
      </c>
    </row>
    <row r="2032" spans="1:31" ht="22" customHeight="1" x14ac:dyDescent="0.3">
      <c r="A2032" s="2">
        <v>42915</v>
      </c>
      <c r="B2032" s="3" t="s">
        <v>31</v>
      </c>
      <c r="C2032" s="3" t="s">
        <v>1873</v>
      </c>
      <c r="D2032" s="3" t="s">
        <v>33</v>
      </c>
      <c r="E2032" s="3" t="s">
        <v>34</v>
      </c>
      <c r="F2032" s="3" t="s">
        <v>61</v>
      </c>
      <c r="G2032" s="8">
        <v>668366358</v>
      </c>
      <c r="H2032" s="4" t="s">
        <v>68</v>
      </c>
      <c r="I2032" s="3" t="s">
        <v>1874</v>
      </c>
      <c r="J2032" s="3" t="s">
        <v>131</v>
      </c>
      <c r="K2032" s="3" t="s">
        <v>109</v>
      </c>
      <c r="L2032" s="3" t="s">
        <v>110</v>
      </c>
      <c r="M2032" s="4" t="s">
        <v>68</v>
      </c>
      <c r="N2032" s="4" t="s">
        <v>68</v>
      </c>
      <c r="O2032" s="4" t="s">
        <v>68</v>
      </c>
      <c r="P2032" s="3" t="s">
        <v>132</v>
      </c>
      <c r="Q2032" s="3" t="s">
        <v>1845</v>
      </c>
      <c r="R2032" s="3" t="s">
        <v>133</v>
      </c>
      <c r="S2032" s="3" t="s">
        <v>110</v>
      </c>
      <c r="T2032" s="3" t="s">
        <v>134</v>
      </c>
      <c r="U2032" s="3" t="s">
        <v>115</v>
      </c>
      <c r="V2032" s="3" t="s">
        <v>45</v>
      </c>
      <c r="W2032" s="3" t="s">
        <v>34</v>
      </c>
      <c r="X2032" s="3" t="s">
        <v>46</v>
      </c>
      <c r="Y2032" s="3" t="s">
        <v>47</v>
      </c>
      <c r="Z2032" s="3" t="s">
        <v>187</v>
      </c>
      <c r="AA2032" s="3" t="s">
        <v>2182</v>
      </c>
      <c r="AB2032" s="4">
        <v>2</v>
      </c>
      <c r="AC2032" s="4">
        <v>11400</v>
      </c>
      <c r="AD2032" s="4">
        <v>11.4</v>
      </c>
      <c r="AE2032" s="4">
        <v>101000</v>
      </c>
    </row>
    <row r="2033" spans="1:31" ht="22" customHeight="1" x14ac:dyDescent="0.3">
      <c r="A2033" s="5">
        <v>42915</v>
      </c>
      <c r="B2033" s="6" t="s">
        <v>31</v>
      </c>
      <c r="C2033" s="6" t="s">
        <v>56</v>
      </c>
      <c r="D2033" s="7" t="s">
        <v>68</v>
      </c>
      <c r="E2033" s="7" t="s">
        <v>68</v>
      </c>
      <c r="F2033" s="7" t="s">
        <v>68</v>
      </c>
      <c r="G2033" s="7" t="s">
        <v>68</v>
      </c>
      <c r="H2033" s="7" t="s">
        <v>68</v>
      </c>
      <c r="I2033" s="6" t="s">
        <v>1843</v>
      </c>
      <c r="J2033" s="6" t="s">
        <v>131</v>
      </c>
      <c r="K2033" s="6" t="s">
        <v>109</v>
      </c>
      <c r="L2033" s="6" t="s">
        <v>110</v>
      </c>
      <c r="M2033" s="7" t="s">
        <v>68</v>
      </c>
      <c r="N2033" s="7" t="s">
        <v>68</v>
      </c>
      <c r="O2033" s="7" t="s">
        <v>68</v>
      </c>
      <c r="P2033" s="6" t="s">
        <v>132</v>
      </c>
      <c r="Q2033" s="6" t="s">
        <v>1858</v>
      </c>
      <c r="R2033" s="6" t="s">
        <v>133</v>
      </c>
      <c r="S2033" s="6" t="s">
        <v>110</v>
      </c>
      <c r="T2033" s="6" t="s">
        <v>134</v>
      </c>
      <c r="U2033" s="6" t="s">
        <v>115</v>
      </c>
      <c r="V2033" s="6" t="s">
        <v>45</v>
      </c>
      <c r="W2033" s="6" t="s">
        <v>34</v>
      </c>
      <c r="X2033" s="6" t="s">
        <v>46</v>
      </c>
      <c r="Y2033" s="6" t="s">
        <v>47</v>
      </c>
      <c r="Z2033" s="6" t="s">
        <v>971</v>
      </c>
      <c r="AA2033" s="6" t="s">
        <v>2183</v>
      </c>
      <c r="AB2033" s="7">
        <v>1</v>
      </c>
      <c r="AC2033" s="7">
        <v>8700</v>
      </c>
      <c r="AD2033" s="7">
        <v>8.6999999999999993</v>
      </c>
      <c r="AE2033" s="7">
        <v>196000</v>
      </c>
    </row>
    <row r="2034" spans="1:31" ht="22" customHeight="1" x14ac:dyDescent="0.3">
      <c r="A2034" s="2">
        <v>42915</v>
      </c>
      <c r="B2034" s="3" t="s">
        <v>31</v>
      </c>
      <c r="C2034" s="3" t="s">
        <v>56</v>
      </c>
      <c r="D2034" s="4" t="s">
        <v>68</v>
      </c>
      <c r="E2034" s="4" t="s">
        <v>68</v>
      </c>
      <c r="F2034" s="4" t="s">
        <v>68</v>
      </c>
      <c r="G2034" s="4" t="s">
        <v>68</v>
      </c>
      <c r="H2034" s="4" t="s">
        <v>68</v>
      </c>
      <c r="I2034" s="3" t="s">
        <v>1843</v>
      </c>
      <c r="J2034" s="3" t="s">
        <v>131</v>
      </c>
      <c r="K2034" s="3" t="s">
        <v>109</v>
      </c>
      <c r="L2034" s="3" t="s">
        <v>110</v>
      </c>
      <c r="M2034" s="4" t="s">
        <v>68</v>
      </c>
      <c r="N2034" s="4" t="s">
        <v>68</v>
      </c>
      <c r="O2034" s="4" t="s">
        <v>68</v>
      </c>
      <c r="P2034" s="3" t="s">
        <v>132</v>
      </c>
      <c r="Q2034" s="3" t="s">
        <v>1858</v>
      </c>
      <c r="R2034" s="3" t="s">
        <v>133</v>
      </c>
      <c r="S2034" s="3" t="s">
        <v>110</v>
      </c>
      <c r="T2034" s="3" t="s">
        <v>134</v>
      </c>
      <c r="U2034" s="3" t="s">
        <v>115</v>
      </c>
      <c r="V2034" s="3" t="s">
        <v>45</v>
      </c>
      <c r="W2034" s="3" t="s">
        <v>34</v>
      </c>
      <c r="X2034" s="3" t="s">
        <v>46</v>
      </c>
      <c r="Y2034" s="3" t="s">
        <v>47</v>
      </c>
      <c r="Z2034" s="3" t="s">
        <v>971</v>
      </c>
      <c r="AA2034" s="3" t="s">
        <v>2184</v>
      </c>
      <c r="AB2034" s="4">
        <v>1</v>
      </c>
      <c r="AC2034" s="4">
        <v>13752</v>
      </c>
      <c r="AD2034" s="4">
        <v>13.75</v>
      </c>
      <c r="AE2034" s="4">
        <v>310000</v>
      </c>
    </row>
    <row r="2035" spans="1:31" ht="22" customHeight="1" x14ac:dyDescent="0.3">
      <c r="A2035" s="5">
        <v>42915</v>
      </c>
      <c r="B2035" s="6" t="s">
        <v>31</v>
      </c>
      <c r="C2035" s="6" t="s">
        <v>56</v>
      </c>
      <c r="D2035" s="6" t="s">
        <v>222</v>
      </c>
      <c r="E2035" s="6" t="s">
        <v>34</v>
      </c>
      <c r="F2035" s="7" t="s">
        <v>68</v>
      </c>
      <c r="G2035" s="7" t="s">
        <v>68</v>
      </c>
      <c r="H2035" s="7" t="s">
        <v>68</v>
      </c>
      <c r="I2035" s="6" t="s">
        <v>1882</v>
      </c>
      <c r="J2035" s="6" t="s">
        <v>131</v>
      </c>
      <c r="K2035" s="6" t="s">
        <v>109</v>
      </c>
      <c r="L2035" s="6" t="s">
        <v>110</v>
      </c>
      <c r="M2035" s="7" t="s">
        <v>68</v>
      </c>
      <c r="N2035" s="7" t="s">
        <v>68</v>
      </c>
      <c r="O2035" s="7" t="s">
        <v>68</v>
      </c>
      <c r="P2035" s="6" t="s">
        <v>132</v>
      </c>
      <c r="Q2035" s="6" t="s">
        <v>1858</v>
      </c>
      <c r="R2035" s="6" t="s">
        <v>133</v>
      </c>
      <c r="S2035" s="6" t="s">
        <v>110</v>
      </c>
      <c r="T2035" s="6" t="s">
        <v>134</v>
      </c>
      <c r="U2035" s="6" t="s">
        <v>115</v>
      </c>
      <c r="V2035" s="6" t="s">
        <v>45</v>
      </c>
      <c r="W2035" s="6" t="s">
        <v>34</v>
      </c>
      <c r="X2035" s="6" t="s">
        <v>46</v>
      </c>
      <c r="Y2035" s="6" t="s">
        <v>47</v>
      </c>
      <c r="Z2035" s="6" t="s">
        <v>971</v>
      </c>
      <c r="AA2035" s="6" t="s">
        <v>2185</v>
      </c>
      <c r="AB2035" s="7">
        <v>2</v>
      </c>
      <c r="AC2035" s="7">
        <v>27504</v>
      </c>
      <c r="AD2035" s="7">
        <v>27.5</v>
      </c>
      <c r="AE2035" s="7">
        <v>621000</v>
      </c>
    </row>
    <row r="2036" spans="1:31" ht="22" customHeight="1" x14ac:dyDescent="0.3">
      <c r="A2036" s="2">
        <v>42915</v>
      </c>
      <c r="B2036" s="3" t="s">
        <v>31</v>
      </c>
      <c r="C2036" s="3" t="s">
        <v>56</v>
      </c>
      <c r="D2036" s="4" t="s">
        <v>68</v>
      </c>
      <c r="E2036" s="4" t="s">
        <v>68</v>
      </c>
      <c r="F2036" s="4" t="s">
        <v>68</v>
      </c>
      <c r="G2036" s="4" t="s">
        <v>68</v>
      </c>
      <c r="H2036" s="4" t="s">
        <v>68</v>
      </c>
      <c r="I2036" s="3" t="s">
        <v>1843</v>
      </c>
      <c r="J2036" s="3" t="s">
        <v>131</v>
      </c>
      <c r="K2036" s="3" t="s">
        <v>109</v>
      </c>
      <c r="L2036" s="3" t="s">
        <v>110</v>
      </c>
      <c r="M2036" s="4" t="s">
        <v>68</v>
      </c>
      <c r="N2036" s="4" t="s">
        <v>68</v>
      </c>
      <c r="O2036" s="4" t="s">
        <v>68</v>
      </c>
      <c r="P2036" s="3" t="s">
        <v>132</v>
      </c>
      <c r="Q2036" s="3" t="s">
        <v>1858</v>
      </c>
      <c r="R2036" s="3" t="s">
        <v>133</v>
      </c>
      <c r="S2036" s="3" t="s">
        <v>110</v>
      </c>
      <c r="T2036" s="3" t="s">
        <v>134</v>
      </c>
      <c r="U2036" s="3" t="s">
        <v>115</v>
      </c>
      <c r="V2036" s="3" t="s">
        <v>45</v>
      </c>
      <c r="W2036" s="3" t="s">
        <v>34</v>
      </c>
      <c r="X2036" s="3" t="s">
        <v>46</v>
      </c>
      <c r="Y2036" s="3" t="s">
        <v>47</v>
      </c>
      <c r="Z2036" s="3" t="s">
        <v>971</v>
      </c>
      <c r="AA2036" s="3" t="s">
        <v>2186</v>
      </c>
      <c r="AB2036" s="4">
        <v>2</v>
      </c>
      <c r="AC2036" s="4">
        <v>24960</v>
      </c>
      <c r="AD2036" s="4">
        <v>24.96</v>
      </c>
      <c r="AE2036" s="4">
        <v>563000</v>
      </c>
    </row>
    <row r="2037" spans="1:31" ht="22" customHeight="1" x14ac:dyDescent="0.3">
      <c r="A2037" s="5">
        <v>42912</v>
      </c>
      <c r="B2037" s="6" t="s">
        <v>31</v>
      </c>
      <c r="C2037" s="6" t="s">
        <v>56</v>
      </c>
      <c r="D2037" s="7" t="s">
        <v>68</v>
      </c>
      <c r="E2037" s="7" t="s">
        <v>68</v>
      </c>
      <c r="F2037" s="7" t="s">
        <v>68</v>
      </c>
      <c r="G2037" s="7" t="s">
        <v>68</v>
      </c>
      <c r="H2037" s="7" t="s">
        <v>68</v>
      </c>
      <c r="I2037" s="6" t="s">
        <v>1843</v>
      </c>
      <c r="J2037" s="6" t="s">
        <v>77</v>
      </c>
      <c r="K2037" s="6" t="s">
        <v>78</v>
      </c>
      <c r="L2037" s="6" t="s">
        <v>79</v>
      </c>
      <c r="M2037" s="7" t="s">
        <v>68</v>
      </c>
      <c r="N2037" s="7" t="s">
        <v>68</v>
      </c>
      <c r="O2037" s="7" t="s">
        <v>68</v>
      </c>
      <c r="P2037" s="6" t="s">
        <v>80</v>
      </c>
      <c r="Q2037" s="6" t="s">
        <v>1136</v>
      </c>
      <c r="R2037" s="6" t="s">
        <v>82</v>
      </c>
      <c r="S2037" s="6" t="s">
        <v>79</v>
      </c>
      <c r="T2037" s="6" t="s">
        <v>83</v>
      </c>
      <c r="U2037" s="6" t="s">
        <v>65</v>
      </c>
      <c r="V2037" s="6" t="s">
        <v>45</v>
      </c>
      <c r="W2037" s="6" t="s">
        <v>34</v>
      </c>
      <c r="X2037" s="6" t="s">
        <v>46</v>
      </c>
      <c r="Y2037" s="6" t="s">
        <v>47</v>
      </c>
      <c r="Z2037" s="6" t="s">
        <v>84</v>
      </c>
      <c r="AA2037" s="6" t="s">
        <v>2187</v>
      </c>
      <c r="AB2037" s="7">
        <v>5</v>
      </c>
      <c r="AC2037" s="7">
        <v>72203</v>
      </c>
      <c r="AD2037" s="7">
        <v>72.2</v>
      </c>
      <c r="AE2037" s="7">
        <v>245000</v>
      </c>
    </row>
    <row r="2038" spans="1:31" ht="22" customHeight="1" x14ac:dyDescent="0.3">
      <c r="A2038" s="2">
        <v>42912</v>
      </c>
      <c r="B2038" s="3" t="s">
        <v>31</v>
      </c>
      <c r="C2038" s="3" t="s">
        <v>56</v>
      </c>
      <c r="D2038" s="4" t="s">
        <v>68</v>
      </c>
      <c r="E2038" s="4" t="s">
        <v>68</v>
      </c>
      <c r="F2038" s="4" t="s">
        <v>68</v>
      </c>
      <c r="G2038" s="4" t="s">
        <v>68</v>
      </c>
      <c r="H2038" s="4" t="s">
        <v>68</v>
      </c>
      <c r="I2038" s="3" t="s">
        <v>1843</v>
      </c>
      <c r="J2038" s="3" t="s">
        <v>77</v>
      </c>
      <c r="K2038" s="3" t="s">
        <v>78</v>
      </c>
      <c r="L2038" s="3" t="s">
        <v>79</v>
      </c>
      <c r="M2038" s="4" t="s">
        <v>68</v>
      </c>
      <c r="N2038" s="4" t="s">
        <v>68</v>
      </c>
      <c r="O2038" s="4" t="s">
        <v>68</v>
      </c>
      <c r="P2038" s="3" t="s">
        <v>80</v>
      </c>
      <c r="Q2038" s="3" t="s">
        <v>1136</v>
      </c>
      <c r="R2038" s="3" t="s">
        <v>82</v>
      </c>
      <c r="S2038" s="3" t="s">
        <v>79</v>
      </c>
      <c r="T2038" s="3" t="s">
        <v>83</v>
      </c>
      <c r="U2038" s="3" t="s">
        <v>65</v>
      </c>
      <c r="V2038" s="3" t="s">
        <v>45</v>
      </c>
      <c r="W2038" s="3" t="s">
        <v>34</v>
      </c>
      <c r="X2038" s="3" t="s">
        <v>46</v>
      </c>
      <c r="Y2038" s="3" t="s">
        <v>47</v>
      </c>
      <c r="Z2038" s="3" t="s">
        <v>84</v>
      </c>
      <c r="AA2038" s="3" t="s">
        <v>2188</v>
      </c>
      <c r="AB2038" s="4">
        <v>6</v>
      </c>
      <c r="AC2038" s="4">
        <v>86627</v>
      </c>
      <c r="AD2038" s="4">
        <v>86.63</v>
      </c>
      <c r="AE2038" s="4">
        <v>294000</v>
      </c>
    </row>
    <row r="2039" spans="1:31" ht="22" customHeight="1" x14ac:dyDescent="0.3">
      <c r="A2039" s="5">
        <v>42912</v>
      </c>
      <c r="B2039" s="6" t="s">
        <v>31</v>
      </c>
      <c r="C2039" s="6" t="s">
        <v>56</v>
      </c>
      <c r="D2039" s="7" t="s">
        <v>68</v>
      </c>
      <c r="E2039" s="7" t="s">
        <v>68</v>
      </c>
      <c r="F2039" s="7" t="s">
        <v>68</v>
      </c>
      <c r="G2039" s="7" t="s">
        <v>68</v>
      </c>
      <c r="H2039" s="7" t="s">
        <v>68</v>
      </c>
      <c r="I2039" s="6" t="s">
        <v>1955</v>
      </c>
      <c r="J2039" s="6" t="s">
        <v>127</v>
      </c>
      <c r="K2039" s="7" t="s">
        <v>68</v>
      </c>
      <c r="L2039" s="6" t="s">
        <v>120</v>
      </c>
      <c r="M2039" s="7" t="s">
        <v>68</v>
      </c>
      <c r="N2039" s="7" t="s">
        <v>68</v>
      </c>
      <c r="O2039" s="7" t="s">
        <v>68</v>
      </c>
      <c r="P2039" s="6" t="s">
        <v>128</v>
      </c>
      <c r="Q2039" s="6" t="s">
        <v>1858</v>
      </c>
      <c r="R2039" s="6" t="s">
        <v>122</v>
      </c>
      <c r="S2039" s="6" t="s">
        <v>120</v>
      </c>
      <c r="T2039" s="6" t="s">
        <v>123</v>
      </c>
      <c r="U2039" s="6" t="s">
        <v>124</v>
      </c>
      <c r="V2039" s="6" t="s">
        <v>45</v>
      </c>
      <c r="W2039" s="6" t="s">
        <v>34</v>
      </c>
      <c r="X2039" s="6" t="s">
        <v>46</v>
      </c>
      <c r="Y2039" s="6" t="s">
        <v>47</v>
      </c>
      <c r="Z2039" s="6" t="s">
        <v>2189</v>
      </c>
      <c r="AA2039" s="6" t="s">
        <v>1517</v>
      </c>
      <c r="AB2039" s="7">
        <v>2</v>
      </c>
      <c r="AC2039" s="7">
        <v>20120</v>
      </c>
      <c r="AD2039" s="7">
        <v>20.12</v>
      </c>
      <c r="AE2039" s="7">
        <v>60200</v>
      </c>
    </row>
    <row r="2040" spans="1:31" ht="22" customHeight="1" x14ac:dyDescent="0.3">
      <c r="A2040" s="2">
        <v>42912</v>
      </c>
      <c r="B2040" s="3" t="s">
        <v>31</v>
      </c>
      <c r="C2040" s="3" t="s">
        <v>56</v>
      </c>
      <c r="D2040" s="4" t="s">
        <v>68</v>
      </c>
      <c r="E2040" s="4" t="s">
        <v>68</v>
      </c>
      <c r="F2040" s="4" t="s">
        <v>68</v>
      </c>
      <c r="G2040" s="4" t="s">
        <v>68</v>
      </c>
      <c r="H2040" s="4" t="s">
        <v>68</v>
      </c>
      <c r="I2040" s="3" t="s">
        <v>1843</v>
      </c>
      <c r="J2040" s="3" t="s">
        <v>77</v>
      </c>
      <c r="K2040" s="3" t="s">
        <v>78</v>
      </c>
      <c r="L2040" s="3" t="s">
        <v>79</v>
      </c>
      <c r="M2040" s="4" t="s">
        <v>68</v>
      </c>
      <c r="N2040" s="4" t="s">
        <v>68</v>
      </c>
      <c r="O2040" s="4" t="s">
        <v>68</v>
      </c>
      <c r="P2040" s="3" t="s">
        <v>80</v>
      </c>
      <c r="Q2040" s="3" t="s">
        <v>1136</v>
      </c>
      <c r="R2040" s="3" t="s">
        <v>82</v>
      </c>
      <c r="S2040" s="3" t="s">
        <v>79</v>
      </c>
      <c r="T2040" s="3" t="s">
        <v>83</v>
      </c>
      <c r="U2040" s="3" t="s">
        <v>65</v>
      </c>
      <c r="V2040" s="3" t="s">
        <v>45</v>
      </c>
      <c r="W2040" s="3" t="s">
        <v>34</v>
      </c>
      <c r="X2040" s="3" t="s">
        <v>46</v>
      </c>
      <c r="Y2040" s="3" t="s">
        <v>47</v>
      </c>
      <c r="Z2040" s="3" t="s">
        <v>84</v>
      </c>
      <c r="AA2040" s="3" t="s">
        <v>2190</v>
      </c>
      <c r="AB2040" s="4">
        <v>6</v>
      </c>
      <c r="AC2040" s="4">
        <v>86544</v>
      </c>
      <c r="AD2040" s="4">
        <v>86.54</v>
      </c>
      <c r="AE2040" s="4">
        <v>294000</v>
      </c>
    </row>
    <row r="2041" spans="1:31" ht="22" customHeight="1" x14ac:dyDescent="0.3">
      <c r="A2041" s="5">
        <v>42911</v>
      </c>
      <c r="B2041" s="6" t="s">
        <v>31</v>
      </c>
      <c r="C2041" s="6" t="s">
        <v>56</v>
      </c>
      <c r="D2041" s="7" t="s">
        <v>68</v>
      </c>
      <c r="E2041" s="7" t="s">
        <v>68</v>
      </c>
      <c r="F2041" s="7" t="s">
        <v>68</v>
      </c>
      <c r="G2041" s="7" t="s">
        <v>68</v>
      </c>
      <c r="H2041" s="7" t="s">
        <v>68</v>
      </c>
      <c r="I2041" s="6" t="s">
        <v>1843</v>
      </c>
      <c r="J2041" s="6" t="s">
        <v>1382</v>
      </c>
      <c r="K2041" s="6" t="s">
        <v>119</v>
      </c>
      <c r="L2041" s="6" t="s">
        <v>120</v>
      </c>
      <c r="M2041" s="7" t="s">
        <v>68</v>
      </c>
      <c r="N2041" s="7" t="s">
        <v>68</v>
      </c>
      <c r="O2041" s="7" t="s">
        <v>68</v>
      </c>
      <c r="P2041" s="6" t="s">
        <v>1383</v>
      </c>
      <c r="Q2041" s="6" t="s">
        <v>1858</v>
      </c>
      <c r="R2041" s="6" t="s">
        <v>122</v>
      </c>
      <c r="S2041" s="6" t="s">
        <v>120</v>
      </c>
      <c r="T2041" s="6" t="s">
        <v>123</v>
      </c>
      <c r="U2041" s="6" t="s">
        <v>124</v>
      </c>
      <c r="V2041" s="6" t="s">
        <v>45</v>
      </c>
      <c r="W2041" s="6" t="s">
        <v>34</v>
      </c>
      <c r="X2041" s="6" t="s">
        <v>46</v>
      </c>
      <c r="Y2041" s="6" t="s">
        <v>47</v>
      </c>
      <c r="Z2041" s="6" t="s">
        <v>971</v>
      </c>
      <c r="AA2041" s="6" t="s">
        <v>2191</v>
      </c>
      <c r="AB2041" s="7">
        <v>2</v>
      </c>
      <c r="AC2041" s="7">
        <v>16416</v>
      </c>
      <c r="AD2041" s="7">
        <v>16.420000000000002</v>
      </c>
      <c r="AE2041" s="7">
        <v>371000</v>
      </c>
    </row>
    <row r="2042" spans="1:31" ht="22" customHeight="1" x14ac:dyDescent="0.3">
      <c r="A2042" s="2">
        <v>42909</v>
      </c>
      <c r="B2042" s="3" t="s">
        <v>31</v>
      </c>
      <c r="C2042" s="3" t="s">
        <v>56</v>
      </c>
      <c r="D2042" s="4" t="s">
        <v>68</v>
      </c>
      <c r="E2042" s="4" t="s">
        <v>68</v>
      </c>
      <c r="F2042" s="4" t="s">
        <v>68</v>
      </c>
      <c r="G2042" s="4" t="s">
        <v>68</v>
      </c>
      <c r="H2042" s="4" t="s">
        <v>68</v>
      </c>
      <c r="I2042" s="3" t="s">
        <v>1843</v>
      </c>
      <c r="J2042" s="3" t="s">
        <v>244</v>
      </c>
      <c r="K2042" s="4" t="s">
        <v>68</v>
      </c>
      <c r="L2042" s="3" t="s">
        <v>245</v>
      </c>
      <c r="M2042" s="3" t="s">
        <v>61</v>
      </c>
      <c r="N2042" s="4" t="s">
        <v>68</v>
      </c>
      <c r="O2042" s="4" t="s">
        <v>68</v>
      </c>
      <c r="P2042" s="3" t="s">
        <v>246</v>
      </c>
      <c r="Q2042" s="3" t="s">
        <v>1858</v>
      </c>
      <c r="R2042" s="3" t="s">
        <v>474</v>
      </c>
      <c r="S2042" s="3" t="s">
        <v>245</v>
      </c>
      <c r="T2042" s="3" t="s">
        <v>475</v>
      </c>
      <c r="U2042" s="3" t="s">
        <v>124</v>
      </c>
      <c r="V2042" s="3" t="s">
        <v>45</v>
      </c>
      <c r="W2042" s="3" t="s">
        <v>34</v>
      </c>
      <c r="X2042" s="3" t="s">
        <v>46</v>
      </c>
      <c r="Y2042" s="3" t="s">
        <v>47</v>
      </c>
      <c r="Z2042" s="3" t="s">
        <v>187</v>
      </c>
      <c r="AA2042" s="3" t="s">
        <v>2192</v>
      </c>
      <c r="AB2042" s="4">
        <v>4</v>
      </c>
      <c r="AC2042" s="4">
        <v>97600</v>
      </c>
      <c r="AD2042" s="4">
        <v>97.6</v>
      </c>
      <c r="AE2042" s="4">
        <v>931000</v>
      </c>
    </row>
    <row r="2043" spans="1:31" ht="22" customHeight="1" x14ac:dyDescent="0.3">
      <c r="A2043" s="5">
        <v>42905</v>
      </c>
      <c r="B2043" s="6" t="s">
        <v>31</v>
      </c>
      <c r="C2043" s="6" t="s">
        <v>56</v>
      </c>
      <c r="D2043" s="7" t="s">
        <v>68</v>
      </c>
      <c r="E2043" s="7" t="s">
        <v>68</v>
      </c>
      <c r="F2043" s="7" t="s">
        <v>68</v>
      </c>
      <c r="G2043" s="7" t="s">
        <v>68</v>
      </c>
      <c r="H2043" s="7" t="s">
        <v>68</v>
      </c>
      <c r="I2043" s="6" t="s">
        <v>1843</v>
      </c>
      <c r="J2043" s="6" t="s">
        <v>131</v>
      </c>
      <c r="K2043" s="6" t="s">
        <v>109</v>
      </c>
      <c r="L2043" s="6" t="s">
        <v>110</v>
      </c>
      <c r="M2043" s="7" t="s">
        <v>68</v>
      </c>
      <c r="N2043" s="7" t="s">
        <v>68</v>
      </c>
      <c r="O2043" s="7" t="s">
        <v>68</v>
      </c>
      <c r="P2043" s="6" t="s">
        <v>132</v>
      </c>
      <c r="Q2043" s="6" t="s">
        <v>1858</v>
      </c>
      <c r="R2043" s="6" t="s">
        <v>133</v>
      </c>
      <c r="S2043" s="6" t="s">
        <v>110</v>
      </c>
      <c r="T2043" s="6" t="s">
        <v>134</v>
      </c>
      <c r="U2043" s="6" t="s">
        <v>115</v>
      </c>
      <c r="V2043" s="6" t="s">
        <v>45</v>
      </c>
      <c r="W2043" s="6" t="s">
        <v>34</v>
      </c>
      <c r="X2043" s="6" t="s">
        <v>46</v>
      </c>
      <c r="Y2043" s="6" t="s">
        <v>47</v>
      </c>
      <c r="Z2043" s="6" t="s">
        <v>971</v>
      </c>
      <c r="AA2043" s="6" t="s">
        <v>2193</v>
      </c>
      <c r="AB2043" s="7">
        <v>2</v>
      </c>
      <c r="AC2043" s="7">
        <v>28840</v>
      </c>
      <c r="AD2043" s="7">
        <v>28.84</v>
      </c>
      <c r="AE2043" s="7">
        <v>651000</v>
      </c>
    </row>
    <row r="2044" spans="1:31" ht="22" customHeight="1" x14ac:dyDescent="0.3">
      <c r="A2044" s="2">
        <v>42905</v>
      </c>
      <c r="B2044" s="3" t="s">
        <v>31</v>
      </c>
      <c r="C2044" s="3" t="s">
        <v>56</v>
      </c>
      <c r="D2044" s="4" t="s">
        <v>68</v>
      </c>
      <c r="E2044" s="4" t="s">
        <v>68</v>
      </c>
      <c r="F2044" s="4" t="s">
        <v>68</v>
      </c>
      <c r="G2044" s="4" t="s">
        <v>68</v>
      </c>
      <c r="H2044" s="4" t="s">
        <v>68</v>
      </c>
      <c r="I2044" s="3" t="s">
        <v>1843</v>
      </c>
      <c r="J2044" s="3" t="s">
        <v>131</v>
      </c>
      <c r="K2044" s="3" t="s">
        <v>109</v>
      </c>
      <c r="L2044" s="3" t="s">
        <v>110</v>
      </c>
      <c r="M2044" s="4" t="s">
        <v>68</v>
      </c>
      <c r="N2044" s="4" t="s">
        <v>68</v>
      </c>
      <c r="O2044" s="4" t="s">
        <v>68</v>
      </c>
      <c r="P2044" s="3" t="s">
        <v>132</v>
      </c>
      <c r="Q2044" s="3" t="s">
        <v>1858</v>
      </c>
      <c r="R2044" s="3" t="s">
        <v>133</v>
      </c>
      <c r="S2044" s="3" t="s">
        <v>110</v>
      </c>
      <c r="T2044" s="3" t="s">
        <v>134</v>
      </c>
      <c r="U2044" s="3" t="s">
        <v>115</v>
      </c>
      <c r="V2044" s="3" t="s">
        <v>45</v>
      </c>
      <c r="W2044" s="3" t="s">
        <v>34</v>
      </c>
      <c r="X2044" s="3" t="s">
        <v>46</v>
      </c>
      <c r="Y2044" s="3" t="s">
        <v>47</v>
      </c>
      <c r="Z2044" s="3" t="s">
        <v>187</v>
      </c>
      <c r="AA2044" s="3" t="s">
        <v>2194</v>
      </c>
      <c r="AB2044" s="4">
        <v>1</v>
      </c>
      <c r="AC2044" s="4">
        <v>5700</v>
      </c>
      <c r="AD2044" s="4">
        <v>5.7</v>
      </c>
      <c r="AE2044" s="4">
        <v>50600</v>
      </c>
    </row>
    <row r="2045" spans="1:31" ht="22" customHeight="1" x14ac:dyDescent="0.3">
      <c r="A2045" s="5">
        <v>42905</v>
      </c>
      <c r="B2045" s="6" t="s">
        <v>31</v>
      </c>
      <c r="C2045" s="6" t="s">
        <v>56</v>
      </c>
      <c r="D2045" s="7" t="s">
        <v>68</v>
      </c>
      <c r="E2045" s="7" t="s">
        <v>68</v>
      </c>
      <c r="F2045" s="7" t="s">
        <v>68</v>
      </c>
      <c r="G2045" s="7" t="s">
        <v>68</v>
      </c>
      <c r="H2045" s="7" t="s">
        <v>68</v>
      </c>
      <c r="I2045" s="6" t="s">
        <v>1843</v>
      </c>
      <c r="J2045" s="6" t="s">
        <v>77</v>
      </c>
      <c r="K2045" s="6" t="s">
        <v>78</v>
      </c>
      <c r="L2045" s="6" t="s">
        <v>79</v>
      </c>
      <c r="M2045" s="7" t="s">
        <v>68</v>
      </c>
      <c r="N2045" s="7" t="s">
        <v>68</v>
      </c>
      <c r="O2045" s="7" t="s">
        <v>68</v>
      </c>
      <c r="P2045" s="6" t="s">
        <v>80</v>
      </c>
      <c r="Q2045" s="6" t="s">
        <v>1136</v>
      </c>
      <c r="R2045" s="6" t="s">
        <v>82</v>
      </c>
      <c r="S2045" s="6" t="s">
        <v>79</v>
      </c>
      <c r="T2045" s="6" t="s">
        <v>83</v>
      </c>
      <c r="U2045" s="6" t="s">
        <v>65</v>
      </c>
      <c r="V2045" s="6" t="s">
        <v>45</v>
      </c>
      <c r="W2045" s="6" t="s">
        <v>34</v>
      </c>
      <c r="X2045" s="6" t="s">
        <v>46</v>
      </c>
      <c r="Y2045" s="6" t="s">
        <v>47</v>
      </c>
      <c r="Z2045" s="6" t="s">
        <v>84</v>
      </c>
      <c r="AA2045" s="6" t="s">
        <v>2195</v>
      </c>
      <c r="AB2045" s="7">
        <v>6</v>
      </c>
      <c r="AC2045" s="7">
        <v>86653</v>
      </c>
      <c r="AD2045" s="7">
        <v>86.65</v>
      </c>
      <c r="AE2045" s="7">
        <v>294000</v>
      </c>
    </row>
    <row r="2046" spans="1:31" ht="22" customHeight="1" x14ac:dyDescent="0.3">
      <c r="A2046" s="2">
        <v>42905</v>
      </c>
      <c r="B2046" s="3" t="s">
        <v>107</v>
      </c>
      <c r="C2046" s="3" t="s">
        <v>56</v>
      </c>
      <c r="D2046" s="4" t="s">
        <v>68</v>
      </c>
      <c r="E2046" s="4" t="s">
        <v>68</v>
      </c>
      <c r="F2046" s="4" t="s">
        <v>68</v>
      </c>
      <c r="G2046" s="4" t="s">
        <v>68</v>
      </c>
      <c r="H2046" s="4" t="s">
        <v>68</v>
      </c>
      <c r="I2046" s="3" t="s">
        <v>1843</v>
      </c>
      <c r="J2046" s="3" t="s">
        <v>108</v>
      </c>
      <c r="K2046" s="3" t="s">
        <v>109</v>
      </c>
      <c r="L2046" s="3" t="s">
        <v>110</v>
      </c>
      <c r="M2046" s="3" t="s">
        <v>61</v>
      </c>
      <c r="N2046" s="4">
        <v>4753761516.5299997</v>
      </c>
      <c r="O2046" s="4">
        <v>5421594553.2399998</v>
      </c>
      <c r="P2046" s="3" t="s">
        <v>1856</v>
      </c>
      <c r="Q2046" s="3" t="s">
        <v>1858</v>
      </c>
      <c r="R2046" s="3" t="s">
        <v>133</v>
      </c>
      <c r="S2046" s="3" t="s">
        <v>110</v>
      </c>
      <c r="T2046" s="3" t="s">
        <v>134</v>
      </c>
      <c r="U2046" s="3" t="s">
        <v>115</v>
      </c>
      <c r="V2046" s="3" t="s">
        <v>45</v>
      </c>
      <c r="W2046" s="3" t="s">
        <v>34</v>
      </c>
      <c r="X2046" s="3" t="s">
        <v>46</v>
      </c>
      <c r="Y2046" s="3" t="s">
        <v>47</v>
      </c>
      <c r="Z2046" s="3" t="s">
        <v>187</v>
      </c>
      <c r="AA2046" s="3" t="s">
        <v>2196</v>
      </c>
      <c r="AB2046" s="4">
        <v>4</v>
      </c>
      <c r="AC2046" s="4">
        <v>40360</v>
      </c>
      <c r="AD2046" s="4">
        <v>40.36</v>
      </c>
      <c r="AE2046" s="4">
        <v>358000</v>
      </c>
    </row>
    <row r="2047" spans="1:31" ht="22" customHeight="1" x14ac:dyDescent="0.3">
      <c r="A2047" s="5">
        <v>42904</v>
      </c>
      <c r="B2047" s="6" t="s">
        <v>31</v>
      </c>
      <c r="C2047" s="6" t="s">
        <v>56</v>
      </c>
      <c r="D2047" s="6" t="s">
        <v>222</v>
      </c>
      <c r="E2047" s="6" t="s">
        <v>34</v>
      </c>
      <c r="F2047" s="7" t="s">
        <v>68</v>
      </c>
      <c r="G2047" s="7" t="s">
        <v>68</v>
      </c>
      <c r="H2047" s="7" t="s">
        <v>68</v>
      </c>
      <c r="I2047" s="6" t="s">
        <v>1882</v>
      </c>
      <c r="J2047" s="6" t="s">
        <v>1283</v>
      </c>
      <c r="K2047" s="7" t="s">
        <v>68</v>
      </c>
      <c r="L2047" s="6" t="s">
        <v>120</v>
      </c>
      <c r="M2047" s="7" t="s">
        <v>68</v>
      </c>
      <c r="N2047" s="7" t="s">
        <v>68</v>
      </c>
      <c r="O2047" s="7" t="s">
        <v>68</v>
      </c>
      <c r="P2047" s="6" t="s">
        <v>1284</v>
      </c>
      <c r="Q2047" s="6" t="s">
        <v>1858</v>
      </c>
      <c r="R2047" s="6" t="s">
        <v>122</v>
      </c>
      <c r="S2047" s="6" t="s">
        <v>120</v>
      </c>
      <c r="T2047" s="6" t="s">
        <v>123</v>
      </c>
      <c r="U2047" s="6" t="s">
        <v>124</v>
      </c>
      <c r="V2047" s="6" t="s">
        <v>45</v>
      </c>
      <c r="W2047" s="6" t="s">
        <v>34</v>
      </c>
      <c r="X2047" s="6" t="s">
        <v>46</v>
      </c>
      <c r="Y2047" s="6" t="s">
        <v>47</v>
      </c>
      <c r="Z2047" s="6" t="s">
        <v>2189</v>
      </c>
      <c r="AA2047" s="6" t="s">
        <v>1445</v>
      </c>
      <c r="AB2047" s="7">
        <v>20</v>
      </c>
      <c r="AC2047" s="7">
        <v>241440</v>
      </c>
      <c r="AD2047" s="7">
        <v>241.44</v>
      </c>
      <c r="AE2047" s="7">
        <v>722000</v>
      </c>
    </row>
    <row r="2048" spans="1:31" ht="22" customHeight="1" x14ac:dyDescent="0.3">
      <c r="A2048" s="2">
        <v>42904</v>
      </c>
      <c r="B2048" s="3" t="s">
        <v>31</v>
      </c>
      <c r="C2048" s="3" t="s">
        <v>56</v>
      </c>
      <c r="D2048" s="4" t="s">
        <v>68</v>
      </c>
      <c r="E2048" s="4" t="s">
        <v>68</v>
      </c>
      <c r="F2048" s="4" t="s">
        <v>68</v>
      </c>
      <c r="G2048" s="4" t="s">
        <v>68</v>
      </c>
      <c r="H2048" s="4" t="s">
        <v>68</v>
      </c>
      <c r="I2048" s="3" t="s">
        <v>1843</v>
      </c>
      <c r="J2048" s="3" t="s">
        <v>244</v>
      </c>
      <c r="K2048" s="4" t="s">
        <v>68</v>
      </c>
      <c r="L2048" s="3" t="s">
        <v>245</v>
      </c>
      <c r="M2048" s="3" t="s">
        <v>61</v>
      </c>
      <c r="N2048" s="4" t="s">
        <v>68</v>
      </c>
      <c r="O2048" s="4" t="s">
        <v>68</v>
      </c>
      <c r="P2048" s="3" t="s">
        <v>246</v>
      </c>
      <c r="Q2048" s="3" t="s">
        <v>1858</v>
      </c>
      <c r="R2048" s="3" t="s">
        <v>474</v>
      </c>
      <c r="S2048" s="3" t="s">
        <v>245</v>
      </c>
      <c r="T2048" s="3" t="s">
        <v>475</v>
      </c>
      <c r="U2048" s="3" t="s">
        <v>124</v>
      </c>
      <c r="V2048" s="3" t="s">
        <v>45</v>
      </c>
      <c r="W2048" s="3" t="s">
        <v>34</v>
      </c>
      <c r="X2048" s="3" t="s">
        <v>46</v>
      </c>
      <c r="Y2048" s="3" t="s">
        <v>47</v>
      </c>
      <c r="Z2048" s="3" t="s">
        <v>187</v>
      </c>
      <c r="AA2048" s="3" t="s">
        <v>2197</v>
      </c>
      <c r="AB2048" s="4">
        <v>2</v>
      </c>
      <c r="AC2048" s="4">
        <v>48800</v>
      </c>
      <c r="AD2048" s="4">
        <v>48.8</v>
      </c>
      <c r="AE2048" s="4">
        <v>465000</v>
      </c>
    </row>
    <row r="2049" spans="1:31" ht="22" customHeight="1" x14ac:dyDescent="0.3">
      <c r="A2049" s="5">
        <v>42904</v>
      </c>
      <c r="B2049" s="6" t="s">
        <v>31</v>
      </c>
      <c r="C2049" s="6" t="s">
        <v>56</v>
      </c>
      <c r="D2049" s="7" t="s">
        <v>68</v>
      </c>
      <c r="E2049" s="7" t="s">
        <v>68</v>
      </c>
      <c r="F2049" s="7" t="s">
        <v>68</v>
      </c>
      <c r="G2049" s="7" t="s">
        <v>68</v>
      </c>
      <c r="H2049" s="7" t="s">
        <v>68</v>
      </c>
      <c r="I2049" s="6" t="s">
        <v>1843</v>
      </c>
      <c r="J2049" s="6" t="s">
        <v>244</v>
      </c>
      <c r="K2049" s="7" t="s">
        <v>68</v>
      </c>
      <c r="L2049" s="6" t="s">
        <v>245</v>
      </c>
      <c r="M2049" s="6" t="s">
        <v>61</v>
      </c>
      <c r="N2049" s="7" t="s">
        <v>68</v>
      </c>
      <c r="O2049" s="7" t="s">
        <v>68</v>
      </c>
      <c r="P2049" s="6" t="s">
        <v>246</v>
      </c>
      <c r="Q2049" s="6" t="s">
        <v>1858</v>
      </c>
      <c r="R2049" s="6" t="s">
        <v>474</v>
      </c>
      <c r="S2049" s="6" t="s">
        <v>245</v>
      </c>
      <c r="T2049" s="6" t="s">
        <v>475</v>
      </c>
      <c r="U2049" s="6" t="s">
        <v>124</v>
      </c>
      <c r="V2049" s="6" t="s">
        <v>45</v>
      </c>
      <c r="W2049" s="6" t="s">
        <v>34</v>
      </c>
      <c r="X2049" s="6" t="s">
        <v>46</v>
      </c>
      <c r="Y2049" s="6" t="s">
        <v>47</v>
      </c>
      <c r="Z2049" s="6" t="s">
        <v>187</v>
      </c>
      <c r="AA2049" s="6" t="s">
        <v>2198</v>
      </c>
      <c r="AB2049" s="7">
        <v>2</v>
      </c>
      <c r="AC2049" s="7">
        <v>48800</v>
      </c>
      <c r="AD2049" s="7">
        <v>48.8</v>
      </c>
      <c r="AE2049" s="7">
        <v>465000</v>
      </c>
    </row>
    <row r="2050" spans="1:31" ht="22" customHeight="1" x14ac:dyDescent="0.3">
      <c r="A2050" s="2">
        <v>42904</v>
      </c>
      <c r="B2050" s="3" t="s">
        <v>31</v>
      </c>
      <c r="C2050" s="3" t="s">
        <v>56</v>
      </c>
      <c r="D2050" s="4" t="s">
        <v>68</v>
      </c>
      <c r="E2050" s="4" t="s">
        <v>68</v>
      </c>
      <c r="F2050" s="4" t="s">
        <v>68</v>
      </c>
      <c r="G2050" s="4" t="s">
        <v>68</v>
      </c>
      <c r="H2050" s="4" t="s">
        <v>68</v>
      </c>
      <c r="I2050" s="3" t="s">
        <v>1843</v>
      </c>
      <c r="J2050" s="3" t="s">
        <v>1078</v>
      </c>
      <c r="K2050" s="3" t="s">
        <v>1079</v>
      </c>
      <c r="L2050" s="3" t="s">
        <v>120</v>
      </c>
      <c r="M2050" s="4" t="s">
        <v>68</v>
      </c>
      <c r="N2050" s="4" t="s">
        <v>68</v>
      </c>
      <c r="O2050" s="4" t="s">
        <v>68</v>
      </c>
      <c r="P2050" s="3" t="s">
        <v>1080</v>
      </c>
      <c r="Q2050" s="3" t="s">
        <v>1858</v>
      </c>
      <c r="R2050" s="3" t="s">
        <v>122</v>
      </c>
      <c r="S2050" s="3" t="s">
        <v>120</v>
      </c>
      <c r="T2050" s="3" t="s">
        <v>123</v>
      </c>
      <c r="U2050" s="3" t="s">
        <v>124</v>
      </c>
      <c r="V2050" s="3" t="s">
        <v>45</v>
      </c>
      <c r="W2050" s="3" t="s">
        <v>34</v>
      </c>
      <c r="X2050" s="3" t="s">
        <v>46</v>
      </c>
      <c r="Y2050" s="3" t="s">
        <v>47</v>
      </c>
      <c r="Z2050" s="3" t="s">
        <v>2189</v>
      </c>
      <c r="AA2050" s="3" t="s">
        <v>2199</v>
      </c>
      <c r="AB2050" s="4">
        <v>20</v>
      </c>
      <c r="AC2050" s="4">
        <v>241440</v>
      </c>
      <c r="AD2050" s="4">
        <v>241.44</v>
      </c>
      <c r="AE2050" s="4">
        <v>722000</v>
      </c>
    </row>
    <row r="2051" spans="1:31" ht="22" customHeight="1" x14ac:dyDescent="0.3">
      <c r="A2051" s="5">
        <v>42903</v>
      </c>
      <c r="B2051" s="6" t="s">
        <v>31</v>
      </c>
      <c r="C2051" s="6" t="s">
        <v>1873</v>
      </c>
      <c r="D2051" s="6" t="s">
        <v>33</v>
      </c>
      <c r="E2051" s="6" t="s">
        <v>34</v>
      </c>
      <c r="F2051" s="6" t="s">
        <v>61</v>
      </c>
      <c r="G2051" s="9">
        <v>668366358</v>
      </c>
      <c r="H2051" s="7" t="s">
        <v>68</v>
      </c>
      <c r="I2051" s="6" t="s">
        <v>1874</v>
      </c>
      <c r="J2051" s="6" t="s">
        <v>230</v>
      </c>
      <c r="K2051" s="6" t="s">
        <v>580</v>
      </c>
      <c r="L2051" s="6" t="s">
        <v>110</v>
      </c>
      <c r="M2051" s="7" t="s">
        <v>68</v>
      </c>
      <c r="N2051" s="7" t="s">
        <v>68</v>
      </c>
      <c r="O2051" s="7" t="s">
        <v>68</v>
      </c>
      <c r="P2051" s="6" t="s">
        <v>231</v>
      </c>
      <c r="Q2051" s="6" t="s">
        <v>1845</v>
      </c>
      <c r="R2051" s="6" t="s">
        <v>113</v>
      </c>
      <c r="S2051" s="6" t="s">
        <v>110</v>
      </c>
      <c r="T2051" s="6" t="s">
        <v>114</v>
      </c>
      <c r="U2051" s="6" t="s">
        <v>115</v>
      </c>
      <c r="V2051" s="6" t="s">
        <v>45</v>
      </c>
      <c r="W2051" s="6" t="s">
        <v>34</v>
      </c>
      <c r="X2051" s="6" t="s">
        <v>46</v>
      </c>
      <c r="Y2051" s="6" t="s">
        <v>47</v>
      </c>
      <c r="Z2051" s="6" t="s">
        <v>1986</v>
      </c>
      <c r="AA2051" s="6" t="s">
        <v>2200</v>
      </c>
      <c r="AB2051" s="7">
        <v>1</v>
      </c>
      <c r="AC2051" s="7">
        <v>17000</v>
      </c>
      <c r="AD2051" s="7">
        <v>17</v>
      </c>
      <c r="AE2051" s="7">
        <v>49300</v>
      </c>
    </row>
    <row r="2052" spans="1:31" ht="22" customHeight="1" x14ac:dyDescent="0.3">
      <c r="A2052" s="2">
        <v>42903</v>
      </c>
      <c r="B2052" s="3" t="s">
        <v>31</v>
      </c>
      <c r="C2052" s="3" t="s">
        <v>56</v>
      </c>
      <c r="D2052" s="4" t="s">
        <v>68</v>
      </c>
      <c r="E2052" s="4" t="s">
        <v>68</v>
      </c>
      <c r="F2052" s="4" t="s">
        <v>68</v>
      </c>
      <c r="G2052" s="4" t="s">
        <v>68</v>
      </c>
      <c r="H2052" s="4" t="s">
        <v>68</v>
      </c>
      <c r="I2052" s="3" t="s">
        <v>1843</v>
      </c>
      <c r="J2052" s="3" t="s">
        <v>579</v>
      </c>
      <c r="K2052" s="3" t="s">
        <v>580</v>
      </c>
      <c r="L2052" s="3" t="s">
        <v>110</v>
      </c>
      <c r="M2052" s="3" t="s">
        <v>61</v>
      </c>
      <c r="N2052" s="4" t="s">
        <v>68</v>
      </c>
      <c r="O2052" s="4" t="s">
        <v>68</v>
      </c>
      <c r="P2052" s="3" t="s">
        <v>581</v>
      </c>
      <c r="Q2052" s="3" t="s">
        <v>1858</v>
      </c>
      <c r="R2052" s="3" t="s">
        <v>968</v>
      </c>
      <c r="S2052" s="3" t="s">
        <v>110</v>
      </c>
      <c r="T2052" s="3" t="s">
        <v>969</v>
      </c>
      <c r="U2052" s="3" t="s">
        <v>115</v>
      </c>
      <c r="V2052" s="3" t="s">
        <v>45</v>
      </c>
      <c r="W2052" s="3" t="s">
        <v>34</v>
      </c>
      <c r="X2052" s="3" t="s">
        <v>46</v>
      </c>
      <c r="Y2052" s="3" t="s">
        <v>47</v>
      </c>
      <c r="Z2052" s="3" t="s">
        <v>971</v>
      </c>
      <c r="AA2052" s="3" t="s">
        <v>2201</v>
      </c>
      <c r="AB2052" s="4">
        <v>3</v>
      </c>
      <c r="AC2052" s="4">
        <v>41976</v>
      </c>
      <c r="AD2052" s="4">
        <v>41.98</v>
      </c>
      <c r="AE2052" s="4">
        <v>948000</v>
      </c>
    </row>
    <row r="2053" spans="1:31" ht="22" customHeight="1" x14ac:dyDescent="0.3">
      <c r="A2053" s="5">
        <v>42903</v>
      </c>
      <c r="B2053" s="6" t="s">
        <v>31</v>
      </c>
      <c r="C2053" s="6" t="s">
        <v>56</v>
      </c>
      <c r="D2053" s="7" t="s">
        <v>68</v>
      </c>
      <c r="E2053" s="7" t="s">
        <v>68</v>
      </c>
      <c r="F2053" s="7" t="s">
        <v>68</v>
      </c>
      <c r="G2053" s="7" t="s">
        <v>68</v>
      </c>
      <c r="H2053" s="7" t="s">
        <v>68</v>
      </c>
      <c r="I2053" s="6" t="s">
        <v>1843</v>
      </c>
      <c r="J2053" s="6" t="s">
        <v>588</v>
      </c>
      <c r="K2053" s="6" t="s">
        <v>589</v>
      </c>
      <c r="L2053" s="6" t="s">
        <v>99</v>
      </c>
      <c r="M2053" s="6" t="s">
        <v>61</v>
      </c>
      <c r="N2053" s="7" t="s">
        <v>68</v>
      </c>
      <c r="O2053" s="7" t="s">
        <v>68</v>
      </c>
      <c r="P2053" s="6" t="s">
        <v>100</v>
      </c>
      <c r="Q2053" s="6" t="s">
        <v>1858</v>
      </c>
      <c r="R2053" s="6" t="s">
        <v>102</v>
      </c>
      <c r="S2053" s="6" t="s">
        <v>99</v>
      </c>
      <c r="T2053" s="6" t="s">
        <v>103</v>
      </c>
      <c r="U2053" s="6" t="s">
        <v>104</v>
      </c>
      <c r="V2053" s="6" t="s">
        <v>45</v>
      </c>
      <c r="W2053" s="6" t="s">
        <v>34</v>
      </c>
      <c r="X2053" s="6" t="s">
        <v>46</v>
      </c>
      <c r="Y2053" s="6" t="s">
        <v>47</v>
      </c>
      <c r="Z2053" s="6" t="s">
        <v>2202</v>
      </c>
      <c r="AA2053" s="6" t="s">
        <v>2203</v>
      </c>
      <c r="AB2053" s="7">
        <v>14</v>
      </c>
      <c r="AC2053" s="7">
        <v>162694</v>
      </c>
      <c r="AD2053" s="7">
        <v>162.69</v>
      </c>
      <c r="AE2053" s="7">
        <v>747000</v>
      </c>
    </row>
    <row r="2054" spans="1:31" ht="22" customHeight="1" x14ac:dyDescent="0.3">
      <c r="A2054" s="2">
        <v>42899</v>
      </c>
      <c r="B2054" s="3" t="s">
        <v>31</v>
      </c>
      <c r="C2054" s="3" t="s">
        <v>1873</v>
      </c>
      <c r="D2054" s="3" t="s">
        <v>33</v>
      </c>
      <c r="E2054" s="3" t="s">
        <v>34</v>
      </c>
      <c r="F2054" s="3" t="s">
        <v>61</v>
      </c>
      <c r="G2054" s="8">
        <v>668366358</v>
      </c>
      <c r="H2054" s="4" t="s">
        <v>68</v>
      </c>
      <c r="I2054" s="3" t="s">
        <v>1874</v>
      </c>
      <c r="J2054" s="3" t="s">
        <v>131</v>
      </c>
      <c r="K2054" s="3" t="s">
        <v>109</v>
      </c>
      <c r="L2054" s="3" t="s">
        <v>110</v>
      </c>
      <c r="M2054" s="4" t="s">
        <v>68</v>
      </c>
      <c r="N2054" s="4" t="s">
        <v>68</v>
      </c>
      <c r="O2054" s="4" t="s">
        <v>68</v>
      </c>
      <c r="P2054" s="3" t="s">
        <v>132</v>
      </c>
      <c r="Q2054" s="3" t="s">
        <v>1845</v>
      </c>
      <c r="R2054" s="3" t="s">
        <v>133</v>
      </c>
      <c r="S2054" s="3" t="s">
        <v>110</v>
      </c>
      <c r="T2054" s="3" t="s">
        <v>134</v>
      </c>
      <c r="U2054" s="3" t="s">
        <v>115</v>
      </c>
      <c r="V2054" s="3" t="s">
        <v>45</v>
      </c>
      <c r="W2054" s="3" t="s">
        <v>34</v>
      </c>
      <c r="X2054" s="3" t="s">
        <v>46</v>
      </c>
      <c r="Y2054" s="3" t="s">
        <v>47</v>
      </c>
      <c r="Z2054" s="3" t="s">
        <v>187</v>
      </c>
      <c r="AA2054" s="3" t="s">
        <v>2204</v>
      </c>
      <c r="AB2054" s="4">
        <v>1</v>
      </c>
      <c r="AC2054" s="4">
        <v>5700</v>
      </c>
      <c r="AD2054" s="4">
        <v>5.7</v>
      </c>
      <c r="AE2054" s="4">
        <v>50600</v>
      </c>
    </row>
    <row r="2055" spans="1:31" ht="22" customHeight="1" x14ac:dyDescent="0.3">
      <c r="A2055" s="5">
        <v>42899</v>
      </c>
      <c r="B2055" s="6" t="s">
        <v>31</v>
      </c>
      <c r="C2055" s="6" t="s">
        <v>1873</v>
      </c>
      <c r="D2055" s="6" t="s">
        <v>33</v>
      </c>
      <c r="E2055" s="6" t="s">
        <v>34</v>
      </c>
      <c r="F2055" s="6" t="s">
        <v>61</v>
      </c>
      <c r="G2055" s="9">
        <v>668366358</v>
      </c>
      <c r="H2055" s="7" t="s">
        <v>68</v>
      </c>
      <c r="I2055" s="6" t="s">
        <v>1874</v>
      </c>
      <c r="J2055" s="6" t="s">
        <v>131</v>
      </c>
      <c r="K2055" s="6" t="s">
        <v>109</v>
      </c>
      <c r="L2055" s="6" t="s">
        <v>110</v>
      </c>
      <c r="M2055" s="7" t="s">
        <v>68</v>
      </c>
      <c r="N2055" s="7" t="s">
        <v>68</v>
      </c>
      <c r="O2055" s="7" t="s">
        <v>68</v>
      </c>
      <c r="P2055" s="6" t="s">
        <v>132</v>
      </c>
      <c r="Q2055" s="6" t="s">
        <v>1845</v>
      </c>
      <c r="R2055" s="6" t="s">
        <v>133</v>
      </c>
      <c r="S2055" s="6" t="s">
        <v>110</v>
      </c>
      <c r="T2055" s="6" t="s">
        <v>134</v>
      </c>
      <c r="U2055" s="6" t="s">
        <v>115</v>
      </c>
      <c r="V2055" s="6" t="s">
        <v>45</v>
      </c>
      <c r="W2055" s="6" t="s">
        <v>34</v>
      </c>
      <c r="X2055" s="6" t="s">
        <v>46</v>
      </c>
      <c r="Y2055" s="6" t="s">
        <v>47</v>
      </c>
      <c r="Z2055" s="6" t="s">
        <v>971</v>
      </c>
      <c r="AA2055" s="6" t="s">
        <v>2205</v>
      </c>
      <c r="AB2055" s="7">
        <v>3</v>
      </c>
      <c r="AC2055" s="7">
        <v>43260</v>
      </c>
      <c r="AD2055" s="7">
        <v>43.26</v>
      </c>
      <c r="AE2055" s="7">
        <v>977000</v>
      </c>
    </row>
    <row r="2056" spans="1:31" ht="22" customHeight="1" x14ac:dyDescent="0.3">
      <c r="A2056" s="2">
        <v>42899</v>
      </c>
      <c r="B2056" s="3" t="s">
        <v>31</v>
      </c>
      <c r="C2056" s="3" t="s">
        <v>56</v>
      </c>
      <c r="D2056" s="4" t="s">
        <v>68</v>
      </c>
      <c r="E2056" s="4" t="s">
        <v>68</v>
      </c>
      <c r="F2056" s="4" t="s">
        <v>68</v>
      </c>
      <c r="G2056" s="4" t="s">
        <v>68</v>
      </c>
      <c r="H2056" s="4" t="s">
        <v>68</v>
      </c>
      <c r="I2056" s="3" t="s">
        <v>1843</v>
      </c>
      <c r="J2056" s="3" t="s">
        <v>1869</v>
      </c>
      <c r="K2056" s="4" t="s">
        <v>68</v>
      </c>
      <c r="L2056" s="3" t="s">
        <v>350</v>
      </c>
      <c r="M2056" s="4" t="s">
        <v>68</v>
      </c>
      <c r="N2056" s="4" t="s">
        <v>68</v>
      </c>
      <c r="O2056" s="4" t="s">
        <v>68</v>
      </c>
      <c r="P2056" s="3" t="s">
        <v>1870</v>
      </c>
      <c r="Q2056" s="3" t="s">
        <v>1858</v>
      </c>
      <c r="R2056" s="3" t="s">
        <v>133</v>
      </c>
      <c r="S2056" s="3" t="s">
        <v>110</v>
      </c>
      <c r="T2056" s="3" t="s">
        <v>134</v>
      </c>
      <c r="U2056" s="3" t="s">
        <v>115</v>
      </c>
      <c r="V2056" s="3" t="s">
        <v>45</v>
      </c>
      <c r="W2056" s="3" t="s">
        <v>34</v>
      </c>
      <c r="X2056" s="3" t="s">
        <v>46</v>
      </c>
      <c r="Y2056" s="3" t="s">
        <v>47</v>
      </c>
      <c r="Z2056" s="3" t="s">
        <v>141</v>
      </c>
      <c r="AA2056" s="3" t="s">
        <v>2206</v>
      </c>
      <c r="AB2056" s="4">
        <v>14</v>
      </c>
      <c r="AC2056" s="4">
        <v>257011.99</v>
      </c>
      <c r="AD2056" s="4">
        <v>257.01</v>
      </c>
      <c r="AE2056" s="4">
        <v>2925000</v>
      </c>
    </row>
    <row r="2057" spans="1:31" ht="22" customHeight="1" x14ac:dyDescent="0.3">
      <c r="A2057" s="5">
        <v>42899</v>
      </c>
      <c r="B2057" s="6" t="s">
        <v>31</v>
      </c>
      <c r="C2057" s="6" t="s">
        <v>1873</v>
      </c>
      <c r="D2057" s="6" t="s">
        <v>33</v>
      </c>
      <c r="E2057" s="6" t="s">
        <v>34</v>
      </c>
      <c r="F2057" s="6" t="s">
        <v>61</v>
      </c>
      <c r="G2057" s="9">
        <v>668366358</v>
      </c>
      <c r="H2057" s="7" t="s">
        <v>68</v>
      </c>
      <c r="I2057" s="6" t="s">
        <v>1874</v>
      </c>
      <c r="J2057" s="6" t="s">
        <v>2047</v>
      </c>
      <c r="K2057" s="6" t="s">
        <v>580</v>
      </c>
      <c r="L2057" s="6" t="s">
        <v>110</v>
      </c>
      <c r="M2057" s="7" t="s">
        <v>68</v>
      </c>
      <c r="N2057" s="7" t="s">
        <v>68</v>
      </c>
      <c r="O2057" s="7" t="s">
        <v>68</v>
      </c>
      <c r="P2057" s="6" t="s">
        <v>2048</v>
      </c>
      <c r="Q2057" s="6" t="s">
        <v>1845</v>
      </c>
      <c r="R2057" s="6" t="s">
        <v>133</v>
      </c>
      <c r="S2057" s="6" t="s">
        <v>110</v>
      </c>
      <c r="T2057" s="6" t="s">
        <v>134</v>
      </c>
      <c r="U2057" s="6" t="s">
        <v>115</v>
      </c>
      <c r="V2057" s="6" t="s">
        <v>45</v>
      </c>
      <c r="W2057" s="6" t="s">
        <v>34</v>
      </c>
      <c r="X2057" s="6" t="s">
        <v>46</v>
      </c>
      <c r="Y2057" s="6" t="s">
        <v>47</v>
      </c>
      <c r="Z2057" s="6" t="s">
        <v>971</v>
      </c>
      <c r="AA2057" s="6" t="s">
        <v>2207</v>
      </c>
      <c r="AB2057" s="7">
        <v>4</v>
      </c>
      <c r="AC2057" s="7">
        <v>38480</v>
      </c>
      <c r="AD2057" s="7">
        <v>38.479999999999997</v>
      </c>
      <c r="AE2057" s="7">
        <v>869000</v>
      </c>
    </row>
    <row r="2058" spans="1:31" ht="22" customHeight="1" x14ac:dyDescent="0.3">
      <c r="A2058" s="2">
        <v>42899</v>
      </c>
      <c r="B2058" s="3" t="s">
        <v>31</v>
      </c>
      <c r="C2058" s="3" t="s">
        <v>56</v>
      </c>
      <c r="D2058" s="4" t="s">
        <v>68</v>
      </c>
      <c r="E2058" s="4" t="s">
        <v>68</v>
      </c>
      <c r="F2058" s="4" t="s">
        <v>68</v>
      </c>
      <c r="G2058" s="4" t="s">
        <v>68</v>
      </c>
      <c r="H2058" s="4" t="s">
        <v>68</v>
      </c>
      <c r="I2058" s="3" t="s">
        <v>1843</v>
      </c>
      <c r="J2058" s="3" t="s">
        <v>579</v>
      </c>
      <c r="K2058" s="3" t="s">
        <v>580</v>
      </c>
      <c r="L2058" s="3" t="s">
        <v>110</v>
      </c>
      <c r="M2058" s="3" t="s">
        <v>61</v>
      </c>
      <c r="N2058" s="4" t="s">
        <v>68</v>
      </c>
      <c r="O2058" s="4" t="s">
        <v>68</v>
      </c>
      <c r="P2058" s="3" t="s">
        <v>581</v>
      </c>
      <c r="Q2058" s="3" t="s">
        <v>1858</v>
      </c>
      <c r="R2058" s="3" t="s">
        <v>968</v>
      </c>
      <c r="S2058" s="3" t="s">
        <v>110</v>
      </c>
      <c r="T2058" s="3" t="s">
        <v>969</v>
      </c>
      <c r="U2058" s="3" t="s">
        <v>115</v>
      </c>
      <c r="V2058" s="3" t="s">
        <v>45</v>
      </c>
      <c r="W2058" s="3" t="s">
        <v>34</v>
      </c>
      <c r="X2058" s="3" t="s">
        <v>46</v>
      </c>
      <c r="Y2058" s="3" t="s">
        <v>47</v>
      </c>
      <c r="Z2058" s="3" t="s">
        <v>971</v>
      </c>
      <c r="AA2058" s="3" t="s">
        <v>2208</v>
      </c>
      <c r="AB2058" s="4">
        <v>3</v>
      </c>
      <c r="AC2058" s="4">
        <v>41976</v>
      </c>
      <c r="AD2058" s="4">
        <v>41.98</v>
      </c>
      <c r="AE2058" s="4">
        <v>948000</v>
      </c>
    </row>
    <row r="2059" spans="1:31" ht="22" customHeight="1" x14ac:dyDescent="0.3">
      <c r="A2059" s="5">
        <v>42899</v>
      </c>
      <c r="B2059" s="6" t="s">
        <v>31</v>
      </c>
      <c r="C2059" s="6" t="s">
        <v>1873</v>
      </c>
      <c r="D2059" s="6" t="s">
        <v>33</v>
      </c>
      <c r="E2059" s="6" t="s">
        <v>34</v>
      </c>
      <c r="F2059" s="6" t="s">
        <v>61</v>
      </c>
      <c r="G2059" s="9">
        <v>668366358</v>
      </c>
      <c r="H2059" s="7" t="s">
        <v>68</v>
      </c>
      <c r="I2059" s="6" t="s">
        <v>1874</v>
      </c>
      <c r="J2059" s="6" t="s">
        <v>131</v>
      </c>
      <c r="K2059" s="6" t="s">
        <v>109</v>
      </c>
      <c r="L2059" s="6" t="s">
        <v>110</v>
      </c>
      <c r="M2059" s="7" t="s">
        <v>68</v>
      </c>
      <c r="N2059" s="7" t="s">
        <v>68</v>
      </c>
      <c r="O2059" s="7" t="s">
        <v>68</v>
      </c>
      <c r="P2059" s="6" t="s">
        <v>132</v>
      </c>
      <c r="Q2059" s="6" t="s">
        <v>1845</v>
      </c>
      <c r="R2059" s="6" t="s">
        <v>133</v>
      </c>
      <c r="S2059" s="6" t="s">
        <v>110</v>
      </c>
      <c r="T2059" s="6" t="s">
        <v>134</v>
      </c>
      <c r="U2059" s="6" t="s">
        <v>115</v>
      </c>
      <c r="V2059" s="6" t="s">
        <v>45</v>
      </c>
      <c r="W2059" s="6" t="s">
        <v>34</v>
      </c>
      <c r="X2059" s="6" t="s">
        <v>46</v>
      </c>
      <c r="Y2059" s="6" t="s">
        <v>47</v>
      </c>
      <c r="Z2059" s="6" t="s">
        <v>971</v>
      </c>
      <c r="AA2059" s="6" t="s">
        <v>2209</v>
      </c>
      <c r="AB2059" s="7">
        <v>1</v>
      </c>
      <c r="AC2059" s="7">
        <v>14420</v>
      </c>
      <c r="AD2059" s="7">
        <v>14.42</v>
      </c>
      <c r="AE2059" s="7">
        <v>326000</v>
      </c>
    </row>
    <row r="2060" spans="1:31" ht="22" customHeight="1" x14ac:dyDescent="0.3">
      <c r="A2060" s="2">
        <v>42899</v>
      </c>
      <c r="B2060" s="3" t="s">
        <v>31</v>
      </c>
      <c r="C2060" s="3" t="s">
        <v>1873</v>
      </c>
      <c r="D2060" s="3" t="s">
        <v>33</v>
      </c>
      <c r="E2060" s="3" t="s">
        <v>34</v>
      </c>
      <c r="F2060" s="3" t="s">
        <v>61</v>
      </c>
      <c r="G2060" s="8">
        <v>668366358</v>
      </c>
      <c r="H2060" s="4" t="s">
        <v>68</v>
      </c>
      <c r="I2060" s="3" t="s">
        <v>1874</v>
      </c>
      <c r="J2060" s="3" t="s">
        <v>131</v>
      </c>
      <c r="K2060" s="3" t="s">
        <v>109</v>
      </c>
      <c r="L2060" s="3" t="s">
        <v>110</v>
      </c>
      <c r="M2060" s="4" t="s">
        <v>68</v>
      </c>
      <c r="N2060" s="4" t="s">
        <v>68</v>
      </c>
      <c r="O2060" s="4" t="s">
        <v>68</v>
      </c>
      <c r="P2060" s="3" t="s">
        <v>132</v>
      </c>
      <c r="Q2060" s="3" t="s">
        <v>1845</v>
      </c>
      <c r="R2060" s="3" t="s">
        <v>133</v>
      </c>
      <c r="S2060" s="3" t="s">
        <v>110</v>
      </c>
      <c r="T2060" s="3" t="s">
        <v>134</v>
      </c>
      <c r="U2060" s="3" t="s">
        <v>115</v>
      </c>
      <c r="V2060" s="3" t="s">
        <v>45</v>
      </c>
      <c r="W2060" s="3" t="s">
        <v>34</v>
      </c>
      <c r="X2060" s="3" t="s">
        <v>46</v>
      </c>
      <c r="Y2060" s="3" t="s">
        <v>47</v>
      </c>
      <c r="Z2060" s="3" t="s">
        <v>187</v>
      </c>
      <c r="AA2060" s="3" t="s">
        <v>2210</v>
      </c>
      <c r="AB2060" s="4">
        <v>3</v>
      </c>
      <c r="AC2060" s="4">
        <v>17100</v>
      </c>
      <c r="AD2060" s="4">
        <v>17.100000000000001</v>
      </c>
      <c r="AE2060" s="4">
        <v>152000</v>
      </c>
    </row>
    <row r="2061" spans="1:31" ht="22" customHeight="1" x14ac:dyDescent="0.3">
      <c r="A2061" s="5">
        <v>42899</v>
      </c>
      <c r="B2061" s="6" t="s">
        <v>31</v>
      </c>
      <c r="C2061" s="6" t="s">
        <v>1873</v>
      </c>
      <c r="D2061" s="6" t="s">
        <v>33</v>
      </c>
      <c r="E2061" s="6" t="s">
        <v>34</v>
      </c>
      <c r="F2061" s="6" t="s">
        <v>61</v>
      </c>
      <c r="G2061" s="9">
        <v>668366358</v>
      </c>
      <c r="H2061" s="7" t="s">
        <v>68</v>
      </c>
      <c r="I2061" s="6" t="s">
        <v>1874</v>
      </c>
      <c r="J2061" s="6" t="s">
        <v>131</v>
      </c>
      <c r="K2061" s="6" t="s">
        <v>109</v>
      </c>
      <c r="L2061" s="6" t="s">
        <v>110</v>
      </c>
      <c r="M2061" s="7" t="s">
        <v>68</v>
      </c>
      <c r="N2061" s="7" t="s">
        <v>68</v>
      </c>
      <c r="O2061" s="7" t="s">
        <v>68</v>
      </c>
      <c r="P2061" s="6" t="s">
        <v>132</v>
      </c>
      <c r="Q2061" s="6" t="s">
        <v>1845</v>
      </c>
      <c r="R2061" s="6" t="s">
        <v>133</v>
      </c>
      <c r="S2061" s="6" t="s">
        <v>110</v>
      </c>
      <c r="T2061" s="6" t="s">
        <v>134</v>
      </c>
      <c r="U2061" s="6" t="s">
        <v>115</v>
      </c>
      <c r="V2061" s="6" t="s">
        <v>45</v>
      </c>
      <c r="W2061" s="6" t="s">
        <v>34</v>
      </c>
      <c r="X2061" s="6" t="s">
        <v>46</v>
      </c>
      <c r="Y2061" s="6" t="s">
        <v>47</v>
      </c>
      <c r="Z2061" s="6" t="s">
        <v>971</v>
      </c>
      <c r="AA2061" s="6" t="s">
        <v>2211</v>
      </c>
      <c r="AB2061" s="7">
        <v>1</v>
      </c>
      <c r="AC2061" s="7">
        <v>13752</v>
      </c>
      <c r="AD2061" s="7">
        <v>13.75</v>
      </c>
      <c r="AE2061" s="7">
        <v>310000</v>
      </c>
    </row>
    <row r="2062" spans="1:31" ht="22" customHeight="1" x14ac:dyDescent="0.3">
      <c r="A2062" s="2">
        <v>42898</v>
      </c>
      <c r="B2062" s="3" t="s">
        <v>31</v>
      </c>
      <c r="C2062" s="3" t="s">
        <v>56</v>
      </c>
      <c r="D2062" s="4" t="s">
        <v>68</v>
      </c>
      <c r="E2062" s="4" t="s">
        <v>68</v>
      </c>
      <c r="F2062" s="4" t="s">
        <v>68</v>
      </c>
      <c r="G2062" s="4" t="s">
        <v>68</v>
      </c>
      <c r="H2062" s="4" t="s">
        <v>68</v>
      </c>
      <c r="I2062" s="3" t="s">
        <v>1843</v>
      </c>
      <c r="J2062" s="3" t="s">
        <v>1283</v>
      </c>
      <c r="K2062" s="4" t="s">
        <v>68</v>
      </c>
      <c r="L2062" s="3" t="s">
        <v>120</v>
      </c>
      <c r="M2062" s="4" t="s">
        <v>68</v>
      </c>
      <c r="N2062" s="4" t="s">
        <v>68</v>
      </c>
      <c r="O2062" s="4" t="s">
        <v>68</v>
      </c>
      <c r="P2062" s="3" t="s">
        <v>1284</v>
      </c>
      <c r="Q2062" s="3" t="s">
        <v>1858</v>
      </c>
      <c r="R2062" s="3" t="s">
        <v>122</v>
      </c>
      <c r="S2062" s="3" t="s">
        <v>120</v>
      </c>
      <c r="T2062" s="3" t="s">
        <v>123</v>
      </c>
      <c r="U2062" s="3" t="s">
        <v>124</v>
      </c>
      <c r="V2062" s="3" t="s">
        <v>45</v>
      </c>
      <c r="W2062" s="3" t="s">
        <v>34</v>
      </c>
      <c r="X2062" s="3" t="s">
        <v>46</v>
      </c>
      <c r="Y2062" s="3" t="s">
        <v>47</v>
      </c>
      <c r="Z2062" s="3" t="s">
        <v>2212</v>
      </c>
      <c r="AA2062" s="3" t="s">
        <v>2213</v>
      </c>
      <c r="AB2062" s="4">
        <v>20</v>
      </c>
      <c r="AC2062" s="4">
        <v>241440</v>
      </c>
      <c r="AD2062" s="4">
        <v>241.44</v>
      </c>
      <c r="AE2062" s="4">
        <v>722000</v>
      </c>
    </row>
    <row r="2063" spans="1:31" ht="22" customHeight="1" x14ac:dyDescent="0.3">
      <c r="A2063" s="5">
        <v>42898</v>
      </c>
      <c r="B2063" s="6" t="s">
        <v>31</v>
      </c>
      <c r="C2063" s="6" t="s">
        <v>56</v>
      </c>
      <c r="D2063" s="7" t="s">
        <v>68</v>
      </c>
      <c r="E2063" s="7" t="s">
        <v>68</v>
      </c>
      <c r="F2063" s="7" t="s">
        <v>68</v>
      </c>
      <c r="G2063" s="7" t="s">
        <v>68</v>
      </c>
      <c r="H2063" s="7" t="s">
        <v>68</v>
      </c>
      <c r="I2063" s="6" t="s">
        <v>1843</v>
      </c>
      <c r="J2063" s="6" t="s">
        <v>1617</v>
      </c>
      <c r="K2063" s="7" t="s">
        <v>68</v>
      </c>
      <c r="L2063" s="6" t="s">
        <v>120</v>
      </c>
      <c r="M2063" s="6" t="s">
        <v>201</v>
      </c>
      <c r="N2063" s="7">
        <v>7589720240.8400002</v>
      </c>
      <c r="O2063" s="7">
        <v>2245237340.3299999</v>
      </c>
      <c r="P2063" s="6" t="s">
        <v>1618</v>
      </c>
      <c r="Q2063" s="6" t="s">
        <v>1858</v>
      </c>
      <c r="R2063" s="6" t="s">
        <v>316</v>
      </c>
      <c r="S2063" s="6" t="s">
        <v>120</v>
      </c>
      <c r="T2063" s="6" t="s">
        <v>317</v>
      </c>
      <c r="U2063" s="6" t="s">
        <v>124</v>
      </c>
      <c r="V2063" s="6" t="s">
        <v>45</v>
      </c>
      <c r="W2063" s="6" t="s">
        <v>34</v>
      </c>
      <c r="X2063" s="6" t="s">
        <v>46</v>
      </c>
      <c r="Y2063" s="6" t="s">
        <v>47</v>
      </c>
      <c r="Z2063" s="6" t="s">
        <v>2212</v>
      </c>
      <c r="AA2063" s="6" t="s">
        <v>2214</v>
      </c>
      <c r="AB2063" s="7">
        <v>22</v>
      </c>
      <c r="AC2063" s="7">
        <v>265584.02</v>
      </c>
      <c r="AD2063" s="7">
        <v>265.58</v>
      </c>
      <c r="AE2063" s="7">
        <v>794000</v>
      </c>
    </row>
    <row r="2064" spans="1:31" ht="22" customHeight="1" x14ac:dyDescent="0.3">
      <c r="A2064" s="2">
        <v>42898</v>
      </c>
      <c r="B2064" s="3" t="s">
        <v>31</v>
      </c>
      <c r="C2064" s="3" t="s">
        <v>56</v>
      </c>
      <c r="D2064" s="4" t="s">
        <v>68</v>
      </c>
      <c r="E2064" s="4" t="s">
        <v>68</v>
      </c>
      <c r="F2064" s="4" t="s">
        <v>68</v>
      </c>
      <c r="G2064" s="4" t="s">
        <v>68</v>
      </c>
      <c r="H2064" s="4" t="s">
        <v>68</v>
      </c>
      <c r="I2064" s="3" t="s">
        <v>1843</v>
      </c>
      <c r="J2064" s="3" t="s">
        <v>1283</v>
      </c>
      <c r="K2064" s="4" t="s">
        <v>68</v>
      </c>
      <c r="L2064" s="3" t="s">
        <v>120</v>
      </c>
      <c r="M2064" s="4" t="s">
        <v>68</v>
      </c>
      <c r="N2064" s="4" t="s">
        <v>68</v>
      </c>
      <c r="O2064" s="4" t="s">
        <v>68</v>
      </c>
      <c r="P2064" s="3" t="s">
        <v>1284</v>
      </c>
      <c r="Q2064" s="3" t="s">
        <v>1858</v>
      </c>
      <c r="R2064" s="3" t="s">
        <v>316</v>
      </c>
      <c r="S2064" s="3" t="s">
        <v>120</v>
      </c>
      <c r="T2064" s="3" t="s">
        <v>317</v>
      </c>
      <c r="U2064" s="3" t="s">
        <v>124</v>
      </c>
      <c r="V2064" s="3" t="s">
        <v>45</v>
      </c>
      <c r="W2064" s="3" t="s">
        <v>34</v>
      </c>
      <c r="X2064" s="3" t="s">
        <v>46</v>
      </c>
      <c r="Y2064" s="3" t="s">
        <v>47</v>
      </c>
      <c r="Z2064" s="3" t="s">
        <v>2212</v>
      </c>
      <c r="AA2064" s="3" t="s">
        <v>2215</v>
      </c>
      <c r="AB2064" s="4">
        <v>20</v>
      </c>
      <c r="AC2064" s="4">
        <v>241440</v>
      </c>
      <c r="AD2064" s="4">
        <v>241.44</v>
      </c>
      <c r="AE2064" s="4">
        <v>722000</v>
      </c>
    </row>
    <row r="2065" spans="1:31" ht="22" customHeight="1" x14ac:dyDescent="0.3">
      <c r="A2065" s="5">
        <v>42898</v>
      </c>
      <c r="B2065" s="6" t="s">
        <v>31</v>
      </c>
      <c r="C2065" s="6" t="s">
        <v>56</v>
      </c>
      <c r="D2065" s="7" t="s">
        <v>68</v>
      </c>
      <c r="E2065" s="7" t="s">
        <v>68</v>
      </c>
      <c r="F2065" s="7" t="s">
        <v>68</v>
      </c>
      <c r="G2065" s="7" t="s">
        <v>68</v>
      </c>
      <c r="H2065" s="7" t="s">
        <v>68</v>
      </c>
      <c r="I2065" s="6" t="s">
        <v>1843</v>
      </c>
      <c r="J2065" s="6" t="s">
        <v>1734</v>
      </c>
      <c r="K2065" s="7" t="s">
        <v>68</v>
      </c>
      <c r="L2065" s="6" t="s">
        <v>120</v>
      </c>
      <c r="M2065" s="7" t="s">
        <v>68</v>
      </c>
      <c r="N2065" s="7" t="s">
        <v>68</v>
      </c>
      <c r="O2065" s="7" t="s">
        <v>68</v>
      </c>
      <c r="P2065" s="6" t="s">
        <v>1735</v>
      </c>
      <c r="Q2065" s="6" t="s">
        <v>1858</v>
      </c>
      <c r="R2065" s="6" t="s">
        <v>122</v>
      </c>
      <c r="S2065" s="6" t="s">
        <v>120</v>
      </c>
      <c r="T2065" s="6" t="s">
        <v>123</v>
      </c>
      <c r="U2065" s="6" t="s">
        <v>124</v>
      </c>
      <c r="V2065" s="6" t="s">
        <v>45</v>
      </c>
      <c r="W2065" s="6" t="s">
        <v>34</v>
      </c>
      <c r="X2065" s="6" t="s">
        <v>46</v>
      </c>
      <c r="Y2065" s="6" t="s">
        <v>47</v>
      </c>
      <c r="Z2065" s="6" t="s">
        <v>187</v>
      </c>
      <c r="AA2065" s="6" t="s">
        <v>2216</v>
      </c>
      <c r="AB2065" s="7">
        <v>2</v>
      </c>
      <c r="AC2065" s="7">
        <v>23100</v>
      </c>
      <c r="AD2065" s="7">
        <v>23.1</v>
      </c>
      <c r="AE2065" s="7">
        <v>116000</v>
      </c>
    </row>
    <row r="2066" spans="1:31" ht="22" customHeight="1" x14ac:dyDescent="0.3">
      <c r="A2066" s="2">
        <v>42898</v>
      </c>
      <c r="B2066" s="3" t="s">
        <v>31</v>
      </c>
      <c r="C2066" s="3" t="s">
        <v>56</v>
      </c>
      <c r="D2066" s="4" t="s">
        <v>68</v>
      </c>
      <c r="E2066" s="4" t="s">
        <v>68</v>
      </c>
      <c r="F2066" s="4" t="s">
        <v>68</v>
      </c>
      <c r="G2066" s="4" t="s">
        <v>68</v>
      </c>
      <c r="H2066" s="4" t="s">
        <v>68</v>
      </c>
      <c r="I2066" s="3" t="s">
        <v>1843</v>
      </c>
      <c r="J2066" s="3" t="s">
        <v>1617</v>
      </c>
      <c r="K2066" s="4" t="s">
        <v>68</v>
      </c>
      <c r="L2066" s="3" t="s">
        <v>120</v>
      </c>
      <c r="M2066" s="3" t="s">
        <v>201</v>
      </c>
      <c r="N2066" s="4">
        <v>7589720240.8400002</v>
      </c>
      <c r="O2066" s="4">
        <v>2245237340.3299999</v>
      </c>
      <c r="P2066" s="3" t="s">
        <v>1618</v>
      </c>
      <c r="Q2066" s="3" t="s">
        <v>1858</v>
      </c>
      <c r="R2066" s="3" t="s">
        <v>316</v>
      </c>
      <c r="S2066" s="3" t="s">
        <v>120</v>
      </c>
      <c r="T2066" s="3" t="s">
        <v>317</v>
      </c>
      <c r="U2066" s="3" t="s">
        <v>124</v>
      </c>
      <c r="V2066" s="3" t="s">
        <v>45</v>
      </c>
      <c r="W2066" s="3" t="s">
        <v>34</v>
      </c>
      <c r="X2066" s="3" t="s">
        <v>46</v>
      </c>
      <c r="Y2066" s="3" t="s">
        <v>47</v>
      </c>
      <c r="Z2066" s="3" t="s">
        <v>2212</v>
      </c>
      <c r="AA2066" s="3" t="s">
        <v>2217</v>
      </c>
      <c r="AB2066" s="4">
        <v>24</v>
      </c>
      <c r="AC2066" s="4">
        <v>289728</v>
      </c>
      <c r="AD2066" s="4">
        <v>289.73</v>
      </c>
      <c r="AE2066" s="4">
        <v>866000</v>
      </c>
    </row>
    <row r="2067" spans="1:31" ht="22" customHeight="1" x14ac:dyDescent="0.3">
      <c r="A2067" s="5">
        <v>42897</v>
      </c>
      <c r="B2067" s="6" t="s">
        <v>31</v>
      </c>
      <c r="C2067" s="6" t="s">
        <v>56</v>
      </c>
      <c r="D2067" s="7" t="s">
        <v>68</v>
      </c>
      <c r="E2067" s="7" t="s">
        <v>68</v>
      </c>
      <c r="F2067" s="7" t="s">
        <v>68</v>
      </c>
      <c r="G2067" s="7" t="s">
        <v>68</v>
      </c>
      <c r="H2067" s="7" t="s">
        <v>68</v>
      </c>
      <c r="I2067" s="6" t="s">
        <v>1843</v>
      </c>
      <c r="J2067" s="6" t="s">
        <v>1382</v>
      </c>
      <c r="K2067" s="6" t="s">
        <v>119</v>
      </c>
      <c r="L2067" s="6" t="s">
        <v>120</v>
      </c>
      <c r="M2067" s="7" t="s">
        <v>68</v>
      </c>
      <c r="N2067" s="7" t="s">
        <v>68</v>
      </c>
      <c r="O2067" s="7" t="s">
        <v>68</v>
      </c>
      <c r="P2067" s="6" t="s">
        <v>1383</v>
      </c>
      <c r="Q2067" s="6" t="s">
        <v>1858</v>
      </c>
      <c r="R2067" s="6" t="s">
        <v>122</v>
      </c>
      <c r="S2067" s="6" t="s">
        <v>120</v>
      </c>
      <c r="T2067" s="6" t="s">
        <v>123</v>
      </c>
      <c r="U2067" s="6" t="s">
        <v>124</v>
      </c>
      <c r="V2067" s="6" t="s">
        <v>45</v>
      </c>
      <c r="W2067" s="6" t="s">
        <v>34</v>
      </c>
      <c r="X2067" s="6" t="s">
        <v>46</v>
      </c>
      <c r="Y2067" s="6" t="s">
        <v>47</v>
      </c>
      <c r="Z2067" s="6" t="s">
        <v>971</v>
      </c>
      <c r="AA2067" s="6" t="s">
        <v>2218</v>
      </c>
      <c r="AB2067" s="7">
        <v>2</v>
      </c>
      <c r="AC2067" s="7">
        <v>16416</v>
      </c>
      <c r="AD2067" s="7">
        <v>16.420000000000002</v>
      </c>
      <c r="AE2067" s="7">
        <v>371000</v>
      </c>
    </row>
    <row r="2068" spans="1:31" ht="22" customHeight="1" x14ac:dyDescent="0.3">
      <c r="A2068" s="2">
        <v>42896</v>
      </c>
      <c r="B2068" s="3" t="s">
        <v>31</v>
      </c>
      <c r="C2068" s="3" t="s">
        <v>56</v>
      </c>
      <c r="D2068" s="3" t="s">
        <v>222</v>
      </c>
      <c r="E2068" s="3" t="s">
        <v>34</v>
      </c>
      <c r="F2068" s="4" t="s">
        <v>68</v>
      </c>
      <c r="G2068" s="4" t="s">
        <v>68</v>
      </c>
      <c r="H2068" s="4" t="s">
        <v>68</v>
      </c>
      <c r="I2068" s="3" t="s">
        <v>1882</v>
      </c>
      <c r="J2068" s="3" t="s">
        <v>230</v>
      </c>
      <c r="K2068" s="3" t="s">
        <v>580</v>
      </c>
      <c r="L2068" s="3" t="s">
        <v>110</v>
      </c>
      <c r="M2068" s="4" t="s">
        <v>68</v>
      </c>
      <c r="N2068" s="4" t="s">
        <v>68</v>
      </c>
      <c r="O2068" s="4" t="s">
        <v>68</v>
      </c>
      <c r="P2068" s="3" t="s">
        <v>231</v>
      </c>
      <c r="Q2068" s="3" t="s">
        <v>1858</v>
      </c>
      <c r="R2068" s="3" t="s">
        <v>113</v>
      </c>
      <c r="S2068" s="3" t="s">
        <v>110</v>
      </c>
      <c r="T2068" s="3" t="s">
        <v>114</v>
      </c>
      <c r="U2068" s="3" t="s">
        <v>115</v>
      </c>
      <c r="V2068" s="3" t="s">
        <v>45</v>
      </c>
      <c r="W2068" s="3" t="s">
        <v>34</v>
      </c>
      <c r="X2068" s="3" t="s">
        <v>46</v>
      </c>
      <c r="Y2068" s="3" t="s">
        <v>47</v>
      </c>
      <c r="Z2068" s="3" t="s">
        <v>232</v>
      </c>
      <c r="AA2068" s="3" t="s">
        <v>2219</v>
      </c>
      <c r="AB2068" s="4">
        <v>2</v>
      </c>
      <c r="AC2068" s="4">
        <v>32080</v>
      </c>
      <c r="AD2068" s="4">
        <v>32.08</v>
      </c>
      <c r="AE2068" s="4">
        <v>47900</v>
      </c>
    </row>
    <row r="2069" spans="1:31" ht="22" customHeight="1" x14ac:dyDescent="0.3">
      <c r="A2069" s="5">
        <v>42895</v>
      </c>
      <c r="B2069" s="6" t="s">
        <v>31</v>
      </c>
      <c r="C2069" s="6" t="s">
        <v>56</v>
      </c>
      <c r="D2069" s="7" t="s">
        <v>68</v>
      </c>
      <c r="E2069" s="7" t="s">
        <v>68</v>
      </c>
      <c r="F2069" s="7" t="s">
        <v>68</v>
      </c>
      <c r="G2069" s="7" t="s">
        <v>68</v>
      </c>
      <c r="H2069" s="7" t="s">
        <v>68</v>
      </c>
      <c r="I2069" s="6" t="s">
        <v>1955</v>
      </c>
      <c r="J2069" s="6" t="s">
        <v>385</v>
      </c>
      <c r="K2069" s="7" t="s">
        <v>68</v>
      </c>
      <c r="L2069" s="6" t="s">
        <v>120</v>
      </c>
      <c r="M2069" s="6" t="s">
        <v>61</v>
      </c>
      <c r="N2069" s="7" t="s">
        <v>68</v>
      </c>
      <c r="O2069" s="7" t="s">
        <v>68</v>
      </c>
      <c r="P2069" s="6" t="s">
        <v>387</v>
      </c>
      <c r="Q2069" s="6" t="s">
        <v>1858</v>
      </c>
      <c r="R2069" s="6" t="s">
        <v>122</v>
      </c>
      <c r="S2069" s="6" t="s">
        <v>120</v>
      </c>
      <c r="T2069" s="6" t="s">
        <v>123</v>
      </c>
      <c r="U2069" s="6" t="s">
        <v>124</v>
      </c>
      <c r="V2069" s="6" t="s">
        <v>45</v>
      </c>
      <c r="W2069" s="6" t="s">
        <v>34</v>
      </c>
      <c r="X2069" s="6" t="s">
        <v>46</v>
      </c>
      <c r="Y2069" s="6" t="s">
        <v>47</v>
      </c>
      <c r="Z2069" s="6" t="s">
        <v>2189</v>
      </c>
      <c r="AA2069" s="6" t="s">
        <v>2220</v>
      </c>
      <c r="AB2069" s="7">
        <v>2</v>
      </c>
      <c r="AC2069" s="7">
        <v>20120</v>
      </c>
      <c r="AD2069" s="7">
        <v>20.12</v>
      </c>
      <c r="AE2069" s="7">
        <v>60200</v>
      </c>
    </row>
    <row r="2070" spans="1:31" ht="22" customHeight="1" x14ac:dyDescent="0.3">
      <c r="A2070" s="2">
        <v>42892</v>
      </c>
      <c r="B2070" s="3" t="s">
        <v>31</v>
      </c>
      <c r="C2070" s="3" t="s">
        <v>56</v>
      </c>
      <c r="D2070" s="4" t="s">
        <v>68</v>
      </c>
      <c r="E2070" s="4" t="s">
        <v>68</v>
      </c>
      <c r="F2070" s="4" t="s">
        <v>68</v>
      </c>
      <c r="G2070" s="4" t="s">
        <v>68</v>
      </c>
      <c r="H2070" s="4" t="s">
        <v>68</v>
      </c>
      <c r="I2070" s="3" t="s">
        <v>1843</v>
      </c>
      <c r="J2070" s="3" t="s">
        <v>77</v>
      </c>
      <c r="K2070" s="3" t="s">
        <v>78</v>
      </c>
      <c r="L2070" s="3" t="s">
        <v>79</v>
      </c>
      <c r="M2070" s="4" t="s">
        <v>68</v>
      </c>
      <c r="N2070" s="4" t="s">
        <v>68</v>
      </c>
      <c r="O2070" s="4" t="s">
        <v>68</v>
      </c>
      <c r="P2070" s="3" t="s">
        <v>80</v>
      </c>
      <c r="Q2070" s="3" t="s">
        <v>1136</v>
      </c>
      <c r="R2070" s="3" t="s">
        <v>82</v>
      </c>
      <c r="S2070" s="3" t="s">
        <v>79</v>
      </c>
      <c r="T2070" s="3" t="s">
        <v>83</v>
      </c>
      <c r="U2070" s="3" t="s">
        <v>65</v>
      </c>
      <c r="V2070" s="3" t="s">
        <v>45</v>
      </c>
      <c r="W2070" s="3" t="s">
        <v>34</v>
      </c>
      <c r="X2070" s="3" t="s">
        <v>46</v>
      </c>
      <c r="Y2070" s="3" t="s">
        <v>47</v>
      </c>
      <c r="Z2070" s="3" t="s">
        <v>84</v>
      </c>
      <c r="AA2070" s="3" t="s">
        <v>2221</v>
      </c>
      <c r="AB2070" s="4">
        <v>1</v>
      </c>
      <c r="AC2070" s="4">
        <v>14597</v>
      </c>
      <c r="AD2070" s="4">
        <v>14.6</v>
      </c>
      <c r="AE2070" s="4">
        <v>49500</v>
      </c>
    </row>
    <row r="2071" spans="1:31" ht="22" customHeight="1" x14ac:dyDescent="0.3">
      <c r="A2071" s="5">
        <v>42892</v>
      </c>
      <c r="B2071" s="6" t="s">
        <v>31</v>
      </c>
      <c r="C2071" s="6" t="s">
        <v>56</v>
      </c>
      <c r="D2071" s="7" t="s">
        <v>68</v>
      </c>
      <c r="E2071" s="7" t="s">
        <v>68</v>
      </c>
      <c r="F2071" s="7" t="s">
        <v>68</v>
      </c>
      <c r="G2071" s="7" t="s">
        <v>68</v>
      </c>
      <c r="H2071" s="7" t="s">
        <v>68</v>
      </c>
      <c r="I2071" s="6" t="s">
        <v>1843</v>
      </c>
      <c r="J2071" s="6" t="s">
        <v>77</v>
      </c>
      <c r="K2071" s="6" t="s">
        <v>78</v>
      </c>
      <c r="L2071" s="6" t="s">
        <v>79</v>
      </c>
      <c r="M2071" s="7" t="s">
        <v>68</v>
      </c>
      <c r="N2071" s="7" t="s">
        <v>68</v>
      </c>
      <c r="O2071" s="7" t="s">
        <v>68</v>
      </c>
      <c r="P2071" s="6" t="s">
        <v>80</v>
      </c>
      <c r="Q2071" s="6" t="s">
        <v>1136</v>
      </c>
      <c r="R2071" s="6" t="s">
        <v>82</v>
      </c>
      <c r="S2071" s="6" t="s">
        <v>79</v>
      </c>
      <c r="T2071" s="6" t="s">
        <v>83</v>
      </c>
      <c r="U2071" s="6" t="s">
        <v>65</v>
      </c>
      <c r="V2071" s="6" t="s">
        <v>45</v>
      </c>
      <c r="W2071" s="6" t="s">
        <v>34</v>
      </c>
      <c r="X2071" s="6" t="s">
        <v>46</v>
      </c>
      <c r="Y2071" s="6" t="s">
        <v>47</v>
      </c>
      <c r="Z2071" s="6" t="s">
        <v>84</v>
      </c>
      <c r="AA2071" s="6" t="s">
        <v>2222</v>
      </c>
      <c r="AB2071" s="7">
        <v>1</v>
      </c>
      <c r="AC2071" s="7">
        <v>14270</v>
      </c>
      <c r="AD2071" s="7">
        <v>14.27</v>
      </c>
      <c r="AE2071" s="7">
        <v>48400</v>
      </c>
    </row>
    <row r="2072" spans="1:31" ht="22" customHeight="1" x14ac:dyDescent="0.3">
      <c r="A2072" s="2">
        <v>42890</v>
      </c>
      <c r="B2072" s="3" t="s">
        <v>31</v>
      </c>
      <c r="C2072" s="3" t="s">
        <v>56</v>
      </c>
      <c r="D2072" s="4" t="s">
        <v>68</v>
      </c>
      <c r="E2072" s="4" t="s">
        <v>68</v>
      </c>
      <c r="F2072" s="4" t="s">
        <v>68</v>
      </c>
      <c r="G2072" s="4" t="s">
        <v>68</v>
      </c>
      <c r="H2072" s="4" t="s">
        <v>68</v>
      </c>
      <c r="I2072" s="3" t="s">
        <v>1843</v>
      </c>
      <c r="J2072" s="3" t="s">
        <v>903</v>
      </c>
      <c r="K2072" s="4" t="s">
        <v>68</v>
      </c>
      <c r="L2072" s="3" t="s">
        <v>1160</v>
      </c>
      <c r="M2072" s="4" t="s">
        <v>68</v>
      </c>
      <c r="N2072" s="4" t="s">
        <v>68</v>
      </c>
      <c r="O2072" s="4" t="s">
        <v>68</v>
      </c>
      <c r="P2072" s="3" t="s">
        <v>1161</v>
      </c>
      <c r="Q2072" s="3" t="s">
        <v>905</v>
      </c>
      <c r="R2072" s="3" t="s">
        <v>122</v>
      </c>
      <c r="S2072" s="3" t="s">
        <v>120</v>
      </c>
      <c r="T2072" s="3" t="s">
        <v>123</v>
      </c>
      <c r="U2072" s="3" t="s">
        <v>124</v>
      </c>
      <c r="V2072" s="3" t="s">
        <v>45</v>
      </c>
      <c r="W2072" s="3" t="s">
        <v>34</v>
      </c>
      <c r="X2072" s="3" t="s">
        <v>46</v>
      </c>
      <c r="Y2072" s="3" t="s">
        <v>47</v>
      </c>
      <c r="Z2072" s="3" t="s">
        <v>2212</v>
      </c>
      <c r="AA2072" s="3" t="s">
        <v>2223</v>
      </c>
      <c r="AB2072" s="4">
        <v>12</v>
      </c>
      <c r="AC2072" s="4">
        <v>183480</v>
      </c>
      <c r="AD2072" s="4">
        <v>183.48</v>
      </c>
      <c r="AE2072" s="4">
        <v>549000</v>
      </c>
    </row>
    <row r="2073" spans="1:31" ht="22" customHeight="1" x14ac:dyDescent="0.3">
      <c r="A2073" s="5">
        <v>42890</v>
      </c>
      <c r="B2073" s="6" t="s">
        <v>31</v>
      </c>
      <c r="C2073" s="6" t="s">
        <v>56</v>
      </c>
      <c r="D2073" s="7" t="s">
        <v>68</v>
      </c>
      <c r="E2073" s="7" t="s">
        <v>68</v>
      </c>
      <c r="F2073" s="7" t="s">
        <v>68</v>
      </c>
      <c r="G2073" s="7" t="s">
        <v>68</v>
      </c>
      <c r="H2073" s="7" t="s">
        <v>68</v>
      </c>
      <c r="I2073" s="6" t="s">
        <v>1843</v>
      </c>
      <c r="J2073" s="6" t="s">
        <v>652</v>
      </c>
      <c r="K2073" s="7" t="s">
        <v>68</v>
      </c>
      <c r="L2073" s="6" t="s">
        <v>120</v>
      </c>
      <c r="M2073" s="6" t="s">
        <v>201</v>
      </c>
      <c r="N2073" s="7" t="s">
        <v>68</v>
      </c>
      <c r="O2073" s="7" t="s">
        <v>68</v>
      </c>
      <c r="P2073" s="6" t="s">
        <v>653</v>
      </c>
      <c r="Q2073" s="6" t="s">
        <v>1858</v>
      </c>
      <c r="R2073" s="6" t="s">
        <v>122</v>
      </c>
      <c r="S2073" s="6" t="s">
        <v>120</v>
      </c>
      <c r="T2073" s="6" t="s">
        <v>123</v>
      </c>
      <c r="U2073" s="6" t="s">
        <v>124</v>
      </c>
      <c r="V2073" s="6" t="s">
        <v>45</v>
      </c>
      <c r="W2073" s="6" t="s">
        <v>34</v>
      </c>
      <c r="X2073" s="6" t="s">
        <v>46</v>
      </c>
      <c r="Y2073" s="6" t="s">
        <v>47</v>
      </c>
      <c r="Z2073" s="6" t="s">
        <v>2212</v>
      </c>
      <c r="AA2073" s="6" t="s">
        <v>1189</v>
      </c>
      <c r="AB2073" s="7">
        <v>20</v>
      </c>
      <c r="AC2073" s="7">
        <v>241200</v>
      </c>
      <c r="AD2073" s="7">
        <v>241.2</v>
      </c>
      <c r="AE2073" s="7">
        <v>721000</v>
      </c>
    </row>
    <row r="2074" spans="1:31" ht="22" customHeight="1" x14ac:dyDescent="0.3">
      <c r="A2074" s="2">
        <v>42890</v>
      </c>
      <c r="B2074" s="3" t="s">
        <v>31</v>
      </c>
      <c r="C2074" s="3" t="s">
        <v>56</v>
      </c>
      <c r="D2074" s="4" t="s">
        <v>68</v>
      </c>
      <c r="E2074" s="4" t="s">
        <v>68</v>
      </c>
      <c r="F2074" s="4" t="s">
        <v>68</v>
      </c>
      <c r="G2074" s="4" t="s">
        <v>68</v>
      </c>
      <c r="H2074" s="4" t="s">
        <v>68</v>
      </c>
      <c r="I2074" s="3" t="s">
        <v>1843</v>
      </c>
      <c r="J2074" s="3" t="s">
        <v>903</v>
      </c>
      <c r="K2074" s="4" t="s">
        <v>68</v>
      </c>
      <c r="L2074" s="3" t="s">
        <v>1160</v>
      </c>
      <c r="M2074" s="4" t="s">
        <v>68</v>
      </c>
      <c r="N2074" s="4" t="s">
        <v>68</v>
      </c>
      <c r="O2074" s="4" t="s">
        <v>68</v>
      </c>
      <c r="P2074" s="3" t="s">
        <v>1161</v>
      </c>
      <c r="Q2074" s="3" t="s">
        <v>905</v>
      </c>
      <c r="R2074" s="3" t="s">
        <v>122</v>
      </c>
      <c r="S2074" s="3" t="s">
        <v>120</v>
      </c>
      <c r="T2074" s="3" t="s">
        <v>123</v>
      </c>
      <c r="U2074" s="3" t="s">
        <v>124</v>
      </c>
      <c r="V2074" s="3" t="s">
        <v>45</v>
      </c>
      <c r="W2074" s="3" t="s">
        <v>34</v>
      </c>
      <c r="X2074" s="3" t="s">
        <v>46</v>
      </c>
      <c r="Y2074" s="3" t="s">
        <v>47</v>
      </c>
      <c r="Z2074" s="3" t="s">
        <v>2212</v>
      </c>
      <c r="AA2074" s="3" t="s">
        <v>2224</v>
      </c>
      <c r="AB2074" s="4">
        <v>12</v>
      </c>
      <c r="AC2074" s="4">
        <v>183480</v>
      </c>
      <c r="AD2074" s="4">
        <v>183.48</v>
      </c>
      <c r="AE2074" s="4">
        <v>549000</v>
      </c>
    </row>
    <row r="2075" spans="1:31" ht="22" customHeight="1" x14ac:dyDescent="0.3">
      <c r="A2075" s="5">
        <v>42890</v>
      </c>
      <c r="B2075" s="6" t="s">
        <v>31</v>
      </c>
      <c r="C2075" s="6" t="s">
        <v>56</v>
      </c>
      <c r="D2075" s="7" t="s">
        <v>68</v>
      </c>
      <c r="E2075" s="7" t="s">
        <v>68</v>
      </c>
      <c r="F2075" s="7" t="s">
        <v>68</v>
      </c>
      <c r="G2075" s="7" t="s">
        <v>68</v>
      </c>
      <c r="H2075" s="7" t="s">
        <v>68</v>
      </c>
      <c r="I2075" s="6" t="s">
        <v>1843</v>
      </c>
      <c r="J2075" s="6" t="s">
        <v>1734</v>
      </c>
      <c r="K2075" s="7" t="s">
        <v>68</v>
      </c>
      <c r="L2075" s="6" t="s">
        <v>120</v>
      </c>
      <c r="M2075" s="7" t="s">
        <v>68</v>
      </c>
      <c r="N2075" s="7" t="s">
        <v>68</v>
      </c>
      <c r="O2075" s="7" t="s">
        <v>68</v>
      </c>
      <c r="P2075" s="6" t="s">
        <v>1735</v>
      </c>
      <c r="Q2075" s="6" t="s">
        <v>1858</v>
      </c>
      <c r="R2075" s="6" t="s">
        <v>122</v>
      </c>
      <c r="S2075" s="6" t="s">
        <v>120</v>
      </c>
      <c r="T2075" s="6" t="s">
        <v>123</v>
      </c>
      <c r="U2075" s="6" t="s">
        <v>124</v>
      </c>
      <c r="V2075" s="6" t="s">
        <v>45</v>
      </c>
      <c r="W2075" s="6" t="s">
        <v>34</v>
      </c>
      <c r="X2075" s="6" t="s">
        <v>46</v>
      </c>
      <c r="Y2075" s="6" t="s">
        <v>47</v>
      </c>
      <c r="Z2075" s="6" t="s">
        <v>187</v>
      </c>
      <c r="AA2075" s="6" t="s">
        <v>2225</v>
      </c>
      <c r="AB2075" s="7">
        <v>2</v>
      </c>
      <c r="AC2075" s="7">
        <v>23100</v>
      </c>
      <c r="AD2075" s="7">
        <v>23.1</v>
      </c>
      <c r="AE2075" s="7">
        <v>116000</v>
      </c>
    </row>
    <row r="2076" spans="1:31" ht="22" customHeight="1" x14ac:dyDescent="0.3">
      <c r="A2076" s="2">
        <v>42890</v>
      </c>
      <c r="B2076" s="3" t="s">
        <v>31</v>
      </c>
      <c r="C2076" s="3" t="s">
        <v>56</v>
      </c>
      <c r="D2076" s="4" t="s">
        <v>68</v>
      </c>
      <c r="E2076" s="4" t="s">
        <v>68</v>
      </c>
      <c r="F2076" s="4" t="s">
        <v>68</v>
      </c>
      <c r="G2076" s="4" t="s">
        <v>68</v>
      </c>
      <c r="H2076" s="4" t="s">
        <v>68</v>
      </c>
      <c r="I2076" s="3" t="s">
        <v>1843</v>
      </c>
      <c r="J2076" s="3" t="s">
        <v>903</v>
      </c>
      <c r="K2076" s="4" t="s">
        <v>68</v>
      </c>
      <c r="L2076" s="3" t="s">
        <v>1160</v>
      </c>
      <c r="M2076" s="4" t="s">
        <v>68</v>
      </c>
      <c r="N2076" s="4" t="s">
        <v>68</v>
      </c>
      <c r="O2076" s="4" t="s">
        <v>68</v>
      </c>
      <c r="P2076" s="3" t="s">
        <v>1161</v>
      </c>
      <c r="Q2076" s="3" t="s">
        <v>905</v>
      </c>
      <c r="R2076" s="3" t="s">
        <v>122</v>
      </c>
      <c r="S2076" s="3" t="s">
        <v>120</v>
      </c>
      <c r="T2076" s="3" t="s">
        <v>123</v>
      </c>
      <c r="U2076" s="3" t="s">
        <v>124</v>
      </c>
      <c r="V2076" s="3" t="s">
        <v>45</v>
      </c>
      <c r="W2076" s="3" t="s">
        <v>34</v>
      </c>
      <c r="X2076" s="3" t="s">
        <v>46</v>
      </c>
      <c r="Y2076" s="3" t="s">
        <v>47</v>
      </c>
      <c r="Z2076" s="3" t="s">
        <v>2212</v>
      </c>
      <c r="AA2076" s="3" t="s">
        <v>2224</v>
      </c>
      <c r="AB2076" s="4">
        <v>12</v>
      </c>
      <c r="AC2076" s="4">
        <v>183480</v>
      </c>
      <c r="AD2076" s="4">
        <v>183.48</v>
      </c>
      <c r="AE2076" s="4">
        <v>549000</v>
      </c>
    </row>
    <row r="2077" spans="1:31" ht="22" customHeight="1" x14ac:dyDescent="0.3">
      <c r="A2077" s="5">
        <v>42889</v>
      </c>
      <c r="B2077" s="6" t="s">
        <v>31</v>
      </c>
      <c r="C2077" s="6" t="s">
        <v>1873</v>
      </c>
      <c r="D2077" s="6" t="s">
        <v>33</v>
      </c>
      <c r="E2077" s="6" t="s">
        <v>34</v>
      </c>
      <c r="F2077" s="6" t="s">
        <v>61</v>
      </c>
      <c r="G2077" s="9">
        <v>668366358</v>
      </c>
      <c r="H2077" s="7" t="s">
        <v>68</v>
      </c>
      <c r="I2077" s="6" t="s">
        <v>1874</v>
      </c>
      <c r="J2077" s="6" t="s">
        <v>230</v>
      </c>
      <c r="K2077" s="6" t="s">
        <v>580</v>
      </c>
      <c r="L2077" s="6" t="s">
        <v>110</v>
      </c>
      <c r="M2077" s="7" t="s">
        <v>68</v>
      </c>
      <c r="N2077" s="7" t="s">
        <v>68</v>
      </c>
      <c r="O2077" s="7" t="s">
        <v>68</v>
      </c>
      <c r="P2077" s="6" t="s">
        <v>231</v>
      </c>
      <c r="Q2077" s="6" t="s">
        <v>1845</v>
      </c>
      <c r="R2077" s="6" t="s">
        <v>133</v>
      </c>
      <c r="S2077" s="6" t="s">
        <v>110</v>
      </c>
      <c r="T2077" s="6" t="s">
        <v>134</v>
      </c>
      <c r="U2077" s="6" t="s">
        <v>115</v>
      </c>
      <c r="V2077" s="6" t="s">
        <v>45</v>
      </c>
      <c r="W2077" s="6" t="s">
        <v>34</v>
      </c>
      <c r="X2077" s="6" t="s">
        <v>46</v>
      </c>
      <c r="Y2077" s="6" t="s">
        <v>47</v>
      </c>
      <c r="Z2077" s="6" t="s">
        <v>232</v>
      </c>
      <c r="AA2077" s="6" t="s">
        <v>2226</v>
      </c>
      <c r="AB2077" s="7">
        <v>1</v>
      </c>
      <c r="AC2077" s="7">
        <v>16040</v>
      </c>
      <c r="AD2077" s="7">
        <v>16.04</v>
      </c>
      <c r="AE2077" s="7">
        <v>23900</v>
      </c>
    </row>
    <row r="2078" spans="1:31" ht="22" customHeight="1" x14ac:dyDescent="0.3">
      <c r="A2078" s="2">
        <v>42887</v>
      </c>
      <c r="B2078" s="3" t="s">
        <v>31</v>
      </c>
      <c r="C2078" s="3" t="s">
        <v>56</v>
      </c>
      <c r="D2078" s="3" t="s">
        <v>222</v>
      </c>
      <c r="E2078" s="3" t="s">
        <v>34</v>
      </c>
      <c r="F2078" s="4" t="s">
        <v>68</v>
      </c>
      <c r="G2078" s="4" t="s">
        <v>68</v>
      </c>
      <c r="H2078" s="4" t="s">
        <v>68</v>
      </c>
      <c r="I2078" s="3" t="s">
        <v>1882</v>
      </c>
      <c r="J2078" s="3" t="s">
        <v>127</v>
      </c>
      <c r="K2078" s="4" t="s">
        <v>68</v>
      </c>
      <c r="L2078" s="3" t="s">
        <v>120</v>
      </c>
      <c r="M2078" s="4" t="s">
        <v>68</v>
      </c>
      <c r="N2078" s="4" t="s">
        <v>68</v>
      </c>
      <c r="O2078" s="4" t="s">
        <v>68</v>
      </c>
      <c r="P2078" s="3" t="s">
        <v>128</v>
      </c>
      <c r="Q2078" s="3" t="s">
        <v>1858</v>
      </c>
      <c r="R2078" s="3" t="s">
        <v>122</v>
      </c>
      <c r="S2078" s="3" t="s">
        <v>120</v>
      </c>
      <c r="T2078" s="3" t="s">
        <v>123</v>
      </c>
      <c r="U2078" s="3" t="s">
        <v>124</v>
      </c>
      <c r="V2078" s="3" t="s">
        <v>45</v>
      </c>
      <c r="W2078" s="3" t="s">
        <v>34</v>
      </c>
      <c r="X2078" s="3" t="s">
        <v>46</v>
      </c>
      <c r="Y2078" s="3" t="s">
        <v>47</v>
      </c>
      <c r="Z2078" s="3" t="s">
        <v>2227</v>
      </c>
      <c r="AA2078" s="3" t="s">
        <v>2228</v>
      </c>
      <c r="AB2078" s="4">
        <v>2</v>
      </c>
      <c r="AC2078" s="4">
        <v>20120</v>
      </c>
      <c r="AD2078" s="4">
        <v>20.12</v>
      </c>
      <c r="AE2078" s="4">
        <v>60200</v>
      </c>
    </row>
    <row r="2079" spans="1:31" ht="22" customHeight="1" x14ac:dyDescent="0.3">
      <c r="A2079" s="5">
        <v>42887</v>
      </c>
      <c r="B2079" s="6" t="s">
        <v>31</v>
      </c>
      <c r="C2079" s="6" t="s">
        <v>56</v>
      </c>
      <c r="D2079" s="7" t="s">
        <v>68</v>
      </c>
      <c r="E2079" s="7" t="s">
        <v>68</v>
      </c>
      <c r="F2079" s="7" t="s">
        <v>68</v>
      </c>
      <c r="G2079" s="7" t="s">
        <v>68</v>
      </c>
      <c r="H2079" s="7" t="s">
        <v>68</v>
      </c>
      <c r="I2079" s="6" t="s">
        <v>1843</v>
      </c>
      <c r="J2079" s="6" t="s">
        <v>347</v>
      </c>
      <c r="K2079" s="6" t="s">
        <v>929</v>
      </c>
      <c r="L2079" s="6" t="s">
        <v>350</v>
      </c>
      <c r="M2079" s="6" t="s">
        <v>61</v>
      </c>
      <c r="N2079" s="7" t="s">
        <v>68</v>
      </c>
      <c r="O2079" s="7" t="s">
        <v>68</v>
      </c>
      <c r="P2079" s="6" t="s">
        <v>348</v>
      </c>
      <c r="Q2079" s="6" t="s">
        <v>1858</v>
      </c>
      <c r="R2079" s="6" t="s">
        <v>371</v>
      </c>
      <c r="S2079" s="6" t="s">
        <v>350</v>
      </c>
      <c r="T2079" s="6" t="s">
        <v>372</v>
      </c>
      <c r="U2079" s="6" t="s">
        <v>352</v>
      </c>
      <c r="V2079" s="6" t="s">
        <v>45</v>
      </c>
      <c r="W2079" s="6" t="s">
        <v>34</v>
      </c>
      <c r="X2079" s="6" t="s">
        <v>46</v>
      </c>
      <c r="Y2079" s="6" t="s">
        <v>47</v>
      </c>
      <c r="Z2079" s="6" t="s">
        <v>373</v>
      </c>
      <c r="AA2079" s="6" t="s">
        <v>2229</v>
      </c>
      <c r="AB2079" s="7">
        <v>3</v>
      </c>
      <c r="AC2079" s="7">
        <v>55540</v>
      </c>
      <c r="AD2079" s="7">
        <v>55.54</v>
      </c>
      <c r="AE2079" s="7">
        <v>80500</v>
      </c>
    </row>
    <row r="2080" spans="1:31" ht="22" customHeight="1" x14ac:dyDescent="0.3">
      <c r="A2080" s="2">
        <v>42887</v>
      </c>
      <c r="B2080" s="3" t="s">
        <v>31</v>
      </c>
      <c r="C2080" s="3" t="s">
        <v>56</v>
      </c>
      <c r="D2080" s="4" t="s">
        <v>68</v>
      </c>
      <c r="E2080" s="4" t="s">
        <v>68</v>
      </c>
      <c r="F2080" s="4" t="s">
        <v>68</v>
      </c>
      <c r="G2080" s="4" t="s">
        <v>68</v>
      </c>
      <c r="H2080" s="4" t="s">
        <v>68</v>
      </c>
      <c r="I2080" s="3" t="s">
        <v>1843</v>
      </c>
      <c r="J2080" s="3" t="s">
        <v>347</v>
      </c>
      <c r="K2080" s="3" t="s">
        <v>929</v>
      </c>
      <c r="L2080" s="3" t="s">
        <v>350</v>
      </c>
      <c r="M2080" s="3" t="s">
        <v>61</v>
      </c>
      <c r="N2080" s="4" t="s">
        <v>68</v>
      </c>
      <c r="O2080" s="4" t="s">
        <v>68</v>
      </c>
      <c r="P2080" s="3" t="s">
        <v>348</v>
      </c>
      <c r="Q2080" s="3" t="s">
        <v>1858</v>
      </c>
      <c r="R2080" s="3" t="s">
        <v>371</v>
      </c>
      <c r="S2080" s="3" t="s">
        <v>350</v>
      </c>
      <c r="T2080" s="3" t="s">
        <v>372</v>
      </c>
      <c r="U2080" s="3" t="s">
        <v>352</v>
      </c>
      <c r="V2080" s="3" t="s">
        <v>45</v>
      </c>
      <c r="W2080" s="3" t="s">
        <v>34</v>
      </c>
      <c r="X2080" s="3" t="s">
        <v>46</v>
      </c>
      <c r="Y2080" s="3" t="s">
        <v>47</v>
      </c>
      <c r="Z2080" s="3" t="s">
        <v>373</v>
      </c>
      <c r="AA2080" s="3" t="s">
        <v>2229</v>
      </c>
      <c r="AB2080" s="4">
        <v>3</v>
      </c>
      <c r="AC2080" s="4">
        <v>54880</v>
      </c>
      <c r="AD2080" s="4">
        <v>54.88</v>
      </c>
      <c r="AE2080" s="4">
        <v>79600</v>
      </c>
    </row>
    <row r="2081" spans="1:31" ht="22" customHeight="1" x14ac:dyDescent="0.3">
      <c r="A2081" s="5">
        <v>42886</v>
      </c>
      <c r="B2081" s="6" t="s">
        <v>31</v>
      </c>
      <c r="C2081" s="6" t="s">
        <v>56</v>
      </c>
      <c r="D2081" s="7" t="s">
        <v>68</v>
      </c>
      <c r="E2081" s="7" t="s">
        <v>68</v>
      </c>
      <c r="F2081" s="7" t="s">
        <v>68</v>
      </c>
      <c r="G2081" s="7" t="s">
        <v>68</v>
      </c>
      <c r="H2081" s="7" t="s">
        <v>68</v>
      </c>
      <c r="I2081" s="6" t="s">
        <v>1843</v>
      </c>
      <c r="J2081" s="6" t="s">
        <v>903</v>
      </c>
      <c r="K2081" s="7" t="s">
        <v>68</v>
      </c>
      <c r="L2081" s="6" t="s">
        <v>1160</v>
      </c>
      <c r="M2081" s="7" t="s">
        <v>68</v>
      </c>
      <c r="N2081" s="7" t="s">
        <v>68</v>
      </c>
      <c r="O2081" s="7" t="s">
        <v>68</v>
      </c>
      <c r="P2081" s="6" t="s">
        <v>1161</v>
      </c>
      <c r="Q2081" s="6" t="s">
        <v>905</v>
      </c>
      <c r="R2081" s="6" t="s">
        <v>122</v>
      </c>
      <c r="S2081" s="6" t="s">
        <v>120</v>
      </c>
      <c r="T2081" s="6" t="s">
        <v>123</v>
      </c>
      <c r="U2081" s="6" t="s">
        <v>124</v>
      </c>
      <c r="V2081" s="6" t="s">
        <v>45</v>
      </c>
      <c r="W2081" s="6" t="s">
        <v>34</v>
      </c>
      <c r="X2081" s="6" t="s">
        <v>46</v>
      </c>
      <c r="Y2081" s="6" t="s">
        <v>47</v>
      </c>
      <c r="Z2081" s="6" t="s">
        <v>2212</v>
      </c>
      <c r="AA2081" s="6" t="s">
        <v>2224</v>
      </c>
      <c r="AB2081" s="7">
        <v>12</v>
      </c>
      <c r="AC2081" s="7">
        <v>183480</v>
      </c>
      <c r="AD2081" s="7">
        <v>183.48</v>
      </c>
      <c r="AE2081" s="7">
        <v>550000</v>
      </c>
    </row>
    <row r="2082" spans="1:31" ht="22" customHeight="1" x14ac:dyDescent="0.3">
      <c r="A2082" s="2">
        <v>42886</v>
      </c>
      <c r="B2082" s="3" t="s">
        <v>31</v>
      </c>
      <c r="C2082" s="3" t="s">
        <v>56</v>
      </c>
      <c r="D2082" s="4" t="s">
        <v>68</v>
      </c>
      <c r="E2082" s="4" t="s">
        <v>68</v>
      </c>
      <c r="F2082" s="4" t="s">
        <v>68</v>
      </c>
      <c r="G2082" s="4" t="s">
        <v>68</v>
      </c>
      <c r="H2082" s="4" t="s">
        <v>68</v>
      </c>
      <c r="I2082" s="3" t="s">
        <v>1843</v>
      </c>
      <c r="J2082" s="3" t="s">
        <v>903</v>
      </c>
      <c r="K2082" s="4" t="s">
        <v>68</v>
      </c>
      <c r="L2082" s="3" t="s">
        <v>1160</v>
      </c>
      <c r="M2082" s="4" t="s">
        <v>68</v>
      </c>
      <c r="N2082" s="4" t="s">
        <v>68</v>
      </c>
      <c r="O2082" s="4" t="s">
        <v>68</v>
      </c>
      <c r="P2082" s="3" t="s">
        <v>1161</v>
      </c>
      <c r="Q2082" s="3" t="s">
        <v>905</v>
      </c>
      <c r="R2082" s="3" t="s">
        <v>122</v>
      </c>
      <c r="S2082" s="3" t="s">
        <v>120</v>
      </c>
      <c r="T2082" s="3" t="s">
        <v>123</v>
      </c>
      <c r="U2082" s="3" t="s">
        <v>124</v>
      </c>
      <c r="V2082" s="3" t="s">
        <v>45</v>
      </c>
      <c r="W2082" s="3" t="s">
        <v>34</v>
      </c>
      <c r="X2082" s="3" t="s">
        <v>46</v>
      </c>
      <c r="Y2082" s="3" t="s">
        <v>47</v>
      </c>
      <c r="Z2082" s="3" t="s">
        <v>2212</v>
      </c>
      <c r="AA2082" s="3" t="s">
        <v>2224</v>
      </c>
      <c r="AB2082" s="4">
        <v>2</v>
      </c>
      <c r="AC2082" s="4">
        <v>30580</v>
      </c>
      <c r="AD2082" s="4">
        <v>30.58</v>
      </c>
      <c r="AE2082" s="4">
        <v>91700</v>
      </c>
    </row>
    <row r="2083" spans="1:31" ht="22" customHeight="1" x14ac:dyDescent="0.3">
      <c r="A2083" s="5">
        <v>42886</v>
      </c>
      <c r="B2083" s="6" t="s">
        <v>31</v>
      </c>
      <c r="C2083" s="6" t="s">
        <v>56</v>
      </c>
      <c r="D2083" s="7" t="s">
        <v>68</v>
      </c>
      <c r="E2083" s="7" t="s">
        <v>68</v>
      </c>
      <c r="F2083" s="7" t="s">
        <v>68</v>
      </c>
      <c r="G2083" s="7" t="s">
        <v>68</v>
      </c>
      <c r="H2083" s="7" t="s">
        <v>68</v>
      </c>
      <c r="I2083" s="6" t="s">
        <v>1843</v>
      </c>
      <c r="J2083" s="6" t="s">
        <v>77</v>
      </c>
      <c r="K2083" s="6" t="s">
        <v>78</v>
      </c>
      <c r="L2083" s="6" t="s">
        <v>79</v>
      </c>
      <c r="M2083" s="7" t="s">
        <v>68</v>
      </c>
      <c r="N2083" s="7" t="s">
        <v>68</v>
      </c>
      <c r="O2083" s="7" t="s">
        <v>68</v>
      </c>
      <c r="P2083" s="6" t="s">
        <v>80</v>
      </c>
      <c r="Q2083" s="6" t="s">
        <v>1136</v>
      </c>
      <c r="R2083" s="6" t="s">
        <v>82</v>
      </c>
      <c r="S2083" s="6" t="s">
        <v>79</v>
      </c>
      <c r="T2083" s="6" t="s">
        <v>83</v>
      </c>
      <c r="U2083" s="6" t="s">
        <v>65</v>
      </c>
      <c r="V2083" s="6" t="s">
        <v>45</v>
      </c>
      <c r="W2083" s="6" t="s">
        <v>34</v>
      </c>
      <c r="X2083" s="6" t="s">
        <v>46</v>
      </c>
      <c r="Y2083" s="6" t="s">
        <v>47</v>
      </c>
      <c r="Z2083" s="6" t="s">
        <v>84</v>
      </c>
      <c r="AA2083" s="6" t="s">
        <v>2230</v>
      </c>
      <c r="AB2083" s="7">
        <v>6</v>
      </c>
      <c r="AC2083" s="7">
        <v>86626</v>
      </c>
      <c r="AD2083" s="7">
        <v>86.63</v>
      </c>
      <c r="AE2083" s="7">
        <v>318000</v>
      </c>
    </row>
    <row r="2084" spans="1:31" ht="22" customHeight="1" x14ac:dyDescent="0.3">
      <c r="A2084" s="2">
        <v>42886</v>
      </c>
      <c r="B2084" s="3" t="s">
        <v>31</v>
      </c>
      <c r="C2084" s="3" t="s">
        <v>56</v>
      </c>
      <c r="D2084" s="4" t="s">
        <v>68</v>
      </c>
      <c r="E2084" s="4" t="s">
        <v>68</v>
      </c>
      <c r="F2084" s="4" t="s">
        <v>68</v>
      </c>
      <c r="G2084" s="4" t="s">
        <v>68</v>
      </c>
      <c r="H2084" s="4" t="s">
        <v>68</v>
      </c>
      <c r="I2084" s="3" t="s">
        <v>1843</v>
      </c>
      <c r="J2084" s="3" t="s">
        <v>1774</v>
      </c>
      <c r="K2084" s="4" t="s">
        <v>68</v>
      </c>
      <c r="L2084" s="3" t="s">
        <v>1775</v>
      </c>
      <c r="M2084" s="4" t="s">
        <v>68</v>
      </c>
      <c r="N2084" s="4" t="s">
        <v>68</v>
      </c>
      <c r="O2084" s="4" t="s">
        <v>68</v>
      </c>
      <c r="P2084" s="3" t="s">
        <v>1776</v>
      </c>
      <c r="Q2084" s="3" t="s">
        <v>1858</v>
      </c>
      <c r="R2084" s="3" t="s">
        <v>82</v>
      </c>
      <c r="S2084" s="3" t="s">
        <v>79</v>
      </c>
      <c r="T2084" s="3" t="s">
        <v>83</v>
      </c>
      <c r="U2084" s="3" t="s">
        <v>65</v>
      </c>
      <c r="V2084" s="3" t="s">
        <v>45</v>
      </c>
      <c r="W2084" s="3" t="s">
        <v>34</v>
      </c>
      <c r="X2084" s="3" t="s">
        <v>46</v>
      </c>
      <c r="Y2084" s="3" t="s">
        <v>47</v>
      </c>
      <c r="Z2084" s="3" t="s">
        <v>84</v>
      </c>
      <c r="AA2084" s="3" t="s">
        <v>2231</v>
      </c>
      <c r="AB2084" s="4">
        <v>7</v>
      </c>
      <c r="AC2084" s="4">
        <v>101186</v>
      </c>
      <c r="AD2084" s="4">
        <v>101.19</v>
      </c>
      <c r="AE2084" s="4">
        <v>372000</v>
      </c>
    </row>
    <row r="2085" spans="1:31" ht="22" customHeight="1" x14ac:dyDescent="0.3">
      <c r="A2085" s="5">
        <v>42886</v>
      </c>
      <c r="B2085" s="6" t="s">
        <v>31</v>
      </c>
      <c r="C2085" s="6" t="s">
        <v>56</v>
      </c>
      <c r="D2085" s="7" t="s">
        <v>68</v>
      </c>
      <c r="E2085" s="7" t="s">
        <v>68</v>
      </c>
      <c r="F2085" s="7" t="s">
        <v>68</v>
      </c>
      <c r="G2085" s="7" t="s">
        <v>68</v>
      </c>
      <c r="H2085" s="7" t="s">
        <v>68</v>
      </c>
      <c r="I2085" s="6" t="s">
        <v>1843</v>
      </c>
      <c r="J2085" s="6" t="s">
        <v>1734</v>
      </c>
      <c r="K2085" s="7" t="s">
        <v>68</v>
      </c>
      <c r="L2085" s="6" t="s">
        <v>120</v>
      </c>
      <c r="M2085" s="7" t="s">
        <v>68</v>
      </c>
      <c r="N2085" s="7" t="s">
        <v>68</v>
      </c>
      <c r="O2085" s="7" t="s">
        <v>68</v>
      </c>
      <c r="P2085" s="6" t="s">
        <v>1735</v>
      </c>
      <c r="Q2085" s="6" t="s">
        <v>1858</v>
      </c>
      <c r="R2085" s="6" t="s">
        <v>122</v>
      </c>
      <c r="S2085" s="6" t="s">
        <v>120</v>
      </c>
      <c r="T2085" s="6" t="s">
        <v>123</v>
      </c>
      <c r="U2085" s="6" t="s">
        <v>124</v>
      </c>
      <c r="V2085" s="6" t="s">
        <v>45</v>
      </c>
      <c r="W2085" s="6" t="s">
        <v>34</v>
      </c>
      <c r="X2085" s="6" t="s">
        <v>46</v>
      </c>
      <c r="Y2085" s="6" t="s">
        <v>47</v>
      </c>
      <c r="Z2085" s="6" t="s">
        <v>187</v>
      </c>
      <c r="AA2085" s="6" t="s">
        <v>2232</v>
      </c>
      <c r="AB2085" s="7">
        <v>2</v>
      </c>
      <c r="AC2085" s="7">
        <v>7020</v>
      </c>
      <c r="AD2085" s="7">
        <v>7.02</v>
      </c>
      <c r="AE2085" s="7">
        <v>38200</v>
      </c>
    </row>
    <row r="2086" spans="1:31" ht="22" customHeight="1" x14ac:dyDescent="0.3">
      <c r="A2086" s="2">
        <v>42886</v>
      </c>
      <c r="B2086" s="3" t="s">
        <v>31</v>
      </c>
      <c r="C2086" s="3" t="s">
        <v>56</v>
      </c>
      <c r="D2086" s="4" t="s">
        <v>68</v>
      </c>
      <c r="E2086" s="4" t="s">
        <v>68</v>
      </c>
      <c r="F2086" s="4" t="s">
        <v>68</v>
      </c>
      <c r="G2086" s="4" t="s">
        <v>68</v>
      </c>
      <c r="H2086" s="4" t="s">
        <v>68</v>
      </c>
      <c r="I2086" s="3" t="s">
        <v>1843</v>
      </c>
      <c r="J2086" s="3" t="s">
        <v>77</v>
      </c>
      <c r="K2086" s="3" t="s">
        <v>78</v>
      </c>
      <c r="L2086" s="3" t="s">
        <v>79</v>
      </c>
      <c r="M2086" s="4" t="s">
        <v>68</v>
      </c>
      <c r="N2086" s="4" t="s">
        <v>68</v>
      </c>
      <c r="O2086" s="4" t="s">
        <v>68</v>
      </c>
      <c r="P2086" s="3" t="s">
        <v>80</v>
      </c>
      <c r="Q2086" s="3" t="s">
        <v>1136</v>
      </c>
      <c r="R2086" s="3" t="s">
        <v>82</v>
      </c>
      <c r="S2086" s="3" t="s">
        <v>79</v>
      </c>
      <c r="T2086" s="3" t="s">
        <v>83</v>
      </c>
      <c r="U2086" s="3" t="s">
        <v>65</v>
      </c>
      <c r="V2086" s="3" t="s">
        <v>45</v>
      </c>
      <c r="W2086" s="3" t="s">
        <v>34</v>
      </c>
      <c r="X2086" s="3" t="s">
        <v>46</v>
      </c>
      <c r="Y2086" s="3" t="s">
        <v>47</v>
      </c>
      <c r="Z2086" s="3" t="s">
        <v>84</v>
      </c>
      <c r="AA2086" s="3" t="s">
        <v>2230</v>
      </c>
      <c r="AB2086" s="4">
        <v>6</v>
      </c>
      <c r="AC2086" s="4">
        <v>86763</v>
      </c>
      <c r="AD2086" s="4">
        <v>86.76</v>
      </c>
      <c r="AE2086" s="4">
        <v>319000</v>
      </c>
    </row>
    <row r="2087" spans="1:31" ht="22" customHeight="1" x14ac:dyDescent="0.3">
      <c r="A2087" s="5">
        <v>42884</v>
      </c>
      <c r="B2087" s="6" t="s">
        <v>31</v>
      </c>
      <c r="C2087" s="6" t="s">
        <v>56</v>
      </c>
      <c r="D2087" s="7" t="s">
        <v>68</v>
      </c>
      <c r="E2087" s="7" t="s">
        <v>68</v>
      </c>
      <c r="F2087" s="7" t="s">
        <v>68</v>
      </c>
      <c r="G2087" s="7" t="s">
        <v>68</v>
      </c>
      <c r="H2087" s="7" t="s">
        <v>68</v>
      </c>
      <c r="I2087" s="6" t="s">
        <v>1843</v>
      </c>
      <c r="J2087" s="6" t="s">
        <v>131</v>
      </c>
      <c r="K2087" s="6" t="s">
        <v>109</v>
      </c>
      <c r="L2087" s="6" t="s">
        <v>110</v>
      </c>
      <c r="M2087" s="7" t="s">
        <v>68</v>
      </c>
      <c r="N2087" s="7" t="s">
        <v>68</v>
      </c>
      <c r="O2087" s="7" t="s">
        <v>68</v>
      </c>
      <c r="P2087" s="6" t="s">
        <v>132</v>
      </c>
      <c r="Q2087" s="6" t="s">
        <v>1858</v>
      </c>
      <c r="R2087" s="6" t="s">
        <v>133</v>
      </c>
      <c r="S2087" s="6" t="s">
        <v>110</v>
      </c>
      <c r="T2087" s="6" t="s">
        <v>134</v>
      </c>
      <c r="U2087" s="6" t="s">
        <v>115</v>
      </c>
      <c r="V2087" s="6" t="s">
        <v>45</v>
      </c>
      <c r="W2087" s="6" t="s">
        <v>34</v>
      </c>
      <c r="X2087" s="6" t="s">
        <v>46</v>
      </c>
      <c r="Y2087" s="6" t="s">
        <v>47</v>
      </c>
      <c r="Z2087" s="6" t="s">
        <v>971</v>
      </c>
      <c r="AA2087" s="6" t="s">
        <v>2233</v>
      </c>
      <c r="AB2087" s="7">
        <v>2</v>
      </c>
      <c r="AC2087" s="7">
        <v>27504</v>
      </c>
      <c r="AD2087" s="7">
        <v>27.5</v>
      </c>
      <c r="AE2087" s="7">
        <v>616000</v>
      </c>
    </row>
    <row r="2088" spans="1:31" ht="22" customHeight="1" x14ac:dyDescent="0.3">
      <c r="A2088" s="2">
        <v>42883</v>
      </c>
      <c r="B2088" s="3" t="s">
        <v>31</v>
      </c>
      <c r="C2088" s="3" t="s">
        <v>56</v>
      </c>
      <c r="D2088" s="4" t="s">
        <v>68</v>
      </c>
      <c r="E2088" s="4" t="s">
        <v>68</v>
      </c>
      <c r="F2088" s="4" t="s">
        <v>68</v>
      </c>
      <c r="G2088" s="4" t="s">
        <v>68</v>
      </c>
      <c r="H2088" s="4" t="s">
        <v>68</v>
      </c>
      <c r="I2088" s="3" t="s">
        <v>1843</v>
      </c>
      <c r="J2088" s="3" t="s">
        <v>870</v>
      </c>
      <c r="K2088" s="4" t="s">
        <v>68</v>
      </c>
      <c r="L2088" s="3" t="s">
        <v>120</v>
      </c>
      <c r="M2088" s="3" t="s">
        <v>61</v>
      </c>
      <c r="N2088" s="4">
        <v>225347920.55000001</v>
      </c>
      <c r="O2088" s="4">
        <v>1008273273.7</v>
      </c>
      <c r="P2088" s="3" t="s">
        <v>871</v>
      </c>
      <c r="Q2088" s="3" t="s">
        <v>1858</v>
      </c>
      <c r="R2088" s="3" t="s">
        <v>122</v>
      </c>
      <c r="S2088" s="3" t="s">
        <v>120</v>
      </c>
      <c r="T2088" s="3" t="s">
        <v>123</v>
      </c>
      <c r="U2088" s="3" t="s">
        <v>124</v>
      </c>
      <c r="V2088" s="3" t="s">
        <v>45</v>
      </c>
      <c r="W2088" s="3" t="s">
        <v>34</v>
      </c>
      <c r="X2088" s="3" t="s">
        <v>46</v>
      </c>
      <c r="Y2088" s="3" t="s">
        <v>47</v>
      </c>
      <c r="Z2088" s="3" t="s">
        <v>872</v>
      </c>
      <c r="AA2088" s="3" t="s">
        <v>2064</v>
      </c>
      <c r="AB2088" s="4">
        <v>2</v>
      </c>
      <c r="AC2088" s="4">
        <v>20160</v>
      </c>
      <c r="AD2088" s="4">
        <v>20.16</v>
      </c>
      <c r="AE2088" s="4">
        <v>164000</v>
      </c>
    </row>
    <row r="2089" spans="1:31" ht="22" customHeight="1" x14ac:dyDescent="0.3">
      <c r="A2089" s="5">
        <v>42878</v>
      </c>
      <c r="B2089" s="6" t="s">
        <v>31</v>
      </c>
      <c r="C2089" s="6" t="s">
        <v>56</v>
      </c>
      <c r="D2089" s="7" t="s">
        <v>68</v>
      </c>
      <c r="E2089" s="7" t="s">
        <v>68</v>
      </c>
      <c r="F2089" s="7" t="s">
        <v>68</v>
      </c>
      <c r="G2089" s="7" t="s">
        <v>68</v>
      </c>
      <c r="H2089" s="7" t="s">
        <v>68</v>
      </c>
      <c r="I2089" s="6" t="s">
        <v>1843</v>
      </c>
      <c r="J2089" s="6" t="s">
        <v>903</v>
      </c>
      <c r="K2089" s="7" t="s">
        <v>68</v>
      </c>
      <c r="L2089" s="6" t="s">
        <v>1160</v>
      </c>
      <c r="M2089" s="7" t="s">
        <v>68</v>
      </c>
      <c r="N2089" s="7" t="s">
        <v>68</v>
      </c>
      <c r="O2089" s="7" t="s">
        <v>68</v>
      </c>
      <c r="P2089" s="6" t="s">
        <v>1161</v>
      </c>
      <c r="Q2089" s="6" t="s">
        <v>905</v>
      </c>
      <c r="R2089" s="6" t="s">
        <v>122</v>
      </c>
      <c r="S2089" s="6" t="s">
        <v>120</v>
      </c>
      <c r="T2089" s="6" t="s">
        <v>123</v>
      </c>
      <c r="U2089" s="6" t="s">
        <v>124</v>
      </c>
      <c r="V2089" s="6" t="s">
        <v>45</v>
      </c>
      <c r="W2089" s="6" t="s">
        <v>34</v>
      </c>
      <c r="X2089" s="6" t="s">
        <v>46</v>
      </c>
      <c r="Y2089" s="6" t="s">
        <v>47</v>
      </c>
      <c r="Z2089" s="6" t="s">
        <v>2212</v>
      </c>
      <c r="AA2089" s="6" t="s">
        <v>2234</v>
      </c>
      <c r="AB2089" s="7">
        <v>16</v>
      </c>
      <c r="AC2089" s="7">
        <v>244640</v>
      </c>
      <c r="AD2089" s="7">
        <v>244.64</v>
      </c>
      <c r="AE2089" s="7">
        <v>734000</v>
      </c>
    </row>
    <row r="2090" spans="1:31" ht="22" customHeight="1" x14ac:dyDescent="0.3">
      <c r="A2090" s="2">
        <v>42878</v>
      </c>
      <c r="B2090" s="3" t="s">
        <v>31</v>
      </c>
      <c r="C2090" s="3" t="s">
        <v>56</v>
      </c>
      <c r="D2090" s="4" t="s">
        <v>68</v>
      </c>
      <c r="E2090" s="4" t="s">
        <v>68</v>
      </c>
      <c r="F2090" s="4" t="s">
        <v>68</v>
      </c>
      <c r="G2090" s="4" t="s">
        <v>68</v>
      </c>
      <c r="H2090" s="4" t="s">
        <v>68</v>
      </c>
      <c r="I2090" s="3" t="s">
        <v>1843</v>
      </c>
      <c r="J2090" s="3" t="s">
        <v>1382</v>
      </c>
      <c r="K2090" s="3" t="s">
        <v>119</v>
      </c>
      <c r="L2090" s="3" t="s">
        <v>120</v>
      </c>
      <c r="M2090" s="4" t="s">
        <v>68</v>
      </c>
      <c r="N2090" s="4" t="s">
        <v>68</v>
      </c>
      <c r="O2090" s="4" t="s">
        <v>68</v>
      </c>
      <c r="P2090" s="3" t="s">
        <v>1383</v>
      </c>
      <c r="Q2090" s="3" t="s">
        <v>1858</v>
      </c>
      <c r="R2090" s="3" t="s">
        <v>122</v>
      </c>
      <c r="S2090" s="3" t="s">
        <v>120</v>
      </c>
      <c r="T2090" s="3" t="s">
        <v>123</v>
      </c>
      <c r="U2090" s="3" t="s">
        <v>124</v>
      </c>
      <c r="V2090" s="3" t="s">
        <v>45</v>
      </c>
      <c r="W2090" s="3" t="s">
        <v>34</v>
      </c>
      <c r="X2090" s="3" t="s">
        <v>46</v>
      </c>
      <c r="Y2090" s="3" t="s">
        <v>47</v>
      </c>
      <c r="Z2090" s="3" t="s">
        <v>971</v>
      </c>
      <c r="AA2090" s="3" t="s">
        <v>2235</v>
      </c>
      <c r="AB2090" s="4">
        <v>4</v>
      </c>
      <c r="AC2090" s="4">
        <v>32832</v>
      </c>
      <c r="AD2090" s="4">
        <v>32.83</v>
      </c>
      <c r="AE2090" s="4">
        <v>735000</v>
      </c>
    </row>
    <row r="2091" spans="1:31" ht="22" customHeight="1" x14ac:dyDescent="0.3">
      <c r="A2091" s="5">
        <v>42877</v>
      </c>
      <c r="B2091" s="6" t="s">
        <v>31</v>
      </c>
      <c r="C2091" s="6" t="s">
        <v>56</v>
      </c>
      <c r="D2091" s="7" t="s">
        <v>68</v>
      </c>
      <c r="E2091" s="7" t="s">
        <v>68</v>
      </c>
      <c r="F2091" s="7" t="s">
        <v>68</v>
      </c>
      <c r="G2091" s="7" t="s">
        <v>68</v>
      </c>
      <c r="H2091" s="7" t="s">
        <v>68</v>
      </c>
      <c r="I2091" s="6" t="s">
        <v>1843</v>
      </c>
      <c r="J2091" s="6" t="s">
        <v>656</v>
      </c>
      <c r="K2091" s="7" t="s">
        <v>68</v>
      </c>
      <c r="L2091" s="7" t="s">
        <v>68</v>
      </c>
      <c r="M2091" s="7" t="s">
        <v>68</v>
      </c>
      <c r="N2091" s="7" t="s">
        <v>68</v>
      </c>
      <c r="O2091" s="7" t="s">
        <v>68</v>
      </c>
      <c r="P2091" s="6" t="s">
        <v>657</v>
      </c>
      <c r="Q2091" s="6" t="s">
        <v>1858</v>
      </c>
      <c r="R2091" s="6" t="s">
        <v>133</v>
      </c>
      <c r="S2091" s="6" t="s">
        <v>110</v>
      </c>
      <c r="T2091" s="6" t="s">
        <v>134</v>
      </c>
      <c r="U2091" s="6" t="s">
        <v>115</v>
      </c>
      <c r="V2091" s="6" t="s">
        <v>45</v>
      </c>
      <c r="W2091" s="6" t="s">
        <v>34</v>
      </c>
      <c r="X2091" s="6" t="s">
        <v>46</v>
      </c>
      <c r="Y2091" s="6" t="s">
        <v>47</v>
      </c>
      <c r="Z2091" s="6" t="s">
        <v>163</v>
      </c>
      <c r="AA2091" s="6" t="s">
        <v>2236</v>
      </c>
      <c r="AB2091" s="7">
        <v>1</v>
      </c>
      <c r="AC2091" s="7">
        <v>18160</v>
      </c>
      <c r="AD2091" s="7">
        <v>18.16</v>
      </c>
      <c r="AE2091" s="7">
        <v>1877000</v>
      </c>
    </row>
    <row r="2092" spans="1:31" ht="22" customHeight="1" x14ac:dyDescent="0.3">
      <c r="A2092" s="2">
        <v>42877</v>
      </c>
      <c r="B2092" s="3" t="s">
        <v>31</v>
      </c>
      <c r="C2092" s="3" t="s">
        <v>1873</v>
      </c>
      <c r="D2092" s="3" t="s">
        <v>33</v>
      </c>
      <c r="E2092" s="3" t="s">
        <v>34</v>
      </c>
      <c r="F2092" s="3" t="s">
        <v>61</v>
      </c>
      <c r="G2092" s="8">
        <v>668366358</v>
      </c>
      <c r="H2092" s="4" t="s">
        <v>68</v>
      </c>
      <c r="I2092" s="3" t="s">
        <v>1874</v>
      </c>
      <c r="J2092" s="3" t="s">
        <v>131</v>
      </c>
      <c r="K2092" s="3" t="s">
        <v>109</v>
      </c>
      <c r="L2092" s="3" t="s">
        <v>110</v>
      </c>
      <c r="M2092" s="4" t="s">
        <v>68</v>
      </c>
      <c r="N2092" s="4" t="s">
        <v>68</v>
      </c>
      <c r="O2092" s="4" t="s">
        <v>68</v>
      </c>
      <c r="P2092" s="3" t="s">
        <v>132</v>
      </c>
      <c r="Q2092" s="3" t="s">
        <v>1845</v>
      </c>
      <c r="R2092" s="3" t="s">
        <v>133</v>
      </c>
      <c r="S2092" s="3" t="s">
        <v>110</v>
      </c>
      <c r="T2092" s="3" t="s">
        <v>134</v>
      </c>
      <c r="U2092" s="3" t="s">
        <v>115</v>
      </c>
      <c r="V2092" s="3" t="s">
        <v>45</v>
      </c>
      <c r="W2092" s="3" t="s">
        <v>34</v>
      </c>
      <c r="X2092" s="3" t="s">
        <v>46</v>
      </c>
      <c r="Y2092" s="3" t="s">
        <v>47</v>
      </c>
      <c r="Z2092" s="3" t="s">
        <v>971</v>
      </c>
      <c r="AA2092" s="3" t="s">
        <v>2237</v>
      </c>
      <c r="AB2092" s="4">
        <v>1</v>
      </c>
      <c r="AC2092" s="4">
        <v>13752</v>
      </c>
      <c r="AD2092" s="4">
        <v>13.75</v>
      </c>
      <c r="AE2092" s="4">
        <v>308000</v>
      </c>
    </row>
    <row r="2093" spans="1:31" ht="22" customHeight="1" x14ac:dyDescent="0.3">
      <c r="A2093" s="5">
        <v>42877</v>
      </c>
      <c r="B2093" s="6" t="s">
        <v>31</v>
      </c>
      <c r="C2093" s="6" t="s">
        <v>1873</v>
      </c>
      <c r="D2093" s="6" t="s">
        <v>33</v>
      </c>
      <c r="E2093" s="6" t="s">
        <v>34</v>
      </c>
      <c r="F2093" s="6" t="s">
        <v>61</v>
      </c>
      <c r="G2093" s="9">
        <v>668366358</v>
      </c>
      <c r="H2093" s="7" t="s">
        <v>68</v>
      </c>
      <c r="I2093" s="6" t="s">
        <v>1874</v>
      </c>
      <c r="J2093" s="6" t="s">
        <v>131</v>
      </c>
      <c r="K2093" s="6" t="s">
        <v>109</v>
      </c>
      <c r="L2093" s="6" t="s">
        <v>110</v>
      </c>
      <c r="M2093" s="7" t="s">
        <v>68</v>
      </c>
      <c r="N2093" s="7" t="s">
        <v>68</v>
      </c>
      <c r="O2093" s="7" t="s">
        <v>68</v>
      </c>
      <c r="P2093" s="6" t="s">
        <v>132</v>
      </c>
      <c r="Q2093" s="6" t="s">
        <v>1845</v>
      </c>
      <c r="R2093" s="6" t="s">
        <v>133</v>
      </c>
      <c r="S2093" s="6" t="s">
        <v>110</v>
      </c>
      <c r="T2093" s="6" t="s">
        <v>134</v>
      </c>
      <c r="U2093" s="6" t="s">
        <v>115</v>
      </c>
      <c r="V2093" s="6" t="s">
        <v>45</v>
      </c>
      <c r="W2093" s="6" t="s">
        <v>34</v>
      </c>
      <c r="X2093" s="6" t="s">
        <v>46</v>
      </c>
      <c r="Y2093" s="6" t="s">
        <v>47</v>
      </c>
      <c r="Z2093" s="6" t="s">
        <v>971</v>
      </c>
      <c r="AA2093" s="6" t="s">
        <v>2238</v>
      </c>
      <c r="AB2093" s="7">
        <v>2</v>
      </c>
      <c r="AC2093" s="7">
        <v>28840</v>
      </c>
      <c r="AD2093" s="7">
        <v>28.84</v>
      </c>
      <c r="AE2093" s="7">
        <v>646000</v>
      </c>
    </row>
    <row r="2094" spans="1:31" ht="22" customHeight="1" x14ac:dyDescent="0.3">
      <c r="A2094" s="2">
        <v>42877</v>
      </c>
      <c r="B2094" s="3" t="s">
        <v>31</v>
      </c>
      <c r="C2094" s="3" t="s">
        <v>56</v>
      </c>
      <c r="D2094" s="4" t="s">
        <v>68</v>
      </c>
      <c r="E2094" s="4" t="s">
        <v>68</v>
      </c>
      <c r="F2094" s="4" t="s">
        <v>68</v>
      </c>
      <c r="G2094" s="4" t="s">
        <v>68</v>
      </c>
      <c r="H2094" s="4" t="s">
        <v>68</v>
      </c>
      <c r="I2094" s="3" t="s">
        <v>1843</v>
      </c>
      <c r="J2094" s="3" t="s">
        <v>652</v>
      </c>
      <c r="K2094" s="4" t="s">
        <v>68</v>
      </c>
      <c r="L2094" s="3" t="s">
        <v>120</v>
      </c>
      <c r="M2094" s="3" t="s">
        <v>201</v>
      </c>
      <c r="N2094" s="4" t="s">
        <v>68</v>
      </c>
      <c r="O2094" s="4" t="s">
        <v>68</v>
      </c>
      <c r="P2094" s="3" t="s">
        <v>653</v>
      </c>
      <c r="Q2094" s="3" t="s">
        <v>1858</v>
      </c>
      <c r="R2094" s="3" t="s">
        <v>122</v>
      </c>
      <c r="S2094" s="3" t="s">
        <v>120</v>
      </c>
      <c r="T2094" s="3" t="s">
        <v>123</v>
      </c>
      <c r="U2094" s="3" t="s">
        <v>124</v>
      </c>
      <c r="V2094" s="3" t="s">
        <v>45</v>
      </c>
      <c r="W2094" s="3" t="s">
        <v>34</v>
      </c>
      <c r="X2094" s="3" t="s">
        <v>46</v>
      </c>
      <c r="Y2094" s="3" t="s">
        <v>47</v>
      </c>
      <c r="Z2094" s="3" t="s">
        <v>2239</v>
      </c>
      <c r="AA2094" s="3" t="s">
        <v>2240</v>
      </c>
      <c r="AB2094" s="4">
        <v>2</v>
      </c>
      <c r="AC2094" s="4">
        <v>11232</v>
      </c>
      <c r="AD2094" s="4">
        <v>11.23</v>
      </c>
      <c r="AE2094" s="4">
        <v>61200</v>
      </c>
    </row>
    <row r="2095" spans="1:31" ht="22" customHeight="1" x14ac:dyDescent="0.3">
      <c r="A2095" s="5">
        <v>42877</v>
      </c>
      <c r="B2095" s="6" t="s">
        <v>107</v>
      </c>
      <c r="C2095" s="6" t="s">
        <v>56</v>
      </c>
      <c r="D2095" s="7" t="s">
        <v>68</v>
      </c>
      <c r="E2095" s="7" t="s">
        <v>68</v>
      </c>
      <c r="F2095" s="7" t="s">
        <v>68</v>
      </c>
      <c r="G2095" s="7" t="s">
        <v>68</v>
      </c>
      <c r="H2095" s="7" t="s">
        <v>68</v>
      </c>
      <c r="I2095" s="6" t="s">
        <v>1843</v>
      </c>
      <c r="J2095" s="6" t="s">
        <v>108</v>
      </c>
      <c r="K2095" s="6" t="s">
        <v>109</v>
      </c>
      <c r="L2095" s="6" t="s">
        <v>110</v>
      </c>
      <c r="M2095" s="6" t="s">
        <v>61</v>
      </c>
      <c r="N2095" s="7">
        <v>4753761516.5299997</v>
      </c>
      <c r="O2095" s="7">
        <v>5421594553.2399998</v>
      </c>
      <c r="P2095" s="6" t="s">
        <v>1856</v>
      </c>
      <c r="Q2095" s="6" t="s">
        <v>1858</v>
      </c>
      <c r="R2095" s="6" t="s">
        <v>133</v>
      </c>
      <c r="S2095" s="6" t="s">
        <v>110</v>
      </c>
      <c r="T2095" s="6" t="s">
        <v>134</v>
      </c>
      <c r="U2095" s="6" t="s">
        <v>115</v>
      </c>
      <c r="V2095" s="6" t="s">
        <v>45</v>
      </c>
      <c r="W2095" s="6" t="s">
        <v>34</v>
      </c>
      <c r="X2095" s="6" t="s">
        <v>46</v>
      </c>
      <c r="Y2095" s="6" t="s">
        <v>47</v>
      </c>
      <c r="Z2095" s="6" t="s">
        <v>187</v>
      </c>
      <c r="AA2095" s="6" t="s">
        <v>2241</v>
      </c>
      <c r="AB2095" s="7">
        <v>10</v>
      </c>
      <c r="AC2095" s="7">
        <v>100900</v>
      </c>
      <c r="AD2095" s="7">
        <v>100.9</v>
      </c>
      <c r="AE2095" s="7">
        <v>841000</v>
      </c>
    </row>
    <row r="2096" spans="1:31" ht="22" customHeight="1" x14ac:dyDescent="0.3">
      <c r="A2096" s="2">
        <v>42877</v>
      </c>
      <c r="B2096" s="3" t="s">
        <v>31</v>
      </c>
      <c r="C2096" s="3" t="s">
        <v>56</v>
      </c>
      <c r="D2096" s="4" t="s">
        <v>68</v>
      </c>
      <c r="E2096" s="4" t="s">
        <v>68</v>
      </c>
      <c r="F2096" s="4" t="s">
        <v>68</v>
      </c>
      <c r="G2096" s="4" t="s">
        <v>68</v>
      </c>
      <c r="H2096" s="4" t="s">
        <v>68</v>
      </c>
      <c r="I2096" s="3" t="s">
        <v>1843</v>
      </c>
      <c r="J2096" s="3" t="s">
        <v>77</v>
      </c>
      <c r="K2096" s="3" t="s">
        <v>78</v>
      </c>
      <c r="L2096" s="3" t="s">
        <v>79</v>
      </c>
      <c r="M2096" s="4" t="s">
        <v>68</v>
      </c>
      <c r="N2096" s="4" t="s">
        <v>68</v>
      </c>
      <c r="O2096" s="4" t="s">
        <v>68</v>
      </c>
      <c r="P2096" s="3" t="s">
        <v>80</v>
      </c>
      <c r="Q2096" s="3" t="s">
        <v>1136</v>
      </c>
      <c r="R2096" s="3" t="s">
        <v>82</v>
      </c>
      <c r="S2096" s="3" t="s">
        <v>79</v>
      </c>
      <c r="T2096" s="3" t="s">
        <v>83</v>
      </c>
      <c r="U2096" s="3" t="s">
        <v>65</v>
      </c>
      <c r="V2096" s="3" t="s">
        <v>45</v>
      </c>
      <c r="W2096" s="3" t="s">
        <v>34</v>
      </c>
      <c r="X2096" s="3" t="s">
        <v>46</v>
      </c>
      <c r="Y2096" s="3" t="s">
        <v>47</v>
      </c>
      <c r="Z2096" s="3" t="s">
        <v>84</v>
      </c>
      <c r="AA2096" s="3" t="s">
        <v>2179</v>
      </c>
      <c r="AB2096" s="4">
        <v>6</v>
      </c>
      <c r="AC2096" s="4">
        <v>86672</v>
      </c>
      <c r="AD2096" s="4">
        <v>86.67</v>
      </c>
      <c r="AE2096" s="4">
        <v>318000</v>
      </c>
    </row>
    <row r="2097" spans="1:31" ht="22" customHeight="1" x14ac:dyDescent="0.3">
      <c r="A2097" s="5">
        <v>42877</v>
      </c>
      <c r="B2097" s="6" t="s">
        <v>31</v>
      </c>
      <c r="C2097" s="6" t="s">
        <v>56</v>
      </c>
      <c r="D2097" s="7" t="s">
        <v>68</v>
      </c>
      <c r="E2097" s="7" t="s">
        <v>68</v>
      </c>
      <c r="F2097" s="7" t="s">
        <v>68</v>
      </c>
      <c r="G2097" s="7" t="s">
        <v>68</v>
      </c>
      <c r="H2097" s="7" t="s">
        <v>68</v>
      </c>
      <c r="I2097" s="6" t="s">
        <v>1843</v>
      </c>
      <c r="J2097" s="6" t="s">
        <v>1734</v>
      </c>
      <c r="K2097" s="7" t="s">
        <v>68</v>
      </c>
      <c r="L2097" s="6" t="s">
        <v>120</v>
      </c>
      <c r="M2097" s="7" t="s">
        <v>68</v>
      </c>
      <c r="N2097" s="7" t="s">
        <v>68</v>
      </c>
      <c r="O2097" s="7" t="s">
        <v>68</v>
      </c>
      <c r="P2097" s="6" t="s">
        <v>1735</v>
      </c>
      <c r="Q2097" s="6" t="s">
        <v>1858</v>
      </c>
      <c r="R2097" s="6" t="s">
        <v>122</v>
      </c>
      <c r="S2097" s="6" t="s">
        <v>120</v>
      </c>
      <c r="T2097" s="6" t="s">
        <v>123</v>
      </c>
      <c r="U2097" s="6" t="s">
        <v>124</v>
      </c>
      <c r="V2097" s="6" t="s">
        <v>45</v>
      </c>
      <c r="W2097" s="6" t="s">
        <v>34</v>
      </c>
      <c r="X2097" s="6" t="s">
        <v>46</v>
      </c>
      <c r="Y2097" s="6" t="s">
        <v>47</v>
      </c>
      <c r="Z2097" s="6" t="s">
        <v>187</v>
      </c>
      <c r="AA2097" s="6" t="s">
        <v>2242</v>
      </c>
      <c r="AB2097" s="7">
        <v>3</v>
      </c>
      <c r="AC2097" s="7">
        <v>34650</v>
      </c>
      <c r="AD2097" s="7">
        <v>34.65</v>
      </c>
      <c r="AE2097" s="7">
        <v>189000</v>
      </c>
    </row>
    <row r="2098" spans="1:31" ht="22" customHeight="1" x14ac:dyDescent="0.3">
      <c r="A2098" s="2">
        <v>42877</v>
      </c>
      <c r="B2098" s="3" t="s">
        <v>31</v>
      </c>
      <c r="C2098" s="3" t="s">
        <v>1873</v>
      </c>
      <c r="D2098" s="3" t="s">
        <v>33</v>
      </c>
      <c r="E2098" s="3" t="s">
        <v>34</v>
      </c>
      <c r="F2098" s="3" t="s">
        <v>61</v>
      </c>
      <c r="G2098" s="8">
        <v>668366358</v>
      </c>
      <c r="H2098" s="4" t="s">
        <v>68</v>
      </c>
      <c r="I2098" s="3" t="s">
        <v>1874</v>
      </c>
      <c r="J2098" s="3" t="s">
        <v>131</v>
      </c>
      <c r="K2098" s="3" t="s">
        <v>109</v>
      </c>
      <c r="L2098" s="3" t="s">
        <v>110</v>
      </c>
      <c r="M2098" s="4" t="s">
        <v>68</v>
      </c>
      <c r="N2098" s="4" t="s">
        <v>68</v>
      </c>
      <c r="O2098" s="4" t="s">
        <v>68</v>
      </c>
      <c r="P2098" s="3" t="s">
        <v>132</v>
      </c>
      <c r="Q2098" s="3" t="s">
        <v>1845</v>
      </c>
      <c r="R2098" s="3" t="s">
        <v>133</v>
      </c>
      <c r="S2098" s="3" t="s">
        <v>110</v>
      </c>
      <c r="T2098" s="3" t="s">
        <v>134</v>
      </c>
      <c r="U2098" s="3" t="s">
        <v>115</v>
      </c>
      <c r="V2098" s="3" t="s">
        <v>45</v>
      </c>
      <c r="W2098" s="3" t="s">
        <v>34</v>
      </c>
      <c r="X2098" s="3" t="s">
        <v>46</v>
      </c>
      <c r="Y2098" s="3" t="s">
        <v>47</v>
      </c>
      <c r="Z2098" s="3" t="s">
        <v>971</v>
      </c>
      <c r="AA2098" s="3" t="s">
        <v>2243</v>
      </c>
      <c r="AB2098" s="4">
        <v>1</v>
      </c>
      <c r="AC2098" s="4">
        <v>8100</v>
      </c>
      <c r="AD2098" s="4">
        <v>8.1</v>
      </c>
      <c r="AE2098" s="4">
        <v>181000</v>
      </c>
    </row>
    <row r="2099" spans="1:31" ht="22" customHeight="1" x14ac:dyDescent="0.3">
      <c r="A2099" s="5">
        <v>42877</v>
      </c>
      <c r="B2099" s="6" t="s">
        <v>31</v>
      </c>
      <c r="C2099" s="6" t="s">
        <v>56</v>
      </c>
      <c r="D2099" s="7" t="s">
        <v>68</v>
      </c>
      <c r="E2099" s="7" t="s">
        <v>68</v>
      </c>
      <c r="F2099" s="7" t="s">
        <v>68</v>
      </c>
      <c r="G2099" s="7" t="s">
        <v>68</v>
      </c>
      <c r="H2099" s="7" t="s">
        <v>68</v>
      </c>
      <c r="I2099" s="6" t="s">
        <v>1843</v>
      </c>
      <c r="J2099" s="6" t="s">
        <v>1869</v>
      </c>
      <c r="K2099" s="7" t="s">
        <v>68</v>
      </c>
      <c r="L2099" s="6" t="s">
        <v>350</v>
      </c>
      <c r="M2099" s="7" t="s">
        <v>68</v>
      </c>
      <c r="N2099" s="7" t="s">
        <v>68</v>
      </c>
      <c r="O2099" s="7" t="s">
        <v>68</v>
      </c>
      <c r="P2099" s="6" t="s">
        <v>1870</v>
      </c>
      <c r="Q2099" s="6" t="s">
        <v>1858</v>
      </c>
      <c r="R2099" s="6" t="s">
        <v>133</v>
      </c>
      <c r="S2099" s="6" t="s">
        <v>110</v>
      </c>
      <c r="T2099" s="6" t="s">
        <v>134</v>
      </c>
      <c r="U2099" s="6" t="s">
        <v>115</v>
      </c>
      <c r="V2099" s="6" t="s">
        <v>45</v>
      </c>
      <c r="W2099" s="6" t="s">
        <v>34</v>
      </c>
      <c r="X2099" s="6" t="s">
        <v>46</v>
      </c>
      <c r="Y2099" s="6" t="s">
        <v>47</v>
      </c>
      <c r="Z2099" s="6" t="s">
        <v>141</v>
      </c>
      <c r="AA2099" s="6" t="s">
        <v>2244</v>
      </c>
      <c r="AB2099" s="7">
        <v>14</v>
      </c>
      <c r="AC2099" s="7">
        <v>257011.99</v>
      </c>
      <c r="AD2099" s="7">
        <v>257.01</v>
      </c>
      <c r="AE2099" s="7">
        <v>2911000</v>
      </c>
    </row>
    <row r="2100" spans="1:31" ht="22" customHeight="1" x14ac:dyDescent="0.3">
      <c r="A2100" s="2">
        <v>42877</v>
      </c>
      <c r="B2100" s="3" t="s">
        <v>31</v>
      </c>
      <c r="C2100" s="3" t="s">
        <v>56</v>
      </c>
      <c r="D2100" s="4" t="s">
        <v>68</v>
      </c>
      <c r="E2100" s="4" t="s">
        <v>68</v>
      </c>
      <c r="F2100" s="4" t="s">
        <v>68</v>
      </c>
      <c r="G2100" s="4" t="s">
        <v>68</v>
      </c>
      <c r="H2100" s="4" t="s">
        <v>68</v>
      </c>
      <c r="I2100" s="3" t="s">
        <v>1843</v>
      </c>
      <c r="J2100" s="3" t="s">
        <v>1492</v>
      </c>
      <c r="K2100" s="4" t="s">
        <v>68</v>
      </c>
      <c r="L2100" s="3" t="s">
        <v>120</v>
      </c>
      <c r="M2100" s="4" t="s">
        <v>68</v>
      </c>
      <c r="N2100" s="4" t="s">
        <v>68</v>
      </c>
      <c r="O2100" s="4" t="s">
        <v>68</v>
      </c>
      <c r="P2100" s="3" t="s">
        <v>1493</v>
      </c>
      <c r="Q2100" s="3" t="s">
        <v>1858</v>
      </c>
      <c r="R2100" s="3" t="s">
        <v>122</v>
      </c>
      <c r="S2100" s="3" t="s">
        <v>120</v>
      </c>
      <c r="T2100" s="3" t="s">
        <v>123</v>
      </c>
      <c r="U2100" s="3" t="s">
        <v>124</v>
      </c>
      <c r="V2100" s="3" t="s">
        <v>45</v>
      </c>
      <c r="W2100" s="3" t="s">
        <v>34</v>
      </c>
      <c r="X2100" s="3" t="s">
        <v>46</v>
      </c>
      <c r="Y2100" s="3" t="s">
        <v>47</v>
      </c>
      <c r="Z2100" s="3" t="s">
        <v>2189</v>
      </c>
      <c r="AA2100" s="3" t="s">
        <v>2245</v>
      </c>
      <c r="AB2100" s="4">
        <v>22</v>
      </c>
      <c r="AC2100" s="4">
        <v>265584.02</v>
      </c>
      <c r="AD2100" s="4">
        <v>265.58</v>
      </c>
      <c r="AE2100" s="4">
        <v>796000</v>
      </c>
    </row>
    <row r="2101" spans="1:31" ht="22" customHeight="1" x14ac:dyDescent="0.3">
      <c r="A2101" s="5">
        <v>42877</v>
      </c>
      <c r="B2101" s="6" t="s">
        <v>31</v>
      </c>
      <c r="C2101" s="6" t="s">
        <v>56</v>
      </c>
      <c r="D2101" s="7" t="s">
        <v>68</v>
      </c>
      <c r="E2101" s="7" t="s">
        <v>68</v>
      </c>
      <c r="F2101" s="7" t="s">
        <v>68</v>
      </c>
      <c r="G2101" s="7" t="s">
        <v>68</v>
      </c>
      <c r="H2101" s="7" t="s">
        <v>68</v>
      </c>
      <c r="I2101" s="6" t="s">
        <v>1843</v>
      </c>
      <c r="J2101" s="6" t="s">
        <v>1492</v>
      </c>
      <c r="K2101" s="7" t="s">
        <v>68</v>
      </c>
      <c r="L2101" s="6" t="s">
        <v>120</v>
      </c>
      <c r="M2101" s="7" t="s">
        <v>68</v>
      </c>
      <c r="N2101" s="7" t="s">
        <v>68</v>
      </c>
      <c r="O2101" s="7" t="s">
        <v>68</v>
      </c>
      <c r="P2101" s="6" t="s">
        <v>1493</v>
      </c>
      <c r="Q2101" s="6" t="s">
        <v>1858</v>
      </c>
      <c r="R2101" s="6" t="s">
        <v>122</v>
      </c>
      <c r="S2101" s="6" t="s">
        <v>120</v>
      </c>
      <c r="T2101" s="6" t="s">
        <v>123</v>
      </c>
      <c r="U2101" s="6" t="s">
        <v>124</v>
      </c>
      <c r="V2101" s="6" t="s">
        <v>45</v>
      </c>
      <c r="W2101" s="6" t="s">
        <v>34</v>
      </c>
      <c r="X2101" s="6" t="s">
        <v>46</v>
      </c>
      <c r="Y2101" s="6" t="s">
        <v>47</v>
      </c>
      <c r="Z2101" s="6" t="s">
        <v>2189</v>
      </c>
      <c r="AA2101" s="6" t="s">
        <v>2246</v>
      </c>
      <c r="AB2101" s="7">
        <v>20</v>
      </c>
      <c r="AC2101" s="7">
        <v>241440</v>
      </c>
      <c r="AD2101" s="7">
        <v>241.44</v>
      </c>
      <c r="AE2101" s="7">
        <v>724000</v>
      </c>
    </row>
    <row r="2102" spans="1:31" ht="22" customHeight="1" x14ac:dyDescent="0.3">
      <c r="A2102" s="2">
        <v>42876</v>
      </c>
      <c r="B2102" s="3" t="s">
        <v>31</v>
      </c>
      <c r="C2102" s="3" t="s">
        <v>56</v>
      </c>
      <c r="D2102" s="4" t="s">
        <v>68</v>
      </c>
      <c r="E2102" s="4" t="s">
        <v>68</v>
      </c>
      <c r="F2102" s="4" t="s">
        <v>68</v>
      </c>
      <c r="G2102" s="4" t="s">
        <v>68</v>
      </c>
      <c r="H2102" s="4" t="s">
        <v>68</v>
      </c>
      <c r="I2102" s="3" t="s">
        <v>1843</v>
      </c>
      <c r="J2102" s="3" t="s">
        <v>1676</v>
      </c>
      <c r="K2102" s="3" t="s">
        <v>1677</v>
      </c>
      <c r="L2102" s="3" t="s">
        <v>92</v>
      </c>
      <c r="M2102" s="3" t="s">
        <v>61</v>
      </c>
      <c r="N2102" s="8">
        <v>42196711</v>
      </c>
      <c r="O2102" s="4" t="s">
        <v>68</v>
      </c>
      <c r="P2102" s="3" t="s">
        <v>1678</v>
      </c>
      <c r="Q2102" s="3" t="s">
        <v>1858</v>
      </c>
      <c r="R2102" s="3" t="s">
        <v>91</v>
      </c>
      <c r="S2102" s="3" t="s">
        <v>92</v>
      </c>
      <c r="T2102" s="3" t="s">
        <v>93</v>
      </c>
      <c r="U2102" s="3" t="s">
        <v>94</v>
      </c>
      <c r="V2102" s="3" t="s">
        <v>45</v>
      </c>
      <c r="W2102" s="3" t="s">
        <v>34</v>
      </c>
      <c r="X2102" s="3" t="s">
        <v>46</v>
      </c>
      <c r="Y2102" s="3" t="s">
        <v>47</v>
      </c>
      <c r="Z2102" s="3" t="s">
        <v>205</v>
      </c>
      <c r="AA2102" s="3" t="s">
        <v>2247</v>
      </c>
      <c r="AB2102" s="4">
        <v>8</v>
      </c>
      <c r="AC2102" s="4">
        <v>104800</v>
      </c>
      <c r="AD2102" s="4">
        <v>104.8</v>
      </c>
      <c r="AE2102" s="4">
        <v>1483000</v>
      </c>
    </row>
    <row r="2103" spans="1:31" ht="22" customHeight="1" x14ac:dyDescent="0.3">
      <c r="A2103" s="5">
        <v>42876</v>
      </c>
      <c r="B2103" s="6" t="s">
        <v>31</v>
      </c>
      <c r="C2103" s="6" t="s">
        <v>56</v>
      </c>
      <c r="D2103" s="7" t="s">
        <v>68</v>
      </c>
      <c r="E2103" s="7" t="s">
        <v>68</v>
      </c>
      <c r="F2103" s="7" t="s">
        <v>68</v>
      </c>
      <c r="G2103" s="7" t="s">
        <v>68</v>
      </c>
      <c r="H2103" s="7" t="s">
        <v>68</v>
      </c>
      <c r="I2103" s="6" t="s">
        <v>1843</v>
      </c>
      <c r="J2103" s="6" t="s">
        <v>1676</v>
      </c>
      <c r="K2103" s="6" t="s">
        <v>1677</v>
      </c>
      <c r="L2103" s="6" t="s">
        <v>92</v>
      </c>
      <c r="M2103" s="6" t="s">
        <v>61</v>
      </c>
      <c r="N2103" s="9">
        <v>42196711</v>
      </c>
      <c r="O2103" s="7" t="s">
        <v>68</v>
      </c>
      <c r="P2103" s="6" t="s">
        <v>1678</v>
      </c>
      <c r="Q2103" s="6" t="s">
        <v>1858</v>
      </c>
      <c r="R2103" s="6" t="s">
        <v>91</v>
      </c>
      <c r="S2103" s="6" t="s">
        <v>92</v>
      </c>
      <c r="T2103" s="6" t="s">
        <v>93</v>
      </c>
      <c r="U2103" s="6" t="s">
        <v>94</v>
      </c>
      <c r="V2103" s="6" t="s">
        <v>45</v>
      </c>
      <c r="W2103" s="6" t="s">
        <v>34</v>
      </c>
      <c r="X2103" s="6" t="s">
        <v>46</v>
      </c>
      <c r="Y2103" s="6" t="s">
        <v>47</v>
      </c>
      <c r="Z2103" s="6" t="s">
        <v>205</v>
      </c>
      <c r="AA2103" s="6" t="s">
        <v>2247</v>
      </c>
      <c r="AB2103" s="7">
        <v>2</v>
      </c>
      <c r="AC2103" s="7">
        <v>26200</v>
      </c>
      <c r="AD2103" s="7">
        <v>26.2</v>
      </c>
      <c r="AE2103" s="7">
        <v>371000</v>
      </c>
    </row>
    <row r="2104" spans="1:31" ht="22" customHeight="1" x14ac:dyDescent="0.3">
      <c r="A2104" s="2">
        <v>42874</v>
      </c>
      <c r="B2104" s="3" t="s">
        <v>31</v>
      </c>
      <c r="C2104" s="3" t="s">
        <v>56</v>
      </c>
      <c r="D2104" s="4" t="s">
        <v>68</v>
      </c>
      <c r="E2104" s="4" t="s">
        <v>68</v>
      </c>
      <c r="F2104" s="4" t="s">
        <v>68</v>
      </c>
      <c r="G2104" s="4" t="s">
        <v>68</v>
      </c>
      <c r="H2104" s="4" t="s">
        <v>68</v>
      </c>
      <c r="I2104" s="3" t="s">
        <v>1843</v>
      </c>
      <c r="J2104" s="3" t="s">
        <v>944</v>
      </c>
      <c r="K2104" s="4" t="s">
        <v>68</v>
      </c>
      <c r="L2104" s="3" t="s">
        <v>120</v>
      </c>
      <c r="M2104" s="4" t="s">
        <v>68</v>
      </c>
      <c r="N2104" s="4" t="s">
        <v>68</v>
      </c>
      <c r="O2104" s="4" t="s">
        <v>68</v>
      </c>
      <c r="P2104" s="3" t="s">
        <v>360</v>
      </c>
      <c r="Q2104" s="3" t="s">
        <v>1858</v>
      </c>
      <c r="R2104" s="3" t="s">
        <v>122</v>
      </c>
      <c r="S2104" s="3" t="s">
        <v>120</v>
      </c>
      <c r="T2104" s="3" t="s">
        <v>123</v>
      </c>
      <c r="U2104" s="3" t="s">
        <v>124</v>
      </c>
      <c r="V2104" s="3" t="s">
        <v>45</v>
      </c>
      <c r="W2104" s="3" t="s">
        <v>34</v>
      </c>
      <c r="X2104" s="3" t="s">
        <v>46</v>
      </c>
      <c r="Y2104" s="3" t="s">
        <v>47</v>
      </c>
      <c r="Z2104" s="3" t="s">
        <v>187</v>
      </c>
      <c r="AA2104" s="3" t="s">
        <v>2248</v>
      </c>
      <c r="AB2104" s="4">
        <v>1</v>
      </c>
      <c r="AC2104" s="4">
        <v>14970</v>
      </c>
      <c r="AD2104" s="4">
        <v>14.97</v>
      </c>
      <c r="AE2104" s="4">
        <v>81500</v>
      </c>
    </row>
    <row r="2105" spans="1:31" ht="22" customHeight="1" x14ac:dyDescent="0.3">
      <c r="A2105" s="5">
        <v>42874</v>
      </c>
      <c r="B2105" s="6" t="s">
        <v>31</v>
      </c>
      <c r="C2105" s="6" t="s">
        <v>56</v>
      </c>
      <c r="D2105" s="7" t="s">
        <v>68</v>
      </c>
      <c r="E2105" s="7" t="s">
        <v>68</v>
      </c>
      <c r="F2105" s="7" t="s">
        <v>68</v>
      </c>
      <c r="G2105" s="7" t="s">
        <v>68</v>
      </c>
      <c r="H2105" s="7" t="s">
        <v>68</v>
      </c>
      <c r="I2105" s="6" t="s">
        <v>1843</v>
      </c>
      <c r="J2105" s="6" t="s">
        <v>2249</v>
      </c>
      <c r="K2105" s="6" t="s">
        <v>170</v>
      </c>
      <c r="L2105" s="6" t="s">
        <v>120</v>
      </c>
      <c r="M2105" s="7" t="s">
        <v>68</v>
      </c>
      <c r="N2105" s="7" t="s">
        <v>68</v>
      </c>
      <c r="O2105" s="7" t="s">
        <v>68</v>
      </c>
      <c r="P2105" s="6" t="s">
        <v>2250</v>
      </c>
      <c r="Q2105" s="6" t="s">
        <v>1858</v>
      </c>
      <c r="R2105" s="6" t="s">
        <v>122</v>
      </c>
      <c r="S2105" s="6" t="s">
        <v>120</v>
      </c>
      <c r="T2105" s="6" t="s">
        <v>123</v>
      </c>
      <c r="U2105" s="6" t="s">
        <v>124</v>
      </c>
      <c r="V2105" s="6" t="s">
        <v>45</v>
      </c>
      <c r="W2105" s="6" t="s">
        <v>34</v>
      </c>
      <c r="X2105" s="6" t="s">
        <v>46</v>
      </c>
      <c r="Y2105" s="6" t="s">
        <v>47</v>
      </c>
      <c r="Z2105" s="6" t="s">
        <v>364</v>
      </c>
      <c r="AA2105" s="6" t="s">
        <v>2251</v>
      </c>
      <c r="AB2105" s="7">
        <v>3</v>
      </c>
      <c r="AC2105" s="7">
        <v>31920</v>
      </c>
      <c r="AD2105" s="7">
        <v>31.92</v>
      </c>
      <c r="AE2105" s="7">
        <v>350000</v>
      </c>
    </row>
    <row r="2106" spans="1:31" ht="22" customHeight="1" x14ac:dyDescent="0.3">
      <c r="A2106" s="2">
        <v>42871</v>
      </c>
      <c r="B2106" s="3" t="s">
        <v>31</v>
      </c>
      <c r="C2106" s="3" t="s">
        <v>1873</v>
      </c>
      <c r="D2106" s="3" t="s">
        <v>33</v>
      </c>
      <c r="E2106" s="3" t="s">
        <v>34</v>
      </c>
      <c r="F2106" s="3" t="s">
        <v>61</v>
      </c>
      <c r="G2106" s="8">
        <v>668366358</v>
      </c>
      <c r="H2106" s="4" t="s">
        <v>68</v>
      </c>
      <c r="I2106" s="3" t="s">
        <v>1874</v>
      </c>
      <c r="J2106" s="3" t="s">
        <v>131</v>
      </c>
      <c r="K2106" s="3" t="s">
        <v>109</v>
      </c>
      <c r="L2106" s="3" t="s">
        <v>110</v>
      </c>
      <c r="M2106" s="4" t="s">
        <v>68</v>
      </c>
      <c r="N2106" s="4" t="s">
        <v>68</v>
      </c>
      <c r="O2106" s="4" t="s">
        <v>68</v>
      </c>
      <c r="P2106" s="3" t="s">
        <v>132</v>
      </c>
      <c r="Q2106" s="3" t="s">
        <v>1845</v>
      </c>
      <c r="R2106" s="3" t="s">
        <v>133</v>
      </c>
      <c r="S2106" s="3" t="s">
        <v>110</v>
      </c>
      <c r="T2106" s="3" t="s">
        <v>134</v>
      </c>
      <c r="U2106" s="3" t="s">
        <v>115</v>
      </c>
      <c r="V2106" s="3" t="s">
        <v>45</v>
      </c>
      <c r="W2106" s="3" t="s">
        <v>34</v>
      </c>
      <c r="X2106" s="3" t="s">
        <v>46</v>
      </c>
      <c r="Y2106" s="3" t="s">
        <v>47</v>
      </c>
      <c r="Z2106" s="3" t="s">
        <v>971</v>
      </c>
      <c r="AA2106" s="3" t="s">
        <v>2044</v>
      </c>
      <c r="AB2106" s="4">
        <v>1</v>
      </c>
      <c r="AC2106" s="4">
        <v>8100</v>
      </c>
      <c r="AD2106" s="4">
        <v>8.1</v>
      </c>
      <c r="AE2106" s="4">
        <v>181000</v>
      </c>
    </row>
    <row r="2107" spans="1:31" ht="22" customHeight="1" x14ac:dyDescent="0.3">
      <c r="A2107" s="5">
        <v>42871</v>
      </c>
      <c r="B2107" s="6" t="s">
        <v>31</v>
      </c>
      <c r="C2107" s="6" t="s">
        <v>56</v>
      </c>
      <c r="D2107" s="6" t="s">
        <v>222</v>
      </c>
      <c r="E2107" s="6" t="s">
        <v>34</v>
      </c>
      <c r="F2107" s="7" t="s">
        <v>68</v>
      </c>
      <c r="G2107" s="7" t="s">
        <v>68</v>
      </c>
      <c r="H2107" s="7" t="s">
        <v>68</v>
      </c>
      <c r="I2107" s="6" t="s">
        <v>1882</v>
      </c>
      <c r="J2107" s="6" t="s">
        <v>131</v>
      </c>
      <c r="K2107" s="6" t="s">
        <v>109</v>
      </c>
      <c r="L2107" s="6" t="s">
        <v>110</v>
      </c>
      <c r="M2107" s="7" t="s">
        <v>68</v>
      </c>
      <c r="N2107" s="7" t="s">
        <v>68</v>
      </c>
      <c r="O2107" s="7" t="s">
        <v>68</v>
      </c>
      <c r="P2107" s="6" t="s">
        <v>132</v>
      </c>
      <c r="Q2107" s="6" t="s">
        <v>1858</v>
      </c>
      <c r="R2107" s="6" t="s">
        <v>133</v>
      </c>
      <c r="S2107" s="6" t="s">
        <v>110</v>
      </c>
      <c r="T2107" s="6" t="s">
        <v>134</v>
      </c>
      <c r="U2107" s="6" t="s">
        <v>115</v>
      </c>
      <c r="V2107" s="6" t="s">
        <v>45</v>
      </c>
      <c r="W2107" s="6" t="s">
        <v>34</v>
      </c>
      <c r="X2107" s="6" t="s">
        <v>46</v>
      </c>
      <c r="Y2107" s="6" t="s">
        <v>47</v>
      </c>
      <c r="Z2107" s="6" t="s">
        <v>971</v>
      </c>
      <c r="AA2107" s="6" t="s">
        <v>2252</v>
      </c>
      <c r="AB2107" s="7">
        <v>2</v>
      </c>
      <c r="AC2107" s="7">
        <v>28840</v>
      </c>
      <c r="AD2107" s="7">
        <v>28.84</v>
      </c>
      <c r="AE2107" s="7">
        <v>646000</v>
      </c>
    </row>
    <row r="2108" spans="1:31" ht="22" customHeight="1" x14ac:dyDescent="0.3">
      <c r="A2108" s="2">
        <v>42871</v>
      </c>
      <c r="B2108" s="3" t="s">
        <v>107</v>
      </c>
      <c r="C2108" s="3" t="s">
        <v>56</v>
      </c>
      <c r="D2108" s="4" t="s">
        <v>68</v>
      </c>
      <c r="E2108" s="4" t="s">
        <v>68</v>
      </c>
      <c r="F2108" s="4" t="s">
        <v>68</v>
      </c>
      <c r="G2108" s="4" t="s">
        <v>68</v>
      </c>
      <c r="H2108" s="4" t="s">
        <v>68</v>
      </c>
      <c r="I2108" s="3" t="s">
        <v>1843</v>
      </c>
      <c r="J2108" s="3" t="s">
        <v>108</v>
      </c>
      <c r="K2108" s="3" t="s">
        <v>109</v>
      </c>
      <c r="L2108" s="3" t="s">
        <v>110</v>
      </c>
      <c r="M2108" s="3" t="s">
        <v>61</v>
      </c>
      <c r="N2108" s="4">
        <v>4753761516.5299997</v>
      </c>
      <c r="O2108" s="4">
        <v>5421594553.2399998</v>
      </c>
      <c r="P2108" s="3" t="s">
        <v>1856</v>
      </c>
      <c r="Q2108" s="3" t="s">
        <v>1858</v>
      </c>
      <c r="R2108" s="3" t="s">
        <v>133</v>
      </c>
      <c r="S2108" s="3" t="s">
        <v>110</v>
      </c>
      <c r="T2108" s="3" t="s">
        <v>134</v>
      </c>
      <c r="U2108" s="3" t="s">
        <v>115</v>
      </c>
      <c r="V2108" s="3" t="s">
        <v>45</v>
      </c>
      <c r="W2108" s="3" t="s">
        <v>34</v>
      </c>
      <c r="X2108" s="3" t="s">
        <v>46</v>
      </c>
      <c r="Y2108" s="3" t="s">
        <v>47</v>
      </c>
      <c r="Z2108" s="3" t="s">
        <v>187</v>
      </c>
      <c r="AA2108" s="3" t="s">
        <v>2253</v>
      </c>
      <c r="AB2108" s="4">
        <v>4</v>
      </c>
      <c r="AC2108" s="4">
        <v>40460</v>
      </c>
      <c r="AD2108" s="4">
        <v>40.46</v>
      </c>
      <c r="AE2108" s="4">
        <v>337000</v>
      </c>
    </row>
    <row r="2109" spans="1:31" ht="22" customHeight="1" x14ac:dyDescent="0.3">
      <c r="A2109" s="5">
        <v>42871</v>
      </c>
      <c r="B2109" s="6" t="s">
        <v>31</v>
      </c>
      <c r="C2109" s="6" t="s">
        <v>1873</v>
      </c>
      <c r="D2109" s="6" t="s">
        <v>33</v>
      </c>
      <c r="E2109" s="6" t="s">
        <v>34</v>
      </c>
      <c r="F2109" s="6" t="s">
        <v>61</v>
      </c>
      <c r="G2109" s="9">
        <v>668366358</v>
      </c>
      <c r="H2109" s="7" t="s">
        <v>68</v>
      </c>
      <c r="I2109" s="6" t="s">
        <v>1874</v>
      </c>
      <c r="J2109" s="6" t="s">
        <v>131</v>
      </c>
      <c r="K2109" s="6" t="s">
        <v>109</v>
      </c>
      <c r="L2109" s="6" t="s">
        <v>110</v>
      </c>
      <c r="M2109" s="7" t="s">
        <v>68</v>
      </c>
      <c r="N2109" s="7" t="s">
        <v>68</v>
      </c>
      <c r="O2109" s="7" t="s">
        <v>68</v>
      </c>
      <c r="P2109" s="6" t="s">
        <v>132</v>
      </c>
      <c r="Q2109" s="6" t="s">
        <v>1845</v>
      </c>
      <c r="R2109" s="6" t="s">
        <v>133</v>
      </c>
      <c r="S2109" s="6" t="s">
        <v>110</v>
      </c>
      <c r="T2109" s="6" t="s">
        <v>134</v>
      </c>
      <c r="U2109" s="6" t="s">
        <v>115</v>
      </c>
      <c r="V2109" s="6" t="s">
        <v>45</v>
      </c>
      <c r="W2109" s="6" t="s">
        <v>34</v>
      </c>
      <c r="X2109" s="6" t="s">
        <v>46</v>
      </c>
      <c r="Y2109" s="6" t="s">
        <v>47</v>
      </c>
      <c r="Z2109" s="6" t="s">
        <v>971</v>
      </c>
      <c r="AA2109" s="6" t="s">
        <v>2254</v>
      </c>
      <c r="AB2109" s="7">
        <v>2</v>
      </c>
      <c r="AC2109" s="7">
        <v>27504</v>
      </c>
      <c r="AD2109" s="7">
        <v>27.5</v>
      </c>
      <c r="AE2109" s="7">
        <v>616000</v>
      </c>
    </row>
    <row r="2110" spans="1:31" ht="22" customHeight="1" x14ac:dyDescent="0.3">
      <c r="A2110" s="2">
        <v>42871</v>
      </c>
      <c r="B2110" s="3" t="s">
        <v>31</v>
      </c>
      <c r="C2110" s="3" t="s">
        <v>1873</v>
      </c>
      <c r="D2110" s="3" t="s">
        <v>33</v>
      </c>
      <c r="E2110" s="3" t="s">
        <v>34</v>
      </c>
      <c r="F2110" s="3" t="s">
        <v>61</v>
      </c>
      <c r="G2110" s="8">
        <v>668366358</v>
      </c>
      <c r="H2110" s="4" t="s">
        <v>68</v>
      </c>
      <c r="I2110" s="3" t="s">
        <v>1874</v>
      </c>
      <c r="J2110" s="3" t="s">
        <v>131</v>
      </c>
      <c r="K2110" s="3" t="s">
        <v>109</v>
      </c>
      <c r="L2110" s="3" t="s">
        <v>110</v>
      </c>
      <c r="M2110" s="4" t="s">
        <v>68</v>
      </c>
      <c r="N2110" s="4" t="s">
        <v>68</v>
      </c>
      <c r="O2110" s="4" t="s">
        <v>68</v>
      </c>
      <c r="P2110" s="3" t="s">
        <v>132</v>
      </c>
      <c r="Q2110" s="3" t="s">
        <v>1845</v>
      </c>
      <c r="R2110" s="3" t="s">
        <v>133</v>
      </c>
      <c r="S2110" s="3" t="s">
        <v>110</v>
      </c>
      <c r="T2110" s="3" t="s">
        <v>134</v>
      </c>
      <c r="U2110" s="3" t="s">
        <v>115</v>
      </c>
      <c r="V2110" s="3" t="s">
        <v>45</v>
      </c>
      <c r="W2110" s="3" t="s">
        <v>34</v>
      </c>
      <c r="X2110" s="3" t="s">
        <v>46</v>
      </c>
      <c r="Y2110" s="3" t="s">
        <v>47</v>
      </c>
      <c r="Z2110" s="3" t="s">
        <v>971</v>
      </c>
      <c r="AA2110" s="3" t="s">
        <v>2044</v>
      </c>
      <c r="AB2110" s="4">
        <v>1</v>
      </c>
      <c r="AC2110" s="4">
        <v>8100</v>
      </c>
      <c r="AD2110" s="4">
        <v>8.1</v>
      </c>
      <c r="AE2110" s="4">
        <v>181000</v>
      </c>
    </row>
    <row r="2111" spans="1:31" ht="22" customHeight="1" x14ac:dyDescent="0.3">
      <c r="A2111" s="5">
        <v>42871</v>
      </c>
      <c r="B2111" s="6" t="s">
        <v>31</v>
      </c>
      <c r="C2111" s="6" t="s">
        <v>1873</v>
      </c>
      <c r="D2111" s="6" t="s">
        <v>33</v>
      </c>
      <c r="E2111" s="6" t="s">
        <v>34</v>
      </c>
      <c r="F2111" s="6" t="s">
        <v>61</v>
      </c>
      <c r="G2111" s="9">
        <v>668366358</v>
      </c>
      <c r="H2111" s="7" t="s">
        <v>68</v>
      </c>
      <c r="I2111" s="6" t="s">
        <v>1874</v>
      </c>
      <c r="J2111" s="6" t="s">
        <v>131</v>
      </c>
      <c r="K2111" s="6" t="s">
        <v>109</v>
      </c>
      <c r="L2111" s="6" t="s">
        <v>110</v>
      </c>
      <c r="M2111" s="7" t="s">
        <v>68</v>
      </c>
      <c r="N2111" s="7" t="s">
        <v>68</v>
      </c>
      <c r="O2111" s="7" t="s">
        <v>68</v>
      </c>
      <c r="P2111" s="6" t="s">
        <v>132</v>
      </c>
      <c r="Q2111" s="6" t="s">
        <v>1845</v>
      </c>
      <c r="R2111" s="6" t="s">
        <v>133</v>
      </c>
      <c r="S2111" s="6" t="s">
        <v>110</v>
      </c>
      <c r="T2111" s="6" t="s">
        <v>134</v>
      </c>
      <c r="U2111" s="6" t="s">
        <v>115</v>
      </c>
      <c r="V2111" s="6" t="s">
        <v>45</v>
      </c>
      <c r="W2111" s="6" t="s">
        <v>34</v>
      </c>
      <c r="X2111" s="6" t="s">
        <v>46</v>
      </c>
      <c r="Y2111" s="6" t="s">
        <v>47</v>
      </c>
      <c r="Z2111" s="6" t="s">
        <v>971</v>
      </c>
      <c r="AA2111" s="6" t="s">
        <v>2044</v>
      </c>
      <c r="AB2111" s="7">
        <v>1</v>
      </c>
      <c r="AC2111" s="7">
        <v>8100</v>
      </c>
      <c r="AD2111" s="7">
        <v>8.1</v>
      </c>
      <c r="AE2111" s="7">
        <v>181000</v>
      </c>
    </row>
    <row r="2112" spans="1:31" ht="22" customHeight="1" x14ac:dyDescent="0.3">
      <c r="A2112" s="2">
        <v>42870</v>
      </c>
      <c r="B2112" s="3" t="s">
        <v>31</v>
      </c>
      <c r="C2112" s="3" t="s">
        <v>56</v>
      </c>
      <c r="D2112" s="4" t="s">
        <v>68</v>
      </c>
      <c r="E2112" s="4" t="s">
        <v>68</v>
      </c>
      <c r="F2112" s="4" t="s">
        <v>68</v>
      </c>
      <c r="G2112" s="4" t="s">
        <v>68</v>
      </c>
      <c r="H2112" s="4" t="s">
        <v>68</v>
      </c>
      <c r="I2112" s="3" t="s">
        <v>1843</v>
      </c>
      <c r="J2112" s="3" t="s">
        <v>1734</v>
      </c>
      <c r="K2112" s="4" t="s">
        <v>68</v>
      </c>
      <c r="L2112" s="3" t="s">
        <v>120</v>
      </c>
      <c r="M2112" s="4" t="s">
        <v>68</v>
      </c>
      <c r="N2112" s="4" t="s">
        <v>68</v>
      </c>
      <c r="O2112" s="4" t="s">
        <v>68</v>
      </c>
      <c r="P2112" s="3" t="s">
        <v>1735</v>
      </c>
      <c r="Q2112" s="3" t="s">
        <v>1858</v>
      </c>
      <c r="R2112" s="3" t="s">
        <v>122</v>
      </c>
      <c r="S2112" s="3" t="s">
        <v>120</v>
      </c>
      <c r="T2112" s="3" t="s">
        <v>123</v>
      </c>
      <c r="U2112" s="3" t="s">
        <v>124</v>
      </c>
      <c r="V2112" s="3" t="s">
        <v>45</v>
      </c>
      <c r="W2112" s="3" t="s">
        <v>34</v>
      </c>
      <c r="X2112" s="3" t="s">
        <v>46</v>
      </c>
      <c r="Y2112" s="3" t="s">
        <v>47</v>
      </c>
      <c r="Z2112" s="3" t="s">
        <v>187</v>
      </c>
      <c r="AA2112" s="3" t="s">
        <v>2242</v>
      </c>
      <c r="AB2112" s="4">
        <v>3</v>
      </c>
      <c r="AC2112" s="4">
        <v>34650</v>
      </c>
      <c r="AD2112" s="4">
        <v>34.65</v>
      </c>
      <c r="AE2112" s="4">
        <v>189000</v>
      </c>
    </row>
    <row r="2113" spans="1:31" ht="22" customHeight="1" x14ac:dyDescent="0.3">
      <c r="A2113" s="5">
        <v>42870</v>
      </c>
      <c r="B2113" s="6" t="s">
        <v>31</v>
      </c>
      <c r="C2113" s="6" t="s">
        <v>56</v>
      </c>
      <c r="D2113" s="7" t="s">
        <v>68</v>
      </c>
      <c r="E2113" s="7" t="s">
        <v>68</v>
      </c>
      <c r="F2113" s="7" t="s">
        <v>68</v>
      </c>
      <c r="G2113" s="7" t="s">
        <v>68</v>
      </c>
      <c r="H2113" s="7" t="s">
        <v>68</v>
      </c>
      <c r="I2113" s="6" t="s">
        <v>1843</v>
      </c>
      <c r="J2113" s="6" t="s">
        <v>77</v>
      </c>
      <c r="K2113" s="6" t="s">
        <v>78</v>
      </c>
      <c r="L2113" s="6" t="s">
        <v>79</v>
      </c>
      <c r="M2113" s="7" t="s">
        <v>68</v>
      </c>
      <c r="N2113" s="7" t="s">
        <v>68</v>
      </c>
      <c r="O2113" s="7" t="s">
        <v>68</v>
      </c>
      <c r="P2113" s="6" t="s">
        <v>80</v>
      </c>
      <c r="Q2113" s="6" t="s">
        <v>1136</v>
      </c>
      <c r="R2113" s="6" t="s">
        <v>82</v>
      </c>
      <c r="S2113" s="6" t="s">
        <v>79</v>
      </c>
      <c r="T2113" s="6" t="s">
        <v>83</v>
      </c>
      <c r="U2113" s="6" t="s">
        <v>65</v>
      </c>
      <c r="V2113" s="6" t="s">
        <v>45</v>
      </c>
      <c r="W2113" s="6" t="s">
        <v>34</v>
      </c>
      <c r="X2113" s="6" t="s">
        <v>46</v>
      </c>
      <c r="Y2113" s="6" t="s">
        <v>47</v>
      </c>
      <c r="Z2113" s="6" t="s">
        <v>84</v>
      </c>
      <c r="AA2113" s="6" t="s">
        <v>2255</v>
      </c>
      <c r="AB2113" s="7">
        <v>5</v>
      </c>
      <c r="AC2113" s="7">
        <v>72212</v>
      </c>
      <c r="AD2113" s="7">
        <v>72.209999999999994</v>
      </c>
      <c r="AE2113" s="7">
        <v>265000</v>
      </c>
    </row>
    <row r="2114" spans="1:31" ht="22" customHeight="1" x14ac:dyDescent="0.3">
      <c r="A2114" s="2">
        <v>42870</v>
      </c>
      <c r="B2114" s="3" t="s">
        <v>126</v>
      </c>
      <c r="C2114" s="3" t="s">
        <v>56</v>
      </c>
      <c r="D2114" s="4" t="s">
        <v>68</v>
      </c>
      <c r="E2114" s="4" t="s">
        <v>68</v>
      </c>
      <c r="F2114" s="4" t="s">
        <v>68</v>
      </c>
      <c r="G2114" s="4" t="s">
        <v>68</v>
      </c>
      <c r="H2114" s="4" t="s">
        <v>68</v>
      </c>
      <c r="I2114" s="3" t="s">
        <v>1843</v>
      </c>
      <c r="J2114" s="3" t="s">
        <v>160</v>
      </c>
      <c r="K2114" s="4" t="s">
        <v>68</v>
      </c>
      <c r="L2114" s="3" t="s">
        <v>120</v>
      </c>
      <c r="M2114" s="3" t="s">
        <v>61</v>
      </c>
      <c r="N2114" s="4" t="s">
        <v>68</v>
      </c>
      <c r="O2114" s="4" t="s">
        <v>68</v>
      </c>
      <c r="P2114" s="3" t="s">
        <v>162</v>
      </c>
      <c r="Q2114" s="3" t="s">
        <v>1858</v>
      </c>
      <c r="R2114" s="3" t="s">
        <v>122</v>
      </c>
      <c r="S2114" s="3" t="s">
        <v>120</v>
      </c>
      <c r="T2114" s="3" t="s">
        <v>123</v>
      </c>
      <c r="U2114" s="3" t="s">
        <v>124</v>
      </c>
      <c r="V2114" s="3" t="s">
        <v>45</v>
      </c>
      <c r="W2114" s="3" t="s">
        <v>34</v>
      </c>
      <c r="X2114" s="3" t="s">
        <v>46</v>
      </c>
      <c r="Y2114" s="3" t="s">
        <v>47</v>
      </c>
      <c r="Z2114" s="3" t="s">
        <v>163</v>
      </c>
      <c r="AA2114" s="3" t="s">
        <v>2256</v>
      </c>
      <c r="AB2114" s="4">
        <v>1</v>
      </c>
      <c r="AC2114" s="4">
        <v>7540</v>
      </c>
      <c r="AD2114" s="4">
        <v>7.54</v>
      </c>
      <c r="AE2114" s="4">
        <v>55400</v>
      </c>
    </row>
    <row r="2115" spans="1:31" ht="22" customHeight="1" x14ac:dyDescent="0.3">
      <c r="A2115" s="5">
        <v>42869</v>
      </c>
      <c r="B2115" s="6" t="s">
        <v>31</v>
      </c>
      <c r="C2115" s="6" t="s">
        <v>56</v>
      </c>
      <c r="D2115" s="7" t="s">
        <v>68</v>
      </c>
      <c r="E2115" s="7" t="s">
        <v>68</v>
      </c>
      <c r="F2115" s="7" t="s">
        <v>68</v>
      </c>
      <c r="G2115" s="7" t="s">
        <v>68</v>
      </c>
      <c r="H2115" s="7" t="s">
        <v>68</v>
      </c>
      <c r="I2115" s="6" t="s">
        <v>1843</v>
      </c>
      <c r="J2115" s="6" t="s">
        <v>189</v>
      </c>
      <c r="K2115" s="7" t="s">
        <v>68</v>
      </c>
      <c r="L2115" s="7" t="s">
        <v>68</v>
      </c>
      <c r="M2115" s="7" t="s">
        <v>68</v>
      </c>
      <c r="N2115" s="7" t="s">
        <v>68</v>
      </c>
      <c r="O2115" s="7" t="s">
        <v>68</v>
      </c>
      <c r="P2115" s="6" t="s">
        <v>190</v>
      </c>
      <c r="Q2115" s="6" t="s">
        <v>1858</v>
      </c>
      <c r="R2115" s="6" t="s">
        <v>122</v>
      </c>
      <c r="S2115" s="6" t="s">
        <v>120</v>
      </c>
      <c r="T2115" s="6" t="s">
        <v>123</v>
      </c>
      <c r="U2115" s="6" t="s">
        <v>124</v>
      </c>
      <c r="V2115" s="6" t="s">
        <v>45</v>
      </c>
      <c r="W2115" s="6" t="s">
        <v>34</v>
      </c>
      <c r="X2115" s="6" t="s">
        <v>46</v>
      </c>
      <c r="Y2115" s="6" t="s">
        <v>47</v>
      </c>
      <c r="Z2115" s="6" t="s">
        <v>143</v>
      </c>
      <c r="AA2115" s="6" t="s">
        <v>2257</v>
      </c>
      <c r="AB2115" s="7">
        <v>6</v>
      </c>
      <c r="AC2115" s="7">
        <v>64800</v>
      </c>
      <c r="AD2115" s="7">
        <v>64.8</v>
      </c>
      <c r="AE2115" s="7">
        <v>319000</v>
      </c>
    </row>
    <row r="2116" spans="1:31" ht="22" customHeight="1" x14ac:dyDescent="0.3">
      <c r="A2116" s="2">
        <v>42868</v>
      </c>
      <c r="B2116" s="3" t="s">
        <v>31</v>
      </c>
      <c r="C2116" s="3" t="s">
        <v>56</v>
      </c>
      <c r="D2116" s="4" t="s">
        <v>68</v>
      </c>
      <c r="E2116" s="4" t="s">
        <v>68</v>
      </c>
      <c r="F2116" s="4" t="s">
        <v>68</v>
      </c>
      <c r="G2116" s="4" t="s">
        <v>68</v>
      </c>
      <c r="H2116" s="4" t="s">
        <v>68</v>
      </c>
      <c r="I2116" s="3" t="s">
        <v>1843</v>
      </c>
      <c r="J2116" s="3" t="s">
        <v>588</v>
      </c>
      <c r="K2116" s="3" t="s">
        <v>589</v>
      </c>
      <c r="L2116" s="3" t="s">
        <v>99</v>
      </c>
      <c r="M2116" s="3" t="s">
        <v>61</v>
      </c>
      <c r="N2116" s="4" t="s">
        <v>68</v>
      </c>
      <c r="O2116" s="4" t="s">
        <v>68</v>
      </c>
      <c r="P2116" s="3" t="s">
        <v>100</v>
      </c>
      <c r="Q2116" s="3" t="s">
        <v>1858</v>
      </c>
      <c r="R2116" s="3" t="s">
        <v>102</v>
      </c>
      <c r="S2116" s="3" t="s">
        <v>99</v>
      </c>
      <c r="T2116" s="3" t="s">
        <v>103</v>
      </c>
      <c r="U2116" s="3" t="s">
        <v>104</v>
      </c>
      <c r="V2116" s="3" t="s">
        <v>45</v>
      </c>
      <c r="W2116" s="3" t="s">
        <v>34</v>
      </c>
      <c r="X2116" s="3" t="s">
        <v>46</v>
      </c>
      <c r="Y2116" s="3" t="s">
        <v>47</v>
      </c>
      <c r="Z2116" s="3" t="s">
        <v>2258</v>
      </c>
      <c r="AA2116" s="3" t="s">
        <v>2259</v>
      </c>
      <c r="AB2116" s="4">
        <v>4</v>
      </c>
      <c r="AC2116" s="4">
        <v>46484</v>
      </c>
      <c r="AD2116" s="4">
        <v>46.48</v>
      </c>
      <c r="AE2116" s="4">
        <v>109000</v>
      </c>
    </row>
    <row r="2117" spans="1:31" ht="22" customHeight="1" x14ac:dyDescent="0.3">
      <c r="A2117" s="5">
        <v>42866</v>
      </c>
      <c r="B2117" s="6" t="s">
        <v>31</v>
      </c>
      <c r="C2117" s="6" t="s">
        <v>56</v>
      </c>
      <c r="D2117" s="6" t="s">
        <v>222</v>
      </c>
      <c r="E2117" s="6" t="s">
        <v>34</v>
      </c>
      <c r="F2117" s="7" t="s">
        <v>68</v>
      </c>
      <c r="G2117" s="7" t="s">
        <v>68</v>
      </c>
      <c r="H2117" s="7" t="s">
        <v>68</v>
      </c>
      <c r="I2117" s="6" t="s">
        <v>1882</v>
      </c>
      <c r="J2117" s="6" t="s">
        <v>1492</v>
      </c>
      <c r="K2117" s="7" t="s">
        <v>68</v>
      </c>
      <c r="L2117" s="6" t="s">
        <v>120</v>
      </c>
      <c r="M2117" s="7" t="s">
        <v>68</v>
      </c>
      <c r="N2117" s="7" t="s">
        <v>68</v>
      </c>
      <c r="O2117" s="7" t="s">
        <v>68</v>
      </c>
      <c r="P2117" s="6" t="s">
        <v>1493</v>
      </c>
      <c r="Q2117" s="6" t="s">
        <v>1858</v>
      </c>
      <c r="R2117" s="6" t="s">
        <v>122</v>
      </c>
      <c r="S2117" s="6" t="s">
        <v>120</v>
      </c>
      <c r="T2117" s="6" t="s">
        <v>123</v>
      </c>
      <c r="U2117" s="6" t="s">
        <v>124</v>
      </c>
      <c r="V2117" s="6" t="s">
        <v>45</v>
      </c>
      <c r="W2117" s="6" t="s">
        <v>34</v>
      </c>
      <c r="X2117" s="6" t="s">
        <v>46</v>
      </c>
      <c r="Y2117" s="6" t="s">
        <v>47</v>
      </c>
      <c r="Z2117" s="6" t="s">
        <v>2189</v>
      </c>
      <c r="AA2117" s="6" t="s">
        <v>2260</v>
      </c>
      <c r="AB2117" s="7">
        <v>22</v>
      </c>
      <c r="AC2117" s="7">
        <v>265584.02</v>
      </c>
      <c r="AD2117" s="7">
        <v>265.58</v>
      </c>
      <c r="AE2117" s="7">
        <v>796000</v>
      </c>
    </row>
    <row r="2118" spans="1:31" ht="22" customHeight="1" x14ac:dyDescent="0.3">
      <c r="A2118" s="2">
        <v>42866</v>
      </c>
      <c r="B2118" s="3" t="s">
        <v>31</v>
      </c>
      <c r="C2118" s="3" t="s">
        <v>56</v>
      </c>
      <c r="D2118" s="3" t="s">
        <v>222</v>
      </c>
      <c r="E2118" s="3" t="s">
        <v>34</v>
      </c>
      <c r="F2118" s="4" t="s">
        <v>68</v>
      </c>
      <c r="G2118" s="4" t="s">
        <v>68</v>
      </c>
      <c r="H2118" s="4" t="s">
        <v>68</v>
      </c>
      <c r="I2118" s="3" t="s">
        <v>1882</v>
      </c>
      <c r="J2118" s="3" t="s">
        <v>1492</v>
      </c>
      <c r="K2118" s="4" t="s">
        <v>68</v>
      </c>
      <c r="L2118" s="3" t="s">
        <v>120</v>
      </c>
      <c r="M2118" s="4" t="s">
        <v>68</v>
      </c>
      <c r="N2118" s="4" t="s">
        <v>68</v>
      </c>
      <c r="O2118" s="4" t="s">
        <v>68</v>
      </c>
      <c r="P2118" s="3" t="s">
        <v>1493</v>
      </c>
      <c r="Q2118" s="3" t="s">
        <v>1858</v>
      </c>
      <c r="R2118" s="3" t="s">
        <v>122</v>
      </c>
      <c r="S2118" s="3" t="s">
        <v>120</v>
      </c>
      <c r="T2118" s="3" t="s">
        <v>123</v>
      </c>
      <c r="U2118" s="3" t="s">
        <v>124</v>
      </c>
      <c r="V2118" s="3" t="s">
        <v>45</v>
      </c>
      <c r="W2118" s="3" t="s">
        <v>34</v>
      </c>
      <c r="X2118" s="3" t="s">
        <v>46</v>
      </c>
      <c r="Y2118" s="3" t="s">
        <v>47</v>
      </c>
      <c r="Z2118" s="3" t="s">
        <v>2212</v>
      </c>
      <c r="AA2118" s="3" t="s">
        <v>1445</v>
      </c>
      <c r="AB2118" s="4">
        <v>14</v>
      </c>
      <c r="AC2118" s="4">
        <v>168840</v>
      </c>
      <c r="AD2118" s="4">
        <v>168.84</v>
      </c>
      <c r="AE2118" s="4">
        <v>506000</v>
      </c>
    </row>
    <row r="2119" spans="1:31" ht="22" customHeight="1" x14ac:dyDescent="0.3">
      <c r="A2119" s="5">
        <v>42866</v>
      </c>
      <c r="B2119" s="6" t="s">
        <v>31</v>
      </c>
      <c r="C2119" s="6" t="s">
        <v>1873</v>
      </c>
      <c r="D2119" s="6" t="s">
        <v>33</v>
      </c>
      <c r="E2119" s="6" t="s">
        <v>34</v>
      </c>
      <c r="F2119" s="6" t="s">
        <v>61</v>
      </c>
      <c r="G2119" s="9">
        <v>668366358</v>
      </c>
      <c r="H2119" s="7" t="s">
        <v>68</v>
      </c>
      <c r="I2119" s="6" t="s">
        <v>1874</v>
      </c>
      <c r="J2119" s="6" t="s">
        <v>1617</v>
      </c>
      <c r="K2119" s="7" t="s">
        <v>68</v>
      </c>
      <c r="L2119" s="6" t="s">
        <v>120</v>
      </c>
      <c r="M2119" s="6" t="s">
        <v>201</v>
      </c>
      <c r="N2119" s="7">
        <v>7589720240.8400002</v>
      </c>
      <c r="O2119" s="7">
        <v>2245237340.3299999</v>
      </c>
      <c r="P2119" s="6" t="s">
        <v>1618</v>
      </c>
      <c r="Q2119" s="6" t="s">
        <v>1845</v>
      </c>
      <c r="R2119" s="6" t="s">
        <v>122</v>
      </c>
      <c r="S2119" s="6" t="s">
        <v>120</v>
      </c>
      <c r="T2119" s="6" t="s">
        <v>123</v>
      </c>
      <c r="U2119" s="6" t="s">
        <v>124</v>
      </c>
      <c r="V2119" s="6" t="s">
        <v>45</v>
      </c>
      <c r="W2119" s="6" t="s">
        <v>34</v>
      </c>
      <c r="X2119" s="6" t="s">
        <v>46</v>
      </c>
      <c r="Y2119" s="6" t="s">
        <v>47</v>
      </c>
      <c r="Z2119" s="6" t="s">
        <v>2189</v>
      </c>
      <c r="AA2119" s="6" t="s">
        <v>2261</v>
      </c>
      <c r="AB2119" s="7">
        <v>20</v>
      </c>
      <c r="AC2119" s="7">
        <v>241440</v>
      </c>
      <c r="AD2119" s="7">
        <v>241.44</v>
      </c>
      <c r="AE2119" s="7">
        <v>724000</v>
      </c>
    </row>
    <row r="2120" spans="1:31" ht="22" customHeight="1" x14ac:dyDescent="0.3">
      <c r="A2120" s="2">
        <v>42866</v>
      </c>
      <c r="B2120" s="3" t="s">
        <v>31</v>
      </c>
      <c r="C2120" s="3" t="s">
        <v>56</v>
      </c>
      <c r="D2120" s="3" t="s">
        <v>222</v>
      </c>
      <c r="E2120" s="3" t="s">
        <v>34</v>
      </c>
      <c r="F2120" s="4" t="s">
        <v>68</v>
      </c>
      <c r="G2120" s="4" t="s">
        <v>68</v>
      </c>
      <c r="H2120" s="4" t="s">
        <v>68</v>
      </c>
      <c r="I2120" s="3" t="s">
        <v>1882</v>
      </c>
      <c r="J2120" s="3" t="s">
        <v>1492</v>
      </c>
      <c r="K2120" s="4" t="s">
        <v>68</v>
      </c>
      <c r="L2120" s="3" t="s">
        <v>120</v>
      </c>
      <c r="M2120" s="4" t="s">
        <v>68</v>
      </c>
      <c r="N2120" s="4" t="s">
        <v>68</v>
      </c>
      <c r="O2120" s="4" t="s">
        <v>68</v>
      </c>
      <c r="P2120" s="3" t="s">
        <v>1493</v>
      </c>
      <c r="Q2120" s="3" t="s">
        <v>1858</v>
      </c>
      <c r="R2120" s="3" t="s">
        <v>122</v>
      </c>
      <c r="S2120" s="3" t="s">
        <v>120</v>
      </c>
      <c r="T2120" s="3" t="s">
        <v>123</v>
      </c>
      <c r="U2120" s="3" t="s">
        <v>124</v>
      </c>
      <c r="V2120" s="3" t="s">
        <v>45</v>
      </c>
      <c r="W2120" s="3" t="s">
        <v>34</v>
      </c>
      <c r="X2120" s="3" t="s">
        <v>46</v>
      </c>
      <c r="Y2120" s="3" t="s">
        <v>47</v>
      </c>
      <c r="Z2120" s="3" t="s">
        <v>2189</v>
      </c>
      <c r="AA2120" s="3" t="s">
        <v>2262</v>
      </c>
      <c r="AB2120" s="4">
        <v>20</v>
      </c>
      <c r="AC2120" s="4">
        <v>241440</v>
      </c>
      <c r="AD2120" s="4">
        <v>241.44</v>
      </c>
      <c r="AE2120" s="4">
        <v>724000</v>
      </c>
    </row>
    <row r="2121" spans="1:31" ht="22" customHeight="1" x14ac:dyDescent="0.3">
      <c r="A2121" s="5">
        <v>42866</v>
      </c>
      <c r="B2121" s="6" t="s">
        <v>31</v>
      </c>
      <c r="C2121" s="6" t="s">
        <v>56</v>
      </c>
      <c r="D2121" s="7" t="s">
        <v>68</v>
      </c>
      <c r="E2121" s="7" t="s">
        <v>68</v>
      </c>
      <c r="F2121" s="7" t="s">
        <v>68</v>
      </c>
      <c r="G2121" s="7" t="s">
        <v>68</v>
      </c>
      <c r="H2121" s="7" t="s">
        <v>68</v>
      </c>
      <c r="I2121" s="6" t="s">
        <v>1843</v>
      </c>
      <c r="J2121" s="6" t="s">
        <v>1492</v>
      </c>
      <c r="K2121" s="7" t="s">
        <v>68</v>
      </c>
      <c r="L2121" s="6" t="s">
        <v>120</v>
      </c>
      <c r="M2121" s="7" t="s">
        <v>68</v>
      </c>
      <c r="N2121" s="7" t="s">
        <v>68</v>
      </c>
      <c r="O2121" s="7" t="s">
        <v>68</v>
      </c>
      <c r="P2121" s="6" t="s">
        <v>1493</v>
      </c>
      <c r="Q2121" s="6" t="s">
        <v>1858</v>
      </c>
      <c r="R2121" s="6" t="s">
        <v>122</v>
      </c>
      <c r="S2121" s="6" t="s">
        <v>120</v>
      </c>
      <c r="T2121" s="6" t="s">
        <v>123</v>
      </c>
      <c r="U2121" s="6" t="s">
        <v>124</v>
      </c>
      <c r="V2121" s="6" t="s">
        <v>45</v>
      </c>
      <c r="W2121" s="6" t="s">
        <v>34</v>
      </c>
      <c r="X2121" s="6" t="s">
        <v>46</v>
      </c>
      <c r="Y2121" s="6" t="s">
        <v>47</v>
      </c>
      <c r="Z2121" s="6" t="s">
        <v>129</v>
      </c>
      <c r="AA2121" s="6" t="s">
        <v>2263</v>
      </c>
      <c r="AB2121" s="7">
        <v>1</v>
      </c>
      <c r="AC2121" s="7">
        <v>21720</v>
      </c>
      <c r="AD2121" s="7">
        <v>21.72</v>
      </c>
      <c r="AE2121" s="7">
        <v>418000</v>
      </c>
    </row>
    <row r="2122" spans="1:31" ht="22" customHeight="1" x14ac:dyDescent="0.3">
      <c r="A2122" s="2">
        <v>42866</v>
      </c>
      <c r="B2122" s="3" t="s">
        <v>31</v>
      </c>
      <c r="C2122" s="3" t="s">
        <v>1873</v>
      </c>
      <c r="D2122" s="3" t="s">
        <v>33</v>
      </c>
      <c r="E2122" s="3" t="s">
        <v>34</v>
      </c>
      <c r="F2122" s="3" t="s">
        <v>61</v>
      </c>
      <c r="G2122" s="8">
        <v>668366358</v>
      </c>
      <c r="H2122" s="4" t="s">
        <v>68</v>
      </c>
      <c r="I2122" s="3" t="s">
        <v>1874</v>
      </c>
      <c r="J2122" s="3" t="s">
        <v>1617</v>
      </c>
      <c r="K2122" s="4" t="s">
        <v>68</v>
      </c>
      <c r="L2122" s="3" t="s">
        <v>120</v>
      </c>
      <c r="M2122" s="3" t="s">
        <v>201</v>
      </c>
      <c r="N2122" s="4">
        <v>7589720240.8400002</v>
      </c>
      <c r="O2122" s="4">
        <v>2245237340.3299999</v>
      </c>
      <c r="P2122" s="3" t="s">
        <v>1618</v>
      </c>
      <c r="Q2122" s="3" t="s">
        <v>1845</v>
      </c>
      <c r="R2122" s="3" t="s">
        <v>316</v>
      </c>
      <c r="S2122" s="3" t="s">
        <v>120</v>
      </c>
      <c r="T2122" s="3" t="s">
        <v>317</v>
      </c>
      <c r="U2122" s="3" t="s">
        <v>124</v>
      </c>
      <c r="V2122" s="3" t="s">
        <v>45</v>
      </c>
      <c r="W2122" s="3" t="s">
        <v>34</v>
      </c>
      <c r="X2122" s="3" t="s">
        <v>46</v>
      </c>
      <c r="Y2122" s="3" t="s">
        <v>47</v>
      </c>
      <c r="Z2122" s="3" t="s">
        <v>2189</v>
      </c>
      <c r="AA2122" s="3" t="s">
        <v>2264</v>
      </c>
      <c r="AB2122" s="4">
        <v>20</v>
      </c>
      <c r="AC2122" s="4">
        <v>241440</v>
      </c>
      <c r="AD2122" s="4">
        <v>241.44</v>
      </c>
      <c r="AE2122" s="4">
        <v>724000</v>
      </c>
    </row>
    <row r="2123" spans="1:31" ht="22" customHeight="1" x14ac:dyDescent="0.3">
      <c r="A2123" s="5">
        <v>42866</v>
      </c>
      <c r="B2123" s="6" t="s">
        <v>31</v>
      </c>
      <c r="C2123" s="6" t="s">
        <v>56</v>
      </c>
      <c r="D2123" s="7" t="s">
        <v>68</v>
      </c>
      <c r="E2123" s="7" t="s">
        <v>68</v>
      </c>
      <c r="F2123" s="7" t="s">
        <v>68</v>
      </c>
      <c r="G2123" s="7" t="s">
        <v>68</v>
      </c>
      <c r="H2123" s="7" t="s">
        <v>68</v>
      </c>
      <c r="I2123" s="6" t="s">
        <v>1843</v>
      </c>
      <c r="J2123" s="6" t="s">
        <v>1492</v>
      </c>
      <c r="K2123" s="7" t="s">
        <v>68</v>
      </c>
      <c r="L2123" s="6" t="s">
        <v>120</v>
      </c>
      <c r="M2123" s="7" t="s">
        <v>68</v>
      </c>
      <c r="N2123" s="7" t="s">
        <v>68</v>
      </c>
      <c r="O2123" s="7" t="s">
        <v>68</v>
      </c>
      <c r="P2123" s="6" t="s">
        <v>1493</v>
      </c>
      <c r="Q2123" s="6" t="s">
        <v>1858</v>
      </c>
      <c r="R2123" s="6" t="s">
        <v>122</v>
      </c>
      <c r="S2123" s="6" t="s">
        <v>120</v>
      </c>
      <c r="T2123" s="6" t="s">
        <v>123</v>
      </c>
      <c r="U2123" s="6" t="s">
        <v>124</v>
      </c>
      <c r="V2123" s="6" t="s">
        <v>45</v>
      </c>
      <c r="W2123" s="6" t="s">
        <v>34</v>
      </c>
      <c r="X2123" s="6" t="s">
        <v>46</v>
      </c>
      <c r="Y2123" s="6" t="s">
        <v>47</v>
      </c>
      <c r="Z2123" s="6" t="s">
        <v>2189</v>
      </c>
      <c r="AA2123" s="6" t="s">
        <v>1445</v>
      </c>
      <c r="AB2123" s="7">
        <v>20</v>
      </c>
      <c r="AC2123" s="7">
        <v>241200</v>
      </c>
      <c r="AD2123" s="7">
        <v>241.2</v>
      </c>
      <c r="AE2123" s="7">
        <v>723000</v>
      </c>
    </row>
    <row r="2124" spans="1:31" ht="22" customHeight="1" x14ac:dyDescent="0.3">
      <c r="A2124" s="2">
        <v>42866</v>
      </c>
      <c r="B2124" s="3" t="s">
        <v>31</v>
      </c>
      <c r="C2124" s="3" t="s">
        <v>56</v>
      </c>
      <c r="D2124" s="4" t="s">
        <v>68</v>
      </c>
      <c r="E2124" s="4" t="s">
        <v>68</v>
      </c>
      <c r="F2124" s="4" t="s">
        <v>68</v>
      </c>
      <c r="G2124" s="4" t="s">
        <v>68</v>
      </c>
      <c r="H2124" s="4" t="s">
        <v>68</v>
      </c>
      <c r="I2124" s="3" t="s">
        <v>1843</v>
      </c>
      <c r="J2124" s="3" t="s">
        <v>1492</v>
      </c>
      <c r="K2124" s="4" t="s">
        <v>68</v>
      </c>
      <c r="L2124" s="3" t="s">
        <v>120</v>
      </c>
      <c r="M2124" s="4" t="s">
        <v>68</v>
      </c>
      <c r="N2124" s="4" t="s">
        <v>68</v>
      </c>
      <c r="O2124" s="4" t="s">
        <v>68</v>
      </c>
      <c r="P2124" s="3" t="s">
        <v>1493</v>
      </c>
      <c r="Q2124" s="3" t="s">
        <v>1858</v>
      </c>
      <c r="R2124" s="3" t="s">
        <v>122</v>
      </c>
      <c r="S2124" s="3" t="s">
        <v>120</v>
      </c>
      <c r="T2124" s="3" t="s">
        <v>123</v>
      </c>
      <c r="U2124" s="3" t="s">
        <v>124</v>
      </c>
      <c r="V2124" s="3" t="s">
        <v>45</v>
      </c>
      <c r="W2124" s="3" t="s">
        <v>34</v>
      </c>
      <c r="X2124" s="3" t="s">
        <v>46</v>
      </c>
      <c r="Y2124" s="3" t="s">
        <v>47</v>
      </c>
      <c r="Z2124" s="3" t="s">
        <v>2212</v>
      </c>
      <c r="AA2124" s="3" t="s">
        <v>1445</v>
      </c>
      <c r="AB2124" s="4">
        <v>8</v>
      </c>
      <c r="AC2124" s="4">
        <v>96576</v>
      </c>
      <c r="AD2124" s="4">
        <v>96.58</v>
      </c>
      <c r="AE2124" s="4">
        <v>290000</v>
      </c>
    </row>
    <row r="2125" spans="1:31" ht="22" customHeight="1" x14ac:dyDescent="0.3">
      <c r="A2125" s="5">
        <v>42866</v>
      </c>
      <c r="B2125" s="6" t="s">
        <v>31</v>
      </c>
      <c r="C2125" s="6" t="s">
        <v>56</v>
      </c>
      <c r="D2125" s="7" t="s">
        <v>68</v>
      </c>
      <c r="E2125" s="7" t="s">
        <v>68</v>
      </c>
      <c r="F2125" s="7" t="s">
        <v>68</v>
      </c>
      <c r="G2125" s="7" t="s">
        <v>68</v>
      </c>
      <c r="H2125" s="7" t="s">
        <v>68</v>
      </c>
      <c r="I2125" s="6" t="s">
        <v>1843</v>
      </c>
      <c r="J2125" s="6" t="s">
        <v>385</v>
      </c>
      <c r="K2125" s="7" t="s">
        <v>68</v>
      </c>
      <c r="L2125" s="6" t="s">
        <v>120</v>
      </c>
      <c r="M2125" s="6" t="s">
        <v>61</v>
      </c>
      <c r="N2125" s="7" t="s">
        <v>68</v>
      </c>
      <c r="O2125" s="7" t="s">
        <v>68</v>
      </c>
      <c r="P2125" s="6" t="s">
        <v>387</v>
      </c>
      <c r="Q2125" s="6" t="s">
        <v>2265</v>
      </c>
      <c r="R2125" s="6" t="s">
        <v>122</v>
      </c>
      <c r="S2125" s="6" t="s">
        <v>120</v>
      </c>
      <c r="T2125" s="6" t="s">
        <v>123</v>
      </c>
      <c r="U2125" s="6" t="s">
        <v>124</v>
      </c>
      <c r="V2125" s="6" t="s">
        <v>45</v>
      </c>
      <c r="W2125" s="6" t="s">
        <v>34</v>
      </c>
      <c r="X2125" s="6" t="s">
        <v>46</v>
      </c>
      <c r="Y2125" s="6" t="s">
        <v>47</v>
      </c>
      <c r="Z2125" s="6" t="s">
        <v>388</v>
      </c>
      <c r="AA2125" s="6" t="s">
        <v>2266</v>
      </c>
      <c r="AB2125" s="7">
        <v>2</v>
      </c>
      <c r="AC2125" s="7">
        <v>24120</v>
      </c>
      <c r="AD2125" s="7">
        <v>24.12</v>
      </c>
      <c r="AE2125" s="7">
        <v>1156000</v>
      </c>
    </row>
    <row r="2126" spans="1:31" ht="22" customHeight="1" x14ac:dyDescent="0.3">
      <c r="A2126" s="2">
        <v>42864</v>
      </c>
      <c r="B2126" s="3" t="s">
        <v>31</v>
      </c>
      <c r="C2126" s="3" t="s">
        <v>1873</v>
      </c>
      <c r="D2126" s="3" t="s">
        <v>33</v>
      </c>
      <c r="E2126" s="3" t="s">
        <v>34</v>
      </c>
      <c r="F2126" s="3" t="s">
        <v>61</v>
      </c>
      <c r="G2126" s="8">
        <v>668366358</v>
      </c>
      <c r="H2126" s="4" t="s">
        <v>68</v>
      </c>
      <c r="I2126" s="3" t="s">
        <v>1874</v>
      </c>
      <c r="J2126" s="3" t="s">
        <v>230</v>
      </c>
      <c r="K2126" s="3" t="s">
        <v>580</v>
      </c>
      <c r="L2126" s="3" t="s">
        <v>110</v>
      </c>
      <c r="M2126" s="4" t="s">
        <v>68</v>
      </c>
      <c r="N2126" s="4" t="s">
        <v>68</v>
      </c>
      <c r="O2126" s="4" t="s">
        <v>68</v>
      </c>
      <c r="P2126" s="3" t="s">
        <v>231</v>
      </c>
      <c r="Q2126" s="3" t="s">
        <v>1845</v>
      </c>
      <c r="R2126" s="3" t="s">
        <v>133</v>
      </c>
      <c r="S2126" s="3" t="s">
        <v>110</v>
      </c>
      <c r="T2126" s="3" t="s">
        <v>134</v>
      </c>
      <c r="U2126" s="3" t="s">
        <v>115</v>
      </c>
      <c r="V2126" s="3" t="s">
        <v>45</v>
      </c>
      <c r="W2126" s="3" t="s">
        <v>34</v>
      </c>
      <c r="X2126" s="3" t="s">
        <v>46</v>
      </c>
      <c r="Y2126" s="3" t="s">
        <v>47</v>
      </c>
      <c r="Z2126" s="3" t="s">
        <v>232</v>
      </c>
      <c r="AA2126" s="3" t="s">
        <v>2267</v>
      </c>
      <c r="AB2126" s="4">
        <v>1</v>
      </c>
      <c r="AC2126" s="4">
        <v>16040</v>
      </c>
      <c r="AD2126" s="4">
        <v>16.04</v>
      </c>
      <c r="AE2126" s="4">
        <v>24600</v>
      </c>
    </row>
    <row r="2127" spans="1:31" ht="22" customHeight="1" x14ac:dyDescent="0.3">
      <c r="A2127" s="5">
        <v>42863</v>
      </c>
      <c r="B2127" s="6" t="s">
        <v>31</v>
      </c>
      <c r="C2127" s="6" t="s">
        <v>56</v>
      </c>
      <c r="D2127" s="7" t="s">
        <v>68</v>
      </c>
      <c r="E2127" s="7" t="s">
        <v>68</v>
      </c>
      <c r="F2127" s="7" t="s">
        <v>68</v>
      </c>
      <c r="G2127" s="7" t="s">
        <v>68</v>
      </c>
      <c r="H2127" s="7" t="s">
        <v>68</v>
      </c>
      <c r="I2127" s="6" t="s">
        <v>1843</v>
      </c>
      <c r="J2127" s="6" t="s">
        <v>77</v>
      </c>
      <c r="K2127" s="6" t="s">
        <v>78</v>
      </c>
      <c r="L2127" s="6" t="s">
        <v>79</v>
      </c>
      <c r="M2127" s="7" t="s">
        <v>68</v>
      </c>
      <c r="N2127" s="7" t="s">
        <v>68</v>
      </c>
      <c r="O2127" s="7" t="s">
        <v>68</v>
      </c>
      <c r="P2127" s="6" t="s">
        <v>80</v>
      </c>
      <c r="Q2127" s="6" t="s">
        <v>1136</v>
      </c>
      <c r="R2127" s="6" t="s">
        <v>82</v>
      </c>
      <c r="S2127" s="6" t="s">
        <v>79</v>
      </c>
      <c r="T2127" s="6" t="s">
        <v>83</v>
      </c>
      <c r="U2127" s="6" t="s">
        <v>65</v>
      </c>
      <c r="V2127" s="6" t="s">
        <v>45</v>
      </c>
      <c r="W2127" s="6" t="s">
        <v>34</v>
      </c>
      <c r="X2127" s="6" t="s">
        <v>46</v>
      </c>
      <c r="Y2127" s="6" t="s">
        <v>47</v>
      </c>
      <c r="Z2127" s="6" t="s">
        <v>84</v>
      </c>
      <c r="AA2127" s="6" t="s">
        <v>2268</v>
      </c>
      <c r="AB2127" s="7">
        <v>6</v>
      </c>
      <c r="AC2127" s="7">
        <v>86705</v>
      </c>
      <c r="AD2127" s="7">
        <v>86.71</v>
      </c>
      <c r="AE2127" s="7">
        <v>319000</v>
      </c>
    </row>
    <row r="2128" spans="1:31" ht="22" customHeight="1" x14ac:dyDescent="0.3">
      <c r="A2128" s="2">
        <v>42863</v>
      </c>
      <c r="B2128" s="3" t="s">
        <v>31</v>
      </c>
      <c r="C2128" s="3" t="s">
        <v>56</v>
      </c>
      <c r="D2128" s="4" t="s">
        <v>68</v>
      </c>
      <c r="E2128" s="4" t="s">
        <v>68</v>
      </c>
      <c r="F2128" s="4" t="s">
        <v>68</v>
      </c>
      <c r="G2128" s="4" t="s">
        <v>68</v>
      </c>
      <c r="H2128" s="4" t="s">
        <v>68</v>
      </c>
      <c r="I2128" s="3" t="s">
        <v>1843</v>
      </c>
      <c r="J2128" s="3" t="s">
        <v>2269</v>
      </c>
      <c r="K2128" s="4" t="s">
        <v>68</v>
      </c>
      <c r="L2128" s="4" t="s">
        <v>68</v>
      </c>
      <c r="M2128" s="4" t="s">
        <v>68</v>
      </c>
      <c r="N2128" s="4" t="s">
        <v>68</v>
      </c>
      <c r="O2128" s="4" t="s">
        <v>68</v>
      </c>
      <c r="P2128" s="3" t="s">
        <v>2270</v>
      </c>
      <c r="Q2128" s="3" t="s">
        <v>1858</v>
      </c>
      <c r="R2128" s="3" t="s">
        <v>316</v>
      </c>
      <c r="S2128" s="3" t="s">
        <v>120</v>
      </c>
      <c r="T2128" s="3" t="s">
        <v>317</v>
      </c>
      <c r="U2128" s="3" t="s">
        <v>124</v>
      </c>
      <c r="V2128" s="3" t="s">
        <v>45</v>
      </c>
      <c r="W2128" s="3" t="s">
        <v>34</v>
      </c>
      <c r="X2128" s="3" t="s">
        <v>46</v>
      </c>
      <c r="Y2128" s="3" t="s">
        <v>47</v>
      </c>
      <c r="Z2128" s="3" t="s">
        <v>2189</v>
      </c>
      <c r="AA2128" s="3" t="s">
        <v>1445</v>
      </c>
      <c r="AB2128" s="4">
        <v>20</v>
      </c>
      <c r="AC2128" s="4">
        <v>241440</v>
      </c>
      <c r="AD2128" s="4">
        <v>241.44</v>
      </c>
      <c r="AE2128" s="4">
        <v>724000</v>
      </c>
    </row>
    <row r="2129" spans="1:31" ht="22" customHeight="1" x14ac:dyDescent="0.3">
      <c r="A2129" s="5">
        <v>42863</v>
      </c>
      <c r="B2129" s="6" t="s">
        <v>31</v>
      </c>
      <c r="C2129" s="6" t="s">
        <v>56</v>
      </c>
      <c r="D2129" s="7" t="s">
        <v>68</v>
      </c>
      <c r="E2129" s="7" t="s">
        <v>68</v>
      </c>
      <c r="F2129" s="7" t="s">
        <v>68</v>
      </c>
      <c r="G2129" s="7" t="s">
        <v>68</v>
      </c>
      <c r="H2129" s="7" t="s">
        <v>68</v>
      </c>
      <c r="I2129" s="6" t="s">
        <v>1843</v>
      </c>
      <c r="J2129" s="6" t="s">
        <v>2269</v>
      </c>
      <c r="K2129" s="7" t="s">
        <v>68</v>
      </c>
      <c r="L2129" s="7" t="s">
        <v>68</v>
      </c>
      <c r="M2129" s="7" t="s">
        <v>68</v>
      </c>
      <c r="N2129" s="7" t="s">
        <v>68</v>
      </c>
      <c r="O2129" s="7" t="s">
        <v>68</v>
      </c>
      <c r="P2129" s="6" t="s">
        <v>2270</v>
      </c>
      <c r="Q2129" s="6" t="s">
        <v>1858</v>
      </c>
      <c r="R2129" s="6" t="s">
        <v>316</v>
      </c>
      <c r="S2129" s="6" t="s">
        <v>120</v>
      </c>
      <c r="T2129" s="6" t="s">
        <v>317</v>
      </c>
      <c r="U2129" s="6" t="s">
        <v>124</v>
      </c>
      <c r="V2129" s="6" t="s">
        <v>45</v>
      </c>
      <c r="W2129" s="6" t="s">
        <v>34</v>
      </c>
      <c r="X2129" s="6" t="s">
        <v>46</v>
      </c>
      <c r="Y2129" s="6" t="s">
        <v>47</v>
      </c>
      <c r="Z2129" s="6" t="s">
        <v>2189</v>
      </c>
      <c r="AA2129" s="6" t="s">
        <v>1445</v>
      </c>
      <c r="AB2129" s="7">
        <v>22</v>
      </c>
      <c r="AC2129" s="7">
        <v>265584.02</v>
      </c>
      <c r="AD2129" s="7">
        <v>265.58</v>
      </c>
      <c r="AE2129" s="7">
        <v>796000</v>
      </c>
    </row>
    <row r="2130" spans="1:31" ht="22" customHeight="1" x14ac:dyDescent="0.3">
      <c r="A2130" s="2">
        <v>42863</v>
      </c>
      <c r="B2130" s="3" t="s">
        <v>31</v>
      </c>
      <c r="C2130" s="3" t="s">
        <v>56</v>
      </c>
      <c r="D2130" s="4" t="s">
        <v>68</v>
      </c>
      <c r="E2130" s="4" t="s">
        <v>68</v>
      </c>
      <c r="F2130" s="4" t="s">
        <v>68</v>
      </c>
      <c r="G2130" s="4" t="s">
        <v>68</v>
      </c>
      <c r="H2130" s="4" t="s">
        <v>68</v>
      </c>
      <c r="I2130" s="3" t="s">
        <v>1843</v>
      </c>
      <c r="J2130" s="3" t="s">
        <v>77</v>
      </c>
      <c r="K2130" s="3" t="s">
        <v>78</v>
      </c>
      <c r="L2130" s="3" t="s">
        <v>79</v>
      </c>
      <c r="M2130" s="4" t="s">
        <v>68</v>
      </c>
      <c r="N2130" s="4" t="s">
        <v>68</v>
      </c>
      <c r="O2130" s="4" t="s">
        <v>68</v>
      </c>
      <c r="P2130" s="3" t="s">
        <v>80</v>
      </c>
      <c r="Q2130" s="3" t="s">
        <v>1136</v>
      </c>
      <c r="R2130" s="3" t="s">
        <v>82</v>
      </c>
      <c r="S2130" s="3" t="s">
        <v>79</v>
      </c>
      <c r="T2130" s="3" t="s">
        <v>83</v>
      </c>
      <c r="U2130" s="3" t="s">
        <v>65</v>
      </c>
      <c r="V2130" s="3" t="s">
        <v>45</v>
      </c>
      <c r="W2130" s="3" t="s">
        <v>34</v>
      </c>
      <c r="X2130" s="3" t="s">
        <v>46</v>
      </c>
      <c r="Y2130" s="3" t="s">
        <v>47</v>
      </c>
      <c r="Z2130" s="3" t="s">
        <v>84</v>
      </c>
      <c r="AA2130" s="3" t="s">
        <v>2271</v>
      </c>
      <c r="AB2130" s="4">
        <v>7</v>
      </c>
      <c r="AC2130" s="4">
        <v>99336</v>
      </c>
      <c r="AD2130" s="4">
        <v>99.34</v>
      </c>
      <c r="AE2130" s="4">
        <v>365000</v>
      </c>
    </row>
    <row r="2131" spans="1:31" ht="22" customHeight="1" x14ac:dyDescent="0.3">
      <c r="A2131" s="5">
        <v>42860</v>
      </c>
      <c r="B2131" s="6" t="s">
        <v>31</v>
      </c>
      <c r="C2131" s="6" t="s">
        <v>56</v>
      </c>
      <c r="D2131" s="7" t="s">
        <v>68</v>
      </c>
      <c r="E2131" s="7" t="s">
        <v>68</v>
      </c>
      <c r="F2131" s="7" t="s">
        <v>68</v>
      </c>
      <c r="G2131" s="7" t="s">
        <v>68</v>
      </c>
      <c r="H2131" s="7" t="s">
        <v>68</v>
      </c>
      <c r="I2131" s="6" t="s">
        <v>1843</v>
      </c>
      <c r="J2131" s="6" t="s">
        <v>244</v>
      </c>
      <c r="K2131" s="7" t="s">
        <v>68</v>
      </c>
      <c r="L2131" s="6" t="s">
        <v>245</v>
      </c>
      <c r="M2131" s="6" t="s">
        <v>61</v>
      </c>
      <c r="N2131" s="7" t="s">
        <v>68</v>
      </c>
      <c r="O2131" s="7" t="s">
        <v>68</v>
      </c>
      <c r="P2131" s="6" t="s">
        <v>246</v>
      </c>
      <c r="Q2131" s="6" t="s">
        <v>1858</v>
      </c>
      <c r="R2131" s="6" t="s">
        <v>474</v>
      </c>
      <c r="S2131" s="6" t="s">
        <v>245</v>
      </c>
      <c r="T2131" s="6" t="s">
        <v>475</v>
      </c>
      <c r="U2131" s="6" t="s">
        <v>124</v>
      </c>
      <c r="V2131" s="6" t="s">
        <v>45</v>
      </c>
      <c r="W2131" s="6" t="s">
        <v>34</v>
      </c>
      <c r="X2131" s="6" t="s">
        <v>46</v>
      </c>
      <c r="Y2131" s="6" t="s">
        <v>47</v>
      </c>
      <c r="Z2131" s="6" t="s">
        <v>187</v>
      </c>
      <c r="AA2131" s="6" t="s">
        <v>2272</v>
      </c>
      <c r="AB2131" s="7">
        <v>2</v>
      </c>
      <c r="AC2131" s="7">
        <v>48800</v>
      </c>
      <c r="AD2131" s="7">
        <v>48.8</v>
      </c>
      <c r="AE2131" s="7">
        <v>431000</v>
      </c>
    </row>
    <row r="2132" spans="1:31" ht="22" customHeight="1" x14ac:dyDescent="0.3">
      <c r="A2132" s="2">
        <v>42858</v>
      </c>
      <c r="B2132" s="3" t="s">
        <v>31</v>
      </c>
      <c r="C2132" s="3" t="s">
        <v>1873</v>
      </c>
      <c r="D2132" s="3" t="s">
        <v>33</v>
      </c>
      <c r="E2132" s="3" t="s">
        <v>34</v>
      </c>
      <c r="F2132" s="3" t="s">
        <v>61</v>
      </c>
      <c r="G2132" s="8">
        <v>668366358</v>
      </c>
      <c r="H2132" s="4" t="s">
        <v>68</v>
      </c>
      <c r="I2132" s="3" t="s">
        <v>1874</v>
      </c>
      <c r="J2132" s="3" t="s">
        <v>656</v>
      </c>
      <c r="K2132" s="4" t="s">
        <v>68</v>
      </c>
      <c r="L2132" s="4" t="s">
        <v>68</v>
      </c>
      <c r="M2132" s="4" t="s">
        <v>68</v>
      </c>
      <c r="N2132" s="4" t="s">
        <v>68</v>
      </c>
      <c r="O2132" s="4" t="s">
        <v>68</v>
      </c>
      <c r="P2132" s="3" t="s">
        <v>657</v>
      </c>
      <c r="Q2132" s="3" t="s">
        <v>1845</v>
      </c>
      <c r="R2132" s="3" t="s">
        <v>133</v>
      </c>
      <c r="S2132" s="3" t="s">
        <v>110</v>
      </c>
      <c r="T2132" s="3" t="s">
        <v>134</v>
      </c>
      <c r="U2132" s="3" t="s">
        <v>115</v>
      </c>
      <c r="V2132" s="3" t="s">
        <v>45</v>
      </c>
      <c r="W2132" s="3" t="s">
        <v>34</v>
      </c>
      <c r="X2132" s="3" t="s">
        <v>46</v>
      </c>
      <c r="Y2132" s="3" t="s">
        <v>47</v>
      </c>
      <c r="Z2132" s="3" t="s">
        <v>163</v>
      </c>
      <c r="AA2132" s="3" t="s">
        <v>2273</v>
      </c>
      <c r="AB2132" s="4">
        <v>1</v>
      </c>
      <c r="AC2132" s="4">
        <v>18440</v>
      </c>
      <c r="AD2132" s="4">
        <v>18.440000000000001</v>
      </c>
      <c r="AE2132" s="4">
        <v>1906000</v>
      </c>
    </row>
    <row r="2133" spans="1:31" ht="22" customHeight="1" x14ac:dyDescent="0.3">
      <c r="A2133" s="5">
        <v>42856</v>
      </c>
      <c r="B2133" s="6" t="s">
        <v>31</v>
      </c>
      <c r="C2133" s="6" t="s">
        <v>56</v>
      </c>
      <c r="D2133" s="7" t="s">
        <v>68</v>
      </c>
      <c r="E2133" s="7" t="s">
        <v>68</v>
      </c>
      <c r="F2133" s="7" t="s">
        <v>68</v>
      </c>
      <c r="G2133" s="7" t="s">
        <v>68</v>
      </c>
      <c r="H2133" s="7" t="s">
        <v>68</v>
      </c>
      <c r="I2133" s="6" t="s">
        <v>1843</v>
      </c>
      <c r="J2133" s="6" t="s">
        <v>77</v>
      </c>
      <c r="K2133" s="6" t="s">
        <v>78</v>
      </c>
      <c r="L2133" s="6" t="s">
        <v>79</v>
      </c>
      <c r="M2133" s="7" t="s">
        <v>68</v>
      </c>
      <c r="N2133" s="7" t="s">
        <v>68</v>
      </c>
      <c r="O2133" s="7" t="s">
        <v>68</v>
      </c>
      <c r="P2133" s="6" t="s">
        <v>80</v>
      </c>
      <c r="Q2133" s="6" t="s">
        <v>1136</v>
      </c>
      <c r="R2133" s="6" t="s">
        <v>82</v>
      </c>
      <c r="S2133" s="6" t="s">
        <v>79</v>
      </c>
      <c r="T2133" s="6" t="s">
        <v>83</v>
      </c>
      <c r="U2133" s="6" t="s">
        <v>65</v>
      </c>
      <c r="V2133" s="6" t="s">
        <v>45</v>
      </c>
      <c r="W2133" s="6" t="s">
        <v>34</v>
      </c>
      <c r="X2133" s="6" t="s">
        <v>46</v>
      </c>
      <c r="Y2133" s="6" t="s">
        <v>47</v>
      </c>
      <c r="Z2133" s="6" t="s">
        <v>84</v>
      </c>
      <c r="AA2133" s="6" t="s">
        <v>2274</v>
      </c>
      <c r="AB2133" s="7">
        <v>7</v>
      </c>
      <c r="AC2133" s="7">
        <v>100977</v>
      </c>
      <c r="AD2133" s="7">
        <v>100.98</v>
      </c>
      <c r="AE2133" s="7">
        <v>371000</v>
      </c>
    </row>
    <row r="2134" spans="1:31" ht="22" customHeight="1" x14ac:dyDescent="0.3">
      <c r="A2134" s="2">
        <v>42856</v>
      </c>
      <c r="B2134" s="3" t="s">
        <v>31</v>
      </c>
      <c r="C2134" s="3" t="s">
        <v>56</v>
      </c>
      <c r="D2134" s="4" t="s">
        <v>68</v>
      </c>
      <c r="E2134" s="4" t="s">
        <v>68</v>
      </c>
      <c r="F2134" s="4" t="s">
        <v>68</v>
      </c>
      <c r="G2134" s="4" t="s">
        <v>68</v>
      </c>
      <c r="H2134" s="4" t="s">
        <v>68</v>
      </c>
      <c r="I2134" s="3" t="s">
        <v>1843</v>
      </c>
      <c r="J2134" s="3" t="s">
        <v>77</v>
      </c>
      <c r="K2134" s="3" t="s">
        <v>78</v>
      </c>
      <c r="L2134" s="3" t="s">
        <v>79</v>
      </c>
      <c r="M2134" s="4" t="s">
        <v>68</v>
      </c>
      <c r="N2134" s="4" t="s">
        <v>68</v>
      </c>
      <c r="O2134" s="4" t="s">
        <v>68</v>
      </c>
      <c r="P2134" s="3" t="s">
        <v>80</v>
      </c>
      <c r="Q2134" s="3" t="s">
        <v>1136</v>
      </c>
      <c r="R2134" s="3" t="s">
        <v>82</v>
      </c>
      <c r="S2134" s="3" t="s">
        <v>79</v>
      </c>
      <c r="T2134" s="3" t="s">
        <v>83</v>
      </c>
      <c r="U2134" s="3" t="s">
        <v>65</v>
      </c>
      <c r="V2134" s="3" t="s">
        <v>45</v>
      </c>
      <c r="W2134" s="3" t="s">
        <v>34</v>
      </c>
      <c r="X2134" s="3" t="s">
        <v>46</v>
      </c>
      <c r="Y2134" s="3" t="s">
        <v>47</v>
      </c>
      <c r="Z2134" s="3" t="s">
        <v>84</v>
      </c>
      <c r="AA2134" s="3" t="s">
        <v>2275</v>
      </c>
      <c r="AB2134" s="4">
        <v>7</v>
      </c>
      <c r="AC2134" s="4">
        <v>101005</v>
      </c>
      <c r="AD2134" s="4">
        <v>101</v>
      </c>
      <c r="AE2134" s="4">
        <v>371000</v>
      </c>
    </row>
    <row r="2135" spans="1:31" ht="22" customHeight="1" x14ac:dyDescent="0.3">
      <c r="A2135" s="5">
        <v>42855</v>
      </c>
      <c r="B2135" s="6" t="s">
        <v>31</v>
      </c>
      <c r="C2135" s="6" t="s">
        <v>1873</v>
      </c>
      <c r="D2135" s="6" t="s">
        <v>33</v>
      </c>
      <c r="E2135" s="6" t="s">
        <v>34</v>
      </c>
      <c r="F2135" s="6" t="s">
        <v>61</v>
      </c>
      <c r="G2135" s="9">
        <v>668366358</v>
      </c>
      <c r="H2135" s="7" t="s">
        <v>68</v>
      </c>
      <c r="I2135" s="6" t="s">
        <v>1874</v>
      </c>
      <c r="J2135" s="6" t="s">
        <v>1734</v>
      </c>
      <c r="K2135" s="7" t="s">
        <v>68</v>
      </c>
      <c r="L2135" s="6" t="s">
        <v>120</v>
      </c>
      <c r="M2135" s="7" t="s">
        <v>68</v>
      </c>
      <c r="N2135" s="7" t="s">
        <v>68</v>
      </c>
      <c r="O2135" s="7" t="s">
        <v>68</v>
      </c>
      <c r="P2135" s="6" t="s">
        <v>1735</v>
      </c>
      <c r="Q2135" s="6" t="s">
        <v>1845</v>
      </c>
      <c r="R2135" s="6" t="s">
        <v>122</v>
      </c>
      <c r="S2135" s="6" t="s">
        <v>120</v>
      </c>
      <c r="T2135" s="6" t="s">
        <v>123</v>
      </c>
      <c r="U2135" s="6" t="s">
        <v>124</v>
      </c>
      <c r="V2135" s="6" t="s">
        <v>45</v>
      </c>
      <c r="W2135" s="6" t="s">
        <v>34</v>
      </c>
      <c r="X2135" s="6" t="s">
        <v>46</v>
      </c>
      <c r="Y2135" s="6" t="s">
        <v>47</v>
      </c>
      <c r="Z2135" s="6" t="s">
        <v>187</v>
      </c>
      <c r="AA2135" s="6" t="s">
        <v>1531</v>
      </c>
      <c r="AB2135" s="7">
        <v>4</v>
      </c>
      <c r="AC2135" s="7">
        <v>14040</v>
      </c>
      <c r="AD2135" s="7">
        <v>14.04</v>
      </c>
      <c r="AE2135" s="7">
        <v>54700</v>
      </c>
    </row>
    <row r="2136" spans="1:31" ht="22" customHeight="1" x14ac:dyDescent="0.3">
      <c r="A2136" s="2">
        <v>42849</v>
      </c>
      <c r="B2136" s="3" t="s">
        <v>31</v>
      </c>
      <c r="C2136" s="3" t="s">
        <v>56</v>
      </c>
      <c r="D2136" s="4" t="s">
        <v>68</v>
      </c>
      <c r="E2136" s="4" t="s">
        <v>68</v>
      </c>
      <c r="F2136" s="4" t="s">
        <v>68</v>
      </c>
      <c r="G2136" s="4" t="s">
        <v>68</v>
      </c>
      <c r="H2136" s="4" t="s">
        <v>68</v>
      </c>
      <c r="I2136" s="3" t="s">
        <v>1843</v>
      </c>
      <c r="J2136" s="3" t="s">
        <v>77</v>
      </c>
      <c r="K2136" s="3" t="s">
        <v>78</v>
      </c>
      <c r="L2136" s="3" t="s">
        <v>79</v>
      </c>
      <c r="M2136" s="4" t="s">
        <v>68</v>
      </c>
      <c r="N2136" s="4" t="s">
        <v>68</v>
      </c>
      <c r="O2136" s="4" t="s">
        <v>68</v>
      </c>
      <c r="P2136" s="3" t="s">
        <v>80</v>
      </c>
      <c r="Q2136" s="3" t="s">
        <v>1136</v>
      </c>
      <c r="R2136" s="3" t="s">
        <v>82</v>
      </c>
      <c r="S2136" s="3" t="s">
        <v>79</v>
      </c>
      <c r="T2136" s="3" t="s">
        <v>83</v>
      </c>
      <c r="U2136" s="3" t="s">
        <v>65</v>
      </c>
      <c r="V2136" s="3" t="s">
        <v>45</v>
      </c>
      <c r="W2136" s="3" t="s">
        <v>34</v>
      </c>
      <c r="X2136" s="3" t="s">
        <v>46</v>
      </c>
      <c r="Y2136" s="3" t="s">
        <v>47</v>
      </c>
      <c r="Z2136" s="3" t="s">
        <v>84</v>
      </c>
      <c r="AA2136" s="3" t="s">
        <v>2276</v>
      </c>
      <c r="AB2136" s="4">
        <v>7</v>
      </c>
      <c r="AC2136" s="4">
        <v>101060</v>
      </c>
      <c r="AD2136" s="4">
        <v>101.06</v>
      </c>
      <c r="AE2136" s="4">
        <v>463000</v>
      </c>
    </row>
    <row r="2137" spans="1:31" ht="22" customHeight="1" x14ac:dyDescent="0.3">
      <c r="A2137" s="5">
        <v>42849</v>
      </c>
      <c r="B2137" s="6" t="s">
        <v>31</v>
      </c>
      <c r="C2137" s="6" t="s">
        <v>56</v>
      </c>
      <c r="D2137" s="7" t="s">
        <v>68</v>
      </c>
      <c r="E2137" s="7" t="s">
        <v>68</v>
      </c>
      <c r="F2137" s="7" t="s">
        <v>68</v>
      </c>
      <c r="G2137" s="7" t="s">
        <v>68</v>
      </c>
      <c r="H2137" s="7" t="s">
        <v>68</v>
      </c>
      <c r="I2137" s="6" t="s">
        <v>1843</v>
      </c>
      <c r="J2137" s="6" t="s">
        <v>77</v>
      </c>
      <c r="K2137" s="6" t="s">
        <v>78</v>
      </c>
      <c r="L2137" s="6" t="s">
        <v>79</v>
      </c>
      <c r="M2137" s="7" t="s">
        <v>68</v>
      </c>
      <c r="N2137" s="7" t="s">
        <v>68</v>
      </c>
      <c r="O2137" s="7" t="s">
        <v>68</v>
      </c>
      <c r="P2137" s="6" t="s">
        <v>80</v>
      </c>
      <c r="Q2137" s="6" t="s">
        <v>1136</v>
      </c>
      <c r="R2137" s="6" t="s">
        <v>82</v>
      </c>
      <c r="S2137" s="6" t="s">
        <v>79</v>
      </c>
      <c r="T2137" s="6" t="s">
        <v>83</v>
      </c>
      <c r="U2137" s="6" t="s">
        <v>65</v>
      </c>
      <c r="V2137" s="6" t="s">
        <v>45</v>
      </c>
      <c r="W2137" s="6" t="s">
        <v>34</v>
      </c>
      <c r="X2137" s="6" t="s">
        <v>46</v>
      </c>
      <c r="Y2137" s="6" t="s">
        <v>47</v>
      </c>
      <c r="Z2137" s="6" t="s">
        <v>84</v>
      </c>
      <c r="AA2137" s="6" t="s">
        <v>2277</v>
      </c>
      <c r="AB2137" s="7">
        <v>7</v>
      </c>
      <c r="AC2137" s="7">
        <v>101077</v>
      </c>
      <c r="AD2137" s="7">
        <v>101.08</v>
      </c>
      <c r="AE2137" s="7">
        <v>463000</v>
      </c>
    </row>
    <row r="2138" spans="1:31" ht="22" customHeight="1" x14ac:dyDescent="0.3">
      <c r="A2138" s="2">
        <v>42849</v>
      </c>
      <c r="B2138" s="3" t="s">
        <v>31</v>
      </c>
      <c r="C2138" s="3" t="s">
        <v>56</v>
      </c>
      <c r="D2138" s="4" t="s">
        <v>68</v>
      </c>
      <c r="E2138" s="4" t="s">
        <v>68</v>
      </c>
      <c r="F2138" s="4" t="s">
        <v>68</v>
      </c>
      <c r="G2138" s="4" t="s">
        <v>68</v>
      </c>
      <c r="H2138" s="4" t="s">
        <v>68</v>
      </c>
      <c r="I2138" s="3" t="s">
        <v>1843</v>
      </c>
      <c r="J2138" s="3" t="s">
        <v>189</v>
      </c>
      <c r="K2138" s="4" t="s">
        <v>68</v>
      </c>
      <c r="L2138" s="4" t="s">
        <v>68</v>
      </c>
      <c r="M2138" s="4" t="s">
        <v>68</v>
      </c>
      <c r="N2138" s="4" t="s">
        <v>68</v>
      </c>
      <c r="O2138" s="4" t="s">
        <v>68</v>
      </c>
      <c r="P2138" s="3" t="s">
        <v>190</v>
      </c>
      <c r="Q2138" s="3" t="s">
        <v>1858</v>
      </c>
      <c r="R2138" s="3" t="s">
        <v>122</v>
      </c>
      <c r="S2138" s="3" t="s">
        <v>120</v>
      </c>
      <c r="T2138" s="3" t="s">
        <v>123</v>
      </c>
      <c r="U2138" s="3" t="s">
        <v>124</v>
      </c>
      <c r="V2138" s="3" t="s">
        <v>45</v>
      </c>
      <c r="W2138" s="3" t="s">
        <v>34</v>
      </c>
      <c r="X2138" s="3" t="s">
        <v>46</v>
      </c>
      <c r="Y2138" s="3" t="s">
        <v>47</v>
      </c>
      <c r="Z2138" s="3" t="s">
        <v>143</v>
      </c>
      <c r="AA2138" s="3" t="s">
        <v>1175</v>
      </c>
      <c r="AB2138" s="4">
        <v>4</v>
      </c>
      <c r="AC2138" s="4">
        <v>43200</v>
      </c>
      <c r="AD2138" s="4">
        <v>43.2</v>
      </c>
      <c r="AE2138" s="4">
        <v>208000</v>
      </c>
    </row>
    <row r="2139" spans="1:31" ht="22" customHeight="1" x14ac:dyDescent="0.3">
      <c r="A2139" s="5">
        <v>42845</v>
      </c>
      <c r="B2139" s="6" t="s">
        <v>31</v>
      </c>
      <c r="C2139" s="6" t="s">
        <v>56</v>
      </c>
      <c r="D2139" s="7" t="s">
        <v>68</v>
      </c>
      <c r="E2139" s="7" t="s">
        <v>68</v>
      </c>
      <c r="F2139" s="7" t="s">
        <v>68</v>
      </c>
      <c r="G2139" s="7" t="s">
        <v>68</v>
      </c>
      <c r="H2139" s="7" t="s">
        <v>68</v>
      </c>
      <c r="I2139" s="6" t="s">
        <v>1843</v>
      </c>
      <c r="J2139" s="6" t="s">
        <v>2278</v>
      </c>
      <c r="K2139" s="7" t="s">
        <v>68</v>
      </c>
      <c r="L2139" s="7" t="s">
        <v>68</v>
      </c>
      <c r="M2139" s="7" t="s">
        <v>68</v>
      </c>
      <c r="N2139" s="7" t="s">
        <v>68</v>
      </c>
      <c r="O2139" s="7" t="s">
        <v>68</v>
      </c>
      <c r="P2139" s="6" t="s">
        <v>2279</v>
      </c>
      <c r="Q2139" s="6" t="s">
        <v>1858</v>
      </c>
      <c r="R2139" s="6" t="s">
        <v>316</v>
      </c>
      <c r="S2139" s="6" t="s">
        <v>120</v>
      </c>
      <c r="T2139" s="6" t="s">
        <v>317</v>
      </c>
      <c r="U2139" s="6" t="s">
        <v>124</v>
      </c>
      <c r="V2139" s="6" t="s">
        <v>45</v>
      </c>
      <c r="W2139" s="6" t="s">
        <v>34</v>
      </c>
      <c r="X2139" s="6" t="s">
        <v>46</v>
      </c>
      <c r="Y2139" s="6" t="s">
        <v>47</v>
      </c>
      <c r="Z2139" s="6" t="s">
        <v>2189</v>
      </c>
      <c r="AA2139" s="6" t="s">
        <v>2280</v>
      </c>
      <c r="AB2139" s="7">
        <v>20</v>
      </c>
      <c r="AC2139" s="7">
        <v>241440</v>
      </c>
      <c r="AD2139" s="7">
        <v>241.44</v>
      </c>
      <c r="AE2139" s="7">
        <v>920000</v>
      </c>
    </row>
    <row r="2140" spans="1:31" ht="22" customHeight="1" x14ac:dyDescent="0.3">
      <c r="A2140" s="2">
        <v>42845</v>
      </c>
      <c r="B2140" s="3" t="s">
        <v>31</v>
      </c>
      <c r="C2140" s="3" t="s">
        <v>56</v>
      </c>
      <c r="D2140" s="4" t="s">
        <v>68</v>
      </c>
      <c r="E2140" s="4" t="s">
        <v>68</v>
      </c>
      <c r="F2140" s="4" t="s">
        <v>68</v>
      </c>
      <c r="G2140" s="4" t="s">
        <v>68</v>
      </c>
      <c r="H2140" s="4" t="s">
        <v>68</v>
      </c>
      <c r="I2140" s="3" t="s">
        <v>1843</v>
      </c>
      <c r="J2140" s="3" t="s">
        <v>2278</v>
      </c>
      <c r="K2140" s="4" t="s">
        <v>68</v>
      </c>
      <c r="L2140" s="4" t="s">
        <v>68</v>
      </c>
      <c r="M2140" s="4" t="s">
        <v>68</v>
      </c>
      <c r="N2140" s="4" t="s">
        <v>68</v>
      </c>
      <c r="O2140" s="4" t="s">
        <v>68</v>
      </c>
      <c r="P2140" s="3" t="s">
        <v>2279</v>
      </c>
      <c r="Q2140" s="3" t="s">
        <v>1858</v>
      </c>
      <c r="R2140" s="3" t="s">
        <v>316</v>
      </c>
      <c r="S2140" s="3" t="s">
        <v>120</v>
      </c>
      <c r="T2140" s="3" t="s">
        <v>317</v>
      </c>
      <c r="U2140" s="3" t="s">
        <v>124</v>
      </c>
      <c r="V2140" s="3" t="s">
        <v>45</v>
      </c>
      <c r="W2140" s="3" t="s">
        <v>34</v>
      </c>
      <c r="X2140" s="3" t="s">
        <v>46</v>
      </c>
      <c r="Y2140" s="3" t="s">
        <v>47</v>
      </c>
      <c r="Z2140" s="3" t="s">
        <v>2189</v>
      </c>
      <c r="AA2140" s="3" t="s">
        <v>2281</v>
      </c>
      <c r="AB2140" s="4">
        <v>20</v>
      </c>
      <c r="AC2140" s="4">
        <v>241440</v>
      </c>
      <c r="AD2140" s="4">
        <v>241.44</v>
      </c>
      <c r="AE2140" s="4">
        <v>920000</v>
      </c>
    </row>
    <row r="2141" spans="1:31" ht="22" customHeight="1" x14ac:dyDescent="0.3">
      <c r="A2141" s="5">
        <v>42845</v>
      </c>
      <c r="B2141" s="6" t="s">
        <v>31</v>
      </c>
      <c r="C2141" s="6" t="s">
        <v>56</v>
      </c>
      <c r="D2141" s="7" t="s">
        <v>68</v>
      </c>
      <c r="E2141" s="7" t="s">
        <v>68</v>
      </c>
      <c r="F2141" s="7" t="s">
        <v>68</v>
      </c>
      <c r="G2141" s="7" t="s">
        <v>68</v>
      </c>
      <c r="H2141" s="7" t="s">
        <v>68</v>
      </c>
      <c r="I2141" s="6" t="s">
        <v>1843</v>
      </c>
      <c r="J2141" s="6" t="s">
        <v>1339</v>
      </c>
      <c r="K2141" s="6" t="s">
        <v>1340</v>
      </c>
      <c r="L2141" s="6" t="s">
        <v>1341</v>
      </c>
      <c r="M2141" s="6" t="s">
        <v>1342</v>
      </c>
      <c r="N2141" s="7" t="s">
        <v>68</v>
      </c>
      <c r="O2141" s="7" t="s">
        <v>68</v>
      </c>
      <c r="P2141" s="6" t="s">
        <v>1343</v>
      </c>
      <c r="Q2141" s="6" t="s">
        <v>1858</v>
      </c>
      <c r="R2141" s="6" t="s">
        <v>1344</v>
      </c>
      <c r="S2141" s="6" t="s">
        <v>1341</v>
      </c>
      <c r="T2141" s="6" t="s">
        <v>1345</v>
      </c>
      <c r="U2141" s="6" t="s">
        <v>352</v>
      </c>
      <c r="V2141" s="6" t="s">
        <v>45</v>
      </c>
      <c r="W2141" s="6" t="s">
        <v>34</v>
      </c>
      <c r="X2141" s="6" t="s">
        <v>46</v>
      </c>
      <c r="Y2141" s="6" t="s">
        <v>47</v>
      </c>
      <c r="Z2141" s="6" t="s">
        <v>1346</v>
      </c>
      <c r="AA2141" s="6" t="s">
        <v>2282</v>
      </c>
      <c r="AB2141" s="7">
        <v>2</v>
      </c>
      <c r="AC2141" s="7">
        <v>32896</v>
      </c>
      <c r="AD2141" s="7">
        <v>32.9</v>
      </c>
      <c r="AE2141" s="7">
        <v>6647000</v>
      </c>
    </row>
    <row r="2142" spans="1:31" ht="22" customHeight="1" x14ac:dyDescent="0.3">
      <c r="A2142" s="2">
        <v>42843</v>
      </c>
      <c r="B2142" s="3" t="s">
        <v>31</v>
      </c>
      <c r="C2142" s="3" t="s">
        <v>1873</v>
      </c>
      <c r="D2142" s="3" t="s">
        <v>33</v>
      </c>
      <c r="E2142" s="3" t="s">
        <v>34</v>
      </c>
      <c r="F2142" s="3" t="s">
        <v>61</v>
      </c>
      <c r="G2142" s="8">
        <v>668366358</v>
      </c>
      <c r="H2142" s="4" t="s">
        <v>68</v>
      </c>
      <c r="I2142" s="3" t="s">
        <v>1874</v>
      </c>
      <c r="J2142" s="3" t="s">
        <v>230</v>
      </c>
      <c r="K2142" s="3" t="s">
        <v>580</v>
      </c>
      <c r="L2142" s="3" t="s">
        <v>110</v>
      </c>
      <c r="M2142" s="4" t="s">
        <v>68</v>
      </c>
      <c r="N2142" s="4" t="s">
        <v>68</v>
      </c>
      <c r="O2142" s="4" t="s">
        <v>68</v>
      </c>
      <c r="P2142" s="3" t="s">
        <v>231</v>
      </c>
      <c r="Q2142" s="3" t="s">
        <v>1845</v>
      </c>
      <c r="R2142" s="3" t="s">
        <v>133</v>
      </c>
      <c r="S2142" s="3" t="s">
        <v>110</v>
      </c>
      <c r="T2142" s="3" t="s">
        <v>134</v>
      </c>
      <c r="U2142" s="3" t="s">
        <v>115</v>
      </c>
      <c r="V2142" s="3" t="s">
        <v>45</v>
      </c>
      <c r="W2142" s="3" t="s">
        <v>34</v>
      </c>
      <c r="X2142" s="3" t="s">
        <v>46</v>
      </c>
      <c r="Y2142" s="3" t="s">
        <v>47</v>
      </c>
      <c r="Z2142" s="3" t="s">
        <v>232</v>
      </c>
      <c r="AA2142" s="3" t="s">
        <v>2283</v>
      </c>
      <c r="AB2142" s="4">
        <v>1</v>
      </c>
      <c r="AC2142" s="4">
        <v>16040</v>
      </c>
      <c r="AD2142" s="4">
        <v>16.04</v>
      </c>
      <c r="AE2142" s="4">
        <v>20100</v>
      </c>
    </row>
    <row r="2143" spans="1:31" ht="22" customHeight="1" x14ac:dyDescent="0.3">
      <c r="A2143" s="5">
        <v>42840</v>
      </c>
      <c r="B2143" s="6" t="s">
        <v>31</v>
      </c>
      <c r="C2143" s="6" t="s">
        <v>56</v>
      </c>
      <c r="D2143" s="7" t="s">
        <v>68</v>
      </c>
      <c r="E2143" s="7" t="s">
        <v>68</v>
      </c>
      <c r="F2143" s="7" t="s">
        <v>68</v>
      </c>
      <c r="G2143" s="7" t="s">
        <v>68</v>
      </c>
      <c r="H2143" s="7" t="s">
        <v>68</v>
      </c>
      <c r="I2143" s="6" t="s">
        <v>1843</v>
      </c>
      <c r="J2143" s="6" t="s">
        <v>588</v>
      </c>
      <c r="K2143" s="6" t="s">
        <v>589</v>
      </c>
      <c r="L2143" s="6" t="s">
        <v>99</v>
      </c>
      <c r="M2143" s="6" t="s">
        <v>61</v>
      </c>
      <c r="N2143" s="7" t="s">
        <v>68</v>
      </c>
      <c r="O2143" s="7" t="s">
        <v>68</v>
      </c>
      <c r="P2143" s="6" t="s">
        <v>100</v>
      </c>
      <c r="Q2143" s="6" t="s">
        <v>1858</v>
      </c>
      <c r="R2143" s="6" t="s">
        <v>102</v>
      </c>
      <c r="S2143" s="6" t="s">
        <v>99</v>
      </c>
      <c r="T2143" s="6" t="s">
        <v>103</v>
      </c>
      <c r="U2143" s="6" t="s">
        <v>104</v>
      </c>
      <c r="V2143" s="6" t="s">
        <v>45</v>
      </c>
      <c r="W2143" s="6" t="s">
        <v>34</v>
      </c>
      <c r="X2143" s="6" t="s">
        <v>46</v>
      </c>
      <c r="Y2143" s="6" t="s">
        <v>47</v>
      </c>
      <c r="Z2143" s="6" t="s">
        <v>2202</v>
      </c>
      <c r="AA2143" s="6" t="s">
        <v>2284</v>
      </c>
      <c r="AB2143" s="7">
        <v>14</v>
      </c>
      <c r="AC2143" s="7">
        <v>162694</v>
      </c>
      <c r="AD2143" s="7">
        <v>162.69</v>
      </c>
      <c r="AE2143" s="7">
        <v>718000</v>
      </c>
    </row>
    <row r="2144" spans="1:31" ht="22" hidden="1" customHeight="1" x14ac:dyDescent="0.3">
      <c r="A2144" s="2">
        <v>42838</v>
      </c>
      <c r="B2144" s="3" t="s">
        <v>341</v>
      </c>
      <c r="C2144" s="3" t="s">
        <v>404</v>
      </c>
      <c r="D2144" s="3" t="s">
        <v>405</v>
      </c>
      <c r="E2144" s="3" t="s">
        <v>34</v>
      </c>
      <c r="F2144" s="4" t="s">
        <v>68</v>
      </c>
      <c r="G2144" s="4" t="s">
        <v>68</v>
      </c>
      <c r="H2144" s="4" t="s">
        <v>68</v>
      </c>
      <c r="I2144" s="3" t="s">
        <v>406</v>
      </c>
      <c r="J2144" s="3" t="s">
        <v>108</v>
      </c>
      <c r="K2144" s="3" t="s">
        <v>109</v>
      </c>
      <c r="L2144" s="3" t="s">
        <v>110</v>
      </c>
      <c r="M2144" s="3" t="s">
        <v>61</v>
      </c>
      <c r="N2144" s="4">
        <v>4753761516.5299997</v>
      </c>
      <c r="O2144" s="4">
        <v>5421594553.2399998</v>
      </c>
      <c r="P2144" s="3" t="s">
        <v>1856</v>
      </c>
      <c r="Q2144" s="3" t="s">
        <v>407</v>
      </c>
      <c r="R2144" s="3" t="s">
        <v>133</v>
      </c>
      <c r="S2144" s="3" t="s">
        <v>110</v>
      </c>
      <c r="T2144" s="3" t="s">
        <v>134</v>
      </c>
      <c r="U2144" s="3" t="s">
        <v>115</v>
      </c>
      <c r="V2144" s="3" t="s">
        <v>408</v>
      </c>
      <c r="W2144" s="3" t="s">
        <v>34</v>
      </c>
      <c r="X2144" s="3" t="s">
        <v>409</v>
      </c>
      <c r="Y2144" s="3" t="s">
        <v>47</v>
      </c>
      <c r="Z2144" s="3" t="s">
        <v>410</v>
      </c>
      <c r="AA2144" s="3" t="s">
        <v>1368</v>
      </c>
      <c r="AB2144" s="4">
        <v>1</v>
      </c>
      <c r="AC2144" s="4">
        <v>15852</v>
      </c>
      <c r="AD2144" s="4">
        <v>15.85</v>
      </c>
      <c r="AE2144" s="4">
        <v>85300</v>
      </c>
    </row>
    <row r="2145" spans="1:31" ht="22" customHeight="1" x14ac:dyDescent="0.3">
      <c r="A2145" s="5">
        <v>42834</v>
      </c>
      <c r="B2145" s="6" t="s">
        <v>31</v>
      </c>
      <c r="C2145" s="6" t="s">
        <v>56</v>
      </c>
      <c r="D2145" s="7" t="s">
        <v>68</v>
      </c>
      <c r="E2145" s="7" t="s">
        <v>68</v>
      </c>
      <c r="F2145" s="7" t="s">
        <v>68</v>
      </c>
      <c r="G2145" s="7" t="s">
        <v>68</v>
      </c>
      <c r="H2145" s="7" t="s">
        <v>68</v>
      </c>
      <c r="I2145" s="6" t="s">
        <v>1955</v>
      </c>
      <c r="J2145" s="6" t="s">
        <v>903</v>
      </c>
      <c r="K2145" s="7" t="s">
        <v>68</v>
      </c>
      <c r="L2145" s="6" t="s">
        <v>1160</v>
      </c>
      <c r="M2145" s="7" t="s">
        <v>68</v>
      </c>
      <c r="N2145" s="7" t="s">
        <v>68</v>
      </c>
      <c r="O2145" s="7" t="s">
        <v>68</v>
      </c>
      <c r="P2145" s="6" t="s">
        <v>1161</v>
      </c>
      <c r="Q2145" s="6" t="s">
        <v>905</v>
      </c>
      <c r="R2145" s="6" t="s">
        <v>122</v>
      </c>
      <c r="S2145" s="6" t="s">
        <v>120</v>
      </c>
      <c r="T2145" s="6" t="s">
        <v>123</v>
      </c>
      <c r="U2145" s="6" t="s">
        <v>124</v>
      </c>
      <c r="V2145" s="6" t="s">
        <v>45</v>
      </c>
      <c r="W2145" s="6" t="s">
        <v>34</v>
      </c>
      <c r="X2145" s="6" t="s">
        <v>46</v>
      </c>
      <c r="Y2145" s="6" t="s">
        <v>47</v>
      </c>
      <c r="Z2145" s="6" t="s">
        <v>2189</v>
      </c>
      <c r="AA2145" s="6" t="s">
        <v>2285</v>
      </c>
      <c r="AB2145" s="7">
        <v>34</v>
      </c>
      <c r="AC2145" s="7">
        <v>519859.99</v>
      </c>
      <c r="AD2145" s="7">
        <v>519.86</v>
      </c>
      <c r="AE2145" s="7">
        <v>1982000</v>
      </c>
    </row>
    <row r="2146" spans="1:31" ht="22" customHeight="1" x14ac:dyDescent="0.3">
      <c r="A2146" s="2">
        <v>42832</v>
      </c>
      <c r="B2146" s="3" t="s">
        <v>31</v>
      </c>
      <c r="C2146" s="3" t="s">
        <v>56</v>
      </c>
      <c r="D2146" s="4" t="s">
        <v>68</v>
      </c>
      <c r="E2146" s="4" t="s">
        <v>68</v>
      </c>
      <c r="F2146" s="4" t="s">
        <v>68</v>
      </c>
      <c r="G2146" s="4" t="s">
        <v>68</v>
      </c>
      <c r="H2146" s="4" t="s">
        <v>68</v>
      </c>
      <c r="I2146" s="3" t="s">
        <v>1843</v>
      </c>
      <c r="J2146" s="3" t="s">
        <v>244</v>
      </c>
      <c r="K2146" s="4" t="s">
        <v>68</v>
      </c>
      <c r="L2146" s="3" t="s">
        <v>245</v>
      </c>
      <c r="M2146" s="3" t="s">
        <v>61</v>
      </c>
      <c r="N2146" s="4" t="s">
        <v>68</v>
      </c>
      <c r="O2146" s="4" t="s">
        <v>68</v>
      </c>
      <c r="P2146" s="3" t="s">
        <v>246</v>
      </c>
      <c r="Q2146" s="3" t="s">
        <v>1858</v>
      </c>
      <c r="R2146" s="3" t="s">
        <v>474</v>
      </c>
      <c r="S2146" s="3" t="s">
        <v>245</v>
      </c>
      <c r="T2146" s="3" t="s">
        <v>475</v>
      </c>
      <c r="U2146" s="3" t="s">
        <v>124</v>
      </c>
      <c r="V2146" s="3" t="s">
        <v>45</v>
      </c>
      <c r="W2146" s="3" t="s">
        <v>34</v>
      </c>
      <c r="X2146" s="3" t="s">
        <v>46</v>
      </c>
      <c r="Y2146" s="3" t="s">
        <v>47</v>
      </c>
      <c r="Z2146" s="3" t="s">
        <v>187</v>
      </c>
      <c r="AA2146" s="3" t="s">
        <v>2286</v>
      </c>
      <c r="AB2146" s="4">
        <v>4</v>
      </c>
      <c r="AC2146" s="4">
        <v>97600</v>
      </c>
      <c r="AD2146" s="4">
        <v>97.6</v>
      </c>
      <c r="AE2146" s="4">
        <v>1775000</v>
      </c>
    </row>
    <row r="2147" spans="1:31" ht="22" customHeight="1" x14ac:dyDescent="0.3">
      <c r="A2147" s="5">
        <v>42827</v>
      </c>
      <c r="B2147" s="6" t="s">
        <v>31</v>
      </c>
      <c r="C2147" s="6" t="s">
        <v>1873</v>
      </c>
      <c r="D2147" s="6" t="s">
        <v>33</v>
      </c>
      <c r="E2147" s="6" t="s">
        <v>34</v>
      </c>
      <c r="F2147" s="6" t="s">
        <v>61</v>
      </c>
      <c r="G2147" s="9">
        <v>668366358</v>
      </c>
      <c r="H2147" s="7" t="s">
        <v>68</v>
      </c>
      <c r="I2147" s="6" t="s">
        <v>1874</v>
      </c>
      <c r="J2147" s="6" t="s">
        <v>1617</v>
      </c>
      <c r="K2147" s="7" t="s">
        <v>68</v>
      </c>
      <c r="L2147" s="6" t="s">
        <v>120</v>
      </c>
      <c r="M2147" s="6" t="s">
        <v>201</v>
      </c>
      <c r="N2147" s="7">
        <v>7589720240.8400002</v>
      </c>
      <c r="O2147" s="7">
        <v>2245237340.3299999</v>
      </c>
      <c r="P2147" s="6" t="s">
        <v>1618</v>
      </c>
      <c r="Q2147" s="6" t="s">
        <v>1845</v>
      </c>
      <c r="R2147" s="6" t="s">
        <v>316</v>
      </c>
      <c r="S2147" s="6" t="s">
        <v>120</v>
      </c>
      <c r="T2147" s="6" t="s">
        <v>317</v>
      </c>
      <c r="U2147" s="6" t="s">
        <v>124</v>
      </c>
      <c r="V2147" s="6" t="s">
        <v>45</v>
      </c>
      <c r="W2147" s="6" t="s">
        <v>34</v>
      </c>
      <c r="X2147" s="6" t="s">
        <v>46</v>
      </c>
      <c r="Y2147" s="6" t="s">
        <v>47</v>
      </c>
      <c r="Z2147" s="6" t="s">
        <v>2189</v>
      </c>
      <c r="AA2147" s="6" t="s">
        <v>2287</v>
      </c>
      <c r="AB2147" s="7">
        <v>20</v>
      </c>
      <c r="AC2147" s="7">
        <v>241440</v>
      </c>
      <c r="AD2147" s="7">
        <v>241.44</v>
      </c>
      <c r="AE2147" s="7">
        <v>920000</v>
      </c>
    </row>
    <row r="2148" spans="1:31" ht="22" customHeight="1" x14ac:dyDescent="0.3">
      <c r="A2148" s="2">
        <v>42827</v>
      </c>
      <c r="B2148" s="3" t="s">
        <v>31</v>
      </c>
      <c r="C2148" s="3" t="s">
        <v>1873</v>
      </c>
      <c r="D2148" s="3" t="s">
        <v>33</v>
      </c>
      <c r="E2148" s="3" t="s">
        <v>34</v>
      </c>
      <c r="F2148" s="3" t="s">
        <v>61</v>
      </c>
      <c r="G2148" s="8">
        <v>668366358</v>
      </c>
      <c r="H2148" s="4" t="s">
        <v>68</v>
      </c>
      <c r="I2148" s="3" t="s">
        <v>1874</v>
      </c>
      <c r="J2148" s="3" t="s">
        <v>1617</v>
      </c>
      <c r="K2148" s="4" t="s">
        <v>68</v>
      </c>
      <c r="L2148" s="3" t="s">
        <v>120</v>
      </c>
      <c r="M2148" s="3" t="s">
        <v>201</v>
      </c>
      <c r="N2148" s="4">
        <v>7589720240.8400002</v>
      </c>
      <c r="O2148" s="4">
        <v>2245237340.3299999</v>
      </c>
      <c r="P2148" s="3" t="s">
        <v>1618</v>
      </c>
      <c r="Q2148" s="3" t="s">
        <v>1845</v>
      </c>
      <c r="R2148" s="3" t="s">
        <v>316</v>
      </c>
      <c r="S2148" s="3" t="s">
        <v>120</v>
      </c>
      <c r="T2148" s="3" t="s">
        <v>317</v>
      </c>
      <c r="U2148" s="3" t="s">
        <v>124</v>
      </c>
      <c r="V2148" s="3" t="s">
        <v>45</v>
      </c>
      <c r="W2148" s="3" t="s">
        <v>34</v>
      </c>
      <c r="X2148" s="3" t="s">
        <v>46</v>
      </c>
      <c r="Y2148" s="3" t="s">
        <v>47</v>
      </c>
      <c r="Z2148" s="3" t="s">
        <v>2189</v>
      </c>
      <c r="AA2148" s="3" t="s">
        <v>2288</v>
      </c>
      <c r="AB2148" s="4">
        <v>20</v>
      </c>
      <c r="AC2148" s="4">
        <v>241440</v>
      </c>
      <c r="AD2148" s="4">
        <v>241.44</v>
      </c>
      <c r="AE2148" s="4">
        <v>920000</v>
      </c>
    </row>
    <row r="2149" spans="1:31" ht="22" customHeight="1" x14ac:dyDescent="0.3">
      <c r="A2149" s="5">
        <v>42825</v>
      </c>
      <c r="B2149" s="6" t="s">
        <v>31</v>
      </c>
      <c r="C2149" s="6" t="s">
        <v>56</v>
      </c>
      <c r="D2149" s="6" t="s">
        <v>222</v>
      </c>
      <c r="E2149" s="6" t="s">
        <v>34</v>
      </c>
      <c r="F2149" s="7" t="s">
        <v>68</v>
      </c>
      <c r="G2149" s="7" t="s">
        <v>68</v>
      </c>
      <c r="H2149" s="7" t="s">
        <v>68</v>
      </c>
      <c r="I2149" s="6" t="s">
        <v>1882</v>
      </c>
      <c r="J2149" s="6" t="s">
        <v>1492</v>
      </c>
      <c r="K2149" s="7" t="s">
        <v>68</v>
      </c>
      <c r="L2149" s="6" t="s">
        <v>120</v>
      </c>
      <c r="M2149" s="7" t="s">
        <v>68</v>
      </c>
      <c r="N2149" s="7" t="s">
        <v>68</v>
      </c>
      <c r="O2149" s="7" t="s">
        <v>68</v>
      </c>
      <c r="P2149" s="6" t="s">
        <v>1493</v>
      </c>
      <c r="Q2149" s="6" t="s">
        <v>1858</v>
      </c>
      <c r="R2149" s="6" t="s">
        <v>122</v>
      </c>
      <c r="S2149" s="6" t="s">
        <v>120</v>
      </c>
      <c r="T2149" s="6" t="s">
        <v>123</v>
      </c>
      <c r="U2149" s="6" t="s">
        <v>124</v>
      </c>
      <c r="V2149" s="6" t="s">
        <v>45</v>
      </c>
      <c r="W2149" s="6" t="s">
        <v>34</v>
      </c>
      <c r="X2149" s="6" t="s">
        <v>46</v>
      </c>
      <c r="Y2149" s="6" t="s">
        <v>47</v>
      </c>
      <c r="Z2149" s="6" t="s">
        <v>2189</v>
      </c>
      <c r="AA2149" s="6" t="s">
        <v>2289</v>
      </c>
      <c r="AB2149" s="7">
        <v>22</v>
      </c>
      <c r="AC2149" s="7">
        <v>265584.02</v>
      </c>
      <c r="AD2149" s="7">
        <v>265.58</v>
      </c>
      <c r="AE2149" s="7">
        <v>1028000</v>
      </c>
    </row>
    <row r="2150" spans="1:31" ht="22" customHeight="1" x14ac:dyDescent="0.3">
      <c r="A2150" s="2">
        <v>42825</v>
      </c>
      <c r="B2150" s="3" t="s">
        <v>31</v>
      </c>
      <c r="C2150" s="3" t="s">
        <v>56</v>
      </c>
      <c r="D2150" s="4" t="s">
        <v>68</v>
      </c>
      <c r="E2150" s="4" t="s">
        <v>68</v>
      </c>
      <c r="F2150" s="4" t="s">
        <v>68</v>
      </c>
      <c r="G2150" s="4" t="s">
        <v>68</v>
      </c>
      <c r="H2150" s="4" t="s">
        <v>68</v>
      </c>
      <c r="I2150" s="3" t="s">
        <v>1843</v>
      </c>
      <c r="J2150" s="3" t="s">
        <v>1492</v>
      </c>
      <c r="K2150" s="4" t="s">
        <v>68</v>
      </c>
      <c r="L2150" s="3" t="s">
        <v>120</v>
      </c>
      <c r="M2150" s="4" t="s">
        <v>68</v>
      </c>
      <c r="N2150" s="4" t="s">
        <v>68</v>
      </c>
      <c r="O2150" s="4" t="s">
        <v>68</v>
      </c>
      <c r="P2150" s="3" t="s">
        <v>1493</v>
      </c>
      <c r="Q2150" s="3" t="s">
        <v>1858</v>
      </c>
      <c r="R2150" s="3" t="s">
        <v>122</v>
      </c>
      <c r="S2150" s="3" t="s">
        <v>120</v>
      </c>
      <c r="T2150" s="3" t="s">
        <v>123</v>
      </c>
      <c r="U2150" s="3" t="s">
        <v>124</v>
      </c>
      <c r="V2150" s="3" t="s">
        <v>45</v>
      </c>
      <c r="W2150" s="3" t="s">
        <v>34</v>
      </c>
      <c r="X2150" s="3" t="s">
        <v>46</v>
      </c>
      <c r="Y2150" s="3" t="s">
        <v>47</v>
      </c>
      <c r="Z2150" s="3" t="s">
        <v>2189</v>
      </c>
      <c r="AA2150" s="3" t="s">
        <v>2290</v>
      </c>
      <c r="AB2150" s="4">
        <v>20</v>
      </c>
      <c r="AC2150" s="4">
        <v>241440</v>
      </c>
      <c r="AD2150" s="4">
        <v>241.44</v>
      </c>
      <c r="AE2150" s="4">
        <v>935000</v>
      </c>
    </row>
    <row r="2151" spans="1:31" ht="22" customHeight="1" x14ac:dyDescent="0.3">
      <c r="A2151" s="5">
        <v>42824</v>
      </c>
      <c r="B2151" s="6" t="s">
        <v>107</v>
      </c>
      <c r="C2151" s="6" t="s">
        <v>56</v>
      </c>
      <c r="D2151" s="7" t="s">
        <v>68</v>
      </c>
      <c r="E2151" s="7" t="s">
        <v>68</v>
      </c>
      <c r="F2151" s="7" t="s">
        <v>68</v>
      </c>
      <c r="G2151" s="7" t="s">
        <v>68</v>
      </c>
      <c r="H2151" s="7" t="s">
        <v>68</v>
      </c>
      <c r="I2151" s="6" t="s">
        <v>1843</v>
      </c>
      <c r="J2151" s="6" t="s">
        <v>108</v>
      </c>
      <c r="K2151" s="6" t="s">
        <v>109</v>
      </c>
      <c r="L2151" s="6" t="s">
        <v>110</v>
      </c>
      <c r="M2151" s="6" t="s">
        <v>61</v>
      </c>
      <c r="N2151" s="7">
        <v>4753761516.5299997</v>
      </c>
      <c r="O2151" s="7">
        <v>5421594553.2399998</v>
      </c>
      <c r="P2151" s="6" t="s">
        <v>1856</v>
      </c>
      <c r="Q2151" s="6" t="s">
        <v>1858</v>
      </c>
      <c r="R2151" s="6" t="s">
        <v>133</v>
      </c>
      <c r="S2151" s="6" t="s">
        <v>110</v>
      </c>
      <c r="T2151" s="6" t="s">
        <v>134</v>
      </c>
      <c r="U2151" s="6" t="s">
        <v>115</v>
      </c>
      <c r="V2151" s="6" t="s">
        <v>45</v>
      </c>
      <c r="W2151" s="6" t="s">
        <v>34</v>
      </c>
      <c r="X2151" s="6" t="s">
        <v>46</v>
      </c>
      <c r="Y2151" s="6" t="s">
        <v>47</v>
      </c>
      <c r="Z2151" s="6" t="s">
        <v>1696</v>
      </c>
      <c r="AA2151" s="6" t="s">
        <v>2291</v>
      </c>
      <c r="AB2151" s="7">
        <v>1</v>
      </c>
      <c r="AC2151" s="7">
        <v>12540</v>
      </c>
      <c r="AD2151" s="7">
        <v>12.54</v>
      </c>
      <c r="AE2151" s="7">
        <v>146000</v>
      </c>
    </row>
    <row r="2152" spans="1:31" ht="22" customHeight="1" x14ac:dyDescent="0.3">
      <c r="A2152" s="2">
        <v>42824</v>
      </c>
      <c r="B2152" s="3" t="s">
        <v>107</v>
      </c>
      <c r="C2152" s="3" t="s">
        <v>56</v>
      </c>
      <c r="D2152" s="4" t="s">
        <v>68</v>
      </c>
      <c r="E2152" s="4" t="s">
        <v>68</v>
      </c>
      <c r="F2152" s="4" t="s">
        <v>68</v>
      </c>
      <c r="G2152" s="4" t="s">
        <v>68</v>
      </c>
      <c r="H2152" s="4" t="s">
        <v>68</v>
      </c>
      <c r="I2152" s="3" t="s">
        <v>1843</v>
      </c>
      <c r="J2152" s="3" t="s">
        <v>108</v>
      </c>
      <c r="K2152" s="3" t="s">
        <v>109</v>
      </c>
      <c r="L2152" s="3" t="s">
        <v>110</v>
      </c>
      <c r="M2152" s="3" t="s">
        <v>61</v>
      </c>
      <c r="N2152" s="4">
        <v>4753761516.5299997</v>
      </c>
      <c r="O2152" s="4">
        <v>5421594553.2399998</v>
      </c>
      <c r="P2152" s="3" t="s">
        <v>1856</v>
      </c>
      <c r="Q2152" s="3" t="s">
        <v>1858</v>
      </c>
      <c r="R2152" s="3" t="s">
        <v>133</v>
      </c>
      <c r="S2152" s="3" t="s">
        <v>110</v>
      </c>
      <c r="T2152" s="3" t="s">
        <v>134</v>
      </c>
      <c r="U2152" s="3" t="s">
        <v>115</v>
      </c>
      <c r="V2152" s="3" t="s">
        <v>45</v>
      </c>
      <c r="W2152" s="3" t="s">
        <v>34</v>
      </c>
      <c r="X2152" s="3" t="s">
        <v>46</v>
      </c>
      <c r="Y2152" s="3" t="s">
        <v>47</v>
      </c>
      <c r="Z2152" s="3" t="s">
        <v>1696</v>
      </c>
      <c r="AA2152" s="3" t="s">
        <v>2292</v>
      </c>
      <c r="AB2152" s="4">
        <v>1</v>
      </c>
      <c r="AC2152" s="4">
        <v>11588</v>
      </c>
      <c r="AD2152" s="4">
        <v>11.59</v>
      </c>
      <c r="AE2152" s="4">
        <v>135000</v>
      </c>
    </row>
    <row r="2153" spans="1:31" ht="22" customHeight="1" x14ac:dyDescent="0.3">
      <c r="A2153" s="5">
        <v>42823</v>
      </c>
      <c r="B2153" s="6" t="s">
        <v>31</v>
      </c>
      <c r="C2153" s="6" t="s">
        <v>1873</v>
      </c>
      <c r="D2153" s="6" t="s">
        <v>33</v>
      </c>
      <c r="E2153" s="6" t="s">
        <v>34</v>
      </c>
      <c r="F2153" s="6" t="s">
        <v>61</v>
      </c>
      <c r="G2153" s="9">
        <v>668366358</v>
      </c>
      <c r="H2153" s="7" t="s">
        <v>68</v>
      </c>
      <c r="I2153" s="6" t="s">
        <v>1874</v>
      </c>
      <c r="J2153" s="6" t="s">
        <v>230</v>
      </c>
      <c r="K2153" s="6" t="s">
        <v>580</v>
      </c>
      <c r="L2153" s="6" t="s">
        <v>110</v>
      </c>
      <c r="M2153" s="7" t="s">
        <v>68</v>
      </c>
      <c r="N2153" s="7" t="s">
        <v>68</v>
      </c>
      <c r="O2153" s="7" t="s">
        <v>68</v>
      </c>
      <c r="P2153" s="6" t="s">
        <v>231</v>
      </c>
      <c r="Q2153" s="6" t="s">
        <v>1845</v>
      </c>
      <c r="R2153" s="6" t="s">
        <v>133</v>
      </c>
      <c r="S2153" s="6" t="s">
        <v>110</v>
      </c>
      <c r="T2153" s="6" t="s">
        <v>134</v>
      </c>
      <c r="U2153" s="6" t="s">
        <v>115</v>
      </c>
      <c r="V2153" s="6" t="s">
        <v>45</v>
      </c>
      <c r="W2153" s="6" t="s">
        <v>34</v>
      </c>
      <c r="X2153" s="6" t="s">
        <v>46</v>
      </c>
      <c r="Y2153" s="6" t="s">
        <v>47</v>
      </c>
      <c r="Z2153" s="6" t="s">
        <v>232</v>
      </c>
      <c r="AA2153" s="6" t="s">
        <v>2293</v>
      </c>
      <c r="AB2153" s="7">
        <v>2</v>
      </c>
      <c r="AC2153" s="7">
        <v>32080</v>
      </c>
      <c r="AD2153" s="7">
        <v>32.08</v>
      </c>
      <c r="AE2153" s="7">
        <v>40100</v>
      </c>
    </row>
    <row r="2154" spans="1:31" ht="22" customHeight="1" x14ac:dyDescent="0.3">
      <c r="A2154" s="2">
        <v>42823</v>
      </c>
      <c r="B2154" s="3" t="s">
        <v>31</v>
      </c>
      <c r="C2154" s="3" t="s">
        <v>1873</v>
      </c>
      <c r="D2154" s="3" t="s">
        <v>33</v>
      </c>
      <c r="E2154" s="3" t="s">
        <v>34</v>
      </c>
      <c r="F2154" s="3" t="s">
        <v>61</v>
      </c>
      <c r="G2154" s="8">
        <v>668366358</v>
      </c>
      <c r="H2154" s="4" t="s">
        <v>68</v>
      </c>
      <c r="I2154" s="3" t="s">
        <v>1874</v>
      </c>
      <c r="J2154" s="3" t="s">
        <v>230</v>
      </c>
      <c r="K2154" s="3" t="s">
        <v>580</v>
      </c>
      <c r="L2154" s="3" t="s">
        <v>110</v>
      </c>
      <c r="M2154" s="4" t="s">
        <v>68</v>
      </c>
      <c r="N2154" s="4" t="s">
        <v>68</v>
      </c>
      <c r="O2154" s="4" t="s">
        <v>68</v>
      </c>
      <c r="P2154" s="3" t="s">
        <v>231</v>
      </c>
      <c r="Q2154" s="3" t="s">
        <v>1845</v>
      </c>
      <c r="R2154" s="3" t="s">
        <v>133</v>
      </c>
      <c r="S2154" s="3" t="s">
        <v>110</v>
      </c>
      <c r="T2154" s="3" t="s">
        <v>134</v>
      </c>
      <c r="U2154" s="3" t="s">
        <v>115</v>
      </c>
      <c r="V2154" s="3" t="s">
        <v>45</v>
      </c>
      <c r="W2154" s="3" t="s">
        <v>34</v>
      </c>
      <c r="X2154" s="3" t="s">
        <v>46</v>
      </c>
      <c r="Y2154" s="3" t="s">
        <v>47</v>
      </c>
      <c r="Z2154" s="3" t="s">
        <v>1986</v>
      </c>
      <c r="AA2154" s="3" t="s">
        <v>2294</v>
      </c>
      <c r="AB2154" s="4">
        <v>1</v>
      </c>
      <c r="AC2154" s="4">
        <v>14882</v>
      </c>
      <c r="AD2154" s="4">
        <v>14.88</v>
      </c>
      <c r="AE2154" s="4">
        <v>44200</v>
      </c>
    </row>
    <row r="2155" spans="1:31" ht="22" customHeight="1" x14ac:dyDescent="0.3">
      <c r="A2155" s="5">
        <v>42807</v>
      </c>
      <c r="B2155" s="6" t="s">
        <v>31</v>
      </c>
      <c r="C2155" s="6" t="s">
        <v>56</v>
      </c>
      <c r="D2155" s="7" t="s">
        <v>68</v>
      </c>
      <c r="E2155" s="7" t="s">
        <v>68</v>
      </c>
      <c r="F2155" s="7" t="s">
        <v>68</v>
      </c>
      <c r="G2155" s="7" t="s">
        <v>68</v>
      </c>
      <c r="H2155" s="7" t="s">
        <v>68</v>
      </c>
      <c r="I2155" s="6" t="s">
        <v>1843</v>
      </c>
      <c r="J2155" s="6" t="s">
        <v>1676</v>
      </c>
      <c r="K2155" s="6" t="s">
        <v>1677</v>
      </c>
      <c r="L2155" s="6" t="s">
        <v>92</v>
      </c>
      <c r="M2155" s="6" t="s">
        <v>61</v>
      </c>
      <c r="N2155" s="9">
        <v>42196711</v>
      </c>
      <c r="O2155" s="7" t="s">
        <v>68</v>
      </c>
      <c r="P2155" s="6" t="s">
        <v>1678</v>
      </c>
      <c r="Q2155" s="6" t="s">
        <v>1858</v>
      </c>
      <c r="R2155" s="6" t="s">
        <v>91</v>
      </c>
      <c r="S2155" s="6" t="s">
        <v>92</v>
      </c>
      <c r="T2155" s="6" t="s">
        <v>93</v>
      </c>
      <c r="U2155" s="6" t="s">
        <v>94</v>
      </c>
      <c r="V2155" s="6" t="s">
        <v>45</v>
      </c>
      <c r="W2155" s="6" t="s">
        <v>34</v>
      </c>
      <c r="X2155" s="6" t="s">
        <v>46</v>
      </c>
      <c r="Y2155" s="6" t="s">
        <v>47</v>
      </c>
      <c r="Z2155" s="6" t="s">
        <v>205</v>
      </c>
      <c r="AA2155" s="6" t="s">
        <v>2295</v>
      </c>
      <c r="AB2155" s="7">
        <v>4</v>
      </c>
      <c r="AC2155" s="7">
        <v>50400</v>
      </c>
      <c r="AD2155" s="7">
        <v>50.4</v>
      </c>
      <c r="AE2155" s="7">
        <v>705000</v>
      </c>
    </row>
    <row r="2156" spans="1:31" ht="22" customHeight="1" x14ac:dyDescent="0.3">
      <c r="A2156" s="2">
        <v>42798</v>
      </c>
      <c r="B2156" s="3" t="s">
        <v>126</v>
      </c>
      <c r="C2156" s="3" t="s">
        <v>1873</v>
      </c>
      <c r="D2156" s="3" t="s">
        <v>33</v>
      </c>
      <c r="E2156" s="3" t="s">
        <v>34</v>
      </c>
      <c r="F2156" s="3" t="s">
        <v>61</v>
      </c>
      <c r="G2156" s="8">
        <v>668366358</v>
      </c>
      <c r="H2156" s="4" t="s">
        <v>68</v>
      </c>
      <c r="I2156" s="3" t="s">
        <v>1874</v>
      </c>
      <c r="J2156" s="3" t="s">
        <v>160</v>
      </c>
      <c r="K2156" s="4" t="s">
        <v>68</v>
      </c>
      <c r="L2156" s="3" t="s">
        <v>120</v>
      </c>
      <c r="M2156" s="3" t="s">
        <v>61</v>
      </c>
      <c r="N2156" s="4" t="s">
        <v>68</v>
      </c>
      <c r="O2156" s="4" t="s">
        <v>68</v>
      </c>
      <c r="P2156" s="3" t="s">
        <v>162</v>
      </c>
      <c r="Q2156" s="3" t="s">
        <v>1845</v>
      </c>
      <c r="R2156" s="3" t="s">
        <v>122</v>
      </c>
      <c r="S2156" s="3" t="s">
        <v>120</v>
      </c>
      <c r="T2156" s="3" t="s">
        <v>123</v>
      </c>
      <c r="U2156" s="3" t="s">
        <v>124</v>
      </c>
      <c r="V2156" s="3" t="s">
        <v>45</v>
      </c>
      <c r="W2156" s="3" t="s">
        <v>34</v>
      </c>
      <c r="X2156" s="3" t="s">
        <v>46</v>
      </c>
      <c r="Y2156" s="3" t="s">
        <v>47</v>
      </c>
      <c r="Z2156" s="3" t="s">
        <v>163</v>
      </c>
      <c r="AA2156" s="3" t="s">
        <v>1147</v>
      </c>
      <c r="AB2156" s="4">
        <v>1</v>
      </c>
      <c r="AC2156" s="4">
        <v>7540</v>
      </c>
      <c r="AD2156" s="4">
        <v>7.54</v>
      </c>
      <c r="AE2156" s="4">
        <v>101000</v>
      </c>
    </row>
    <row r="2157" spans="1:31" ht="22" customHeight="1" x14ac:dyDescent="0.3">
      <c r="A2157" s="5">
        <v>42798</v>
      </c>
      <c r="B2157" s="6" t="s">
        <v>31</v>
      </c>
      <c r="C2157" s="6" t="s">
        <v>56</v>
      </c>
      <c r="D2157" s="7" t="s">
        <v>68</v>
      </c>
      <c r="E2157" s="7" t="s">
        <v>68</v>
      </c>
      <c r="F2157" s="7" t="s">
        <v>68</v>
      </c>
      <c r="G2157" s="7" t="s">
        <v>68</v>
      </c>
      <c r="H2157" s="7" t="s">
        <v>68</v>
      </c>
      <c r="I2157" s="6" t="s">
        <v>1843</v>
      </c>
      <c r="J2157" s="6" t="s">
        <v>1676</v>
      </c>
      <c r="K2157" s="6" t="s">
        <v>1677</v>
      </c>
      <c r="L2157" s="6" t="s">
        <v>92</v>
      </c>
      <c r="M2157" s="6" t="s">
        <v>61</v>
      </c>
      <c r="N2157" s="9">
        <v>42196711</v>
      </c>
      <c r="O2157" s="7" t="s">
        <v>68</v>
      </c>
      <c r="P2157" s="6" t="s">
        <v>1678</v>
      </c>
      <c r="Q2157" s="6" t="s">
        <v>1858</v>
      </c>
      <c r="R2157" s="6" t="s">
        <v>91</v>
      </c>
      <c r="S2157" s="6" t="s">
        <v>92</v>
      </c>
      <c r="T2157" s="6" t="s">
        <v>93</v>
      </c>
      <c r="U2157" s="6" t="s">
        <v>94</v>
      </c>
      <c r="V2157" s="6" t="s">
        <v>45</v>
      </c>
      <c r="W2157" s="6" t="s">
        <v>34</v>
      </c>
      <c r="X2157" s="6" t="s">
        <v>46</v>
      </c>
      <c r="Y2157" s="6" t="s">
        <v>47</v>
      </c>
      <c r="Z2157" s="6" t="s">
        <v>205</v>
      </c>
      <c r="AA2157" s="6" t="s">
        <v>2296</v>
      </c>
      <c r="AB2157" s="7">
        <v>2</v>
      </c>
      <c r="AC2157" s="7">
        <v>25200</v>
      </c>
      <c r="AD2157" s="7">
        <v>25.2</v>
      </c>
      <c r="AE2157" s="7">
        <v>353000</v>
      </c>
    </row>
    <row r="2158" spans="1:31" ht="22" customHeight="1" x14ac:dyDescent="0.3">
      <c r="A2158" s="2">
        <v>42798</v>
      </c>
      <c r="B2158" s="3" t="s">
        <v>31</v>
      </c>
      <c r="C2158" s="3" t="s">
        <v>56</v>
      </c>
      <c r="D2158" s="4" t="s">
        <v>68</v>
      </c>
      <c r="E2158" s="4" t="s">
        <v>68</v>
      </c>
      <c r="F2158" s="4" t="s">
        <v>68</v>
      </c>
      <c r="G2158" s="4" t="s">
        <v>68</v>
      </c>
      <c r="H2158" s="4" t="s">
        <v>68</v>
      </c>
      <c r="I2158" s="3" t="s">
        <v>1843</v>
      </c>
      <c r="J2158" s="3" t="s">
        <v>1676</v>
      </c>
      <c r="K2158" s="3" t="s">
        <v>1677</v>
      </c>
      <c r="L2158" s="3" t="s">
        <v>92</v>
      </c>
      <c r="M2158" s="3" t="s">
        <v>61</v>
      </c>
      <c r="N2158" s="8">
        <v>42196711</v>
      </c>
      <c r="O2158" s="4" t="s">
        <v>68</v>
      </c>
      <c r="P2158" s="3" t="s">
        <v>1678</v>
      </c>
      <c r="Q2158" s="3" t="s">
        <v>1858</v>
      </c>
      <c r="R2158" s="3" t="s">
        <v>91</v>
      </c>
      <c r="S2158" s="3" t="s">
        <v>92</v>
      </c>
      <c r="T2158" s="3" t="s">
        <v>93</v>
      </c>
      <c r="U2158" s="3" t="s">
        <v>94</v>
      </c>
      <c r="V2158" s="3" t="s">
        <v>45</v>
      </c>
      <c r="W2158" s="3" t="s">
        <v>34</v>
      </c>
      <c r="X2158" s="3" t="s">
        <v>46</v>
      </c>
      <c r="Y2158" s="3" t="s">
        <v>47</v>
      </c>
      <c r="Z2158" s="3" t="s">
        <v>205</v>
      </c>
      <c r="AA2158" s="3" t="s">
        <v>2297</v>
      </c>
      <c r="AB2158" s="4">
        <v>6</v>
      </c>
      <c r="AC2158" s="4">
        <v>75600</v>
      </c>
      <c r="AD2158" s="4">
        <v>75.599999999999994</v>
      </c>
      <c r="AE2158" s="4">
        <v>1058000</v>
      </c>
    </row>
    <row r="2159" spans="1:31" ht="22" customHeight="1" x14ac:dyDescent="0.3">
      <c r="A2159" s="5">
        <v>42798</v>
      </c>
      <c r="B2159" s="6" t="s">
        <v>31</v>
      </c>
      <c r="C2159" s="6" t="s">
        <v>56</v>
      </c>
      <c r="D2159" s="7" t="s">
        <v>68</v>
      </c>
      <c r="E2159" s="7" t="s">
        <v>68</v>
      </c>
      <c r="F2159" s="7" t="s">
        <v>68</v>
      </c>
      <c r="G2159" s="7" t="s">
        <v>68</v>
      </c>
      <c r="H2159" s="7" t="s">
        <v>68</v>
      </c>
      <c r="I2159" s="6" t="s">
        <v>1843</v>
      </c>
      <c r="J2159" s="6" t="s">
        <v>1676</v>
      </c>
      <c r="K2159" s="6" t="s">
        <v>1677</v>
      </c>
      <c r="L2159" s="6" t="s">
        <v>92</v>
      </c>
      <c r="M2159" s="6" t="s">
        <v>61</v>
      </c>
      <c r="N2159" s="9">
        <v>42196711</v>
      </c>
      <c r="O2159" s="7" t="s">
        <v>68</v>
      </c>
      <c r="P2159" s="6" t="s">
        <v>1678</v>
      </c>
      <c r="Q2159" s="6" t="s">
        <v>1858</v>
      </c>
      <c r="R2159" s="6" t="s">
        <v>91</v>
      </c>
      <c r="S2159" s="6" t="s">
        <v>92</v>
      </c>
      <c r="T2159" s="6" t="s">
        <v>93</v>
      </c>
      <c r="U2159" s="6" t="s">
        <v>94</v>
      </c>
      <c r="V2159" s="6" t="s">
        <v>45</v>
      </c>
      <c r="W2159" s="6" t="s">
        <v>34</v>
      </c>
      <c r="X2159" s="6" t="s">
        <v>46</v>
      </c>
      <c r="Y2159" s="6" t="s">
        <v>47</v>
      </c>
      <c r="Z2159" s="6" t="s">
        <v>205</v>
      </c>
      <c r="AA2159" s="6" t="s">
        <v>2298</v>
      </c>
      <c r="AB2159" s="7">
        <v>8</v>
      </c>
      <c r="AC2159" s="7">
        <v>100800</v>
      </c>
      <c r="AD2159" s="7">
        <v>100.8</v>
      </c>
      <c r="AE2159" s="7">
        <v>1410000</v>
      </c>
    </row>
    <row r="2160" spans="1:31" ht="22" customHeight="1" x14ac:dyDescent="0.3">
      <c r="A2160" s="2">
        <v>42794</v>
      </c>
      <c r="B2160" s="3" t="s">
        <v>107</v>
      </c>
      <c r="C2160" s="3" t="s">
        <v>56</v>
      </c>
      <c r="D2160" s="4" t="s">
        <v>68</v>
      </c>
      <c r="E2160" s="4" t="s">
        <v>68</v>
      </c>
      <c r="F2160" s="4" t="s">
        <v>68</v>
      </c>
      <c r="G2160" s="4" t="s">
        <v>68</v>
      </c>
      <c r="H2160" s="4" t="s">
        <v>68</v>
      </c>
      <c r="I2160" s="3" t="s">
        <v>1843</v>
      </c>
      <c r="J2160" s="3" t="s">
        <v>108</v>
      </c>
      <c r="K2160" s="3" t="s">
        <v>109</v>
      </c>
      <c r="L2160" s="3" t="s">
        <v>110</v>
      </c>
      <c r="M2160" s="3" t="s">
        <v>61</v>
      </c>
      <c r="N2160" s="4">
        <v>4753761516.5299997</v>
      </c>
      <c r="O2160" s="4">
        <v>5421594553.2399998</v>
      </c>
      <c r="P2160" s="3" t="s">
        <v>1856</v>
      </c>
      <c r="Q2160" s="3" t="s">
        <v>1858</v>
      </c>
      <c r="R2160" s="3" t="s">
        <v>133</v>
      </c>
      <c r="S2160" s="3" t="s">
        <v>110</v>
      </c>
      <c r="T2160" s="3" t="s">
        <v>134</v>
      </c>
      <c r="U2160" s="3" t="s">
        <v>115</v>
      </c>
      <c r="V2160" s="3" t="s">
        <v>45</v>
      </c>
      <c r="W2160" s="3" t="s">
        <v>34</v>
      </c>
      <c r="X2160" s="3" t="s">
        <v>46</v>
      </c>
      <c r="Y2160" s="3" t="s">
        <v>47</v>
      </c>
      <c r="Z2160" s="3" t="s">
        <v>187</v>
      </c>
      <c r="AA2160" s="3" t="s">
        <v>2299</v>
      </c>
      <c r="AB2160" s="4">
        <v>4</v>
      </c>
      <c r="AC2160" s="4">
        <v>40560</v>
      </c>
      <c r="AD2160" s="4">
        <v>40.56</v>
      </c>
      <c r="AE2160" s="4">
        <v>370000</v>
      </c>
    </row>
    <row r="2161" spans="1:31" ht="22" customHeight="1" x14ac:dyDescent="0.3">
      <c r="A2161" s="5">
        <v>42781</v>
      </c>
      <c r="B2161" s="6" t="s">
        <v>31</v>
      </c>
      <c r="C2161" s="6" t="s">
        <v>56</v>
      </c>
      <c r="D2161" s="7" t="s">
        <v>68</v>
      </c>
      <c r="E2161" s="7" t="s">
        <v>68</v>
      </c>
      <c r="F2161" s="7" t="s">
        <v>68</v>
      </c>
      <c r="G2161" s="7" t="s">
        <v>68</v>
      </c>
      <c r="H2161" s="7" t="s">
        <v>68</v>
      </c>
      <c r="I2161" s="6" t="s">
        <v>1843</v>
      </c>
      <c r="J2161" s="6" t="s">
        <v>131</v>
      </c>
      <c r="K2161" s="6" t="s">
        <v>109</v>
      </c>
      <c r="L2161" s="6" t="s">
        <v>110</v>
      </c>
      <c r="M2161" s="7" t="s">
        <v>68</v>
      </c>
      <c r="N2161" s="7" t="s">
        <v>68</v>
      </c>
      <c r="O2161" s="7" t="s">
        <v>68</v>
      </c>
      <c r="P2161" s="6" t="s">
        <v>132</v>
      </c>
      <c r="Q2161" s="6" t="s">
        <v>1858</v>
      </c>
      <c r="R2161" s="6" t="s">
        <v>2300</v>
      </c>
      <c r="S2161" s="6" t="s">
        <v>110</v>
      </c>
      <c r="T2161" s="6" t="s">
        <v>2301</v>
      </c>
      <c r="U2161" s="6" t="s">
        <v>115</v>
      </c>
      <c r="V2161" s="6" t="s">
        <v>45</v>
      </c>
      <c r="W2161" s="6" t="s">
        <v>34</v>
      </c>
      <c r="X2161" s="6" t="s">
        <v>46</v>
      </c>
      <c r="Y2161" s="6" t="s">
        <v>47</v>
      </c>
      <c r="Z2161" s="6" t="s">
        <v>971</v>
      </c>
      <c r="AA2161" s="6" t="s">
        <v>2302</v>
      </c>
      <c r="AB2161" s="7">
        <v>3</v>
      </c>
      <c r="AC2161" s="7">
        <v>26100</v>
      </c>
      <c r="AD2161" s="7">
        <v>26.1</v>
      </c>
      <c r="AE2161" s="7">
        <v>643000</v>
      </c>
    </row>
    <row r="2162" spans="1:31" ht="22" customHeight="1" x14ac:dyDescent="0.3">
      <c r="A2162" s="2">
        <v>42773</v>
      </c>
      <c r="B2162" s="3" t="s">
        <v>31</v>
      </c>
      <c r="C2162" s="3" t="s">
        <v>56</v>
      </c>
      <c r="D2162" s="4" t="s">
        <v>68</v>
      </c>
      <c r="E2162" s="4" t="s">
        <v>68</v>
      </c>
      <c r="F2162" s="4" t="s">
        <v>68</v>
      </c>
      <c r="G2162" s="4" t="s">
        <v>68</v>
      </c>
      <c r="H2162" s="4" t="s">
        <v>68</v>
      </c>
      <c r="I2162" s="3" t="s">
        <v>1843</v>
      </c>
      <c r="J2162" s="3" t="s">
        <v>1676</v>
      </c>
      <c r="K2162" s="3" t="s">
        <v>1677</v>
      </c>
      <c r="L2162" s="3" t="s">
        <v>92</v>
      </c>
      <c r="M2162" s="3" t="s">
        <v>61</v>
      </c>
      <c r="N2162" s="8">
        <v>42196711</v>
      </c>
      <c r="O2162" s="4" t="s">
        <v>68</v>
      </c>
      <c r="P2162" s="3" t="s">
        <v>1678</v>
      </c>
      <c r="Q2162" s="3" t="s">
        <v>1858</v>
      </c>
      <c r="R2162" s="3" t="s">
        <v>91</v>
      </c>
      <c r="S2162" s="3" t="s">
        <v>92</v>
      </c>
      <c r="T2162" s="3" t="s">
        <v>93</v>
      </c>
      <c r="U2162" s="3" t="s">
        <v>94</v>
      </c>
      <c r="V2162" s="3" t="s">
        <v>45</v>
      </c>
      <c r="W2162" s="3" t="s">
        <v>34</v>
      </c>
      <c r="X2162" s="3" t="s">
        <v>46</v>
      </c>
      <c r="Y2162" s="3" t="s">
        <v>47</v>
      </c>
      <c r="Z2162" s="3" t="s">
        <v>205</v>
      </c>
      <c r="AA2162" s="3" t="s">
        <v>1969</v>
      </c>
      <c r="AB2162" s="4">
        <v>6</v>
      </c>
      <c r="AC2162" s="4">
        <v>75600</v>
      </c>
      <c r="AD2162" s="4">
        <v>75.599999999999994</v>
      </c>
      <c r="AE2162" s="4">
        <v>1022000</v>
      </c>
    </row>
    <row r="2163" spans="1:31" ht="22" customHeight="1" x14ac:dyDescent="0.3">
      <c r="A2163" s="5">
        <v>42773</v>
      </c>
      <c r="B2163" s="6" t="s">
        <v>31</v>
      </c>
      <c r="C2163" s="6" t="s">
        <v>56</v>
      </c>
      <c r="D2163" s="7" t="s">
        <v>68</v>
      </c>
      <c r="E2163" s="7" t="s">
        <v>68</v>
      </c>
      <c r="F2163" s="7" t="s">
        <v>68</v>
      </c>
      <c r="G2163" s="7" t="s">
        <v>68</v>
      </c>
      <c r="H2163" s="7" t="s">
        <v>68</v>
      </c>
      <c r="I2163" s="6" t="s">
        <v>1843</v>
      </c>
      <c r="J2163" s="6" t="s">
        <v>1676</v>
      </c>
      <c r="K2163" s="6" t="s">
        <v>1677</v>
      </c>
      <c r="L2163" s="6" t="s">
        <v>92</v>
      </c>
      <c r="M2163" s="6" t="s">
        <v>61</v>
      </c>
      <c r="N2163" s="9">
        <v>42196711</v>
      </c>
      <c r="O2163" s="7" t="s">
        <v>68</v>
      </c>
      <c r="P2163" s="6" t="s">
        <v>1678</v>
      </c>
      <c r="Q2163" s="6" t="s">
        <v>1858</v>
      </c>
      <c r="R2163" s="6" t="s">
        <v>91</v>
      </c>
      <c r="S2163" s="6" t="s">
        <v>92</v>
      </c>
      <c r="T2163" s="6" t="s">
        <v>93</v>
      </c>
      <c r="U2163" s="6" t="s">
        <v>94</v>
      </c>
      <c r="V2163" s="6" t="s">
        <v>45</v>
      </c>
      <c r="W2163" s="6" t="s">
        <v>34</v>
      </c>
      <c r="X2163" s="6" t="s">
        <v>46</v>
      </c>
      <c r="Y2163" s="6" t="s">
        <v>47</v>
      </c>
      <c r="Z2163" s="6" t="s">
        <v>205</v>
      </c>
      <c r="AA2163" s="6" t="s">
        <v>2303</v>
      </c>
      <c r="AB2163" s="7">
        <v>2</v>
      </c>
      <c r="AC2163" s="7">
        <v>26200</v>
      </c>
      <c r="AD2163" s="7">
        <v>26.2</v>
      </c>
      <c r="AE2163" s="7">
        <v>354000</v>
      </c>
    </row>
    <row r="2164" spans="1:31" ht="22" customHeight="1" x14ac:dyDescent="0.3">
      <c r="A2164" s="2">
        <v>42773</v>
      </c>
      <c r="B2164" s="3" t="s">
        <v>31</v>
      </c>
      <c r="C2164" s="3" t="s">
        <v>56</v>
      </c>
      <c r="D2164" s="4" t="s">
        <v>68</v>
      </c>
      <c r="E2164" s="4" t="s">
        <v>68</v>
      </c>
      <c r="F2164" s="4" t="s">
        <v>68</v>
      </c>
      <c r="G2164" s="4" t="s">
        <v>68</v>
      </c>
      <c r="H2164" s="4" t="s">
        <v>68</v>
      </c>
      <c r="I2164" s="3" t="s">
        <v>1843</v>
      </c>
      <c r="J2164" s="3" t="s">
        <v>579</v>
      </c>
      <c r="K2164" s="3" t="s">
        <v>580</v>
      </c>
      <c r="L2164" s="3" t="s">
        <v>110</v>
      </c>
      <c r="M2164" s="3" t="s">
        <v>61</v>
      </c>
      <c r="N2164" s="4" t="s">
        <v>68</v>
      </c>
      <c r="O2164" s="4" t="s">
        <v>68</v>
      </c>
      <c r="P2164" s="3" t="s">
        <v>581</v>
      </c>
      <c r="Q2164" s="3" t="s">
        <v>1858</v>
      </c>
      <c r="R2164" s="3" t="s">
        <v>968</v>
      </c>
      <c r="S2164" s="3" t="s">
        <v>110</v>
      </c>
      <c r="T2164" s="3" t="s">
        <v>969</v>
      </c>
      <c r="U2164" s="3" t="s">
        <v>115</v>
      </c>
      <c r="V2164" s="3" t="s">
        <v>45</v>
      </c>
      <c r="W2164" s="3" t="s">
        <v>34</v>
      </c>
      <c r="X2164" s="3" t="s">
        <v>46</v>
      </c>
      <c r="Y2164" s="3" t="s">
        <v>47</v>
      </c>
      <c r="Z2164" s="3" t="s">
        <v>971</v>
      </c>
      <c r="AA2164" s="3" t="s">
        <v>2304</v>
      </c>
      <c r="AB2164" s="4">
        <v>7</v>
      </c>
      <c r="AC2164" s="4">
        <v>56343</v>
      </c>
      <c r="AD2164" s="4">
        <v>56.34</v>
      </c>
      <c r="AE2164" s="4">
        <v>1389000</v>
      </c>
    </row>
    <row r="2165" spans="1:31" ht="22" customHeight="1" x14ac:dyDescent="0.3">
      <c r="A2165" s="5">
        <v>42773</v>
      </c>
      <c r="B2165" s="6" t="s">
        <v>31</v>
      </c>
      <c r="C2165" s="6" t="s">
        <v>56</v>
      </c>
      <c r="D2165" s="7" t="s">
        <v>68</v>
      </c>
      <c r="E2165" s="7" t="s">
        <v>68</v>
      </c>
      <c r="F2165" s="7" t="s">
        <v>68</v>
      </c>
      <c r="G2165" s="7" t="s">
        <v>68</v>
      </c>
      <c r="H2165" s="7" t="s">
        <v>68</v>
      </c>
      <c r="I2165" s="6" t="s">
        <v>1843</v>
      </c>
      <c r="J2165" s="6" t="s">
        <v>1676</v>
      </c>
      <c r="K2165" s="6" t="s">
        <v>1677</v>
      </c>
      <c r="L2165" s="6" t="s">
        <v>92</v>
      </c>
      <c r="M2165" s="6" t="s">
        <v>61</v>
      </c>
      <c r="N2165" s="9">
        <v>42196711</v>
      </c>
      <c r="O2165" s="7" t="s">
        <v>68</v>
      </c>
      <c r="P2165" s="6" t="s">
        <v>1678</v>
      </c>
      <c r="Q2165" s="6" t="s">
        <v>1858</v>
      </c>
      <c r="R2165" s="6" t="s">
        <v>91</v>
      </c>
      <c r="S2165" s="6" t="s">
        <v>92</v>
      </c>
      <c r="T2165" s="6" t="s">
        <v>93</v>
      </c>
      <c r="U2165" s="6" t="s">
        <v>94</v>
      </c>
      <c r="V2165" s="6" t="s">
        <v>45</v>
      </c>
      <c r="W2165" s="6" t="s">
        <v>34</v>
      </c>
      <c r="X2165" s="6" t="s">
        <v>46</v>
      </c>
      <c r="Y2165" s="6" t="s">
        <v>47</v>
      </c>
      <c r="Z2165" s="6" t="s">
        <v>205</v>
      </c>
      <c r="AA2165" s="6" t="s">
        <v>2305</v>
      </c>
      <c r="AB2165" s="7">
        <v>2</v>
      </c>
      <c r="AC2165" s="7">
        <v>26200</v>
      </c>
      <c r="AD2165" s="7">
        <v>26.2</v>
      </c>
      <c r="AE2165" s="7">
        <v>354000</v>
      </c>
    </row>
    <row r="2166" spans="1:31" ht="22" customHeight="1" x14ac:dyDescent="0.3">
      <c r="A2166" s="2">
        <v>42773</v>
      </c>
      <c r="B2166" s="3" t="s">
        <v>31</v>
      </c>
      <c r="C2166" s="3" t="s">
        <v>56</v>
      </c>
      <c r="D2166" s="4" t="s">
        <v>68</v>
      </c>
      <c r="E2166" s="4" t="s">
        <v>68</v>
      </c>
      <c r="F2166" s="4" t="s">
        <v>68</v>
      </c>
      <c r="G2166" s="4" t="s">
        <v>68</v>
      </c>
      <c r="H2166" s="4" t="s">
        <v>68</v>
      </c>
      <c r="I2166" s="3" t="s">
        <v>1843</v>
      </c>
      <c r="J2166" s="3" t="s">
        <v>1676</v>
      </c>
      <c r="K2166" s="3" t="s">
        <v>1677</v>
      </c>
      <c r="L2166" s="3" t="s">
        <v>92</v>
      </c>
      <c r="M2166" s="3" t="s">
        <v>61</v>
      </c>
      <c r="N2166" s="8">
        <v>42196711</v>
      </c>
      <c r="O2166" s="4" t="s">
        <v>68</v>
      </c>
      <c r="P2166" s="3" t="s">
        <v>1678</v>
      </c>
      <c r="Q2166" s="3" t="s">
        <v>1858</v>
      </c>
      <c r="R2166" s="3" t="s">
        <v>91</v>
      </c>
      <c r="S2166" s="3" t="s">
        <v>92</v>
      </c>
      <c r="T2166" s="3" t="s">
        <v>93</v>
      </c>
      <c r="U2166" s="3" t="s">
        <v>94</v>
      </c>
      <c r="V2166" s="3" t="s">
        <v>45</v>
      </c>
      <c r="W2166" s="3" t="s">
        <v>34</v>
      </c>
      <c r="X2166" s="3" t="s">
        <v>46</v>
      </c>
      <c r="Y2166" s="3" t="s">
        <v>47</v>
      </c>
      <c r="Z2166" s="3" t="s">
        <v>205</v>
      </c>
      <c r="AA2166" s="3" t="s">
        <v>2306</v>
      </c>
      <c r="AB2166" s="4">
        <v>8</v>
      </c>
      <c r="AC2166" s="4">
        <v>104800</v>
      </c>
      <c r="AD2166" s="4">
        <v>104.8</v>
      </c>
      <c r="AE2166" s="4">
        <v>1417000</v>
      </c>
    </row>
    <row r="2167" spans="1:31" ht="22" customHeight="1" x14ac:dyDescent="0.3">
      <c r="A2167" s="5">
        <v>42773</v>
      </c>
      <c r="B2167" s="6" t="s">
        <v>31</v>
      </c>
      <c r="C2167" s="6" t="s">
        <v>56</v>
      </c>
      <c r="D2167" s="7" t="s">
        <v>68</v>
      </c>
      <c r="E2167" s="7" t="s">
        <v>68</v>
      </c>
      <c r="F2167" s="7" t="s">
        <v>68</v>
      </c>
      <c r="G2167" s="7" t="s">
        <v>68</v>
      </c>
      <c r="H2167" s="7" t="s">
        <v>68</v>
      </c>
      <c r="I2167" s="6" t="s">
        <v>1843</v>
      </c>
      <c r="J2167" s="6" t="s">
        <v>1676</v>
      </c>
      <c r="K2167" s="6" t="s">
        <v>1677</v>
      </c>
      <c r="L2167" s="6" t="s">
        <v>92</v>
      </c>
      <c r="M2167" s="6" t="s">
        <v>61</v>
      </c>
      <c r="N2167" s="9">
        <v>42196711</v>
      </c>
      <c r="O2167" s="7" t="s">
        <v>68</v>
      </c>
      <c r="P2167" s="6" t="s">
        <v>1678</v>
      </c>
      <c r="Q2167" s="6" t="s">
        <v>1858</v>
      </c>
      <c r="R2167" s="6" t="s">
        <v>91</v>
      </c>
      <c r="S2167" s="6" t="s">
        <v>92</v>
      </c>
      <c r="T2167" s="6" t="s">
        <v>93</v>
      </c>
      <c r="U2167" s="6" t="s">
        <v>94</v>
      </c>
      <c r="V2167" s="6" t="s">
        <v>45</v>
      </c>
      <c r="W2167" s="6" t="s">
        <v>34</v>
      </c>
      <c r="X2167" s="6" t="s">
        <v>46</v>
      </c>
      <c r="Y2167" s="6" t="s">
        <v>47</v>
      </c>
      <c r="Z2167" s="6" t="s">
        <v>205</v>
      </c>
      <c r="AA2167" s="6" t="s">
        <v>1966</v>
      </c>
      <c r="AB2167" s="7">
        <v>8</v>
      </c>
      <c r="AC2167" s="7">
        <v>104800</v>
      </c>
      <c r="AD2167" s="7">
        <v>104.8</v>
      </c>
      <c r="AE2167" s="7">
        <v>1417000</v>
      </c>
    </row>
    <row r="2168" spans="1:31" ht="22" customHeight="1" x14ac:dyDescent="0.3">
      <c r="A2168" s="2">
        <v>42772</v>
      </c>
      <c r="B2168" s="3" t="s">
        <v>107</v>
      </c>
      <c r="C2168" s="3" t="s">
        <v>56</v>
      </c>
      <c r="D2168" s="4" t="s">
        <v>68</v>
      </c>
      <c r="E2168" s="4" t="s">
        <v>68</v>
      </c>
      <c r="F2168" s="4" t="s">
        <v>68</v>
      </c>
      <c r="G2168" s="4" t="s">
        <v>68</v>
      </c>
      <c r="H2168" s="4" t="s">
        <v>68</v>
      </c>
      <c r="I2168" s="3" t="s">
        <v>1843</v>
      </c>
      <c r="J2168" s="3" t="s">
        <v>108</v>
      </c>
      <c r="K2168" s="3" t="s">
        <v>109</v>
      </c>
      <c r="L2168" s="3" t="s">
        <v>110</v>
      </c>
      <c r="M2168" s="3" t="s">
        <v>61</v>
      </c>
      <c r="N2168" s="4">
        <v>4753761516.5299997</v>
      </c>
      <c r="O2168" s="4">
        <v>5421594553.2399998</v>
      </c>
      <c r="P2168" s="3" t="s">
        <v>1856</v>
      </c>
      <c r="Q2168" s="3" t="s">
        <v>1858</v>
      </c>
      <c r="R2168" s="3" t="s">
        <v>133</v>
      </c>
      <c r="S2168" s="3" t="s">
        <v>110</v>
      </c>
      <c r="T2168" s="3" t="s">
        <v>134</v>
      </c>
      <c r="U2168" s="3" t="s">
        <v>115</v>
      </c>
      <c r="V2168" s="3" t="s">
        <v>45</v>
      </c>
      <c r="W2168" s="3" t="s">
        <v>34</v>
      </c>
      <c r="X2168" s="3" t="s">
        <v>46</v>
      </c>
      <c r="Y2168" s="3" t="s">
        <v>47</v>
      </c>
      <c r="Z2168" s="3" t="s">
        <v>187</v>
      </c>
      <c r="AA2168" s="3" t="s">
        <v>2307</v>
      </c>
      <c r="AB2168" s="4">
        <v>4</v>
      </c>
      <c r="AC2168" s="4">
        <v>40560</v>
      </c>
      <c r="AD2168" s="4">
        <v>40.56</v>
      </c>
      <c r="AE2168" s="4">
        <v>370000</v>
      </c>
    </row>
    <row r="2169" spans="1:31" ht="22" customHeight="1" x14ac:dyDescent="0.3">
      <c r="A2169" s="5">
        <v>42772</v>
      </c>
      <c r="B2169" s="6" t="s">
        <v>31</v>
      </c>
      <c r="C2169" s="6" t="s">
        <v>56</v>
      </c>
      <c r="D2169" s="7" t="s">
        <v>68</v>
      </c>
      <c r="E2169" s="7" t="s">
        <v>68</v>
      </c>
      <c r="F2169" s="7" t="s">
        <v>68</v>
      </c>
      <c r="G2169" s="7" t="s">
        <v>68</v>
      </c>
      <c r="H2169" s="7" t="s">
        <v>68</v>
      </c>
      <c r="I2169" s="6" t="s">
        <v>1843</v>
      </c>
      <c r="J2169" s="6" t="s">
        <v>131</v>
      </c>
      <c r="K2169" s="6" t="s">
        <v>109</v>
      </c>
      <c r="L2169" s="6" t="s">
        <v>110</v>
      </c>
      <c r="M2169" s="7" t="s">
        <v>68</v>
      </c>
      <c r="N2169" s="7" t="s">
        <v>68</v>
      </c>
      <c r="O2169" s="7" t="s">
        <v>68</v>
      </c>
      <c r="P2169" s="6" t="s">
        <v>132</v>
      </c>
      <c r="Q2169" s="6" t="s">
        <v>1858</v>
      </c>
      <c r="R2169" s="6" t="s">
        <v>133</v>
      </c>
      <c r="S2169" s="6" t="s">
        <v>110</v>
      </c>
      <c r="T2169" s="6" t="s">
        <v>134</v>
      </c>
      <c r="U2169" s="6" t="s">
        <v>115</v>
      </c>
      <c r="V2169" s="6" t="s">
        <v>45</v>
      </c>
      <c r="W2169" s="6" t="s">
        <v>34</v>
      </c>
      <c r="X2169" s="6" t="s">
        <v>46</v>
      </c>
      <c r="Y2169" s="6" t="s">
        <v>47</v>
      </c>
      <c r="Z2169" s="6" t="s">
        <v>971</v>
      </c>
      <c r="AA2169" s="6" t="s">
        <v>2308</v>
      </c>
      <c r="AB2169" s="7">
        <v>2</v>
      </c>
      <c r="AC2169" s="7">
        <v>12150</v>
      </c>
      <c r="AD2169" s="7">
        <v>12.15</v>
      </c>
      <c r="AE2169" s="7">
        <v>299000</v>
      </c>
    </row>
    <row r="2170" spans="1:31" ht="22" customHeight="1" x14ac:dyDescent="0.3">
      <c r="A2170" s="2">
        <v>42770</v>
      </c>
      <c r="B2170" s="3" t="s">
        <v>31</v>
      </c>
      <c r="C2170" s="3" t="s">
        <v>56</v>
      </c>
      <c r="D2170" s="4" t="s">
        <v>68</v>
      </c>
      <c r="E2170" s="4" t="s">
        <v>68</v>
      </c>
      <c r="F2170" s="4" t="s">
        <v>68</v>
      </c>
      <c r="G2170" s="4" t="s">
        <v>68</v>
      </c>
      <c r="H2170" s="4" t="s">
        <v>68</v>
      </c>
      <c r="I2170" s="3" t="s">
        <v>1843</v>
      </c>
      <c r="J2170" s="3" t="s">
        <v>77</v>
      </c>
      <c r="K2170" s="3" t="s">
        <v>78</v>
      </c>
      <c r="L2170" s="3" t="s">
        <v>79</v>
      </c>
      <c r="M2170" s="4" t="s">
        <v>68</v>
      </c>
      <c r="N2170" s="4" t="s">
        <v>68</v>
      </c>
      <c r="O2170" s="4" t="s">
        <v>68</v>
      </c>
      <c r="P2170" s="3" t="s">
        <v>80</v>
      </c>
      <c r="Q2170" s="3" t="s">
        <v>1136</v>
      </c>
      <c r="R2170" s="3" t="s">
        <v>82</v>
      </c>
      <c r="S2170" s="3" t="s">
        <v>79</v>
      </c>
      <c r="T2170" s="3" t="s">
        <v>83</v>
      </c>
      <c r="U2170" s="3" t="s">
        <v>65</v>
      </c>
      <c r="V2170" s="3" t="s">
        <v>45</v>
      </c>
      <c r="W2170" s="3" t="s">
        <v>34</v>
      </c>
      <c r="X2170" s="3" t="s">
        <v>46</v>
      </c>
      <c r="Y2170" s="3" t="s">
        <v>47</v>
      </c>
      <c r="Z2170" s="3" t="s">
        <v>84</v>
      </c>
      <c r="AA2170" s="3" t="s">
        <v>2309</v>
      </c>
      <c r="AB2170" s="4">
        <v>11</v>
      </c>
      <c r="AC2170" s="4">
        <v>158520</v>
      </c>
      <c r="AD2170" s="4">
        <v>158.52000000000001</v>
      </c>
      <c r="AE2170" s="4">
        <v>759000</v>
      </c>
    </row>
    <row r="2171" spans="1:31" ht="22" customHeight="1" x14ac:dyDescent="0.3">
      <c r="A2171" s="5">
        <v>42768</v>
      </c>
      <c r="B2171" s="6" t="s">
        <v>107</v>
      </c>
      <c r="C2171" s="6" t="s">
        <v>56</v>
      </c>
      <c r="D2171" s="7" t="s">
        <v>68</v>
      </c>
      <c r="E2171" s="7" t="s">
        <v>68</v>
      </c>
      <c r="F2171" s="7" t="s">
        <v>68</v>
      </c>
      <c r="G2171" s="7" t="s">
        <v>68</v>
      </c>
      <c r="H2171" s="7" t="s">
        <v>68</v>
      </c>
      <c r="I2171" s="6" t="s">
        <v>1843</v>
      </c>
      <c r="J2171" s="6" t="s">
        <v>108</v>
      </c>
      <c r="K2171" s="6" t="s">
        <v>109</v>
      </c>
      <c r="L2171" s="6" t="s">
        <v>110</v>
      </c>
      <c r="M2171" s="6" t="s">
        <v>61</v>
      </c>
      <c r="N2171" s="7">
        <v>4753761516.5299997</v>
      </c>
      <c r="O2171" s="7">
        <v>5421594553.2399998</v>
      </c>
      <c r="P2171" s="6" t="s">
        <v>1856</v>
      </c>
      <c r="Q2171" s="6" t="s">
        <v>1858</v>
      </c>
      <c r="R2171" s="6" t="s">
        <v>133</v>
      </c>
      <c r="S2171" s="6" t="s">
        <v>110</v>
      </c>
      <c r="T2171" s="6" t="s">
        <v>134</v>
      </c>
      <c r="U2171" s="6" t="s">
        <v>115</v>
      </c>
      <c r="V2171" s="6" t="s">
        <v>45</v>
      </c>
      <c r="W2171" s="6" t="s">
        <v>34</v>
      </c>
      <c r="X2171" s="6" t="s">
        <v>46</v>
      </c>
      <c r="Y2171" s="6" t="s">
        <v>47</v>
      </c>
      <c r="Z2171" s="6" t="s">
        <v>187</v>
      </c>
      <c r="AA2171" s="6" t="s">
        <v>2310</v>
      </c>
      <c r="AB2171" s="7">
        <v>6</v>
      </c>
      <c r="AC2171" s="7">
        <v>60840</v>
      </c>
      <c r="AD2171" s="7">
        <v>60.84</v>
      </c>
      <c r="AE2171" s="7">
        <v>555000</v>
      </c>
    </row>
    <row r="2172" spans="1:31" ht="22" customHeight="1" x14ac:dyDescent="0.3">
      <c r="A2172" s="2">
        <v>42764</v>
      </c>
      <c r="B2172" s="3" t="s">
        <v>31</v>
      </c>
      <c r="C2172" s="3" t="s">
        <v>56</v>
      </c>
      <c r="D2172" s="4" t="s">
        <v>68</v>
      </c>
      <c r="E2172" s="4" t="s">
        <v>68</v>
      </c>
      <c r="F2172" s="4" t="s">
        <v>68</v>
      </c>
      <c r="G2172" s="4" t="s">
        <v>68</v>
      </c>
      <c r="H2172" s="4" t="s">
        <v>68</v>
      </c>
      <c r="I2172" s="3" t="s">
        <v>1843</v>
      </c>
      <c r="J2172" s="3" t="s">
        <v>1676</v>
      </c>
      <c r="K2172" s="3" t="s">
        <v>1677</v>
      </c>
      <c r="L2172" s="3" t="s">
        <v>92</v>
      </c>
      <c r="M2172" s="3" t="s">
        <v>61</v>
      </c>
      <c r="N2172" s="8">
        <v>42196711</v>
      </c>
      <c r="O2172" s="4" t="s">
        <v>68</v>
      </c>
      <c r="P2172" s="3" t="s">
        <v>1678</v>
      </c>
      <c r="Q2172" s="3" t="s">
        <v>1858</v>
      </c>
      <c r="R2172" s="3" t="s">
        <v>91</v>
      </c>
      <c r="S2172" s="3" t="s">
        <v>92</v>
      </c>
      <c r="T2172" s="3" t="s">
        <v>93</v>
      </c>
      <c r="U2172" s="3" t="s">
        <v>94</v>
      </c>
      <c r="V2172" s="3" t="s">
        <v>45</v>
      </c>
      <c r="W2172" s="3" t="s">
        <v>34</v>
      </c>
      <c r="X2172" s="3" t="s">
        <v>46</v>
      </c>
      <c r="Y2172" s="3" t="s">
        <v>47</v>
      </c>
      <c r="Z2172" s="3" t="s">
        <v>205</v>
      </c>
      <c r="AA2172" s="3" t="s">
        <v>2311</v>
      </c>
      <c r="AB2172" s="4">
        <v>6</v>
      </c>
      <c r="AC2172" s="4">
        <v>69000</v>
      </c>
      <c r="AD2172" s="4">
        <v>69</v>
      </c>
      <c r="AE2172" s="4">
        <v>926000</v>
      </c>
    </row>
    <row r="2173" spans="1:31" ht="22" customHeight="1" x14ac:dyDescent="0.3">
      <c r="A2173" s="5">
        <v>42764</v>
      </c>
      <c r="B2173" s="6" t="s">
        <v>31</v>
      </c>
      <c r="C2173" s="6" t="s">
        <v>56</v>
      </c>
      <c r="D2173" s="7" t="s">
        <v>68</v>
      </c>
      <c r="E2173" s="7" t="s">
        <v>68</v>
      </c>
      <c r="F2173" s="7" t="s">
        <v>68</v>
      </c>
      <c r="G2173" s="7" t="s">
        <v>68</v>
      </c>
      <c r="H2173" s="7" t="s">
        <v>68</v>
      </c>
      <c r="I2173" s="6" t="s">
        <v>1843</v>
      </c>
      <c r="J2173" s="6" t="s">
        <v>1676</v>
      </c>
      <c r="K2173" s="6" t="s">
        <v>1677</v>
      </c>
      <c r="L2173" s="6" t="s">
        <v>92</v>
      </c>
      <c r="M2173" s="6" t="s">
        <v>61</v>
      </c>
      <c r="N2173" s="9">
        <v>42196711</v>
      </c>
      <c r="O2173" s="7" t="s">
        <v>68</v>
      </c>
      <c r="P2173" s="6" t="s">
        <v>1678</v>
      </c>
      <c r="Q2173" s="6" t="s">
        <v>1858</v>
      </c>
      <c r="R2173" s="6" t="s">
        <v>91</v>
      </c>
      <c r="S2173" s="6" t="s">
        <v>92</v>
      </c>
      <c r="T2173" s="6" t="s">
        <v>93</v>
      </c>
      <c r="U2173" s="6" t="s">
        <v>94</v>
      </c>
      <c r="V2173" s="6" t="s">
        <v>45</v>
      </c>
      <c r="W2173" s="6" t="s">
        <v>34</v>
      </c>
      <c r="X2173" s="6" t="s">
        <v>46</v>
      </c>
      <c r="Y2173" s="6" t="s">
        <v>47</v>
      </c>
      <c r="Z2173" s="6" t="s">
        <v>205</v>
      </c>
      <c r="AA2173" s="6" t="s">
        <v>2312</v>
      </c>
      <c r="AB2173" s="7">
        <v>2</v>
      </c>
      <c r="AC2173" s="7">
        <v>26200</v>
      </c>
      <c r="AD2173" s="7">
        <v>26.2</v>
      </c>
      <c r="AE2173" s="7">
        <v>352000</v>
      </c>
    </row>
    <row r="2174" spans="1:31" ht="22" customHeight="1" x14ac:dyDescent="0.3">
      <c r="A2174" s="2">
        <v>42764</v>
      </c>
      <c r="B2174" s="3" t="s">
        <v>31</v>
      </c>
      <c r="C2174" s="3" t="s">
        <v>56</v>
      </c>
      <c r="D2174" s="4" t="s">
        <v>68</v>
      </c>
      <c r="E2174" s="4" t="s">
        <v>68</v>
      </c>
      <c r="F2174" s="4" t="s">
        <v>68</v>
      </c>
      <c r="G2174" s="4" t="s">
        <v>68</v>
      </c>
      <c r="H2174" s="4" t="s">
        <v>68</v>
      </c>
      <c r="I2174" s="3" t="s">
        <v>1843</v>
      </c>
      <c r="J2174" s="3" t="s">
        <v>1676</v>
      </c>
      <c r="K2174" s="3" t="s">
        <v>1677</v>
      </c>
      <c r="L2174" s="3" t="s">
        <v>92</v>
      </c>
      <c r="M2174" s="3" t="s">
        <v>61</v>
      </c>
      <c r="N2174" s="8">
        <v>42196711</v>
      </c>
      <c r="O2174" s="4" t="s">
        <v>68</v>
      </c>
      <c r="P2174" s="3" t="s">
        <v>1678</v>
      </c>
      <c r="Q2174" s="3" t="s">
        <v>1858</v>
      </c>
      <c r="R2174" s="3" t="s">
        <v>91</v>
      </c>
      <c r="S2174" s="3" t="s">
        <v>92</v>
      </c>
      <c r="T2174" s="3" t="s">
        <v>93</v>
      </c>
      <c r="U2174" s="3" t="s">
        <v>94</v>
      </c>
      <c r="V2174" s="3" t="s">
        <v>45</v>
      </c>
      <c r="W2174" s="3" t="s">
        <v>34</v>
      </c>
      <c r="X2174" s="3" t="s">
        <v>46</v>
      </c>
      <c r="Y2174" s="3" t="s">
        <v>47</v>
      </c>
      <c r="Z2174" s="3" t="s">
        <v>205</v>
      </c>
      <c r="AA2174" s="3" t="s">
        <v>2313</v>
      </c>
      <c r="AB2174" s="4">
        <v>10</v>
      </c>
      <c r="AC2174" s="4">
        <v>126000</v>
      </c>
      <c r="AD2174" s="4">
        <v>126</v>
      </c>
      <c r="AE2174" s="4">
        <v>1691000</v>
      </c>
    </row>
    <row r="2175" spans="1:31" ht="22" customHeight="1" x14ac:dyDescent="0.3">
      <c r="A2175" s="5">
        <v>42764</v>
      </c>
      <c r="B2175" s="6" t="s">
        <v>31</v>
      </c>
      <c r="C2175" s="6" t="s">
        <v>56</v>
      </c>
      <c r="D2175" s="7" t="s">
        <v>68</v>
      </c>
      <c r="E2175" s="7" t="s">
        <v>68</v>
      </c>
      <c r="F2175" s="7" t="s">
        <v>68</v>
      </c>
      <c r="G2175" s="7" t="s">
        <v>68</v>
      </c>
      <c r="H2175" s="7" t="s">
        <v>68</v>
      </c>
      <c r="I2175" s="6" t="s">
        <v>1843</v>
      </c>
      <c r="J2175" s="6" t="s">
        <v>1676</v>
      </c>
      <c r="K2175" s="6" t="s">
        <v>1677</v>
      </c>
      <c r="L2175" s="6" t="s">
        <v>92</v>
      </c>
      <c r="M2175" s="6" t="s">
        <v>61</v>
      </c>
      <c r="N2175" s="9">
        <v>42196711</v>
      </c>
      <c r="O2175" s="7" t="s">
        <v>68</v>
      </c>
      <c r="P2175" s="6" t="s">
        <v>1678</v>
      </c>
      <c r="Q2175" s="6" t="s">
        <v>1858</v>
      </c>
      <c r="R2175" s="6" t="s">
        <v>91</v>
      </c>
      <c r="S2175" s="6" t="s">
        <v>92</v>
      </c>
      <c r="T2175" s="6" t="s">
        <v>93</v>
      </c>
      <c r="U2175" s="6" t="s">
        <v>94</v>
      </c>
      <c r="V2175" s="6" t="s">
        <v>45</v>
      </c>
      <c r="W2175" s="6" t="s">
        <v>34</v>
      </c>
      <c r="X2175" s="6" t="s">
        <v>46</v>
      </c>
      <c r="Y2175" s="6" t="s">
        <v>47</v>
      </c>
      <c r="Z2175" s="6" t="s">
        <v>205</v>
      </c>
      <c r="AA2175" s="6" t="s">
        <v>2314</v>
      </c>
      <c r="AB2175" s="7">
        <v>4</v>
      </c>
      <c r="AC2175" s="7">
        <v>50400</v>
      </c>
      <c r="AD2175" s="7">
        <v>50.4</v>
      </c>
      <c r="AE2175" s="7">
        <v>677000</v>
      </c>
    </row>
    <row r="2176" spans="1:31" ht="22" hidden="1" customHeight="1" x14ac:dyDescent="0.3">
      <c r="A2176" s="2">
        <v>42763</v>
      </c>
      <c r="B2176" s="3" t="s">
        <v>26</v>
      </c>
      <c r="C2176" s="3" t="s">
        <v>2315</v>
      </c>
      <c r="D2176" s="3" t="s">
        <v>193</v>
      </c>
      <c r="E2176" s="3" t="s">
        <v>34</v>
      </c>
      <c r="F2176" s="3" t="s">
        <v>2316</v>
      </c>
      <c r="G2176" s="4" t="s">
        <v>68</v>
      </c>
      <c r="H2176" s="4" t="s">
        <v>68</v>
      </c>
      <c r="I2176" s="3" t="s">
        <v>2317</v>
      </c>
      <c r="J2176" s="3" t="s">
        <v>2318</v>
      </c>
      <c r="K2176" s="4" t="s">
        <v>68</v>
      </c>
      <c r="L2176" s="3" t="s">
        <v>245</v>
      </c>
      <c r="M2176" s="4" t="s">
        <v>68</v>
      </c>
      <c r="N2176" s="4" t="s">
        <v>68</v>
      </c>
      <c r="O2176" s="4" t="s">
        <v>68</v>
      </c>
      <c r="P2176" s="3" t="s">
        <v>2319</v>
      </c>
      <c r="Q2176" s="3" t="s">
        <v>2320</v>
      </c>
      <c r="R2176" s="3" t="s">
        <v>2321</v>
      </c>
      <c r="S2176" s="3" t="s">
        <v>717</v>
      </c>
      <c r="T2176" s="3" t="s">
        <v>2322</v>
      </c>
      <c r="U2176" s="3" t="s">
        <v>124</v>
      </c>
      <c r="V2176" s="3" t="s">
        <v>2323</v>
      </c>
      <c r="W2176" s="3" t="s">
        <v>34</v>
      </c>
      <c r="X2176" s="3" t="s">
        <v>2324</v>
      </c>
      <c r="Y2176" s="3" t="s">
        <v>47</v>
      </c>
      <c r="Z2176" s="3" t="s">
        <v>280</v>
      </c>
      <c r="AA2176" s="3" t="s">
        <v>2325</v>
      </c>
      <c r="AB2176" s="4">
        <v>2</v>
      </c>
      <c r="AC2176" s="4">
        <v>11309</v>
      </c>
      <c r="AD2176" s="4">
        <v>11.31</v>
      </c>
      <c r="AE2176" s="3" t="s">
        <v>68</v>
      </c>
    </row>
    <row r="2177" spans="1:31" ht="22" customHeight="1" x14ac:dyDescent="0.3">
      <c r="A2177" s="5">
        <v>42761</v>
      </c>
      <c r="B2177" s="6" t="s">
        <v>31</v>
      </c>
      <c r="C2177" s="6" t="s">
        <v>56</v>
      </c>
      <c r="D2177" s="7" t="s">
        <v>68</v>
      </c>
      <c r="E2177" s="7" t="s">
        <v>68</v>
      </c>
      <c r="F2177" s="7" t="s">
        <v>68</v>
      </c>
      <c r="G2177" s="7" t="s">
        <v>68</v>
      </c>
      <c r="H2177" s="7" t="s">
        <v>68</v>
      </c>
      <c r="I2177" s="6" t="s">
        <v>1843</v>
      </c>
      <c r="J2177" s="6" t="s">
        <v>244</v>
      </c>
      <c r="K2177" s="7" t="s">
        <v>68</v>
      </c>
      <c r="L2177" s="6" t="s">
        <v>245</v>
      </c>
      <c r="M2177" s="6" t="s">
        <v>61</v>
      </c>
      <c r="N2177" s="7" t="s">
        <v>68</v>
      </c>
      <c r="O2177" s="7" t="s">
        <v>68</v>
      </c>
      <c r="P2177" s="6" t="s">
        <v>246</v>
      </c>
      <c r="Q2177" s="6" t="s">
        <v>1858</v>
      </c>
      <c r="R2177" s="6" t="s">
        <v>474</v>
      </c>
      <c r="S2177" s="6" t="s">
        <v>245</v>
      </c>
      <c r="T2177" s="6" t="s">
        <v>475</v>
      </c>
      <c r="U2177" s="6" t="s">
        <v>124</v>
      </c>
      <c r="V2177" s="6" t="s">
        <v>45</v>
      </c>
      <c r="W2177" s="6" t="s">
        <v>34</v>
      </c>
      <c r="X2177" s="6" t="s">
        <v>46</v>
      </c>
      <c r="Y2177" s="6" t="s">
        <v>47</v>
      </c>
      <c r="Z2177" s="6" t="s">
        <v>187</v>
      </c>
      <c r="AA2177" s="6" t="s">
        <v>2326</v>
      </c>
      <c r="AB2177" s="7">
        <v>5</v>
      </c>
      <c r="AC2177" s="7">
        <v>122000</v>
      </c>
      <c r="AD2177" s="7">
        <v>122</v>
      </c>
      <c r="AE2177" s="7">
        <v>2320000</v>
      </c>
    </row>
    <row r="2178" spans="1:31" ht="22" customHeight="1" x14ac:dyDescent="0.3">
      <c r="A2178" s="2">
        <v>42761</v>
      </c>
      <c r="B2178" s="3" t="s">
        <v>31</v>
      </c>
      <c r="C2178" s="3" t="s">
        <v>56</v>
      </c>
      <c r="D2178" s="4" t="s">
        <v>68</v>
      </c>
      <c r="E2178" s="4" t="s">
        <v>68</v>
      </c>
      <c r="F2178" s="4" t="s">
        <v>68</v>
      </c>
      <c r="G2178" s="4" t="s">
        <v>68</v>
      </c>
      <c r="H2178" s="4" t="s">
        <v>68</v>
      </c>
      <c r="I2178" s="3" t="s">
        <v>1843</v>
      </c>
      <c r="J2178" s="3" t="s">
        <v>244</v>
      </c>
      <c r="K2178" s="4" t="s">
        <v>68</v>
      </c>
      <c r="L2178" s="3" t="s">
        <v>245</v>
      </c>
      <c r="M2178" s="3" t="s">
        <v>61</v>
      </c>
      <c r="N2178" s="4" t="s">
        <v>68</v>
      </c>
      <c r="O2178" s="4" t="s">
        <v>68</v>
      </c>
      <c r="P2178" s="3" t="s">
        <v>246</v>
      </c>
      <c r="Q2178" s="3" t="s">
        <v>1858</v>
      </c>
      <c r="R2178" s="3" t="s">
        <v>474</v>
      </c>
      <c r="S2178" s="3" t="s">
        <v>245</v>
      </c>
      <c r="T2178" s="3" t="s">
        <v>475</v>
      </c>
      <c r="U2178" s="3" t="s">
        <v>124</v>
      </c>
      <c r="V2178" s="3" t="s">
        <v>45</v>
      </c>
      <c r="W2178" s="3" t="s">
        <v>34</v>
      </c>
      <c r="X2178" s="3" t="s">
        <v>46</v>
      </c>
      <c r="Y2178" s="3" t="s">
        <v>47</v>
      </c>
      <c r="Z2178" s="3" t="s">
        <v>187</v>
      </c>
      <c r="AA2178" s="3" t="s">
        <v>2327</v>
      </c>
      <c r="AB2178" s="4">
        <v>2</v>
      </c>
      <c r="AC2178" s="4">
        <v>48800</v>
      </c>
      <c r="AD2178" s="4">
        <v>48.8</v>
      </c>
      <c r="AE2178" s="4">
        <v>928000</v>
      </c>
    </row>
    <row r="2179" spans="1:31" ht="22" customHeight="1" x14ac:dyDescent="0.3">
      <c r="A2179" s="5">
        <v>42761</v>
      </c>
      <c r="B2179" s="6" t="s">
        <v>31</v>
      </c>
      <c r="C2179" s="6" t="s">
        <v>56</v>
      </c>
      <c r="D2179" s="7" t="s">
        <v>68</v>
      </c>
      <c r="E2179" s="7" t="s">
        <v>68</v>
      </c>
      <c r="F2179" s="7" t="s">
        <v>68</v>
      </c>
      <c r="G2179" s="7" t="s">
        <v>68</v>
      </c>
      <c r="H2179" s="7" t="s">
        <v>68</v>
      </c>
      <c r="I2179" s="6" t="s">
        <v>1843</v>
      </c>
      <c r="J2179" s="6" t="s">
        <v>244</v>
      </c>
      <c r="K2179" s="7" t="s">
        <v>68</v>
      </c>
      <c r="L2179" s="6" t="s">
        <v>245</v>
      </c>
      <c r="M2179" s="6" t="s">
        <v>61</v>
      </c>
      <c r="N2179" s="7" t="s">
        <v>68</v>
      </c>
      <c r="O2179" s="7" t="s">
        <v>68</v>
      </c>
      <c r="P2179" s="6" t="s">
        <v>246</v>
      </c>
      <c r="Q2179" s="6" t="s">
        <v>1858</v>
      </c>
      <c r="R2179" s="6" t="s">
        <v>474</v>
      </c>
      <c r="S2179" s="6" t="s">
        <v>245</v>
      </c>
      <c r="T2179" s="6" t="s">
        <v>475</v>
      </c>
      <c r="U2179" s="6" t="s">
        <v>124</v>
      </c>
      <c r="V2179" s="6" t="s">
        <v>45</v>
      </c>
      <c r="W2179" s="6" t="s">
        <v>34</v>
      </c>
      <c r="X2179" s="6" t="s">
        <v>46</v>
      </c>
      <c r="Y2179" s="6" t="s">
        <v>47</v>
      </c>
      <c r="Z2179" s="6" t="s">
        <v>187</v>
      </c>
      <c r="AA2179" s="6" t="s">
        <v>2328</v>
      </c>
      <c r="AB2179" s="7">
        <v>3</v>
      </c>
      <c r="AC2179" s="7">
        <v>73200</v>
      </c>
      <c r="AD2179" s="7">
        <v>73.2</v>
      </c>
      <c r="AE2179" s="7">
        <v>1392000</v>
      </c>
    </row>
    <row r="2180" spans="1:31" ht="22" hidden="1" customHeight="1" x14ac:dyDescent="0.3">
      <c r="A2180" s="2">
        <v>42760</v>
      </c>
      <c r="B2180" s="3" t="s">
        <v>341</v>
      </c>
      <c r="C2180" s="3" t="s">
        <v>515</v>
      </c>
      <c r="D2180" s="3" t="s">
        <v>405</v>
      </c>
      <c r="E2180" s="3" t="s">
        <v>34</v>
      </c>
      <c r="F2180" s="3" t="s">
        <v>516</v>
      </c>
      <c r="G2180" s="8">
        <v>14150395</v>
      </c>
      <c r="H2180" s="4" t="s">
        <v>68</v>
      </c>
      <c r="I2180" s="3" t="s">
        <v>517</v>
      </c>
      <c r="J2180" s="3" t="s">
        <v>108</v>
      </c>
      <c r="K2180" s="3" t="s">
        <v>109</v>
      </c>
      <c r="L2180" s="3" t="s">
        <v>110</v>
      </c>
      <c r="M2180" s="3" t="s">
        <v>61</v>
      </c>
      <c r="N2180" s="4">
        <v>4753761516.5299997</v>
      </c>
      <c r="O2180" s="4">
        <v>5421594553.2399998</v>
      </c>
      <c r="P2180" s="3" t="s">
        <v>1856</v>
      </c>
      <c r="Q2180" s="3" t="s">
        <v>518</v>
      </c>
      <c r="R2180" s="3" t="s">
        <v>133</v>
      </c>
      <c r="S2180" s="3" t="s">
        <v>110</v>
      </c>
      <c r="T2180" s="3" t="s">
        <v>134</v>
      </c>
      <c r="U2180" s="3" t="s">
        <v>115</v>
      </c>
      <c r="V2180" s="3" t="s">
        <v>408</v>
      </c>
      <c r="W2180" s="3" t="s">
        <v>34</v>
      </c>
      <c r="X2180" s="3" t="s">
        <v>409</v>
      </c>
      <c r="Y2180" s="3" t="s">
        <v>47</v>
      </c>
      <c r="Z2180" s="3" t="s">
        <v>410</v>
      </c>
      <c r="AA2180" s="3" t="s">
        <v>2329</v>
      </c>
      <c r="AB2180" s="4">
        <v>1</v>
      </c>
      <c r="AC2180" s="4">
        <v>11356</v>
      </c>
      <c r="AD2180" s="4">
        <v>11.36</v>
      </c>
      <c r="AE2180" s="4">
        <v>61900</v>
      </c>
    </row>
    <row r="2181" spans="1:31" ht="22" customHeight="1" x14ac:dyDescent="0.3">
      <c r="A2181" s="5">
        <v>42759</v>
      </c>
      <c r="B2181" s="6" t="s">
        <v>31</v>
      </c>
      <c r="C2181" s="6" t="s">
        <v>56</v>
      </c>
      <c r="D2181" s="7" t="s">
        <v>68</v>
      </c>
      <c r="E2181" s="7" t="s">
        <v>68</v>
      </c>
      <c r="F2181" s="7" t="s">
        <v>68</v>
      </c>
      <c r="G2181" s="7" t="s">
        <v>68</v>
      </c>
      <c r="H2181" s="7" t="s">
        <v>68</v>
      </c>
      <c r="I2181" s="6" t="s">
        <v>1843</v>
      </c>
      <c r="J2181" s="6" t="s">
        <v>579</v>
      </c>
      <c r="K2181" s="6" t="s">
        <v>580</v>
      </c>
      <c r="L2181" s="6" t="s">
        <v>110</v>
      </c>
      <c r="M2181" s="6" t="s">
        <v>61</v>
      </c>
      <c r="N2181" s="7" t="s">
        <v>68</v>
      </c>
      <c r="O2181" s="7" t="s">
        <v>68</v>
      </c>
      <c r="P2181" s="6" t="s">
        <v>581</v>
      </c>
      <c r="Q2181" s="6" t="s">
        <v>1858</v>
      </c>
      <c r="R2181" s="6" t="s">
        <v>968</v>
      </c>
      <c r="S2181" s="6" t="s">
        <v>110</v>
      </c>
      <c r="T2181" s="6" t="s">
        <v>969</v>
      </c>
      <c r="U2181" s="6" t="s">
        <v>115</v>
      </c>
      <c r="V2181" s="6" t="s">
        <v>45</v>
      </c>
      <c r="W2181" s="6" t="s">
        <v>34</v>
      </c>
      <c r="X2181" s="6" t="s">
        <v>46</v>
      </c>
      <c r="Y2181" s="6" t="s">
        <v>47</v>
      </c>
      <c r="Z2181" s="6" t="s">
        <v>971</v>
      </c>
      <c r="AA2181" s="6" t="s">
        <v>2330</v>
      </c>
      <c r="AB2181" s="7">
        <v>5</v>
      </c>
      <c r="AC2181" s="7">
        <v>40245</v>
      </c>
      <c r="AD2181" s="7">
        <v>40.24</v>
      </c>
      <c r="AE2181" s="7">
        <v>986000</v>
      </c>
    </row>
    <row r="2182" spans="1:31" ht="22" customHeight="1" x14ac:dyDescent="0.3">
      <c r="A2182" s="2">
        <v>42759</v>
      </c>
      <c r="B2182" s="3" t="s">
        <v>31</v>
      </c>
      <c r="C2182" s="3" t="s">
        <v>56</v>
      </c>
      <c r="D2182" s="4" t="s">
        <v>68</v>
      </c>
      <c r="E2182" s="4" t="s">
        <v>68</v>
      </c>
      <c r="F2182" s="4" t="s">
        <v>68</v>
      </c>
      <c r="G2182" s="4" t="s">
        <v>68</v>
      </c>
      <c r="H2182" s="4" t="s">
        <v>68</v>
      </c>
      <c r="I2182" s="3" t="s">
        <v>1843</v>
      </c>
      <c r="J2182" s="3" t="s">
        <v>131</v>
      </c>
      <c r="K2182" s="3" t="s">
        <v>109</v>
      </c>
      <c r="L2182" s="3" t="s">
        <v>110</v>
      </c>
      <c r="M2182" s="4" t="s">
        <v>68</v>
      </c>
      <c r="N2182" s="4" t="s">
        <v>68</v>
      </c>
      <c r="O2182" s="4" t="s">
        <v>68</v>
      </c>
      <c r="P2182" s="3" t="s">
        <v>132</v>
      </c>
      <c r="Q2182" s="3" t="s">
        <v>1858</v>
      </c>
      <c r="R2182" s="3" t="s">
        <v>2300</v>
      </c>
      <c r="S2182" s="3" t="s">
        <v>110</v>
      </c>
      <c r="T2182" s="3" t="s">
        <v>2301</v>
      </c>
      <c r="U2182" s="3" t="s">
        <v>115</v>
      </c>
      <c r="V2182" s="3" t="s">
        <v>45</v>
      </c>
      <c r="W2182" s="3" t="s">
        <v>34</v>
      </c>
      <c r="X2182" s="3" t="s">
        <v>46</v>
      </c>
      <c r="Y2182" s="3" t="s">
        <v>47</v>
      </c>
      <c r="Z2182" s="3" t="s">
        <v>971</v>
      </c>
      <c r="AA2182" s="3" t="s">
        <v>2302</v>
      </c>
      <c r="AB2182" s="4">
        <v>4</v>
      </c>
      <c r="AC2182" s="4">
        <v>34800</v>
      </c>
      <c r="AD2182" s="4">
        <v>34.799999999999997</v>
      </c>
      <c r="AE2182" s="4">
        <v>852000</v>
      </c>
    </row>
    <row r="2183" spans="1:31" ht="22" customHeight="1" x14ac:dyDescent="0.3">
      <c r="A2183" s="5">
        <v>42759</v>
      </c>
      <c r="B2183" s="6" t="s">
        <v>31</v>
      </c>
      <c r="C2183" s="6" t="s">
        <v>56</v>
      </c>
      <c r="D2183" s="7" t="s">
        <v>68</v>
      </c>
      <c r="E2183" s="7" t="s">
        <v>68</v>
      </c>
      <c r="F2183" s="7" t="s">
        <v>68</v>
      </c>
      <c r="G2183" s="7" t="s">
        <v>68</v>
      </c>
      <c r="H2183" s="7" t="s">
        <v>68</v>
      </c>
      <c r="I2183" s="6" t="s">
        <v>1843</v>
      </c>
      <c r="J2183" s="6" t="s">
        <v>131</v>
      </c>
      <c r="K2183" s="6" t="s">
        <v>109</v>
      </c>
      <c r="L2183" s="6" t="s">
        <v>110</v>
      </c>
      <c r="M2183" s="7" t="s">
        <v>68</v>
      </c>
      <c r="N2183" s="7" t="s">
        <v>68</v>
      </c>
      <c r="O2183" s="7" t="s">
        <v>68</v>
      </c>
      <c r="P2183" s="6" t="s">
        <v>132</v>
      </c>
      <c r="Q2183" s="6" t="s">
        <v>1858</v>
      </c>
      <c r="R2183" s="6" t="s">
        <v>113</v>
      </c>
      <c r="S2183" s="6" t="s">
        <v>110</v>
      </c>
      <c r="T2183" s="6" t="s">
        <v>114</v>
      </c>
      <c r="U2183" s="6" t="s">
        <v>115</v>
      </c>
      <c r="V2183" s="6" t="s">
        <v>45</v>
      </c>
      <c r="W2183" s="6" t="s">
        <v>34</v>
      </c>
      <c r="X2183" s="6" t="s">
        <v>46</v>
      </c>
      <c r="Y2183" s="6" t="s">
        <v>47</v>
      </c>
      <c r="Z2183" s="6" t="s">
        <v>971</v>
      </c>
      <c r="AA2183" s="6" t="s">
        <v>2331</v>
      </c>
      <c r="AB2183" s="7">
        <v>2</v>
      </c>
      <c r="AC2183" s="7">
        <v>28840</v>
      </c>
      <c r="AD2183" s="7">
        <v>28.84</v>
      </c>
      <c r="AE2183" s="7">
        <v>706000</v>
      </c>
    </row>
    <row r="2184" spans="1:31" ht="22" customHeight="1" x14ac:dyDescent="0.3">
      <c r="A2184" s="2">
        <v>42759</v>
      </c>
      <c r="B2184" s="3" t="s">
        <v>31</v>
      </c>
      <c r="C2184" s="3" t="s">
        <v>56</v>
      </c>
      <c r="D2184" s="4" t="s">
        <v>68</v>
      </c>
      <c r="E2184" s="4" t="s">
        <v>68</v>
      </c>
      <c r="F2184" s="4" t="s">
        <v>68</v>
      </c>
      <c r="G2184" s="4" t="s">
        <v>68</v>
      </c>
      <c r="H2184" s="4" t="s">
        <v>68</v>
      </c>
      <c r="I2184" s="3" t="s">
        <v>1843</v>
      </c>
      <c r="J2184" s="3" t="s">
        <v>131</v>
      </c>
      <c r="K2184" s="3" t="s">
        <v>109</v>
      </c>
      <c r="L2184" s="3" t="s">
        <v>110</v>
      </c>
      <c r="M2184" s="4" t="s">
        <v>68</v>
      </c>
      <c r="N2184" s="4" t="s">
        <v>68</v>
      </c>
      <c r="O2184" s="4" t="s">
        <v>68</v>
      </c>
      <c r="P2184" s="3" t="s">
        <v>132</v>
      </c>
      <c r="Q2184" s="3" t="s">
        <v>1858</v>
      </c>
      <c r="R2184" s="3" t="s">
        <v>113</v>
      </c>
      <c r="S2184" s="3" t="s">
        <v>110</v>
      </c>
      <c r="T2184" s="3" t="s">
        <v>114</v>
      </c>
      <c r="U2184" s="3" t="s">
        <v>115</v>
      </c>
      <c r="V2184" s="3" t="s">
        <v>45</v>
      </c>
      <c r="W2184" s="3" t="s">
        <v>34</v>
      </c>
      <c r="X2184" s="3" t="s">
        <v>46</v>
      </c>
      <c r="Y2184" s="3" t="s">
        <v>47</v>
      </c>
      <c r="Z2184" s="3" t="s">
        <v>971</v>
      </c>
      <c r="AA2184" s="3" t="s">
        <v>2332</v>
      </c>
      <c r="AB2184" s="4">
        <v>1</v>
      </c>
      <c r="AC2184" s="4">
        <v>13752</v>
      </c>
      <c r="AD2184" s="4">
        <v>13.75</v>
      </c>
      <c r="AE2184" s="4">
        <v>337000</v>
      </c>
    </row>
    <row r="2185" spans="1:31" ht="22" customHeight="1" x14ac:dyDescent="0.3">
      <c r="A2185" s="5">
        <v>42758</v>
      </c>
      <c r="B2185" s="6" t="s">
        <v>107</v>
      </c>
      <c r="C2185" s="6" t="s">
        <v>56</v>
      </c>
      <c r="D2185" s="7" t="s">
        <v>68</v>
      </c>
      <c r="E2185" s="7" t="s">
        <v>68</v>
      </c>
      <c r="F2185" s="7" t="s">
        <v>68</v>
      </c>
      <c r="G2185" s="7" t="s">
        <v>68</v>
      </c>
      <c r="H2185" s="7" t="s">
        <v>68</v>
      </c>
      <c r="I2185" s="6" t="s">
        <v>1843</v>
      </c>
      <c r="J2185" s="6" t="s">
        <v>108</v>
      </c>
      <c r="K2185" s="6" t="s">
        <v>109</v>
      </c>
      <c r="L2185" s="6" t="s">
        <v>110</v>
      </c>
      <c r="M2185" s="6" t="s">
        <v>61</v>
      </c>
      <c r="N2185" s="7">
        <v>4753761516.5299997</v>
      </c>
      <c r="O2185" s="7">
        <v>5421594553.2399998</v>
      </c>
      <c r="P2185" s="6" t="s">
        <v>1856</v>
      </c>
      <c r="Q2185" s="6" t="s">
        <v>1858</v>
      </c>
      <c r="R2185" s="6" t="s">
        <v>133</v>
      </c>
      <c r="S2185" s="6" t="s">
        <v>110</v>
      </c>
      <c r="T2185" s="6" t="s">
        <v>134</v>
      </c>
      <c r="U2185" s="6" t="s">
        <v>115</v>
      </c>
      <c r="V2185" s="6" t="s">
        <v>45</v>
      </c>
      <c r="W2185" s="6" t="s">
        <v>34</v>
      </c>
      <c r="X2185" s="6" t="s">
        <v>46</v>
      </c>
      <c r="Y2185" s="6" t="s">
        <v>47</v>
      </c>
      <c r="Z2185" s="6" t="s">
        <v>187</v>
      </c>
      <c r="AA2185" s="6" t="s">
        <v>2333</v>
      </c>
      <c r="AB2185" s="7">
        <v>2</v>
      </c>
      <c r="AC2185" s="7">
        <v>20280</v>
      </c>
      <c r="AD2185" s="7">
        <v>20.28</v>
      </c>
      <c r="AE2185" s="7">
        <v>184000</v>
      </c>
    </row>
    <row r="2186" spans="1:31" ht="22" customHeight="1" x14ac:dyDescent="0.3">
      <c r="A2186" s="2">
        <v>42758</v>
      </c>
      <c r="B2186" s="3" t="s">
        <v>31</v>
      </c>
      <c r="C2186" s="3" t="s">
        <v>56</v>
      </c>
      <c r="D2186" s="4" t="s">
        <v>68</v>
      </c>
      <c r="E2186" s="4" t="s">
        <v>68</v>
      </c>
      <c r="F2186" s="4" t="s">
        <v>68</v>
      </c>
      <c r="G2186" s="4" t="s">
        <v>68</v>
      </c>
      <c r="H2186" s="4" t="s">
        <v>68</v>
      </c>
      <c r="I2186" s="3" t="s">
        <v>1843</v>
      </c>
      <c r="J2186" s="3" t="s">
        <v>656</v>
      </c>
      <c r="K2186" s="4" t="s">
        <v>68</v>
      </c>
      <c r="L2186" s="4" t="s">
        <v>68</v>
      </c>
      <c r="M2186" s="4" t="s">
        <v>68</v>
      </c>
      <c r="N2186" s="4" t="s">
        <v>68</v>
      </c>
      <c r="O2186" s="4" t="s">
        <v>68</v>
      </c>
      <c r="P2186" s="3" t="s">
        <v>657</v>
      </c>
      <c r="Q2186" s="3" t="s">
        <v>1858</v>
      </c>
      <c r="R2186" s="3" t="s">
        <v>133</v>
      </c>
      <c r="S2186" s="3" t="s">
        <v>110</v>
      </c>
      <c r="T2186" s="3" t="s">
        <v>134</v>
      </c>
      <c r="U2186" s="3" t="s">
        <v>115</v>
      </c>
      <c r="V2186" s="3" t="s">
        <v>45</v>
      </c>
      <c r="W2186" s="3" t="s">
        <v>34</v>
      </c>
      <c r="X2186" s="3" t="s">
        <v>46</v>
      </c>
      <c r="Y2186" s="3" t="s">
        <v>47</v>
      </c>
      <c r="Z2186" s="3" t="s">
        <v>373</v>
      </c>
      <c r="AA2186" s="3" t="s">
        <v>2334</v>
      </c>
      <c r="AB2186" s="4">
        <v>1</v>
      </c>
      <c r="AC2186" s="4">
        <v>18500</v>
      </c>
      <c r="AD2186" s="4">
        <v>18.5</v>
      </c>
      <c r="AE2186" s="4">
        <v>1271000</v>
      </c>
    </row>
    <row r="2187" spans="1:31" ht="22" customHeight="1" x14ac:dyDescent="0.3">
      <c r="A2187" s="5">
        <v>42758</v>
      </c>
      <c r="B2187" s="6" t="s">
        <v>31</v>
      </c>
      <c r="C2187" s="6" t="s">
        <v>56</v>
      </c>
      <c r="D2187" s="7" t="s">
        <v>68</v>
      </c>
      <c r="E2187" s="7" t="s">
        <v>68</v>
      </c>
      <c r="F2187" s="7" t="s">
        <v>68</v>
      </c>
      <c r="G2187" s="7" t="s">
        <v>68</v>
      </c>
      <c r="H2187" s="7" t="s">
        <v>68</v>
      </c>
      <c r="I2187" s="6" t="s">
        <v>1843</v>
      </c>
      <c r="J2187" s="6" t="s">
        <v>656</v>
      </c>
      <c r="K2187" s="7" t="s">
        <v>68</v>
      </c>
      <c r="L2187" s="7" t="s">
        <v>68</v>
      </c>
      <c r="M2187" s="7" t="s">
        <v>68</v>
      </c>
      <c r="N2187" s="7" t="s">
        <v>68</v>
      </c>
      <c r="O2187" s="7" t="s">
        <v>68</v>
      </c>
      <c r="P2187" s="6" t="s">
        <v>657</v>
      </c>
      <c r="Q2187" s="6" t="s">
        <v>1858</v>
      </c>
      <c r="R2187" s="6" t="s">
        <v>133</v>
      </c>
      <c r="S2187" s="6" t="s">
        <v>110</v>
      </c>
      <c r="T2187" s="6" t="s">
        <v>134</v>
      </c>
      <c r="U2187" s="6" t="s">
        <v>115</v>
      </c>
      <c r="V2187" s="6" t="s">
        <v>45</v>
      </c>
      <c r="W2187" s="6" t="s">
        <v>34</v>
      </c>
      <c r="X2187" s="6" t="s">
        <v>46</v>
      </c>
      <c r="Y2187" s="6" t="s">
        <v>47</v>
      </c>
      <c r="Z2187" s="6" t="s">
        <v>163</v>
      </c>
      <c r="AA2187" s="6" t="s">
        <v>2335</v>
      </c>
      <c r="AB2187" s="7">
        <v>1</v>
      </c>
      <c r="AC2187" s="7">
        <v>18160</v>
      </c>
      <c r="AD2187" s="7">
        <v>18.16</v>
      </c>
      <c r="AE2187" s="7">
        <v>1264000</v>
      </c>
    </row>
    <row r="2188" spans="1:31" ht="22" customHeight="1" x14ac:dyDescent="0.3">
      <c r="A2188" s="2">
        <v>42757</v>
      </c>
      <c r="B2188" s="3" t="s">
        <v>31</v>
      </c>
      <c r="C2188" s="3" t="s">
        <v>56</v>
      </c>
      <c r="D2188" s="4" t="s">
        <v>68</v>
      </c>
      <c r="E2188" s="4" t="s">
        <v>68</v>
      </c>
      <c r="F2188" s="4" t="s">
        <v>68</v>
      </c>
      <c r="G2188" s="4" t="s">
        <v>68</v>
      </c>
      <c r="H2188" s="4" t="s">
        <v>68</v>
      </c>
      <c r="I2188" s="3" t="s">
        <v>1843</v>
      </c>
      <c r="J2188" s="3" t="s">
        <v>1676</v>
      </c>
      <c r="K2188" s="3" t="s">
        <v>1677</v>
      </c>
      <c r="L2188" s="3" t="s">
        <v>92</v>
      </c>
      <c r="M2188" s="3" t="s">
        <v>61</v>
      </c>
      <c r="N2188" s="8">
        <v>42196711</v>
      </c>
      <c r="O2188" s="4" t="s">
        <v>68</v>
      </c>
      <c r="P2188" s="3" t="s">
        <v>1678</v>
      </c>
      <c r="Q2188" s="3" t="s">
        <v>1858</v>
      </c>
      <c r="R2188" s="3" t="s">
        <v>91</v>
      </c>
      <c r="S2188" s="3" t="s">
        <v>92</v>
      </c>
      <c r="T2188" s="3" t="s">
        <v>93</v>
      </c>
      <c r="U2188" s="3" t="s">
        <v>94</v>
      </c>
      <c r="V2188" s="3" t="s">
        <v>45</v>
      </c>
      <c r="W2188" s="3" t="s">
        <v>34</v>
      </c>
      <c r="X2188" s="3" t="s">
        <v>46</v>
      </c>
      <c r="Y2188" s="3" t="s">
        <v>47</v>
      </c>
      <c r="Z2188" s="3" t="s">
        <v>205</v>
      </c>
      <c r="AA2188" s="3" t="s">
        <v>2336</v>
      </c>
      <c r="AB2188" s="4">
        <v>2</v>
      </c>
      <c r="AC2188" s="4">
        <v>25200</v>
      </c>
      <c r="AD2188" s="4">
        <v>25.2</v>
      </c>
      <c r="AE2188" s="4">
        <v>338000</v>
      </c>
    </row>
    <row r="2189" spans="1:31" ht="22" customHeight="1" x14ac:dyDescent="0.3">
      <c r="A2189" s="5">
        <v>42757</v>
      </c>
      <c r="B2189" s="6" t="s">
        <v>31</v>
      </c>
      <c r="C2189" s="6" t="s">
        <v>56</v>
      </c>
      <c r="D2189" s="6" t="s">
        <v>222</v>
      </c>
      <c r="E2189" s="6" t="s">
        <v>34</v>
      </c>
      <c r="F2189" s="7" t="s">
        <v>68</v>
      </c>
      <c r="G2189" s="7" t="s">
        <v>68</v>
      </c>
      <c r="H2189" s="7" t="s">
        <v>68</v>
      </c>
      <c r="I2189" s="6" t="s">
        <v>1882</v>
      </c>
      <c r="J2189" s="6" t="s">
        <v>1676</v>
      </c>
      <c r="K2189" s="6" t="s">
        <v>1677</v>
      </c>
      <c r="L2189" s="6" t="s">
        <v>92</v>
      </c>
      <c r="M2189" s="6" t="s">
        <v>61</v>
      </c>
      <c r="N2189" s="9">
        <v>42196711</v>
      </c>
      <c r="O2189" s="7" t="s">
        <v>68</v>
      </c>
      <c r="P2189" s="6" t="s">
        <v>1678</v>
      </c>
      <c r="Q2189" s="6" t="s">
        <v>1858</v>
      </c>
      <c r="R2189" s="6" t="s">
        <v>91</v>
      </c>
      <c r="S2189" s="6" t="s">
        <v>92</v>
      </c>
      <c r="T2189" s="6" t="s">
        <v>93</v>
      </c>
      <c r="U2189" s="6" t="s">
        <v>94</v>
      </c>
      <c r="V2189" s="6" t="s">
        <v>45</v>
      </c>
      <c r="W2189" s="6" t="s">
        <v>34</v>
      </c>
      <c r="X2189" s="6" t="s">
        <v>46</v>
      </c>
      <c r="Y2189" s="6" t="s">
        <v>47</v>
      </c>
      <c r="Z2189" s="6" t="s">
        <v>205</v>
      </c>
      <c r="AA2189" s="6" t="s">
        <v>2337</v>
      </c>
      <c r="AB2189" s="7">
        <v>2</v>
      </c>
      <c r="AC2189" s="7">
        <v>25200</v>
      </c>
      <c r="AD2189" s="7">
        <v>25.2</v>
      </c>
      <c r="AE2189" s="7">
        <v>338000</v>
      </c>
    </row>
    <row r="2190" spans="1:31" ht="22" customHeight="1" x14ac:dyDescent="0.3">
      <c r="A2190" s="2">
        <v>42757</v>
      </c>
      <c r="B2190" s="3" t="s">
        <v>31</v>
      </c>
      <c r="C2190" s="3" t="s">
        <v>56</v>
      </c>
      <c r="D2190" s="4" t="s">
        <v>68</v>
      </c>
      <c r="E2190" s="4" t="s">
        <v>68</v>
      </c>
      <c r="F2190" s="4" t="s">
        <v>68</v>
      </c>
      <c r="G2190" s="4" t="s">
        <v>68</v>
      </c>
      <c r="H2190" s="4" t="s">
        <v>68</v>
      </c>
      <c r="I2190" s="3" t="s">
        <v>1843</v>
      </c>
      <c r="J2190" s="3" t="s">
        <v>1676</v>
      </c>
      <c r="K2190" s="3" t="s">
        <v>1677</v>
      </c>
      <c r="L2190" s="3" t="s">
        <v>92</v>
      </c>
      <c r="M2190" s="3" t="s">
        <v>61</v>
      </c>
      <c r="N2190" s="8">
        <v>42196711</v>
      </c>
      <c r="O2190" s="4" t="s">
        <v>68</v>
      </c>
      <c r="P2190" s="3" t="s">
        <v>1678</v>
      </c>
      <c r="Q2190" s="3" t="s">
        <v>1858</v>
      </c>
      <c r="R2190" s="3" t="s">
        <v>91</v>
      </c>
      <c r="S2190" s="3" t="s">
        <v>92</v>
      </c>
      <c r="T2190" s="3" t="s">
        <v>93</v>
      </c>
      <c r="U2190" s="3" t="s">
        <v>94</v>
      </c>
      <c r="V2190" s="3" t="s">
        <v>45</v>
      </c>
      <c r="W2190" s="3" t="s">
        <v>34</v>
      </c>
      <c r="X2190" s="3" t="s">
        <v>46</v>
      </c>
      <c r="Y2190" s="3" t="s">
        <v>47</v>
      </c>
      <c r="Z2190" s="3" t="s">
        <v>205</v>
      </c>
      <c r="AA2190" s="3" t="s">
        <v>2338</v>
      </c>
      <c r="AB2190" s="4">
        <v>2</v>
      </c>
      <c r="AC2190" s="4">
        <v>25200</v>
      </c>
      <c r="AD2190" s="4">
        <v>25.2</v>
      </c>
      <c r="AE2190" s="4">
        <v>338000</v>
      </c>
    </row>
    <row r="2191" spans="1:31" ht="22" customHeight="1" x14ac:dyDescent="0.3">
      <c r="A2191" s="5">
        <v>42757</v>
      </c>
      <c r="B2191" s="6" t="s">
        <v>31</v>
      </c>
      <c r="C2191" s="6" t="s">
        <v>56</v>
      </c>
      <c r="D2191" s="6" t="s">
        <v>222</v>
      </c>
      <c r="E2191" s="6" t="s">
        <v>34</v>
      </c>
      <c r="F2191" s="7" t="s">
        <v>68</v>
      </c>
      <c r="G2191" s="7" t="s">
        <v>68</v>
      </c>
      <c r="H2191" s="7" t="s">
        <v>68</v>
      </c>
      <c r="I2191" s="6" t="s">
        <v>1882</v>
      </c>
      <c r="J2191" s="6" t="s">
        <v>1676</v>
      </c>
      <c r="K2191" s="6" t="s">
        <v>1677</v>
      </c>
      <c r="L2191" s="6" t="s">
        <v>92</v>
      </c>
      <c r="M2191" s="6" t="s">
        <v>61</v>
      </c>
      <c r="N2191" s="9">
        <v>42196711</v>
      </c>
      <c r="O2191" s="7" t="s">
        <v>68</v>
      </c>
      <c r="P2191" s="6" t="s">
        <v>1678</v>
      </c>
      <c r="Q2191" s="6" t="s">
        <v>1858</v>
      </c>
      <c r="R2191" s="6" t="s">
        <v>91</v>
      </c>
      <c r="S2191" s="6" t="s">
        <v>92</v>
      </c>
      <c r="T2191" s="6" t="s">
        <v>93</v>
      </c>
      <c r="U2191" s="6" t="s">
        <v>94</v>
      </c>
      <c r="V2191" s="6" t="s">
        <v>45</v>
      </c>
      <c r="W2191" s="6" t="s">
        <v>34</v>
      </c>
      <c r="X2191" s="6" t="s">
        <v>46</v>
      </c>
      <c r="Y2191" s="6" t="s">
        <v>47</v>
      </c>
      <c r="Z2191" s="6" t="s">
        <v>205</v>
      </c>
      <c r="AA2191" s="6" t="s">
        <v>2339</v>
      </c>
      <c r="AB2191" s="7">
        <v>8</v>
      </c>
      <c r="AC2191" s="7">
        <v>104800</v>
      </c>
      <c r="AD2191" s="7">
        <v>104.8</v>
      </c>
      <c r="AE2191" s="7">
        <v>1407000</v>
      </c>
    </row>
    <row r="2192" spans="1:31" ht="22" customHeight="1" x14ac:dyDescent="0.3">
      <c r="A2192" s="2">
        <v>42757</v>
      </c>
      <c r="B2192" s="3" t="s">
        <v>31</v>
      </c>
      <c r="C2192" s="3" t="s">
        <v>56</v>
      </c>
      <c r="D2192" s="3" t="s">
        <v>222</v>
      </c>
      <c r="E2192" s="3" t="s">
        <v>34</v>
      </c>
      <c r="F2192" s="4" t="s">
        <v>68</v>
      </c>
      <c r="G2192" s="4" t="s">
        <v>68</v>
      </c>
      <c r="H2192" s="4" t="s">
        <v>68</v>
      </c>
      <c r="I2192" s="3" t="s">
        <v>1882</v>
      </c>
      <c r="J2192" s="3" t="s">
        <v>1676</v>
      </c>
      <c r="K2192" s="3" t="s">
        <v>1677</v>
      </c>
      <c r="L2192" s="3" t="s">
        <v>92</v>
      </c>
      <c r="M2192" s="3" t="s">
        <v>61</v>
      </c>
      <c r="N2192" s="8">
        <v>42196711</v>
      </c>
      <c r="O2192" s="4" t="s">
        <v>68</v>
      </c>
      <c r="P2192" s="3" t="s">
        <v>1678</v>
      </c>
      <c r="Q2192" s="3" t="s">
        <v>1858</v>
      </c>
      <c r="R2192" s="3" t="s">
        <v>91</v>
      </c>
      <c r="S2192" s="3" t="s">
        <v>92</v>
      </c>
      <c r="T2192" s="3" t="s">
        <v>93</v>
      </c>
      <c r="U2192" s="3" t="s">
        <v>94</v>
      </c>
      <c r="V2192" s="3" t="s">
        <v>45</v>
      </c>
      <c r="W2192" s="3" t="s">
        <v>34</v>
      </c>
      <c r="X2192" s="3" t="s">
        <v>46</v>
      </c>
      <c r="Y2192" s="3" t="s">
        <v>47</v>
      </c>
      <c r="Z2192" s="3" t="s">
        <v>205</v>
      </c>
      <c r="AA2192" s="3" t="s">
        <v>2340</v>
      </c>
      <c r="AB2192" s="4">
        <v>6</v>
      </c>
      <c r="AC2192" s="4">
        <v>78600</v>
      </c>
      <c r="AD2192" s="4">
        <v>78.599999999999994</v>
      </c>
      <c r="AE2192" s="4">
        <v>1055000</v>
      </c>
    </row>
    <row r="2193" spans="1:31" ht="22" customHeight="1" x14ac:dyDescent="0.3">
      <c r="A2193" s="5">
        <v>42757</v>
      </c>
      <c r="B2193" s="6" t="s">
        <v>31</v>
      </c>
      <c r="C2193" s="6" t="s">
        <v>56</v>
      </c>
      <c r="D2193" s="6" t="s">
        <v>222</v>
      </c>
      <c r="E2193" s="6" t="s">
        <v>34</v>
      </c>
      <c r="F2193" s="7" t="s">
        <v>68</v>
      </c>
      <c r="G2193" s="7" t="s">
        <v>68</v>
      </c>
      <c r="H2193" s="7" t="s">
        <v>68</v>
      </c>
      <c r="I2193" s="6" t="s">
        <v>1882</v>
      </c>
      <c r="J2193" s="6" t="s">
        <v>1676</v>
      </c>
      <c r="K2193" s="6" t="s">
        <v>1677</v>
      </c>
      <c r="L2193" s="6" t="s">
        <v>92</v>
      </c>
      <c r="M2193" s="6" t="s">
        <v>61</v>
      </c>
      <c r="N2193" s="9">
        <v>42196711</v>
      </c>
      <c r="O2193" s="7" t="s">
        <v>68</v>
      </c>
      <c r="P2193" s="6" t="s">
        <v>1678</v>
      </c>
      <c r="Q2193" s="6" t="s">
        <v>1858</v>
      </c>
      <c r="R2193" s="6" t="s">
        <v>91</v>
      </c>
      <c r="S2193" s="6" t="s">
        <v>92</v>
      </c>
      <c r="T2193" s="6" t="s">
        <v>93</v>
      </c>
      <c r="U2193" s="6" t="s">
        <v>94</v>
      </c>
      <c r="V2193" s="6" t="s">
        <v>45</v>
      </c>
      <c r="W2193" s="6" t="s">
        <v>34</v>
      </c>
      <c r="X2193" s="6" t="s">
        <v>46</v>
      </c>
      <c r="Y2193" s="6" t="s">
        <v>47</v>
      </c>
      <c r="Z2193" s="6" t="s">
        <v>205</v>
      </c>
      <c r="AA2193" s="6" t="s">
        <v>2341</v>
      </c>
      <c r="AB2193" s="7">
        <v>4</v>
      </c>
      <c r="AC2193" s="7">
        <v>50400</v>
      </c>
      <c r="AD2193" s="7">
        <v>50.4</v>
      </c>
      <c r="AE2193" s="7">
        <v>677000</v>
      </c>
    </row>
    <row r="2194" spans="1:31" ht="22" customHeight="1" x14ac:dyDescent="0.3">
      <c r="A2194" s="2">
        <v>42754</v>
      </c>
      <c r="B2194" s="3" t="s">
        <v>31</v>
      </c>
      <c r="C2194" s="3" t="s">
        <v>1873</v>
      </c>
      <c r="D2194" s="3" t="s">
        <v>33</v>
      </c>
      <c r="E2194" s="3" t="s">
        <v>34</v>
      </c>
      <c r="F2194" s="3" t="s">
        <v>61</v>
      </c>
      <c r="G2194" s="8">
        <v>668366358</v>
      </c>
      <c r="H2194" s="4" t="s">
        <v>68</v>
      </c>
      <c r="I2194" s="3" t="s">
        <v>1874</v>
      </c>
      <c r="J2194" s="3" t="s">
        <v>244</v>
      </c>
      <c r="K2194" s="4" t="s">
        <v>68</v>
      </c>
      <c r="L2194" s="3" t="s">
        <v>245</v>
      </c>
      <c r="M2194" s="3" t="s">
        <v>61</v>
      </c>
      <c r="N2194" s="4" t="s">
        <v>68</v>
      </c>
      <c r="O2194" s="4" t="s">
        <v>68</v>
      </c>
      <c r="P2194" s="3" t="s">
        <v>246</v>
      </c>
      <c r="Q2194" s="3" t="s">
        <v>1845</v>
      </c>
      <c r="R2194" s="3" t="s">
        <v>474</v>
      </c>
      <c r="S2194" s="3" t="s">
        <v>245</v>
      </c>
      <c r="T2194" s="3" t="s">
        <v>475</v>
      </c>
      <c r="U2194" s="3" t="s">
        <v>124</v>
      </c>
      <c r="V2194" s="3" t="s">
        <v>45</v>
      </c>
      <c r="W2194" s="3" t="s">
        <v>34</v>
      </c>
      <c r="X2194" s="3" t="s">
        <v>46</v>
      </c>
      <c r="Y2194" s="3" t="s">
        <v>47</v>
      </c>
      <c r="Z2194" s="3" t="s">
        <v>187</v>
      </c>
      <c r="AA2194" s="3" t="s">
        <v>2342</v>
      </c>
      <c r="AB2194" s="4">
        <v>7</v>
      </c>
      <c r="AC2194" s="4">
        <v>170800</v>
      </c>
      <c r="AD2194" s="4">
        <v>170.8</v>
      </c>
      <c r="AE2194" s="4">
        <v>3249000</v>
      </c>
    </row>
    <row r="2195" spans="1:31" ht="22" customHeight="1" x14ac:dyDescent="0.3">
      <c r="A2195" s="5">
        <v>42752</v>
      </c>
      <c r="B2195" s="6" t="s">
        <v>31</v>
      </c>
      <c r="C2195" s="6" t="s">
        <v>56</v>
      </c>
      <c r="D2195" s="7" t="s">
        <v>68</v>
      </c>
      <c r="E2195" s="7" t="s">
        <v>68</v>
      </c>
      <c r="F2195" s="7" t="s">
        <v>68</v>
      </c>
      <c r="G2195" s="7" t="s">
        <v>68</v>
      </c>
      <c r="H2195" s="7" t="s">
        <v>68</v>
      </c>
      <c r="I2195" s="6" t="s">
        <v>1843</v>
      </c>
      <c r="J2195" s="6" t="s">
        <v>77</v>
      </c>
      <c r="K2195" s="6" t="s">
        <v>78</v>
      </c>
      <c r="L2195" s="6" t="s">
        <v>79</v>
      </c>
      <c r="M2195" s="7" t="s">
        <v>68</v>
      </c>
      <c r="N2195" s="7" t="s">
        <v>68</v>
      </c>
      <c r="O2195" s="7" t="s">
        <v>68</v>
      </c>
      <c r="P2195" s="6" t="s">
        <v>80</v>
      </c>
      <c r="Q2195" s="6" t="s">
        <v>1136</v>
      </c>
      <c r="R2195" s="6" t="s">
        <v>82</v>
      </c>
      <c r="S2195" s="6" t="s">
        <v>79</v>
      </c>
      <c r="T2195" s="6" t="s">
        <v>83</v>
      </c>
      <c r="U2195" s="6" t="s">
        <v>65</v>
      </c>
      <c r="V2195" s="6" t="s">
        <v>45</v>
      </c>
      <c r="W2195" s="6" t="s">
        <v>34</v>
      </c>
      <c r="X2195" s="6" t="s">
        <v>46</v>
      </c>
      <c r="Y2195" s="6" t="s">
        <v>47</v>
      </c>
      <c r="Z2195" s="6" t="s">
        <v>84</v>
      </c>
      <c r="AA2195" s="6" t="s">
        <v>2343</v>
      </c>
      <c r="AB2195" s="7">
        <v>2</v>
      </c>
      <c r="AC2195" s="7">
        <v>28839</v>
      </c>
      <c r="AD2195" s="7">
        <v>28.84</v>
      </c>
      <c r="AE2195" s="7">
        <v>137000</v>
      </c>
    </row>
    <row r="2196" spans="1:31" ht="22" customHeight="1" x14ac:dyDescent="0.3">
      <c r="A2196" s="2">
        <v>42750</v>
      </c>
      <c r="B2196" s="3" t="s">
        <v>31</v>
      </c>
      <c r="C2196" s="3" t="s">
        <v>56</v>
      </c>
      <c r="D2196" s="4" t="s">
        <v>68</v>
      </c>
      <c r="E2196" s="4" t="s">
        <v>68</v>
      </c>
      <c r="F2196" s="4" t="s">
        <v>68</v>
      </c>
      <c r="G2196" s="4" t="s">
        <v>68</v>
      </c>
      <c r="H2196" s="4" t="s">
        <v>68</v>
      </c>
      <c r="I2196" s="3" t="s">
        <v>1843</v>
      </c>
      <c r="J2196" s="3" t="s">
        <v>1676</v>
      </c>
      <c r="K2196" s="3" t="s">
        <v>1677</v>
      </c>
      <c r="L2196" s="3" t="s">
        <v>92</v>
      </c>
      <c r="M2196" s="3" t="s">
        <v>61</v>
      </c>
      <c r="N2196" s="8">
        <v>42196711</v>
      </c>
      <c r="O2196" s="4" t="s">
        <v>68</v>
      </c>
      <c r="P2196" s="3" t="s">
        <v>1678</v>
      </c>
      <c r="Q2196" s="3" t="s">
        <v>1858</v>
      </c>
      <c r="R2196" s="3" t="s">
        <v>91</v>
      </c>
      <c r="S2196" s="3" t="s">
        <v>92</v>
      </c>
      <c r="T2196" s="3" t="s">
        <v>93</v>
      </c>
      <c r="U2196" s="3" t="s">
        <v>94</v>
      </c>
      <c r="V2196" s="3" t="s">
        <v>45</v>
      </c>
      <c r="W2196" s="3" t="s">
        <v>34</v>
      </c>
      <c r="X2196" s="3" t="s">
        <v>46</v>
      </c>
      <c r="Y2196" s="3" t="s">
        <v>47</v>
      </c>
      <c r="Z2196" s="3" t="s">
        <v>205</v>
      </c>
      <c r="AA2196" s="3" t="s">
        <v>2344</v>
      </c>
      <c r="AB2196" s="4">
        <v>6</v>
      </c>
      <c r="AC2196" s="4">
        <v>75600</v>
      </c>
      <c r="AD2196" s="4">
        <v>75.599999999999994</v>
      </c>
      <c r="AE2196" s="4">
        <v>1015000</v>
      </c>
    </row>
    <row r="2197" spans="1:31" ht="22" customHeight="1" x14ac:dyDescent="0.3">
      <c r="A2197" s="5">
        <v>42750</v>
      </c>
      <c r="B2197" s="6" t="s">
        <v>31</v>
      </c>
      <c r="C2197" s="6" t="s">
        <v>56</v>
      </c>
      <c r="D2197" s="7" t="s">
        <v>68</v>
      </c>
      <c r="E2197" s="7" t="s">
        <v>68</v>
      </c>
      <c r="F2197" s="7" t="s">
        <v>68</v>
      </c>
      <c r="G2197" s="7" t="s">
        <v>68</v>
      </c>
      <c r="H2197" s="7" t="s">
        <v>68</v>
      </c>
      <c r="I2197" s="6" t="s">
        <v>1843</v>
      </c>
      <c r="J2197" s="6" t="s">
        <v>1676</v>
      </c>
      <c r="K2197" s="6" t="s">
        <v>1677</v>
      </c>
      <c r="L2197" s="6" t="s">
        <v>92</v>
      </c>
      <c r="M2197" s="6" t="s">
        <v>61</v>
      </c>
      <c r="N2197" s="9">
        <v>42196711</v>
      </c>
      <c r="O2197" s="7" t="s">
        <v>68</v>
      </c>
      <c r="P2197" s="6" t="s">
        <v>1678</v>
      </c>
      <c r="Q2197" s="6" t="s">
        <v>1858</v>
      </c>
      <c r="R2197" s="6" t="s">
        <v>91</v>
      </c>
      <c r="S2197" s="6" t="s">
        <v>92</v>
      </c>
      <c r="T2197" s="6" t="s">
        <v>93</v>
      </c>
      <c r="U2197" s="6" t="s">
        <v>94</v>
      </c>
      <c r="V2197" s="6" t="s">
        <v>45</v>
      </c>
      <c r="W2197" s="6" t="s">
        <v>34</v>
      </c>
      <c r="X2197" s="6" t="s">
        <v>46</v>
      </c>
      <c r="Y2197" s="6" t="s">
        <v>47</v>
      </c>
      <c r="Z2197" s="6" t="s">
        <v>205</v>
      </c>
      <c r="AA2197" s="6" t="s">
        <v>2345</v>
      </c>
      <c r="AB2197" s="7">
        <v>2</v>
      </c>
      <c r="AC2197" s="7">
        <v>25200</v>
      </c>
      <c r="AD2197" s="7">
        <v>25.2</v>
      </c>
      <c r="AE2197" s="7">
        <v>338000</v>
      </c>
    </row>
    <row r="2198" spans="1:31" ht="22" customHeight="1" x14ac:dyDescent="0.3">
      <c r="A2198" s="2">
        <v>42750</v>
      </c>
      <c r="B2198" s="3" t="s">
        <v>31</v>
      </c>
      <c r="C2198" s="3" t="s">
        <v>56</v>
      </c>
      <c r="D2198" s="4" t="s">
        <v>68</v>
      </c>
      <c r="E2198" s="4" t="s">
        <v>68</v>
      </c>
      <c r="F2198" s="4" t="s">
        <v>68</v>
      </c>
      <c r="G2198" s="4" t="s">
        <v>68</v>
      </c>
      <c r="H2198" s="4" t="s">
        <v>68</v>
      </c>
      <c r="I2198" s="3" t="s">
        <v>1843</v>
      </c>
      <c r="J2198" s="3" t="s">
        <v>1676</v>
      </c>
      <c r="K2198" s="3" t="s">
        <v>1677</v>
      </c>
      <c r="L2198" s="3" t="s">
        <v>92</v>
      </c>
      <c r="M2198" s="3" t="s">
        <v>61</v>
      </c>
      <c r="N2198" s="8">
        <v>42196711</v>
      </c>
      <c r="O2198" s="4" t="s">
        <v>68</v>
      </c>
      <c r="P2198" s="3" t="s">
        <v>1678</v>
      </c>
      <c r="Q2198" s="3" t="s">
        <v>1858</v>
      </c>
      <c r="R2198" s="3" t="s">
        <v>91</v>
      </c>
      <c r="S2198" s="3" t="s">
        <v>92</v>
      </c>
      <c r="T2198" s="3" t="s">
        <v>93</v>
      </c>
      <c r="U2198" s="3" t="s">
        <v>94</v>
      </c>
      <c r="V2198" s="3" t="s">
        <v>45</v>
      </c>
      <c r="W2198" s="3" t="s">
        <v>34</v>
      </c>
      <c r="X2198" s="3" t="s">
        <v>46</v>
      </c>
      <c r="Y2198" s="3" t="s">
        <v>47</v>
      </c>
      <c r="Z2198" s="3" t="s">
        <v>205</v>
      </c>
      <c r="AA2198" s="3" t="s">
        <v>2346</v>
      </c>
      <c r="AB2198" s="4">
        <v>8</v>
      </c>
      <c r="AC2198" s="4">
        <v>100800</v>
      </c>
      <c r="AD2198" s="4">
        <v>100.8</v>
      </c>
      <c r="AE2198" s="4">
        <v>1353000</v>
      </c>
    </row>
    <row r="2199" spans="1:31" ht="22" customHeight="1" x14ac:dyDescent="0.3">
      <c r="A2199" s="5">
        <v>42750</v>
      </c>
      <c r="B2199" s="6" t="s">
        <v>31</v>
      </c>
      <c r="C2199" s="6" t="s">
        <v>56</v>
      </c>
      <c r="D2199" s="7" t="s">
        <v>68</v>
      </c>
      <c r="E2199" s="7" t="s">
        <v>68</v>
      </c>
      <c r="F2199" s="7" t="s">
        <v>68</v>
      </c>
      <c r="G2199" s="7" t="s">
        <v>68</v>
      </c>
      <c r="H2199" s="7" t="s">
        <v>68</v>
      </c>
      <c r="I2199" s="6" t="s">
        <v>1843</v>
      </c>
      <c r="J2199" s="6" t="s">
        <v>1676</v>
      </c>
      <c r="K2199" s="6" t="s">
        <v>1677</v>
      </c>
      <c r="L2199" s="6" t="s">
        <v>92</v>
      </c>
      <c r="M2199" s="6" t="s">
        <v>61</v>
      </c>
      <c r="N2199" s="9">
        <v>42196711</v>
      </c>
      <c r="O2199" s="7" t="s">
        <v>68</v>
      </c>
      <c r="P2199" s="6" t="s">
        <v>1678</v>
      </c>
      <c r="Q2199" s="6" t="s">
        <v>1858</v>
      </c>
      <c r="R2199" s="6" t="s">
        <v>91</v>
      </c>
      <c r="S2199" s="6" t="s">
        <v>92</v>
      </c>
      <c r="T2199" s="6" t="s">
        <v>93</v>
      </c>
      <c r="U2199" s="6" t="s">
        <v>94</v>
      </c>
      <c r="V2199" s="6" t="s">
        <v>45</v>
      </c>
      <c r="W2199" s="6" t="s">
        <v>34</v>
      </c>
      <c r="X2199" s="6" t="s">
        <v>46</v>
      </c>
      <c r="Y2199" s="6" t="s">
        <v>47</v>
      </c>
      <c r="Z2199" s="6" t="s">
        <v>205</v>
      </c>
      <c r="AA2199" s="6" t="s">
        <v>2347</v>
      </c>
      <c r="AB2199" s="7">
        <v>2</v>
      </c>
      <c r="AC2199" s="7">
        <v>26200</v>
      </c>
      <c r="AD2199" s="7">
        <v>26.2</v>
      </c>
      <c r="AE2199" s="7">
        <v>352000</v>
      </c>
    </row>
    <row r="2200" spans="1:31" ht="22" customHeight="1" x14ac:dyDescent="0.3">
      <c r="A2200" s="2">
        <v>42750</v>
      </c>
      <c r="B2200" s="3" t="s">
        <v>31</v>
      </c>
      <c r="C2200" s="3" t="s">
        <v>56</v>
      </c>
      <c r="D2200" s="4" t="s">
        <v>68</v>
      </c>
      <c r="E2200" s="4" t="s">
        <v>68</v>
      </c>
      <c r="F2200" s="4" t="s">
        <v>68</v>
      </c>
      <c r="G2200" s="4" t="s">
        <v>68</v>
      </c>
      <c r="H2200" s="4" t="s">
        <v>68</v>
      </c>
      <c r="I2200" s="3" t="s">
        <v>1843</v>
      </c>
      <c r="J2200" s="3" t="s">
        <v>1676</v>
      </c>
      <c r="K2200" s="3" t="s">
        <v>1677</v>
      </c>
      <c r="L2200" s="3" t="s">
        <v>92</v>
      </c>
      <c r="M2200" s="3" t="s">
        <v>61</v>
      </c>
      <c r="N2200" s="8">
        <v>42196711</v>
      </c>
      <c r="O2200" s="4" t="s">
        <v>68</v>
      </c>
      <c r="P2200" s="3" t="s">
        <v>1678</v>
      </c>
      <c r="Q2200" s="3" t="s">
        <v>1858</v>
      </c>
      <c r="R2200" s="3" t="s">
        <v>91</v>
      </c>
      <c r="S2200" s="3" t="s">
        <v>92</v>
      </c>
      <c r="T2200" s="3" t="s">
        <v>93</v>
      </c>
      <c r="U2200" s="3" t="s">
        <v>94</v>
      </c>
      <c r="V2200" s="3" t="s">
        <v>45</v>
      </c>
      <c r="W2200" s="3" t="s">
        <v>34</v>
      </c>
      <c r="X2200" s="3" t="s">
        <v>46</v>
      </c>
      <c r="Y2200" s="3" t="s">
        <v>47</v>
      </c>
      <c r="Z2200" s="3" t="s">
        <v>205</v>
      </c>
      <c r="AA2200" s="3" t="s">
        <v>2346</v>
      </c>
      <c r="AB2200" s="4">
        <v>4</v>
      </c>
      <c r="AC2200" s="4">
        <v>50400</v>
      </c>
      <c r="AD2200" s="4">
        <v>50.4</v>
      </c>
      <c r="AE2200" s="4">
        <v>677000</v>
      </c>
    </row>
    <row r="2201" spans="1:31" ht="22" customHeight="1" x14ac:dyDescent="0.3">
      <c r="A2201" s="5">
        <v>42750</v>
      </c>
      <c r="B2201" s="6" t="s">
        <v>31</v>
      </c>
      <c r="C2201" s="6" t="s">
        <v>56</v>
      </c>
      <c r="D2201" s="6" t="s">
        <v>222</v>
      </c>
      <c r="E2201" s="6" t="s">
        <v>34</v>
      </c>
      <c r="F2201" s="7" t="s">
        <v>68</v>
      </c>
      <c r="G2201" s="7" t="s">
        <v>68</v>
      </c>
      <c r="H2201" s="7" t="s">
        <v>68</v>
      </c>
      <c r="I2201" s="6" t="s">
        <v>1882</v>
      </c>
      <c r="J2201" s="6" t="s">
        <v>1676</v>
      </c>
      <c r="K2201" s="6" t="s">
        <v>1677</v>
      </c>
      <c r="L2201" s="6" t="s">
        <v>92</v>
      </c>
      <c r="M2201" s="6" t="s">
        <v>61</v>
      </c>
      <c r="N2201" s="9">
        <v>42196711</v>
      </c>
      <c r="O2201" s="7" t="s">
        <v>68</v>
      </c>
      <c r="P2201" s="6" t="s">
        <v>1678</v>
      </c>
      <c r="Q2201" s="6" t="s">
        <v>1858</v>
      </c>
      <c r="R2201" s="6" t="s">
        <v>91</v>
      </c>
      <c r="S2201" s="6" t="s">
        <v>92</v>
      </c>
      <c r="T2201" s="6" t="s">
        <v>93</v>
      </c>
      <c r="U2201" s="6" t="s">
        <v>94</v>
      </c>
      <c r="V2201" s="6" t="s">
        <v>45</v>
      </c>
      <c r="W2201" s="6" t="s">
        <v>34</v>
      </c>
      <c r="X2201" s="6" t="s">
        <v>46</v>
      </c>
      <c r="Y2201" s="6" t="s">
        <v>47</v>
      </c>
      <c r="Z2201" s="6" t="s">
        <v>205</v>
      </c>
      <c r="AA2201" s="6" t="s">
        <v>2344</v>
      </c>
      <c r="AB2201" s="7">
        <v>6</v>
      </c>
      <c r="AC2201" s="7">
        <v>75600</v>
      </c>
      <c r="AD2201" s="7">
        <v>75.599999999999994</v>
      </c>
      <c r="AE2201" s="7">
        <v>1015000</v>
      </c>
    </row>
    <row r="2202" spans="1:31" ht="22" customHeight="1" x14ac:dyDescent="0.3">
      <c r="A2202" s="2">
        <v>42747</v>
      </c>
      <c r="B2202" s="3" t="s">
        <v>31</v>
      </c>
      <c r="C2202" s="3" t="s">
        <v>56</v>
      </c>
      <c r="D2202" s="4" t="s">
        <v>68</v>
      </c>
      <c r="E2202" s="4" t="s">
        <v>68</v>
      </c>
      <c r="F2202" s="4" t="s">
        <v>68</v>
      </c>
      <c r="G2202" s="4" t="s">
        <v>68</v>
      </c>
      <c r="H2202" s="4" t="s">
        <v>68</v>
      </c>
      <c r="I2202" s="3" t="s">
        <v>1843</v>
      </c>
      <c r="J2202" s="3" t="s">
        <v>2348</v>
      </c>
      <c r="K2202" s="4" t="s">
        <v>68</v>
      </c>
      <c r="L2202" s="3" t="s">
        <v>120</v>
      </c>
      <c r="M2202" s="3" t="s">
        <v>377</v>
      </c>
      <c r="N2202" s="4" t="s">
        <v>68</v>
      </c>
      <c r="O2202" s="4" t="s">
        <v>68</v>
      </c>
      <c r="P2202" s="3" t="s">
        <v>2349</v>
      </c>
      <c r="Q2202" s="3" t="s">
        <v>1858</v>
      </c>
      <c r="R2202" s="3" t="s">
        <v>122</v>
      </c>
      <c r="S2202" s="3" t="s">
        <v>120</v>
      </c>
      <c r="T2202" s="3" t="s">
        <v>123</v>
      </c>
      <c r="U2202" s="3" t="s">
        <v>124</v>
      </c>
      <c r="V2202" s="3" t="s">
        <v>45</v>
      </c>
      <c r="W2202" s="3" t="s">
        <v>34</v>
      </c>
      <c r="X2202" s="3" t="s">
        <v>46</v>
      </c>
      <c r="Y2202" s="3" t="s">
        <v>47</v>
      </c>
      <c r="Z2202" s="3" t="s">
        <v>2189</v>
      </c>
      <c r="AA2202" s="3" t="s">
        <v>2350</v>
      </c>
      <c r="AB2202" s="4">
        <v>32</v>
      </c>
      <c r="AC2202" s="4">
        <v>385471.99</v>
      </c>
      <c r="AD2202" s="4">
        <v>385.47</v>
      </c>
      <c r="AE2202" s="4">
        <v>1477000</v>
      </c>
    </row>
    <row r="2203" spans="1:31" ht="22" customHeight="1" x14ac:dyDescent="0.3">
      <c r="A2203" s="5">
        <v>42747</v>
      </c>
      <c r="B2203" s="6" t="s">
        <v>31</v>
      </c>
      <c r="C2203" s="6" t="s">
        <v>56</v>
      </c>
      <c r="D2203" s="7" t="s">
        <v>68</v>
      </c>
      <c r="E2203" s="7" t="s">
        <v>68</v>
      </c>
      <c r="F2203" s="7" t="s">
        <v>68</v>
      </c>
      <c r="G2203" s="7" t="s">
        <v>68</v>
      </c>
      <c r="H2203" s="7" t="s">
        <v>68</v>
      </c>
      <c r="I2203" s="6" t="s">
        <v>1843</v>
      </c>
      <c r="J2203" s="6" t="s">
        <v>1734</v>
      </c>
      <c r="K2203" s="7" t="s">
        <v>68</v>
      </c>
      <c r="L2203" s="6" t="s">
        <v>120</v>
      </c>
      <c r="M2203" s="7" t="s">
        <v>68</v>
      </c>
      <c r="N2203" s="7" t="s">
        <v>68</v>
      </c>
      <c r="O2203" s="7" t="s">
        <v>68</v>
      </c>
      <c r="P2203" s="6" t="s">
        <v>1735</v>
      </c>
      <c r="Q2203" s="6" t="s">
        <v>1858</v>
      </c>
      <c r="R2203" s="6" t="s">
        <v>122</v>
      </c>
      <c r="S2203" s="6" t="s">
        <v>120</v>
      </c>
      <c r="T2203" s="6" t="s">
        <v>123</v>
      </c>
      <c r="U2203" s="6" t="s">
        <v>124</v>
      </c>
      <c r="V2203" s="6" t="s">
        <v>45</v>
      </c>
      <c r="W2203" s="6" t="s">
        <v>34</v>
      </c>
      <c r="X2203" s="6" t="s">
        <v>46</v>
      </c>
      <c r="Y2203" s="6" t="s">
        <v>47</v>
      </c>
      <c r="Z2203" s="6" t="s">
        <v>187</v>
      </c>
      <c r="AA2203" s="6" t="s">
        <v>2351</v>
      </c>
      <c r="AB2203" s="7">
        <v>4</v>
      </c>
      <c r="AC2203" s="7">
        <v>14040</v>
      </c>
      <c r="AD2203" s="7">
        <v>14.04</v>
      </c>
      <c r="AE2203" s="7">
        <v>58500</v>
      </c>
    </row>
    <row r="2204" spans="1:31" ht="22" customHeight="1" x14ac:dyDescent="0.3">
      <c r="A2204" s="2">
        <v>42745</v>
      </c>
      <c r="B2204" s="3" t="s">
        <v>31</v>
      </c>
      <c r="C2204" s="3" t="s">
        <v>1873</v>
      </c>
      <c r="D2204" s="3" t="s">
        <v>33</v>
      </c>
      <c r="E2204" s="3" t="s">
        <v>34</v>
      </c>
      <c r="F2204" s="3" t="s">
        <v>61</v>
      </c>
      <c r="G2204" s="8">
        <v>668366358</v>
      </c>
      <c r="H2204" s="4" t="s">
        <v>68</v>
      </c>
      <c r="I2204" s="3" t="s">
        <v>1874</v>
      </c>
      <c r="J2204" s="3" t="s">
        <v>230</v>
      </c>
      <c r="K2204" s="3" t="s">
        <v>580</v>
      </c>
      <c r="L2204" s="3" t="s">
        <v>110</v>
      </c>
      <c r="M2204" s="4" t="s">
        <v>68</v>
      </c>
      <c r="N2204" s="4" t="s">
        <v>68</v>
      </c>
      <c r="O2204" s="4" t="s">
        <v>68</v>
      </c>
      <c r="P2204" s="3" t="s">
        <v>231</v>
      </c>
      <c r="Q2204" s="3" t="s">
        <v>1845</v>
      </c>
      <c r="R2204" s="3" t="s">
        <v>133</v>
      </c>
      <c r="S2204" s="3" t="s">
        <v>110</v>
      </c>
      <c r="T2204" s="3" t="s">
        <v>134</v>
      </c>
      <c r="U2204" s="3" t="s">
        <v>115</v>
      </c>
      <c r="V2204" s="3" t="s">
        <v>45</v>
      </c>
      <c r="W2204" s="3" t="s">
        <v>34</v>
      </c>
      <c r="X2204" s="3" t="s">
        <v>46</v>
      </c>
      <c r="Y2204" s="3" t="s">
        <v>47</v>
      </c>
      <c r="Z2204" s="3" t="s">
        <v>1986</v>
      </c>
      <c r="AA2204" s="3" t="s">
        <v>2352</v>
      </c>
      <c r="AB2204" s="4">
        <v>1</v>
      </c>
      <c r="AC2204" s="4">
        <v>14798</v>
      </c>
      <c r="AD2204" s="4">
        <v>14.8</v>
      </c>
      <c r="AE2204" s="4">
        <v>42600</v>
      </c>
    </row>
    <row r="2205" spans="1:31" ht="22" customHeight="1" x14ac:dyDescent="0.3">
      <c r="A2205" s="5">
        <v>42745</v>
      </c>
      <c r="B2205" s="6" t="s">
        <v>31</v>
      </c>
      <c r="C2205" s="6" t="s">
        <v>1873</v>
      </c>
      <c r="D2205" s="6" t="s">
        <v>33</v>
      </c>
      <c r="E2205" s="6" t="s">
        <v>34</v>
      </c>
      <c r="F2205" s="6" t="s">
        <v>61</v>
      </c>
      <c r="G2205" s="9">
        <v>668366358</v>
      </c>
      <c r="H2205" s="7" t="s">
        <v>68</v>
      </c>
      <c r="I2205" s="6" t="s">
        <v>1874</v>
      </c>
      <c r="J2205" s="6" t="s">
        <v>230</v>
      </c>
      <c r="K2205" s="6" t="s">
        <v>580</v>
      </c>
      <c r="L2205" s="6" t="s">
        <v>110</v>
      </c>
      <c r="M2205" s="7" t="s">
        <v>68</v>
      </c>
      <c r="N2205" s="7" t="s">
        <v>68</v>
      </c>
      <c r="O2205" s="7" t="s">
        <v>68</v>
      </c>
      <c r="P2205" s="6" t="s">
        <v>231</v>
      </c>
      <c r="Q2205" s="6" t="s">
        <v>1845</v>
      </c>
      <c r="R2205" s="6" t="s">
        <v>133</v>
      </c>
      <c r="S2205" s="6" t="s">
        <v>110</v>
      </c>
      <c r="T2205" s="6" t="s">
        <v>134</v>
      </c>
      <c r="U2205" s="6" t="s">
        <v>115</v>
      </c>
      <c r="V2205" s="6" t="s">
        <v>45</v>
      </c>
      <c r="W2205" s="6" t="s">
        <v>34</v>
      </c>
      <c r="X2205" s="6" t="s">
        <v>46</v>
      </c>
      <c r="Y2205" s="6" t="s">
        <v>47</v>
      </c>
      <c r="Z2205" s="6" t="s">
        <v>232</v>
      </c>
      <c r="AA2205" s="6" t="s">
        <v>2353</v>
      </c>
      <c r="AB2205" s="7">
        <v>1</v>
      </c>
      <c r="AC2205" s="7">
        <v>16040</v>
      </c>
      <c r="AD2205" s="7">
        <v>16.04</v>
      </c>
      <c r="AE2205" s="7">
        <v>20700</v>
      </c>
    </row>
    <row r="2206" spans="1:31" ht="22" customHeight="1" x14ac:dyDescent="0.3">
      <c r="A2206" s="2">
        <v>42744</v>
      </c>
      <c r="B2206" s="3" t="s">
        <v>31</v>
      </c>
      <c r="C2206" s="3" t="s">
        <v>56</v>
      </c>
      <c r="D2206" s="3" t="s">
        <v>222</v>
      </c>
      <c r="E2206" s="3" t="s">
        <v>34</v>
      </c>
      <c r="F2206" s="4" t="s">
        <v>68</v>
      </c>
      <c r="G2206" s="4" t="s">
        <v>68</v>
      </c>
      <c r="H2206" s="4" t="s">
        <v>68</v>
      </c>
      <c r="I2206" s="3" t="s">
        <v>1882</v>
      </c>
      <c r="J2206" s="3" t="s">
        <v>131</v>
      </c>
      <c r="K2206" s="3" t="s">
        <v>109</v>
      </c>
      <c r="L2206" s="3" t="s">
        <v>110</v>
      </c>
      <c r="M2206" s="4" t="s">
        <v>68</v>
      </c>
      <c r="N2206" s="4" t="s">
        <v>68</v>
      </c>
      <c r="O2206" s="4" t="s">
        <v>68</v>
      </c>
      <c r="P2206" s="3" t="s">
        <v>132</v>
      </c>
      <c r="Q2206" s="3" t="s">
        <v>1858</v>
      </c>
      <c r="R2206" s="3" t="s">
        <v>133</v>
      </c>
      <c r="S2206" s="3" t="s">
        <v>110</v>
      </c>
      <c r="T2206" s="3" t="s">
        <v>134</v>
      </c>
      <c r="U2206" s="3" t="s">
        <v>115</v>
      </c>
      <c r="V2206" s="3" t="s">
        <v>45</v>
      </c>
      <c r="W2206" s="3" t="s">
        <v>34</v>
      </c>
      <c r="X2206" s="3" t="s">
        <v>46</v>
      </c>
      <c r="Y2206" s="3" t="s">
        <v>47</v>
      </c>
      <c r="Z2206" s="3" t="s">
        <v>971</v>
      </c>
      <c r="AA2206" s="3" t="s">
        <v>2354</v>
      </c>
      <c r="AB2206" s="4">
        <v>2</v>
      </c>
      <c r="AC2206" s="4">
        <v>17400</v>
      </c>
      <c r="AD2206" s="4">
        <v>17.399999999999999</v>
      </c>
      <c r="AE2206" s="4">
        <v>426000</v>
      </c>
    </row>
    <row r="2207" spans="1:31" ht="22" customHeight="1" x14ac:dyDescent="0.3">
      <c r="A2207" s="5">
        <v>42744</v>
      </c>
      <c r="B2207" s="6" t="s">
        <v>31</v>
      </c>
      <c r="C2207" s="6" t="s">
        <v>56</v>
      </c>
      <c r="D2207" s="7" t="s">
        <v>68</v>
      </c>
      <c r="E2207" s="7" t="s">
        <v>68</v>
      </c>
      <c r="F2207" s="7" t="s">
        <v>68</v>
      </c>
      <c r="G2207" s="7" t="s">
        <v>68</v>
      </c>
      <c r="H2207" s="7" t="s">
        <v>68</v>
      </c>
      <c r="I2207" s="6" t="s">
        <v>1843</v>
      </c>
      <c r="J2207" s="6" t="s">
        <v>579</v>
      </c>
      <c r="K2207" s="6" t="s">
        <v>580</v>
      </c>
      <c r="L2207" s="6" t="s">
        <v>110</v>
      </c>
      <c r="M2207" s="6" t="s">
        <v>61</v>
      </c>
      <c r="N2207" s="7" t="s">
        <v>68</v>
      </c>
      <c r="O2207" s="7" t="s">
        <v>68</v>
      </c>
      <c r="P2207" s="6" t="s">
        <v>581</v>
      </c>
      <c r="Q2207" s="6" t="s">
        <v>1858</v>
      </c>
      <c r="R2207" s="6" t="s">
        <v>968</v>
      </c>
      <c r="S2207" s="6" t="s">
        <v>110</v>
      </c>
      <c r="T2207" s="6" t="s">
        <v>969</v>
      </c>
      <c r="U2207" s="6" t="s">
        <v>115</v>
      </c>
      <c r="V2207" s="6" t="s">
        <v>45</v>
      </c>
      <c r="W2207" s="6" t="s">
        <v>34</v>
      </c>
      <c r="X2207" s="6" t="s">
        <v>46</v>
      </c>
      <c r="Y2207" s="6" t="s">
        <v>47</v>
      </c>
      <c r="Z2207" s="6" t="s">
        <v>971</v>
      </c>
      <c r="AA2207" s="6" t="s">
        <v>2355</v>
      </c>
      <c r="AB2207" s="7">
        <v>2</v>
      </c>
      <c r="AC2207" s="7">
        <v>28008</v>
      </c>
      <c r="AD2207" s="7">
        <v>28.01</v>
      </c>
      <c r="AE2207" s="7">
        <v>686000</v>
      </c>
    </row>
    <row r="2208" spans="1:31" ht="22" customHeight="1" x14ac:dyDescent="0.3">
      <c r="A2208" s="2">
        <v>42744</v>
      </c>
      <c r="B2208" s="3" t="s">
        <v>31</v>
      </c>
      <c r="C2208" s="3" t="s">
        <v>56</v>
      </c>
      <c r="D2208" s="3" t="s">
        <v>222</v>
      </c>
      <c r="E2208" s="3" t="s">
        <v>34</v>
      </c>
      <c r="F2208" s="4" t="s">
        <v>68</v>
      </c>
      <c r="G2208" s="4" t="s">
        <v>68</v>
      </c>
      <c r="H2208" s="4" t="s">
        <v>68</v>
      </c>
      <c r="I2208" s="3" t="s">
        <v>1882</v>
      </c>
      <c r="J2208" s="3" t="s">
        <v>131</v>
      </c>
      <c r="K2208" s="3" t="s">
        <v>109</v>
      </c>
      <c r="L2208" s="3" t="s">
        <v>110</v>
      </c>
      <c r="M2208" s="4" t="s">
        <v>68</v>
      </c>
      <c r="N2208" s="4" t="s">
        <v>68</v>
      </c>
      <c r="O2208" s="4" t="s">
        <v>68</v>
      </c>
      <c r="P2208" s="3" t="s">
        <v>132</v>
      </c>
      <c r="Q2208" s="3" t="s">
        <v>1858</v>
      </c>
      <c r="R2208" s="3" t="s">
        <v>113</v>
      </c>
      <c r="S2208" s="3" t="s">
        <v>110</v>
      </c>
      <c r="T2208" s="3" t="s">
        <v>114</v>
      </c>
      <c r="U2208" s="3" t="s">
        <v>115</v>
      </c>
      <c r="V2208" s="3" t="s">
        <v>45</v>
      </c>
      <c r="W2208" s="3" t="s">
        <v>34</v>
      </c>
      <c r="X2208" s="3" t="s">
        <v>46</v>
      </c>
      <c r="Y2208" s="3" t="s">
        <v>47</v>
      </c>
      <c r="Z2208" s="3" t="s">
        <v>971</v>
      </c>
      <c r="AA2208" s="3" t="s">
        <v>2356</v>
      </c>
      <c r="AB2208" s="4">
        <v>3</v>
      </c>
      <c r="AC2208" s="4">
        <v>26100</v>
      </c>
      <c r="AD2208" s="4">
        <v>26.1</v>
      </c>
      <c r="AE2208" s="4">
        <v>639000</v>
      </c>
    </row>
    <row r="2209" spans="1:31" ht="22" customHeight="1" x14ac:dyDescent="0.3">
      <c r="A2209" s="5">
        <v>42744</v>
      </c>
      <c r="B2209" s="6" t="s">
        <v>31</v>
      </c>
      <c r="C2209" s="6" t="s">
        <v>56</v>
      </c>
      <c r="D2209" s="6" t="s">
        <v>222</v>
      </c>
      <c r="E2209" s="6" t="s">
        <v>34</v>
      </c>
      <c r="F2209" s="7" t="s">
        <v>68</v>
      </c>
      <c r="G2209" s="7" t="s">
        <v>68</v>
      </c>
      <c r="H2209" s="7" t="s">
        <v>68</v>
      </c>
      <c r="I2209" s="6" t="s">
        <v>1882</v>
      </c>
      <c r="J2209" s="6" t="s">
        <v>131</v>
      </c>
      <c r="K2209" s="6" t="s">
        <v>109</v>
      </c>
      <c r="L2209" s="6" t="s">
        <v>110</v>
      </c>
      <c r="M2209" s="7" t="s">
        <v>68</v>
      </c>
      <c r="N2209" s="7" t="s">
        <v>68</v>
      </c>
      <c r="O2209" s="7" t="s">
        <v>68</v>
      </c>
      <c r="P2209" s="6" t="s">
        <v>132</v>
      </c>
      <c r="Q2209" s="6" t="s">
        <v>1858</v>
      </c>
      <c r="R2209" s="6" t="s">
        <v>113</v>
      </c>
      <c r="S2209" s="6" t="s">
        <v>110</v>
      </c>
      <c r="T2209" s="6" t="s">
        <v>114</v>
      </c>
      <c r="U2209" s="6" t="s">
        <v>115</v>
      </c>
      <c r="V2209" s="6" t="s">
        <v>45</v>
      </c>
      <c r="W2209" s="6" t="s">
        <v>34</v>
      </c>
      <c r="X2209" s="6" t="s">
        <v>46</v>
      </c>
      <c r="Y2209" s="6" t="s">
        <v>47</v>
      </c>
      <c r="Z2209" s="6" t="s">
        <v>971</v>
      </c>
      <c r="AA2209" s="6" t="s">
        <v>2354</v>
      </c>
      <c r="AB2209" s="7">
        <v>1</v>
      </c>
      <c r="AC2209" s="7">
        <v>8700</v>
      </c>
      <c r="AD2209" s="7">
        <v>8.6999999999999993</v>
      </c>
      <c r="AE2209" s="7">
        <v>213000</v>
      </c>
    </row>
    <row r="2210" spans="1:31" ht="22" customHeight="1" x14ac:dyDescent="0.3">
      <c r="A2210" s="2">
        <v>42743</v>
      </c>
      <c r="B2210" s="3" t="s">
        <v>31</v>
      </c>
      <c r="C2210" s="3" t="s">
        <v>56</v>
      </c>
      <c r="D2210" s="4" t="s">
        <v>68</v>
      </c>
      <c r="E2210" s="4" t="s">
        <v>68</v>
      </c>
      <c r="F2210" s="4" t="s">
        <v>68</v>
      </c>
      <c r="G2210" s="4" t="s">
        <v>68</v>
      </c>
      <c r="H2210" s="4" t="s">
        <v>68</v>
      </c>
      <c r="I2210" s="3" t="s">
        <v>1843</v>
      </c>
      <c r="J2210" s="3" t="s">
        <v>1676</v>
      </c>
      <c r="K2210" s="3" t="s">
        <v>1677</v>
      </c>
      <c r="L2210" s="3" t="s">
        <v>92</v>
      </c>
      <c r="M2210" s="3" t="s">
        <v>61</v>
      </c>
      <c r="N2210" s="8">
        <v>42196711</v>
      </c>
      <c r="O2210" s="4" t="s">
        <v>68</v>
      </c>
      <c r="P2210" s="3" t="s">
        <v>1678</v>
      </c>
      <c r="Q2210" s="3" t="s">
        <v>1858</v>
      </c>
      <c r="R2210" s="3" t="s">
        <v>91</v>
      </c>
      <c r="S2210" s="3" t="s">
        <v>92</v>
      </c>
      <c r="T2210" s="3" t="s">
        <v>93</v>
      </c>
      <c r="U2210" s="3" t="s">
        <v>94</v>
      </c>
      <c r="V2210" s="3" t="s">
        <v>45</v>
      </c>
      <c r="W2210" s="3" t="s">
        <v>34</v>
      </c>
      <c r="X2210" s="3" t="s">
        <v>46</v>
      </c>
      <c r="Y2210" s="3" t="s">
        <v>47</v>
      </c>
      <c r="Z2210" s="3" t="s">
        <v>205</v>
      </c>
      <c r="AA2210" s="3" t="s">
        <v>2357</v>
      </c>
      <c r="AB2210" s="4">
        <v>6</v>
      </c>
      <c r="AC2210" s="4">
        <v>75600</v>
      </c>
      <c r="AD2210" s="4">
        <v>75.599999999999994</v>
      </c>
      <c r="AE2210" s="4">
        <v>1015000</v>
      </c>
    </row>
    <row r="2211" spans="1:31" ht="22" customHeight="1" x14ac:dyDescent="0.3">
      <c r="A2211" s="5">
        <v>42743</v>
      </c>
      <c r="B2211" s="6" t="s">
        <v>31</v>
      </c>
      <c r="C2211" s="6" t="s">
        <v>56</v>
      </c>
      <c r="D2211" s="7" t="s">
        <v>68</v>
      </c>
      <c r="E2211" s="7" t="s">
        <v>68</v>
      </c>
      <c r="F2211" s="7" t="s">
        <v>68</v>
      </c>
      <c r="G2211" s="7" t="s">
        <v>68</v>
      </c>
      <c r="H2211" s="7" t="s">
        <v>68</v>
      </c>
      <c r="I2211" s="6" t="s">
        <v>1843</v>
      </c>
      <c r="J2211" s="6" t="s">
        <v>1676</v>
      </c>
      <c r="K2211" s="6" t="s">
        <v>1677</v>
      </c>
      <c r="L2211" s="6" t="s">
        <v>92</v>
      </c>
      <c r="M2211" s="6" t="s">
        <v>61</v>
      </c>
      <c r="N2211" s="9">
        <v>42196711</v>
      </c>
      <c r="O2211" s="7" t="s">
        <v>68</v>
      </c>
      <c r="P2211" s="6" t="s">
        <v>1678</v>
      </c>
      <c r="Q2211" s="6" t="s">
        <v>1858</v>
      </c>
      <c r="R2211" s="6" t="s">
        <v>91</v>
      </c>
      <c r="S2211" s="6" t="s">
        <v>92</v>
      </c>
      <c r="T2211" s="6" t="s">
        <v>93</v>
      </c>
      <c r="U2211" s="6" t="s">
        <v>94</v>
      </c>
      <c r="V2211" s="6" t="s">
        <v>45</v>
      </c>
      <c r="W2211" s="6" t="s">
        <v>34</v>
      </c>
      <c r="X2211" s="6" t="s">
        <v>46</v>
      </c>
      <c r="Y2211" s="6" t="s">
        <v>47</v>
      </c>
      <c r="Z2211" s="6" t="s">
        <v>205</v>
      </c>
      <c r="AA2211" s="6" t="s">
        <v>2358</v>
      </c>
      <c r="AB2211" s="7">
        <v>6</v>
      </c>
      <c r="AC2211" s="7">
        <v>75600</v>
      </c>
      <c r="AD2211" s="7">
        <v>75.599999999999994</v>
      </c>
      <c r="AE2211" s="7">
        <v>1015000</v>
      </c>
    </row>
    <row r="2212" spans="1:31" ht="22" customHeight="1" x14ac:dyDescent="0.3">
      <c r="A2212" s="2">
        <v>42743</v>
      </c>
      <c r="B2212" s="3" t="s">
        <v>31</v>
      </c>
      <c r="C2212" s="3" t="s">
        <v>56</v>
      </c>
      <c r="D2212" s="4" t="s">
        <v>68</v>
      </c>
      <c r="E2212" s="4" t="s">
        <v>68</v>
      </c>
      <c r="F2212" s="4" t="s">
        <v>68</v>
      </c>
      <c r="G2212" s="4" t="s">
        <v>68</v>
      </c>
      <c r="H2212" s="4" t="s">
        <v>68</v>
      </c>
      <c r="I2212" s="3" t="s">
        <v>1843</v>
      </c>
      <c r="J2212" s="3" t="s">
        <v>1676</v>
      </c>
      <c r="K2212" s="3" t="s">
        <v>1677</v>
      </c>
      <c r="L2212" s="3" t="s">
        <v>92</v>
      </c>
      <c r="M2212" s="3" t="s">
        <v>61</v>
      </c>
      <c r="N2212" s="8">
        <v>42196711</v>
      </c>
      <c r="O2212" s="4" t="s">
        <v>68</v>
      </c>
      <c r="P2212" s="3" t="s">
        <v>1678</v>
      </c>
      <c r="Q2212" s="3" t="s">
        <v>1858</v>
      </c>
      <c r="R2212" s="3" t="s">
        <v>91</v>
      </c>
      <c r="S2212" s="3" t="s">
        <v>92</v>
      </c>
      <c r="T2212" s="3" t="s">
        <v>93</v>
      </c>
      <c r="U2212" s="3" t="s">
        <v>94</v>
      </c>
      <c r="V2212" s="3" t="s">
        <v>45</v>
      </c>
      <c r="W2212" s="3" t="s">
        <v>34</v>
      </c>
      <c r="X2212" s="3" t="s">
        <v>46</v>
      </c>
      <c r="Y2212" s="3" t="s">
        <v>47</v>
      </c>
      <c r="Z2212" s="3" t="s">
        <v>205</v>
      </c>
      <c r="AA2212" s="3" t="s">
        <v>2359</v>
      </c>
      <c r="AB2212" s="4">
        <v>4</v>
      </c>
      <c r="AC2212" s="4">
        <v>50400</v>
      </c>
      <c r="AD2212" s="4">
        <v>50.4</v>
      </c>
      <c r="AE2212" s="4">
        <v>677000</v>
      </c>
    </row>
    <row r="2213" spans="1:31" ht="22" customHeight="1" x14ac:dyDescent="0.3">
      <c r="A2213" s="5">
        <v>42743</v>
      </c>
      <c r="B2213" s="6" t="s">
        <v>31</v>
      </c>
      <c r="C2213" s="6" t="s">
        <v>56</v>
      </c>
      <c r="D2213" s="7" t="s">
        <v>68</v>
      </c>
      <c r="E2213" s="7" t="s">
        <v>68</v>
      </c>
      <c r="F2213" s="7" t="s">
        <v>68</v>
      </c>
      <c r="G2213" s="7" t="s">
        <v>68</v>
      </c>
      <c r="H2213" s="7" t="s">
        <v>68</v>
      </c>
      <c r="I2213" s="6" t="s">
        <v>1843</v>
      </c>
      <c r="J2213" s="6" t="s">
        <v>1676</v>
      </c>
      <c r="K2213" s="6" t="s">
        <v>1677</v>
      </c>
      <c r="L2213" s="6" t="s">
        <v>92</v>
      </c>
      <c r="M2213" s="6" t="s">
        <v>61</v>
      </c>
      <c r="N2213" s="9">
        <v>42196711</v>
      </c>
      <c r="O2213" s="7" t="s">
        <v>68</v>
      </c>
      <c r="P2213" s="6" t="s">
        <v>1678</v>
      </c>
      <c r="Q2213" s="6" t="s">
        <v>1858</v>
      </c>
      <c r="R2213" s="6" t="s">
        <v>91</v>
      </c>
      <c r="S2213" s="6" t="s">
        <v>92</v>
      </c>
      <c r="T2213" s="6" t="s">
        <v>93</v>
      </c>
      <c r="U2213" s="6" t="s">
        <v>94</v>
      </c>
      <c r="V2213" s="6" t="s">
        <v>45</v>
      </c>
      <c r="W2213" s="6" t="s">
        <v>34</v>
      </c>
      <c r="X2213" s="6" t="s">
        <v>46</v>
      </c>
      <c r="Y2213" s="6" t="s">
        <v>47</v>
      </c>
      <c r="Z2213" s="6" t="s">
        <v>205</v>
      </c>
      <c r="AA2213" s="6" t="s">
        <v>2360</v>
      </c>
      <c r="AB2213" s="7">
        <v>6</v>
      </c>
      <c r="AC2213" s="7">
        <v>75600</v>
      </c>
      <c r="AD2213" s="7">
        <v>75.599999999999994</v>
      </c>
      <c r="AE2213" s="7">
        <v>1015000</v>
      </c>
    </row>
    <row r="2214" spans="1:31" ht="22" customHeight="1" x14ac:dyDescent="0.3">
      <c r="A2214" s="2">
        <v>42743</v>
      </c>
      <c r="B2214" s="3" t="s">
        <v>31</v>
      </c>
      <c r="C2214" s="3" t="s">
        <v>56</v>
      </c>
      <c r="D2214" s="4" t="s">
        <v>68</v>
      </c>
      <c r="E2214" s="4" t="s">
        <v>68</v>
      </c>
      <c r="F2214" s="4" t="s">
        <v>68</v>
      </c>
      <c r="G2214" s="4" t="s">
        <v>68</v>
      </c>
      <c r="H2214" s="4" t="s">
        <v>68</v>
      </c>
      <c r="I2214" s="3" t="s">
        <v>1843</v>
      </c>
      <c r="J2214" s="3" t="s">
        <v>1676</v>
      </c>
      <c r="K2214" s="3" t="s">
        <v>1677</v>
      </c>
      <c r="L2214" s="3" t="s">
        <v>92</v>
      </c>
      <c r="M2214" s="3" t="s">
        <v>61</v>
      </c>
      <c r="N2214" s="8">
        <v>42196711</v>
      </c>
      <c r="O2214" s="4" t="s">
        <v>68</v>
      </c>
      <c r="P2214" s="3" t="s">
        <v>1678</v>
      </c>
      <c r="Q2214" s="3" t="s">
        <v>1858</v>
      </c>
      <c r="R2214" s="3" t="s">
        <v>91</v>
      </c>
      <c r="S2214" s="3" t="s">
        <v>92</v>
      </c>
      <c r="T2214" s="3" t="s">
        <v>93</v>
      </c>
      <c r="U2214" s="3" t="s">
        <v>94</v>
      </c>
      <c r="V2214" s="3" t="s">
        <v>45</v>
      </c>
      <c r="W2214" s="3" t="s">
        <v>34</v>
      </c>
      <c r="X2214" s="3" t="s">
        <v>46</v>
      </c>
      <c r="Y2214" s="3" t="s">
        <v>47</v>
      </c>
      <c r="Z2214" s="3" t="s">
        <v>205</v>
      </c>
      <c r="AA2214" s="3" t="s">
        <v>2361</v>
      </c>
      <c r="AB2214" s="4">
        <v>4</v>
      </c>
      <c r="AC2214" s="4">
        <v>50400</v>
      </c>
      <c r="AD2214" s="4">
        <v>50.4</v>
      </c>
      <c r="AE2214" s="4">
        <v>677000</v>
      </c>
    </row>
    <row r="2215" spans="1:31" ht="22" customHeight="1" x14ac:dyDescent="0.3">
      <c r="A2215" s="5">
        <v>42740</v>
      </c>
      <c r="B2215" s="6" t="s">
        <v>31</v>
      </c>
      <c r="C2215" s="6" t="s">
        <v>56</v>
      </c>
      <c r="D2215" s="7" t="s">
        <v>68</v>
      </c>
      <c r="E2215" s="7" t="s">
        <v>68</v>
      </c>
      <c r="F2215" s="7" t="s">
        <v>68</v>
      </c>
      <c r="G2215" s="7" t="s">
        <v>68</v>
      </c>
      <c r="H2215" s="7" t="s">
        <v>68</v>
      </c>
      <c r="I2215" s="6" t="s">
        <v>1843</v>
      </c>
      <c r="J2215" s="6" t="s">
        <v>1617</v>
      </c>
      <c r="K2215" s="7" t="s">
        <v>68</v>
      </c>
      <c r="L2215" s="6" t="s">
        <v>120</v>
      </c>
      <c r="M2215" s="6" t="s">
        <v>201</v>
      </c>
      <c r="N2215" s="7">
        <v>7589720240.8400002</v>
      </c>
      <c r="O2215" s="7">
        <v>2245237340.3299999</v>
      </c>
      <c r="P2215" s="6" t="s">
        <v>1618</v>
      </c>
      <c r="Q2215" s="6" t="s">
        <v>1858</v>
      </c>
      <c r="R2215" s="6" t="s">
        <v>316</v>
      </c>
      <c r="S2215" s="6" t="s">
        <v>120</v>
      </c>
      <c r="T2215" s="6" t="s">
        <v>317</v>
      </c>
      <c r="U2215" s="6" t="s">
        <v>124</v>
      </c>
      <c r="V2215" s="6" t="s">
        <v>45</v>
      </c>
      <c r="W2215" s="6" t="s">
        <v>34</v>
      </c>
      <c r="X2215" s="6" t="s">
        <v>46</v>
      </c>
      <c r="Y2215" s="6" t="s">
        <v>47</v>
      </c>
      <c r="Z2215" s="6" t="s">
        <v>2189</v>
      </c>
      <c r="AA2215" s="6" t="s">
        <v>2362</v>
      </c>
      <c r="AB2215" s="7">
        <v>14</v>
      </c>
      <c r="AC2215" s="7">
        <v>169008</v>
      </c>
      <c r="AD2215" s="7">
        <v>169.01</v>
      </c>
      <c r="AE2215" s="7">
        <v>648000</v>
      </c>
    </row>
    <row r="2216" spans="1:31" ht="22" customHeight="1" x14ac:dyDescent="0.3">
      <c r="A2216" s="2">
        <v>42740</v>
      </c>
      <c r="B2216" s="3" t="s">
        <v>31</v>
      </c>
      <c r="C2216" s="3" t="s">
        <v>56</v>
      </c>
      <c r="D2216" s="4" t="s">
        <v>68</v>
      </c>
      <c r="E2216" s="4" t="s">
        <v>68</v>
      </c>
      <c r="F2216" s="4" t="s">
        <v>68</v>
      </c>
      <c r="G2216" s="4" t="s">
        <v>68</v>
      </c>
      <c r="H2216" s="4" t="s">
        <v>68</v>
      </c>
      <c r="I2216" s="3" t="s">
        <v>1843</v>
      </c>
      <c r="J2216" s="3" t="s">
        <v>244</v>
      </c>
      <c r="K2216" s="4" t="s">
        <v>68</v>
      </c>
      <c r="L2216" s="3" t="s">
        <v>245</v>
      </c>
      <c r="M2216" s="3" t="s">
        <v>61</v>
      </c>
      <c r="N2216" s="4" t="s">
        <v>68</v>
      </c>
      <c r="O2216" s="4" t="s">
        <v>68</v>
      </c>
      <c r="P2216" s="3" t="s">
        <v>246</v>
      </c>
      <c r="Q2216" s="3" t="s">
        <v>1858</v>
      </c>
      <c r="R2216" s="3" t="s">
        <v>474</v>
      </c>
      <c r="S2216" s="3" t="s">
        <v>245</v>
      </c>
      <c r="T2216" s="3" t="s">
        <v>475</v>
      </c>
      <c r="U2216" s="3" t="s">
        <v>124</v>
      </c>
      <c r="V2216" s="3" t="s">
        <v>45</v>
      </c>
      <c r="W2216" s="3" t="s">
        <v>34</v>
      </c>
      <c r="X2216" s="3" t="s">
        <v>46</v>
      </c>
      <c r="Y2216" s="3" t="s">
        <v>47</v>
      </c>
      <c r="Z2216" s="3" t="s">
        <v>187</v>
      </c>
      <c r="AA2216" s="3" t="s">
        <v>2363</v>
      </c>
      <c r="AB2216" s="4">
        <v>2</v>
      </c>
      <c r="AC2216" s="4">
        <v>48800</v>
      </c>
      <c r="AD2216" s="4">
        <v>48.8</v>
      </c>
      <c r="AE2216" s="4">
        <v>928000</v>
      </c>
    </row>
    <row r="2217" spans="1:31" ht="22" customHeight="1" x14ac:dyDescent="0.3">
      <c r="A2217" s="5">
        <v>42740</v>
      </c>
      <c r="B2217" s="6" t="s">
        <v>31</v>
      </c>
      <c r="C2217" s="6" t="s">
        <v>56</v>
      </c>
      <c r="D2217" s="7" t="s">
        <v>68</v>
      </c>
      <c r="E2217" s="7" t="s">
        <v>68</v>
      </c>
      <c r="F2217" s="7" t="s">
        <v>68</v>
      </c>
      <c r="G2217" s="7" t="s">
        <v>68</v>
      </c>
      <c r="H2217" s="7" t="s">
        <v>68</v>
      </c>
      <c r="I2217" s="6" t="s">
        <v>1843</v>
      </c>
      <c r="J2217" s="6" t="s">
        <v>1617</v>
      </c>
      <c r="K2217" s="7" t="s">
        <v>68</v>
      </c>
      <c r="L2217" s="6" t="s">
        <v>120</v>
      </c>
      <c r="M2217" s="6" t="s">
        <v>201</v>
      </c>
      <c r="N2217" s="7">
        <v>7589720240.8400002</v>
      </c>
      <c r="O2217" s="7">
        <v>2245237340.3299999</v>
      </c>
      <c r="P2217" s="6" t="s">
        <v>1618</v>
      </c>
      <c r="Q2217" s="6" t="s">
        <v>1858</v>
      </c>
      <c r="R2217" s="6" t="s">
        <v>316</v>
      </c>
      <c r="S2217" s="6" t="s">
        <v>120</v>
      </c>
      <c r="T2217" s="6" t="s">
        <v>317</v>
      </c>
      <c r="U2217" s="6" t="s">
        <v>124</v>
      </c>
      <c r="V2217" s="6" t="s">
        <v>45</v>
      </c>
      <c r="W2217" s="6" t="s">
        <v>34</v>
      </c>
      <c r="X2217" s="6" t="s">
        <v>46</v>
      </c>
      <c r="Y2217" s="6" t="s">
        <v>47</v>
      </c>
      <c r="Z2217" s="6" t="s">
        <v>2189</v>
      </c>
      <c r="AA2217" s="6" t="s">
        <v>2362</v>
      </c>
      <c r="AB2217" s="7">
        <v>16</v>
      </c>
      <c r="AC2217" s="7">
        <v>193151.99</v>
      </c>
      <c r="AD2217" s="7">
        <v>193.15</v>
      </c>
      <c r="AE2217" s="7">
        <v>740000</v>
      </c>
    </row>
    <row r="2218" spans="1:31" ht="22" customHeight="1" x14ac:dyDescent="0.3">
      <c r="A2218" s="2">
        <v>42737</v>
      </c>
      <c r="B2218" s="3" t="s">
        <v>31</v>
      </c>
      <c r="C2218" s="3" t="s">
        <v>56</v>
      </c>
      <c r="D2218" s="4" t="s">
        <v>68</v>
      </c>
      <c r="E2218" s="4" t="s">
        <v>68</v>
      </c>
      <c r="F2218" s="4" t="s">
        <v>68</v>
      </c>
      <c r="G2218" s="4" t="s">
        <v>68</v>
      </c>
      <c r="H2218" s="4" t="s">
        <v>68</v>
      </c>
      <c r="I2218" s="3" t="s">
        <v>1843</v>
      </c>
      <c r="J2218" s="3" t="s">
        <v>1676</v>
      </c>
      <c r="K2218" s="3" t="s">
        <v>1677</v>
      </c>
      <c r="L2218" s="3" t="s">
        <v>92</v>
      </c>
      <c r="M2218" s="3" t="s">
        <v>61</v>
      </c>
      <c r="N2218" s="8">
        <v>42196711</v>
      </c>
      <c r="O2218" s="4" t="s">
        <v>68</v>
      </c>
      <c r="P2218" s="3" t="s">
        <v>1678</v>
      </c>
      <c r="Q2218" s="3" t="s">
        <v>1858</v>
      </c>
      <c r="R2218" s="3" t="s">
        <v>91</v>
      </c>
      <c r="S2218" s="3" t="s">
        <v>92</v>
      </c>
      <c r="T2218" s="3" t="s">
        <v>93</v>
      </c>
      <c r="U2218" s="3" t="s">
        <v>94</v>
      </c>
      <c r="V2218" s="3" t="s">
        <v>45</v>
      </c>
      <c r="W2218" s="3" t="s">
        <v>34</v>
      </c>
      <c r="X2218" s="3" t="s">
        <v>46</v>
      </c>
      <c r="Y2218" s="3" t="s">
        <v>47</v>
      </c>
      <c r="Z2218" s="3" t="s">
        <v>205</v>
      </c>
      <c r="AA2218" s="3" t="s">
        <v>2364</v>
      </c>
      <c r="AB2218" s="4">
        <v>6</v>
      </c>
      <c r="AC2218" s="4">
        <v>75600</v>
      </c>
      <c r="AD2218" s="4">
        <v>75.599999999999994</v>
      </c>
      <c r="AE2218" s="4">
        <v>1015000</v>
      </c>
    </row>
    <row r="2219" spans="1:31" ht="22" customHeight="1" x14ac:dyDescent="0.3">
      <c r="A2219" s="5">
        <v>42737</v>
      </c>
      <c r="B2219" s="6" t="s">
        <v>31</v>
      </c>
      <c r="C2219" s="6" t="s">
        <v>56</v>
      </c>
      <c r="D2219" s="7" t="s">
        <v>68</v>
      </c>
      <c r="E2219" s="7" t="s">
        <v>68</v>
      </c>
      <c r="F2219" s="7" t="s">
        <v>68</v>
      </c>
      <c r="G2219" s="7" t="s">
        <v>68</v>
      </c>
      <c r="H2219" s="7" t="s">
        <v>68</v>
      </c>
      <c r="I2219" s="6" t="s">
        <v>1843</v>
      </c>
      <c r="J2219" s="6" t="s">
        <v>1676</v>
      </c>
      <c r="K2219" s="6" t="s">
        <v>1677</v>
      </c>
      <c r="L2219" s="6" t="s">
        <v>92</v>
      </c>
      <c r="M2219" s="6" t="s">
        <v>61</v>
      </c>
      <c r="N2219" s="9">
        <v>42196711</v>
      </c>
      <c r="O2219" s="7" t="s">
        <v>68</v>
      </c>
      <c r="P2219" s="6" t="s">
        <v>1678</v>
      </c>
      <c r="Q2219" s="6" t="s">
        <v>1858</v>
      </c>
      <c r="R2219" s="6" t="s">
        <v>91</v>
      </c>
      <c r="S2219" s="6" t="s">
        <v>92</v>
      </c>
      <c r="T2219" s="6" t="s">
        <v>93</v>
      </c>
      <c r="U2219" s="6" t="s">
        <v>94</v>
      </c>
      <c r="V2219" s="6" t="s">
        <v>45</v>
      </c>
      <c r="W2219" s="6" t="s">
        <v>34</v>
      </c>
      <c r="X2219" s="6" t="s">
        <v>46</v>
      </c>
      <c r="Y2219" s="6" t="s">
        <v>47</v>
      </c>
      <c r="Z2219" s="6" t="s">
        <v>205</v>
      </c>
      <c r="AA2219" s="6" t="s">
        <v>2365</v>
      </c>
      <c r="AB2219" s="7">
        <v>4</v>
      </c>
      <c r="AC2219" s="7">
        <v>50400</v>
      </c>
      <c r="AD2219" s="7">
        <v>50.4</v>
      </c>
      <c r="AE2219" s="7">
        <v>677000</v>
      </c>
    </row>
    <row r="2220" spans="1:31" ht="22" customHeight="1" x14ac:dyDescent="0.3">
      <c r="A2220" s="2">
        <v>42737</v>
      </c>
      <c r="B2220" s="3" t="s">
        <v>31</v>
      </c>
      <c r="C2220" s="3" t="s">
        <v>56</v>
      </c>
      <c r="D2220" s="4" t="s">
        <v>68</v>
      </c>
      <c r="E2220" s="4" t="s">
        <v>68</v>
      </c>
      <c r="F2220" s="4" t="s">
        <v>68</v>
      </c>
      <c r="G2220" s="4" t="s">
        <v>68</v>
      </c>
      <c r="H2220" s="4" t="s">
        <v>68</v>
      </c>
      <c r="I2220" s="3" t="s">
        <v>1843</v>
      </c>
      <c r="J2220" s="3" t="s">
        <v>579</v>
      </c>
      <c r="K2220" s="3" t="s">
        <v>580</v>
      </c>
      <c r="L2220" s="3" t="s">
        <v>110</v>
      </c>
      <c r="M2220" s="3" t="s">
        <v>61</v>
      </c>
      <c r="N2220" s="4" t="s">
        <v>68</v>
      </c>
      <c r="O2220" s="4" t="s">
        <v>68</v>
      </c>
      <c r="P2220" s="3" t="s">
        <v>581</v>
      </c>
      <c r="Q2220" s="3" t="s">
        <v>1858</v>
      </c>
      <c r="R2220" s="3" t="s">
        <v>968</v>
      </c>
      <c r="S2220" s="3" t="s">
        <v>110</v>
      </c>
      <c r="T2220" s="3" t="s">
        <v>969</v>
      </c>
      <c r="U2220" s="3" t="s">
        <v>115</v>
      </c>
      <c r="V2220" s="3" t="s">
        <v>45</v>
      </c>
      <c r="W2220" s="3" t="s">
        <v>34</v>
      </c>
      <c r="X2220" s="3" t="s">
        <v>46</v>
      </c>
      <c r="Y2220" s="3" t="s">
        <v>47</v>
      </c>
      <c r="Z2220" s="3" t="s">
        <v>971</v>
      </c>
      <c r="AA2220" s="3" t="s">
        <v>2366</v>
      </c>
      <c r="AB2220" s="4">
        <v>1</v>
      </c>
      <c r="AC2220" s="4">
        <v>8049</v>
      </c>
      <c r="AD2220" s="4">
        <v>8.0500000000000007</v>
      </c>
      <c r="AE2220" s="4">
        <v>197000</v>
      </c>
    </row>
    <row r="2221" spans="1:31" ht="22" customHeight="1" x14ac:dyDescent="0.3">
      <c r="A2221" s="5">
        <v>42737</v>
      </c>
      <c r="B2221" s="6" t="s">
        <v>107</v>
      </c>
      <c r="C2221" s="6" t="s">
        <v>56</v>
      </c>
      <c r="D2221" s="6" t="s">
        <v>222</v>
      </c>
      <c r="E2221" s="6" t="s">
        <v>34</v>
      </c>
      <c r="F2221" s="7" t="s">
        <v>68</v>
      </c>
      <c r="G2221" s="7" t="s">
        <v>68</v>
      </c>
      <c r="H2221" s="7" t="s">
        <v>68</v>
      </c>
      <c r="I2221" s="6" t="s">
        <v>1882</v>
      </c>
      <c r="J2221" s="6" t="s">
        <v>108</v>
      </c>
      <c r="K2221" s="6" t="s">
        <v>109</v>
      </c>
      <c r="L2221" s="6" t="s">
        <v>110</v>
      </c>
      <c r="M2221" s="6" t="s">
        <v>61</v>
      </c>
      <c r="N2221" s="7">
        <v>4753761516.5299997</v>
      </c>
      <c r="O2221" s="7">
        <v>5421594553.2399998</v>
      </c>
      <c r="P2221" s="6" t="s">
        <v>1856</v>
      </c>
      <c r="Q2221" s="6" t="s">
        <v>1858</v>
      </c>
      <c r="R2221" s="6" t="s">
        <v>133</v>
      </c>
      <c r="S2221" s="6" t="s">
        <v>110</v>
      </c>
      <c r="T2221" s="6" t="s">
        <v>134</v>
      </c>
      <c r="U2221" s="6" t="s">
        <v>115</v>
      </c>
      <c r="V2221" s="6" t="s">
        <v>45</v>
      </c>
      <c r="W2221" s="6" t="s">
        <v>34</v>
      </c>
      <c r="X2221" s="6" t="s">
        <v>46</v>
      </c>
      <c r="Y2221" s="6" t="s">
        <v>47</v>
      </c>
      <c r="Z2221" s="6" t="s">
        <v>187</v>
      </c>
      <c r="AA2221" s="6" t="s">
        <v>2367</v>
      </c>
      <c r="AB2221" s="7">
        <v>6</v>
      </c>
      <c r="AC2221" s="7">
        <v>60840</v>
      </c>
      <c r="AD2221" s="7">
        <v>60.84</v>
      </c>
      <c r="AE2221" s="7">
        <v>553000</v>
      </c>
    </row>
    <row r="2222" spans="1:31" ht="22" customHeight="1" x14ac:dyDescent="0.3">
      <c r="A2222" s="2">
        <v>42737</v>
      </c>
      <c r="B2222" s="3" t="s">
        <v>31</v>
      </c>
      <c r="C2222" s="3" t="s">
        <v>56</v>
      </c>
      <c r="D2222" s="4" t="s">
        <v>68</v>
      </c>
      <c r="E2222" s="4" t="s">
        <v>68</v>
      </c>
      <c r="F2222" s="4" t="s">
        <v>68</v>
      </c>
      <c r="G2222" s="4" t="s">
        <v>68</v>
      </c>
      <c r="H2222" s="4" t="s">
        <v>68</v>
      </c>
      <c r="I2222" s="3" t="s">
        <v>1843</v>
      </c>
      <c r="J2222" s="3" t="s">
        <v>1676</v>
      </c>
      <c r="K2222" s="3" t="s">
        <v>1677</v>
      </c>
      <c r="L2222" s="3" t="s">
        <v>92</v>
      </c>
      <c r="M2222" s="3" t="s">
        <v>61</v>
      </c>
      <c r="N2222" s="8">
        <v>42196711</v>
      </c>
      <c r="O2222" s="4" t="s">
        <v>68</v>
      </c>
      <c r="P2222" s="3" t="s">
        <v>1678</v>
      </c>
      <c r="Q2222" s="3" t="s">
        <v>1858</v>
      </c>
      <c r="R2222" s="3" t="s">
        <v>91</v>
      </c>
      <c r="S2222" s="3" t="s">
        <v>92</v>
      </c>
      <c r="T2222" s="3" t="s">
        <v>93</v>
      </c>
      <c r="U2222" s="3" t="s">
        <v>94</v>
      </c>
      <c r="V2222" s="3" t="s">
        <v>45</v>
      </c>
      <c r="W2222" s="3" t="s">
        <v>34</v>
      </c>
      <c r="X2222" s="3" t="s">
        <v>46</v>
      </c>
      <c r="Y2222" s="3" t="s">
        <v>47</v>
      </c>
      <c r="Z2222" s="3" t="s">
        <v>205</v>
      </c>
      <c r="AA2222" s="3" t="s">
        <v>2368</v>
      </c>
      <c r="AB2222" s="4">
        <v>2</v>
      </c>
      <c r="AC2222" s="4">
        <v>26200</v>
      </c>
      <c r="AD2222" s="4">
        <v>26.2</v>
      </c>
      <c r="AE2222" s="4">
        <v>352000</v>
      </c>
    </row>
    <row r="2223" spans="1:31" ht="22" customHeight="1" x14ac:dyDescent="0.3">
      <c r="A2223" s="5">
        <v>42736</v>
      </c>
      <c r="B2223" s="6" t="s">
        <v>31</v>
      </c>
      <c r="C2223" s="6" t="s">
        <v>56</v>
      </c>
      <c r="D2223" s="7" t="s">
        <v>68</v>
      </c>
      <c r="E2223" s="7" t="s">
        <v>68</v>
      </c>
      <c r="F2223" s="7" t="s">
        <v>68</v>
      </c>
      <c r="G2223" s="7" t="s">
        <v>68</v>
      </c>
      <c r="H2223" s="7" t="s">
        <v>68</v>
      </c>
      <c r="I2223" s="6" t="s">
        <v>1843</v>
      </c>
      <c r="J2223" s="6" t="s">
        <v>1382</v>
      </c>
      <c r="K2223" s="6" t="s">
        <v>119</v>
      </c>
      <c r="L2223" s="6" t="s">
        <v>120</v>
      </c>
      <c r="M2223" s="7" t="s">
        <v>68</v>
      </c>
      <c r="N2223" s="7" t="s">
        <v>68</v>
      </c>
      <c r="O2223" s="7" t="s">
        <v>68</v>
      </c>
      <c r="P2223" s="6" t="s">
        <v>1383</v>
      </c>
      <c r="Q2223" s="6" t="s">
        <v>1858</v>
      </c>
      <c r="R2223" s="6" t="s">
        <v>122</v>
      </c>
      <c r="S2223" s="6" t="s">
        <v>120</v>
      </c>
      <c r="T2223" s="6" t="s">
        <v>123</v>
      </c>
      <c r="U2223" s="6" t="s">
        <v>124</v>
      </c>
      <c r="V2223" s="6" t="s">
        <v>45</v>
      </c>
      <c r="W2223" s="6" t="s">
        <v>34</v>
      </c>
      <c r="X2223" s="6" t="s">
        <v>46</v>
      </c>
      <c r="Y2223" s="6" t="s">
        <v>47</v>
      </c>
      <c r="Z2223" s="6" t="s">
        <v>971</v>
      </c>
      <c r="AA2223" s="6" t="s">
        <v>2369</v>
      </c>
      <c r="AB2223" s="7">
        <v>2</v>
      </c>
      <c r="AC2223" s="7">
        <v>16416</v>
      </c>
      <c r="AD2223" s="7">
        <v>16.420000000000002</v>
      </c>
      <c r="AE2223" s="7">
        <v>402000</v>
      </c>
    </row>
    <row r="2224" spans="1:31" ht="22" customHeight="1" x14ac:dyDescent="0.3">
      <c r="A2224" s="2">
        <v>42735</v>
      </c>
      <c r="B2224" s="3" t="s">
        <v>31</v>
      </c>
      <c r="C2224" s="3" t="s">
        <v>56</v>
      </c>
      <c r="D2224" s="4" t="s">
        <v>68</v>
      </c>
      <c r="E2224" s="4" t="s">
        <v>68</v>
      </c>
      <c r="F2224" s="4" t="s">
        <v>68</v>
      </c>
      <c r="G2224" s="4" t="s">
        <v>68</v>
      </c>
      <c r="H2224" s="4" t="s">
        <v>68</v>
      </c>
      <c r="I2224" s="3" t="s">
        <v>1843</v>
      </c>
      <c r="J2224" s="3" t="s">
        <v>588</v>
      </c>
      <c r="K2224" s="3" t="s">
        <v>589</v>
      </c>
      <c r="L2224" s="3" t="s">
        <v>99</v>
      </c>
      <c r="M2224" s="3" t="s">
        <v>61</v>
      </c>
      <c r="N2224" s="4" t="s">
        <v>68</v>
      </c>
      <c r="O2224" s="4" t="s">
        <v>68</v>
      </c>
      <c r="P2224" s="3" t="s">
        <v>100</v>
      </c>
      <c r="Q2224" s="3" t="s">
        <v>1858</v>
      </c>
      <c r="R2224" s="3" t="s">
        <v>102</v>
      </c>
      <c r="S2224" s="3" t="s">
        <v>99</v>
      </c>
      <c r="T2224" s="3" t="s">
        <v>103</v>
      </c>
      <c r="U2224" s="3" t="s">
        <v>104</v>
      </c>
      <c r="V2224" s="3" t="s">
        <v>45</v>
      </c>
      <c r="W2224" s="3" t="s">
        <v>34</v>
      </c>
      <c r="X2224" s="3" t="s">
        <v>46</v>
      </c>
      <c r="Y2224" s="3" t="s">
        <v>47</v>
      </c>
      <c r="Z2224" s="3" t="s">
        <v>2202</v>
      </c>
      <c r="AA2224" s="3" t="s">
        <v>2370</v>
      </c>
      <c r="AB2224" s="4">
        <v>6</v>
      </c>
      <c r="AC2224" s="4">
        <v>69726</v>
      </c>
      <c r="AD2224" s="4">
        <v>69.73</v>
      </c>
      <c r="AE2224" s="4">
        <v>300000</v>
      </c>
    </row>
    <row r="2225" spans="1:31" ht="22" customHeight="1" x14ac:dyDescent="0.3">
      <c r="A2225" s="5">
        <v>42733</v>
      </c>
      <c r="B2225" s="6" t="s">
        <v>31</v>
      </c>
      <c r="C2225" s="6" t="s">
        <v>56</v>
      </c>
      <c r="D2225" s="7" t="s">
        <v>68</v>
      </c>
      <c r="E2225" s="7" t="s">
        <v>68</v>
      </c>
      <c r="F2225" s="7" t="s">
        <v>68</v>
      </c>
      <c r="G2225" s="7" t="s">
        <v>68</v>
      </c>
      <c r="H2225" s="7" t="s">
        <v>68</v>
      </c>
      <c r="I2225" s="6" t="s">
        <v>1843</v>
      </c>
      <c r="J2225" s="6" t="s">
        <v>189</v>
      </c>
      <c r="K2225" s="7" t="s">
        <v>68</v>
      </c>
      <c r="L2225" s="7" t="s">
        <v>68</v>
      </c>
      <c r="M2225" s="7" t="s">
        <v>68</v>
      </c>
      <c r="N2225" s="7" t="s">
        <v>68</v>
      </c>
      <c r="O2225" s="7" t="s">
        <v>68</v>
      </c>
      <c r="P2225" s="6" t="s">
        <v>190</v>
      </c>
      <c r="Q2225" s="6" t="s">
        <v>1858</v>
      </c>
      <c r="R2225" s="6" t="s">
        <v>122</v>
      </c>
      <c r="S2225" s="6" t="s">
        <v>120</v>
      </c>
      <c r="T2225" s="6" t="s">
        <v>123</v>
      </c>
      <c r="U2225" s="6" t="s">
        <v>124</v>
      </c>
      <c r="V2225" s="6" t="s">
        <v>45</v>
      </c>
      <c r="W2225" s="6" t="s">
        <v>34</v>
      </c>
      <c r="X2225" s="6" t="s">
        <v>46</v>
      </c>
      <c r="Y2225" s="6" t="s">
        <v>47</v>
      </c>
      <c r="Z2225" s="6" t="s">
        <v>143</v>
      </c>
      <c r="AA2225" s="6" t="s">
        <v>2371</v>
      </c>
      <c r="AB2225" s="7">
        <v>4</v>
      </c>
      <c r="AC2225" s="7">
        <v>43200</v>
      </c>
      <c r="AD2225" s="7">
        <v>43.2</v>
      </c>
      <c r="AE2225" s="7">
        <v>214000</v>
      </c>
    </row>
    <row r="2226" spans="1:31" ht="22" customHeight="1" x14ac:dyDescent="0.3">
      <c r="A2226" s="2">
        <v>42731</v>
      </c>
      <c r="B2226" s="3" t="s">
        <v>31</v>
      </c>
      <c r="C2226" s="3" t="s">
        <v>56</v>
      </c>
      <c r="D2226" s="4" t="s">
        <v>68</v>
      </c>
      <c r="E2226" s="4" t="s">
        <v>68</v>
      </c>
      <c r="F2226" s="4" t="s">
        <v>68</v>
      </c>
      <c r="G2226" s="4" t="s">
        <v>68</v>
      </c>
      <c r="H2226" s="4" t="s">
        <v>68</v>
      </c>
      <c r="I2226" s="3" t="s">
        <v>1843</v>
      </c>
      <c r="J2226" s="3" t="s">
        <v>131</v>
      </c>
      <c r="K2226" s="3" t="s">
        <v>109</v>
      </c>
      <c r="L2226" s="3" t="s">
        <v>110</v>
      </c>
      <c r="M2226" s="4" t="s">
        <v>68</v>
      </c>
      <c r="N2226" s="4" t="s">
        <v>68</v>
      </c>
      <c r="O2226" s="4" t="s">
        <v>68</v>
      </c>
      <c r="P2226" s="3" t="s">
        <v>132</v>
      </c>
      <c r="Q2226" s="3" t="s">
        <v>1858</v>
      </c>
      <c r="R2226" s="3" t="s">
        <v>113</v>
      </c>
      <c r="S2226" s="3" t="s">
        <v>110</v>
      </c>
      <c r="T2226" s="3" t="s">
        <v>114</v>
      </c>
      <c r="U2226" s="3" t="s">
        <v>115</v>
      </c>
      <c r="V2226" s="3" t="s">
        <v>45</v>
      </c>
      <c r="W2226" s="3" t="s">
        <v>34</v>
      </c>
      <c r="X2226" s="3" t="s">
        <v>46</v>
      </c>
      <c r="Y2226" s="3" t="s">
        <v>47</v>
      </c>
      <c r="Z2226" s="3" t="s">
        <v>971</v>
      </c>
      <c r="AA2226" s="3" t="s">
        <v>2372</v>
      </c>
      <c r="AB2226" s="4">
        <v>4</v>
      </c>
      <c r="AC2226" s="4">
        <v>34800</v>
      </c>
      <c r="AD2226" s="4">
        <v>34.799999999999997</v>
      </c>
      <c r="AE2226" s="4">
        <v>882000</v>
      </c>
    </row>
    <row r="2227" spans="1:31" ht="22" customHeight="1" x14ac:dyDescent="0.3">
      <c r="A2227" s="5">
        <v>42731</v>
      </c>
      <c r="B2227" s="6" t="s">
        <v>31</v>
      </c>
      <c r="C2227" s="6" t="s">
        <v>56</v>
      </c>
      <c r="D2227" s="7" t="s">
        <v>68</v>
      </c>
      <c r="E2227" s="7" t="s">
        <v>68</v>
      </c>
      <c r="F2227" s="7" t="s">
        <v>68</v>
      </c>
      <c r="G2227" s="7" t="s">
        <v>68</v>
      </c>
      <c r="H2227" s="7" t="s">
        <v>68</v>
      </c>
      <c r="I2227" s="6" t="s">
        <v>1843</v>
      </c>
      <c r="J2227" s="6" t="s">
        <v>579</v>
      </c>
      <c r="K2227" s="6" t="s">
        <v>580</v>
      </c>
      <c r="L2227" s="6" t="s">
        <v>110</v>
      </c>
      <c r="M2227" s="6" t="s">
        <v>61</v>
      </c>
      <c r="N2227" s="7" t="s">
        <v>68</v>
      </c>
      <c r="O2227" s="7" t="s">
        <v>68</v>
      </c>
      <c r="P2227" s="6" t="s">
        <v>581</v>
      </c>
      <c r="Q2227" s="6" t="s">
        <v>1858</v>
      </c>
      <c r="R2227" s="6" t="s">
        <v>968</v>
      </c>
      <c r="S2227" s="6" t="s">
        <v>110</v>
      </c>
      <c r="T2227" s="6" t="s">
        <v>969</v>
      </c>
      <c r="U2227" s="6" t="s">
        <v>115</v>
      </c>
      <c r="V2227" s="6" t="s">
        <v>45</v>
      </c>
      <c r="W2227" s="6" t="s">
        <v>34</v>
      </c>
      <c r="X2227" s="6" t="s">
        <v>46</v>
      </c>
      <c r="Y2227" s="6" t="s">
        <v>47</v>
      </c>
      <c r="Z2227" s="6" t="s">
        <v>971</v>
      </c>
      <c r="AA2227" s="6" t="s">
        <v>2373</v>
      </c>
      <c r="AB2227" s="7">
        <v>4</v>
      </c>
      <c r="AC2227" s="7">
        <v>32196</v>
      </c>
      <c r="AD2227" s="7">
        <v>32.200000000000003</v>
      </c>
      <c r="AE2227" s="7">
        <v>816000</v>
      </c>
    </row>
    <row r="2228" spans="1:31" ht="22" customHeight="1" x14ac:dyDescent="0.3">
      <c r="A2228" s="2">
        <v>42731</v>
      </c>
      <c r="B2228" s="3" t="s">
        <v>107</v>
      </c>
      <c r="C2228" s="3" t="s">
        <v>56</v>
      </c>
      <c r="D2228" s="4" t="s">
        <v>68</v>
      </c>
      <c r="E2228" s="4" t="s">
        <v>68</v>
      </c>
      <c r="F2228" s="4" t="s">
        <v>68</v>
      </c>
      <c r="G2228" s="4" t="s">
        <v>68</v>
      </c>
      <c r="H2228" s="4" t="s">
        <v>68</v>
      </c>
      <c r="I2228" s="3" t="s">
        <v>1843</v>
      </c>
      <c r="J2228" s="3" t="s">
        <v>108</v>
      </c>
      <c r="K2228" s="3" t="s">
        <v>109</v>
      </c>
      <c r="L2228" s="3" t="s">
        <v>110</v>
      </c>
      <c r="M2228" s="3" t="s">
        <v>61</v>
      </c>
      <c r="N2228" s="4">
        <v>4753761516.5299997</v>
      </c>
      <c r="O2228" s="4">
        <v>5421594553.2399998</v>
      </c>
      <c r="P2228" s="3" t="s">
        <v>1856</v>
      </c>
      <c r="Q2228" s="3" t="s">
        <v>1858</v>
      </c>
      <c r="R2228" s="3" t="s">
        <v>133</v>
      </c>
      <c r="S2228" s="3" t="s">
        <v>110</v>
      </c>
      <c r="T2228" s="3" t="s">
        <v>134</v>
      </c>
      <c r="U2228" s="3" t="s">
        <v>115</v>
      </c>
      <c r="V2228" s="3" t="s">
        <v>45</v>
      </c>
      <c r="W2228" s="3" t="s">
        <v>34</v>
      </c>
      <c r="X2228" s="3" t="s">
        <v>46</v>
      </c>
      <c r="Y2228" s="3" t="s">
        <v>47</v>
      </c>
      <c r="Z2228" s="3" t="s">
        <v>187</v>
      </c>
      <c r="AA2228" s="3" t="s">
        <v>2374</v>
      </c>
      <c r="AB2228" s="4">
        <v>4</v>
      </c>
      <c r="AC2228" s="4">
        <v>40560</v>
      </c>
      <c r="AD2228" s="4">
        <v>40.56</v>
      </c>
      <c r="AE2228" s="4">
        <v>369000</v>
      </c>
    </row>
    <row r="2229" spans="1:31" ht="22" customHeight="1" x14ac:dyDescent="0.3">
      <c r="A2229" s="5">
        <v>42730</v>
      </c>
      <c r="B2229" s="6" t="s">
        <v>31</v>
      </c>
      <c r="C2229" s="6" t="s">
        <v>56</v>
      </c>
      <c r="D2229" s="7" t="s">
        <v>68</v>
      </c>
      <c r="E2229" s="7" t="s">
        <v>68</v>
      </c>
      <c r="F2229" s="7" t="s">
        <v>68</v>
      </c>
      <c r="G2229" s="7" t="s">
        <v>68</v>
      </c>
      <c r="H2229" s="7" t="s">
        <v>68</v>
      </c>
      <c r="I2229" s="6" t="s">
        <v>1843</v>
      </c>
      <c r="J2229" s="6" t="s">
        <v>77</v>
      </c>
      <c r="K2229" s="6" t="s">
        <v>78</v>
      </c>
      <c r="L2229" s="6" t="s">
        <v>79</v>
      </c>
      <c r="M2229" s="7" t="s">
        <v>68</v>
      </c>
      <c r="N2229" s="7" t="s">
        <v>68</v>
      </c>
      <c r="O2229" s="7" t="s">
        <v>68</v>
      </c>
      <c r="P2229" s="6" t="s">
        <v>80</v>
      </c>
      <c r="Q2229" s="6" t="s">
        <v>1136</v>
      </c>
      <c r="R2229" s="6" t="s">
        <v>82</v>
      </c>
      <c r="S2229" s="6" t="s">
        <v>79</v>
      </c>
      <c r="T2229" s="6" t="s">
        <v>83</v>
      </c>
      <c r="U2229" s="6" t="s">
        <v>65</v>
      </c>
      <c r="V2229" s="6" t="s">
        <v>45</v>
      </c>
      <c r="W2229" s="6" t="s">
        <v>34</v>
      </c>
      <c r="X2229" s="6" t="s">
        <v>46</v>
      </c>
      <c r="Y2229" s="6" t="s">
        <v>47</v>
      </c>
      <c r="Z2229" s="6" t="s">
        <v>84</v>
      </c>
      <c r="AA2229" s="6" t="s">
        <v>2375</v>
      </c>
      <c r="AB2229" s="7">
        <v>2</v>
      </c>
      <c r="AC2229" s="7">
        <v>28866</v>
      </c>
      <c r="AD2229" s="7">
        <v>28.87</v>
      </c>
      <c r="AE2229" s="7">
        <v>137000</v>
      </c>
    </row>
    <row r="2230" spans="1:31" ht="22" customHeight="1" x14ac:dyDescent="0.3">
      <c r="A2230" s="2">
        <v>42730</v>
      </c>
      <c r="B2230" s="3" t="s">
        <v>31</v>
      </c>
      <c r="C2230" s="3" t="s">
        <v>56</v>
      </c>
      <c r="D2230" s="4" t="s">
        <v>68</v>
      </c>
      <c r="E2230" s="4" t="s">
        <v>68</v>
      </c>
      <c r="F2230" s="4" t="s">
        <v>68</v>
      </c>
      <c r="G2230" s="4" t="s">
        <v>68</v>
      </c>
      <c r="H2230" s="4" t="s">
        <v>68</v>
      </c>
      <c r="I2230" s="3" t="s">
        <v>1843</v>
      </c>
      <c r="J2230" s="3" t="s">
        <v>77</v>
      </c>
      <c r="K2230" s="3" t="s">
        <v>78</v>
      </c>
      <c r="L2230" s="3" t="s">
        <v>79</v>
      </c>
      <c r="M2230" s="4" t="s">
        <v>68</v>
      </c>
      <c r="N2230" s="4" t="s">
        <v>68</v>
      </c>
      <c r="O2230" s="4" t="s">
        <v>68</v>
      </c>
      <c r="P2230" s="3" t="s">
        <v>80</v>
      </c>
      <c r="Q2230" s="3" t="s">
        <v>1136</v>
      </c>
      <c r="R2230" s="3" t="s">
        <v>82</v>
      </c>
      <c r="S2230" s="3" t="s">
        <v>79</v>
      </c>
      <c r="T2230" s="3" t="s">
        <v>83</v>
      </c>
      <c r="U2230" s="3" t="s">
        <v>65</v>
      </c>
      <c r="V2230" s="3" t="s">
        <v>45</v>
      </c>
      <c r="W2230" s="3" t="s">
        <v>34</v>
      </c>
      <c r="X2230" s="3" t="s">
        <v>46</v>
      </c>
      <c r="Y2230" s="3" t="s">
        <v>47</v>
      </c>
      <c r="Z2230" s="3" t="s">
        <v>84</v>
      </c>
      <c r="AA2230" s="3" t="s">
        <v>2376</v>
      </c>
      <c r="AB2230" s="4">
        <v>8</v>
      </c>
      <c r="AC2230" s="4">
        <v>115320</v>
      </c>
      <c r="AD2230" s="4">
        <v>115.32</v>
      </c>
      <c r="AE2230" s="4">
        <v>549000</v>
      </c>
    </row>
    <row r="2231" spans="1:31" ht="22" customHeight="1" x14ac:dyDescent="0.3">
      <c r="A2231" s="5">
        <v>42729</v>
      </c>
      <c r="B2231" s="6" t="s">
        <v>31</v>
      </c>
      <c r="C2231" s="6" t="s">
        <v>56</v>
      </c>
      <c r="D2231" s="7" t="s">
        <v>68</v>
      </c>
      <c r="E2231" s="7" t="s">
        <v>68</v>
      </c>
      <c r="F2231" s="7" t="s">
        <v>68</v>
      </c>
      <c r="G2231" s="7" t="s">
        <v>68</v>
      </c>
      <c r="H2231" s="7" t="s">
        <v>68</v>
      </c>
      <c r="I2231" s="6" t="s">
        <v>1843</v>
      </c>
      <c r="J2231" s="6" t="s">
        <v>1676</v>
      </c>
      <c r="K2231" s="6" t="s">
        <v>1677</v>
      </c>
      <c r="L2231" s="6" t="s">
        <v>92</v>
      </c>
      <c r="M2231" s="6" t="s">
        <v>61</v>
      </c>
      <c r="N2231" s="9">
        <v>42196711</v>
      </c>
      <c r="O2231" s="7" t="s">
        <v>68</v>
      </c>
      <c r="P2231" s="6" t="s">
        <v>1678</v>
      </c>
      <c r="Q2231" s="6" t="s">
        <v>1858</v>
      </c>
      <c r="R2231" s="6" t="s">
        <v>91</v>
      </c>
      <c r="S2231" s="6" t="s">
        <v>92</v>
      </c>
      <c r="T2231" s="6" t="s">
        <v>93</v>
      </c>
      <c r="U2231" s="6" t="s">
        <v>94</v>
      </c>
      <c r="V2231" s="6" t="s">
        <v>45</v>
      </c>
      <c r="W2231" s="6" t="s">
        <v>34</v>
      </c>
      <c r="X2231" s="6" t="s">
        <v>46</v>
      </c>
      <c r="Y2231" s="6" t="s">
        <v>47</v>
      </c>
      <c r="Z2231" s="6" t="s">
        <v>205</v>
      </c>
      <c r="AA2231" s="6" t="s">
        <v>2377</v>
      </c>
      <c r="AB2231" s="7">
        <v>4</v>
      </c>
      <c r="AC2231" s="7">
        <v>50400</v>
      </c>
      <c r="AD2231" s="7">
        <v>50.4</v>
      </c>
      <c r="AE2231" s="7">
        <v>699000</v>
      </c>
    </row>
    <row r="2232" spans="1:31" ht="22" customHeight="1" x14ac:dyDescent="0.3">
      <c r="A2232" s="2">
        <v>42729</v>
      </c>
      <c r="B2232" s="3" t="s">
        <v>31</v>
      </c>
      <c r="C2232" s="3" t="s">
        <v>56</v>
      </c>
      <c r="D2232" s="4" t="s">
        <v>68</v>
      </c>
      <c r="E2232" s="4" t="s">
        <v>68</v>
      </c>
      <c r="F2232" s="4" t="s">
        <v>68</v>
      </c>
      <c r="G2232" s="4" t="s">
        <v>68</v>
      </c>
      <c r="H2232" s="4" t="s">
        <v>68</v>
      </c>
      <c r="I2232" s="3" t="s">
        <v>1843</v>
      </c>
      <c r="J2232" s="3" t="s">
        <v>1676</v>
      </c>
      <c r="K2232" s="3" t="s">
        <v>1677</v>
      </c>
      <c r="L2232" s="3" t="s">
        <v>92</v>
      </c>
      <c r="M2232" s="3" t="s">
        <v>61</v>
      </c>
      <c r="N2232" s="8">
        <v>42196711</v>
      </c>
      <c r="O2232" s="4" t="s">
        <v>68</v>
      </c>
      <c r="P2232" s="3" t="s">
        <v>1678</v>
      </c>
      <c r="Q2232" s="3" t="s">
        <v>1858</v>
      </c>
      <c r="R2232" s="3" t="s">
        <v>91</v>
      </c>
      <c r="S2232" s="3" t="s">
        <v>92</v>
      </c>
      <c r="T2232" s="3" t="s">
        <v>93</v>
      </c>
      <c r="U2232" s="3" t="s">
        <v>94</v>
      </c>
      <c r="V2232" s="3" t="s">
        <v>45</v>
      </c>
      <c r="W2232" s="3" t="s">
        <v>34</v>
      </c>
      <c r="X2232" s="3" t="s">
        <v>46</v>
      </c>
      <c r="Y2232" s="3" t="s">
        <v>47</v>
      </c>
      <c r="Z2232" s="3" t="s">
        <v>205</v>
      </c>
      <c r="AA2232" s="3" t="s">
        <v>2378</v>
      </c>
      <c r="AB2232" s="4">
        <v>2</v>
      </c>
      <c r="AC2232" s="4">
        <v>26200</v>
      </c>
      <c r="AD2232" s="4">
        <v>26.2</v>
      </c>
      <c r="AE2232" s="4">
        <v>363000</v>
      </c>
    </row>
    <row r="2233" spans="1:31" ht="22" customHeight="1" x14ac:dyDescent="0.3">
      <c r="A2233" s="5">
        <v>42729</v>
      </c>
      <c r="B2233" s="6" t="s">
        <v>31</v>
      </c>
      <c r="C2233" s="6" t="s">
        <v>56</v>
      </c>
      <c r="D2233" s="7" t="s">
        <v>68</v>
      </c>
      <c r="E2233" s="7" t="s">
        <v>68</v>
      </c>
      <c r="F2233" s="7" t="s">
        <v>68</v>
      </c>
      <c r="G2233" s="7" t="s">
        <v>68</v>
      </c>
      <c r="H2233" s="7" t="s">
        <v>68</v>
      </c>
      <c r="I2233" s="6" t="s">
        <v>1843</v>
      </c>
      <c r="J2233" s="6" t="s">
        <v>1676</v>
      </c>
      <c r="K2233" s="6" t="s">
        <v>1677</v>
      </c>
      <c r="L2233" s="6" t="s">
        <v>92</v>
      </c>
      <c r="M2233" s="6" t="s">
        <v>61</v>
      </c>
      <c r="N2233" s="9">
        <v>42196711</v>
      </c>
      <c r="O2233" s="7" t="s">
        <v>68</v>
      </c>
      <c r="P2233" s="6" t="s">
        <v>1678</v>
      </c>
      <c r="Q2233" s="6" t="s">
        <v>1858</v>
      </c>
      <c r="R2233" s="6" t="s">
        <v>91</v>
      </c>
      <c r="S2233" s="6" t="s">
        <v>92</v>
      </c>
      <c r="T2233" s="6" t="s">
        <v>93</v>
      </c>
      <c r="U2233" s="6" t="s">
        <v>94</v>
      </c>
      <c r="V2233" s="6" t="s">
        <v>45</v>
      </c>
      <c r="W2233" s="6" t="s">
        <v>34</v>
      </c>
      <c r="X2233" s="6" t="s">
        <v>46</v>
      </c>
      <c r="Y2233" s="6" t="s">
        <v>47</v>
      </c>
      <c r="Z2233" s="6" t="s">
        <v>205</v>
      </c>
      <c r="AA2233" s="6" t="s">
        <v>2379</v>
      </c>
      <c r="AB2233" s="7">
        <v>2</v>
      </c>
      <c r="AC2233" s="7">
        <v>25200</v>
      </c>
      <c r="AD2233" s="7">
        <v>25.2</v>
      </c>
      <c r="AE2233" s="7">
        <v>349000</v>
      </c>
    </row>
    <row r="2234" spans="1:31" ht="22" customHeight="1" x14ac:dyDescent="0.3">
      <c r="A2234" s="2">
        <v>42729</v>
      </c>
      <c r="B2234" s="3" t="s">
        <v>31</v>
      </c>
      <c r="C2234" s="3" t="s">
        <v>56</v>
      </c>
      <c r="D2234" s="3" t="s">
        <v>222</v>
      </c>
      <c r="E2234" s="3" t="s">
        <v>34</v>
      </c>
      <c r="F2234" s="4" t="s">
        <v>68</v>
      </c>
      <c r="G2234" s="4" t="s">
        <v>68</v>
      </c>
      <c r="H2234" s="4" t="s">
        <v>68</v>
      </c>
      <c r="I2234" s="3" t="s">
        <v>1882</v>
      </c>
      <c r="J2234" s="3" t="s">
        <v>189</v>
      </c>
      <c r="K2234" s="4" t="s">
        <v>68</v>
      </c>
      <c r="L2234" s="4" t="s">
        <v>68</v>
      </c>
      <c r="M2234" s="4" t="s">
        <v>68</v>
      </c>
      <c r="N2234" s="4" t="s">
        <v>68</v>
      </c>
      <c r="O2234" s="4" t="s">
        <v>68</v>
      </c>
      <c r="P2234" s="3" t="s">
        <v>190</v>
      </c>
      <c r="Q2234" s="3" t="s">
        <v>1858</v>
      </c>
      <c r="R2234" s="3" t="s">
        <v>122</v>
      </c>
      <c r="S2234" s="3" t="s">
        <v>120</v>
      </c>
      <c r="T2234" s="3" t="s">
        <v>123</v>
      </c>
      <c r="U2234" s="3" t="s">
        <v>124</v>
      </c>
      <c r="V2234" s="3" t="s">
        <v>45</v>
      </c>
      <c r="W2234" s="3" t="s">
        <v>34</v>
      </c>
      <c r="X2234" s="3" t="s">
        <v>46</v>
      </c>
      <c r="Y2234" s="3" t="s">
        <v>47</v>
      </c>
      <c r="Z2234" s="3" t="s">
        <v>143</v>
      </c>
      <c r="AA2234" s="3" t="s">
        <v>1175</v>
      </c>
      <c r="AB2234" s="4">
        <v>6</v>
      </c>
      <c r="AC2234" s="4">
        <v>64800</v>
      </c>
      <c r="AD2234" s="4">
        <v>64.8</v>
      </c>
      <c r="AE2234" s="4">
        <v>321000</v>
      </c>
    </row>
    <row r="2235" spans="1:31" ht="22" customHeight="1" x14ac:dyDescent="0.3">
      <c r="A2235" s="5">
        <v>42729</v>
      </c>
      <c r="B2235" s="6" t="s">
        <v>31</v>
      </c>
      <c r="C2235" s="6" t="s">
        <v>56</v>
      </c>
      <c r="D2235" s="7" t="s">
        <v>68</v>
      </c>
      <c r="E2235" s="7" t="s">
        <v>68</v>
      </c>
      <c r="F2235" s="7" t="s">
        <v>68</v>
      </c>
      <c r="G2235" s="7" t="s">
        <v>68</v>
      </c>
      <c r="H2235" s="7" t="s">
        <v>68</v>
      </c>
      <c r="I2235" s="6" t="s">
        <v>1843</v>
      </c>
      <c r="J2235" s="6" t="s">
        <v>1676</v>
      </c>
      <c r="K2235" s="6" t="s">
        <v>1677</v>
      </c>
      <c r="L2235" s="6" t="s">
        <v>92</v>
      </c>
      <c r="M2235" s="6" t="s">
        <v>61</v>
      </c>
      <c r="N2235" s="9">
        <v>42196711</v>
      </c>
      <c r="O2235" s="7" t="s">
        <v>68</v>
      </c>
      <c r="P2235" s="6" t="s">
        <v>1678</v>
      </c>
      <c r="Q2235" s="6" t="s">
        <v>1858</v>
      </c>
      <c r="R2235" s="6" t="s">
        <v>91</v>
      </c>
      <c r="S2235" s="6" t="s">
        <v>92</v>
      </c>
      <c r="T2235" s="6" t="s">
        <v>93</v>
      </c>
      <c r="U2235" s="6" t="s">
        <v>94</v>
      </c>
      <c r="V2235" s="6" t="s">
        <v>45</v>
      </c>
      <c r="W2235" s="6" t="s">
        <v>34</v>
      </c>
      <c r="X2235" s="6" t="s">
        <v>46</v>
      </c>
      <c r="Y2235" s="6" t="s">
        <v>47</v>
      </c>
      <c r="Z2235" s="6" t="s">
        <v>205</v>
      </c>
      <c r="AA2235" s="6" t="s">
        <v>2377</v>
      </c>
      <c r="AB2235" s="7">
        <v>2</v>
      </c>
      <c r="AC2235" s="7">
        <v>25200</v>
      </c>
      <c r="AD2235" s="7">
        <v>25.2</v>
      </c>
      <c r="AE2235" s="7">
        <v>349000</v>
      </c>
    </row>
    <row r="2236" spans="1:31" ht="22" customHeight="1" x14ac:dyDescent="0.3">
      <c r="A2236" s="2">
        <v>42728</v>
      </c>
      <c r="B2236" s="3" t="s">
        <v>31</v>
      </c>
      <c r="C2236" s="3" t="s">
        <v>56</v>
      </c>
      <c r="D2236" s="4" t="s">
        <v>68</v>
      </c>
      <c r="E2236" s="4" t="s">
        <v>68</v>
      </c>
      <c r="F2236" s="4" t="s">
        <v>68</v>
      </c>
      <c r="G2236" s="4" t="s">
        <v>68</v>
      </c>
      <c r="H2236" s="4" t="s">
        <v>68</v>
      </c>
      <c r="I2236" s="3" t="s">
        <v>1843</v>
      </c>
      <c r="J2236" s="3" t="s">
        <v>77</v>
      </c>
      <c r="K2236" s="3" t="s">
        <v>78</v>
      </c>
      <c r="L2236" s="3" t="s">
        <v>79</v>
      </c>
      <c r="M2236" s="4" t="s">
        <v>68</v>
      </c>
      <c r="N2236" s="4" t="s">
        <v>68</v>
      </c>
      <c r="O2236" s="4" t="s">
        <v>68</v>
      </c>
      <c r="P2236" s="3" t="s">
        <v>80</v>
      </c>
      <c r="Q2236" s="3" t="s">
        <v>1136</v>
      </c>
      <c r="R2236" s="3" t="s">
        <v>82</v>
      </c>
      <c r="S2236" s="3" t="s">
        <v>79</v>
      </c>
      <c r="T2236" s="3" t="s">
        <v>83</v>
      </c>
      <c r="U2236" s="3" t="s">
        <v>65</v>
      </c>
      <c r="V2236" s="3" t="s">
        <v>45</v>
      </c>
      <c r="W2236" s="3" t="s">
        <v>34</v>
      </c>
      <c r="X2236" s="3" t="s">
        <v>46</v>
      </c>
      <c r="Y2236" s="3" t="s">
        <v>47</v>
      </c>
      <c r="Z2236" s="3" t="s">
        <v>84</v>
      </c>
      <c r="AA2236" s="3" t="s">
        <v>2380</v>
      </c>
      <c r="AB2236" s="4">
        <v>6</v>
      </c>
      <c r="AC2236" s="4">
        <v>86508</v>
      </c>
      <c r="AD2236" s="4">
        <v>86.51</v>
      </c>
      <c r="AE2236" s="4">
        <v>412000</v>
      </c>
    </row>
    <row r="2237" spans="1:31" ht="22" customHeight="1" x14ac:dyDescent="0.3">
      <c r="A2237" s="5">
        <v>42728</v>
      </c>
      <c r="B2237" s="6" t="s">
        <v>31</v>
      </c>
      <c r="C2237" s="6" t="s">
        <v>56</v>
      </c>
      <c r="D2237" s="7" t="s">
        <v>68</v>
      </c>
      <c r="E2237" s="7" t="s">
        <v>68</v>
      </c>
      <c r="F2237" s="7" t="s">
        <v>68</v>
      </c>
      <c r="G2237" s="7" t="s">
        <v>68</v>
      </c>
      <c r="H2237" s="7" t="s">
        <v>68</v>
      </c>
      <c r="I2237" s="6" t="s">
        <v>1843</v>
      </c>
      <c r="J2237" s="6" t="s">
        <v>77</v>
      </c>
      <c r="K2237" s="6" t="s">
        <v>78</v>
      </c>
      <c r="L2237" s="6" t="s">
        <v>79</v>
      </c>
      <c r="M2237" s="7" t="s">
        <v>68</v>
      </c>
      <c r="N2237" s="7" t="s">
        <v>68</v>
      </c>
      <c r="O2237" s="7" t="s">
        <v>68</v>
      </c>
      <c r="P2237" s="6" t="s">
        <v>80</v>
      </c>
      <c r="Q2237" s="6" t="s">
        <v>1136</v>
      </c>
      <c r="R2237" s="6" t="s">
        <v>82</v>
      </c>
      <c r="S2237" s="6" t="s">
        <v>79</v>
      </c>
      <c r="T2237" s="6" t="s">
        <v>83</v>
      </c>
      <c r="U2237" s="6" t="s">
        <v>65</v>
      </c>
      <c r="V2237" s="6" t="s">
        <v>45</v>
      </c>
      <c r="W2237" s="6" t="s">
        <v>34</v>
      </c>
      <c r="X2237" s="6" t="s">
        <v>46</v>
      </c>
      <c r="Y2237" s="6" t="s">
        <v>47</v>
      </c>
      <c r="Z2237" s="6" t="s">
        <v>84</v>
      </c>
      <c r="AA2237" s="6" t="s">
        <v>2376</v>
      </c>
      <c r="AB2237" s="7">
        <v>8</v>
      </c>
      <c r="AC2237" s="7">
        <v>115221</v>
      </c>
      <c r="AD2237" s="7">
        <v>115.22</v>
      </c>
      <c r="AE2237" s="7">
        <v>548000</v>
      </c>
    </row>
    <row r="2238" spans="1:31" ht="22" customHeight="1" x14ac:dyDescent="0.3">
      <c r="A2238" s="2">
        <v>42726</v>
      </c>
      <c r="B2238" s="3" t="s">
        <v>31</v>
      </c>
      <c r="C2238" s="3" t="s">
        <v>56</v>
      </c>
      <c r="D2238" s="4" t="s">
        <v>68</v>
      </c>
      <c r="E2238" s="4" t="s">
        <v>68</v>
      </c>
      <c r="F2238" s="4" t="s">
        <v>68</v>
      </c>
      <c r="G2238" s="4" t="s">
        <v>68</v>
      </c>
      <c r="H2238" s="4" t="s">
        <v>68</v>
      </c>
      <c r="I2238" s="3" t="s">
        <v>1843</v>
      </c>
      <c r="J2238" s="3" t="s">
        <v>244</v>
      </c>
      <c r="K2238" s="4" t="s">
        <v>68</v>
      </c>
      <c r="L2238" s="3" t="s">
        <v>245</v>
      </c>
      <c r="M2238" s="3" t="s">
        <v>61</v>
      </c>
      <c r="N2238" s="4" t="s">
        <v>68</v>
      </c>
      <c r="O2238" s="4" t="s">
        <v>68</v>
      </c>
      <c r="P2238" s="3" t="s">
        <v>246</v>
      </c>
      <c r="Q2238" s="3" t="s">
        <v>1858</v>
      </c>
      <c r="R2238" s="3" t="s">
        <v>474</v>
      </c>
      <c r="S2238" s="3" t="s">
        <v>245</v>
      </c>
      <c r="T2238" s="3" t="s">
        <v>475</v>
      </c>
      <c r="U2238" s="3" t="s">
        <v>124</v>
      </c>
      <c r="V2238" s="3" t="s">
        <v>45</v>
      </c>
      <c r="W2238" s="3" t="s">
        <v>34</v>
      </c>
      <c r="X2238" s="3" t="s">
        <v>46</v>
      </c>
      <c r="Y2238" s="3" t="s">
        <v>47</v>
      </c>
      <c r="Z2238" s="3" t="s">
        <v>187</v>
      </c>
      <c r="AA2238" s="3" t="s">
        <v>2381</v>
      </c>
      <c r="AB2238" s="4">
        <v>1</v>
      </c>
      <c r="AC2238" s="4">
        <v>24400</v>
      </c>
      <c r="AD2238" s="4">
        <v>24.4</v>
      </c>
      <c r="AE2238" s="4">
        <v>483000</v>
      </c>
    </row>
    <row r="2239" spans="1:31" ht="22" customHeight="1" x14ac:dyDescent="0.3">
      <c r="A2239" s="5">
        <v>42726</v>
      </c>
      <c r="B2239" s="6" t="s">
        <v>31</v>
      </c>
      <c r="C2239" s="6" t="s">
        <v>56</v>
      </c>
      <c r="D2239" s="7" t="s">
        <v>68</v>
      </c>
      <c r="E2239" s="7" t="s">
        <v>68</v>
      </c>
      <c r="F2239" s="7" t="s">
        <v>68</v>
      </c>
      <c r="G2239" s="7" t="s">
        <v>68</v>
      </c>
      <c r="H2239" s="7" t="s">
        <v>68</v>
      </c>
      <c r="I2239" s="6" t="s">
        <v>1843</v>
      </c>
      <c r="J2239" s="6" t="s">
        <v>244</v>
      </c>
      <c r="K2239" s="7" t="s">
        <v>68</v>
      </c>
      <c r="L2239" s="6" t="s">
        <v>245</v>
      </c>
      <c r="M2239" s="6" t="s">
        <v>61</v>
      </c>
      <c r="N2239" s="7" t="s">
        <v>68</v>
      </c>
      <c r="O2239" s="7" t="s">
        <v>68</v>
      </c>
      <c r="P2239" s="6" t="s">
        <v>246</v>
      </c>
      <c r="Q2239" s="6" t="s">
        <v>1858</v>
      </c>
      <c r="R2239" s="6" t="s">
        <v>474</v>
      </c>
      <c r="S2239" s="6" t="s">
        <v>245</v>
      </c>
      <c r="T2239" s="6" t="s">
        <v>475</v>
      </c>
      <c r="U2239" s="6" t="s">
        <v>124</v>
      </c>
      <c r="V2239" s="6" t="s">
        <v>45</v>
      </c>
      <c r="W2239" s="6" t="s">
        <v>34</v>
      </c>
      <c r="X2239" s="6" t="s">
        <v>46</v>
      </c>
      <c r="Y2239" s="6" t="s">
        <v>47</v>
      </c>
      <c r="Z2239" s="6" t="s">
        <v>187</v>
      </c>
      <c r="AA2239" s="6" t="s">
        <v>2382</v>
      </c>
      <c r="AB2239" s="7">
        <v>10</v>
      </c>
      <c r="AC2239" s="7">
        <v>244000</v>
      </c>
      <c r="AD2239" s="7">
        <v>244</v>
      </c>
      <c r="AE2239" s="7">
        <v>4831000</v>
      </c>
    </row>
    <row r="2240" spans="1:31" ht="22" customHeight="1" x14ac:dyDescent="0.3">
      <c r="A2240" s="2">
        <v>42726</v>
      </c>
      <c r="B2240" s="3" t="s">
        <v>31</v>
      </c>
      <c r="C2240" s="3" t="s">
        <v>1873</v>
      </c>
      <c r="D2240" s="3" t="s">
        <v>33</v>
      </c>
      <c r="E2240" s="3" t="s">
        <v>34</v>
      </c>
      <c r="F2240" s="3" t="s">
        <v>61</v>
      </c>
      <c r="G2240" s="8">
        <v>668366358</v>
      </c>
      <c r="H2240" s="4" t="s">
        <v>68</v>
      </c>
      <c r="I2240" s="3" t="s">
        <v>1874</v>
      </c>
      <c r="J2240" s="3" t="s">
        <v>1617</v>
      </c>
      <c r="K2240" s="4" t="s">
        <v>68</v>
      </c>
      <c r="L2240" s="3" t="s">
        <v>120</v>
      </c>
      <c r="M2240" s="3" t="s">
        <v>201</v>
      </c>
      <c r="N2240" s="4">
        <v>7589720240.8400002</v>
      </c>
      <c r="O2240" s="4">
        <v>2245237340.3299999</v>
      </c>
      <c r="P2240" s="3" t="s">
        <v>1618</v>
      </c>
      <c r="Q2240" s="3" t="s">
        <v>1845</v>
      </c>
      <c r="R2240" s="3" t="s">
        <v>316</v>
      </c>
      <c r="S2240" s="3" t="s">
        <v>120</v>
      </c>
      <c r="T2240" s="3" t="s">
        <v>317</v>
      </c>
      <c r="U2240" s="3" t="s">
        <v>124</v>
      </c>
      <c r="V2240" s="3" t="s">
        <v>45</v>
      </c>
      <c r="W2240" s="3" t="s">
        <v>34</v>
      </c>
      <c r="X2240" s="3" t="s">
        <v>46</v>
      </c>
      <c r="Y2240" s="3" t="s">
        <v>47</v>
      </c>
      <c r="Z2240" s="3" t="s">
        <v>2189</v>
      </c>
      <c r="AA2240" s="3" t="s">
        <v>1445</v>
      </c>
      <c r="AB2240" s="4">
        <v>12</v>
      </c>
      <c r="AC2240" s="4">
        <v>144864</v>
      </c>
      <c r="AD2240" s="4">
        <v>144.86000000000001</v>
      </c>
      <c r="AE2240" s="4">
        <v>566000</v>
      </c>
    </row>
    <row r="2241" spans="1:31" ht="22" customHeight="1" x14ac:dyDescent="0.3">
      <c r="A2241" s="5">
        <v>42726</v>
      </c>
      <c r="B2241" s="6" t="s">
        <v>31</v>
      </c>
      <c r="C2241" s="6" t="s">
        <v>56</v>
      </c>
      <c r="D2241" s="6" t="s">
        <v>222</v>
      </c>
      <c r="E2241" s="6" t="s">
        <v>34</v>
      </c>
      <c r="F2241" s="7" t="s">
        <v>68</v>
      </c>
      <c r="G2241" s="7" t="s">
        <v>68</v>
      </c>
      <c r="H2241" s="7" t="s">
        <v>68</v>
      </c>
      <c r="I2241" s="6" t="s">
        <v>1882</v>
      </c>
      <c r="J2241" s="6" t="s">
        <v>2249</v>
      </c>
      <c r="K2241" s="6" t="s">
        <v>170</v>
      </c>
      <c r="L2241" s="6" t="s">
        <v>120</v>
      </c>
      <c r="M2241" s="7" t="s">
        <v>68</v>
      </c>
      <c r="N2241" s="7" t="s">
        <v>68</v>
      </c>
      <c r="O2241" s="7" t="s">
        <v>68</v>
      </c>
      <c r="P2241" s="6" t="s">
        <v>2250</v>
      </c>
      <c r="Q2241" s="6" t="s">
        <v>1858</v>
      </c>
      <c r="R2241" s="6" t="s">
        <v>122</v>
      </c>
      <c r="S2241" s="6" t="s">
        <v>120</v>
      </c>
      <c r="T2241" s="6" t="s">
        <v>123</v>
      </c>
      <c r="U2241" s="6" t="s">
        <v>124</v>
      </c>
      <c r="V2241" s="6" t="s">
        <v>45</v>
      </c>
      <c r="W2241" s="6" t="s">
        <v>34</v>
      </c>
      <c r="X2241" s="6" t="s">
        <v>46</v>
      </c>
      <c r="Y2241" s="6" t="s">
        <v>47</v>
      </c>
      <c r="Z2241" s="6" t="s">
        <v>364</v>
      </c>
      <c r="AA2241" s="6" t="s">
        <v>2251</v>
      </c>
      <c r="AB2241" s="7">
        <v>1</v>
      </c>
      <c r="AC2241" s="7">
        <v>10640</v>
      </c>
      <c r="AD2241" s="7">
        <v>10.64</v>
      </c>
      <c r="AE2241" s="7">
        <v>133000</v>
      </c>
    </row>
    <row r="2242" spans="1:31" ht="22" customHeight="1" x14ac:dyDescent="0.3">
      <c r="A2242" s="2">
        <v>42724</v>
      </c>
      <c r="B2242" s="3" t="s">
        <v>31</v>
      </c>
      <c r="C2242" s="3" t="s">
        <v>56</v>
      </c>
      <c r="D2242" s="4" t="s">
        <v>68</v>
      </c>
      <c r="E2242" s="4" t="s">
        <v>68</v>
      </c>
      <c r="F2242" s="4" t="s">
        <v>68</v>
      </c>
      <c r="G2242" s="4" t="s">
        <v>68</v>
      </c>
      <c r="H2242" s="4" t="s">
        <v>68</v>
      </c>
      <c r="I2242" s="3" t="s">
        <v>1843</v>
      </c>
      <c r="J2242" s="3" t="s">
        <v>579</v>
      </c>
      <c r="K2242" s="3" t="s">
        <v>580</v>
      </c>
      <c r="L2242" s="3" t="s">
        <v>110</v>
      </c>
      <c r="M2242" s="3" t="s">
        <v>61</v>
      </c>
      <c r="N2242" s="4" t="s">
        <v>68</v>
      </c>
      <c r="O2242" s="4" t="s">
        <v>68</v>
      </c>
      <c r="P2242" s="3" t="s">
        <v>581</v>
      </c>
      <c r="Q2242" s="3" t="s">
        <v>1858</v>
      </c>
      <c r="R2242" s="3" t="s">
        <v>968</v>
      </c>
      <c r="S2242" s="3" t="s">
        <v>110</v>
      </c>
      <c r="T2242" s="3" t="s">
        <v>969</v>
      </c>
      <c r="U2242" s="3" t="s">
        <v>115</v>
      </c>
      <c r="V2242" s="3" t="s">
        <v>45</v>
      </c>
      <c r="W2242" s="3" t="s">
        <v>34</v>
      </c>
      <c r="X2242" s="3" t="s">
        <v>46</v>
      </c>
      <c r="Y2242" s="3" t="s">
        <v>47</v>
      </c>
      <c r="Z2242" s="3" t="s">
        <v>971</v>
      </c>
      <c r="AA2242" s="3" t="s">
        <v>2383</v>
      </c>
      <c r="AB2242" s="4">
        <v>2</v>
      </c>
      <c r="AC2242" s="4">
        <v>28008</v>
      </c>
      <c r="AD2242" s="4">
        <v>28.01</v>
      </c>
      <c r="AE2242" s="4">
        <v>710000</v>
      </c>
    </row>
    <row r="2243" spans="1:31" ht="22" customHeight="1" x14ac:dyDescent="0.3">
      <c r="A2243" s="5">
        <v>42724</v>
      </c>
      <c r="B2243" s="6" t="s">
        <v>31</v>
      </c>
      <c r="C2243" s="6" t="s">
        <v>56</v>
      </c>
      <c r="D2243" s="7" t="s">
        <v>68</v>
      </c>
      <c r="E2243" s="7" t="s">
        <v>68</v>
      </c>
      <c r="F2243" s="7" t="s">
        <v>68</v>
      </c>
      <c r="G2243" s="7" t="s">
        <v>68</v>
      </c>
      <c r="H2243" s="7" t="s">
        <v>68</v>
      </c>
      <c r="I2243" s="6" t="s">
        <v>1843</v>
      </c>
      <c r="J2243" s="6" t="s">
        <v>579</v>
      </c>
      <c r="K2243" s="6" t="s">
        <v>580</v>
      </c>
      <c r="L2243" s="6" t="s">
        <v>110</v>
      </c>
      <c r="M2243" s="6" t="s">
        <v>61</v>
      </c>
      <c r="N2243" s="7" t="s">
        <v>68</v>
      </c>
      <c r="O2243" s="7" t="s">
        <v>68</v>
      </c>
      <c r="P2243" s="6" t="s">
        <v>581</v>
      </c>
      <c r="Q2243" s="6" t="s">
        <v>1858</v>
      </c>
      <c r="R2243" s="6" t="s">
        <v>968</v>
      </c>
      <c r="S2243" s="6" t="s">
        <v>110</v>
      </c>
      <c r="T2243" s="6" t="s">
        <v>969</v>
      </c>
      <c r="U2243" s="6" t="s">
        <v>115</v>
      </c>
      <c r="V2243" s="6" t="s">
        <v>45</v>
      </c>
      <c r="W2243" s="6" t="s">
        <v>34</v>
      </c>
      <c r="X2243" s="6" t="s">
        <v>46</v>
      </c>
      <c r="Y2243" s="6" t="s">
        <v>47</v>
      </c>
      <c r="Z2243" s="6" t="s">
        <v>971</v>
      </c>
      <c r="AA2243" s="6" t="s">
        <v>2384</v>
      </c>
      <c r="AB2243" s="7">
        <v>2</v>
      </c>
      <c r="AC2243" s="7">
        <v>16098</v>
      </c>
      <c r="AD2243" s="7">
        <v>16.100000000000001</v>
      </c>
      <c r="AE2243" s="7">
        <v>408000</v>
      </c>
    </row>
    <row r="2244" spans="1:31" ht="22" customHeight="1" x14ac:dyDescent="0.3">
      <c r="A2244" s="2">
        <v>42723</v>
      </c>
      <c r="B2244" s="3" t="s">
        <v>31</v>
      </c>
      <c r="C2244" s="3" t="s">
        <v>56</v>
      </c>
      <c r="D2244" s="4" t="s">
        <v>68</v>
      </c>
      <c r="E2244" s="4" t="s">
        <v>68</v>
      </c>
      <c r="F2244" s="4" t="s">
        <v>68</v>
      </c>
      <c r="G2244" s="4" t="s">
        <v>68</v>
      </c>
      <c r="H2244" s="4" t="s">
        <v>68</v>
      </c>
      <c r="I2244" s="3" t="s">
        <v>1843</v>
      </c>
      <c r="J2244" s="3" t="s">
        <v>77</v>
      </c>
      <c r="K2244" s="3" t="s">
        <v>78</v>
      </c>
      <c r="L2244" s="3" t="s">
        <v>79</v>
      </c>
      <c r="M2244" s="4" t="s">
        <v>68</v>
      </c>
      <c r="N2244" s="4" t="s">
        <v>68</v>
      </c>
      <c r="O2244" s="4" t="s">
        <v>68</v>
      </c>
      <c r="P2244" s="3" t="s">
        <v>80</v>
      </c>
      <c r="Q2244" s="3" t="s">
        <v>1136</v>
      </c>
      <c r="R2244" s="3" t="s">
        <v>82</v>
      </c>
      <c r="S2244" s="3" t="s">
        <v>79</v>
      </c>
      <c r="T2244" s="3" t="s">
        <v>83</v>
      </c>
      <c r="U2244" s="3" t="s">
        <v>65</v>
      </c>
      <c r="V2244" s="3" t="s">
        <v>45</v>
      </c>
      <c r="W2244" s="3" t="s">
        <v>34</v>
      </c>
      <c r="X2244" s="3" t="s">
        <v>46</v>
      </c>
      <c r="Y2244" s="3" t="s">
        <v>47</v>
      </c>
      <c r="Z2244" s="3" t="s">
        <v>84</v>
      </c>
      <c r="AA2244" s="3" t="s">
        <v>2376</v>
      </c>
      <c r="AB2244" s="4">
        <v>8</v>
      </c>
      <c r="AC2244" s="4">
        <v>115194</v>
      </c>
      <c r="AD2244" s="4">
        <v>115.19</v>
      </c>
      <c r="AE2244" s="4">
        <v>548000</v>
      </c>
    </row>
    <row r="2245" spans="1:31" ht="22" customHeight="1" x14ac:dyDescent="0.3">
      <c r="A2245" s="5">
        <v>42723</v>
      </c>
      <c r="B2245" s="6" t="s">
        <v>107</v>
      </c>
      <c r="C2245" s="6" t="s">
        <v>56</v>
      </c>
      <c r="D2245" s="7" t="s">
        <v>68</v>
      </c>
      <c r="E2245" s="7" t="s">
        <v>68</v>
      </c>
      <c r="F2245" s="7" t="s">
        <v>68</v>
      </c>
      <c r="G2245" s="7" t="s">
        <v>68</v>
      </c>
      <c r="H2245" s="7" t="s">
        <v>68</v>
      </c>
      <c r="I2245" s="6" t="s">
        <v>1843</v>
      </c>
      <c r="J2245" s="6" t="s">
        <v>108</v>
      </c>
      <c r="K2245" s="6" t="s">
        <v>109</v>
      </c>
      <c r="L2245" s="6" t="s">
        <v>110</v>
      </c>
      <c r="M2245" s="6" t="s">
        <v>61</v>
      </c>
      <c r="N2245" s="7">
        <v>4753761516.5299997</v>
      </c>
      <c r="O2245" s="7">
        <v>5421594553.2399998</v>
      </c>
      <c r="P2245" s="6" t="s">
        <v>1856</v>
      </c>
      <c r="Q2245" s="6" t="s">
        <v>1858</v>
      </c>
      <c r="R2245" s="6" t="s">
        <v>133</v>
      </c>
      <c r="S2245" s="6" t="s">
        <v>110</v>
      </c>
      <c r="T2245" s="6" t="s">
        <v>134</v>
      </c>
      <c r="U2245" s="6" t="s">
        <v>115</v>
      </c>
      <c r="V2245" s="6" t="s">
        <v>45</v>
      </c>
      <c r="W2245" s="6" t="s">
        <v>34</v>
      </c>
      <c r="X2245" s="6" t="s">
        <v>46</v>
      </c>
      <c r="Y2245" s="6" t="s">
        <v>47</v>
      </c>
      <c r="Z2245" s="6" t="s">
        <v>187</v>
      </c>
      <c r="AA2245" s="6" t="s">
        <v>2385</v>
      </c>
      <c r="AB2245" s="7">
        <v>4</v>
      </c>
      <c r="AC2245" s="7">
        <v>40600</v>
      </c>
      <c r="AD2245" s="7">
        <v>40.6</v>
      </c>
      <c r="AE2245" s="7">
        <v>369000</v>
      </c>
    </row>
    <row r="2246" spans="1:31" ht="22" customHeight="1" x14ac:dyDescent="0.3">
      <c r="A2246" s="2">
        <v>42723</v>
      </c>
      <c r="B2246" s="3" t="s">
        <v>31</v>
      </c>
      <c r="C2246" s="3" t="s">
        <v>56</v>
      </c>
      <c r="D2246" s="4" t="s">
        <v>68</v>
      </c>
      <c r="E2246" s="4" t="s">
        <v>68</v>
      </c>
      <c r="F2246" s="4" t="s">
        <v>68</v>
      </c>
      <c r="G2246" s="4" t="s">
        <v>68</v>
      </c>
      <c r="H2246" s="4" t="s">
        <v>68</v>
      </c>
      <c r="I2246" s="3" t="s">
        <v>1843</v>
      </c>
      <c r="J2246" s="3" t="s">
        <v>131</v>
      </c>
      <c r="K2246" s="3" t="s">
        <v>109</v>
      </c>
      <c r="L2246" s="3" t="s">
        <v>110</v>
      </c>
      <c r="M2246" s="4" t="s">
        <v>68</v>
      </c>
      <c r="N2246" s="4" t="s">
        <v>68</v>
      </c>
      <c r="O2246" s="4" t="s">
        <v>68</v>
      </c>
      <c r="P2246" s="3" t="s">
        <v>132</v>
      </c>
      <c r="Q2246" s="3" t="s">
        <v>1858</v>
      </c>
      <c r="R2246" s="3" t="s">
        <v>113</v>
      </c>
      <c r="S2246" s="3" t="s">
        <v>110</v>
      </c>
      <c r="T2246" s="3" t="s">
        <v>114</v>
      </c>
      <c r="U2246" s="3" t="s">
        <v>115</v>
      </c>
      <c r="V2246" s="3" t="s">
        <v>45</v>
      </c>
      <c r="W2246" s="3" t="s">
        <v>34</v>
      </c>
      <c r="X2246" s="3" t="s">
        <v>46</v>
      </c>
      <c r="Y2246" s="3" t="s">
        <v>47</v>
      </c>
      <c r="Z2246" s="3" t="s">
        <v>971</v>
      </c>
      <c r="AA2246" s="3" t="s">
        <v>2386</v>
      </c>
      <c r="AB2246" s="4">
        <v>1</v>
      </c>
      <c r="AC2246" s="4">
        <v>8700</v>
      </c>
      <c r="AD2246" s="4">
        <v>8.6999999999999993</v>
      </c>
      <c r="AE2246" s="4">
        <v>221000</v>
      </c>
    </row>
    <row r="2247" spans="1:31" ht="22" customHeight="1" x14ac:dyDescent="0.3">
      <c r="A2247" s="5">
        <v>42723</v>
      </c>
      <c r="B2247" s="6" t="s">
        <v>31</v>
      </c>
      <c r="C2247" s="6" t="s">
        <v>56</v>
      </c>
      <c r="D2247" s="6" t="s">
        <v>222</v>
      </c>
      <c r="E2247" s="6" t="s">
        <v>34</v>
      </c>
      <c r="F2247" s="7" t="s">
        <v>68</v>
      </c>
      <c r="G2247" s="7" t="s">
        <v>68</v>
      </c>
      <c r="H2247" s="7" t="s">
        <v>68</v>
      </c>
      <c r="I2247" s="6" t="s">
        <v>1882</v>
      </c>
      <c r="J2247" s="6" t="s">
        <v>579</v>
      </c>
      <c r="K2247" s="6" t="s">
        <v>580</v>
      </c>
      <c r="L2247" s="6" t="s">
        <v>110</v>
      </c>
      <c r="M2247" s="6" t="s">
        <v>61</v>
      </c>
      <c r="N2247" s="7" t="s">
        <v>68</v>
      </c>
      <c r="O2247" s="7" t="s">
        <v>68</v>
      </c>
      <c r="P2247" s="6" t="s">
        <v>581</v>
      </c>
      <c r="Q2247" s="6" t="s">
        <v>1858</v>
      </c>
      <c r="R2247" s="6" t="s">
        <v>968</v>
      </c>
      <c r="S2247" s="6" t="s">
        <v>110</v>
      </c>
      <c r="T2247" s="6" t="s">
        <v>969</v>
      </c>
      <c r="U2247" s="6" t="s">
        <v>115</v>
      </c>
      <c r="V2247" s="6" t="s">
        <v>45</v>
      </c>
      <c r="W2247" s="6" t="s">
        <v>34</v>
      </c>
      <c r="X2247" s="6" t="s">
        <v>46</v>
      </c>
      <c r="Y2247" s="6" t="s">
        <v>47</v>
      </c>
      <c r="Z2247" s="6" t="s">
        <v>971</v>
      </c>
      <c r="AA2247" s="6" t="s">
        <v>2387</v>
      </c>
      <c r="AB2247" s="7">
        <v>3</v>
      </c>
      <c r="AC2247" s="7">
        <v>40068</v>
      </c>
      <c r="AD2247" s="7">
        <v>40.07</v>
      </c>
      <c r="AE2247" s="7">
        <v>1016000</v>
      </c>
    </row>
    <row r="2248" spans="1:31" ht="22" customHeight="1" x14ac:dyDescent="0.3">
      <c r="A2248" s="2">
        <v>42723</v>
      </c>
      <c r="B2248" s="3" t="s">
        <v>31</v>
      </c>
      <c r="C2248" s="3" t="s">
        <v>56</v>
      </c>
      <c r="D2248" s="4" t="s">
        <v>68</v>
      </c>
      <c r="E2248" s="4" t="s">
        <v>68</v>
      </c>
      <c r="F2248" s="4" t="s">
        <v>68</v>
      </c>
      <c r="G2248" s="4" t="s">
        <v>68</v>
      </c>
      <c r="H2248" s="4" t="s">
        <v>68</v>
      </c>
      <c r="I2248" s="3" t="s">
        <v>1843</v>
      </c>
      <c r="J2248" s="3" t="s">
        <v>579</v>
      </c>
      <c r="K2248" s="3" t="s">
        <v>580</v>
      </c>
      <c r="L2248" s="3" t="s">
        <v>110</v>
      </c>
      <c r="M2248" s="3" t="s">
        <v>61</v>
      </c>
      <c r="N2248" s="4" t="s">
        <v>68</v>
      </c>
      <c r="O2248" s="4" t="s">
        <v>68</v>
      </c>
      <c r="P2248" s="3" t="s">
        <v>581</v>
      </c>
      <c r="Q2248" s="3" t="s">
        <v>1858</v>
      </c>
      <c r="R2248" s="3" t="s">
        <v>968</v>
      </c>
      <c r="S2248" s="3" t="s">
        <v>110</v>
      </c>
      <c r="T2248" s="3" t="s">
        <v>969</v>
      </c>
      <c r="U2248" s="3" t="s">
        <v>115</v>
      </c>
      <c r="V2248" s="3" t="s">
        <v>45</v>
      </c>
      <c r="W2248" s="3" t="s">
        <v>34</v>
      </c>
      <c r="X2248" s="3" t="s">
        <v>46</v>
      </c>
      <c r="Y2248" s="3" t="s">
        <v>47</v>
      </c>
      <c r="Z2248" s="3" t="s">
        <v>971</v>
      </c>
      <c r="AA2248" s="3" t="s">
        <v>2388</v>
      </c>
      <c r="AB2248" s="4">
        <v>3</v>
      </c>
      <c r="AC2248" s="4">
        <v>24147</v>
      </c>
      <c r="AD2248" s="4">
        <v>24.15</v>
      </c>
      <c r="AE2248" s="4">
        <v>612000</v>
      </c>
    </row>
    <row r="2249" spans="1:31" ht="22" customHeight="1" x14ac:dyDescent="0.3">
      <c r="A2249" s="5">
        <v>42722</v>
      </c>
      <c r="B2249" s="6" t="s">
        <v>31</v>
      </c>
      <c r="C2249" s="6" t="s">
        <v>1873</v>
      </c>
      <c r="D2249" s="6" t="s">
        <v>33</v>
      </c>
      <c r="E2249" s="6" t="s">
        <v>34</v>
      </c>
      <c r="F2249" s="6" t="s">
        <v>61</v>
      </c>
      <c r="G2249" s="9">
        <v>668366358</v>
      </c>
      <c r="H2249" s="7" t="s">
        <v>68</v>
      </c>
      <c r="I2249" s="6" t="s">
        <v>1874</v>
      </c>
      <c r="J2249" s="6" t="s">
        <v>1382</v>
      </c>
      <c r="K2249" s="6" t="s">
        <v>119</v>
      </c>
      <c r="L2249" s="6" t="s">
        <v>120</v>
      </c>
      <c r="M2249" s="7" t="s">
        <v>68</v>
      </c>
      <c r="N2249" s="7" t="s">
        <v>68</v>
      </c>
      <c r="O2249" s="7" t="s">
        <v>68</v>
      </c>
      <c r="P2249" s="6" t="s">
        <v>1383</v>
      </c>
      <c r="Q2249" s="6" t="s">
        <v>1845</v>
      </c>
      <c r="R2249" s="6" t="s">
        <v>122</v>
      </c>
      <c r="S2249" s="6" t="s">
        <v>120</v>
      </c>
      <c r="T2249" s="6" t="s">
        <v>123</v>
      </c>
      <c r="U2249" s="6" t="s">
        <v>124</v>
      </c>
      <c r="V2249" s="6" t="s">
        <v>45</v>
      </c>
      <c r="W2249" s="6" t="s">
        <v>34</v>
      </c>
      <c r="X2249" s="6" t="s">
        <v>46</v>
      </c>
      <c r="Y2249" s="6" t="s">
        <v>47</v>
      </c>
      <c r="Z2249" s="6" t="s">
        <v>187</v>
      </c>
      <c r="AA2249" s="6" t="s">
        <v>2389</v>
      </c>
      <c r="AB2249" s="7">
        <v>2</v>
      </c>
      <c r="AC2249" s="7">
        <v>15930</v>
      </c>
      <c r="AD2249" s="7">
        <v>15.93</v>
      </c>
      <c r="AE2249" s="7">
        <v>65400</v>
      </c>
    </row>
    <row r="2250" spans="1:31" ht="22" customHeight="1" x14ac:dyDescent="0.3">
      <c r="A2250" s="2">
        <v>42722</v>
      </c>
      <c r="B2250" s="3" t="s">
        <v>31</v>
      </c>
      <c r="C2250" s="3" t="s">
        <v>56</v>
      </c>
      <c r="D2250" s="4" t="s">
        <v>68</v>
      </c>
      <c r="E2250" s="4" t="s">
        <v>68</v>
      </c>
      <c r="F2250" s="4" t="s">
        <v>68</v>
      </c>
      <c r="G2250" s="4" t="s">
        <v>68</v>
      </c>
      <c r="H2250" s="4" t="s">
        <v>68</v>
      </c>
      <c r="I2250" s="3" t="s">
        <v>1843</v>
      </c>
      <c r="J2250" s="3" t="s">
        <v>2249</v>
      </c>
      <c r="K2250" s="3" t="s">
        <v>170</v>
      </c>
      <c r="L2250" s="3" t="s">
        <v>120</v>
      </c>
      <c r="M2250" s="4" t="s">
        <v>68</v>
      </c>
      <c r="N2250" s="4" t="s">
        <v>68</v>
      </c>
      <c r="O2250" s="4" t="s">
        <v>68</v>
      </c>
      <c r="P2250" s="3" t="s">
        <v>2250</v>
      </c>
      <c r="Q2250" s="3" t="s">
        <v>1858</v>
      </c>
      <c r="R2250" s="3" t="s">
        <v>122</v>
      </c>
      <c r="S2250" s="3" t="s">
        <v>120</v>
      </c>
      <c r="T2250" s="3" t="s">
        <v>123</v>
      </c>
      <c r="U2250" s="3" t="s">
        <v>124</v>
      </c>
      <c r="V2250" s="3" t="s">
        <v>45</v>
      </c>
      <c r="W2250" s="3" t="s">
        <v>34</v>
      </c>
      <c r="X2250" s="3" t="s">
        <v>46</v>
      </c>
      <c r="Y2250" s="3" t="s">
        <v>47</v>
      </c>
      <c r="Z2250" s="3" t="s">
        <v>364</v>
      </c>
      <c r="AA2250" s="3" t="s">
        <v>2251</v>
      </c>
      <c r="AB2250" s="4">
        <v>1</v>
      </c>
      <c r="AC2250" s="4">
        <v>10640</v>
      </c>
      <c r="AD2250" s="4">
        <v>10.64</v>
      </c>
      <c r="AE2250" s="4">
        <v>133000</v>
      </c>
    </row>
    <row r="2251" spans="1:31" ht="22" customHeight="1" x14ac:dyDescent="0.3">
      <c r="A2251" s="5">
        <v>42721</v>
      </c>
      <c r="B2251" s="6" t="s">
        <v>31</v>
      </c>
      <c r="C2251" s="6" t="s">
        <v>56</v>
      </c>
      <c r="D2251" s="7" t="s">
        <v>68</v>
      </c>
      <c r="E2251" s="7" t="s">
        <v>68</v>
      </c>
      <c r="F2251" s="7" t="s">
        <v>68</v>
      </c>
      <c r="G2251" s="7" t="s">
        <v>68</v>
      </c>
      <c r="H2251" s="7" t="s">
        <v>68</v>
      </c>
      <c r="I2251" s="6" t="s">
        <v>1843</v>
      </c>
      <c r="J2251" s="6" t="s">
        <v>1676</v>
      </c>
      <c r="K2251" s="6" t="s">
        <v>1677</v>
      </c>
      <c r="L2251" s="6" t="s">
        <v>92</v>
      </c>
      <c r="M2251" s="6" t="s">
        <v>61</v>
      </c>
      <c r="N2251" s="9">
        <v>42196711</v>
      </c>
      <c r="O2251" s="7" t="s">
        <v>68</v>
      </c>
      <c r="P2251" s="6" t="s">
        <v>1678</v>
      </c>
      <c r="Q2251" s="6" t="s">
        <v>1858</v>
      </c>
      <c r="R2251" s="6" t="s">
        <v>91</v>
      </c>
      <c r="S2251" s="6" t="s">
        <v>92</v>
      </c>
      <c r="T2251" s="6" t="s">
        <v>93</v>
      </c>
      <c r="U2251" s="6" t="s">
        <v>94</v>
      </c>
      <c r="V2251" s="6" t="s">
        <v>45</v>
      </c>
      <c r="W2251" s="6" t="s">
        <v>34</v>
      </c>
      <c r="X2251" s="6" t="s">
        <v>46</v>
      </c>
      <c r="Y2251" s="6" t="s">
        <v>47</v>
      </c>
      <c r="Z2251" s="6" t="s">
        <v>205</v>
      </c>
      <c r="AA2251" s="6" t="s">
        <v>2390</v>
      </c>
      <c r="AB2251" s="7">
        <v>6</v>
      </c>
      <c r="AC2251" s="7">
        <v>75600</v>
      </c>
      <c r="AD2251" s="7">
        <v>75.599999999999994</v>
      </c>
      <c r="AE2251" s="7">
        <v>1048000</v>
      </c>
    </row>
    <row r="2252" spans="1:31" ht="22" customHeight="1" x14ac:dyDescent="0.3">
      <c r="A2252" s="2">
        <v>42721</v>
      </c>
      <c r="B2252" s="3" t="s">
        <v>31</v>
      </c>
      <c r="C2252" s="3" t="s">
        <v>56</v>
      </c>
      <c r="D2252" s="4" t="s">
        <v>68</v>
      </c>
      <c r="E2252" s="4" t="s">
        <v>68</v>
      </c>
      <c r="F2252" s="4" t="s">
        <v>68</v>
      </c>
      <c r="G2252" s="4" t="s">
        <v>68</v>
      </c>
      <c r="H2252" s="4" t="s">
        <v>68</v>
      </c>
      <c r="I2252" s="3" t="s">
        <v>1843</v>
      </c>
      <c r="J2252" s="3" t="s">
        <v>588</v>
      </c>
      <c r="K2252" s="3" t="s">
        <v>589</v>
      </c>
      <c r="L2252" s="3" t="s">
        <v>99</v>
      </c>
      <c r="M2252" s="3" t="s">
        <v>61</v>
      </c>
      <c r="N2252" s="4" t="s">
        <v>68</v>
      </c>
      <c r="O2252" s="4" t="s">
        <v>68</v>
      </c>
      <c r="P2252" s="3" t="s">
        <v>100</v>
      </c>
      <c r="Q2252" s="3" t="s">
        <v>1858</v>
      </c>
      <c r="R2252" s="3" t="s">
        <v>102</v>
      </c>
      <c r="S2252" s="3" t="s">
        <v>99</v>
      </c>
      <c r="T2252" s="3" t="s">
        <v>103</v>
      </c>
      <c r="U2252" s="3" t="s">
        <v>104</v>
      </c>
      <c r="V2252" s="3" t="s">
        <v>45</v>
      </c>
      <c r="W2252" s="3" t="s">
        <v>34</v>
      </c>
      <c r="X2252" s="3" t="s">
        <v>46</v>
      </c>
      <c r="Y2252" s="3" t="s">
        <v>47</v>
      </c>
      <c r="Z2252" s="3" t="s">
        <v>2202</v>
      </c>
      <c r="AA2252" s="3" t="s">
        <v>2391</v>
      </c>
      <c r="AB2252" s="4">
        <v>10</v>
      </c>
      <c r="AC2252" s="4">
        <v>116210</v>
      </c>
      <c r="AD2252" s="4">
        <v>116.21</v>
      </c>
      <c r="AE2252" s="4">
        <v>501000</v>
      </c>
    </row>
    <row r="2253" spans="1:31" ht="22" customHeight="1" x14ac:dyDescent="0.3">
      <c r="A2253" s="5">
        <v>42721</v>
      </c>
      <c r="B2253" s="6" t="s">
        <v>31</v>
      </c>
      <c r="C2253" s="6" t="s">
        <v>56</v>
      </c>
      <c r="D2253" s="7" t="s">
        <v>68</v>
      </c>
      <c r="E2253" s="7" t="s">
        <v>68</v>
      </c>
      <c r="F2253" s="7" t="s">
        <v>68</v>
      </c>
      <c r="G2253" s="7" t="s">
        <v>68</v>
      </c>
      <c r="H2253" s="7" t="s">
        <v>68</v>
      </c>
      <c r="I2253" s="6" t="s">
        <v>1843</v>
      </c>
      <c r="J2253" s="6" t="s">
        <v>1676</v>
      </c>
      <c r="K2253" s="6" t="s">
        <v>1677</v>
      </c>
      <c r="L2253" s="6" t="s">
        <v>92</v>
      </c>
      <c r="M2253" s="6" t="s">
        <v>61</v>
      </c>
      <c r="N2253" s="9">
        <v>42196711</v>
      </c>
      <c r="O2253" s="7" t="s">
        <v>68</v>
      </c>
      <c r="P2253" s="6" t="s">
        <v>1678</v>
      </c>
      <c r="Q2253" s="6" t="s">
        <v>1858</v>
      </c>
      <c r="R2253" s="6" t="s">
        <v>91</v>
      </c>
      <c r="S2253" s="6" t="s">
        <v>92</v>
      </c>
      <c r="T2253" s="6" t="s">
        <v>93</v>
      </c>
      <c r="U2253" s="6" t="s">
        <v>94</v>
      </c>
      <c r="V2253" s="6" t="s">
        <v>45</v>
      </c>
      <c r="W2253" s="6" t="s">
        <v>34</v>
      </c>
      <c r="X2253" s="6" t="s">
        <v>46</v>
      </c>
      <c r="Y2253" s="6" t="s">
        <v>47</v>
      </c>
      <c r="Z2253" s="6" t="s">
        <v>205</v>
      </c>
      <c r="AA2253" s="6" t="s">
        <v>2392</v>
      </c>
      <c r="AB2253" s="7">
        <v>2</v>
      </c>
      <c r="AC2253" s="7">
        <v>25200</v>
      </c>
      <c r="AD2253" s="7">
        <v>25.2</v>
      </c>
      <c r="AE2253" s="7">
        <v>349000</v>
      </c>
    </row>
    <row r="2254" spans="1:31" ht="22" customHeight="1" x14ac:dyDescent="0.3">
      <c r="A2254" s="2">
        <v>42721</v>
      </c>
      <c r="B2254" s="3" t="s">
        <v>31</v>
      </c>
      <c r="C2254" s="3" t="s">
        <v>56</v>
      </c>
      <c r="D2254" s="4" t="s">
        <v>68</v>
      </c>
      <c r="E2254" s="4" t="s">
        <v>68</v>
      </c>
      <c r="F2254" s="4" t="s">
        <v>68</v>
      </c>
      <c r="G2254" s="4" t="s">
        <v>68</v>
      </c>
      <c r="H2254" s="4" t="s">
        <v>68</v>
      </c>
      <c r="I2254" s="3" t="s">
        <v>1843</v>
      </c>
      <c r="J2254" s="3" t="s">
        <v>1676</v>
      </c>
      <c r="K2254" s="3" t="s">
        <v>1677</v>
      </c>
      <c r="L2254" s="3" t="s">
        <v>92</v>
      </c>
      <c r="M2254" s="3" t="s">
        <v>61</v>
      </c>
      <c r="N2254" s="8">
        <v>42196711</v>
      </c>
      <c r="O2254" s="4" t="s">
        <v>68</v>
      </c>
      <c r="P2254" s="3" t="s">
        <v>1678</v>
      </c>
      <c r="Q2254" s="3" t="s">
        <v>1858</v>
      </c>
      <c r="R2254" s="3" t="s">
        <v>91</v>
      </c>
      <c r="S2254" s="3" t="s">
        <v>92</v>
      </c>
      <c r="T2254" s="3" t="s">
        <v>93</v>
      </c>
      <c r="U2254" s="3" t="s">
        <v>94</v>
      </c>
      <c r="V2254" s="3" t="s">
        <v>45</v>
      </c>
      <c r="W2254" s="3" t="s">
        <v>34</v>
      </c>
      <c r="X2254" s="3" t="s">
        <v>46</v>
      </c>
      <c r="Y2254" s="3" t="s">
        <v>47</v>
      </c>
      <c r="Z2254" s="3" t="s">
        <v>205</v>
      </c>
      <c r="AA2254" s="3" t="s">
        <v>2393</v>
      </c>
      <c r="AB2254" s="4">
        <v>2</v>
      </c>
      <c r="AC2254" s="4">
        <v>25200</v>
      </c>
      <c r="AD2254" s="4">
        <v>25.2</v>
      </c>
      <c r="AE2254" s="4">
        <v>349000</v>
      </c>
    </row>
    <row r="2255" spans="1:31" ht="22" customHeight="1" x14ac:dyDescent="0.3">
      <c r="A2255" s="5">
        <v>42721</v>
      </c>
      <c r="B2255" s="6" t="s">
        <v>31</v>
      </c>
      <c r="C2255" s="6" t="s">
        <v>56</v>
      </c>
      <c r="D2255" s="7" t="s">
        <v>68</v>
      </c>
      <c r="E2255" s="7" t="s">
        <v>68</v>
      </c>
      <c r="F2255" s="7" t="s">
        <v>68</v>
      </c>
      <c r="G2255" s="7" t="s">
        <v>68</v>
      </c>
      <c r="H2255" s="7" t="s">
        <v>68</v>
      </c>
      <c r="I2255" s="6" t="s">
        <v>1843</v>
      </c>
      <c r="J2255" s="6" t="s">
        <v>588</v>
      </c>
      <c r="K2255" s="6" t="s">
        <v>589</v>
      </c>
      <c r="L2255" s="6" t="s">
        <v>99</v>
      </c>
      <c r="M2255" s="6" t="s">
        <v>61</v>
      </c>
      <c r="N2255" s="7" t="s">
        <v>68</v>
      </c>
      <c r="O2255" s="7" t="s">
        <v>68</v>
      </c>
      <c r="P2255" s="6" t="s">
        <v>100</v>
      </c>
      <c r="Q2255" s="6" t="s">
        <v>1858</v>
      </c>
      <c r="R2255" s="6" t="s">
        <v>102</v>
      </c>
      <c r="S2255" s="6" t="s">
        <v>99</v>
      </c>
      <c r="T2255" s="6" t="s">
        <v>103</v>
      </c>
      <c r="U2255" s="6" t="s">
        <v>104</v>
      </c>
      <c r="V2255" s="6" t="s">
        <v>45</v>
      </c>
      <c r="W2255" s="6" t="s">
        <v>34</v>
      </c>
      <c r="X2255" s="6" t="s">
        <v>46</v>
      </c>
      <c r="Y2255" s="6" t="s">
        <v>47</v>
      </c>
      <c r="Z2255" s="6" t="s">
        <v>2202</v>
      </c>
      <c r="AA2255" s="6" t="s">
        <v>2394</v>
      </c>
      <c r="AB2255" s="7">
        <v>8</v>
      </c>
      <c r="AC2255" s="7">
        <v>92968</v>
      </c>
      <c r="AD2255" s="7">
        <v>92.97</v>
      </c>
      <c r="AE2255" s="7">
        <v>401000</v>
      </c>
    </row>
    <row r="2256" spans="1:31" ht="22" customHeight="1" x14ac:dyDescent="0.3">
      <c r="A2256" s="2">
        <v>42721</v>
      </c>
      <c r="B2256" s="3" t="s">
        <v>31</v>
      </c>
      <c r="C2256" s="3" t="s">
        <v>56</v>
      </c>
      <c r="D2256" s="4" t="s">
        <v>68</v>
      </c>
      <c r="E2256" s="4" t="s">
        <v>68</v>
      </c>
      <c r="F2256" s="4" t="s">
        <v>68</v>
      </c>
      <c r="G2256" s="4" t="s">
        <v>68</v>
      </c>
      <c r="H2256" s="4" t="s">
        <v>68</v>
      </c>
      <c r="I2256" s="3" t="s">
        <v>1843</v>
      </c>
      <c r="J2256" s="3" t="s">
        <v>1676</v>
      </c>
      <c r="K2256" s="3" t="s">
        <v>1677</v>
      </c>
      <c r="L2256" s="3" t="s">
        <v>92</v>
      </c>
      <c r="M2256" s="3" t="s">
        <v>61</v>
      </c>
      <c r="N2256" s="8">
        <v>42196711</v>
      </c>
      <c r="O2256" s="4" t="s">
        <v>68</v>
      </c>
      <c r="P2256" s="3" t="s">
        <v>1678</v>
      </c>
      <c r="Q2256" s="3" t="s">
        <v>1858</v>
      </c>
      <c r="R2256" s="3" t="s">
        <v>91</v>
      </c>
      <c r="S2256" s="3" t="s">
        <v>92</v>
      </c>
      <c r="T2256" s="3" t="s">
        <v>93</v>
      </c>
      <c r="U2256" s="3" t="s">
        <v>94</v>
      </c>
      <c r="V2256" s="3" t="s">
        <v>45</v>
      </c>
      <c r="W2256" s="3" t="s">
        <v>34</v>
      </c>
      <c r="X2256" s="3" t="s">
        <v>46</v>
      </c>
      <c r="Y2256" s="3" t="s">
        <v>47</v>
      </c>
      <c r="Z2256" s="3" t="s">
        <v>205</v>
      </c>
      <c r="AA2256" s="3" t="s">
        <v>2102</v>
      </c>
      <c r="AB2256" s="4">
        <v>6</v>
      </c>
      <c r="AC2256" s="4">
        <v>75600</v>
      </c>
      <c r="AD2256" s="4">
        <v>75.599999999999994</v>
      </c>
      <c r="AE2256" s="4">
        <v>1048000</v>
      </c>
    </row>
    <row r="2257" spans="1:31" ht="22" customHeight="1" x14ac:dyDescent="0.3">
      <c r="A2257" s="5">
        <v>42721</v>
      </c>
      <c r="B2257" s="6" t="s">
        <v>31</v>
      </c>
      <c r="C2257" s="6" t="s">
        <v>56</v>
      </c>
      <c r="D2257" s="7" t="s">
        <v>68</v>
      </c>
      <c r="E2257" s="7" t="s">
        <v>68</v>
      </c>
      <c r="F2257" s="7" t="s">
        <v>68</v>
      </c>
      <c r="G2257" s="7" t="s">
        <v>68</v>
      </c>
      <c r="H2257" s="7" t="s">
        <v>68</v>
      </c>
      <c r="I2257" s="6" t="s">
        <v>1843</v>
      </c>
      <c r="J2257" s="6" t="s">
        <v>588</v>
      </c>
      <c r="K2257" s="6" t="s">
        <v>589</v>
      </c>
      <c r="L2257" s="6" t="s">
        <v>99</v>
      </c>
      <c r="M2257" s="6" t="s">
        <v>61</v>
      </c>
      <c r="N2257" s="7" t="s">
        <v>68</v>
      </c>
      <c r="O2257" s="7" t="s">
        <v>68</v>
      </c>
      <c r="P2257" s="6" t="s">
        <v>100</v>
      </c>
      <c r="Q2257" s="6" t="s">
        <v>1858</v>
      </c>
      <c r="R2257" s="6" t="s">
        <v>102</v>
      </c>
      <c r="S2257" s="6" t="s">
        <v>99</v>
      </c>
      <c r="T2257" s="6" t="s">
        <v>103</v>
      </c>
      <c r="U2257" s="6" t="s">
        <v>104</v>
      </c>
      <c r="V2257" s="6" t="s">
        <v>45</v>
      </c>
      <c r="W2257" s="6" t="s">
        <v>34</v>
      </c>
      <c r="X2257" s="6" t="s">
        <v>46</v>
      </c>
      <c r="Y2257" s="6" t="s">
        <v>47</v>
      </c>
      <c r="Z2257" s="6" t="s">
        <v>2202</v>
      </c>
      <c r="AA2257" s="6" t="s">
        <v>2395</v>
      </c>
      <c r="AB2257" s="7">
        <v>20</v>
      </c>
      <c r="AC2257" s="7">
        <v>232420</v>
      </c>
      <c r="AD2257" s="7">
        <v>232.42</v>
      </c>
      <c r="AE2257" s="7">
        <v>1001000</v>
      </c>
    </row>
    <row r="2258" spans="1:31" ht="22" customHeight="1" x14ac:dyDescent="0.3">
      <c r="A2258" s="2">
        <v>42721</v>
      </c>
      <c r="B2258" s="3" t="s">
        <v>31</v>
      </c>
      <c r="C2258" s="3" t="s">
        <v>56</v>
      </c>
      <c r="D2258" s="4" t="s">
        <v>68</v>
      </c>
      <c r="E2258" s="4" t="s">
        <v>68</v>
      </c>
      <c r="F2258" s="4" t="s">
        <v>68</v>
      </c>
      <c r="G2258" s="4" t="s">
        <v>68</v>
      </c>
      <c r="H2258" s="4" t="s">
        <v>68</v>
      </c>
      <c r="I2258" s="3" t="s">
        <v>1843</v>
      </c>
      <c r="J2258" s="3" t="s">
        <v>1676</v>
      </c>
      <c r="K2258" s="3" t="s">
        <v>1677</v>
      </c>
      <c r="L2258" s="3" t="s">
        <v>92</v>
      </c>
      <c r="M2258" s="3" t="s">
        <v>61</v>
      </c>
      <c r="N2258" s="8">
        <v>42196711</v>
      </c>
      <c r="O2258" s="4" t="s">
        <v>68</v>
      </c>
      <c r="P2258" s="3" t="s">
        <v>1678</v>
      </c>
      <c r="Q2258" s="3" t="s">
        <v>1858</v>
      </c>
      <c r="R2258" s="3" t="s">
        <v>91</v>
      </c>
      <c r="S2258" s="3" t="s">
        <v>92</v>
      </c>
      <c r="T2258" s="3" t="s">
        <v>93</v>
      </c>
      <c r="U2258" s="3" t="s">
        <v>94</v>
      </c>
      <c r="V2258" s="3" t="s">
        <v>45</v>
      </c>
      <c r="W2258" s="3" t="s">
        <v>34</v>
      </c>
      <c r="X2258" s="3" t="s">
        <v>46</v>
      </c>
      <c r="Y2258" s="3" t="s">
        <v>47</v>
      </c>
      <c r="Z2258" s="3" t="s">
        <v>205</v>
      </c>
      <c r="AA2258" s="3" t="s">
        <v>2396</v>
      </c>
      <c r="AB2258" s="4">
        <v>2</v>
      </c>
      <c r="AC2258" s="4">
        <v>23000</v>
      </c>
      <c r="AD2258" s="4">
        <v>23</v>
      </c>
      <c r="AE2258" s="4">
        <v>319000</v>
      </c>
    </row>
    <row r="2259" spans="1:31" ht="22" customHeight="1" x14ac:dyDescent="0.3">
      <c r="A2259" s="5">
        <v>42718</v>
      </c>
      <c r="B2259" s="6" t="s">
        <v>31</v>
      </c>
      <c r="C2259" s="6" t="s">
        <v>56</v>
      </c>
      <c r="D2259" s="7" t="s">
        <v>68</v>
      </c>
      <c r="E2259" s="7" t="s">
        <v>68</v>
      </c>
      <c r="F2259" s="7" t="s">
        <v>68</v>
      </c>
      <c r="G2259" s="7" t="s">
        <v>68</v>
      </c>
      <c r="H2259" s="7" t="s">
        <v>68</v>
      </c>
      <c r="I2259" s="6" t="s">
        <v>1843</v>
      </c>
      <c r="J2259" s="6" t="s">
        <v>131</v>
      </c>
      <c r="K2259" s="6" t="s">
        <v>109</v>
      </c>
      <c r="L2259" s="6" t="s">
        <v>110</v>
      </c>
      <c r="M2259" s="7" t="s">
        <v>68</v>
      </c>
      <c r="N2259" s="7" t="s">
        <v>68</v>
      </c>
      <c r="O2259" s="7" t="s">
        <v>68</v>
      </c>
      <c r="P2259" s="6" t="s">
        <v>132</v>
      </c>
      <c r="Q2259" s="6" t="s">
        <v>1858</v>
      </c>
      <c r="R2259" s="6" t="s">
        <v>113</v>
      </c>
      <c r="S2259" s="6" t="s">
        <v>110</v>
      </c>
      <c r="T2259" s="6" t="s">
        <v>114</v>
      </c>
      <c r="U2259" s="6" t="s">
        <v>115</v>
      </c>
      <c r="V2259" s="6" t="s">
        <v>45</v>
      </c>
      <c r="W2259" s="6" t="s">
        <v>34</v>
      </c>
      <c r="X2259" s="6" t="s">
        <v>46</v>
      </c>
      <c r="Y2259" s="6" t="s">
        <v>47</v>
      </c>
      <c r="Z2259" s="6" t="s">
        <v>971</v>
      </c>
      <c r="AA2259" s="6" t="s">
        <v>2397</v>
      </c>
      <c r="AB2259" s="7">
        <v>1</v>
      </c>
      <c r="AC2259" s="7">
        <v>8492</v>
      </c>
      <c r="AD2259" s="7">
        <v>8.49</v>
      </c>
      <c r="AE2259" s="7">
        <v>215000</v>
      </c>
    </row>
    <row r="2260" spans="1:31" ht="22" customHeight="1" x14ac:dyDescent="0.3">
      <c r="A2260" s="2">
        <v>42718</v>
      </c>
      <c r="B2260" s="3" t="s">
        <v>31</v>
      </c>
      <c r="C2260" s="3" t="s">
        <v>1873</v>
      </c>
      <c r="D2260" s="3" t="s">
        <v>33</v>
      </c>
      <c r="E2260" s="3" t="s">
        <v>34</v>
      </c>
      <c r="F2260" s="3" t="s">
        <v>61</v>
      </c>
      <c r="G2260" s="8">
        <v>668366358</v>
      </c>
      <c r="H2260" s="4" t="s">
        <v>68</v>
      </c>
      <c r="I2260" s="3" t="s">
        <v>1874</v>
      </c>
      <c r="J2260" s="3" t="s">
        <v>230</v>
      </c>
      <c r="K2260" s="3" t="s">
        <v>580</v>
      </c>
      <c r="L2260" s="3" t="s">
        <v>110</v>
      </c>
      <c r="M2260" s="4" t="s">
        <v>68</v>
      </c>
      <c r="N2260" s="4" t="s">
        <v>68</v>
      </c>
      <c r="O2260" s="4" t="s">
        <v>68</v>
      </c>
      <c r="P2260" s="3" t="s">
        <v>231</v>
      </c>
      <c r="Q2260" s="3" t="s">
        <v>1845</v>
      </c>
      <c r="R2260" s="3" t="s">
        <v>133</v>
      </c>
      <c r="S2260" s="3" t="s">
        <v>110</v>
      </c>
      <c r="T2260" s="3" t="s">
        <v>134</v>
      </c>
      <c r="U2260" s="3" t="s">
        <v>115</v>
      </c>
      <c r="V2260" s="3" t="s">
        <v>45</v>
      </c>
      <c r="W2260" s="3" t="s">
        <v>34</v>
      </c>
      <c r="X2260" s="3" t="s">
        <v>46</v>
      </c>
      <c r="Y2260" s="3" t="s">
        <v>47</v>
      </c>
      <c r="Z2260" s="3" t="s">
        <v>232</v>
      </c>
      <c r="AA2260" s="3" t="s">
        <v>2398</v>
      </c>
      <c r="AB2260" s="4">
        <v>1</v>
      </c>
      <c r="AC2260" s="4">
        <v>16040</v>
      </c>
      <c r="AD2260" s="4">
        <v>16.04</v>
      </c>
      <c r="AE2260" s="4">
        <v>20900</v>
      </c>
    </row>
    <row r="2261" spans="1:31" ht="22" customHeight="1" x14ac:dyDescent="0.3">
      <c r="A2261" s="5">
        <v>42718</v>
      </c>
      <c r="B2261" s="6" t="s">
        <v>31</v>
      </c>
      <c r="C2261" s="6" t="s">
        <v>56</v>
      </c>
      <c r="D2261" s="7" t="s">
        <v>68</v>
      </c>
      <c r="E2261" s="7" t="s">
        <v>68</v>
      </c>
      <c r="F2261" s="7" t="s">
        <v>68</v>
      </c>
      <c r="G2261" s="7" t="s">
        <v>68</v>
      </c>
      <c r="H2261" s="7" t="s">
        <v>68</v>
      </c>
      <c r="I2261" s="6" t="s">
        <v>1843</v>
      </c>
      <c r="J2261" s="6" t="s">
        <v>131</v>
      </c>
      <c r="K2261" s="6" t="s">
        <v>109</v>
      </c>
      <c r="L2261" s="6" t="s">
        <v>110</v>
      </c>
      <c r="M2261" s="7" t="s">
        <v>68</v>
      </c>
      <c r="N2261" s="7" t="s">
        <v>68</v>
      </c>
      <c r="O2261" s="7" t="s">
        <v>68</v>
      </c>
      <c r="P2261" s="6" t="s">
        <v>132</v>
      </c>
      <c r="Q2261" s="6" t="s">
        <v>1858</v>
      </c>
      <c r="R2261" s="6" t="s">
        <v>113</v>
      </c>
      <c r="S2261" s="6" t="s">
        <v>110</v>
      </c>
      <c r="T2261" s="6" t="s">
        <v>114</v>
      </c>
      <c r="U2261" s="6" t="s">
        <v>115</v>
      </c>
      <c r="V2261" s="6" t="s">
        <v>45</v>
      </c>
      <c r="W2261" s="6" t="s">
        <v>34</v>
      </c>
      <c r="X2261" s="6" t="s">
        <v>46</v>
      </c>
      <c r="Y2261" s="6" t="s">
        <v>47</v>
      </c>
      <c r="Z2261" s="6" t="s">
        <v>971</v>
      </c>
      <c r="AA2261" s="6" t="s">
        <v>2397</v>
      </c>
      <c r="AB2261" s="7">
        <v>1</v>
      </c>
      <c r="AC2261" s="7">
        <v>8492</v>
      </c>
      <c r="AD2261" s="7">
        <v>8.49</v>
      </c>
      <c r="AE2261" s="7">
        <v>215000</v>
      </c>
    </row>
    <row r="2262" spans="1:31" ht="22" customHeight="1" x14ac:dyDescent="0.3">
      <c r="A2262" s="2">
        <v>42718</v>
      </c>
      <c r="B2262" s="3" t="s">
        <v>31</v>
      </c>
      <c r="C2262" s="3" t="s">
        <v>56</v>
      </c>
      <c r="D2262" s="4" t="s">
        <v>68</v>
      </c>
      <c r="E2262" s="4" t="s">
        <v>68</v>
      </c>
      <c r="F2262" s="4" t="s">
        <v>68</v>
      </c>
      <c r="G2262" s="4" t="s">
        <v>68</v>
      </c>
      <c r="H2262" s="4" t="s">
        <v>68</v>
      </c>
      <c r="I2262" s="3" t="s">
        <v>1843</v>
      </c>
      <c r="J2262" s="3" t="s">
        <v>131</v>
      </c>
      <c r="K2262" s="3" t="s">
        <v>109</v>
      </c>
      <c r="L2262" s="3" t="s">
        <v>110</v>
      </c>
      <c r="M2262" s="4" t="s">
        <v>68</v>
      </c>
      <c r="N2262" s="4" t="s">
        <v>68</v>
      </c>
      <c r="O2262" s="4" t="s">
        <v>68</v>
      </c>
      <c r="P2262" s="3" t="s">
        <v>132</v>
      </c>
      <c r="Q2262" s="3" t="s">
        <v>1858</v>
      </c>
      <c r="R2262" s="3" t="s">
        <v>113</v>
      </c>
      <c r="S2262" s="3" t="s">
        <v>110</v>
      </c>
      <c r="T2262" s="3" t="s">
        <v>114</v>
      </c>
      <c r="U2262" s="3" t="s">
        <v>115</v>
      </c>
      <c r="V2262" s="3" t="s">
        <v>45</v>
      </c>
      <c r="W2262" s="3" t="s">
        <v>34</v>
      </c>
      <c r="X2262" s="3" t="s">
        <v>46</v>
      </c>
      <c r="Y2262" s="3" t="s">
        <v>47</v>
      </c>
      <c r="Z2262" s="3" t="s">
        <v>971</v>
      </c>
      <c r="AA2262" s="3" t="s">
        <v>2386</v>
      </c>
      <c r="AB2262" s="4">
        <v>3</v>
      </c>
      <c r="AC2262" s="4">
        <v>25476</v>
      </c>
      <c r="AD2262" s="4">
        <v>25.48</v>
      </c>
      <c r="AE2262" s="4">
        <v>646000</v>
      </c>
    </row>
    <row r="2263" spans="1:31" ht="22" customHeight="1" x14ac:dyDescent="0.3">
      <c r="A2263" s="5">
        <v>42717</v>
      </c>
      <c r="B2263" s="6" t="s">
        <v>31</v>
      </c>
      <c r="C2263" s="6" t="s">
        <v>56</v>
      </c>
      <c r="D2263" s="7" t="s">
        <v>68</v>
      </c>
      <c r="E2263" s="7" t="s">
        <v>68</v>
      </c>
      <c r="F2263" s="7" t="s">
        <v>68</v>
      </c>
      <c r="G2263" s="7" t="s">
        <v>68</v>
      </c>
      <c r="H2263" s="7" t="s">
        <v>68</v>
      </c>
      <c r="I2263" s="6" t="s">
        <v>1843</v>
      </c>
      <c r="J2263" s="6" t="s">
        <v>131</v>
      </c>
      <c r="K2263" s="6" t="s">
        <v>109</v>
      </c>
      <c r="L2263" s="6" t="s">
        <v>110</v>
      </c>
      <c r="M2263" s="7" t="s">
        <v>68</v>
      </c>
      <c r="N2263" s="7" t="s">
        <v>68</v>
      </c>
      <c r="O2263" s="7" t="s">
        <v>68</v>
      </c>
      <c r="P2263" s="6" t="s">
        <v>132</v>
      </c>
      <c r="Q2263" s="6" t="s">
        <v>1858</v>
      </c>
      <c r="R2263" s="6" t="s">
        <v>113</v>
      </c>
      <c r="S2263" s="6" t="s">
        <v>110</v>
      </c>
      <c r="T2263" s="6" t="s">
        <v>114</v>
      </c>
      <c r="U2263" s="6" t="s">
        <v>115</v>
      </c>
      <c r="V2263" s="6" t="s">
        <v>45</v>
      </c>
      <c r="W2263" s="6" t="s">
        <v>34</v>
      </c>
      <c r="X2263" s="6" t="s">
        <v>46</v>
      </c>
      <c r="Y2263" s="6" t="s">
        <v>47</v>
      </c>
      <c r="Z2263" s="6" t="s">
        <v>971</v>
      </c>
      <c r="AA2263" s="6" t="s">
        <v>2399</v>
      </c>
      <c r="AB2263" s="7">
        <v>1</v>
      </c>
      <c r="AC2263" s="7">
        <v>13752</v>
      </c>
      <c r="AD2263" s="7">
        <v>13.75</v>
      </c>
      <c r="AE2263" s="7">
        <v>349000</v>
      </c>
    </row>
    <row r="2264" spans="1:31" ht="22" customHeight="1" x14ac:dyDescent="0.3">
      <c r="A2264" s="2">
        <v>42717</v>
      </c>
      <c r="B2264" s="3" t="s">
        <v>31</v>
      </c>
      <c r="C2264" s="3" t="s">
        <v>56</v>
      </c>
      <c r="D2264" s="4" t="s">
        <v>68</v>
      </c>
      <c r="E2264" s="4" t="s">
        <v>68</v>
      </c>
      <c r="F2264" s="4" t="s">
        <v>68</v>
      </c>
      <c r="G2264" s="4" t="s">
        <v>68</v>
      </c>
      <c r="H2264" s="4" t="s">
        <v>68</v>
      </c>
      <c r="I2264" s="3" t="s">
        <v>1843</v>
      </c>
      <c r="J2264" s="3" t="s">
        <v>131</v>
      </c>
      <c r="K2264" s="3" t="s">
        <v>109</v>
      </c>
      <c r="L2264" s="3" t="s">
        <v>110</v>
      </c>
      <c r="M2264" s="4" t="s">
        <v>68</v>
      </c>
      <c r="N2264" s="4" t="s">
        <v>68</v>
      </c>
      <c r="O2264" s="4" t="s">
        <v>68</v>
      </c>
      <c r="P2264" s="3" t="s">
        <v>132</v>
      </c>
      <c r="Q2264" s="3" t="s">
        <v>1858</v>
      </c>
      <c r="R2264" s="3" t="s">
        <v>113</v>
      </c>
      <c r="S2264" s="3" t="s">
        <v>110</v>
      </c>
      <c r="T2264" s="3" t="s">
        <v>114</v>
      </c>
      <c r="U2264" s="3" t="s">
        <v>115</v>
      </c>
      <c r="V2264" s="3" t="s">
        <v>45</v>
      </c>
      <c r="W2264" s="3" t="s">
        <v>34</v>
      </c>
      <c r="X2264" s="3" t="s">
        <v>46</v>
      </c>
      <c r="Y2264" s="3" t="s">
        <v>47</v>
      </c>
      <c r="Z2264" s="3" t="s">
        <v>971</v>
      </c>
      <c r="AA2264" s="3" t="s">
        <v>2386</v>
      </c>
      <c r="AB2264" s="4">
        <v>3</v>
      </c>
      <c r="AC2264" s="4">
        <v>26100</v>
      </c>
      <c r="AD2264" s="4">
        <v>26.1</v>
      </c>
      <c r="AE2264" s="4">
        <v>662000</v>
      </c>
    </row>
    <row r="2265" spans="1:31" ht="22" customHeight="1" x14ac:dyDescent="0.3">
      <c r="A2265" s="5">
        <v>42717</v>
      </c>
      <c r="B2265" s="6" t="s">
        <v>31</v>
      </c>
      <c r="C2265" s="6" t="s">
        <v>56</v>
      </c>
      <c r="D2265" s="7" t="s">
        <v>68</v>
      </c>
      <c r="E2265" s="7" t="s">
        <v>68</v>
      </c>
      <c r="F2265" s="7" t="s">
        <v>68</v>
      </c>
      <c r="G2265" s="7" t="s">
        <v>68</v>
      </c>
      <c r="H2265" s="7" t="s">
        <v>68</v>
      </c>
      <c r="I2265" s="6" t="s">
        <v>1843</v>
      </c>
      <c r="J2265" s="6" t="s">
        <v>131</v>
      </c>
      <c r="K2265" s="6" t="s">
        <v>109</v>
      </c>
      <c r="L2265" s="6" t="s">
        <v>110</v>
      </c>
      <c r="M2265" s="7" t="s">
        <v>68</v>
      </c>
      <c r="N2265" s="7" t="s">
        <v>68</v>
      </c>
      <c r="O2265" s="7" t="s">
        <v>68</v>
      </c>
      <c r="P2265" s="6" t="s">
        <v>132</v>
      </c>
      <c r="Q2265" s="6" t="s">
        <v>1858</v>
      </c>
      <c r="R2265" s="6" t="s">
        <v>113</v>
      </c>
      <c r="S2265" s="6" t="s">
        <v>110</v>
      </c>
      <c r="T2265" s="6" t="s">
        <v>114</v>
      </c>
      <c r="U2265" s="6" t="s">
        <v>115</v>
      </c>
      <c r="V2265" s="6" t="s">
        <v>45</v>
      </c>
      <c r="W2265" s="6" t="s">
        <v>34</v>
      </c>
      <c r="X2265" s="6" t="s">
        <v>46</v>
      </c>
      <c r="Y2265" s="6" t="s">
        <v>47</v>
      </c>
      <c r="Z2265" s="6" t="s">
        <v>971</v>
      </c>
      <c r="AA2265" s="6" t="s">
        <v>2372</v>
      </c>
      <c r="AB2265" s="7">
        <v>4</v>
      </c>
      <c r="AC2265" s="7">
        <v>34800</v>
      </c>
      <c r="AD2265" s="7">
        <v>34.799999999999997</v>
      </c>
      <c r="AE2265" s="7">
        <v>882000</v>
      </c>
    </row>
    <row r="2266" spans="1:31" ht="22" customHeight="1" x14ac:dyDescent="0.3">
      <c r="A2266" s="2">
        <v>42717</v>
      </c>
      <c r="B2266" s="3" t="s">
        <v>31</v>
      </c>
      <c r="C2266" s="3" t="s">
        <v>56</v>
      </c>
      <c r="D2266" s="4" t="s">
        <v>68</v>
      </c>
      <c r="E2266" s="4" t="s">
        <v>68</v>
      </c>
      <c r="F2266" s="4" t="s">
        <v>68</v>
      </c>
      <c r="G2266" s="4" t="s">
        <v>68</v>
      </c>
      <c r="H2266" s="4" t="s">
        <v>68</v>
      </c>
      <c r="I2266" s="3" t="s">
        <v>1843</v>
      </c>
      <c r="J2266" s="3" t="s">
        <v>579</v>
      </c>
      <c r="K2266" s="3" t="s">
        <v>580</v>
      </c>
      <c r="L2266" s="3" t="s">
        <v>110</v>
      </c>
      <c r="M2266" s="3" t="s">
        <v>61</v>
      </c>
      <c r="N2266" s="4" t="s">
        <v>68</v>
      </c>
      <c r="O2266" s="4" t="s">
        <v>68</v>
      </c>
      <c r="P2266" s="3" t="s">
        <v>581</v>
      </c>
      <c r="Q2266" s="3" t="s">
        <v>1858</v>
      </c>
      <c r="R2266" s="3" t="s">
        <v>968</v>
      </c>
      <c r="S2266" s="3" t="s">
        <v>110</v>
      </c>
      <c r="T2266" s="3" t="s">
        <v>969</v>
      </c>
      <c r="U2266" s="3" t="s">
        <v>115</v>
      </c>
      <c r="V2266" s="3" t="s">
        <v>45</v>
      </c>
      <c r="W2266" s="3" t="s">
        <v>34</v>
      </c>
      <c r="X2266" s="3" t="s">
        <v>46</v>
      </c>
      <c r="Y2266" s="3" t="s">
        <v>47</v>
      </c>
      <c r="Z2266" s="3" t="s">
        <v>971</v>
      </c>
      <c r="AA2266" s="3" t="s">
        <v>2400</v>
      </c>
      <c r="AB2266" s="4">
        <v>1</v>
      </c>
      <c r="AC2266" s="4">
        <v>8049</v>
      </c>
      <c r="AD2266" s="4">
        <v>8.0500000000000007</v>
      </c>
      <c r="AE2266" s="4">
        <v>204000</v>
      </c>
    </row>
    <row r="2267" spans="1:31" ht="22" customHeight="1" x14ac:dyDescent="0.3">
      <c r="A2267" s="5">
        <v>42717</v>
      </c>
      <c r="B2267" s="6" t="s">
        <v>31</v>
      </c>
      <c r="C2267" s="6" t="s">
        <v>56</v>
      </c>
      <c r="D2267" s="7" t="s">
        <v>68</v>
      </c>
      <c r="E2267" s="7" t="s">
        <v>68</v>
      </c>
      <c r="F2267" s="7" t="s">
        <v>68</v>
      </c>
      <c r="G2267" s="7" t="s">
        <v>68</v>
      </c>
      <c r="H2267" s="7" t="s">
        <v>68</v>
      </c>
      <c r="I2267" s="6" t="s">
        <v>1843</v>
      </c>
      <c r="J2267" s="6" t="s">
        <v>131</v>
      </c>
      <c r="K2267" s="6" t="s">
        <v>109</v>
      </c>
      <c r="L2267" s="6" t="s">
        <v>110</v>
      </c>
      <c r="M2267" s="7" t="s">
        <v>68</v>
      </c>
      <c r="N2267" s="7" t="s">
        <v>68</v>
      </c>
      <c r="O2267" s="7" t="s">
        <v>68</v>
      </c>
      <c r="P2267" s="6" t="s">
        <v>132</v>
      </c>
      <c r="Q2267" s="6" t="s">
        <v>1858</v>
      </c>
      <c r="R2267" s="6" t="s">
        <v>113</v>
      </c>
      <c r="S2267" s="6" t="s">
        <v>110</v>
      </c>
      <c r="T2267" s="6" t="s">
        <v>114</v>
      </c>
      <c r="U2267" s="6" t="s">
        <v>115</v>
      </c>
      <c r="V2267" s="6" t="s">
        <v>45</v>
      </c>
      <c r="W2267" s="6" t="s">
        <v>34</v>
      </c>
      <c r="X2267" s="6" t="s">
        <v>46</v>
      </c>
      <c r="Y2267" s="6" t="s">
        <v>47</v>
      </c>
      <c r="Z2267" s="6" t="s">
        <v>971</v>
      </c>
      <c r="AA2267" s="6" t="s">
        <v>2397</v>
      </c>
      <c r="AB2267" s="7">
        <v>1</v>
      </c>
      <c r="AC2267" s="7">
        <v>8700</v>
      </c>
      <c r="AD2267" s="7">
        <v>8.6999999999999993</v>
      </c>
      <c r="AE2267" s="7">
        <v>221000</v>
      </c>
    </row>
    <row r="2268" spans="1:31" ht="22" customHeight="1" x14ac:dyDescent="0.3">
      <c r="A2268" s="2">
        <v>42717</v>
      </c>
      <c r="B2268" s="3" t="s">
        <v>31</v>
      </c>
      <c r="C2268" s="3" t="s">
        <v>56</v>
      </c>
      <c r="D2268" s="4" t="s">
        <v>68</v>
      </c>
      <c r="E2268" s="4" t="s">
        <v>68</v>
      </c>
      <c r="F2268" s="4" t="s">
        <v>68</v>
      </c>
      <c r="G2268" s="4" t="s">
        <v>68</v>
      </c>
      <c r="H2268" s="4" t="s">
        <v>68</v>
      </c>
      <c r="I2268" s="3" t="s">
        <v>1843</v>
      </c>
      <c r="J2268" s="3" t="s">
        <v>634</v>
      </c>
      <c r="K2268" s="4" t="s">
        <v>68</v>
      </c>
      <c r="L2268" s="4" t="s">
        <v>68</v>
      </c>
      <c r="M2268" s="4" t="s">
        <v>68</v>
      </c>
      <c r="N2268" s="4" t="s">
        <v>68</v>
      </c>
      <c r="O2268" s="4" t="s">
        <v>68</v>
      </c>
      <c r="P2268" s="3" t="s">
        <v>495</v>
      </c>
      <c r="Q2268" s="3" t="s">
        <v>1858</v>
      </c>
      <c r="R2268" s="3" t="s">
        <v>133</v>
      </c>
      <c r="S2268" s="3" t="s">
        <v>110</v>
      </c>
      <c r="T2268" s="3" t="s">
        <v>134</v>
      </c>
      <c r="U2268" s="3" t="s">
        <v>115</v>
      </c>
      <c r="V2268" s="3" t="s">
        <v>45</v>
      </c>
      <c r="W2268" s="3" t="s">
        <v>34</v>
      </c>
      <c r="X2268" s="3" t="s">
        <v>46</v>
      </c>
      <c r="Y2268" s="3" t="s">
        <v>47</v>
      </c>
      <c r="Z2268" s="3" t="s">
        <v>187</v>
      </c>
      <c r="AA2268" s="3" t="s">
        <v>2401</v>
      </c>
      <c r="AB2268" s="4">
        <v>2</v>
      </c>
      <c r="AC2268" s="4">
        <v>20320</v>
      </c>
      <c r="AD2268" s="4">
        <v>20.32</v>
      </c>
      <c r="AE2268" s="4">
        <v>185000</v>
      </c>
    </row>
    <row r="2269" spans="1:31" ht="22" customHeight="1" x14ac:dyDescent="0.3">
      <c r="A2269" s="5">
        <v>42717</v>
      </c>
      <c r="B2269" s="6" t="s">
        <v>31</v>
      </c>
      <c r="C2269" s="6" t="s">
        <v>56</v>
      </c>
      <c r="D2269" s="7" t="s">
        <v>68</v>
      </c>
      <c r="E2269" s="7" t="s">
        <v>68</v>
      </c>
      <c r="F2269" s="7" t="s">
        <v>68</v>
      </c>
      <c r="G2269" s="7" t="s">
        <v>68</v>
      </c>
      <c r="H2269" s="7" t="s">
        <v>68</v>
      </c>
      <c r="I2269" s="6" t="s">
        <v>1843</v>
      </c>
      <c r="J2269" s="6" t="s">
        <v>656</v>
      </c>
      <c r="K2269" s="7" t="s">
        <v>68</v>
      </c>
      <c r="L2269" s="7" t="s">
        <v>68</v>
      </c>
      <c r="M2269" s="7" t="s">
        <v>68</v>
      </c>
      <c r="N2269" s="7" t="s">
        <v>68</v>
      </c>
      <c r="O2269" s="7" t="s">
        <v>68</v>
      </c>
      <c r="P2269" s="6" t="s">
        <v>657</v>
      </c>
      <c r="Q2269" s="6" t="s">
        <v>1858</v>
      </c>
      <c r="R2269" s="6" t="s">
        <v>133</v>
      </c>
      <c r="S2269" s="6" t="s">
        <v>110</v>
      </c>
      <c r="T2269" s="6" t="s">
        <v>134</v>
      </c>
      <c r="U2269" s="6" t="s">
        <v>115</v>
      </c>
      <c r="V2269" s="6" t="s">
        <v>45</v>
      </c>
      <c r="W2269" s="6" t="s">
        <v>34</v>
      </c>
      <c r="X2269" s="6" t="s">
        <v>46</v>
      </c>
      <c r="Y2269" s="6" t="s">
        <v>47</v>
      </c>
      <c r="Z2269" s="6" t="s">
        <v>163</v>
      </c>
      <c r="AA2269" s="6" t="s">
        <v>2402</v>
      </c>
      <c r="AB2269" s="7">
        <v>2</v>
      </c>
      <c r="AC2269" s="7">
        <v>36400</v>
      </c>
      <c r="AD2269" s="7">
        <v>36.4</v>
      </c>
      <c r="AE2269" s="7">
        <v>1444000</v>
      </c>
    </row>
    <row r="2270" spans="1:31" ht="22" customHeight="1" x14ac:dyDescent="0.3">
      <c r="A2270" s="2">
        <v>42717</v>
      </c>
      <c r="B2270" s="3" t="s">
        <v>31</v>
      </c>
      <c r="C2270" s="3" t="s">
        <v>56</v>
      </c>
      <c r="D2270" s="4" t="s">
        <v>68</v>
      </c>
      <c r="E2270" s="4" t="s">
        <v>68</v>
      </c>
      <c r="F2270" s="4" t="s">
        <v>68</v>
      </c>
      <c r="G2270" s="4" t="s">
        <v>68</v>
      </c>
      <c r="H2270" s="4" t="s">
        <v>68</v>
      </c>
      <c r="I2270" s="3" t="s">
        <v>1843</v>
      </c>
      <c r="J2270" s="3" t="s">
        <v>579</v>
      </c>
      <c r="K2270" s="3" t="s">
        <v>580</v>
      </c>
      <c r="L2270" s="3" t="s">
        <v>110</v>
      </c>
      <c r="M2270" s="3" t="s">
        <v>61</v>
      </c>
      <c r="N2270" s="4" t="s">
        <v>68</v>
      </c>
      <c r="O2270" s="4" t="s">
        <v>68</v>
      </c>
      <c r="P2270" s="3" t="s">
        <v>581</v>
      </c>
      <c r="Q2270" s="3" t="s">
        <v>1858</v>
      </c>
      <c r="R2270" s="3" t="s">
        <v>968</v>
      </c>
      <c r="S2270" s="3" t="s">
        <v>110</v>
      </c>
      <c r="T2270" s="3" t="s">
        <v>969</v>
      </c>
      <c r="U2270" s="3" t="s">
        <v>115</v>
      </c>
      <c r="V2270" s="3" t="s">
        <v>45</v>
      </c>
      <c r="W2270" s="3" t="s">
        <v>34</v>
      </c>
      <c r="X2270" s="3" t="s">
        <v>46</v>
      </c>
      <c r="Y2270" s="3" t="s">
        <v>47</v>
      </c>
      <c r="Z2270" s="3" t="s">
        <v>971</v>
      </c>
      <c r="AA2270" s="3" t="s">
        <v>2403</v>
      </c>
      <c r="AB2270" s="4">
        <v>2</v>
      </c>
      <c r="AC2270" s="4">
        <v>16098</v>
      </c>
      <c r="AD2270" s="4">
        <v>16.100000000000001</v>
      </c>
      <c r="AE2270" s="4">
        <v>408000</v>
      </c>
    </row>
    <row r="2271" spans="1:31" ht="22" customHeight="1" x14ac:dyDescent="0.3">
      <c r="A2271" s="5">
        <v>42717</v>
      </c>
      <c r="B2271" s="6" t="s">
        <v>31</v>
      </c>
      <c r="C2271" s="6" t="s">
        <v>1873</v>
      </c>
      <c r="D2271" s="6" t="s">
        <v>33</v>
      </c>
      <c r="E2271" s="6" t="s">
        <v>34</v>
      </c>
      <c r="F2271" s="6" t="s">
        <v>61</v>
      </c>
      <c r="G2271" s="9">
        <v>668366358</v>
      </c>
      <c r="H2271" s="7" t="s">
        <v>68</v>
      </c>
      <c r="I2271" s="6" t="s">
        <v>1874</v>
      </c>
      <c r="J2271" s="6" t="s">
        <v>230</v>
      </c>
      <c r="K2271" s="6" t="s">
        <v>580</v>
      </c>
      <c r="L2271" s="6" t="s">
        <v>110</v>
      </c>
      <c r="M2271" s="7" t="s">
        <v>68</v>
      </c>
      <c r="N2271" s="7" t="s">
        <v>68</v>
      </c>
      <c r="O2271" s="7" t="s">
        <v>68</v>
      </c>
      <c r="P2271" s="6" t="s">
        <v>231</v>
      </c>
      <c r="Q2271" s="6" t="s">
        <v>1845</v>
      </c>
      <c r="R2271" s="6" t="s">
        <v>133</v>
      </c>
      <c r="S2271" s="6" t="s">
        <v>110</v>
      </c>
      <c r="T2271" s="6" t="s">
        <v>134</v>
      </c>
      <c r="U2271" s="6" t="s">
        <v>115</v>
      </c>
      <c r="V2271" s="6" t="s">
        <v>45</v>
      </c>
      <c r="W2271" s="6" t="s">
        <v>34</v>
      </c>
      <c r="X2271" s="6" t="s">
        <v>46</v>
      </c>
      <c r="Y2271" s="6" t="s">
        <v>47</v>
      </c>
      <c r="Z2271" s="6" t="s">
        <v>1986</v>
      </c>
      <c r="AA2271" s="6" t="s">
        <v>2404</v>
      </c>
      <c r="AB2271" s="7">
        <v>1</v>
      </c>
      <c r="AC2271" s="7">
        <v>14798</v>
      </c>
      <c r="AD2271" s="7">
        <v>14.8</v>
      </c>
      <c r="AE2271" s="7">
        <v>43000</v>
      </c>
    </row>
    <row r="2272" spans="1:31" ht="22" customHeight="1" x14ac:dyDescent="0.3">
      <c r="A2272" s="2">
        <v>42715</v>
      </c>
      <c r="B2272" s="3" t="s">
        <v>31</v>
      </c>
      <c r="C2272" s="3" t="s">
        <v>56</v>
      </c>
      <c r="D2272" s="4" t="s">
        <v>68</v>
      </c>
      <c r="E2272" s="4" t="s">
        <v>68</v>
      </c>
      <c r="F2272" s="4" t="s">
        <v>68</v>
      </c>
      <c r="G2272" s="4" t="s">
        <v>68</v>
      </c>
      <c r="H2272" s="4" t="s">
        <v>68</v>
      </c>
      <c r="I2272" s="3" t="s">
        <v>1843</v>
      </c>
      <c r="J2272" s="3" t="s">
        <v>1676</v>
      </c>
      <c r="K2272" s="3" t="s">
        <v>1677</v>
      </c>
      <c r="L2272" s="3" t="s">
        <v>92</v>
      </c>
      <c r="M2272" s="3" t="s">
        <v>61</v>
      </c>
      <c r="N2272" s="8">
        <v>42196711</v>
      </c>
      <c r="O2272" s="4" t="s">
        <v>68</v>
      </c>
      <c r="P2272" s="3" t="s">
        <v>1678</v>
      </c>
      <c r="Q2272" s="3" t="s">
        <v>1858</v>
      </c>
      <c r="R2272" s="3" t="s">
        <v>91</v>
      </c>
      <c r="S2272" s="3" t="s">
        <v>92</v>
      </c>
      <c r="T2272" s="3" t="s">
        <v>93</v>
      </c>
      <c r="U2272" s="3" t="s">
        <v>94</v>
      </c>
      <c r="V2272" s="3" t="s">
        <v>45</v>
      </c>
      <c r="W2272" s="3" t="s">
        <v>34</v>
      </c>
      <c r="X2272" s="3" t="s">
        <v>46</v>
      </c>
      <c r="Y2272" s="3" t="s">
        <v>47</v>
      </c>
      <c r="Z2272" s="3" t="s">
        <v>48</v>
      </c>
      <c r="AA2272" s="3" t="s">
        <v>2390</v>
      </c>
      <c r="AB2272" s="4">
        <v>2</v>
      </c>
      <c r="AC2272" s="4">
        <v>25200</v>
      </c>
      <c r="AD2272" s="4">
        <v>25.2</v>
      </c>
      <c r="AE2272" s="4">
        <v>96000</v>
      </c>
    </row>
    <row r="2273" spans="1:31" ht="22" customHeight="1" x14ac:dyDescent="0.3">
      <c r="A2273" s="5">
        <v>42715</v>
      </c>
      <c r="B2273" s="6" t="s">
        <v>31</v>
      </c>
      <c r="C2273" s="6" t="s">
        <v>56</v>
      </c>
      <c r="D2273" s="7" t="s">
        <v>68</v>
      </c>
      <c r="E2273" s="7" t="s">
        <v>68</v>
      </c>
      <c r="F2273" s="7" t="s">
        <v>68</v>
      </c>
      <c r="G2273" s="7" t="s">
        <v>68</v>
      </c>
      <c r="H2273" s="7" t="s">
        <v>68</v>
      </c>
      <c r="I2273" s="6" t="s">
        <v>1843</v>
      </c>
      <c r="J2273" s="6" t="s">
        <v>1676</v>
      </c>
      <c r="K2273" s="6" t="s">
        <v>1677</v>
      </c>
      <c r="L2273" s="6" t="s">
        <v>92</v>
      </c>
      <c r="M2273" s="6" t="s">
        <v>61</v>
      </c>
      <c r="N2273" s="9">
        <v>42196711</v>
      </c>
      <c r="O2273" s="7" t="s">
        <v>68</v>
      </c>
      <c r="P2273" s="6" t="s">
        <v>1678</v>
      </c>
      <c r="Q2273" s="6" t="s">
        <v>1858</v>
      </c>
      <c r="R2273" s="6" t="s">
        <v>91</v>
      </c>
      <c r="S2273" s="6" t="s">
        <v>92</v>
      </c>
      <c r="T2273" s="6" t="s">
        <v>93</v>
      </c>
      <c r="U2273" s="6" t="s">
        <v>94</v>
      </c>
      <c r="V2273" s="6" t="s">
        <v>45</v>
      </c>
      <c r="W2273" s="6" t="s">
        <v>34</v>
      </c>
      <c r="X2273" s="6" t="s">
        <v>46</v>
      </c>
      <c r="Y2273" s="6" t="s">
        <v>47</v>
      </c>
      <c r="Z2273" s="6" t="s">
        <v>48</v>
      </c>
      <c r="AA2273" s="6" t="s">
        <v>2396</v>
      </c>
      <c r="AB2273" s="7">
        <v>2</v>
      </c>
      <c r="AC2273" s="7">
        <v>23000</v>
      </c>
      <c r="AD2273" s="7">
        <v>23</v>
      </c>
      <c r="AE2273" s="7">
        <v>87600</v>
      </c>
    </row>
    <row r="2274" spans="1:31" ht="22" customHeight="1" x14ac:dyDescent="0.3">
      <c r="A2274" s="2">
        <v>42715</v>
      </c>
      <c r="B2274" s="3" t="s">
        <v>31</v>
      </c>
      <c r="C2274" s="3" t="s">
        <v>56</v>
      </c>
      <c r="D2274" s="4" t="s">
        <v>68</v>
      </c>
      <c r="E2274" s="4" t="s">
        <v>68</v>
      </c>
      <c r="F2274" s="4" t="s">
        <v>68</v>
      </c>
      <c r="G2274" s="4" t="s">
        <v>68</v>
      </c>
      <c r="H2274" s="4" t="s">
        <v>68</v>
      </c>
      <c r="I2274" s="3" t="s">
        <v>1843</v>
      </c>
      <c r="J2274" s="3" t="s">
        <v>1676</v>
      </c>
      <c r="K2274" s="3" t="s">
        <v>1677</v>
      </c>
      <c r="L2274" s="3" t="s">
        <v>92</v>
      </c>
      <c r="M2274" s="3" t="s">
        <v>61</v>
      </c>
      <c r="N2274" s="8">
        <v>42196711</v>
      </c>
      <c r="O2274" s="4" t="s">
        <v>68</v>
      </c>
      <c r="P2274" s="3" t="s">
        <v>1678</v>
      </c>
      <c r="Q2274" s="3" t="s">
        <v>1858</v>
      </c>
      <c r="R2274" s="3" t="s">
        <v>91</v>
      </c>
      <c r="S2274" s="3" t="s">
        <v>92</v>
      </c>
      <c r="T2274" s="3" t="s">
        <v>93</v>
      </c>
      <c r="U2274" s="3" t="s">
        <v>94</v>
      </c>
      <c r="V2274" s="3" t="s">
        <v>45</v>
      </c>
      <c r="W2274" s="3" t="s">
        <v>34</v>
      </c>
      <c r="X2274" s="3" t="s">
        <v>46</v>
      </c>
      <c r="Y2274" s="3" t="s">
        <v>47</v>
      </c>
      <c r="Z2274" s="3" t="s">
        <v>48</v>
      </c>
      <c r="AA2274" s="3" t="s">
        <v>2390</v>
      </c>
      <c r="AB2274" s="4">
        <v>2</v>
      </c>
      <c r="AC2274" s="4">
        <v>25200</v>
      </c>
      <c r="AD2274" s="4">
        <v>25.2</v>
      </c>
      <c r="AE2274" s="4">
        <v>96000</v>
      </c>
    </row>
    <row r="2275" spans="1:31" ht="22" customHeight="1" x14ac:dyDescent="0.3">
      <c r="A2275" s="5">
        <v>42715</v>
      </c>
      <c r="B2275" s="6" t="s">
        <v>31</v>
      </c>
      <c r="C2275" s="6" t="s">
        <v>56</v>
      </c>
      <c r="D2275" s="7" t="s">
        <v>68</v>
      </c>
      <c r="E2275" s="7" t="s">
        <v>68</v>
      </c>
      <c r="F2275" s="7" t="s">
        <v>68</v>
      </c>
      <c r="G2275" s="7" t="s">
        <v>68</v>
      </c>
      <c r="H2275" s="7" t="s">
        <v>68</v>
      </c>
      <c r="I2275" s="6" t="s">
        <v>1843</v>
      </c>
      <c r="J2275" s="6" t="s">
        <v>1676</v>
      </c>
      <c r="K2275" s="6" t="s">
        <v>1677</v>
      </c>
      <c r="L2275" s="6" t="s">
        <v>92</v>
      </c>
      <c r="M2275" s="6" t="s">
        <v>61</v>
      </c>
      <c r="N2275" s="9">
        <v>42196711</v>
      </c>
      <c r="O2275" s="7" t="s">
        <v>68</v>
      </c>
      <c r="P2275" s="6" t="s">
        <v>1678</v>
      </c>
      <c r="Q2275" s="6" t="s">
        <v>1858</v>
      </c>
      <c r="R2275" s="6" t="s">
        <v>91</v>
      </c>
      <c r="S2275" s="6" t="s">
        <v>92</v>
      </c>
      <c r="T2275" s="6" t="s">
        <v>93</v>
      </c>
      <c r="U2275" s="6" t="s">
        <v>94</v>
      </c>
      <c r="V2275" s="6" t="s">
        <v>45</v>
      </c>
      <c r="W2275" s="6" t="s">
        <v>34</v>
      </c>
      <c r="X2275" s="6" t="s">
        <v>46</v>
      </c>
      <c r="Y2275" s="6" t="s">
        <v>47</v>
      </c>
      <c r="Z2275" s="6" t="s">
        <v>48</v>
      </c>
      <c r="AA2275" s="6" t="s">
        <v>2390</v>
      </c>
      <c r="AB2275" s="7">
        <v>2</v>
      </c>
      <c r="AC2275" s="7">
        <v>25200</v>
      </c>
      <c r="AD2275" s="7">
        <v>25.2</v>
      </c>
      <c r="AE2275" s="7">
        <v>96000</v>
      </c>
    </row>
    <row r="2276" spans="1:31" ht="22" customHeight="1" x14ac:dyDescent="0.3">
      <c r="A2276" s="2">
        <v>42715</v>
      </c>
      <c r="B2276" s="3" t="s">
        <v>31</v>
      </c>
      <c r="C2276" s="3" t="s">
        <v>56</v>
      </c>
      <c r="D2276" s="4" t="s">
        <v>68</v>
      </c>
      <c r="E2276" s="4" t="s">
        <v>68</v>
      </c>
      <c r="F2276" s="4" t="s">
        <v>68</v>
      </c>
      <c r="G2276" s="4" t="s">
        <v>68</v>
      </c>
      <c r="H2276" s="4" t="s">
        <v>68</v>
      </c>
      <c r="I2276" s="3" t="s">
        <v>1843</v>
      </c>
      <c r="J2276" s="3" t="s">
        <v>1149</v>
      </c>
      <c r="K2276" s="4" t="s">
        <v>68</v>
      </c>
      <c r="L2276" s="3" t="s">
        <v>120</v>
      </c>
      <c r="M2276" s="3" t="s">
        <v>61</v>
      </c>
      <c r="N2276" s="4" t="s">
        <v>68</v>
      </c>
      <c r="O2276" s="4" t="s">
        <v>68</v>
      </c>
      <c r="P2276" s="3" t="s">
        <v>1309</v>
      </c>
      <c r="Q2276" s="3" t="s">
        <v>1858</v>
      </c>
      <c r="R2276" s="3" t="s">
        <v>122</v>
      </c>
      <c r="S2276" s="3" t="s">
        <v>120</v>
      </c>
      <c r="T2276" s="3" t="s">
        <v>123</v>
      </c>
      <c r="U2276" s="3" t="s">
        <v>124</v>
      </c>
      <c r="V2276" s="3" t="s">
        <v>45</v>
      </c>
      <c r="W2276" s="3" t="s">
        <v>34</v>
      </c>
      <c r="X2276" s="3" t="s">
        <v>46</v>
      </c>
      <c r="Y2276" s="3" t="s">
        <v>47</v>
      </c>
      <c r="Z2276" s="3" t="s">
        <v>971</v>
      </c>
      <c r="AA2276" s="3" t="s">
        <v>2405</v>
      </c>
      <c r="AB2276" s="4">
        <v>1</v>
      </c>
      <c r="AC2276" s="4">
        <v>11400</v>
      </c>
      <c r="AD2276" s="4">
        <v>11.4</v>
      </c>
      <c r="AE2276" s="4">
        <v>289000</v>
      </c>
    </row>
    <row r="2277" spans="1:31" ht="22" customHeight="1" x14ac:dyDescent="0.3">
      <c r="A2277" s="5">
        <v>42715</v>
      </c>
      <c r="B2277" s="6" t="s">
        <v>31</v>
      </c>
      <c r="C2277" s="6" t="s">
        <v>56</v>
      </c>
      <c r="D2277" s="7" t="s">
        <v>68</v>
      </c>
      <c r="E2277" s="7" t="s">
        <v>68</v>
      </c>
      <c r="F2277" s="7" t="s">
        <v>68</v>
      </c>
      <c r="G2277" s="7" t="s">
        <v>68</v>
      </c>
      <c r="H2277" s="7" t="s">
        <v>68</v>
      </c>
      <c r="I2277" s="6" t="s">
        <v>1843</v>
      </c>
      <c r="J2277" s="6" t="s">
        <v>1676</v>
      </c>
      <c r="K2277" s="6" t="s">
        <v>1677</v>
      </c>
      <c r="L2277" s="6" t="s">
        <v>92</v>
      </c>
      <c r="M2277" s="6" t="s">
        <v>61</v>
      </c>
      <c r="N2277" s="9">
        <v>42196711</v>
      </c>
      <c r="O2277" s="7" t="s">
        <v>68</v>
      </c>
      <c r="P2277" s="6" t="s">
        <v>1678</v>
      </c>
      <c r="Q2277" s="6" t="s">
        <v>1858</v>
      </c>
      <c r="R2277" s="6" t="s">
        <v>91</v>
      </c>
      <c r="S2277" s="6" t="s">
        <v>92</v>
      </c>
      <c r="T2277" s="6" t="s">
        <v>93</v>
      </c>
      <c r="U2277" s="6" t="s">
        <v>94</v>
      </c>
      <c r="V2277" s="6" t="s">
        <v>45</v>
      </c>
      <c r="W2277" s="6" t="s">
        <v>34</v>
      </c>
      <c r="X2277" s="6" t="s">
        <v>46</v>
      </c>
      <c r="Y2277" s="6" t="s">
        <v>47</v>
      </c>
      <c r="Z2277" s="6" t="s">
        <v>48</v>
      </c>
      <c r="AA2277" s="6" t="s">
        <v>2396</v>
      </c>
      <c r="AB2277" s="7">
        <v>2</v>
      </c>
      <c r="AC2277" s="7">
        <v>23000</v>
      </c>
      <c r="AD2277" s="7">
        <v>23</v>
      </c>
      <c r="AE2277" s="7">
        <v>87600</v>
      </c>
    </row>
    <row r="2278" spans="1:31" ht="22" customHeight="1" x14ac:dyDescent="0.3">
      <c r="A2278" s="2">
        <v>42715</v>
      </c>
      <c r="B2278" s="3" t="s">
        <v>31</v>
      </c>
      <c r="C2278" s="3" t="s">
        <v>56</v>
      </c>
      <c r="D2278" s="4" t="s">
        <v>68</v>
      </c>
      <c r="E2278" s="4" t="s">
        <v>68</v>
      </c>
      <c r="F2278" s="4" t="s">
        <v>68</v>
      </c>
      <c r="G2278" s="4" t="s">
        <v>68</v>
      </c>
      <c r="H2278" s="4" t="s">
        <v>68</v>
      </c>
      <c r="I2278" s="3" t="s">
        <v>1843</v>
      </c>
      <c r="J2278" s="3" t="s">
        <v>1676</v>
      </c>
      <c r="K2278" s="3" t="s">
        <v>1677</v>
      </c>
      <c r="L2278" s="3" t="s">
        <v>92</v>
      </c>
      <c r="M2278" s="3" t="s">
        <v>61</v>
      </c>
      <c r="N2278" s="8">
        <v>42196711</v>
      </c>
      <c r="O2278" s="4" t="s">
        <v>68</v>
      </c>
      <c r="P2278" s="3" t="s">
        <v>1678</v>
      </c>
      <c r="Q2278" s="3" t="s">
        <v>1858</v>
      </c>
      <c r="R2278" s="3" t="s">
        <v>91</v>
      </c>
      <c r="S2278" s="3" t="s">
        <v>92</v>
      </c>
      <c r="T2278" s="3" t="s">
        <v>93</v>
      </c>
      <c r="U2278" s="3" t="s">
        <v>94</v>
      </c>
      <c r="V2278" s="3" t="s">
        <v>45</v>
      </c>
      <c r="W2278" s="3" t="s">
        <v>34</v>
      </c>
      <c r="X2278" s="3" t="s">
        <v>46</v>
      </c>
      <c r="Y2278" s="3" t="s">
        <v>47</v>
      </c>
      <c r="Z2278" s="3" t="s">
        <v>48</v>
      </c>
      <c r="AA2278" s="3" t="s">
        <v>2102</v>
      </c>
      <c r="AB2278" s="4">
        <v>2</v>
      </c>
      <c r="AC2278" s="4">
        <v>25200</v>
      </c>
      <c r="AD2278" s="4">
        <v>25.2</v>
      </c>
      <c r="AE2278" s="4">
        <v>96000</v>
      </c>
    </row>
    <row r="2279" spans="1:31" ht="22" customHeight="1" x14ac:dyDescent="0.3">
      <c r="A2279" s="5">
        <v>42715</v>
      </c>
      <c r="B2279" s="6" t="s">
        <v>31</v>
      </c>
      <c r="C2279" s="6" t="s">
        <v>56</v>
      </c>
      <c r="D2279" s="7" t="s">
        <v>68</v>
      </c>
      <c r="E2279" s="7" t="s">
        <v>68</v>
      </c>
      <c r="F2279" s="7" t="s">
        <v>68</v>
      </c>
      <c r="G2279" s="7" t="s">
        <v>68</v>
      </c>
      <c r="H2279" s="7" t="s">
        <v>68</v>
      </c>
      <c r="I2279" s="6" t="s">
        <v>1843</v>
      </c>
      <c r="J2279" s="6" t="s">
        <v>1676</v>
      </c>
      <c r="K2279" s="6" t="s">
        <v>1677</v>
      </c>
      <c r="L2279" s="6" t="s">
        <v>92</v>
      </c>
      <c r="M2279" s="6" t="s">
        <v>61</v>
      </c>
      <c r="N2279" s="9">
        <v>42196711</v>
      </c>
      <c r="O2279" s="7" t="s">
        <v>68</v>
      </c>
      <c r="P2279" s="6" t="s">
        <v>1678</v>
      </c>
      <c r="Q2279" s="6" t="s">
        <v>1858</v>
      </c>
      <c r="R2279" s="6" t="s">
        <v>91</v>
      </c>
      <c r="S2279" s="6" t="s">
        <v>92</v>
      </c>
      <c r="T2279" s="6" t="s">
        <v>93</v>
      </c>
      <c r="U2279" s="6" t="s">
        <v>94</v>
      </c>
      <c r="V2279" s="6" t="s">
        <v>45</v>
      </c>
      <c r="W2279" s="6" t="s">
        <v>34</v>
      </c>
      <c r="X2279" s="6" t="s">
        <v>46</v>
      </c>
      <c r="Y2279" s="6" t="s">
        <v>47</v>
      </c>
      <c r="Z2279" s="6" t="s">
        <v>48</v>
      </c>
      <c r="AA2279" s="6" t="s">
        <v>2396</v>
      </c>
      <c r="AB2279" s="7">
        <v>2</v>
      </c>
      <c r="AC2279" s="7">
        <v>23000</v>
      </c>
      <c r="AD2279" s="7">
        <v>23</v>
      </c>
      <c r="AE2279" s="7">
        <v>87600</v>
      </c>
    </row>
    <row r="2280" spans="1:31" ht="22" customHeight="1" x14ac:dyDescent="0.3">
      <c r="A2280" s="2">
        <v>42715</v>
      </c>
      <c r="B2280" s="3" t="s">
        <v>31</v>
      </c>
      <c r="C2280" s="3" t="s">
        <v>56</v>
      </c>
      <c r="D2280" s="4" t="s">
        <v>68</v>
      </c>
      <c r="E2280" s="4" t="s">
        <v>68</v>
      </c>
      <c r="F2280" s="4" t="s">
        <v>68</v>
      </c>
      <c r="G2280" s="4" t="s">
        <v>68</v>
      </c>
      <c r="H2280" s="4" t="s">
        <v>68</v>
      </c>
      <c r="I2280" s="3" t="s">
        <v>1843</v>
      </c>
      <c r="J2280" s="3" t="s">
        <v>1676</v>
      </c>
      <c r="K2280" s="3" t="s">
        <v>1677</v>
      </c>
      <c r="L2280" s="3" t="s">
        <v>92</v>
      </c>
      <c r="M2280" s="3" t="s">
        <v>61</v>
      </c>
      <c r="N2280" s="8">
        <v>42196711</v>
      </c>
      <c r="O2280" s="4" t="s">
        <v>68</v>
      </c>
      <c r="P2280" s="3" t="s">
        <v>1678</v>
      </c>
      <c r="Q2280" s="3" t="s">
        <v>1858</v>
      </c>
      <c r="R2280" s="3" t="s">
        <v>91</v>
      </c>
      <c r="S2280" s="3" t="s">
        <v>92</v>
      </c>
      <c r="T2280" s="3" t="s">
        <v>93</v>
      </c>
      <c r="U2280" s="3" t="s">
        <v>94</v>
      </c>
      <c r="V2280" s="3" t="s">
        <v>45</v>
      </c>
      <c r="W2280" s="3" t="s">
        <v>34</v>
      </c>
      <c r="X2280" s="3" t="s">
        <v>46</v>
      </c>
      <c r="Y2280" s="3" t="s">
        <v>47</v>
      </c>
      <c r="Z2280" s="3" t="s">
        <v>48</v>
      </c>
      <c r="AA2280" s="3" t="s">
        <v>2102</v>
      </c>
      <c r="AB2280" s="4">
        <v>2</v>
      </c>
      <c r="AC2280" s="4">
        <v>25200</v>
      </c>
      <c r="AD2280" s="4">
        <v>25.2</v>
      </c>
      <c r="AE2280" s="4">
        <v>96000</v>
      </c>
    </row>
    <row r="2281" spans="1:31" ht="22" customHeight="1" x14ac:dyDescent="0.3">
      <c r="A2281" s="5">
        <v>42715</v>
      </c>
      <c r="B2281" s="6" t="s">
        <v>31</v>
      </c>
      <c r="C2281" s="6" t="s">
        <v>56</v>
      </c>
      <c r="D2281" s="7" t="s">
        <v>68</v>
      </c>
      <c r="E2281" s="7" t="s">
        <v>68</v>
      </c>
      <c r="F2281" s="7" t="s">
        <v>68</v>
      </c>
      <c r="G2281" s="7" t="s">
        <v>68</v>
      </c>
      <c r="H2281" s="7" t="s">
        <v>68</v>
      </c>
      <c r="I2281" s="6" t="s">
        <v>1843</v>
      </c>
      <c r="J2281" s="6" t="s">
        <v>1676</v>
      </c>
      <c r="K2281" s="6" t="s">
        <v>1677</v>
      </c>
      <c r="L2281" s="6" t="s">
        <v>92</v>
      </c>
      <c r="M2281" s="6" t="s">
        <v>61</v>
      </c>
      <c r="N2281" s="9">
        <v>42196711</v>
      </c>
      <c r="O2281" s="7" t="s">
        <v>68</v>
      </c>
      <c r="P2281" s="6" t="s">
        <v>1678</v>
      </c>
      <c r="Q2281" s="6" t="s">
        <v>1858</v>
      </c>
      <c r="R2281" s="6" t="s">
        <v>91</v>
      </c>
      <c r="S2281" s="6" t="s">
        <v>92</v>
      </c>
      <c r="T2281" s="6" t="s">
        <v>93</v>
      </c>
      <c r="U2281" s="6" t="s">
        <v>94</v>
      </c>
      <c r="V2281" s="6" t="s">
        <v>45</v>
      </c>
      <c r="W2281" s="6" t="s">
        <v>34</v>
      </c>
      <c r="X2281" s="6" t="s">
        <v>46</v>
      </c>
      <c r="Y2281" s="6" t="s">
        <v>47</v>
      </c>
      <c r="Z2281" s="6" t="s">
        <v>48</v>
      </c>
      <c r="AA2281" s="6" t="s">
        <v>2102</v>
      </c>
      <c r="AB2281" s="7">
        <v>2</v>
      </c>
      <c r="AC2281" s="7">
        <v>25200</v>
      </c>
      <c r="AD2281" s="7">
        <v>25.2</v>
      </c>
      <c r="AE2281" s="7">
        <v>96000</v>
      </c>
    </row>
    <row r="2282" spans="1:31" ht="22" customHeight="1" x14ac:dyDescent="0.3">
      <c r="A2282" s="2">
        <v>42713</v>
      </c>
      <c r="B2282" s="3" t="s">
        <v>31</v>
      </c>
      <c r="C2282" s="3" t="s">
        <v>56</v>
      </c>
      <c r="D2282" s="4" t="s">
        <v>68</v>
      </c>
      <c r="E2282" s="4" t="s">
        <v>68</v>
      </c>
      <c r="F2282" s="4" t="s">
        <v>68</v>
      </c>
      <c r="G2282" s="4" t="s">
        <v>68</v>
      </c>
      <c r="H2282" s="4" t="s">
        <v>68</v>
      </c>
      <c r="I2282" s="3" t="s">
        <v>1955</v>
      </c>
      <c r="J2282" s="3" t="s">
        <v>2406</v>
      </c>
      <c r="K2282" s="3" t="s">
        <v>109</v>
      </c>
      <c r="L2282" s="3" t="s">
        <v>110</v>
      </c>
      <c r="M2282" s="4" t="s">
        <v>68</v>
      </c>
      <c r="N2282" s="4" t="s">
        <v>68</v>
      </c>
      <c r="O2282" s="4" t="s">
        <v>68</v>
      </c>
      <c r="P2282" s="3" t="s">
        <v>2407</v>
      </c>
      <c r="Q2282" s="3" t="s">
        <v>1858</v>
      </c>
      <c r="R2282" s="3" t="s">
        <v>321</v>
      </c>
      <c r="S2282" s="3" t="s">
        <v>110</v>
      </c>
      <c r="T2282" s="3" t="s">
        <v>322</v>
      </c>
      <c r="U2282" s="3" t="s">
        <v>115</v>
      </c>
      <c r="V2282" s="3" t="s">
        <v>45</v>
      </c>
      <c r="W2282" s="3" t="s">
        <v>34</v>
      </c>
      <c r="X2282" s="3" t="s">
        <v>46</v>
      </c>
      <c r="Y2282" s="3" t="s">
        <v>47</v>
      </c>
      <c r="Z2282" s="3" t="s">
        <v>2408</v>
      </c>
      <c r="AA2282" s="3" t="s">
        <v>2409</v>
      </c>
      <c r="AB2282" s="4">
        <v>45</v>
      </c>
      <c r="AC2282" s="4">
        <v>902340.03</v>
      </c>
      <c r="AD2282" s="4">
        <v>902.34</v>
      </c>
      <c r="AE2282" s="3" t="s">
        <v>68</v>
      </c>
    </row>
    <row r="2283" spans="1:31" ht="22" customHeight="1" x14ac:dyDescent="0.3">
      <c r="A2283" s="5">
        <v>42709</v>
      </c>
      <c r="B2283" s="6" t="s">
        <v>31</v>
      </c>
      <c r="C2283" s="6" t="s">
        <v>56</v>
      </c>
      <c r="D2283" s="7" t="s">
        <v>68</v>
      </c>
      <c r="E2283" s="7" t="s">
        <v>68</v>
      </c>
      <c r="F2283" s="7" t="s">
        <v>68</v>
      </c>
      <c r="G2283" s="7" t="s">
        <v>68</v>
      </c>
      <c r="H2283" s="7" t="s">
        <v>68</v>
      </c>
      <c r="I2283" s="6" t="s">
        <v>1843</v>
      </c>
      <c r="J2283" s="6" t="s">
        <v>131</v>
      </c>
      <c r="K2283" s="6" t="s">
        <v>109</v>
      </c>
      <c r="L2283" s="6" t="s">
        <v>110</v>
      </c>
      <c r="M2283" s="7" t="s">
        <v>68</v>
      </c>
      <c r="N2283" s="7" t="s">
        <v>68</v>
      </c>
      <c r="O2283" s="7" t="s">
        <v>68</v>
      </c>
      <c r="P2283" s="6" t="s">
        <v>132</v>
      </c>
      <c r="Q2283" s="6" t="s">
        <v>1858</v>
      </c>
      <c r="R2283" s="6" t="s">
        <v>113</v>
      </c>
      <c r="S2283" s="6" t="s">
        <v>110</v>
      </c>
      <c r="T2283" s="6" t="s">
        <v>114</v>
      </c>
      <c r="U2283" s="6" t="s">
        <v>115</v>
      </c>
      <c r="V2283" s="6" t="s">
        <v>45</v>
      </c>
      <c r="W2283" s="6" t="s">
        <v>34</v>
      </c>
      <c r="X2283" s="6" t="s">
        <v>46</v>
      </c>
      <c r="Y2283" s="6" t="s">
        <v>47</v>
      </c>
      <c r="Z2283" s="6" t="s">
        <v>971</v>
      </c>
      <c r="AA2283" s="6" t="s">
        <v>2410</v>
      </c>
      <c r="AB2283" s="7">
        <v>2</v>
      </c>
      <c r="AC2283" s="7">
        <v>16984</v>
      </c>
      <c r="AD2283" s="7">
        <v>16.98</v>
      </c>
      <c r="AE2283" s="7">
        <v>431000</v>
      </c>
    </row>
    <row r="2284" spans="1:31" ht="22" customHeight="1" x14ac:dyDescent="0.3">
      <c r="A2284" s="2">
        <v>42709</v>
      </c>
      <c r="B2284" s="3" t="s">
        <v>31</v>
      </c>
      <c r="C2284" s="3" t="s">
        <v>56</v>
      </c>
      <c r="D2284" s="4" t="s">
        <v>68</v>
      </c>
      <c r="E2284" s="4" t="s">
        <v>68</v>
      </c>
      <c r="F2284" s="4" t="s">
        <v>68</v>
      </c>
      <c r="G2284" s="4" t="s">
        <v>68</v>
      </c>
      <c r="H2284" s="4" t="s">
        <v>68</v>
      </c>
      <c r="I2284" s="3" t="s">
        <v>1843</v>
      </c>
      <c r="J2284" s="3" t="s">
        <v>131</v>
      </c>
      <c r="K2284" s="3" t="s">
        <v>109</v>
      </c>
      <c r="L2284" s="3" t="s">
        <v>110</v>
      </c>
      <c r="M2284" s="4" t="s">
        <v>68</v>
      </c>
      <c r="N2284" s="4" t="s">
        <v>68</v>
      </c>
      <c r="O2284" s="4" t="s">
        <v>68</v>
      </c>
      <c r="P2284" s="3" t="s">
        <v>132</v>
      </c>
      <c r="Q2284" s="3" t="s">
        <v>1858</v>
      </c>
      <c r="R2284" s="3" t="s">
        <v>113</v>
      </c>
      <c r="S2284" s="3" t="s">
        <v>110</v>
      </c>
      <c r="T2284" s="3" t="s">
        <v>114</v>
      </c>
      <c r="U2284" s="3" t="s">
        <v>115</v>
      </c>
      <c r="V2284" s="3" t="s">
        <v>45</v>
      </c>
      <c r="W2284" s="3" t="s">
        <v>34</v>
      </c>
      <c r="X2284" s="3" t="s">
        <v>46</v>
      </c>
      <c r="Y2284" s="3" t="s">
        <v>47</v>
      </c>
      <c r="Z2284" s="3" t="s">
        <v>971</v>
      </c>
      <c r="AA2284" s="3" t="s">
        <v>1925</v>
      </c>
      <c r="AB2284" s="4">
        <v>2</v>
      </c>
      <c r="AC2284" s="4">
        <v>27504</v>
      </c>
      <c r="AD2284" s="4">
        <v>27.5</v>
      </c>
      <c r="AE2284" s="4">
        <v>697000</v>
      </c>
    </row>
    <row r="2285" spans="1:31" ht="22" customHeight="1" x14ac:dyDescent="0.3">
      <c r="A2285" s="5">
        <v>42709</v>
      </c>
      <c r="B2285" s="6" t="s">
        <v>31</v>
      </c>
      <c r="C2285" s="6" t="s">
        <v>56</v>
      </c>
      <c r="D2285" s="7" t="s">
        <v>68</v>
      </c>
      <c r="E2285" s="7" t="s">
        <v>68</v>
      </c>
      <c r="F2285" s="7" t="s">
        <v>68</v>
      </c>
      <c r="G2285" s="7" t="s">
        <v>68</v>
      </c>
      <c r="H2285" s="7" t="s">
        <v>68</v>
      </c>
      <c r="I2285" s="6" t="s">
        <v>1843</v>
      </c>
      <c r="J2285" s="6" t="s">
        <v>77</v>
      </c>
      <c r="K2285" s="6" t="s">
        <v>78</v>
      </c>
      <c r="L2285" s="6" t="s">
        <v>79</v>
      </c>
      <c r="M2285" s="7" t="s">
        <v>68</v>
      </c>
      <c r="N2285" s="7" t="s">
        <v>68</v>
      </c>
      <c r="O2285" s="7" t="s">
        <v>68</v>
      </c>
      <c r="P2285" s="6" t="s">
        <v>80</v>
      </c>
      <c r="Q2285" s="6" t="s">
        <v>1136</v>
      </c>
      <c r="R2285" s="6" t="s">
        <v>82</v>
      </c>
      <c r="S2285" s="6" t="s">
        <v>79</v>
      </c>
      <c r="T2285" s="6" t="s">
        <v>83</v>
      </c>
      <c r="U2285" s="6" t="s">
        <v>65</v>
      </c>
      <c r="V2285" s="6" t="s">
        <v>45</v>
      </c>
      <c r="W2285" s="6" t="s">
        <v>34</v>
      </c>
      <c r="X2285" s="6" t="s">
        <v>46</v>
      </c>
      <c r="Y2285" s="6" t="s">
        <v>47</v>
      </c>
      <c r="Z2285" s="6" t="s">
        <v>84</v>
      </c>
      <c r="AA2285" s="6" t="s">
        <v>2376</v>
      </c>
      <c r="AB2285" s="7">
        <v>8</v>
      </c>
      <c r="AC2285" s="7">
        <v>115320</v>
      </c>
      <c r="AD2285" s="7">
        <v>115.32</v>
      </c>
      <c r="AE2285" s="7">
        <v>549000</v>
      </c>
    </row>
    <row r="2286" spans="1:31" ht="22" customHeight="1" x14ac:dyDescent="0.3">
      <c r="A2286" s="2">
        <v>42709</v>
      </c>
      <c r="B2286" s="3" t="s">
        <v>31</v>
      </c>
      <c r="C2286" s="3" t="s">
        <v>56</v>
      </c>
      <c r="D2286" s="4" t="s">
        <v>68</v>
      </c>
      <c r="E2286" s="4" t="s">
        <v>68</v>
      </c>
      <c r="F2286" s="4" t="s">
        <v>68</v>
      </c>
      <c r="G2286" s="4" t="s">
        <v>68</v>
      </c>
      <c r="H2286" s="4" t="s">
        <v>68</v>
      </c>
      <c r="I2286" s="3" t="s">
        <v>1843</v>
      </c>
      <c r="J2286" s="3" t="s">
        <v>579</v>
      </c>
      <c r="K2286" s="3" t="s">
        <v>580</v>
      </c>
      <c r="L2286" s="3" t="s">
        <v>110</v>
      </c>
      <c r="M2286" s="3" t="s">
        <v>61</v>
      </c>
      <c r="N2286" s="4" t="s">
        <v>68</v>
      </c>
      <c r="O2286" s="4" t="s">
        <v>68</v>
      </c>
      <c r="P2286" s="3" t="s">
        <v>581</v>
      </c>
      <c r="Q2286" s="3" t="s">
        <v>1858</v>
      </c>
      <c r="R2286" s="3" t="s">
        <v>968</v>
      </c>
      <c r="S2286" s="3" t="s">
        <v>110</v>
      </c>
      <c r="T2286" s="3" t="s">
        <v>969</v>
      </c>
      <c r="U2286" s="3" t="s">
        <v>115</v>
      </c>
      <c r="V2286" s="3" t="s">
        <v>45</v>
      </c>
      <c r="W2286" s="3" t="s">
        <v>34</v>
      </c>
      <c r="X2286" s="3" t="s">
        <v>46</v>
      </c>
      <c r="Y2286" s="3" t="s">
        <v>47</v>
      </c>
      <c r="Z2286" s="3" t="s">
        <v>971</v>
      </c>
      <c r="AA2286" s="3" t="s">
        <v>2411</v>
      </c>
      <c r="AB2286" s="4">
        <v>5</v>
      </c>
      <c r="AC2286" s="4">
        <v>40245</v>
      </c>
      <c r="AD2286" s="4">
        <v>40.24</v>
      </c>
      <c r="AE2286" s="4">
        <v>1020000</v>
      </c>
    </row>
    <row r="2287" spans="1:31" ht="22" customHeight="1" x14ac:dyDescent="0.3">
      <c r="A2287" s="5">
        <v>42709</v>
      </c>
      <c r="B2287" s="6" t="s">
        <v>31</v>
      </c>
      <c r="C2287" s="6" t="s">
        <v>56</v>
      </c>
      <c r="D2287" s="7" t="s">
        <v>68</v>
      </c>
      <c r="E2287" s="7" t="s">
        <v>68</v>
      </c>
      <c r="F2287" s="7" t="s">
        <v>68</v>
      </c>
      <c r="G2287" s="7" t="s">
        <v>68</v>
      </c>
      <c r="H2287" s="7" t="s">
        <v>68</v>
      </c>
      <c r="I2287" s="6" t="s">
        <v>1843</v>
      </c>
      <c r="J2287" s="6" t="s">
        <v>131</v>
      </c>
      <c r="K2287" s="6" t="s">
        <v>109</v>
      </c>
      <c r="L2287" s="6" t="s">
        <v>110</v>
      </c>
      <c r="M2287" s="7" t="s">
        <v>68</v>
      </c>
      <c r="N2287" s="7" t="s">
        <v>68</v>
      </c>
      <c r="O2287" s="7" t="s">
        <v>68</v>
      </c>
      <c r="P2287" s="6" t="s">
        <v>132</v>
      </c>
      <c r="Q2287" s="6" t="s">
        <v>1858</v>
      </c>
      <c r="R2287" s="6" t="s">
        <v>113</v>
      </c>
      <c r="S2287" s="6" t="s">
        <v>110</v>
      </c>
      <c r="T2287" s="6" t="s">
        <v>114</v>
      </c>
      <c r="U2287" s="6" t="s">
        <v>115</v>
      </c>
      <c r="V2287" s="6" t="s">
        <v>45</v>
      </c>
      <c r="W2287" s="6" t="s">
        <v>34</v>
      </c>
      <c r="X2287" s="6" t="s">
        <v>46</v>
      </c>
      <c r="Y2287" s="6" t="s">
        <v>47</v>
      </c>
      <c r="Z2287" s="6" t="s">
        <v>971</v>
      </c>
      <c r="AA2287" s="6" t="s">
        <v>2412</v>
      </c>
      <c r="AB2287" s="7">
        <v>2</v>
      </c>
      <c r="AC2287" s="7">
        <v>17400</v>
      </c>
      <c r="AD2287" s="7">
        <v>17.399999999999999</v>
      </c>
      <c r="AE2287" s="7">
        <v>441000</v>
      </c>
    </row>
    <row r="2288" spans="1:31" ht="22" customHeight="1" x14ac:dyDescent="0.3">
      <c r="A2288" s="2">
        <v>42709</v>
      </c>
      <c r="B2288" s="3" t="s">
        <v>107</v>
      </c>
      <c r="C2288" s="3" t="s">
        <v>56</v>
      </c>
      <c r="D2288" s="4" t="s">
        <v>68</v>
      </c>
      <c r="E2288" s="4" t="s">
        <v>68</v>
      </c>
      <c r="F2288" s="4" t="s">
        <v>68</v>
      </c>
      <c r="G2288" s="4" t="s">
        <v>68</v>
      </c>
      <c r="H2288" s="4" t="s">
        <v>68</v>
      </c>
      <c r="I2288" s="3" t="s">
        <v>1843</v>
      </c>
      <c r="J2288" s="3" t="s">
        <v>108</v>
      </c>
      <c r="K2288" s="3" t="s">
        <v>109</v>
      </c>
      <c r="L2288" s="3" t="s">
        <v>110</v>
      </c>
      <c r="M2288" s="3" t="s">
        <v>61</v>
      </c>
      <c r="N2288" s="4">
        <v>4753761516.5299997</v>
      </c>
      <c r="O2288" s="4">
        <v>5421594553.2399998</v>
      </c>
      <c r="P2288" s="3" t="s">
        <v>1856</v>
      </c>
      <c r="Q2288" s="3" t="s">
        <v>1858</v>
      </c>
      <c r="R2288" s="3" t="s">
        <v>133</v>
      </c>
      <c r="S2288" s="3" t="s">
        <v>110</v>
      </c>
      <c r="T2288" s="3" t="s">
        <v>134</v>
      </c>
      <c r="U2288" s="3" t="s">
        <v>115</v>
      </c>
      <c r="V2288" s="3" t="s">
        <v>45</v>
      </c>
      <c r="W2288" s="3" t="s">
        <v>34</v>
      </c>
      <c r="X2288" s="3" t="s">
        <v>46</v>
      </c>
      <c r="Y2288" s="3" t="s">
        <v>47</v>
      </c>
      <c r="Z2288" s="3" t="s">
        <v>187</v>
      </c>
      <c r="AA2288" s="3" t="s">
        <v>2413</v>
      </c>
      <c r="AB2288" s="4">
        <v>2</v>
      </c>
      <c r="AC2288" s="4">
        <v>20440</v>
      </c>
      <c r="AD2288" s="4">
        <v>20.440000000000001</v>
      </c>
      <c r="AE2288" s="4">
        <v>186000</v>
      </c>
    </row>
    <row r="2289" spans="1:31" ht="22" customHeight="1" x14ac:dyDescent="0.3">
      <c r="A2289" s="5">
        <v>42708</v>
      </c>
      <c r="B2289" s="6" t="s">
        <v>31</v>
      </c>
      <c r="C2289" s="6" t="s">
        <v>56</v>
      </c>
      <c r="D2289" s="7" t="s">
        <v>68</v>
      </c>
      <c r="E2289" s="7" t="s">
        <v>68</v>
      </c>
      <c r="F2289" s="7" t="s">
        <v>68</v>
      </c>
      <c r="G2289" s="7" t="s">
        <v>68</v>
      </c>
      <c r="H2289" s="7" t="s">
        <v>68</v>
      </c>
      <c r="I2289" s="6" t="s">
        <v>1843</v>
      </c>
      <c r="J2289" s="6" t="s">
        <v>1676</v>
      </c>
      <c r="K2289" s="6" t="s">
        <v>1677</v>
      </c>
      <c r="L2289" s="6" t="s">
        <v>92</v>
      </c>
      <c r="M2289" s="6" t="s">
        <v>61</v>
      </c>
      <c r="N2289" s="9">
        <v>42196711</v>
      </c>
      <c r="O2289" s="7" t="s">
        <v>68</v>
      </c>
      <c r="P2289" s="6" t="s">
        <v>1678</v>
      </c>
      <c r="Q2289" s="6" t="s">
        <v>1858</v>
      </c>
      <c r="R2289" s="6" t="s">
        <v>91</v>
      </c>
      <c r="S2289" s="6" t="s">
        <v>92</v>
      </c>
      <c r="T2289" s="6" t="s">
        <v>93</v>
      </c>
      <c r="U2289" s="6" t="s">
        <v>94</v>
      </c>
      <c r="V2289" s="6" t="s">
        <v>45</v>
      </c>
      <c r="W2289" s="6" t="s">
        <v>34</v>
      </c>
      <c r="X2289" s="6" t="s">
        <v>46</v>
      </c>
      <c r="Y2289" s="6" t="s">
        <v>47</v>
      </c>
      <c r="Z2289" s="6" t="s">
        <v>205</v>
      </c>
      <c r="AA2289" s="6" t="s">
        <v>2393</v>
      </c>
      <c r="AB2289" s="7">
        <v>2</v>
      </c>
      <c r="AC2289" s="7">
        <v>25200</v>
      </c>
      <c r="AD2289" s="7">
        <v>25.2</v>
      </c>
      <c r="AE2289" s="7">
        <v>349000</v>
      </c>
    </row>
    <row r="2290" spans="1:31" ht="22" customHeight="1" x14ac:dyDescent="0.3">
      <c r="A2290" s="2">
        <v>42708</v>
      </c>
      <c r="B2290" s="3" t="s">
        <v>31</v>
      </c>
      <c r="C2290" s="3" t="s">
        <v>56</v>
      </c>
      <c r="D2290" s="4" t="s">
        <v>68</v>
      </c>
      <c r="E2290" s="4" t="s">
        <v>68</v>
      </c>
      <c r="F2290" s="4" t="s">
        <v>68</v>
      </c>
      <c r="G2290" s="4" t="s">
        <v>68</v>
      </c>
      <c r="H2290" s="4" t="s">
        <v>68</v>
      </c>
      <c r="I2290" s="3" t="s">
        <v>1843</v>
      </c>
      <c r="J2290" s="3" t="s">
        <v>1676</v>
      </c>
      <c r="K2290" s="3" t="s">
        <v>1677</v>
      </c>
      <c r="L2290" s="3" t="s">
        <v>92</v>
      </c>
      <c r="M2290" s="3" t="s">
        <v>61</v>
      </c>
      <c r="N2290" s="8">
        <v>42196711</v>
      </c>
      <c r="O2290" s="4" t="s">
        <v>68</v>
      </c>
      <c r="P2290" s="3" t="s">
        <v>1678</v>
      </c>
      <c r="Q2290" s="3" t="s">
        <v>1858</v>
      </c>
      <c r="R2290" s="3" t="s">
        <v>91</v>
      </c>
      <c r="S2290" s="3" t="s">
        <v>92</v>
      </c>
      <c r="T2290" s="3" t="s">
        <v>93</v>
      </c>
      <c r="U2290" s="3" t="s">
        <v>94</v>
      </c>
      <c r="V2290" s="3" t="s">
        <v>45</v>
      </c>
      <c r="W2290" s="3" t="s">
        <v>34</v>
      </c>
      <c r="X2290" s="3" t="s">
        <v>46</v>
      </c>
      <c r="Y2290" s="3" t="s">
        <v>47</v>
      </c>
      <c r="Z2290" s="3" t="s">
        <v>205</v>
      </c>
      <c r="AA2290" s="3" t="s">
        <v>2393</v>
      </c>
      <c r="AB2290" s="4">
        <v>2</v>
      </c>
      <c r="AC2290" s="4">
        <v>25200</v>
      </c>
      <c r="AD2290" s="4">
        <v>25.2</v>
      </c>
      <c r="AE2290" s="4">
        <v>349000</v>
      </c>
    </row>
    <row r="2291" spans="1:31" ht="22" customHeight="1" x14ac:dyDescent="0.3">
      <c r="A2291" s="5">
        <v>42708</v>
      </c>
      <c r="B2291" s="6" t="s">
        <v>31</v>
      </c>
      <c r="C2291" s="6" t="s">
        <v>56</v>
      </c>
      <c r="D2291" s="7" t="s">
        <v>68</v>
      </c>
      <c r="E2291" s="7" t="s">
        <v>68</v>
      </c>
      <c r="F2291" s="7" t="s">
        <v>68</v>
      </c>
      <c r="G2291" s="7" t="s">
        <v>68</v>
      </c>
      <c r="H2291" s="7" t="s">
        <v>68</v>
      </c>
      <c r="I2291" s="6" t="s">
        <v>1843</v>
      </c>
      <c r="J2291" s="6" t="s">
        <v>1676</v>
      </c>
      <c r="K2291" s="6" t="s">
        <v>1677</v>
      </c>
      <c r="L2291" s="6" t="s">
        <v>92</v>
      </c>
      <c r="M2291" s="6" t="s">
        <v>61</v>
      </c>
      <c r="N2291" s="9">
        <v>42196711</v>
      </c>
      <c r="O2291" s="7" t="s">
        <v>68</v>
      </c>
      <c r="P2291" s="6" t="s">
        <v>1678</v>
      </c>
      <c r="Q2291" s="6" t="s">
        <v>1858</v>
      </c>
      <c r="R2291" s="6" t="s">
        <v>91</v>
      </c>
      <c r="S2291" s="6" t="s">
        <v>92</v>
      </c>
      <c r="T2291" s="6" t="s">
        <v>93</v>
      </c>
      <c r="U2291" s="6" t="s">
        <v>94</v>
      </c>
      <c r="V2291" s="6" t="s">
        <v>45</v>
      </c>
      <c r="W2291" s="6" t="s">
        <v>34</v>
      </c>
      <c r="X2291" s="6" t="s">
        <v>46</v>
      </c>
      <c r="Y2291" s="6" t="s">
        <v>47</v>
      </c>
      <c r="Z2291" s="6" t="s">
        <v>205</v>
      </c>
      <c r="AA2291" s="6" t="s">
        <v>2102</v>
      </c>
      <c r="AB2291" s="7">
        <v>2</v>
      </c>
      <c r="AC2291" s="7">
        <v>25200</v>
      </c>
      <c r="AD2291" s="7">
        <v>25.2</v>
      </c>
      <c r="AE2291" s="7">
        <v>349000</v>
      </c>
    </row>
    <row r="2292" spans="1:31" ht="22" customHeight="1" x14ac:dyDescent="0.3">
      <c r="A2292" s="2">
        <v>42708</v>
      </c>
      <c r="B2292" s="3" t="s">
        <v>31</v>
      </c>
      <c r="C2292" s="3" t="s">
        <v>1873</v>
      </c>
      <c r="D2292" s="3" t="s">
        <v>33</v>
      </c>
      <c r="E2292" s="3" t="s">
        <v>34</v>
      </c>
      <c r="F2292" s="3" t="s">
        <v>61</v>
      </c>
      <c r="G2292" s="8">
        <v>668366358</v>
      </c>
      <c r="H2292" s="4" t="s">
        <v>68</v>
      </c>
      <c r="I2292" s="3" t="s">
        <v>1874</v>
      </c>
      <c r="J2292" s="3" t="s">
        <v>1382</v>
      </c>
      <c r="K2292" s="3" t="s">
        <v>119</v>
      </c>
      <c r="L2292" s="3" t="s">
        <v>120</v>
      </c>
      <c r="M2292" s="4" t="s">
        <v>68</v>
      </c>
      <c r="N2292" s="4" t="s">
        <v>68</v>
      </c>
      <c r="O2292" s="4" t="s">
        <v>68</v>
      </c>
      <c r="P2292" s="3" t="s">
        <v>1383</v>
      </c>
      <c r="Q2292" s="3" t="s">
        <v>1845</v>
      </c>
      <c r="R2292" s="3" t="s">
        <v>122</v>
      </c>
      <c r="S2292" s="3" t="s">
        <v>120</v>
      </c>
      <c r="T2292" s="3" t="s">
        <v>123</v>
      </c>
      <c r="U2292" s="3" t="s">
        <v>124</v>
      </c>
      <c r="V2292" s="3" t="s">
        <v>45</v>
      </c>
      <c r="W2292" s="3" t="s">
        <v>34</v>
      </c>
      <c r="X2292" s="3" t="s">
        <v>46</v>
      </c>
      <c r="Y2292" s="3" t="s">
        <v>47</v>
      </c>
      <c r="Z2292" s="3" t="s">
        <v>187</v>
      </c>
      <c r="AA2292" s="3" t="s">
        <v>2414</v>
      </c>
      <c r="AB2292" s="4">
        <v>2</v>
      </c>
      <c r="AC2292" s="4">
        <v>15120</v>
      </c>
      <c r="AD2292" s="4">
        <v>15.12</v>
      </c>
      <c r="AE2292" s="4">
        <v>62100</v>
      </c>
    </row>
    <row r="2293" spans="1:31" ht="22" customHeight="1" x14ac:dyDescent="0.3">
      <c r="A2293" s="5">
        <v>42708</v>
      </c>
      <c r="B2293" s="6" t="s">
        <v>31</v>
      </c>
      <c r="C2293" s="6" t="s">
        <v>56</v>
      </c>
      <c r="D2293" s="7" t="s">
        <v>68</v>
      </c>
      <c r="E2293" s="7" t="s">
        <v>68</v>
      </c>
      <c r="F2293" s="7" t="s">
        <v>68</v>
      </c>
      <c r="G2293" s="7" t="s">
        <v>68</v>
      </c>
      <c r="H2293" s="7" t="s">
        <v>68</v>
      </c>
      <c r="I2293" s="6" t="s">
        <v>1843</v>
      </c>
      <c r="J2293" s="6" t="s">
        <v>1676</v>
      </c>
      <c r="K2293" s="6" t="s">
        <v>1677</v>
      </c>
      <c r="L2293" s="6" t="s">
        <v>92</v>
      </c>
      <c r="M2293" s="6" t="s">
        <v>61</v>
      </c>
      <c r="N2293" s="9">
        <v>42196711</v>
      </c>
      <c r="O2293" s="7" t="s">
        <v>68</v>
      </c>
      <c r="P2293" s="6" t="s">
        <v>1678</v>
      </c>
      <c r="Q2293" s="6" t="s">
        <v>1858</v>
      </c>
      <c r="R2293" s="6" t="s">
        <v>91</v>
      </c>
      <c r="S2293" s="6" t="s">
        <v>92</v>
      </c>
      <c r="T2293" s="6" t="s">
        <v>93</v>
      </c>
      <c r="U2293" s="6" t="s">
        <v>94</v>
      </c>
      <c r="V2293" s="6" t="s">
        <v>45</v>
      </c>
      <c r="W2293" s="6" t="s">
        <v>34</v>
      </c>
      <c r="X2293" s="6" t="s">
        <v>46</v>
      </c>
      <c r="Y2293" s="6" t="s">
        <v>47</v>
      </c>
      <c r="Z2293" s="6" t="s">
        <v>205</v>
      </c>
      <c r="AA2293" s="6" t="s">
        <v>2415</v>
      </c>
      <c r="AB2293" s="7">
        <v>2</v>
      </c>
      <c r="AC2293" s="7">
        <v>25200</v>
      </c>
      <c r="AD2293" s="7">
        <v>25.2</v>
      </c>
      <c r="AE2293" s="7">
        <v>349000</v>
      </c>
    </row>
    <row r="2294" spans="1:31" ht="22" customHeight="1" x14ac:dyDescent="0.3">
      <c r="A2294" s="2">
        <v>42708</v>
      </c>
      <c r="B2294" s="3" t="s">
        <v>31</v>
      </c>
      <c r="C2294" s="3" t="s">
        <v>56</v>
      </c>
      <c r="D2294" s="4" t="s">
        <v>68</v>
      </c>
      <c r="E2294" s="4" t="s">
        <v>68</v>
      </c>
      <c r="F2294" s="4" t="s">
        <v>68</v>
      </c>
      <c r="G2294" s="4" t="s">
        <v>68</v>
      </c>
      <c r="H2294" s="4" t="s">
        <v>68</v>
      </c>
      <c r="I2294" s="3" t="s">
        <v>1843</v>
      </c>
      <c r="J2294" s="3" t="s">
        <v>189</v>
      </c>
      <c r="K2294" s="4" t="s">
        <v>68</v>
      </c>
      <c r="L2294" s="4" t="s">
        <v>68</v>
      </c>
      <c r="M2294" s="4" t="s">
        <v>68</v>
      </c>
      <c r="N2294" s="4" t="s">
        <v>68</v>
      </c>
      <c r="O2294" s="4" t="s">
        <v>68</v>
      </c>
      <c r="P2294" s="3" t="s">
        <v>190</v>
      </c>
      <c r="Q2294" s="3" t="s">
        <v>1858</v>
      </c>
      <c r="R2294" s="3" t="s">
        <v>122</v>
      </c>
      <c r="S2294" s="3" t="s">
        <v>120</v>
      </c>
      <c r="T2294" s="3" t="s">
        <v>123</v>
      </c>
      <c r="U2294" s="3" t="s">
        <v>124</v>
      </c>
      <c r="V2294" s="3" t="s">
        <v>45</v>
      </c>
      <c r="W2294" s="3" t="s">
        <v>34</v>
      </c>
      <c r="X2294" s="3" t="s">
        <v>46</v>
      </c>
      <c r="Y2294" s="3" t="s">
        <v>47</v>
      </c>
      <c r="Z2294" s="3" t="s">
        <v>143</v>
      </c>
      <c r="AA2294" s="3" t="s">
        <v>1175</v>
      </c>
      <c r="AB2294" s="4">
        <v>4</v>
      </c>
      <c r="AC2294" s="4">
        <v>43200</v>
      </c>
      <c r="AD2294" s="4">
        <v>43.2</v>
      </c>
      <c r="AE2294" s="4">
        <v>214000</v>
      </c>
    </row>
    <row r="2295" spans="1:31" ht="22" customHeight="1" x14ac:dyDescent="0.3">
      <c r="A2295" s="5">
        <v>42708</v>
      </c>
      <c r="B2295" s="6" t="s">
        <v>31</v>
      </c>
      <c r="C2295" s="6" t="s">
        <v>56</v>
      </c>
      <c r="D2295" s="7" t="s">
        <v>68</v>
      </c>
      <c r="E2295" s="7" t="s">
        <v>68</v>
      </c>
      <c r="F2295" s="7" t="s">
        <v>68</v>
      </c>
      <c r="G2295" s="7" t="s">
        <v>68</v>
      </c>
      <c r="H2295" s="7" t="s">
        <v>68</v>
      </c>
      <c r="I2295" s="6" t="s">
        <v>1843</v>
      </c>
      <c r="J2295" s="6" t="s">
        <v>1676</v>
      </c>
      <c r="K2295" s="6" t="s">
        <v>1677</v>
      </c>
      <c r="L2295" s="6" t="s">
        <v>92</v>
      </c>
      <c r="M2295" s="6" t="s">
        <v>61</v>
      </c>
      <c r="N2295" s="9">
        <v>42196711</v>
      </c>
      <c r="O2295" s="7" t="s">
        <v>68</v>
      </c>
      <c r="P2295" s="6" t="s">
        <v>1678</v>
      </c>
      <c r="Q2295" s="6" t="s">
        <v>1858</v>
      </c>
      <c r="R2295" s="6" t="s">
        <v>91</v>
      </c>
      <c r="S2295" s="6" t="s">
        <v>92</v>
      </c>
      <c r="T2295" s="6" t="s">
        <v>93</v>
      </c>
      <c r="U2295" s="6" t="s">
        <v>94</v>
      </c>
      <c r="V2295" s="6" t="s">
        <v>45</v>
      </c>
      <c r="W2295" s="6" t="s">
        <v>34</v>
      </c>
      <c r="X2295" s="6" t="s">
        <v>46</v>
      </c>
      <c r="Y2295" s="6" t="s">
        <v>47</v>
      </c>
      <c r="Z2295" s="6" t="s">
        <v>205</v>
      </c>
      <c r="AA2295" s="6" t="s">
        <v>2392</v>
      </c>
      <c r="AB2295" s="7">
        <v>2</v>
      </c>
      <c r="AC2295" s="7">
        <v>25200</v>
      </c>
      <c r="AD2295" s="7">
        <v>25.2</v>
      </c>
      <c r="AE2295" s="7">
        <v>349000</v>
      </c>
    </row>
    <row r="2296" spans="1:31" ht="22" customHeight="1" x14ac:dyDescent="0.3">
      <c r="A2296" s="2">
        <v>42708</v>
      </c>
      <c r="B2296" s="3" t="s">
        <v>31</v>
      </c>
      <c r="C2296" s="3" t="s">
        <v>56</v>
      </c>
      <c r="D2296" s="4" t="s">
        <v>68</v>
      </c>
      <c r="E2296" s="4" t="s">
        <v>68</v>
      </c>
      <c r="F2296" s="4" t="s">
        <v>68</v>
      </c>
      <c r="G2296" s="4" t="s">
        <v>68</v>
      </c>
      <c r="H2296" s="4" t="s">
        <v>68</v>
      </c>
      <c r="I2296" s="3" t="s">
        <v>1843</v>
      </c>
      <c r="J2296" s="3" t="s">
        <v>1676</v>
      </c>
      <c r="K2296" s="3" t="s">
        <v>1677</v>
      </c>
      <c r="L2296" s="3" t="s">
        <v>92</v>
      </c>
      <c r="M2296" s="3" t="s">
        <v>61</v>
      </c>
      <c r="N2296" s="8">
        <v>42196711</v>
      </c>
      <c r="O2296" s="4" t="s">
        <v>68</v>
      </c>
      <c r="P2296" s="3" t="s">
        <v>1678</v>
      </c>
      <c r="Q2296" s="3" t="s">
        <v>1858</v>
      </c>
      <c r="R2296" s="3" t="s">
        <v>91</v>
      </c>
      <c r="S2296" s="3" t="s">
        <v>92</v>
      </c>
      <c r="T2296" s="3" t="s">
        <v>93</v>
      </c>
      <c r="U2296" s="3" t="s">
        <v>94</v>
      </c>
      <c r="V2296" s="3" t="s">
        <v>45</v>
      </c>
      <c r="W2296" s="3" t="s">
        <v>34</v>
      </c>
      <c r="X2296" s="3" t="s">
        <v>46</v>
      </c>
      <c r="Y2296" s="3" t="s">
        <v>47</v>
      </c>
      <c r="Z2296" s="3" t="s">
        <v>205</v>
      </c>
      <c r="AA2296" s="3" t="s">
        <v>2396</v>
      </c>
      <c r="AB2296" s="4">
        <v>2</v>
      </c>
      <c r="AC2296" s="4">
        <v>23000</v>
      </c>
      <c r="AD2296" s="4">
        <v>23</v>
      </c>
      <c r="AE2296" s="4">
        <v>319000</v>
      </c>
    </row>
    <row r="2297" spans="1:31" ht="22" customHeight="1" x14ac:dyDescent="0.3">
      <c r="A2297" s="5">
        <v>42708</v>
      </c>
      <c r="B2297" s="6" t="s">
        <v>31</v>
      </c>
      <c r="C2297" s="6" t="s">
        <v>56</v>
      </c>
      <c r="D2297" s="7" t="s">
        <v>68</v>
      </c>
      <c r="E2297" s="7" t="s">
        <v>68</v>
      </c>
      <c r="F2297" s="7" t="s">
        <v>68</v>
      </c>
      <c r="G2297" s="7" t="s">
        <v>68</v>
      </c>
      <c r="H2297" s="7" t="s">
        <v>68</v>
      </c>
      <c r="I2297" s="6" t="s">
        <v>1843</v>
      </c>
      <c r="J2297" s="6" t="s">
        <v>1676</v>
      </c>
      <c r="K2297" s="6" t="s">
        <v>1677</v>
      </c>
      <c r="L2297" s="6" t="s">
        <v>92</v>
      </c>
      <c r="M2297" s="6" t="s">
        <v>61</v>
      </c>
      <c r="N2297" s="9">
        <v>42196711</v>
      </c>
      <c r="O2297" s="7" t="s">
        <v>68</v>
      </c>
      <c r="P2297" s="6" t="s">
        <v>1678</v>
      </c>
      <c r="Q2297" s="6" t="s">
        <v>1858</v>
      </c>
      <c r="R2297" s="6" t="s">
        <v>91</v>
      </c>
      <c r="S2297" s="6" t="s">
        <v>92</v>
      </c>
      <c r="T2297" s="6" t="s">
        <v>93</v>
      </c>
      <c r="U2297" s="6" t="s">
        <v>94</v>
      </c>
      <c r="V2297" s="6" t="s">
        <v>45</v>
      </c>
      <c r="W2297" s="6" t="s">
        <v>34</v>
      </c>
      <c r="X2297" s="6" t="s">
        <v>46</v>
      </c>
      <c r="Y2297" s="6" t="s">
        <v>47</v>
      </c>
      <c r="Z2297" s="6" t="s">
        <v>205</v>
      </c>
      <c r="AA2297" s="6" t="s">
        <v>2102</v>
      </c>
      <c r="AB2297" s="7">
        <v>2</v>
      </c>
      <c r="AC2297" s="7">
        <v>25200</v>
      </c>
      <c r="AD2297" s="7">
        <v>25.2</v>
      </c>
      <c r="AE2297" s="7">
        <v>349000</v>
      </c>
    </row>
    <row r="2298" spans="1:31" ht="22" customHeight="1" x14ac:dyDescent="0.3">
      <c r="A2298" s="2">
        <v>42708</v>
      </c>
      <c r="B2298" s="3" t="s">
        <v>31</v>
      </c>
      <c r="C2298" s="3" t="s">
        <v>56</v>
      </c>
      <c r="D2298" s="4" t="s">
        <v>68</v>
      </c>
      <c r="E2298" s="4" t="s">
        <v>68</v>
      </c>
      <c r="F2298" s="4" t="s">
        <v>68</v>
      </c>
      <c r="G2298" s="4" t="s">
        <v>68</v>
      </c>
      <c r="H2298" s="4" t="s">
        <v>68</v>
      </c>
      <c r="I2298" s="3" t="s">
        <v>1843</v>
      </c>
      <c r="J2298" s="3" t="s">
        <v>1676</v>
      </c>
      <c r="K2298" s="3" t="s">
        <v>1677</v>
      </c>
      <c r="L2298" s="3" t="s">
        <v>92</v>
      </c>
      <c r="M2298" s="3" t="s">
        <v>61</v>
      </c>
      <c r="N2298" s="8">
        <v>42196711</v>
      </c>
      <c r="O2298" s="4" t="s">
        <v>68</v>
      </c>
      <c r="P2298" s="3" t="s">
        <v>1678</v>
      </c>
      <c r="Q2298" s="3" t="s">
        <v>1858</v>
      </c>
      <c r="R2298" s="3" t="s">
        <v>91</v>
      </c>
      <c r="S2298" s="3" t="s">
        <v>92</v>
      </c>
      <c r="T2298" s="3" t="s">
        <v>93</v>
      </c>
      <c r="U2298" s="3" t="s">
        <v>94</v>
      </c>
      <c r="V2298" s="3" t="s">
        <v>45</v>
      </c>
      <c r="W2298" s="3" t="s">
        <v>34</v>
      </c>
      <c r="X2298" s="3" t="s">
        <v>46</v>
      </c>
      <c r="Y2298" s="3" t="s">
        <v>47</v>
      </c>
      <c r="Z2298" s="3" t="s">
        <v>205</v>
      </c>
      <c r="AA2298" s="3" t="s">
        <v>2416</v>
      </c>
      <c r="AB2298" s="4">
        <v>2</v>
      </c>
      <c r="AC2298" s="4">
        <v>25200</v>
      </c>
      <c r="AD2298" s="4">
        <v>25.2</v>
      </c>
      <c r="AE2298" s="4">
        <v>349000</v>
      </c>
    </row>
    <row r="2299" spans="1:31" ht="22" customHeight="1" x14ac:dyDescent="0.3">
      <c r="A2299" s="5">
        <v>42708</v>
      </c>
      <c r="B2299" s="6" t="s">
        <v>31</v>
      </c>
      <c r="C2299" s="6" t="s">
        <v>56</v>
      </c>
      <c r="D2299" s="7" t="s">
        <v>68</v>
      </c>
      <c r="E2299" s="7" t="s">
        <v>68</v>
      </c>
      <c r="F2299" s="7" t="s">
        <v>68</v>
      </c>
      <c r="G2299" s="7" t="s">
        <v>68</v>
      </c>
      <c r="H2299" s="7" t="s">
        <v>68</v>
      </c>
      <c r="I2299" s="6" t="s">
        <v>1843</v>
      </c>
      <c r="J2299" s="6" t="s">
        <v>1676</v>
      </c>
      <c r="K2299" s="6" t="s">
        <v>1677</v>
      </c>
      <c r="L2299" s="6" t="s">
        <v>92</v>
      </c>
      <c r="M2299" s="6" t="s">
        <v>61</v>
      </c>
      <c r="N2299" s="9">
        <v>42196711</v>
      </c>
      <c r="O2299" s="7" t="s">
        <v>68</v>
      </c>
      <c r="P2299" s="6" t="s">
        <v>1678</v>
      </c>
      <c r="Q2299" s="6" t="s">
        <v>1858</v>
      </c>
      <c r="R2299" s="6" t="s">
        <v>91</v>
      </c>
      <c r="S2299" s="6" t="s">
        <v>92</v>
      </c>
      <c r="T2299" s="6" t="s">
        <v>93</v>
      </c>
      <c r="U2299" s="6" t="s">
        <v>94</v>
      </c>
      <c r="V2299" s="6" t="s">
        <v>45</v>
      </c>
      <c r="W2299" s="6" t="s">
        <v>34</v>
      </c>
      <c r="X2299" s="6" t="s">
        <v>46</v>
      </c>
      <c r="Y2299" s="6" t="s">
        <v>47</v>
      </c>
      <c r="Z2299" s="6" t="s">
        <v>205</v>
      </c>
      <c r="AA2299" s="6" t="s">
        <v>2396</v>
      </c>
      <c r="AB2299" s="7">
        <v>2</v>
      </c>
      <c r="AC2299" s="7">
        <v>23000</v>
      </c>
      <c r="AD2299" s="7">
        <v>23</v>
      </c>
      <c r="AE2299" s="7">
        <v>319000</v>
      </c>
    </row>
    <row r="2300" spans="1:31" ht="22" customHeight="1" x14ac:dyDescent="0.3">
      <c r="A2300" s="2">
        <v>42708</v>
      </c>
      <c r="B2300" s="3" t="s">
        <v>31</v>
      </c>
      <c r="C2300" s="3" t="s">
        <v>56</v>
      </c>
      <c r="D2300" s="4" t="s">
        <v>68</v>
      </c>
      <c r="E2300" s="4" t="s">
        <v>68</v>
      </c>
      <c r="F2300" s="4" t="s">
        <v>68</v>
      </c>
      <c r="G2300" s="4" t="s">
        <v>68</v>
      </c>
      <c r="H2300" s="4" t="s">
        <v>68</v>
      </c>
      <c r="I2300" s="3" t="s">
        <v>1843</v>
      </c>
      <c r="J2300" s="3" t="s">
        <v>1676</v>
      </c>
      <c r="K2300" s="3" t="s">
        <v>1677</v>
      </c>
      <c r="L2300" s="3" t="s">
        <v>92</v>
      </c>
      <c r="M2300" s="3" t="s">
        <v>61</v>
      </c>
      <c r="N2300" s="8">
        <v>42196711</v>
      </c>
      <c r="O2300" s="4" t="s">
        <v>68</v>
      </c>
      <c r="P2300" s="3" t="s">
        <v>1678</v>
      </c>
      <c r="Q2300" s="3" t="s">
        <v>1858</v>
      </c>
      <c r="R2300" s="3" t="s">
        <v>91</v>
      </c>
      <c r="S2300" s="3" t="s">
        <v>92</v>
      </c>
      <c r="T2300" s="3" t="s">
        <v>93</v>
      </c>
      <c r="U2300" s="3" t="s">
        <v>94</v>
      </c>
      <c r="V2300" s="3" t="s">
        <v>45</v>
      </c>
      <c r="W2300" s="3" t="s">
        <v>34</v>
      </c>
      <c r="X2300" s="3" t="s">
        <v>46</v>
      </c>
      <c r="Y2300" s="3" t="s">
        <v>47</v>
      </c>
      <c r="Z2300" s="3" t="s">
        <v>205</v>
      </c>
      <c r="AA2300" s="3" t="s">
        <v>2392</v>
      </c>
      <c r="AB2300" s="4">
        <v>2</v>
      </c>
      <c r="AC2300" s="4">
        <v>25200</v>
      </c>
      <c r="AD2300" s="4">
        <v>25.2</v>
      </c>
      <c r="AE2300" s="4">
        <v>349000</v>
      </c>
    </row>
    <row r="2301" spans="1:31" ht="22" customHeight="1" x14ac:dyDescent="0.3">
      <c r="A2301" s="5">
        <v>42708</v>
      </c>
      <c r="B2301" s="6" t="s">
        <v>31</v>
      </c>
      <c r="C2301" s="6" t="s">
        <v>56</v>
      </c>
      <c r="D2301" s="7" t="s">
        <v>68</v>
      </c>
      <c r="E2301" s="7" t="s">
        <v>68</v>
      </c>
      <c r="F2301" s="7" t="s">
        <v>68</v>
      </c>
      <c r="G2301" s="7" t="s">
        <v>68</v>
      </c>
      <c r="H2301" s="7" t="s">
        <v>68</v>
      </c>
      <c r="I2301" s="6" t="s">
        <v>1843</v>
      </c>
      <c r="J2301" s="6" t="s">
        <v>189</v>
      </c>
      <c r="K2301" s="7" t="s">
        <v>68</v>
      </c>
      <c r="L2301" s="7" t="s">
        <v>68</v>
      </c>
      <c r="M2301" s="7" t="s">
        <v>68</v>
      </c>
      <c r="N2301" s="7" t="s">
        <v>68</v>
      </c>
      <c r="O2301" s="7" t="s">
        <v>68</v>
      </c>
      <c r="P2301" s="6" t="s">
        <v>190</v>
      </c>
      <c r="Q2301" s="6" t="s">
        <v>1858</v>
      </c>
      <c r="R2301" s="6" t="s">
        <v>122</v>
      </c>
      <c r="S2301" s="6" t="s">
        <v>120</v>
      </c>
      <c r="T2301" s="6" t="s">
        <v>123</v>
      </c>
      <c r="U2301" s="6" t="s">
        <v>124</v>
      </c>
      <c r="V2301" s="6" t="s">
        <v>45</v>
      </c>
      <c r="W2301" s="6" t="s">
        <v>34</v>
      </c>
      <c r="X2301" s="6" t="s">
        <v>46</v>
      </c>
      <c r="Y2301" s="6" t="s">
        <v>47</v>
      </c>
      <c r="Z2301" s="6" t="s">
        <v>143</v>
      </c>
      <c r="AA2301" s="6" t="s">
        <v>1175</v>
      </c>
      <c r="AB2301" s="7">
        <v>4</v>
      </c>
      <c r="AC2301" s="7">
        <v>43200</v>
      </c>
      <c r="AD2301" s="7">
        <v>43.2</v>
      </c>
      <c r="AE2301" s="7">
        <v>214000</v>
      </c>
    </row>
    <row r="2302" spans="1:31" ht="22" customHeight="1" x14ac:dyDescent="0.3">
      <c r="A2302" s="2">
        <v>42706</v>
      </c>
      <c r="B2302" s="3" t="s">
        <v>31</v>
      </c>
      <c r="C2302" s="3" t="s">
        <v>56</v>
      </c>
      <c r="D2302" s="3" t="s">
        <v>222</v>
      </c>
      <c r="E2302" s="3" t="s">
        <v>34</v>
      </c>
      <c r="F2302" s="4" t="s">
        <v>68</v>
      </c>
      <c r="G2302" s="4" t="s">
        <v>68</v>
      </c>
      <c r="H2302" s="4" t="s">
        <v>68</v>
      </c>
      <c r="I2302" s="3" t="s">
        <v>1882</v>
      </c>
      <c r="J2302" s="3" t="s">
        <v>2406</v>
      </c>
      <c r="K2302" s="3" t="s">
        <v>109</v>
      </c>
      <c r="L2302" s="3" t="s">
        <v>110</v>
      </c>
      <c r="M2302" s="4" t="s">
        <v>68</v>
      </c>
      <c r="N2302" s="4" t="s">
        <v>68</v>
      </c>
      <c r="O2302" s="4" t="s">
        <v>68</v>
      </c>
      <c r="P2302" s="3" t="s">
        <v>2407</v>
      </c>
      <c r="Q2302" s="3" t="s">
        <v>1858</v>
      </c>
      <c r="R2302" s="3" t="s">
        <v>321</v>
      </c>
      <c r="S2302" s="3" t="s">
        <v>110</v>
      </c>
      <c r="T2302" s="3" t="s">
        <v>322</v>
      </c>
      <c r="U2302" s="3" t="s">
        <v>115</v>
      </c>
      <c r="V2302" s="3" t="s">
        <v>45</v>
      </c>
      <c r="W2302" s="3" t="s">
        <v>34</v>
      </c>
      <c r="X2302" s="3" t="s">
        <v>46</v>
      </c>
      <c r="Y2302" s="3" t="s">
        <v>47</v>
      </c>
      <c r="Z2302" s="3" t="s">
        <v>2408</v>
      </c>
      <c r="AA2302" s="3" t="s">
        <v>2417</v>
      </c>
      <c r="AB2302" s="4">
        <v>15</v>
      </c>
      <c r="AC2302" s="4">
        <v>300780</v>
      </c>
      <c r="AD2302" s="4">
        <v>300.77999999999997</v>
      </c>
      <c r="AE2302" s="3" t="s">
        <v>68</v>
      </c>
    </row>
    <row r="2303" spans="1:31" ht="22" customHeight="1" x14ac:dyDescent="0.3">
      <c r="A2303" s="5">
        <v>42706</v>
      </c>
      <c r="B2303" s="6" t="s">
        <v>31</v>
      </c>
      <c r="C2303" s="6" t="s">
        <v>56</v>
      </c>
      <c r="D2303" s="6" t="s">
        <v>222</v>
      </c>
      <c r="E2303" s="6" t="s">
        <v>34</v>
      </c>
      <c r="F2303" s="7" t="s">
        <v>68</v>
      </c>
      <c r="G2303" s="7" t="s">
        <v>68</v>
      </c>
      <c r="H2303" s="7" t="s">
        <v>68</v>
      </c>
      <c r="I2303" s="6" t="s">
        <v>1882</v>
      </c>
      <c r="J2303" s="6" t="s">
        <v>2406</v>
      </c>
      <c r="K2303" s="6" t="s">
        <v>109</v>
      </c>
      <c r="L2303" s="6" t="s">
        <v>110</v>
      </c>
      <c r="M2303" s="7" t="s">
        <v>68</v>
      </c>
      <c r="N2303" s="7" t="s">
        <v>68</v>
      </c>
      <c r="O2303" s="7" t="s">
        <v>68</v>
      </c>
      <c r="P2303" s="6" t="s">
        <v>2407</v>
      </c>
      <c r="Q2303" s="6" t="s">
        <v>1858</v>
      </c>
      <c r="R2303" s="6" t="s">
        <v>321</v>
      </c>
      <c r="S2303" s="6" t="s">
        <v>110</v>
      </c>
      <c r="T2303" s="6" t="s">
        <v>322</v>
      </c>
      <c r="U2303" s="6" t="s">
        <v>115</v>
      </c>
      <c r="V2303" s="6" t="s">
        <v>45</v>
      </c>
      <c r="W2303" s="6" t="s">
        <v>34</v>
      </c>
      <c r="X2303" s="6" t="s">
        <v>46</v>
      </c>
      <c r="Y2303" s="6" t="s">
        <v>47</v>
      </c>
      <c r="Z2303" s="6" t="s">
        <v>2408</v>
      </c>
      <c r="AA2303" s="6" t="s">
        <v>2418</v>
      </c>
      <c r="AB2303" s="7">
        <v>40</v>
      </c>
      <c r="AC2303" s="7">
        <v>802080.02</v>
      </c>
      <c r="AD2303" s="7">
        <v>802.08</v>
      </c>
      <c r="AE2303" s="6" t="s">
        <v>68</v>
      </c>
    </row>
    <row r="2304" spans="1:31" ht="22" customHeight="1" x14ac:dyDescent="0.3">
      <c r="A2304" s="2">
        <v>42703</v>
      </c>
      <c r="B2304" s="3" t="s">
        <v>31</v>
      </c>
      <c r="C2304" s="3" t="s">
        <v>1873</v>
      </c>
      <c r="D2304" s="3" t="s">
        <v>33</v>
      </c>
      <c r="E2304" s="3" t="s">
        <v>34</v>
      </c>
      <c r="F2304" s="3" t="s">
        <v>61</v>
      </c>
      <c r="G2304" s="8">
        <v>668366358</v>
      </c>
      <c r="H2304" s="4" t="s">
        <v>68</v>
      </c>
      <c r="I2304" s="3" t="s">
        <v>1874</v>
      </c>
      <c r="J2304" s="3" t="s">
        <v>230</v>
      </c>
      <c r="K2304" s="3" t="s">
        <v>580</v>
      </c>
      <c r="L2304" s="3" t="s">
        <v>110</v>
      </c>
      <c r="M2304" s="4" t="s">
        <v>68</v>
      </c>
      <c r="N2304" s="4" t="s">
        <v>68</v>
      </c>
      <c r="O2304" s="4" t="s">
        <v>68</v>
      </c>
      <c r="P2304" s="3" t="s">
        <v>231</v>
      </c>
      <c r="Q2304" s="3" t="s">
        <v>1845</v>
      </c>
      <c r="R2304" s="3" t="s">
        <v>133</v>
      </c>
      <c r="S2304" s="3" t="s">
        <v>110</v>
      </c>
      <c r="T2304" s="3" t="s">
        <v>134</v>
      </c>
      <c r="U2304" s="3" t="s">
        <v>115</v>
      </c>
      <c r="V2304" s="3" t="s">
        <v>45</v>
      </c>
      <c r="W2304" s="3" t="s">
        <v>34</v>
      </c>
      <c r="X2304" s="3" t="s">
        <v>46</v>
      </c>
      <c r="Y2304" s="3" t="s">
        <v>47</v>
      </c>
      <c r="Z2304" s="3" t="s">
        <v>1986</v>
      </c>
      <c r="AA2304" s="3" t="s">
        <v>2419</v>
      </c>
      <c r="AB2304" s="4">
        <v>2</v>
      </c>
      <c r="AC2304" s="4">
        <v>29596</v>
      </c>
      <c r="AD2304" s="4">
        <v>29.6</v>
      </c>
      <c r="AE2304" s="4">
        <v>82800</v>
      </c>
    </row>
    <row r="2305" spans="1:31" ht="22" customHeight="1" x14ac:dyDescent="0.3">
      <c r="A2305" s="5">
        <v>42703</v>
      </c>
      <c r="B2305" s="6" t="s">
        <v>107</v>
      </c>
      <c r="C2305" s="6" t="s">
        <v>56</v>
      </c>
      <c r="D2305" s="7" t="s">
        <v>68</v>
      </c>
      <c r="E2305" s="7" t="s">
        <v>68</v>
      </c>
      <c r="F2305" s="7" t="s">
        <v>68</v>
      </c>
      <c r="G2305" s="7" t="s">
        <v>68</v>
      </c>
      <c r="H2305" s="7" t="s">
        <v>68</v>
      </c>
      <c r="I2305" s="6" t="s">
        <v>1843</v>
      </c>
      <c r="J2305" s="6" t="s">
        <v>108</v>
      </c>
      <c r="K2305" s="6" t="s">
        <v>109</v>
      </c>
      <c r="L2305" s="6" t="s">
        <v>110</v>
      </c>
      <c r="M2305" s="6" t="s">
        <v>61</v>
      </c>
      <c r="N2305" s="7">
        <v>4753761516.5299997</v>
      </c>
      <c r="O2305" s="7">
        <v>5421594553.2399998</v>
      </c>
      <c r="P2305" s="6" t="s">
        <v>1856</v>
      </c>
      <c r="Q2305" s="6" t="s">
        <v>1858</v>
      </c>
      <c r="R2305" s="6" t="s">
        <v>133</v>
      </c>
      <c r="S2305" s="6" t="s">
        <v>110</v>
      </c>
      <c r="T2305" s="6" t="s">
        <v>134</v>
      </c>
      <c r="U2305" s="6" t="s">
        <v>115</v>
      </c>
      <c r="V2305" s="6" t="s">
        <v>45</v>
      </c>
      <c r="W2305" s="6" t="s">
        <v>34</v>
      </c>
      <c r="X2305" s="6" t="s">
        <v>46</v>
      </c>
      <c r="Y2305" s="6" t="s">
        <v>47</v>
      </c>
      <c r="Z2305" s="6" t="s">
        <v>187</v>
      </c>
      <c r="AA2305" s="6" t="s">
        <v>2420</v>
      </c>
      <c r="AB2305" s="7">
        <v>4</v>
      </c>
      <c r="AC2305" s="7">
        <v>40800</v>
      </c>
      <c r="AD2305" s="7">
        <v>40.799999999999997</v>
      </c>
      <c r="AE2305" s="7">
        <v>373000</v>
      </c>
    </row>
    <row r="2306" spans="1:31" ht="22" customHeight="1" x14ac:dyDescent="0.3">
      <c r="A2306" s="2">
        <v>42703</v>
      </c>
      <c r="B2306" s="3" t="s">
        <v>31</v>
      </c>
      <c r="C2306" s="3" t="s">
        <v>1873</v>
      </c>
      <c r="D2306" s="3" t="s">
        <v>33</v>
      </c>
      <c r="E2306" s="3" t="s">
        <v>34</v>
      </c>
      <c r="F2306" s="3" t="s">
        <v>61</v>
      </c>
      <c r="G2306" s="8">
        <v>668366358</v>
      </c>
      <c r="H2306" s="4" t="s">
        <v>68</v>
      </c>
      <c r="I2306" s="3" t="s">
        <v>1874</v>
      </c>
      <c r="J2306" s="3" t="s">
        <v>230</v>
      </c>
      <c r="K2306" s="3" t="s">
        <v>580</v>
      </c>
      <c r="L2306" s="3" t="s">
        <v>110</v>
      </c>
      <c r="M2306" s="4" t="s">
        <v>68</v>
      </c>
      <c r="N2306" s="4" t="s">
        <v>68</v>
      </c>
      <c r="O2306" s="4" t="s">
        <v>68</v>
      </c>
      <c r="P2306" s="3" t="s">
        <v>231</v>
      </c>
      <c r="Q2306" s="3" t="s">
        <v>1845</v>
      </c>
      <c r="R2306" s="3" t="s">
        <v>133</v>
      </c>
      <c r="S2306" s="3" t="s">
        <v>110</v>
      </c>
      <c r="T2306" s="3" t="s">
        <v>134</v>
      </c>
      <c r="U2306" s="3" t="s">
        <v>115</v>
      </c>
      <c r="V2306" s="3" t="s">
        <v>45</v>
      </c>
      <c r="W2306" s="3" t="s">
        <v>34</v>
      </c>
      <c r="X2306" s="3" t="s">
        <v>46</v>
      </c>
      <c r="Y2306" s="3" t="s">
        <v>47</v>
      </c>
      <c r="Z2306" s="3" t="s">
        <v>232</v>
      </c>
      <c r="AA2306" s="3" t="s">
        <v>2421</v>
      </c>
      <c r="AB2306" s="4">
        <v>3</v>
      </c>
      <c r="AC2306" s="4">
        <v>48120</v>
      </c>
      <c r="AD2306" s="4">
        <v>48.12</v>
      </c>
      <c r="AE2306" s="4">
        <v>63200</v>
      </c>
    </row>
    <row r="2307" spans="1:31" ht="22" customHeight="1" x14ac:dyDescent="0.3">
      <c r="A2307" s="5">
        <v>42702</v>
      </c>
      <c r="B2307" s="6" t="s">
        <v>31</v>
      </c>
      <c r="C2307" s="6" t="s">
        <v>56</v>
      </c>
      <c r="D2307" s="7" t="s">
        <v>68</v>
      </c>
      <c r="E2307" s="7" t="s">
        <v>68</v>
      </c>
      <c r="F2307" s="7" t="s">
        <v>68</v>
      </c>
      <c r="G2307" s="7" t="s">
        <v>68</v>
      </c>
      <c r="H2307" s="7" t="s">
        <v>68</v>
      </c>
      <c r="I2307" s="6" t="s">
        <v>1843</v>
      </c>
      <c r="J2307" s="6" t="s">
        <v>77</v>
      </c>
      <c r="K2307" s="6" t="s">
        <v>78</v>
      </c>
      <c r="L2307" s="6" t="s">
        <v>79</v>
      </c>
      <c r="M2307" s="7" t="s">
        <v>68</v>
      </c>
      <c r="N2307" s="7" t="s">
        <v>68</v>
      </c>
      <c r="O2307" s="7" t="s">
        <v>68</v>
      </c>
      <c r="P2307" s="6" t="s">
        <v>80</v>
      </c>
      <c r="Q2307" s="6" t="s">
        <v>1136</v>
      </c>
      <c r="R2307" s="6" t="s">
        <v>82</v>
      </c>
      <c r="S2307" s="6" t="s">
        <v>79</v>
      </c>
      <c r="T2307" s="6" t="s">
        <v>83</v>
      </c>
      <c r="U2307" s="6" t="s">
        <v>65</v>
      </c>
      <c r="V2307" s="6" t="s">
        <v>45</v>
      </c>
      <c r="W2307" s="6" t="s">
        <v>34</v>
      </c>
      <c r="X2307" s="6" t="s">
        <v>46</v>
      </c>
      <c r="Y2307" s="6" t="s">
        <v>47</v>
      </c>
      <c r="Z2307" s="6" t="s">
        <v>84</v>
      </c>
      <c r="AA2307" s="6" t="s">
        <v>2422</v>
      </c>
      <c r="AB2307" s="7">
        <v>8</v>
      </c>
      <c r="AC2307" s="7">
        <v>115410</v>
      </c>
      <c r="AD2307" s="7">
        <v>115.41</v>
      </c>
      <c r="AE2307" s="7">
        <v>541000</v>
      </c>
    </row>
    <row r="2308" spans="1:31" ht="22" customHeight="1" x14ac:dyDescent="0.3">
      <c r="A2308" s="2">
        <v>42702</v>
      </c>
      <c r="B2308" s="3" t="s">
        <v>31</v>
      </c>
      <c r="C2308" s="3" t="s">
        <v>1873</v>
      </c>
      <c r="D2308" s="3" t="s">
        <v>33</v>
      </c>
      <c r="E2308" s="3" t="s">
        <v>34</v>
      </c>
      <c r="F2308" s="3" t="s">
        <v>61</v>
      </c>
      <c r="G2308" s="8">
        <v>668366358</v>
      </c>
      <c r="H2308" s="4" t="s">
        <v>68</v>
      </c>
      <c r="I2308" s="3" t="s">
        <v>1874</v>
      </c>
      <c r="J2308" s="3" t="s">
        <v>1617</v>
      </c>
      <c r="K2308" s="4" t="s">
        <v>68</v>
      </c>
      <c r="L2308" s="3" t="s">
        <v>120</v>
      </c>
      <c r="M2308" s="3" t="s">
        <v>201</v>
      </c>
      <c r="N2308" s="4">
        <v>7589720240.8400002</v>
      </c>
      <c r="O2308" s="4">
        <v>2245237340.3299999</v>
      </c>
      <c r="P2308" s="3" t="s">
        <v>1618</v>
      </c>
      <c r="Q2308" s="3" t="s">
        <v>1845</v>
      </c>
      <c r="R2308" s="3" t="s">
        <v>316</v>
      </c>
      <c r="S2308" s="3" t="s">
        <v>120</v>
      </c>
      <c r="T2308" s="3" t="s">
        <v>317</v>
      </c>
      <c r="U2308" s="3" t="s">
        <v>124</v>
      </c>
      <c r="V2308" s="3" t="s">
        <v>45</v>
      </c>
      <c r="W2308" s="3" t="s">
        <v>34</v>
      </c>
      <c r="X2308" s="3" t="s">
        <v>46</v>
      </c>
      <c r="Y2308" s="3" t="s">
        <v>47</v>
      </c>
      <c r="Z2308" s="3" t="s">
        <v>2189</v>
      </c>
      <c r="AA2308" s="3" t="s">
        <v>2423</v>
      </c>
      <c r="AB2308" s="4">
        <v>10</v>
      </c>
      <c r="AC2308" s="4">
        <v>165750</v>
      </c>
      <c r="AD2308" s="4">
        <v>165.75</v>
      </c>
      <c r="AE2308" s="4">
        <v>639000</v>
      </c>
    </row>
    <row r="2309" spans="1:31" ht="22" customHeight="1" x14ac:dyDescent="0.3">
      <c r="A2309" s="5">
        <v>42702</v>
      </c>
      <c r="B2309" s="6" t="s">
        <v>31</v>
      </c>
      <c r="C2309" s="6" t="s">
        <v>56</v>
      </c>
      <c r="D2309" s="7" t="s">
        <v>68</v>
      </c>
      <c r="E2309" s="7" t="s">
        <v>68</v>
      </c>
      <c r="F2309" s="7" t="s">
        <v>68</v>
      </c>
      <c r="G2309" s="7" t="s">
        <v>68</v>
      </c>
      <c r="H2309" s="7" t="s">
        <v>68</v>
      </c>
      <c r="I2309" s="6" t="s">
        <v>1843</v>
      </c>
      <c r="J2309" s="6" t="s">
        <v>77</v>
      </c>
      <c r="K2309" s="6" t="s">
        <v>78</v>
      </c>
      <c r="L2309" s="6" t="s">
        <v>79</v>
      </c>
      <c r="M2309" s="7" t="s">
        <v>68</v>
      </c>
      <c r="N2309" s="7" t="s">
        <v>68</v>
      </c>
      <c r="O2309" s="7" t="s">
        <v>68</v>
      </c>
      <c r="P2309" s="6" t="s">
        <v>80</v>
      </c>
      <c r="Q2309" s="6" t="s">
        <v>1136</v>
      </c>
      <c r="R2309" s="6" t="s">
        <v>82</v>
      </c>
      <c r="S2309" s="6" t="s">
        <v>79</v>
      </c>
      <c r="T2309" s="6" t="s">
        <v>83</v>
      </c>
      <c r="U2309" s="6" t="s">
        <v>65</v>
      </c>
      <c r="V2309" s="6" t="s">
        <v>45</v>
      </c>
      <c r="W2309" s="6" t="s">
        <v>34</v>
      </c>
      <c r="X2309" s="6" t="s">
        <v>46</v>
      </c>
      <c r="Y2309" s="6" t="s">
        <v>47</v>
      </c>
      <c r="Z2309" s="6" t="s">
        <v>84</v>
      </c>
      <c r="AA2309" s="6" t="s">
        <v>2424</v>
      </c>
      <c r="AB2309" s="7">
        <v>8</v>
      </c>
      <c r="AC2309" s="7">
        <v>115338</v>
      </c>
      <c r="AD2309" s="7">
        <v>115.34</v>
      </c>
      <c r="AE2309" s="7">
        <v>541000</v>
      </c>
    </row>
    <row r="2310" spans="1:31" ht="22" customHeight="1" x14ac:dyDescent="0.3">
      <c r="A2310" s="2">
        <v>42701</v>
      </c>
      <c r="B2310" s="3" t="s">
        <v>31</v>
      </c>
      <c r="C2310" s="3" t="s">
        <v>56</v>
      </c>
      <c r="D2310" s="4" t="s">
        <v>68</v>
      </c>
      <c r="E2310" s="4" t="s">
        <v>68</v>
      </c>
      <c r="F2310" s="4" t="s">
        <v>68</v>
      </c>
      <c r="G2310" s="4" t="s">
        <v>68</v>
      </c>
      <c r="H2310" s="4" t="s">
        <v>68</v>
      </c>
      <c r="I2310" s="3" t="s">
        <v>1843</v>
      </c>
      <c r="J2310" s="3" t="s">
        <v>1676</v>
      </c>
      <c r="K2310" s="3" t="s">
        <v>1677</v>
      </c>
      <c r="L2310" s="3" t="s">
        <v>92</v>
      </c>
      <c r="M2310" s="3" t="s">
        <v>61</v>
      </c>
      <c r="N2310" s="8">
        <v>42196711</v>
      </c>
      <c r="O2310" s="4" t="s">
        <v>68</v>
      </c>
      <c r="P2310" s="3" t="s">
        <v>1678</v>
      </c>
      <c r="Q2310" s="3" t="s">
        <v>1858</v>
      </c>
      <c r="R2310" s="3" t="s">
        <v>91</v>
      </c>
      <c r="S2310" s="3" t="s">
        <v>92</v>
      </c>
      <c r="T2310" s="3" t="s">
        <v>93</v>
      </c>
      <c r="U2310" s="3" t="s">
        <v>94</v>
      </c>
      <c r="V2310" s="3" t="s">
        <v>45</v>
      </c>
      <c r="W2310" s="3" t="s">
        <v>34</v>
      </c>
      <c r="X2310" s="3" t="s">
        <v>46</v>
      </c>
      <c r="Y2310" s="3" t="s">
        <v>47</v>
      </c>
      <c r="Z2310" s="3" t="s">
        <v>48</v>
      </c>
      <c r="AA2310" s="3" t="s">
        <v>2425</v>
      </c>
      <c r="AB2310" s="4">
        <v>2</v>
      </c>
      <c r="AC2310" s="4">
        <v>25200</v>
      </c>
      <c r="AD2310" s="4">
        <v>25.2</v>
      </c>
      <c r="AE2310" s="4">
        <v>97500</v>
      </c>
    </row>
    <row r="2311" spans="1:31" ht="22" customHeight="1" x14ac:dyDescent="0.3">
      <c r="A2311" s="5">
        <v>42701</v>
      </c>
      <c r="B2311" s="6" t="s">
        <v>31</v>
      </c>
      <c r="C2311" s="6" t="s">
        <v>56</v>
      </c>
      <c r="D2311" s="7" t="s">
        <v>68</v>
      </c>
      <c r="E2311" s="7" t="s">
        <v>68</v>
      </c>
      <c r="F2311" s="7" t="s">
        <v>68</v>
      </c>
      <c r="G2311" s="7" t="s">
        <v>68</v>
      </c>
      <c r="H2311" s="7" t="s">
        <v>68</v>
      </c>
      <c r="I2311" s="6" t="s">
        <v>1843</v>
      </c>
      <c r="J2311" s="6" t="s">
        <v>1676</v>
      </c>
      <c r="K2311" s="6" t="s">
        <v>1677</v>
      </c>
      <c r="L2311" s="6" t="s">
        <v>92</v>
      </c>
      <c r="M2311" s="6" t="s">
        <v>61</v>
      </c>
      <c r="N2311" s="9">
        <v>42196711</v>
      </c>
      <c r="O2311" s="7" t="s">
        <v>68</v>
      </c>
      <c r="P2311" s="6" t="s">
        <v>1678</v>
      </c>
      <c r="Q2311" s="6" t="s">
        <v>1858</v>
      </c>
      <c r="R2311" s="6" t="s">
        <v>91</v>
      </c>
      <c r="S2311" s="6" t="s">
        <v>92</v>
      </c>
      <c r="T2311" s="6" t="s">
        <v>93</v>
      </c>
      <c r="U2311" s="6" t="s">
        <v>94</v>
      </c>
      <c r="V2311" s="6" t="s">
        <v>45</v>
      </c>
      <c r="W2311" s="6" t="s">
        <v>34</v>
      </c>
      <c r="X2311" s="6" t="s">
        <v>46</v>
      </c>
      <c r="Y2311" s="6" t="s">
        <v>47</v>
      </c>
      <c r="Z2311" s="6" t="s">
        <v>48</v>
      </c>
      <c r="AA2311" s="6" t="s">
        <v>2426</v>
      </c>
      <c r="AB2311" s="7">
        <v>2</v>
      </c>
      <c r="AC2311" s="7">
        <v>25200</v>
      </c>
      <c r="AD2311" s="7">
        <v>25.2</v>
      </c>
      <c r="AE2311" s="7">
        <v>97500</v>
      </c>
    </row>
    <row r="2312" spans="1:31" ht="22" customHeight="1" x14ac:dyDescent="0.3">
      <c r="A2312" s="2">
        <v>42701</v>
      </c>
      <c r="B2312" s="3" t="s">
        <v>31</v>
      </c>
      <c r="C2312" s="3" t="s">
        <v>56</v>
      </c>
      <c r="D2312" s="4" t="s">
        <v>68</v>
      </c>
      <c r="E2312" s="4" t="s">
        <v>68</v>
      </c>
      <c r="F2312" s="4" t="s">
        <v>68</v>
      </c>
      <c r="G2312" s="4" t="s">
        <v>68</v>
      </c>
      <c r="H2312" s="4" t="s">
        <v>68</v>
      </c>
      <c r="I2312" s="3" t="s">
        <v>1843</v>
      </c>
      <c r="J2312" s="3" t="s">
        <v>1676</v>
      </c>
      <c r="K2312" s="3" t="s">
        <v>1677</v>
      </c>
      <c r="L2312" s="3" t="s">
        <v>92</v>
      </c>
      <c r="M2312" s="3" t="s">
        <v>61</v>
      </c>
      <c r="N2312" s="8">
        <v>42196711</v>
      </c>
      <c r="O2312" s="4" t="s">
        <v>68</v>
      </c>
      <c r="P2312" s="3" t="s">
        <v>1678</v>
      </c>
      <c r="Q2312" s="3" t="s">
        <v>1858</v>
      </c>
      <c r="R2312" s="3" t="s">
        <v>91</v>
      </c>
      <c r="S2312" s="3" t="s">
        <v>92</v>
      </c>
      <c r="T2312" s="3" t="s">
        <v>93</v>
      </c>
      <c r="U2312" s="3" t="s">
        <v>94</v>
      </c>
      <c r="V2312" s="3" t="s">
        <v>45</v>
      </c>
      <c r="W2312" s="3" t="s">
        <v>34</v>
      </c>
      <c r="X2312" s="3" t="s">
        <v>46</v>
      </c>
      <c r="Y2312" s="3" t="s">
        <v>47</v>
      </c>
      <c r="Z2312" s="3" t="s">
        <v>48</v>
      </c>
      <c r="AA2312" s="3" t="s">
        <v>2427</v>
      </c>
      <c r="AB2312" s="4">
        <v>2</v>
      </c>
      <c r="AC2312" s="4">
        <v>25200</v>
      </c>
      <c r="AD2312" s="4">
        <v>25.2</v>
      </c>
      <c r="AE2312" s="4">
        <v>97500</v>
      </c>
    </row>
    <row r="2313" spans="1:31" ht="22" customHeight="1" x14ac:dyDescent="0.3">
      <c r="A2313" s="5">
        <v>42701</v>
      </c>
      <c r="B2313" s="6" t="s">
        <v>31</v>
      </c>
      <c r="C2313" s="6" t="s">
        <v>56</v>
      </c>
      <c r="D2313" s="7" t="s">
        <v>68</v>
      </c>
      <c r="E2313" s="7" t="s">
        <v>68</v>
      </c>
      <c r="F2313" s="7" t="s">
        <v>68</v>
      </c>
      <c r="G2313" s="7" t="s">
        <v>68</v>
      </c>
      <c r="H2313" s="7" t="s">
        <v>68</v>
      </c>
      <c r="I2313" s="6" t="s">
        <v>1843</v>
      </c>
      <c r="J2313" s="6" t="s">
        <v>2249</v>
      </c>
      <c r="K2313" s="6" t="s">
        <v>170</v>
      </c>
      <c r="L2313" s="6" t="s">
        <v>120</v>
      </c>
      <c r="M2313" s="7" t="s">
        <v>68</v>
      </c>
      <c r="N2313" s="7" t="s">
        <v>68</v>
      </c>
      <c r="O2313" s="7" t="s">
        <v>68</v>
      </c>
      <c r="P2313" s="6" t="s">
        <v>2250</v>
      </c>
      <c r="Q2313" s="6" t="s">
        <v>1858</v>
      </c>
      <c r="R2313" s="6" t="s">
        <v>122</v>
      </c>
      <c r="S2313" s="6" t="s">
        <v>120</v>
      </c>
      <c r="T2313" s="6" t="s">
        <v>123</v>
      </c>
      <c r="U2313" s="6" t="s">
        <v>124</v>
      </c>
      <c r="V2313" s="6" t="s">
        <v>45</v>
      </c>
      <c r="W2313" s="6" t="s">
        <v>34</v>
      </c>
      <c r="X2313" s="6" t="s">
        <v>46</v>
      </c>
      <c r="Y2313" s="6" t="s">
        <v>47</v>
      </c>
      <c r="Z2313" s="6" t="s">
        <v>364</v>
      </c>
      <c r="AA2313" s="6" t="s">
        <v>2428</v>
      </c>
      <c r="AB2313" s="7">
        <v>1</v>
      </c>
      <c r="AC2313" s="7">
        <v>10640</v>
      </c>
      <c r="AD2313" s="7">
        <v>10.64</v>
      </c>
      <c r="AE2313" s="7">
        <v>134000</v>
      </c>
    </row>
    <row r="2314" spans="1:31" ht="22" customHeight="1" x14ac:dyDescent="0.3">
      <c r="A2314" s="2">
        <v>42701</v>
      </c>
      <c r="B2314" s="3" t="s">
        <v>31</v>
      </c>
      <c r="C2314" s="3" t="s">
        <v>56</v>
      </c>
      <c r="D2314" s="4" t="s">
        <v>68</v>
      </c>
      <c r="E2314" s="4" t="s">
        <v>68</v>
      </c>
      <c r="F2314" s="4" t="s">
        <v>68</v>
      </c>
      <c r="G2314" s="4" t="s">
        <v>68</v>
      </c>
      <c r="H2314" s="4" t="s">
        <v>68</v>
      </c>
      <c r="I2314" s="3" t="s">
        <v>1843</v>
      </c>
      <c r="J2314" s="3" t="s">
        <v>1676</v>
      </c>
      <c r="K2314" s="3" t="s">
        <v>1677</v>
      </c>
      <c r="L2314" s="3" t="s">
        <v>92</v>
      </c>
      <c r="M2314" s="3" t="s">
        <v>61</v>
      </c>
      <c r="N2314" s="8">
        <v>42196711</v>
      </c>
      <c r="O2314" s="4" t="s">
        <v>68</v>
      </c>
      <c r="P2314" s="3" t="s">
        <v>1678</v>
      </c>
      <c r="Q2314" s="3" t="s">
        <v>1858</v>
      </c>
      <c r="R2314" s="3" t="s">
        <v>91</v>
      </c>
      <c r="S2314" s="3" t="s">
        <v>92</v>
      </c>
      <c r="T2314" s="3" t="s">
        <v>93</v>
      </c>
      <c r="U2314" s="3" t="s">
        <v>94</v>
      </c>
      <c r="V2314" s="3" t="s">
        <v>45</v>
      </c>
      <c r="W2314" s="3" t="s">
        <v>34</v>
      </c>
      <c r="X2314" s="3" t="s">
        <v>46</v>
      </c>
      <c r="Y2314" s="3" t="s">
        <v>47</v>
      </c>
      <c r="Z2314" s="3" t="s">
        <v>48</v>
      </c>
      <c r="AA2314" s="3" t="s">
        <v>2429</v>
      </c>
      <c r="AB2314" s="4">
        <v>2</v>
      </c>
      <c r="AC2314" s="4">
        <v>25200</v>
      </c>
      <c r="AD2314" s="4">
        <v>25.2</v>
      </c>
      <c r="AE2314" s="4">
        <v>97500</v>
      </c>
    </row>
    <row r="2315" spans="1:31" ht="22" customHeight="1" x14ac:dyDescent="0.3">
      <c r="A2315" s="5">
        <v>42701</v>
      </c>
      <c r="B2315" s="6" t="s">
        <v>31</v>
      </c>
      <c r="C2315" s="6" t="s">
        <v>56</v>
      </c>
      <c r="D2315" s="7" t="s">
        <v>68</v>
      </c>
      <c r="E2315" s="7" t="s">
        <v>68</v>
      </c>
      <c r="F2315" s="7" t="s">
        <v>68</v>
      </c>
      <c r="G2315" s="7" t="s">
        <v>68</v>
      </c>
      <c r="H2315" s="7" t="s">
        <v>68</v>
      </c>
      <c r="I2315" s="6" t="s">
        <v>1843</v>
      </c>
      <c r="J2315" s="6" t="s">
        <v>1676</v>
      </c>
      <c r="K2315" s="6" t="s">
        <v>1677</v>
      </c>
      <c r="L2315" s="6" t="s">
        <v>92</v>
      </c>
      <c r="M2315" s="6" t="s">
        <v>61</v>
      </c>
      <c r="N2315" s="9">
        <v>42196711</v>
      </c>
      <c r="O2315" s="7" t="s">
        <v>68</v>
      </c>
      <c r="P2315" s="6" t="s">
        <v>1678</v>
      </c>
      <c r="Q2315" s="6" t="s">
        <v>1858</v>
      </c>
      <c r="R2315" s="6" t="s">
        <v>91</v>
      </c>
      <c r="S2315" s="6" t="s">
        <v>92</v>
      </c>
      <c r="T2315" s="6" t="s">
        <v>93</v>
      </c>
      <c r="U2315" s="6" t="s">
        <v>94</v>
      </c>
      <c r="V2315" s="6" t="s">
        <v>45</v>
      </c>
      <c r="W2315" s="6" t="s">
        <v>34</v>
      </c>
      <c r="X2315" s="6" t="s">
        <v>46</v>
      </c>
      <c r="Y2315" s="6" t="s">
        <v>47</v>
      </c>
      <c r="Z2315" s="6" t="s">
        <v>48</v>
      </c>
      <c r="AA2315" s="6" t="s">
        <v>2430</v>
      </c>
      <c r="AB2315" s="7">
        <v>2</v>
      </c>
      <c r="AC2315" s="7">
        <v>25200</v>
      </c>
      <c r="AD2315" s="7">
        <v>25.2</v>
      </c>
      <c r="AE2315" s="7">
        <v>97500</v>
      </c>
    </row>
    <row r="2316" spans="1:31" ht="22" customHeight="1" x14ac:dyDescent="0.3">
      <c r="A2316" s="2">
        <v>42701</v>
      </c>
      <c r="B2316" s="3" t="s">
        <v>31</v>
      </c>
      <c r="C2316" s="3" t="s">
        <v>56</v>
      </c>
      <c r="D2316" s="4" t="s">
        <v>68</v>
      </c>
      <c r="E2316" s="4" t="s">
        <v>68</v>
      </c>
      <c r="F2316" s="4" t="s">
        <v>68</v>
      </c>
      <c r="G2316" s="4" t="s">
        <v>68</v>
      </c>
      <c r="H2316" s="4" t="s">
        <v>68</v>
      </c>
      <c r="I2316" s="3" t="s">
        <v>1843</v>
      </c>
      <c r="J2316" s="3" t="s">
        <v>1676</v>
      </c>
      <c r="K2316" s="3" t="s">
        <v>1677</v>
      </c>
      <c r="L2316" s="3" t="s">
        <v>92</v>
      </c>
      <c r="M2316" s="3" t="s">
        <v>61</v>
      </c>
      <c r="N2316" s="8">
        <v>42196711</v>
      </c>
      <c r="O2316" s="4" t="s">
        <v>68</v>
      </c>
      <c r="P2316" s="3" t="s">
        <v>1678</v>
      </c>
      <c r="Q2316" s="3" t="s">
        <v>1858</v>
      </c>
      <c r="R2316" s="3" t="s">
        <v>91</v>
      </c>
      <c r="S2316" s="3" t="s">
        <v>92</v>
      </c>
      <c r="T2316" s="3" t="s">
        <v>93</v>
      </c>
      <c r="U2316" s="3" t="s">
        <v>94</v>
      </c>
      <c r="V2316" s="3" t="s">
        <v>45</v>
      </c>
      <c r="W2316" s="3" t="s">
        <v>34</v>
      </c>
      <c r="X2316" s="3" t="s">
        <v>46</v>
      </c>
      <c r="Y2316" s="3" t="s">
        <v>47</v>
      </c>
      <c r="Z2316" s="3" t="s">
        <v>48</v>
      </c>
      <c r="AA2316" s="3" t="s">
        <v>2426</v>
      </c>
      <c r="AB2316" s="4">
        <v>2</v>
      </c>
      <c r="AC2316" s="4">
        <v>25200</v>
      </c>
      <c r="AD2316" s="4">
        <v>25.2</v>
      </c>
      <c r="AE2316" s="4">
        <v>97500</v>
      </c>
    </row>
    <row r="2317" spans="1:31" ht="22" customHeight="1" x14ac:dyDescent="0.3">
      <c r="A2317" s="5">
        <v>42701</v>
      </c>
      <c r="B2317" s="6" t="s">
        <v>31</v>
      </c>
      <c r="C2317" s="6" t="s">
        <v>56</v>
      </c>
      <c r="D2317" s="7" t="s">
        <v>68</v>
      </c>
      <c r="E2317" s="7" t="s">
        <v>68</v>
      </c>
      <c r="F2317" s="7" t="s">
        <v>68</v>
      </c>
      <c r="G2317" s="7" t="s">
        <v>68</v>
      </c>
      <c r="H2317" s="7" t="s">
        <v>68</v>
      </c>
      <c r="I2317" s="6" t="s">
        <v>1843</v>
      </c>
      <c r="J2317" s="6" t="s">
        <v>1676</v>
      </c>
      <c r="K2317" s="6" t="s">
        <v>1677</v>
      </c>
      <c r="L2317" s="6" t="s">
        <v>92</v>
      </c>
      <c r="M2317" s="6" t="s">
        <v>61</v>
      </c>
      <c r="N2317" s="9">
        <v>42196711</v>
      </c>
      <c r="O2317" s="7" t="s">
        <v>68</v>
      </c>
      <c r="P2317" s="6" t="s">
        <v>1678</v>
      </c>
      <c r="Q2317" s="6" t="s">
        <v>1858</v>
      </c>
      <c r="R2317" s="6" t="s">
        <v>91</v>
      </c>
      <c r="S2317" s="6" t="s">
        <v>92</v>
      </c>
      <c r="T2317" s="6" t="s">
        <v>93</v>
      </c>
      <c r="U2317" s="6" t="s">
        <v>94</v>
      </c>
      <c r="V2317" s="6" t="s">
        <v>45</v>
      </c>
      <c r="W2317" s="6" t="s">
        <v>34</v>
      </c>
      <c r="X2317" s="6" t="s">
        <v>46</v>
      </c>
      <c r="Y2317" s="6" t="s">
        <v>47</v>
      </c>
      <c r="Z2317" s="6" t="s">
        <v>48</v>
      </c>
      <c r="AA2317" s="6" t="s">
        <v>2431</v>
      </c>
      <c r="AB2317" s="7">
        <v>2</v>
      </c>
      <c r="AC2317" s="7">
        <v>25200</v>
      </c>
      <c r="AD2317" s="7">
        <v>25.2</v>
      </c>
      <c r="AE2317" s="7">
        <v>97500</v>
      </c>
    </row>
    <row r="2318" spans="1:31" ht="22" customHeight="1" x14ac:dyDescent="0.3">
      <c r="A2318" s="2">
        <v>42700</v>
      </c>
      <c r="B2318" s="3" t="s">
        <v>31</v>
      </c>
      <c r="C2318" s="3" t="s">
        <v>56</v>
      </c>
      <c r="D2318" s="4" t="s">
        <v>68</v>
      </c>
      <c r="E2318" s="4" t="s">
        <v>68</v>
      </c>
      <c r="F2318" s="4" t="s">
        <v>68</v>
      </c>
      <c r="G2318" s="4" t="s">
        <v>68</v>
      </c>
      <c r="H2318" s="4" t="s">
        <v>68</v>
      </c>
      <c r="I2318" s="3" t="s">
        <v>1843</v>
      </c>
      <c r="J2318" s="3" t="s">
        <v>588</v>
      </c>
      <c r="K2318" s="3" t="s">
        <v>589</v>
      </c>
      <c r="L2318" s="3" t="s">
        <v>99</v>
      </c>
      <c r="M2318" s="3" t="s">
        <v>61</v>
      </c>
      <c r="N2318" s="4" t="s">
        <v>68</v>
      </c>
      <c r="O2318" s="4" t="s">
        <v>68</v>
      </c>
      <c r="P2318" s="3" t="s">
        <v>100</v>
      </c>
      <c r="Q2318" s="3" t="s">
        <v>1858</v>
      </c>
      <c r="R2318" s="3" t="s">
        <v>102</v>
      </c>
      <c r="S2318" s="3" t="s">
        <v>99</v>
      </c>
      <c r="T2318" s="3" t="s">
        <v>103</v>
      </c>
      <c r="U2318" s="3" t="s">
        <v>104</v>
      </c>
      <c r="V2318" s="3" t="s">
        <v>45</v>
      </c>
      <c r="W2318" s="3" t="s">
        <v>34</v>
      </c>
      <c r="X2318" s="3" t="s">
        <v>46</v>
      </c>
      <c r="Y2318" s="3" t="s">
        <v>47</v>
      </c>
      <c r="Z2318" s="3" t="s">
        <v>2202</v>
      </c>
      <c r="AA2318" s="3" t="s">
        <v>2432</v>
      </c>
      <c r="AB2318" s="4">
        <v>28</v>
      </c>
      <c r="AC2318" s="4">
        <v>325388</v>
      </c>
      <c r="AD2318" s="4">
        <v>325.39</v>
      </c>
      <c r="AE2318" s="4">
        <v>1387000</v>
      </c>
    </row>
    <row r="2319" spans="1:31" ht="22" customHeight="1" x14ac:dyDescent="0.3">
      <c r="A2319" s="5">
        <v>42700</v>
      </c>
      <c r="B2319" s="6" t="s">
        <v>31</v>
      </c>
      <c r="C2319" s="6" t="s">
        <v>56</v>
      </c>
      <c r="D2319" s="7" t="s">
        <v>68</v>
      </c>
      <c r="E2319" s="7" t="s">
        <v>68</v>
      </c>
      <c r="F2319" s="7" t="s">
        <v>68</v>
      </c>
      <c r="G2319" s="7" t="s">
        <v>68</v>
      </c>
      <c r="H2319" s="7" t="s">
        <v>68</v>
      </c>
      <c r="I2319" s="6" t="s">
        <v>1843</v>
      </c>
      <c r="J2319" s="6" t="s">
        <v>625</v>
      </c>
      <c r="K2319" s="7" t="s">
        <v>68</v>
      </c>
      <c r="L2319" s="7" t="s">
        <v>68</v>
      </c>
      <c r="M2319" s="7" t="s">
        <v>68</v>
      </c>
      <c r="N2319" s="7" t="s">
        <v>68</v>
      </c>
      <c r="O2319" s="7" t="s">
        <v>68</v>
      </c>
      <c r="P2319" s="6" t="s">
        <v>2433</v>
      </c>
      <c r="Q2319" s="6" t="s">
        <v>1858</v>
      </c>
      <c r="R2319" s="6" t="s">
        <v>629</v>
      </c>
      <c r="S2319" s="6" t="s">
        <v>627</v>
      </c>
      <c r="T2319" s="6" t="s">
        <v>630</v>
      </c>
      <c r="U2319" s="6" t="s">
        <v>104</v>
      </c>
      <c r="V2319" s="6" t="s">
        <v>45</v>
      </c>
      <c r="W2319" s="6" t="s">
        <v>34</v>
      </c>
      <c r="X2319" s="6" t="s">
        <v>46</v>
      </c>
      <c r="Y2319" s="6" t="s">
        <v>47</v>
      </c>
      <c r="Z2319" s="6" t="s">
        <v>280</v>
      </c>
      <c r="AA2319" s="6" t="s">
        <v>2434</v>
      </c>
      <c r="AB2319" s="7">
        <v>1</v>
      </c>
      <c r="AC2319" s="7">
        <v>16894</v>
      </c>
      <c r="AD2319" s="7">
        <v>16.89</v>
      </c>
      <c r="AE2319" s="6" t="s">
        <v>68</v>
      </c>
    </row>
    <row r="2320" spans="1:31" ht="22" customHeight="1" x14ac:dyDescent="0.3">
      <c r="A2320" s="2">
        <v>42698</v>
      </c>
      <c r="B2320" s="3" t="s">
        <v>31</v>
      </c>
      <c r="C2320" s="3" t="s">
        <v>1873</v>
      </c>
      <c r="D2320" s="3" t="s">
        <v>33</v>
      </c>
      <c r="E2320" s="3" t="s">
        <v>34</v>
      </c>
      <c r="F2320" s="3" t="s">
        <v>61</v>
      </c>
      <c r="G2320" s="8">
        <v>668366358</v>
      </c>
      <c r="H2320" s="4" t="s">
        <v>68</v>
      </c>
      <c r="I2320" s="3" t="s">
        <v>1874</v>
      </c>
      <c r="J2320" s="3" t="s">
        <v>244</v>
      </c>
      <c r="K2320" s="4" t="s">
        <v>68</v>
      </c>
      <c r="L2320" s="3" t="s">
        <v>245</v>
      </c>
      <c r="M2320" s="3" t="s">
        <v>61</v>
      </c>
      <c r="N2320" s="4" t="s">
        <v>68</v>
      </c>
      <c r="O2320" s="4" t="s">
        <v>68</v>
      </c>
      <c r="P2320" s="3" t="s">
        <v>246</v>
      </c>
      <c r="Q2320" s="3" t="s">
        <v>1845</v>
      </c>
      <c r="R2320" s="3" t="s">
        <v>474</v>
      </c>
      <c r="S2320" s="3" t="s">
        <v>245</v>
      </c>
      <c r="T2320" s="3" t="s">
        <v>475</v>
      </c>
      <c r="U2320" s="3" t="s">
        <v>124</v>
      </c>
      <c r="V2320" s="3" t="s">
        <v>45</v>
      </c>
      <c r="W2320" s="3" t="s">
        <v>34</v>
      </c>
      <c r="X2320" s="3" t="s">
        <v>46</v>
      </c>
      <c r="Y2320" s="3" t="s">
        <v>47</v>
      </c>
      <c r="Z2320" s="3" t="s">
        <v>2435</v>
      </c>
      <c r="AA2320" s="3" t="s">
        <v>2436</v>
      </c>
      <c r="AB2320" s="4">
        <v>3</v>
      </c>
      <c r="AC2320" s="4">
        <v>73200</v>
      </c>
      <c r="AD2320" s="4">
        <v>73.2</v>
      </c>
      <c r="AE2320" s="4">
        <v>260000</v>
      </c>
    </row>
    <row r="2321" spans="1:31" ht="22" customHeight="1" x14ac:dyDescent="0.3">
      <c r="A2321" s="5">
        <v>42696</v>
      </c>
      <c r="B2321" s="6" t="s">
        <v>31</v>
      </c>
      <c r="C2321" s="6" t="s">
        <v>56</v>
      </c>
      <c r="D2321" s="6" t="s">
        <v>222</v>
      </c>
      <c r="E2321" s="6" t="s">
        <v>34</v>
      </c>
      <c r="F2321" s="7" t="s">
        <v>68</v>
      </c>
      <c r="G2321" s="7" t="s">
        <v>68</v>
      </c>
      <c r="H2321" s="7" t="s">
        <v>68</v>
      </c>
      <c r="I2321" s="6" t="s">
        <v>1882</v>
      </c>
      <c r="J2321" s="6" t="s">
        <v>230</v>
      </c>
      <c r="K2321" s="6" t="s">
        <v>580</v>
      </c>
      <c r="L2321" s="6" t="s">
        <v>110</v>
      </c>
      <c r="M2321" s="7" t="s">
        <v>68</v>
      </c>
      <c r="N2321" s="7" t="s">
        <v>68</v>
      </c>
      <c r="O2321" s="7" t="s">
        <v>68</v>
      </c>
      <c r="P2321" s="6" t="s">
        <v>231</v>
      </c>
      <c r="Q2321" s="6" t="s">
        <v>1858</v>
      </c>
      <c r="R2321" s="6" t="s">
        <v>133</v>
      </c>
      <c r="S2321" s="6" t="s">
        <v>110</v>
      </c>
      <c r="T2321" s="6" t="s">
        <v>134</v>
      </c>
      <c r="U2321" s="6" t="s">
        <v>115</v>
      </c>
      <c r="V2321" s="6" t="s">
        <v>45</v>
      </c>
      <c r="W2321" s="6" t="s">
        <v>34</v>
      </c>
      <c r="X2321" s="6" t="s">
        <v>46</v>
      </c>
      <c r="Y2321" s="6" t="s">
        <v>47</v>
      </c>
      <c r="Z2321" s="6" t="s">
        <v>234</v>
      </c>
      <c r="AA2321" s="6" t="s">
        <v>2437</v>
      </c>
      <c r="AB2321" s="7">
        <v>1</v>
      </c>
      <c r="AC2321" s="7">
        <v>20760</v>
      </c>
      <c r="AD2321" s="7">
        <v>20.76</v>
      </c>
      <c r="AE2321" s="7">
        <v>24600</v>
      </c>
    </row>
    <row r="2322" spans="1:31" ht="22" customHeight="1" x14ac:dyDescent="0.3">
      <c r="A2322" s="2">
        <v>42695</v>
      </c>
      <c r="B2322" s="3" t="s">
        <v>31</v>
      </c>
      <c r="C2322" s="3" t="s">
        <v>56</v>
      </c>
      <c r="D2322" s="4" t="s">
        <v>68</v>
      </c>
      <c r="E2322" s="4" t="s">
        <v>68</v>
      </c>
      <c r="F2322" s="4" t="s">
        <v>68</v>
      </c>
      <c r="G2322" s="4" t="s">
        <v>68</v>
      </c>
      <c r="H2322" s="4" t="s">
        <v>68</v>
      </c>
      <c r="I2322" s="3" t="s">
        <v>1843</v>
      </c>
      <c r="J2322" s="3" t="s">
        <v>131</v>
      </c>
      <c r="K2322" s="3" t="s">
        <v>109</v>
      </c>
      <c r="L2322" s="3" t="s">
        <v>110</v>
      </c>
      <c r="M2322" s="4" t="s">
        <v>68</v>
      </c>
      <c r="N2322" s="4" t="s">
        <v>68</v>
      </c>
      <c r="O2322" s="4" t="s">
        <v>68</v>
      </c>
      <c r="P2322" s="3" t="s">
        <v>132</v>
      </c>
      <c r="Q2322" s="3" t="s">
        <v>1858</v>
      </c>
      <c r="R2322" s="3" t="s">
        <v>113</v>
      </c>
      <c r="S2322" s="3" t="s">
        <v>110</v>
      </c>
      <c r="T2322" s="3" t="s">
        <v>114</v>
      </c>
      <c r="U2322" s="3" t="s">
        <v>115</v>
      </c>
      <c r="V2322" s="3" t="s">
        <v>45</v>
      </c>
      <c r="W2322" s="3" t="s">
        <v>34</v>
      </c>
      <c r="X2322" s="3" t="s">
        <v>46</v>
      </c>
      <c r="Y2322" s="3" t="s">
        <v>47</v>
      </c>
      <c r="Z2322" s="3" t="s">
        <v>971</v>
      </c>
      <c r="AA2322" s="3" t="s">
        <v>2438</v>
      </c>
      <c r="AB2322" s="4">
        <v>1</v>
      </c>
      <c r="AC2322" s="4">
        <v>13752</v>
      </c>
      <c r="AD2322" s="4">
        <v>13.75</v>
      </c>
      <c r="AE2322" s="4">
        <v>346000</v>
      </c>
    </row>
    <row r="2323" spans="1:31" ht="22" customHeight="1" x14ac:dyDescent="0.3">
      <c r="A2323" s="5">
        <v>42695</v>
      </c>
      <c r="B2323" s="6" t="s">
        <v>31</v>
      </c>
      <c r="C2323" s="6" t="s">
        <v>56</v>
      </c>
      <c r="D2323" s="6" t="s">
        <v>222</v>
      </c>
      <c r="E2323" s="6" t="s">
        <v>34</v>
      </c>
      <c r="F2323" s="7" t="s">
        <v>68</v>
      </c>
      <c r="G2323" s="7" t="s">
        <v>68</v>
      </c>
      <c r="H2323" s="7" t="s">
        <v>68</v>
      </c>
      <c r="I2323" s="6" t="s">
        <v>1882</v>
      </c>
      <c r="J2323" s="6" t="s">
        <v>385</v>
      </c>
      <c r="K2323" s="7" t="s">
        <v>68</v>
      </c>
      <c r="L2323" s="6" t="s">
        <v>120</v>
      </c>
      <c r="M2323" s="6" t="s">
        <v>61</v>
      </c>
      <c r="N2323" s="7" t="s">
        <v>68</v>
      </c>
      <c r="O2323" s="7" t="s">
        <v>68</v>
      </c>
      <c r="P2323" s="6" t="s">
        <v>387</v>
      </c>
      <c r="Q2323" s="6" t="s">
        <v>1858</v>
      </c>
      <c r="R2323" s="6" t="s">
        <v>122</v>
      </c>
      <c r="S2323" s="6" t="s">
        <v>120</v>
      </c>
      <c r="T2323" s="6" t="s">
        <v>123</v>
      </c>
      <c r="U2323" s="6" t="s">
        <v>124</v>
      </c>
      <c r="V2323" s="6" t="s">
        <v>45</v>
      </c>
      <c r="W2323" s="6" t="s">
        <v>34</v>
      </c>
      <c r="X2323" s="6" t="s">
        <v>46</v>
      </c>
      <c r="Y2323" s="6" t="s">
        <v>47</v>
      </c>
      <c r="Z2323" s="6" t="s">
        <v>388</v>
      </c>
      <c r="AA2323" s="6" t="s">
        <v>2019</v>
      </c>
      <c r="AB2323" s="7">
        <v>2</v>
      </c>
      <c r="AC2323" s="7">
        <v>24120</v>
      </c>
      <c r="AD2323" s="7">
        <v>24.12</v>
      </c>
      <c r="AE2323" s="7">
        <v>593000</v>
      </c>
    </row>
    <row r="2324" spans="1:31" ht="22" customHeight="1" x14ac:dyDescent="0.3">
      <c r="A2324" s="2">
        <v>42695</v>
      </c>
      <c r="B2324" s="3" t="s">
        <v>31</v>
      </c>
      <c r="C2324" s="3" t="s">
        <v>56</v>
      </c>
      <c r="D2324" s="4" t="s">
        <v>68</v>
      </c>
      <c r="E2324" s="4" t="s">
        <v>68</v>
      </c>
      <c r="F2324" s="4" t="s">
        <v>68</v>
      </c>
      <c r="G2324" s="4" t="s">
        <v>68</v>
      </c>
      <c r="H2324" s="4" t="s">
        <v>68</v>
      </c>
      <c r="I2324" s="3" t="s">
        <v>1843</v>
      </c>
      <c r="J2324" s="3" t="s">
        <v>131</v>
      </c>
      <c r="K2324" s="3" t="s">
        <v>109</v>
      </c>
      <c r="L2324" s="3" t="s">
        <v>110</v>
      </c>
      <c r="M2324" s="4" t="s">
        <v>68</v>
      </c>
      <c r="N2324" s="4" t="s">
        <v>68</v>
      </c>
      <c r="O2324" s="4" t="s">
        <v>68</v>
      </c>
      <c r="P2324" s="3" t="s">
        <v>132</v>
      </c>
      <c r="Q2324" s="3" t="s">
        <v>1858</v>
      </c>
      <c r="R2324" s="3" t="s">
        <v>113</v>
      </c>
      <c r="S2324" s="3" t="s">
        <v>110</v>
      </c>
      <c r="T2324" s="3" t="s">
        <v>114</v>
      </c>
      <c r="U2324" s="3" t="s">
        <v>115</v>
      </c>
      <c r="V2324" s="3" t="s">
        <v>45</v>
      </c>
      <c r="W2324" s="3" t="s">
        <v>34</v>
      </c>
      <c r="X2324" s="3" t="s">
        <v>46</v>
      </c>
      <c r="Y2324" s="3" t="s">
        <v>47</v>
      </c>
      <c r="Z2324" s="3" t="s">
        <v>971</v>
      </c>
      <c r="AA2324" s="3" t="s">
        <v>2439</v>
      </c>
      <c r="AB2324" s="4">
        <v>1</v>
      </c>
      <c r="AC2324" s="4">
        <v>14152</v>
      </c>
      <c r="AD2324" s="4">
        <v>14.15</v>
      </c>
      <c r="AE2324" s="4">
        <v>356000</v>
      </c>
    </row>
    <row r="2325" spans="1:31" ht="22" customHeight="1" x14ac:dyDescent="0.3">
      <c r="A2325" s="5">
        <v>42695</v>
      </c>
      <c r="B2325" s="6" t="s">
        <v>31</v>
      </c>
      <c r="C2325" s="6" t="s">
        <v>56</v>
      </c>
      <c r="D2325" s="7" t="s">
        <v>68</v>
      </c>
      <c r="E2325" s="7" t="s">
        <v>68</v>
      </c>
      <c r="F2325" s="7" t="s">
        <v>68</v>
      </c>
      <c r="G2325" s="7" t="s">
        <v>68</v>
      </c>
      <c r="H2325" s="7" t="s">
        <v>68</v>
      </c>
      <c r="I2325" s="6" t="s">
        <v>1843</v>
      </c>
      <c r="J2325" s="6" t="s">
        <v>656</v>
      </c>
      <c r="K2325" s="7" t="s">
        <v>68</v>
      </c>
      <c r="L2325" s="7" t="s">
        <v>68</v>
      </c>
      <c r="M2325" s="7" t="s">
        <v>68</v>
      </c>
      <c r="N2325" s="7" t="s">
        <v>68</v>
      </c>
      <c r="O2325" s="7" t="s">
        <v>68</v>
      </c>
      <c r="P2325" s="6" t="s">
        <v>657</v>
      </c>
      <c r="Q2325" s="6" t="s">
        <v>1858</v>
      </c>
      <c r="R2325" s="6" t="s">
        <v>133</v>
      </c>
      <c r="S2325" s="6" t="s">
        <v>110</v>
      </c>
      <c r="T2325" s="6" t="s">
        <v>134</v>
      </c>
      <c r="U2325" s="6" t="s">
        <v>115</v>
      </c>
      <c r="V2325" s="6" t="s">
        <v>45</v>
      </c>
      <c r="W2325" s="6" t="s">
        <v>34</v>
      </c>
      <c r="X2325" s="6" t="s">
        <v>46</v>
      </c>
      <c r="Y2325" s="6" t="s">
        <v>47</v>
      </c>
      <c r="Z2325" s="6" t="s">
        <v>373</v>
      </c>
      <c r="AA2325" s="6" t="s">
        <v>2440</v>
      </c>
      <c r="AB2325" s="7">
        <v>6</v>
      </c>
      <c r="AC2325" s="7">
        <v>111000</v>
      </c>
      <c r="AD2325" s="7">
        <v>111</v>
      </c>
      <c r="AE2325" s="7">
        <v>7651000</v>
      </c>
    </row>
    <row r="2326" spans="1:31" ht="22" customHeight="1" x14ac:dyDescent="0.3">
      <c r="A2326" s="2">
        <v>42695</v>
      </c>
      <c r="B2326" s="3" t="s">
        <v>31</v>
      </c>
      <c r="C2326" s="3" t="s">
        <v>56</v>
      </c>
      <c r="D2326" s="4" t="s">
        <v>68</v>
      </c>
      <c r="E2326" s="4" t="s">
        <v>68</v>
      </c>
      <c r="F2326" s="4" t="s">
        <v>68</v>
      </c>
      <c r="G2326" s="4" t="s">
        <v>68</v>
      </c>
      <c r="H2326" s="4" t="s">
        <v>68</v>
      </c>
      <c r="I2326" s="3" t="s">
        <v>1843</v>
      </c>
      <c r="J2326" s="3" t="s">
        <v>77</v>
      </c>
      <c r="K2326" s="3" t="s">
        <v>78</v>
      </c>
      <c r="L2326" s="3" t="s">
        <v>79</v>
      </c>
      <c r="M2326" s="4" t="s">
        <v>68</v>
      </c>
      <c r="N2326" s="4" t="s">
        <v>68</v>
      </c>
      <c r="O2326" s="4" t="s">
        <v>68</v>
      </c>
      <c r="P2326" s="3" t="s">
        <v>80</v>
      </c>
      <c r="Q2326" s="3" t="s">
        <v>1136</v>
      </c>
      <c r="R2326" s="3" t="s">
        <v>82</v>
      </c>
      <c r="S2326" s="3" t="s">
        <v>79</v>
      </c>
      <c r="T2326" s="3" t="s">
        <v>83</v>
      </c>
      <c r="U2326" s="3" t="s">
        <v>65</v>
      </c>
      <c r="V2326" s="3" t="s">
        <v>45</v>
      </c>
      <c r="W2326" s="3" t="s">
        <v>34</v>
      </c>
      <c r="X2326" s="3" t="s">
        <v>46</v>
      </c>
      <c r="Y2326" s="3" t="s">
        <v>47</v>
      </c>
      <c r="Z2326" s="3" t="s">
        <v>84</v>
      </c>
      <c r="AA2326" s="3" t="s">
        <v>2424</v>
      </c>
      <c r="AB2326" s="4">
        <v>8</v>
      </c>
      <c r="AC2326" s="4">
        <v>115528</v>
      </c>
      <c r="AD2326" s="4">
        <v>115.53</v>
      </c>
      <c r="AE2326" s="4">
        <v>542000</v>
      </c>
    </row>
    <row r="2327" spans="1:31" ht="22" customHeight="1" x14ac:dyDescent="0.3">
      <c r="A2327" s="5">
        <v>42695</v>
      </c>
      <c r="B2327" s="6" t="s">
        <v>31</v>
      </c>
      <c r="C2327" s="6" t="s">
        <v>56</v>
      </c>
      <c r="D2327" s="7" t="s">
        <v>68</v>
      </c>
      <c r="E2327" s="7" t="s">
        <v>68</v>
      </c>
      <c r="F2327" s="7" t="s">
        <v>68</v>
      </c>
      <c r="G2327" s="7" t="s">
        <v>68</v>
      </c>
      <c r="H2327" s="7" t="s">
        <v>68</v>
      </c>
      <c r="I2327" s="6" t="s">
        <v>1843</v>
      </c>
      <c r="J2327" s="6" t="s">
        <v>656</v>
      </c>
      <c r="K2327" s="7" t="s">
        <v>68</v>
      </c>
      <c r="L2327" s="7" t="s">
        <v>68</v>
      </c>
      <c r="M2327" s="7" t="s">
        <v>68</v>
      </c>
      <c r="N2327" s="7" t="s">
        <v>68</v>
      </c>
      <c r="O2327" s="7" t="s">
        <v>68</v>
      </c>
      <c r="P2327" s="6" t="s">
        <v>657</v>
      </c>
      <c r="Q2327" s="6" t="s">
        <v>1858</v>
      </c>
      <c r="R2327" s="6" t="s">
        <v>133</v>
      </c>
      <c r="S2327" s="6" t="s">
        <v>110</v>
      </c>
      <c r="T2327" s="6" t="s">
        <v>134</v>
      </c>
      <c r="U2327" s="6" t="s">
        <v>115</v>
      </c>
      <c r="V2327" s="6" t="s">
        <v>45</v>
      </c>
      <c r="W2327" s="6" t="s">
        <v>34</v>
      </c>
      <c r="X2327" s="6" t="s">
        <v>46</v>
      </c>
      <c r="Y2327" s="6" t="s">
        <v>47</v>
      </c>
      <c r="Z2327" s="6" t="s">
        <v>163</v>
      </c>
      <c r="AA2327" s="6" t="s">
        <v>2441</v>
      </c>
      <c r="AB2327" s="7">
        <v>2</v>
      </c>
      <c r="AC2327" s="7">
        <v>36400</v>
      </c>
      <c r="AD2327" s="7">
        <v>36.4</v>
      </c>
      <c r="AE2327" s="7">
        <v>785000</v>
      </c>
    </row>
    <row r="2328" spans="1:31" ht="22" customHeight="1" x14ac:dyDescent="0.3">
      <c r="A2328" s="2">
        <v>42694</v>
      </c>
      <c r="B2328" s="3" t="s">
        <v>31</v>
      </c>
      <c r="C2328" s="3" t="s">
        <v>56</v>
      </c>
      <c r="D2328" s="4" t="s">
        <v>68</v>
      </c>
      <c r="E2328" s="4" t="s">
        <v>68</v>
      </c>
      <c r="F2328" s="4" t="s">
        <v>68</v>
      </c>
      <c r="G2328" s="4" t="s">
        <v>68</v>
      </c>
      <c r="H2328" s="4" t="s">
        <v>68</v>
      </c>
      <c r="I2328" s="3" t="s">
        <v>1843</v>
      </c>
      <c r="J2328" s="3" t="s">
        <v>1676</v>
      </c>
      <c r="K2328" s="3" t="s">
        <v>1677</v>
      </c>
      <c r="L2328" s="3" t="s">
        <v>92</v>
      </c>
      <c r="M2328" s="3" t="s">
        <v>61</v>
      </c>
      <c r="N2328" s="8">
        <v>42196711</v>
      </c>
      <c r="O2328" s="4" t="s">
        <v>68</v>
      </c>
      <c r="P2328" s="3" t="s">
        <v>1678</v>
      </c>
      <c r="Q2328" s="3" t="s">
        <v>1858</v>
      </c>
      <c r="R2328" s="3" t="s">
        <v>91</v>
      </c>
      <c r="S2328" s="3" t="s">
        <v>92</v>
      </c>
      <c r="T2328" s="3" t="s">
        <v>93</v>
      </c>
      <c r="U2328" s="3" t="s">
        <v>94</v>
      </c>
      <c r="V2328" s="3" t="s">
        <v>45</v>
      </c>
      <c r="W2328" s="3" t="s">
        <v>34</v>
      </c>
      <c r="X2328" s="3" t="s">
        <v>46</v>
      </c>
      <c r="Y2328" s="3" t="s">
        <v>47</v>
      </c>
      <c r="Z2328" s="3" t="s">
        <v>205</v>
      </c>
      <c r="AA2328" s="3" t="s">
        <v>2442</v>
      </c>
      <c r="AB2328" s="4">
        <v>2</v>
      </c>
      <c r="AC2328" s="4">
        <v>25200</v>
      </c>
      <c r="AD2328" s="4">
        <v>25.2</v>
      </c>
      <c r="AE2328" s="4">
        <v>317000</v>
      </c>
    </row>
    <row r="2329" spans="1:31" ht="22" customHeight="1" x14ac:dyDescent="0.3">
      <c r="A2329" s="5">
        <v>42694</v>
      </c>
      <c r="B2329" s="6" t="s">
        <v>31</v>
      </c>
      <c r="C2329" s="6" t="s">
        <v>56</v>
      </c>
      <c r="D2329" s="7" t="s">
        <v>68</v>
      </c>
      <c r="E2329" s="7" t="s">
        <v>68</v>
      </c>
      <c r="F2329" s="7" t="s">
        <v>68</v>
      </c>
      <c r="G2329" s="7" t="s">
        <v>68</v>
      </c>
      <c r="H2329" s="7" t="s">
        <v>68</v>
      </c>
      <c r="I2329" s="6" t="s">
        <v>1843</v>
      </c>
      <c r="J2329" s="6" t="s">
        <v>1676</v>
      </c>
      <c r="K2329" s="6" t="s">
        <v>1677</v>
      </c>
      <c r="L2329" s="6" t="s">
        <v>92</v>
      </c>
      <c r="M2329" s="6" t="s">
        <v>61</v>
      </c>
      <c r="N2329" s="9">
        <v>42196711</v>
      </c>
      <c r="O2329" s="7" t="s">
        <v>68</v>
      </c>
      <c r="P2329" s="6" t="s">
        <v>1678</v>
      </c>
      <c r="Q2329" s="6" t="s">
        <v>1858</v>
      </c>
      <c r="R2329" s="6" t="s">
        <v>91</v>
      </c>
      <c r="S2329" s="6" t="s">
        <v>92</v>
      </c>
      <c r="T2329" s="6" t="s">
        <v>93</v>
      </c>
      <c r="U2329" s="6" t="s">
        <v>94</v>
      </c>
      <c r="V2329" s="6" t="s">
        <v>45</v>
      </c>
      <c r="W2329" s="6" t="s">
        <v>34</v>
      </c>
      <c r="X2329" s="6" t="s">
        <v>46</v>
      </c>
      <c r="Y2329" s="6" t="s">
        <v>47</v>
      </c>
      <c r="Z2329" s="6" t="s">
        <v>205</v>
      </c>
      <c r="AA2329" s="6" t="s">
        <v>2443</v>
      </c>
      <c r="AB2329" s="7">
        <v>4</v>
      </c>
      <c r="AC2329" s="7">
        <v>50400</v>
      </c>
      <c r="AD2329" s="7">
        <v>50.4</v>
      </c>
      <c r="AE2329" s="7">
        <v>635000</v>
      </c>
    </row>
    <row r="2330" spans="1:31" ht="22" customHeight="1" x14ac:dyDescent="0.3">
      <c r="A2330" s="2">
        <v>42694</v>
      </c>
      <c r="B2330" s="3" t="s">
        <v>31</v>
      </c>
      <c r="C2330" s="3" t="s">
        <v>56</v>
      </c>
      <c r="D2330" s="4" t="s">
        <v>68</v>
      </c>
      <c r="E2330" s="4" t="s">
        <v>68</v>
      </c>
      <c r="F2330" s="4" t="s">
        <v>68</v>
      </c>
      <c r="G2330" s="4" t="s">
        <v>68</v>
      </c>
      <c r="H2330" s="4" t="s">
        <v>68</v>
      </c>
      <c r="I2330" s="3" t="s">
        <v>1843</v>
      </c>
      <c r="J2330" s="3" t="s">
        <v>1676</v>
      </c>
      <c r="K2330" s="3" t="s">
        <v>1677</v>
      </c>
      <c r="L2330" s="3" t="s">
        <v>92</v>
      </c>
      <c r="M2330" s="3" t="s">
        <v>61</v>
      </c>
      <c r="N2330" s="8">
        <v>42196711</v>
      </c>
      <c r="O2330" s="4" t="s">
        <v>68</v>
      </c>
      <c r="P2330" s="3" t="s">
        <v>1678</v>
      </c>
      <c r="Q2330" s="3" t="s">
        <v>1858</v>
      </c>
      <c r="R2330" s="3" t="s">
        <v>91</v>
      </c>
      <c r="S2330" s="3" t="s">
        <v>92</v>
      </c>
      <c r="T2330" s="3" t="s">
        <v>93</v>
      </c>
      <c r="U2330" s="3" t="s">
        <v>94</v>
      </c>
      <c r="V2330" s="3" t="s">
        <v>45</v>
      </c>
      <c r="W2330" s="3" t="s">
        <v>34</v>
      </c>
      <c r="X2330" s="3" t="s">
        <v>46</v>
      </c>
      <c r="Y2330" s="3" t="s">
        <v>47</v>
      </c>
      <c r="Z2330" s="3" t="s">
        <v>205</v>
      </c>
      <c r="AA2330" s="3" t="s">
        <v>2444</v>
      </c>
      <c r="AB2330" s="4">
        <v>2</v>
      </c>
      <c r="AC2330" s="4">
        <v>25200</v>
      </c>
      <c r="AD2330" s="4">
        <v>25.2</v>
      </c>
      <c r="AE2330" s="4">
        <v>317000</v>
      </c>
    </row>
    <row r="2331" spans="1:31" ht="22" customHeight="1" x14ac:dyDescent="0.3">
      <c r="A2331" s="5">
        <v>42694</v>
      </c>
      <c r="B2331" s="6" t="s">
        <v>31</v>
      </c>
      <c r="C2331" s="6" t="s">
        <v>1873</v>
      </c>
      <c r="D2331" s="6" t="s">
        <v>33</v>
      </c>
      <c r="E2331" s="6" t="s">
        <v>34</v>
      </c>
      <c r="F2331" s="6" t="s">
        <v>61</v>
      </c>
      <c r="G2331" s="9">
        <v>668366358</v>
      </c>
      <c r="H2331" s="7" t="s">
        <v>68</v>
      </c>
      <c r="I2331" s="6" t="s">
        <v>1874</v>
      </c>
      <c r="J2331" s="6" t="s">
        <v>1382</v>
      </c>
      <c r="K2331" s="6" t="s">
        <v>119</v>
      </c>
      <c r="L2331" s="6" t="s">
        <v>120</v>
      </c>
      <c r="M2331" s="7" t="s">
        <v>68</v>
      </c>
      <c r="N2331" s="7" t="s">
        <v>68</v>
      </c>
      <c r="O2331" s="7" t="s">
        <v>68</v>
      </c>
      <c r="P2331" s="6" t="s">
        <v>1383</v>
      </c>
      <c r="Q2331" s="6" t="s">
        <v>1845</v>
      </c>
      <c r="R2331" s="6" t="s">
        <v>122</v>
      </c>
      <c r="S2331" s="6" t="s">
        <v>120</v>
      </c>
      <c r="T2331" s="6" t="s">
        <v>123</v>
      </c>
      <c r="U2331" s="6" t="s">
        <v>124</v>
      </c>
      <c r="V2331" s="6" t="s">
        <v>45</v>
      </c>
      <c r="W2331" s="6" t="s">
        <v>34</v>
      </c>
      <c r="X2331" s="6" t="s">
        <v>46</v>
      </c>
      <c r="Y2331" s="6" t="s">
        <v>47</v>
      </c>
      <c r="Z2331" s="6" t="s">
        <v>187</v>
      </c>
      <c r="AA2331" s="6" t="s">
        <v>2445</v>
      </c>
      <c r="AB2331" s="7">
        <v>2</v>
      </c>
      <c r="AC2331" s="7">
        <v>15120</v>
      </c>
      <c r="AD2331" s="7">
        <v>15.12</v>
      </c>
      <c r="AE2331" s="7">
        <v>61000</v>
      </c>
    </row>
    <row r="2332" spans="1:31" ht="22" customHeight="1" x14ac:dyDescent="0.3">
      <c r="A2332" s="2">
        <v>42694</v>
      </c>
      <c r="B2332" s="3" t="s">
        <v>31</v>
      </c>
      <c r="C2332" s="3" t="s">
        <v>56</v>
      </c>
      <c r="D2332" s="4" t="s">
        <v>68</v>
      </c>
      <c r="E2332" s="4" t="s">
        <v>68</v>
      </c>
      <c r="F2332" s="4" t="s">
        <v>68</v>
      </c>
      <c r="G2332" s="4" t="s">
        <v>68</v>
      </c>
      <c r="H2332" s="4" t="s">
        <v>68</v>
      </c>
      <c r="I2332" s="3" t="s">
        <v>1843</v>
      </c>
      <c r="J2332" s="3" t="s">
        <v>2249</v>
      </c>
      <c r="K2332" s="3" t="s">
        <v>170</v>
      </c>
      <c r="L2332" s="3" t="s">
        <v>120</v>
      </c>
      <c r="M2332" s="4" t="s">
        <v>68</v>
      </c>
      <c r="N2332" s="4" t="s">
        <v>68</v>
      </c>
      <c r="O2332" s="4" t="s">
        <v>68</v>
      </c>
      <c r="P2332" s="3" t="s">
        <v>2250</v>
      </c>
      <c r="Q2332" s="3" t="s">
        <v>1858</v>
      </c>
      <c r="R2332" s="3" t="s">
        <v>122</v>
      </c>
      <c r="S2332" s="3" t="s">
        <v>120</v>
      </c>
      <c r="T2332" s="3" t="s">
        <v>123</v>
      </c>
      <c r="U2332" s="3" t="s">
        <v>124</v>
      </c>
      <c r="V2332" s="3" t="s">
        <v>45</v>
      </c>
      <c r="W2332" s="3" t="s">
        <v>34</v>
      </c>
      <c r="X2332" s="3" t="s">
        <v>46</v>
      </c>
      <c r="Y2332" s="3" t="s">
        <v>47</v>
      </c>
      <c r="Z2332" s="3" t="s">
        <v>364</v>
      </c>
      <c r="AA2332" s="3" t="s">
        <v>2446</v>
      </c>
      <c r="AB2332" s="4">
        <v>1</v>
      </c>
      <c r="AC2332" s="4">
        <v>10640</v>
      </c>
      <c r="AD2332" s="4">
        <v>10.64</v>
      </c>
      <c r="AE2332" s="4">
        <v>134000</v>
      </c>
    </row>
    <row r="2333" spans="1:31" ht="22" customHeight="1" x14ac:dyDescent="0.3">
      <c r="A2333" s="5">
        <v>42694</v>
      </c>
      <c r="B2333" s="6" t="s">
        <v>31</v>
      </c>
      <c r="C2333" s="6" t="s">
        <v>56</v>
      </c>
      <c r="D2333" s="7" t="s">
        <v>68</v>
      </c>
      <c r="E2333" s="7" t="s">
        <v>68</v>
      </c>
      <c r="F2333" s="7" t="s">
        <v>68</v>
      </c>
      <c r="G2333" s="7" t="s">
        <v>68</v>
      </c>
      <c r="H2333" s="7" t="s">
        <v>68</v>
      </c>
      <c r="I2333" s="6" t="s">
        <v>1843</v>
      </c>
      <c r="J2333" s="6" t="s">
        <v>1676</v>
      </c>
      <c r="K2333" s="6" t="s">
        <v>1677</v>
      </c>
      <c r="L2333" s="6" t="s">
        <v>92</v>
      </c>
      <c r="M2333" s="6" t="s">
        <v>61</v>
      </c>
      <c r="N2333" s="9">
        <v>42196711</v>
      </c>
      <c r="O2333" s="7" t="s">
        <v>68</v>
      </c>
      <c r="P2333" s="6" t="s">
        <v>1678</v>
      </c>
      <c r="Q2333" s="6" t="s">
        <v>1858</v>
      </c>
      <c r="R2333" s="6" t="s">
        <v>91</v>
      </c>
      <c r="S2333" s="6" t="s">
        <v>92</v>
      </c>
      <c r="T2333" s="6" t="s">
        <v>93</v>
      </c>
      <c r="U2333" s="6" t="s">
        <v>94</v>
      </c>
      <c r="V2333" s="6" t="s">
        <v>45</v>
      </c>
      <c r="W2333" s="6" t="s">
        <v>34</v>
      </c>
      <c r="X2333" s="6" t="s">
        <v>46</v>
      </c>
      <c r="Y2333" s="6" t="s">
        <v>47</v>
      </c>
      <c r="Z2333" s="6" t="s">
        <v>205</v>
      </c>
      <c r="AA2333" s="6" t="s">
        <v>2447</v>
      </c>
      <c r="AB2333" s="7">
        <v>2</v>
      </c>
      <c r="AC2333" s="7">
        <v>25200</v>
      </c>
      <c r="AD2333" s="7">
        <v>25.2</v>
      </c>
      <c r="AE2333" s="7">
        <v>317000</v>
      </c>
    </row>
    <row r="2334" spans="1:31" ht="22" customHeight="1" x14ac:dyDescent="0.3">
      <c r="A2334" s="2">
        <v>42692</v>
      </c>
      <c r="B2334" s="3" t="s">
        <v>31</v>
      </c>
      <c r="C2334" s="3" t="s">
        <v>56</v>
      </c>
      <c r="D2334" s="4" t="s">
        <v>68</v>
      </c>
      <c r="E2334" s="4" t="s">
        <v>68</v>
      </c>
      <c r="F2334" s="4" t="s">
        <v>68</v>
      </c>
      <c r="G2334" s="4" t="s">
        <v>68</v>
      </c>
      <c r="H2334" s="4" t="s">
        <v>68</v>
      </c>
      <c r="I2334" s="3" t="s">
        <v>1843</v>
      </c>
      <c r="J2334" s="3" t="s">
        <v>625</v>
      </c>
      <c r="K2334" s="4" t="s">
        <v>68</v>
      </c>
      <c r="L2334" s="4" t="s">
        <v>68</v>
      </c>
      <c r="M2334" s="4" t="s">
        <v>68</v>
      </c>
      <c r="N2334" s="4" t="s">
        <v>68</v>
      </c>
      <c r="O2334" s="4" t="s">
        <v>68</v>
      </c>
      <c r="P2334" s="3" t="s">
        <v>2433</v>
      </c>
      <c r="Q2334" s="3" t="s">
        <v>1858</v>
      </c>
      <c r="R2334" s="3" t="s">
        <v>629</v>
      </c>
      <c r="S2334" s="3" t="s">
        <v>627</v>
      </c>
      <c r="T2334" s="3" t="s">
        <v>630</v>
      </c>
      <c r="U2334" s="3" t="s">
        <v>104</v>
      </c>
      <c r="V2334" s="3" t="s">
        <v>45</v>
      </c>
      <c r="W2334" s="3" t="s">
        <v>34</v>
      </c>
      <c r="X2334" s="3" t="s">
        <v>46</v>
      </c>
      <c r="Y2334" s="3" t="s">
        <v>47</v>
      </c>
      <c r="Z2334" s="3" t="s">
        <v>280</v>
      </c>
      <c r="AA2334" s="3" t="s">
        <v>2448</v>
      </c>
      <c r="AB2334" s="4">
        <v>1</v>
      </c>
      <c r="AC2334" s="4">
        <v>16684</v>
      </c>
      <c r="AD2334" s="4">
        <v>16.68</v>
      </c>
      <c r="AE2334" s="3" t="s">
        <v>68</v>
      </c>
    </row>
    <row r="2335" spans="1:31" ht="22" customHeight="1" x14ac:dyDescent="0.3">
      <c r="A2335" s="5">
        <v>42691</v>
      </c>
      <c r="B2335" s="6" t="s">
        <v>31</v>
      </c>
      <c r="C2335" s="6" t="s">
        <v>56</v>
      </c>
      <c r="D2335" s="7" t="s">
        <v>68</v>
      </c>
      <c r="E2335" s="7" t="s">
        <v>68</v>
      </c>
      <c r="F2335" s="7" t="s">
        <v>68</v>
      </c>
      <c r="G2335" s="7" t="s">
        <v>68</v>
      </c>
      <c r="H2335" s="7" t="s">
        <v>68</v>
      </c>
      <c r="I2335" s="6" t="s">
        <v>1843</v>
      </c>
      <c r="J2335" s="6" t="s">
        <v>244</v>
      </c>
      <c r="K2335" s="7" t="s">
        <v>68</v>
      </c>
      <c r="L2335" s="6" t="s">
        <v>245</v>
      </c>
      <c r="M2335" s="6" t="s">
        <v>61</v>
      </c>
      <c r="N2335" s="7" t="s">
        <v>68</v>
      </c>
      <c r="O2335" s="7" t="s">
        <v>68</v>
      </c>
      <c r="P2335" s="6" t="s">
        <v>246</v>
      </c>
      <c r="Q2335" s="6" t="s">
        <v>1858</v>
      </c>
      <c r="R2335" s="6" t="s">
        <v>474</v>
      </c>
      <c r="S2335" s="6" t="s">
        <v>245</v>
      </c>
      <c r="T2335" s="6" t="s">
        <v>475</v>
      </c>
      <c r="U2335" s="6" t="s">
        <v>124</v>
      </c>
      <c r="V2335" s="6" t="s">
        <v>45</v>
      </c>
      <c r="W2335" s="6" t="s">
        <v>34</v>
      </c>
      <c r="X2335" s="6" t="s">
        <v>46</v>
      </c>
      <c r="Y2335" s="6" t="s">
        <v>47</v>
      </c>
      <c r="Z2335" s="6" t="s">
        <v>187</v>
      </c>
      <c r="AA2335" s="6" t="s">
        <v>2449</v>
      </c>
      <c r="AB2335" s="7">
        <v>6</v>
      </c>
      <c r="AC2335" s="7">
        <v>146640</v>
      </c>
      <c r="AD2335" s="7">
        <v>146.63999999999999</v>
      </c>
      <c r="AE2335" s="7">
        <v>2937000</v>
      </c>
    </row>
    <row r="2336" spans="1:31" ht="22" customHeight="1" x14ac:dyDescent="0.3">
      <c r="A2336" s="2">
        <v>42689</v>
      </c>
      <c r="B2336" s="3" t="s">
        <v>31</v>
      </c>
      <c r="C2336" s="3" t="s">
        <v>56</v>
      </c>
      <c r="D2336" s="4" t="s">
        <v>68</v>
      </c>
      <c r="E2336" s="4" t="s">
        <v>68</v>
      </c>
      <c r="F2336" s="4" t="s">
        <v>68</v>
      </c>
      <c r="G2336" s="4" t="s">
        <v>68</v>
      </c>
      <c r="H2336" s="4" t="s">
        <v>68</v>
      </c>
      <c r="I2336" s="3" t="s">
        <v>1843</v>
      </c>
      <c r="J2336" s="3" t="s">
        <v>1676</v>
      </c>
      <c r="K2336" s="3" t="s">
        <v>1677</v>
      </c>
      <c r="L2336" s="3" t="s">
        <v>92</v>
      </c>
      <c r="M2336" s="3" t="s">
        <v>61</v>
      </c>
      <c r="N2336" s="8">
        <v>42196711</v>
      </c>
      <c r="O2336" s="4" t="s">
        <v>68</v>
      </c>
      <c r="P2336" s="3" t="s">
        <v>1678</v>
      </c>
      <c r="Q2336" s="3" t="s">
        <v>1858</v>
      </c>
      <c r="R2336" s="3" t="s">
        <v>91</v>
      </c>
      <c r="S2336" s="3" t="s">
        <v>92</v>
      </c>
      <c r="T2336" s="3" t="s">
        <v>93</v>
      </c>
      <c r="U2336" s="3" t="s">
        <v>94</v>
      </c>
      <c r="V2336" s="3" t="s">
        <v>45</v>
      </c>
      <c r="W2336" s="3" t="s">
        <v>34</v>
      </c>
      <c r="X2336" s="3" t="s">
        <v>46</v>
      </c>
      <c r="Y2336" s="3" t="s">
        <v>47</v>
      </c>
      <c r="Z2336" s="3" t="s">
        <v>205</v>
      </c>
      <c r="AA2336" s="3" t="s">
        <v>2450</v>
      </c>
      <c r="AB2336" s="4">
        <v>2</v>
      </c>
      <c r="AC2336" s="4">
        <v>25200</v>
      </c>
      <c r="AD2336" s="4">
        <v>25.2</v>
      </c>
      <c r="AE2336" s="4">
        <v>317000</v>
      </c>
    </row>
    <row r="2337" spans="1:31" ht="22" customHeight="1" x14ac:dyDescent="0.3">
      <c r="A2337" s="5">
        <v>42689</v>
      </c>
      <c r="B2337" s="6" t="s">
        <v>31</v>
      </c>
      <c r="C2337" s="6" t="s">
        <v>56</v>
      </c>
      <c r="D2337" s="7" t="s">
        <v>68</v>
      </c>
      <c r="E2337" s="7" t="s">
        <v>68</v>
      </c>
      <c r="F2337" s="7" t="s">
        <v>68</v>
      </c>
      <c r="G2337" s="7" t="s">
        <v>68</v>
      </c>
      <c r="H2337" s="7" t="s">
        <v>68</v>
      </c>
      <c r="I2337" s="6" t="s">
        <v>1843</v>
      </c>
      <c r="J2337" s="6" t="s">
        <v>1676</v>
      </c>
      <c r="K2337" s="6" t="s">
        <v>1677</v>
      </c>
      <c r="L2337" s="6" t="s">
        <v>92</v>
      </c>
      <c r="M2337" s="6" t="s">
        <v>61</v>
      </c>
      <c r="N2337" s="9">
        <v>42196711</v>
      </c>
      <c r="O2337" s="7" t="s">
        <v>68</v>
      </c>
      <c r="P2337" s="6" t="s">
        <v>1678</v>
      </c>
      <c r="Q2337" s="6" t="s">
        <v>1858</v>
      </c>
      <c r="R2337" s="6" t="s">
        <v>91</v>
      </c>
      <c r="S2337" s="6" t="s">
        <v>92</v>
      </c>
      <c r="T2337" s="6" t="s">
        <v>93</v>
      </c>
      <c r="U2337" s="6" t="s">
        <v>94</v>
      </c>
      <c r="V2337" s="6" t="s">
        <v>45</v>
      </c>
      <c r="W2337" s="6" t="s">
        <v>34</v>
      </c>
      <c r="X2337" s="6" t="s">
        <v>46</v>
      </c>
      <c r="Y2337" s="6" t="s">
        <v>47</v>
      </c>
      <c r="Z2337" s="6" t="s">
        <v>205</v>
      </c>
      <c r="AA2337" s="6" t="s">
        <v>2451</v>
      </c>
      <c r="AB2337" s="7">
        <v>2</v>
      </c>
      <c r="AC2337" s="7">
        <v>25200</v>
      </c>
      <c r="AD2337" s="7">
        <v>25.2</v>
      </c>
      <c r="AE2337" s="7">
        <v>317000</v>
      </c>
    </row>
    <row r="2338" spans="1:31" ht="22" customHeight="1" x14ac:dyDescent="0.3">
      <c r="A2338" s="2">
        <v>42689</v>
      </c>
      <c r="B2338" s="3" t="s">
        <v>31</v>
      </c>
      <c r="C2338" s="3" t="s">
        <v>56</v>
      </c>
      <c r="D2338" s="4" t="s">
        <v>68</v>
      </c>
      <c r="E2338" s="4" t="s">
        <v>68</v>
      </c>
      <c r="F2338" s="4" t="s">
        <v>68</v>
      </c>
      <c r="G2338" s="4" t="s">
        <v>68</v>
      </c>
      <c r="H2338" s="4" t="s">
        <v>68</v>
      </c>
      <c r="I2338" s="3" t="s">
        <v>1843</v>
      </c>
      <c r="J2338" s="3" t="s">
        <v>1676</v>
      </c>
      <c r="K2338" s="3" t="s">
        <v>1677</v>
      </c>
      <c r="L2338" s="3" t="s">
        <v>92</v>
      </c>
      <c r="M2338" s="3" t="s">
        <v>61</v>
      </c>
      <c r="N2338" s="8">
        <v>42196711</v>
      </c>
      <c r="O2338" s="4" t="s">
        <v>68</v>
      </c>
      <c r="P2338" s="3" t="s">
        <v>1678</v>
      </c>
      <c r="Q2338" s="3" t="s">
        <v>1858</v>
      </c>
      <c r="R2338" s="3" t="s">
        <v>91</v>
      </c>
      <c r="S2338" s="3" t="s">
        <v>92</v>
      </c>
      <c r="T2338" s="3" t="s">
        <v>93</v>
      </c>
      <c r="U2338" s="3" t="s">
        <v>94</v>
      </c>
      <c r="V2338" s="3" t="s">
        <v>45</v>
      </c>
      <c r="W2338" s="3" t="s">
        <v>34</v>
      </c>
      <c r="X2338" s="3" t="s">
        <v>46</v>
      </c>
      <c r="Y2338" s="3" t="s">
        <v>47</v>
      </c>
      <c r="Z2338" s="3" t="s">
        <v>205</v>
      </c>
      <c r="AA2338" s="3" t="s">
        <v>2450</v>
      </c>
      <c r="AB2338" s="4">
        <v>2</v>
      </c>
      <c r="AC2338" s="4">
        <v>25200</v>
      </c>
      <c r="AD2338" s="4">
        <v>25.2</v>
      </c>
      <c r="AE2338" s="4">
        <v>317000</v>
      </c>
    </row>
    <row r="2339" spans="1:31" ht="22" customHeight="1" x14ac:dyDescent="0.3">
      <c r="A2339" s="5">
        <v>42688</v>
      </c>
      <c r="B2339" s="6" t="s">
        <v>31</v>
      </c>
      <c r="C2339" s="6" t="s">
        <v>56</v>
      </c>
      <c r="D2339" s="7" t="s">
        <v>68</v>
      </c>
      <c r="E2339" s="7" t="s">
        <v>68</v>
      </c>
      <c r="F2339" s="7" t="s">
        <v>68</v>
      </c>
      <c r="G2339" s="7" t="s">
        <v>68</v>
      </c>
      <c r="H2339" s="7" t="s">
        <v>68</v>
      </c>
      <c r="I2339" s="6" t="s">
        <v>1843</v>
      </c>
      <c r="J2339" s="6" t="s">
        <v>131</v>
      </c>
      <c r="K2339" s="6" t="s">
        <v>109</v>
      </c>
      <c r="L2339" s="6" t="s">
        <v>110</v>
      </c>
      <c r="M2339" s="7" t="s">
        <v>68</v>
      </c>
      <c r="N2339" s="7" t="s">
        <v>68</v>
      </c>
      <c r="O2339" s="7" t="s">
        <v>68</v>
      </c>
      <c r="P2339" s="6" t="s">
        <v>132</v>
      </c>
      <c r="Q2339" s="6" t="s">
        <v>1858</v>
      </c>
      <c r="R2339" s="6" t="s">
        <v>113</v>
      </c>
      <c r="S2339" s="6" t="s">
        <v>110</v>
      </c>
      <c r="T2339" s="6" t="s">
        <v>114</v>
      </c>
      <c r="U2339" s="6" t="s">
        <v>115</v>
      </c>
      <c r="V2339" s="6" t="s">
        <v>45</v>
      </c>
      <c r="W2339" s="6" t="s">
        <v>34</v>
      </c>
      <c r="X2339" s="6" t="s">
        <v>46</v>
      </c>
      <c r="Y2339" s="6" t="s">
        <v>47</v>
      </c>
      <c r="Z2339" s="6" t="s">
        <v>971</v>
      </c>
      <c r="AA2339" s="6" t="s">
        <v>2331</v>
      </c>
      <c r="AB2339" s="7">
        <v>2</v>
      </c>
      <c r="AC2339" s="7">
        <v>28840</v>
      </c>
      <c r="AD2339" s="7">
        <v>28.84</v>
      </c>
      <c r="AE2339" s="7">
        <v>726000</v>
      </c>
    </row>
    <row r="2340" spans="1:31" ht="22" customHeight="1" x14ac:dyDescent="0.3">
      <c r="A2340" s="2">
        <v>42688</v>
      </c>
      <c r="B2340" s="3" t="s">
        <v>31</v>
      </c>
      <c r="C2340" s="3" t="s">
        <v>56</v>
      </c>
      <c r="D2340" s="4" t="s">
        <v>68</v>
      </c>
      <c r="E2340" s="4" t="s">
        <v>68</v>
      </c>
      <c r="F2340" s="4" t="s">
        <v>68</v>
      </c>
      <c r="G2340" s="4" t="s">
        <v>68</v>
      </c>
      <c r="H2340" s="4" t="s">
        <v>68</v>
      </c>
      <c r="I2340" s="3" t="s">
        <v>1843</v>
      </c>
      <c r="J2340" s="3" t="s">
        <v>131</v>
      </c>
      <c r="K2340" s="3" t="s">
        <v>109</v>
      </c>
      <c r="L2340" s="3" t="s">
        <v>110</v>
      </c>
      <c r="M2340" s="4" t="s">
        <v>68</v>
      </c>
      <c r="N2340" s="4" t="s">
        <v>68</v>
      </c>
      <c r="O2340" s="4" t="s">
        <v>68</v>
      </c>
      <c r="P2340" s="3" t="s">
        <v>132</v>
      </c>
      <c r="Q2340" s="3" t="s">
        <v>1858</v>
      </c>
      <c r="R2340" s="3" t="s">
        <v>113</v>
      </c>
      <c r="S2340" s="3" t="s">
        <v>110</v>
      </c>
      <c r="T2340" s="3" t="s">
        <v>114</v>
      </c>
      <c r="U2340" s="3" t="s">
        <v>115</v>
      </c>
      <c r="V2340" s="3" t="s">
        <v>45</v>
      </c>
      <c r="W2340" s="3" t="s">
        <v>34</v>
      </c>
      <c r="X2340" s="3" t="s">
        <v>46</v>
      </c>
      <c r="Y2340" s="3" t="s">
        <v>47</v>
      </c>
      <c r="Z2340" s="3" t="s">
        <v>971</v>
      </c>
      <c r="AA2340" s="3" t="s">
        <v>1925</v>
      </c>
      <c r="AB2340" s="4">
        <v>2</v>
      </c>
      <c r="AC2340" s="4">
        <v>27504</v>
      </c>
      <c r="AD2340" s="4">
        <v>27.5</v>
      </c>
      <c r="AE2340" s="4">
        <v>692000</v>
      </c>
    </row>
    <row r="2341" spans="1:31" ht="22" customHeight="1" x14ac:dyDescent="0.3">
      <c r="A2341" s="5">
        <v>42688</v>
      </c>
      <c r="B2341" s="6" t="s">
        <v>31</v>
      </c>
      <c r="C2341" s="6" t="s">
        <v>56</v>
      </c>
      <c r="D2341" s="7" t="s">
        <v>68</v>
      </c>
      <c r="E2341" s="7" t="s">
        <v>68</v>
      </c>
      <c r="F2341" s="7" t="s">
        <v>68</v>
      </c>
      <c r="G2341" s="7" t="s">
        <v>68</v>
      </c>
      <c r="H2341" s="7" t="s">
        <v>68</v>
      </c>
      <c r="I2341" s="6" t="s">
        <v>1843</v>
      </c>
      <c r="J2341" s="6" t="s">
        <v>131</v>
      </c>
      <c r="K2341" s="6" t="s">
        <v>109</v>
      </c>
      <c r="L2341" s="6" t="s">
        <v>110</v>
      </c>
      <c r="M2341" s="7" t="s">
        <v>68</v>
      </c>
      <c r="N2341" s="7" t="s">
        <v>68</v>
      </c>
      <c r="O2341" s="7" t="s">
        <v>68</v>
      </c>
      <c r="P2341" s="6" t="s">
        <v>132</v>
      </c>
      <c r="Q2341" s="6" t="s">
        <v>1858</v>
      </c>
      <c r="R2341" s="6" t="s">
        <v>113</v>
      </c>
      <c r="S2341" s="6" t="s">
        <v>110</v>
      </c>
      <c r="T2341" s="6" t="s">
        <v>114</v>
      </c>
      <c r="U2341" s="6" t="s">
        <v>115</v>
      </c>
      <c r="V2341" s="6" t="s">
        <v>45</v>
      </c>
      <c r="W2341" s="6" t="s">
        <v>34</v>
      </c>
      <c r="X2341" s="6" t="s">
        <v>46</v>
      </c>
      <c r="Y2341" s="6" t="s">
        <v>47</v>
      </c>
      <c r="Z2341" s="6" t="s">
        <v>971</v>
      </c>
      <c r="AA2341" s="6" t="s">
        <v>2452</v>
      </c>
      <c r="AB2341" s="7">
        <v>3</v>
      </c>
      <c r="AC2341" s="7">
        <v>43260</v>
      </c>
      <c r="AD2341" s="7">
        <v>43.26</v>
      </c>
      <c r="AE2341" s="7">
        <v>1089000</v>
      </c>
    </row>
    <row r="2342" spans="1:31" ht="22" customHeight="1" x14ac:dyDescent="0.3">
      <c r="A2342" s="2">
        <v>42688</v>
      </c>
      <c r="B2342" s="3" t="s">
        <v>31</v>
      </c>
      <c r="C2342" s="3" t="s">
        <v>56</v>
      </c>
      <c r="D2342" s="4" t="s">
        <v>68</v>
      </c>
      <c r="E2342" s="4" t="s">
        <v>68</v>
      </c>
      <c r="F2342" s="4" t="s">
        <v>68</v>
      </c>
      <c r="G2342" s="4" t="s">
        <v>68</v>
      </c>
      <c r="H2342" s="4" t="s">
        <v>68</v>
      </c>
      <c r="I2342" s="3" t="s">
        <v>1843</v>
      </c>
      <c r="J2342" s="3" t="s">
        <v>131</v>
      </c>
      <c r="K2342" s="3" t="s">
        <v>109</v>
      </c>
      <c r="L2342" s="3" t="s">
        <v>110</v>
      </c>
      <c r="M2342" s="4" t="s">
        <v>68</v>
      </c>
      <c r="N2342" s="4" t="s">
        <v>68</v>
      </c>
      <c r="O2342" s="4" t="s">
        <v>68</v>
      </c>
      <c r="P2342" s="3" t="s">
        <v>132</v>
      </c>
      <c r="Q2342" s="3" t="s">
        <v>1858</v>
      </c>
      <c r="R2342" s="3" t="s">
        <v>113</v>
      </c>
      <c r="S2342" s="3" t="s">
        <v>110</v>
      </c>
      <c r="T2342" s="3" t="s">
        <v>114</v>
      </c>
      <c r="U2342" s="3" t="s">
        <v>115</v>
      </c>
      <c r="V2342" s="3" t="s">
        <v>45</v>
      </c>
      <c r="W2342" s="3" t="s">
        <v>34</v>
      </c>
      <c r="X2342" s="3" t="s">
        <v>46</v>
      </c>
      <c r="Y2342" s="3" t="s">
        <v>47</v>
      </c>
      <c r="Z2342" s="3" t="s">
        <v>971</v>
      </c>
      <c r="AA2342" s="3" t="s">
        <v>2399</v>
      </c>
      <c r="AB2342" s="4">
        <v>1</v>
      </c>
      <c r="AC2342" s="4">
        <v>13752</v>
      </c>
      <c r="AD2342" s="4">
        <v>13.75</v>
      </c>
      <c r="AE2342" s="4">
        <v>346000</v>
      </c>
    </row>
    <row r="2343" spans="1:31" ht="22" customHeight="1" x14ac:dyDescent="0.3">
      <c r="A2343" s="5">
        <v>42688</v>
      </c>
      <c r="B2343" s="6" t="s">
        <v>31</v>
      </c>
      <c r="C2343" s="6" t="s">
        <v>56</v>
      </c>
      <c r="D2343" s="7" t="s">
        <v>68</v>
      </c>
      <c r="E2343" s="7" t="s">
        <v>68</v>
      </c>
      <c r="F2343" s="7" t="s">
        <v>68</v>
      </c>
      <c r="G2343" s="7" t="s">
        <v>68</v>
      </c>
      <c r="H2343" s="7" t="s">
        <v>68</v>
      </c>
      <c r="I2343" s="6" t="s">
        <v>1843</v>
      </c>
      <c r="J2343" s="6" t="s">
        <v>1774</v>
      </c>
      <c r="K2343" s="7" t="s">
        <v>68</v>
      </c>
      <c r="L2343" s="6" t="s">
        <v>1775</v>
      </c>
      <c r="M2343" s="7" t="s">
        <v>68</v>
      </c>
      <c r="N2343" s="7" t="s">
        <v>68</v>
      </c>
      <c r="O2343" s="7" t="s">
        <v>68</v>
      </c>
      <c r="P2343" s="6" t="s">
        <v>1776</v>
      </c>
      <c r="Q2343" s="6" t="s">
        <v>1858</v>
      </c>
      <c r="R2343" s="6" t="s">
        <v>82</v>
      </c>
      <c r="S2343" s="6" t="s">
        <v>79</v>
      </c>
      <c r="T2343" s="6" t="s">
        <v>83</v>
      </c>
      <c r="U2343" s="6" t="s">
        <v>65</v>
      </c>
      <c r="V2343" s="6" t="s">
        <v>45</v>
      </c>
      <c r="W2343" s="6" t="s">
        <v>34</v>
      </c>
      <c r="X2343" s="6" t="s">
        <v>46</v>
      </c>
      <c r="Y2343" s="6" t="s">
        <v>47</v>
      </c>
      <c r="Z2343" s="6" t="s">
        <v>84</v>
      </c>
      <c r="AA2343" s="6" t="s">
        <v>2453</v>
      </c>
      <c r="AB2343" s="7">
        <v>8</v>
      </c>
      <c r="AC2343" s="7">
        <v>115646</v>
      </c>
      <c r="AD2343" s="7">
        <v>115.65</v>
      </c>
      <c r="AE2343" s="7">
        <v>542000</v>
      </c>
    </row>
    <row r="2344" spans="1:31" ht="22" customHeight="1" x14ac:dyDescent="0.3">
      <c r="A2344" s="2">
        <v>42688</v>
      </c>
      <c r="B2344" s="3" t="s">
        <v>31</v>
      </c>
      <c r="C2344" s="3" t="s">
        <v>56</v>
      </c>
      <c r="D2344" s="4" t="s">
        <v>68</v>
      </c>
      <c r="E2344" s="4" t="s">
        <v>68</v>
      </c>
      <c r="F2344" s="4" t="s">
        <v>68</v>
      </c>
      <c r="G2344" s="4" t="s">
        <v>68</v>
      </c>
      <c r="H2344" s="4" t="s">
        <v>68</v>
      </c>
      <c r="I2344" s="3" t="s">
        <v>1843</v>
      </c>
      <c r="J2344" s="3" t="s">
        <v>77</v>
      </c>
      <c r="K2344" s="3" t="s">
        <v>78</v>
      </c>
      <c r="L2344" s="3" t="s">
        <v>79</v>
      </c>
      <c r="M2344" s="4" t="s">
        <v>68</v>
      </c>
      <c r="N2344" s="4" t="s">
        <v>68</v>
      </c>
      <c r="O2344" s="4" t="s">
        <v>68</v>
      </c>
      <c r="P2344" s="3" t="s">
        <v>80</v>
      </c>
      <c r="Q2344" s="3" t="s">
        <v>1136</v>
      </c>
      <c r="R2344" s="3" t="s">
        <v>82</v>
      </c>
      <c r="S2344" s="3" t="s">
        <v>79</v>
      </c>
      <c r="T2344" s="3" t="s">
        <v>83</v>
      </c>
      <c r="U2344" s="3" t="s">
        <v>65</v>
      </c>
      <c r="V2344" s="3" t="s">
        <v>45</v>
      </c>
      <c r="W2344" s="3" t="s">
        <v>34</v>
      </c>
      <c r="X2344" s="3" t="s">
        <v>46</v>
      </c>
      <c r="Y2344" s="3" t="s">
        <v>47</v>
      </c>
      <c r="Z2344" s="3" t="s">
        <v>84</v>
      </c>
      <c r="AA2344" s="3" t="s">
        <v>2454</v>
      </c>
      <c r="AB2344" s="4">
        <v>7</v>
      </c>
      <c r="AC2344" s="4">
        <v>101149</v>
      </c>
      <c r="AD2344" s="4">
        <v>101.15</v>
      </c>
      <c r="AE2344" s="4">
        <v>474000</v>
      </c>
    </row>
    <row r="2345" spans="1:31" ht="22" customHeight="1" x14ac:dyDescent="0.3">
      <c r="A2345" s="5">
        <v>42688</v>
      </c>
      <c r="B2345" s="6" t="s">
        <v>31</v>
      </c>
      <c r="C2345" s="6" t="s">
        <v>56</v>
      </c>
      <c r="D2345" s="7" t="s">
        <v>68</v>
      </c>
      <c r="E2345" s="7" t="s">
        <v>68</v>
      </c>
      <c r="F2345" s="7" t="s">
        <v>68</v>
      </c>
      <c r="G2345" s="7" t="s">
        <v>68</v>
      </c>
      <c r="H2345" s="7" t="s">
        <v>68</v>
      </c>
      <c r="I2345" s="6" t="s">
        <v>1843</v>
      </c>
      <c r="J2345" s="6" t="s">
        <v>131</v>
      </c>
      <c r="K2345" s="6" t="s">
        <v>109</v>
      </c>
      <c r="L2345" s="6" t="s">
        <v>110</v>
      </c>
      <c r="M2345" s="7" t="s">
        <v>68</v>
      </c>
      <c r="N2345" s="7" t="s">
        <v>68</v>
      </c>
      <c r="O2345" s="7" t="s">
        <v>68</v>
      </c>
      <c r="P2345" s="6" t="s">
        <v>132</v>
      </c>
      <c r="Q2345" s="6" t="s">
        <v>1858</v>
      </c>
      <c r="R2345" s="6" t="s">
        <v>113</v>
      </c>
      <c r="S2345" s="6" t="s">
        <v>110</v>
      </c>
      <c r="T2345" s="6" t="s">
        <v>114</v>
      </c>
      <c r="U2345" s="6" t="s">
        <v>115</v>
      </c>
      <c r="V2345" s="6" t="s">
        <v>45</v>
      </c>
      <c r="W2345" s="6" t="s">
        <v>34</v>
      </c>
      <c r="X2345" s="6" t="s">
        <v>46</v>
      </c>
      <c r="Y2345" s="6" t="s">
        <v>47</v>
      </c>
      <c r="Z2345" s="6" t="s">
        <v>971</v>
      </c>
      <c r="AA2345" s="6" t="s">
        <v>1749</v>
      </c>
      <c r="AB2345" s="7">
        <v>2</v>
      </c>
      <c r="AC2345" s="7">
        <v>16984</v>
      </c>
      <c r="AD2345" s="7">
        <v>16.98</v>
      </c>
      <c r="AE2345" s="7">
        <v>427000</v>
      </c>
    </row>
    <row r="2346" spans="1:31" ht="22" customHeight="1" x14ac:dyDescent="0.3">
      <c r="A2346" s="2">
        <v>42686</v>
      </c>
      <c r="B2346" s="3" t="s">
        <v>31</v>
      </c>
      <c r="C2346" s="3" t="s">
        <v>56</v>
      </c>
      <c r="D2346" s="4" t="s">
        <v>68</v>
      </c>
      <c r="E2346" s="4" t="s">
        <v>68</v>
      </c>
      <c r="F2346" s="4" t="s">
        <v>68</v>
      </c>
      <c r="G2346" s="4" t="s">
        <v>68</v>
      </c>
      <c r="H2346" s="4" t="s">
        <v>68</v>
      </c>
      <c r="I2346" s="3" t="s">
        <v>1843</v>
      </c>
      <c r="J2346" s="3" t="s">
        <v>588</v>
      </c>
      <c r="K2346" s="3" t="s">
        <v>589</v>
      </c>
      <c r="L2346" s="3" t="s">
        <v>99</v>
      </c>
      <c r="M2346" s="3" t="s">
        <v>61</v>
      </c>
      <c r="N2346" s="4" t="s">
        <v>68</v>
      </c>
      <c r="O2346" s="4" t="s">
        <v>68</v>
      </c>
      <c r="P2346" s="3" t="s">
        <v>100</v>
      </c>
      <c r="Q2346" s="3" t="s">
        <v>1858</v>
      </c>
      <c r="R2346" s="3" t="s">
        <v>102</v>
      </c>
      <c r="S2346" s="3" t="s">
        <v>99</v>
      </c>
      <c r="T2346" s="3" t="s">
        <v>103</v>
      </c>
      <c r="U2346" s="3" t="s">
        <v>104</v>
      </c>
      <c r="V2346" s="3" t="s">
        <v>45</v>
      </c>
      <c r="W2346" s="3" t="s">
        <v>34</v>
      </c>
      <c r="X2346" s="3" t="s">
        <v>46</v>
      </c>
      <c r="Y2346" s="3" t="s">
        <v>47</v>
      </c>
      <c r="Z2346" s="3" t="s">
        <v>2202</v>
      </c>
      <c r="AA2346" s="3" t="s">
        <v>2455</v>
      </c>
      <c r="AB2346" s="4">
        <v>18</v>
      </c>
      <c r="AC2346" s="4">
        <v>209177.99</v>
      </c>
      <c r="AD2346" s="4">
        <v>209.18</v>
      </c>
      <c r="AE2346" s="4">
        <v>891000</v>
      </c>
    </row>
    <row r="2347" spans="1:31" ht="22" customHeight="1" x14ac:dyDescent="0.3">
      <c r="A2347" s="5">
        <v>42684</v>
      </c>
      <c r="B2347" s="6" t="s">
        <v>31</v>
      </c>
      <c r="C2347" s="6" t="s">
        <v>56</v>
      </c>
      <c r="D2347" s="7" t="s">
        <v>68</v>
      </c>
      <c r="E2347" s="7" t="s">
        <v>68</v>
      </c>
      <c r="F2347" s="7" t="s">
        <v>68</v>
      </c>
      <c r="G2347" s="7" t="s">
        <v>68</v>
      </c>
      <c r="H2347" s="7" t="s">
        <v>68</v>
      </c>
      <c r="I2347" s="6" t="s">
        <v>1843</v>
      </c>
      <c r="J2347" s="6" t="s">
        <v>385</v>
      </c>
      <c r="K2347" s="7" t="s">
        <v>68</v>
      </c>
      <c r="L2347" s="6" t="s">
        <v>120</v>
      </c>
      <c r="M2347" s="6" t="s">
        <v>61</v>
      </c>
      <c r="N2347" s="7" t="s">
        <v>68</v>
      </c>
      <c r="O2347" s="7" t="s">
        <v>68</v>
      </c>
      <c r="P2347" s="6" t="s">
        <v>387</v>
      </c>
      <c r="Q2347" s="6" t="s">
        <v>1858</v>
      </c>
      <c r="R2347" s="6" t="s">
        <v>122</v>
      </c>
      <c r="S2347" s="6" t="s">
        <v>120</v>
      </c>
      <c r="T2347" s="6" t="s">
        <v>123</v>
      </c>
      <c r="U2347" s="6" t="s">
        <v>124</v>
      </c>
      <c r="V2347" s="6" t="s">
        <v>45</v>
      </c>
      <c r="W2347" s="6" t="s">
        <v>34</v>
      </c>
      <c r="X2347" s="6" t="s">
        <v>46</v>
      </c>
      <c r="Y2347" s="6" t="s">
        <v>47</v>
      </c>
      <c r="Z2347" s="6" t="s">
        <v>388</v>
      </c>
      <c r="AA2347" s="6" t="s">
        <v>2456</v>
      </c>
      <c r="AB2347" s="7">
        <v>2</v>
      </c>
      <c r="AC2347" s="7">
        <v>24120</v>
      </c>
      <c r="AD2347" s="7">
        <v>24.12</v>
      </c>
      <c r="AE2347" s="7">
        <v>593000</v>
      </c>
    </row>
    <row r="2348" spans="1:31" ht="22" customHeight="1" x14ac:dyDescent="0.3">
      <c r="A2348" s="2">
        <v>42684</v>
      </c>
      <c r="B2348" s="3" t="s">
        <v>31</v>
      </c>
      <c r="C2348" s="3" t="s">
        <v>56</v>
      </c>
      <c r="D2348" s="4" t="s">
        <v>68</v>
      </c>
      <c r="E2348" s="4" t="s">
        <v>68</v>
      </c>
      <c r="F2348" s="4" t="s">
        <v>68</v>
      </c>
      <c r="G2348" s="4" t="s">
        <v>68</v>
      </c>
      <c r="H2348" s="4" t="s">
        <v>68</v>
      </c>
      <c r="I2348" s="3" t="s">
        <v>1843</v>
      </c>
      <c r="J2348" s="3" t="s">
        <v>385</v>
      </c>
      <c r="K2348" s="4" t="s">
        <v>68</v>
      </c>
      <c r="L2348" s="3" t="s">
        <v>120</v>
      </c>
      <c r="M2348" s="3" t="s">
        <v>61</v>
      </c>
      <c r="N2348" s="4" t="s">
        <v>68</v>
      </c>
      <c r="O2348" s="4" t="s">
        <v>68</v>
      </c>
      <c r="P2348" s="3" t="s">
        <v>387</v>
      </c>
      <c r="Q2348" s="3" t="s">
        <v>1858</v>
      </c>
      <c r="R2348" s="3" t="s">
        <v>122</v>
      </c>
      <c r="S2348" s="3" t="s">
        <v>120</v>
      </c>
      <c r="T2348" s="3" t="s">
        <v>123</v>
      </c>
      <c r="U2348" s="3" t="s">
        <v>124</v>
      </c>
      <c r="V2348" s="3" t="s">
        <v>45</v>
      </c>
      <c r="W2348" s="3" t="s">
        <v>34</v>
      </c>
      <c r="X2348" s="3" t="s">
        <v>46</v>
      </c>
      <c r="Y2348" s="3" t="s">
        <v>47</v>
      </c>
      <c r="Z2348" s="3" t="s">
        <v>388</v>
      </c>
      <c r="AA2348" s="3" t="s">
        <v>2457</v>
      </c>
      <c r="AB2348" s="4">
        <v>1</v>
      </c>
      <c r="AC2348" s="4">
        <v>12060</v>
      </c>
      <c r="AD2348" s="4">
        <v>12.06</v>
      </c>
      <c r="AE2348" s="4">
        <v>296000</v>
      </c>
    </row>
    <row r="2349" spans="1:31" ht="22" customHeight="1" x14ac:dyDescent="0.3">
      <c r="A2349" s="5">
        <v>42684</v>
      </c>
      <c r="B2349" s="6" t="s">
        <v>31</v>
      </c>
      <c r="C2349" s="6" t="s">
        <v>56</v>
      </c>
      <c r="D2349" s="7" t="s">
        <v>68</v>
      </c>
      <c r="E2349" s="7" t="s">
        <v>68</v>
      </c>
      <c r="F2349" s="7" t="s">
        <v>68</v>
      </c>
      <c r="G2349" s="7" t="s">
        <v>68</v>
      </c>
      <c r="H2349" s="7" t="s">
        <v>68</v>
      </c>
      <c r="I2349" s="6" t="s">
        <v>1843</v>
      </c>
      <c r="J2349" s="6" t="s">
        <v>1617</v>
      </c>
      <c r="K2349" s="7" t="s">
        <v>68</v>
      </c>
      <c r="L2349" s="6" t="s">
        <v>120</v>
      </c>
      <c r="M2349" s="6" t="s">
        <v>201</v>
      </c>
      <c r="N2349" s="7">
        <v>7589720240.8400002</v>
      </c>
      <c r="O2349" s="7">
        <v>2245237340.3299999</v>
      </c>
      <c r="P2349" s="6" t="s">
        <v>1618</v>
      </c>
      <c r="Q2349" s="6" t="s">
        <v>1858</v>
      </c>
      <c r="R2349" s="6" t="s">
        <v>316</v>
      </c>
      <c r="S2349" s="6" t="s">
        <v>120</v>
      </c>
      <c r="T2349" s="6" t="s">
        <v>317</v>
      </c>
      <c r="U2349" s="6" t="s">
        <v>124</v>
      </c>
      <c r="V2349" s="6" t="s">
        <v>45</v>
      </c>
      <c r="W2349" s="6" t="s">
        <v>34</v>
      </c>
      <c r="X2349" s="6" t="s">
        <v>46</v>
      </c>
      <c r="Y2349" s="6" t="s">
        <v>47</v>
      </c>
      <c r="Z2349" s="6" t="s">
        <v>2189</v>
      </c>
      <c r="AA2349" s="6" t="s">
        <v>1445</v>
      </c>
      <c r="AB2349" s="7">
        <v>10</v>
      </c>
      <c r="AC2349" s="7">
        <v>165750</v>
      </c>
      <c r="AD2349" s="7">
        <v>165.75</v>
      </c>
      <c r="AE2349" s="7">
        <v>639000</v>
      </c>
    </row>
    <row r="2350" spans="1:31" ht="22" customHeight="1" x14ac:dyDescent="0.3">
      <c r="A2350" s="2">
        <v>42684</v>
      </c>
      <c r="B2350" s="3" t="s">
        <v>31</v>
      </c>
      <c r="C2350" s="3" t="s">
        <v>56</v>
      </c>
      <c r="D2350" s="4" t="s">
        <v>68</v>
      </c>
      <c r="E2350" s="4" t="s">
        <v>68</v>
      </c>
      <c r="F2350" s="4" t="s">
        <v>68</v>
      </c>
      <c r="G2350" s="4" t="s">
        <v>68</v>
      </c>
      <c r="H2350" s="4" t="s">
        <v>68</v>
      </c>
      <c r="I2350" s="3" t="s">
        <v>1843</v>
      </c>
      <c r="J2350" s="3" t="s">
        <v>2278</v>
      </c>
      <c r="K2350" s="4" t="s">
        <v>68</v>
      </c>
      <c r="L2350" s="4" t="s">
        <v>68</v>
      </c>
      <c r="M2350" s="4" t="s">
        <v>68</v>
      </c>
      <c r="N2350" s="4" t="s">
        <v>68</v>
      </c>
      <c r="O2350" s="4" t="s">
        <v>68</v>
      </c>
      <c r="P2350" s="3" t="s">
        <v>2279</v>
      </c>
      <c r="Q2350" s="3" t="s">
        <v>1858</v>
      </c>
      <c r="R2350" s="3" t="s">
        <v>122</v>
      </c>
      <c r="S2350" s="3" t="s">
        <v>120</v>
      </c>
      <c r="T2350" s="3" t="s">
        <v>123</v>
      </c>
      <c r="U2350" s="3" t="s">
        <v>124</v>
      </c>
      <c r="V2350" s="3" t="s">
        <v>45</v>
      </c>
      <c r="W2350" s="3" t="s">
        <v>34</v>
      </c>
      <c r="X2350" s="3" t="s">
        <v>46</v>
      </c>
      <c r="Y2350" s="3" t="s">
        <v>47</v>
      </c>
      <c r="Z2350" s="3" t="s">
        <v>2189</v>
      </c>
      <c r="AA2350" s="3" t="s">
        <v>2423</v>
      </c>
      <c r="AB2350" s="4">
        <v>10</v>
      </c>
      <c r="AC2350" s="4">
        <v>165750</v>
      </c>
      <c r="AD2350" s="4">
        <v>165.75</v>
      </c>
      <c r="AE2350" s="4">
        <v>639000</v>
      </c>
    </row>
    <row r="2351" spans="1:31" ht="22" customHeight="1" x14ac:dyDescent="0.3">
      <c r="A2351" s="5">
        <v>42681</v>
      </c>
      <c r="B2351" s="6" t="s">
        <v>31</v>
      </c>
      <c r="C2351" s="6" t="s">
        <v>56</v>
      </c>
      <c r="D2351" s="7" t="s">
        <v>68</v>
      </c>
      <c r="E2351" s="7" t="s">
        <v>68</v>
      </c>
      <c r="F2351" s="7" t="s">
        <v>68</v>
      </c>
      <c r="G2351" s="7" t="s">
        <v>68</v>
      </c>
      <c r="H2351" s="7" t="s">
        <v>68</v>
      </c>
      <c r="I2351" s="6" t="s">
        <v>1843</v>
      </c>
      <c r="J2351" s="6" t="s">
        <v>230</v>
      </c>
      <c r="K2351" s="6" t="s">
        <v>580</v>
      </c>
      <c r="L2351" s="6" t="s">
        <v>110</v>
      </c>
      <c r="M2351" s="7" t="s">
        <v>68</v>
      </c>
      <c r="N2351" s="7" t="s">
        <v>68</v>
      </c>
      <c r="O2351" s="7" t="s">
        <v>68</v>
      </c>
      <c r="P2351" s="6" t="s">
        <v>231</v>
      </c>
      <c r="Q2351" s="6" t="s">
        <v>1858</v>
      </c>
      <c r="R2351" s="6" t="s">
        <v>133</v>
      </c>
      <c r="S2351" s="6" t="s">
        <v>110</v>
      </c>
      <c r="T2351" s="6" t="s">
        <v>134</v>
      </c>
      <c r="U2351" s="6" t="s">
        <v>115</v>
      </c>
      <c r="V2351" s="6" t="s">
        <v>45</v>
      </c>
      <c r="W2351" s="6" t="s">
        <v>34</v>
      </c>
      <c r="X2351" s="6" t="s">
        <v>46</v>
      </c>
      <c r="Y2351" s="6" t="s">
        <v>47</v>
      </c>
      <c r="Z2351" s="6" t="s">
        <v>232</v>
      </c>
      <c r="AA2351" s="6" t="s">
        <v>2458</v>
      </c>
      <c r="AB2351" s="7">
        <v>1</v>
      </c>
      <c r="AC2351" s="7">
        <v>16040</v>
      </c>
      <c r="AD2351" s="7">
        <v>16.04</v>
      </c>
      <c r="AE2351" s="7">
        <v>21100</v>
      </c>
    </row>
    <row r="2352" spans="1:31" ht="22" customHeight="1" x14ac:dyDescent="0.3">
      <c r="A2352" s="2">
        <v>42681</v>
      </c>
      <c r="B2352" s="3" t="s">
        <v>31</v>
      </c>
      <c r="C2352" s="3" t="s">
        <v>56</v>
      </c>
      <c r="D2352" s="4" t="s">
        <v>68</v>
      </c>
      <c r="E2352" s="4" t="s">
        <v>68</v>
      </c>
      <c r="F2352" s="4" t="s">
        <v>68</v>
      </c>
      <c r="G2352" s="4" t="s">
        <v>68</v>
      </c>
      <c r="H2352" s="4" t="s">
        <v>68</v>
      </c>
      <c r="I2352" s="3" t="s">
        <v>1843</v>
      </c>
      <c r="J2352" s="3" t="s">
        <v>77</v>
      </c>
      <c r="K2352" s="3" t="s">
        <v>78</v>
      </c>
      <c r="L2352" s="3" t="s">
        <v>79</v>
      </c>
      <c r="M2352" s="4" t="s">
        <v>68</v>
      </c>
      <c r="N2352" s="4" t="s">
        <v>68</v>
      </c>
      <c r="O2352" s="4" t="s">
        <v>68</v>
      </c>
      <c r="P2352" s="3" t="s">
        <v>80</v>
      </c>
      <c r="Q2352" s="3" t="s">
        <v>1136</v>
      </c>
      <c r="R2352" s="3" t="s">
        <v>82</v>
      </c>
      <c r="S2352" s="3" t="s">
        <v>79</v>
      </c>
      <c r="T2352" s="3" t="s">
        <v>83</v>
      </c>
      <c r="U2352" s="3" t="s">
        <v>65</v>
      </c>
      <c r="V2352" s="3" t="s">
        <v>45</v>
      </c>
      <c r="W2352" s="3" t="s">
        <v>34</v>
      </c>
      <c r="X2352" s="3" t="s">
        <v>46</v>
      </c>
      <c r="Y2352" s="3" t="s">
        <v>47</v>
      </c>
      <c r="Z2352" s="3" t="s">
        <v>84</v>
      </c>
      <c r="AA2352" s="3" t="s">
        <v>2459</v>
      </c>
      <c r="AB2352" s="4">
        <v>7</v>
      </c>
      <c r="AC2352" s="4">
        <v>101023</v>
      </c>
      <c r="AD2352" s="4">
        <v>101.02</v>
      </c>
      <c r="AE2352" s="4">
        <v>474000</v>
      </c>
    </row>
    <row r="2353" spans="1:31" ht="22" customHeight="1" x14ac:dyDescent="0.3">
      <c r="A2353" s="5">
        <v>42681</v>
      </c>
      <c r="B2353" s="6" t="s">
        <v>31</v>
      </c>
      <c r="C2353" s="6" t="s">
        <v>56</v>
      </c>
      <c r="D2353" s="7" t="s">
        <v>68</v>
      </c>
      <c r="E2353" s="7" t="s">
        <v>68</v>
      </c>
      <c r="F2353" s="7" t="s">
        <v>68</v>
      </c>
      <c r="G2353" s="7" t="s">
        <v>68</v>
      </c>
      <c r="H2353" s="7" t="s">
        <v>68</v>
      </c>
      <c r="I2353" s="6" t="s">
        <v>1843</v>
      </c>
      <c r="J2353" s="6" t="s">
        <v>200</v>
      </c>
      <c r="K2353" s="7" t="s">
        <v>68</v>
      </c>
      <c r="L2353" s="6" t="s">
        <v>99</v>
      </c>
      <c r="M2353" s="7" t="s">
        <v>68</v>
      </c>
      <c r="N2353" s="7" t="s">
        <v>68</v>
      </c>
      <c r="O2353" s="7" t="s">
        <v>68</v>
      </c>
      <c r="P2353" s="6" t="s">
        <v>202</v>
      </c>
      <c r="Q2353" s="6" t="s">
        <v>1858</v>
      </c>
      <c r="R2353" s="6" t="s">
        <v>133</v>
      </c>
      <c r="S2353" s="6" t="s">
        <v>110</v>
      </c>
      <c r="T2353" s="6" t="s">
        <v>134</v>
      </c>
      <c r="U2353" s="6" t="s">
        <v>115</v>
      </c>
      <c r="V2353" s="6" t="s">
        <v>45</v>
      </c>
      <c r="W2353" s="6" t="s">
        <v>34</v>
      </c>
      <c r="X2353" s="6" t="s">
        <v>46</v>
      </c>
      <c r="Y2353" s="6" t="s">
        <v>47</v>
      </c>
      <c r="Z2353" s="6" t="s">
        <v>971</v>
      </c>
      <c r="AA2353" s="6" t="s">
        <v>2460</v>
      </c>
      <c r="AB2353" s="7">
        <v>2</v>
      </c>
      <c r="AC2353" s="7">
        <v>25080</v>
      </c>
      <c r="AD2353" s="7">
        <v>25.08</v>
      </c>
      <c r="AE2353" s="7">
        <v>631000</v>
      </c>
    </row>
    <row r="2354" spans="1:31" ht="22" customHeight="1" x14ac:dyDescent="0.3">
      <c r="A2354" s="2">
        <v>42681</v>
      </c>
      <c r="B2354" s="3" t="s">
        <v>31</v>
      </c>
      <c r="C2354" s="3" t="s">
        <v>56</v>
      </c>
      <c r="D2354" s="4" t="s">
        <v>68</v>
      </c>
      <c r="E2354" s="4" t="s">
        <v>68</v>
      </c>
      <c r="F2354" s="4" t="s">
        <v>68</v>
      </c>
      <c r="G2354" s="4" t="s">
        <v>68</v>
      </c>
      <c r="H2354" s="4" t="s">
        <v>68</v>
      </c>
      <c r="I2354" s="3" t="s">
        <v>1843</v>
      </c>
      <c r="J2354" s="3" t="s">
        <v>1774</v>
      </c>
      <c r="K2354" s="4" t="s">
        <v>68</v>
      </c>
      <c r="L2354" s="3" t="s">
        <v>1775</v>
      </c>
      <c r="M2354" s="4" t="s">
        <v>68</v>
      </c>
      <c r="N2354" s="4" t="s">
        <v>68</v>
      </c>
      <c r="O2354" s="4" t="s">
        <v>68</v>
      </c>
      <c r="P2354" s="3" t="s">
        <v>1776</v>
      </c>
      <c r="Q2354" s="3" t="s">
        <v>1858</v>
      </c>
      <c r="R2354" s="3" t="s">
        <v>82</v>
      </c>
      <c r="S2354" s="3" t="s">
        <v>79</v>
      </c>
      <c r="T2354" s="3" t="s">
        <v>83</v>
      </c>
      <c r="U2354" s="3" t="s">
        <v>65</v>
      </c>
      <c r="V2354" s="3" t="s">
        <v>45</v>
      </c>
      <c r="W2354" s="3" t="s">
        <v>34</v>
      </c>
      <c r="X2354" s="3" t="s">
        <v>46</v>
      </c>
      <c r="Y2354" s="3" t="s">
        <v>47</v>
      </c>
      <c r="Z2354" s="3" t="s">
        <v>84</v>
      </c>
      <c r="AA2354" s="3" t="s">
        <v>2461</v>
      </c>
      <c r="AB2354" s="4">
        <v>8</v>
      </c>
      <c r="AC2354" s="4">
        <v>115356</v>
      </c>
      <c r="AD2354" s="4">
        <v>115.36</v>
      </c>
      <c r="AE2354" s="4">
        <v>541000</v>
      </c>
    </row>
    <row r="2355" spans="1:31" ht="22" customHeight="1" x14ac:dyDescent="0.3">
      <c r="A2355" s="5">
        <v>42677</v>
      </c>
      <c r="B2355" s="6" t="s">
        <v>31</v>
      </c>
      <c r="C2355" s="6" t="s">
        <v>56</v>
      </c>
      <c r="D2355" s="7" t="s">
        <v>68</v>
      </c>
      <c r="E2355" s="7" t="s">
        <v>68</v>
      </c>
      <c r="F2355" s="7" t="s">
        <v>68</v>
      </c>
      <c r="G2355" s="7" t="s">
        <v>68</v>
      </c>
      <c r="H2355" s="7" t="s">
        <v>68</v>
      </c>
      <c r="I2355" s="6" t="s">
        <v>1843</v>
      </c>
      <c r="J2355" s="6" t="s">
        <v>652</v>
      </c>
      <c r="K2355" s="7" t="s">
        <v>68</v>
      </c>
      <c r="L2355" s="6" t="s">
        <v>120</v>
      </c>
      <c r="M2355" s="6" t="s">
        <v>201</v>
      </c>
      <c r="N2355" s="7" t="s">
        <v>68</v>
      </c>
      <c r="O2355" s="7" t="s">
        <v>68</v>
      </c>
      <c r="P2355" s="6" t="s">
        <v>653</v>
      </c>
      <c r="Q2355" s="6" t="s">
        <v>1858</v>
      </c>
      <c r="R2355" s="6" t="s">
        <v>122</v>
      </c>
      <c r="S2355" s="6" t="s">
        <v>120</v>
      </c>
      <c r="T2355" s="6" t="s">
        <v>123</v>
      </c>
      <c r="U2355" s="6" t="s">
        <v>124</v>
      </c>
      <c r="V2355" s="6" t="s">
        <v>45</v>
      </c>
      <c r="W2355" s="6" t="s">
        <v>34</v>
      </c>
      <c r="X2355" s="6" t="s">
        <v>46</v>
      </c>
      <c r="Y2355" s="6" t="s">
        <v>47</v>
      </c>
      <c r="Z2355" s="6" t="s">
        <v>2189</v>
      </c>
      <c r="AA2355" s="6" t="s">
        <v>2462</v>
      </c>
      <c r="AB2355" s="7">
        <v>22</v>
      </c>
      <c r="AC2355" s="7">
        <v>265320.01</v>
      </c>
      <c r="AD2355" s="7">
        <v>265.32</v>
      </c>
      <c r="AE2355" s="7">
        <v>1023000</v>
      </c>
    </row>
    <row r="2356" spans="1:31" ht="22" customHeight="1" x14ac:dyDescent="0.3">
      <c r="A2356" s="2">
        <v>42674</v>
      </c>
      <c r="B2356" s="3" t="s">
        <v>31</v>
      </c>
      <c r="C2356" s="3" t="s">
        <v>56</v>
      </c>
      <c r="D2356" s="4" t="s">
        <v>68</v>
      </c>
      <c r="E2356" s="4" t="s">
        <v>68</v>
      </c>
      <c r="F2356" s="4" t="s">
        <v>68</v>
      </c>
      <c r="G2356" s="4" t="s">
        <v>68</v>
      </c>
      <c r="H2356" s="4" t="s">
        <v>68</v>
      </c>
      <c r="I2356" s="3" t="s">
        <v>1843</v>
      </c>
      <c r="J2356" s="3" t="s">
        <v>77</v>
      </c>
      <c r="K2356" s="3" t="s">
        <v>78</v>
      </c>
      <c r="L2356" s="3" t="s">
        <v>79</v>
      </c>
      <c r="M2356" s="4" t="s">
        <v>68</v>
      </c>
      <c r="N2356" s="4" t="s">
        <v>68</v>
      </c>
      <c r="O2356" s="4" t="s">
        <v>68</v>
      </c>
      <c r="P2356" s="3" t="s">
        <v>80</v>
      </c>
      <c r="Q2356" s="3" t="s">
        <v>1136</v>
      </c>
      <c r="R2356" s="3" t="s">
        <v>82</v>
      </c>
      <c r="S2356" s="3" t="s">
        <v>79</v>
      </c>
      <c r="T2356" s="3" t="s">
        <v>83</v>
      </c>
      <c r="U2356" s="3" t="s">
        <v>65</v>
      </c>
      <c r="V2356" s="3" t="s">
        <v>45</v>
      </c>
      <c r="W2356" s="3" t="s">
        <v>34</v>
      </c>
      <c r="X2356" s="3" t="s">
        <v>46</v>
      </c>
      <c r="Y2356" s="3" t="s">
        <v>47</v>
      </c>
      <c r="Z2356" s="3" t="s">
        <v>84</v>
      </c>
      <c r="AA2356" s="3" t="s">
        <v>2463</v>
      </c>
      <c r="AB2356" s="4">
        <v>4</v>
      </c>
      <c r="AC2356" s="4">
        <v>57669</v>
      </c>
      <c r="AD2356" s="4">
        <v>57.67</v>
      </c>
      <c r="AE2356" s="4">
        <v>243000</v>
      </c>
    </row>
    <row r="2357" spans="1:31" ht="22" customHeight="1" x14ac:dyDescent="0.3">
      <c r="A2357" s="5">
        <v>42674</v>
      </c>
      <c r="B2357" s="6" t="s">
        <v>31</v>
      </c>
      <c r="C2357" s="6" t="s">
        <v>56</v>
      </c>
      <c r="D2357" s="7" t="s">
        <v>68</v>
      </c>
      <c r="E2357" s="7" t="s">
        <v>68</v>
      </c>
      <c r="F2357" s="7" t="s">
        <v>68</v>
      </c>
      <c r="G2357" s="7" t="s">
        <v>68</v>
      </c>
      <c r="H2357" s="7" t="s">
        <v>68</v>
      </c>
      <c r="I2357" s="6" t="s">
        <v>1843</v>
      </c>
      <c r="J2357" s="6" t="s">
        <v>77</v>
      </c>
      <c r="K2357" s="6" t="s">
        <v>78</v>
      </c>
      <c r="L2357" s="6" t="s">
        <v>79</v>
      </c>
      <c r="M2357" s="7" t="s">
        <v>68</v>
      </c>
      <c r="N2357" s="7" t="s">
        <v>68</v>
      </c>
      <c r="O2357" s="7" t="s">
        <v>68</v>
      </c>
      <c r="P2357" s="6" t="s">
        <v>80</v>
      </c>
      <c r="Q2357" s="6" t="s">
        <v>1136</v>
      </c>
      <c r="R2357" s="6" t="s">
        <v>82</v>
      </c>
      <c r="S2357" s="6" t="s">
        <v>79</v>
      </c>
      <c r="T2357" s="6" t="s">
        <v>83</v>
      </c>
      <c r="U2357" s="6" t="s">
        <v>65</v>
      </c>
      <c r="V2357" s="6" t="s">
        <v>45</v>
      </c>
      <c r="W2357" s="6" t="s">
        <v>34</v>
      </c>
      <c r="X2357" s="6" t="s">
        <v>46</v>
      </c>
      <c r="Y2357" s="6" t="s">
        <v>47</v>
      </c>
      <c r="Z2357" s="6" t="s">
        <v>84</v>
      </c>
      <c r="AA2357" s="6" t="s">
        <v>2464</v>
      </c>
      <c r="AB2357" s="7">
        <v>7</v>
      </c>
      <c r="AC2357" s="7">
        <v>101023</v>
      </c>
      <c r="AD2357" s="7">
        <v>101.02</v>
      </c>
      <c r="AE2357" s="7">
        <v>425000</v>
      </c>
    </row>
    <row r="2358" spans="1:31" ht="22" customHeight="1" x14ac:dyDescent="0.3">
      <c r="A2358" s="2">
        <v>42674</v>
      </c>
      <c r="B2358" s="3" t="s">
        <v>31</v>
      </c>
      <c r="C2358" s="3" t="s">
        <v>56</v>
      </c>
      <c r="D2358" s="4" t="s">
        <v>68</v>
      </c>
      <c r="E2358" s="4" t="s">
        <v>68</v>
      </c>
      <c r="F2358" s="4" t="s">
        <v>68</v>
      </c>
      <c r="G2358" s="4" t="s">
        <v>68</v>
      </c>
      <c r="H2358" s="4" t="s">
        <v>68</v>
      </c>
      <c r="I2358" s="3" t="s">
        <v>1843</v>
      </c>
      <c r="J2358" s="3" t="s">
        <v>131</v>
      </c>
      <c r="K2358" s="3" t="s">
        <v>109</v>
      </c>
      <c r="L2358" s="3" t="s">
        <v>110</v>
      </c>
      <c r="M2358" s="4" t="s">
        <v>68</v>
      </c>
      <c r="N2358" s="4" t="s">
        <v>68</v>
      </c>
      <c r="O2358" s="4" t="s">
        <v>68</v>
      </c>
      <c r="P2358" s="3" t="s">
        <v>132</v>
      </c>
      <c r="Q2358" s="3" t="s">
        <v>1858</v>
      </c>
      <c r="R2358" s="3" t="s">
        <v>113</v>
      </c>
      <c r="S2358" s="3" t="s">
        <v>110</v>
      </c>
      <c r="T2358" s="3" t="s">
        <v>114</v>
      </c>
      <c r="U2358" s="3" t="s">
        <v>115</v>
      </c>
      <c r="V2358" s="3" t="s">
        <v>45</v>
      </c>
      <c r="W2358" s="3" t="s">
        <v>34</v>
      </c>
      <c r="X2358" s="3" t="s">
        <v>46</v>
      </c>
      <c r="Y2358" s="3" t="s">
        <v>47</v>
      </c>
      <c r="Z2358" s="3" t="s">
        <v>971</v>
      </c>
      <c r="AA2358" s="3" t="s">
        <v>2386</v>
      </c>
      <c r="AB2358" s="4">
        <v>3</v>
      </c>
      <c r="AC2358" s="4">
        <v>25476</v>
      </c>
      <c r="AD2358" s="4">
        <v>25.48</v>
      </c>
      <c r="AE2358" s="4">
        <v>634000</v>
      </c>
    </row>
    <row r="2359" spans="1:31" ht="22" customHeight="1" x14ac:dyDescent="0.3">
      <c r="A2359" s="5">
        <v>42674</v>
      </c>
      <c r="B2359" s="6" t="s">
        <v>31</v>
      </c>
      <c r="C2359" s="6" t="s">
        <v>56</v>
      </c>
      <c r="D2359" s="7" t="s">
        <v>68</v>
      </c>
      <c r="E2359" s="7" t="s">
        <v>68</v>
      </c>
      <c r="F2359" s="7" t="s">
        <v>68</v>
      </c>
      <c r="G2359" s="7" t="s">
        <v>68</v>
      </c>
      <c r="H2359" s="7" t="s">
        <v>68</v>
      </c>
      <c r="I2359" s="6" t="s">
        <v>1843</v>
      </c>
      <c r="J2359" s="6" t="s">
        <v>656</v>
      </c>
      <c r="K2359" s="7" t="s">
        <v>68</v>
      </c>
      <c r="L2359" s="7" t="s">
        <v>68</v>
      </c>
      <c r="M2359" s="7" t="s">
        <v>68</v>
      </c>
      <c r="N2359" s="7" t="s">
        <v>68</v>
      </c>
      <c r="O2359" s="7" t="s">
        <v>68</v>
      </c>
      <c r="P2359" s="6" t="s">
        <v>657</v>
      </c>
      <c r="Q2359" s="6" t="s">
        <v>1858</v>
      </c>
      <c r="R2359" s="6" t="s">
        <v>133</v>
      </c>
      <c r="S2359" s="6" t="s">
        <v>110</v>
      </c>
      <c r="T2359" s="6" t="s">
        <v>134</v>
      </c>
      <c r="U2359" s="6" t="s">
        <v>115</v>
      </c>
      <c r="V2359" s="6" t="s">
        <v>45</v>
      </c>
      <c r="W2359" s="6" t="s">
        <v>34</v>
      </c>
      <c r="X2359" s="6" t="s">
        <v>46</v>
      </c>
      <c r="Y2359" s="6" t="s">
        <v>47</v>
      </c>
      <c r="Z2359" s="6" t="s">
        <v>163</v>
      </c>
      <c r="AA2359" s="6" t="s">
        <v>2441</v>
      </c>
      <c r="AB2359" s="7">
        <v>2</v>
      </c>
      <c r="AC2359" s="7">
        <v>36400</v>
      </c>
      <c r="AD2359" s="7">
        <v>36.4</v>
      </c>
      <c r="AE2359" s="7">
        <v>1737000</v>
      </c>
    </row>
    <row r="2360" spans="1:31" ht="22" customHeight="1" x14ac:dyDescent="0.3">
      <c r="A2360" s="2">
        <v>42674</v>
      </c>
      <c r="B2360" s="3" t="s">
        <v>107</v>
      </c>
      <c r="C2360" s="3" t="s">
        <v>56</v>
      </c>
      <c r="D2360" s="4" t="s">
        <v>68</v>
      </c>
      <c r="E2360" s="4" t="s">
        <v>68</v>
      </c>
      <c r="F2360" s="4" t="s">
        <v>68</v>
      </c>
      <c r="G2360" s="4" t="s">
        <v>68</v>
      </c>
      <c r="H2360" s="4" t="s">
        <v>68</v>
      </c>
      <c r="I2360" s="3" t="s">
        <v>1843</v>
      </c>
      <c r="J2360" s="3" t="s">
        <v>108</v>
      </c>
      <c r="K2360" s="3" t="s">
        <v>109</v>
      </c>
      <c r="L2360" s="3" t="s">
        <v>110</v>
      </c>
      <c r="M2360" s="3" t="s">
        <v>61</v>
      </c>
      <c r="N2360" s="4">
        <v>4753761516.5299997</v>
      </c>
      <c r="O2360" s="4">
        <v>5421594553.2399998</v>
      </c>
      <c r="P2360" s="3" t="s">
        <v>1856</v>
      </c>
      <c r="Q2360" s="3" t="s">
        <v>1858</v>
      </c>
      <c r="R2360" s="3" t="s">
        <v>133</v>
      </c>
      <c r="S2360" s="3" t="s">
        <v>110</v>
      </c>
      <c r="T2360" s="3" t="s">
        <v>134</v>
      </c>
      <c r="U2360" s="3" t="s">
        <v>115</v>
      </c>
      <c r="V2360" s="3" t="s">
        <v>45</v>
      </c>
      <c r="W2360" s="3" t="s">
        <v>34</v>
      </c>
      <c r="X2360" s="3" t="s">
        <v>46</v>
      </c>
      <c r="Y2360" s="3" t="s">
        <v>47</v>
      </c>
      <c r="Z2360" s="3" t="s">
        <v>2465</v>
      </c>
      <c r="AA2360" s="3" t="s">
        <v>2466</v>
      </c>
      <c r="AB2360" s="4">
        <v>1</v>
      </c>
      <c r="AC2360" s="4">
        <v>11556</v>
      </c>
      <c r="AD2360" s="4">
        <v>11.56</v>
      </c>
      <c r="AE2360" s="4">
        <v>93600</v>
      </c>
    </row>
    <row r="2361" spans="1:31" ht="22" customHeight="1" x14ac:dyDescent="0.3">
      <c r="A2361" s="5">
        <v>42674</v>
      </c>
      <c r="B2361" s="6" t="s">
        <v>107</v>
      </c>
      <c r="C2361" s="6" t="s">
        <v>56</v>
      </c>
      <c r="D2361" s="7" t="s">
        <v>68</v>
      </c>
      <c r="E2361" s="7" t="s">
        <v>68</v>
      </c>
      <c r="F2361" s="7" t="s">
        <v>68</v>
      </c>
      <c r="G2361" s="7" t="s">
        <v>68</v>
      </c>
      <c r="H2361" s="7" t="s">
        <v>68</v>
      </c>
      <c r="I2361" s="6" t="s">
        <v>1843</v>
      </c>
      <c r="J2361" s="6" t="s">
        <v>108</v>
      </c>
      <c r="K2361" s="6" t="s">
        <v>109</v>
      </c>
      <c r="L2361" s="6" t="s">
        <v>110</v>
      </c>
      <c r="M2361" s="6" t="s">
        <v>61</v>
      </c>
      <c r="N2361" s="7">
        <v>4753761516.5299997</v>
      </c>
      <c r="O2361" s="7">
        <v>5421594553.2399998</v>
      </c>
      <c r="P2361" s="6" t="s">
        <v>1856</v>
      </c>
      <c r="Q2361" s="6" t="s">
        <v>1858</v>
      </c>
      <c r="R2361" s="6" t="s">
        <v>133</v>
      </c>
      <c r="S2361" s="6" t="s">
        <v>110</v>
      </c>
      <c r="T2361" s="6" t="s">
        <v>134</v>
      </c>
      <c r="U2361" s="6" t="s">
        <v>115</v>
      </c>
      <c r="V2361" s="6" t="s">
        <v>45</v>
      </c>
      <c r="W2361" s="6" t="s">
        <v>34</v>
      </c>
      <c r="X2361" s="6" t="s">
        <v>46</v>
      </c>
      <c r="Y2361" s="6" t="s">
        <v>47</v>
      </c>
      <c r="Z2361" s="6" t="s">
        <v>2465</v>
      </c>
      <c r="AA2361" s="6" t="s">
        <v>2467</v>
      </c>
      <c r="AB2361" s="7">
        <v>1</v>
      </c>
      <c r="AC2361" s="7">
        <v>11502</v>
      </c>
      <c r="AD2361" s="7">
        <v>11.5</v>
      </c>
      <c r="AE2361" s="7">
        <v>93200</v>
      </c>
    </row>
    <row r="2362" spans="1:31" ht="22" customHeight="1" x14ac:dyDescent="0.3">
      <c r="A2362" s="2">
        <v>42674</v>
      </c>
      <c r="B2362" s="3" t="s">
        <v>31</v>
      </c>
      <c r="C2362" s="3" t="s">
        <v>56</v>
      </c>
      <c r="D2362" s="4" t="s">
        <v>68</v>
      </c>
      <c r="E2362" s="4" t="s">
        <v>68</v>
      </c>
      <c r="F2362" s="4" t="s">
        <v>68</v>
      </c>
      <c r="G2362" s="4" t="s">
        <v>68</v>
      </c>
      <c r="H2362" s="4" t="s">
        <v>68</v>
      </c>
      <c r="I2362" s="3" t="s">
        <v>1843</v>
      </c>
      <c r="J2362" s="3" t="s">
        <v>131</v>
      </c>
      <c r="K2362" s="3" t="s">
        <v>109</v>
      </c>
      <c r="L2362" s="3" t="s">
        <v>110</v>
      </c>
      <c r="M2362" s="4" t="s">
        <v>68</v>
      </c>
      <c r="N2362" s="4" t="s">
        <v>68</v>
      </c>
      <c r="O2362" s="4" t="s">
        <v>68</v>
      </c>
      <c r="P2362" s="3" t="s">
        <v>132</v>
      </c>
      <c r="Q2362" s="3" t="s">
        <v>1858</v>
      </c>
      <c r="R2362" s="3" t="s">
        <v>113</v>
      </c>
      <c r="S2362" s="3" t="s">
        <v>110</v>
      </c>
      <c r="T2362" s="3" t="s">
        <v>114</v>
      </c>
      <c r="U2362" s="3" t="s">
        <v>115</v>
      </c>
      <c r="V2362" s="3" t="s">
        <v>45</v>
      </c>
      <c r="W2362" s="3" t="s">
        <v>34</v>
      </c>
      <c r="X2362" s="3" t="s">
        <v>46</v>
      </c>
      <c r="Y2362" s="3" t="s">
        <v>47</v>
      </c>
      <c r="Z2362" s="3" t="s">
        <v>971</v>
      </c>
      <c r="AA2362" s="3" t="s">
        <v>2468</v>
      </c>
      <c r="AB2362" s="4">
        <v>3</v>
      </c>
      <c r="AC2362" s="4">
        <v>43260</v>
      </c>
      <c r="AD2362" s="4">
        <v>43.26</v>
      </c>
      <c r="AE2362" s="4">
        <v>1077000</v>
      </c>
    </row>
    <row r="2363" spans="1:31" ht="22" customHeight="1" x14ac:dyDescent="0.3">
      <c r="A2363" s="5">
        <v>42674</v>
      </c>
      <c r="B2363" s="6" t="s">
        <v>31</v>
      </c>
      <c r="C2363" s="6" t="s">
        <v>56</v>
      </c>
      <c r="D2363" s="7" t="s">
        <v>68</v>
      </c>
      <c r="E2363" s="7" t="s">
        <v>68</v>
      </c>
      <c r="F2363" s="7" t="s">
        <v>68</v>
      </c>
      <c r="G2363" s="7" t="s">
        <v>68</v>
      </c>
      <c r="H2363" s="7" t="s">
        <v>68</v>
      </c>
      <c r="I2363" s="6" t="s">
        <v>1843</v>
      </c>
      <c r="J2363" s="6" t="s">
        <v>131</v>
      </c>
      <c r="K2363" s="6" t="s">
        <v>109</v>
      </c>
      <c r="L2363" s="6" t="s">
        <v>110</v>
      </c>
      <c r="M2363" s="7" t="s">
        <v>68</v>
      </c>
      <c r="N2363" s="7" t="s">
        <v>68</v>
      </c>
      <c r="O2363" s="7" t="s">
        <v>68</v>
      </c>
      <c r="P2363" s="6" t="s">
        <v>132</v>
      </c>
      <c r="Q2363" s="6" t="s">
        <v>1858</v>
      </c>
      <c r="R2363" s="6" t="s">
        <v>113</v>
      </c>
      <c r="S2363" s="6" t="s">
        <v>110</v>
      </c>
      <c r="T2363" s="6" t="s">
        <v>114</v>
      </c>
      <c r="U2363" s="6" t="s">
        <v>115</v>
      </c>
      <c r="V2363" s="6" t="s">
        <v>45</v>
      </c>
      <c r="W2363" s="6" t="s">
        <v>34</v>
      </c>
      <c r="X2363" s="6" t="s">
        <v>46</v>
      </c>
      <c r="Y2363" s="6" t="s">
        <v>47</v>
      </c>
      <c r="Z2363" s="6" t="s">
        <v>971</v>
      </c>
      <c r="AA2363" s="6" t="s">
        <v>2469</v>
      </c>
      <c r="AB2363" s="7">
        <v>1</v>
      </c>
      <c r="AC2363" s="7">
        <v>14420</v>
      </c>
      <c r="AD2363" s="7">
        <v>14.42</v>
      </c>
      <c r="AE2363" s="7">
        <v>359000</v>
      </c>
    </row>
    <row r="2364" spans="1:31" ht="22" customHeight="1" x14ac:dyDescent="0.3">
      <c r="A2364" s="2">
        <v>42673</v>
      </c>
      <c r="B2364" s="3" t="s">
        <v>31</v>
      </c>
      <c r="C2364" s="3" t="s">
        <v>56</v>
      </c>
      <c r="D2364" s="4" t="s">
        <v>68</v>
      </c>
      <c r="E2364" s="4" t="s">
        <v>68</v>
      </c>
      <c r="F2364" s="4" t="s">
        <v>68</v>
      </c>
      <c r="G2364" s="4" t="s">
        <v>68</v>
      </c>
      <c r="H2364" s="4" t="s">
        <v>68</v>
      </c>
      <c r="I2364" s="3" t="s">
        <v>1843</v>
      </c>
      <c r="J2364" s="3" t="s">
        <v>2249</v>
      </c>
      <c r="K2364" s="3" t="s">
        <v>170</v>
      </c>
      <c r="L2364" s="3" t="s">
        <v>120</v>
      </c>
      <c r="M2364" s="4" t="s">
        <v>68</v>
      </c>
      <c r="N2364" s="4" t="s">
        <v>68</v>
      </c>
      <c r="O2364" s="4" t="s">
        <v>68</v>
      </c>
      <c r="P2364" s="3" t="s">
        <v>2250</v>
      </c>
      <c r="Q2364" s="3" t="s">
        <v>1858</v>
      </c>
      <c r="R2364" s="3" t="s">
        <v>122</v>
      </c>
      <c r="S2364" s="3" t="s">
        <v>120</v>
      </c>
      <c r="T2364" s="3" t="s">
        <v>123</v>
      </c>
      <c r="U2364" s="3" t="s">
        <v>124</v>
      </c>
      <c r="V2364" s="3" t="s">
        <v>45</v>
      </c>
      <c r="W2364" s="3" t="s">
        <v>34</v>
      </c>
      <c r="X2364" s="3" t="s">
        <v>46</v>
      </c>
      <c r="Y2364" s="3" t="s">
        <v>47</v>
      </c>
      <c r="Z2364" s="3" t="s">
        <v>364</v>
      </c>
      <c r="AA2364" s="3" t="s">
        <v>2251</v>
      </c>
      <c r="AB2364" s="4">
        <v>1</v>
      </c>
      <c r="AC2364" s="4">
        <v>10640</v>
      </c>
      <c r="AD2364" s="4">
        <v>10.64</v>
      </c>
      <c r="AE2364" s="4">
        <v>142000</v>
      </c>
    </row>
    <row r="2365" spans="1:31" ht="22" customHeight="1" x14ac:dyDescent="0.3">
      <c r="A2365" s="5">
        <v>42673</v>
      </c>
      <c r="B2365" s="6" t="s">
        <v>31</v>
      </c>
      <c r="C2365" s="6" t="s">
        <v>56</v>
      </c>
      <c r="D2365" s="7" t="s">
        <v>68</v>
      </c>
      <c r="E2365" s="7" t="s">
        <v>68</v>
      </c>
      <c r="F2365" s="7" t="s">
        <v>68</v>
      </c>
      <c r="G2365" s="7" t="s">
        <v>68</v>
      </c>
      <c r="H2365" s="7" t="s">
        <v>68</v>
      </c>
      <c r="I2365" s="6" t="s">
        <v>1843</v>
      </c>
      <c r="J2365" s="6" t="s">
        <v>1492</v>
      </c>
      <c r="K2365" s="7" t="s">
        <v>68</v>
      </c>
      <c r="L2365" s="6" t="s">
        <v>120</v>
      </c>
      <c r="M2365" s="7" t="s">
        <v>68</v>
      </c>
      <c r="N2365" s="7" t="s">
        <v>68</v>
      </c>
      <c r="O2365" s="7" t="s">
        <v>68</v>
      </c>
      <c r="P2365" s="6" t="s">
        <v>1493</v>
      </c>
      <c r="Q2365" s="6" t="s">
        <v>1858</v>
      </c>
      <c r="R2365" s="6" t="s">
        <v>122</v>
      </c>
      <c r="S2365" s="6" t="s">
        <v>120</v>
      </c>
      <c r="T2365" s="6" t="s">
        <v>123</v>
      </c>
      <c r="U2365" s="6" t="s">
        <v>124</v>
      </c>
      <c r="V2365" s="6" t="s">
        <v>45</v>
      </c>
      <c r="W2365" s="6" t="s">
        <v>34</v>
      </c>
      <c r="X2365" s="6" t="s">
        <v>46</v>
      </c>
      <c r="Y2365" s="6" t="s">
        <v>47</v>
      </c>
      <c r="Z2365" s="6" t="s">
        <v>129</v>
      </c>
      <c r="AA2365" s="6" t="s">
        <v>2470</v>
      </c>
      <c r="AB2365" s="7">
        <v>1</v>
      </c>
      <c r="AC2365" s="7">
        <v>21720</v>
      </c>
      <c r="AD2365" s="7">
        <v>21.72</v>
      </c>
      <c r="AE2365" s="7">
        <v>481000</v>
      </c>
    </row>
    <row r="2366" spans="1:31" ht="22" customHeight="1" x14ac:dyDescent="0.3">
      <c r="A2366" s="2">
        <v>42673</v>
      </c>
      <c r="B2366" s="3" t="s">
        <v>31</v>
      </c>
      <c r="C2366" s="3" t="s">
        <v>56</v>
      </c>
      <c r="D2366" s="4" t="s">
        <v>68</v>
      </c>
      <c r="E2366" s="4" t="s">
        <v>68</v>
      </c>
      <c r="F2366" s="4" t="s">
        <v>68</v>
      </c>
      <c r="G2366" s="4" t="s">
        <v>68</v>
      </c>
      <c r="H2366" s="4" t="s">
        <v>68</v>
      </c>
      <c r="I2366" s="3" t="s">
        <v>1843</v>
      </c>
      <c r="J2366" s="3" t="s">
        <v>2249</v>
      </c>
      <c r="K2366" s="3" t="s">
        <v>170</v>
      </c>
      <c r="L2366" s="3" t="s">
        <v>120</v>
      </c>
      <c r="M2366" s="4" t="s">
        <v>68</v>
      </c>
      <c r="N2366" s="4" t="s">
        <v>68</v>
      </c>
      <c r="O2366" s="4" t="s">
        <v>68</v>
      </c>
      <c r="P2366" s="3" t="s">
        <v>2250</v>
      </c>
      <c r="Q2366" s="3" t="s">
        <v>1858</v>
      </c>
      <c r="R2366" s="3" t="s">
        <v>122</v>
      </c>
      <c r="S2366" s="3" t="s">
        <v>120</v>
      </c>
      <c r="T2366" s="3" t="s">
        <v>123</v>
      </c>
      <c r="U2366" s="3" t="s">
        <v>124</v>
      </c>
      <c r="V2366" s="3" t="s">
        <v>45</v>
      </c>
      <c r="W2366" s="3" t="s">
        <v>34</v>
      </c>
      <c r="X2366" s="3" t="s">
        <v>46</v>
      </c>
      <c r="Y2366" s="3" t="s">
        <v>47</v>
      </c>
      <c r="Z2366" s="3" t="s">
        <v>364</v>
      </c>
      <c r="AA2366" s="3" t="s">
        <v>2251</v>
      </c>
      <c r="AB2366" s="4">
        <v>1</v>
      </c>
      <c r="AC2366" s="4">
        <v>10640</v>
      </c>
      <c r="AD2366" s="4">
        <v>10.64</v>
      </c>
      <c r="AE2366" s="4">
        <v>142000</v>
      </c>
    </row>
    <row r="2367" spans="1:31" ht="22" customHeight="1" x14ac:dyDescent="0.3">
      <c r="A2367" s="5">
        <v>42673</v>
      </c>
      <c r="B2367" s="6" t="s">
        <v>31</v>
      </c>
      <c r="C2367" s="6" t="s">
        <v>56</v>
      </c>
      <c r="D2367" s="7" t="s">
        <v>68</v>
      </c>
      <c r="E2367" s="7" t="s">
        <v>68</v>
      </c>
      <c r="F2367" s="7" t="s">
        <v>68</v>
      </c>
      <c r="G2367" s="7" t="s">
        <v>68</v>
      </c>
      <c r="H2367" s="7" t="s">
        <v>68</v>
      </c>
      <c r="I2367" s="6" t="s">
        <v>1843</v>
      </c>
      <c r="J2367" s="6" t="s">
        <v>1734</v>
      </c>
      <c r="K2367" s="7" t="s">
        <v>68</v>
      </c>
      <c r="L2367" s="6" t="s">
        <v>120</v>
      </c>
      <c r="M2367" s="7" t="s">
        <v>68</v>
      </c>
      <c r="N2367" s="7" t="s">
        <v>68</v>
      </c>
      <c r="O2367" s="7" t="s">
        <v>68</v>
      </c>
      <c r="P2367" s="6" t="s">
        <v>1735</v>
      </c>
      <c r="Q2367" s="6" t="s">
        <v>1858</v>
      </c>
      <c r="R2367" s="6" t="s">
        <v>122</v>
      </c>
      <c r="S2367" s="6" t="s">
        <v>120</v>
      </c>
      <c r="T2367" s="6" t="s">
        <v>123</v>
      </c>
      <c r="U2367" s="6" t="s">
        <v>124</v>
      </c>
      <c r="V2367" s="6" t="s">
        <v>45</v>
      </c>
      <c r="W2367" s="6" t="s">
        <v>34</v>
      </c>
      <c r="X2367" s="6" t="s">
        <v>46</v>
      </c>
      <c r="Y2367" s="6" t="s">
        <v>47</v>
      </c>
      <c r="Z2367" s="6" t="s">
        <v>187</v>
      </c>
      <c r="AA2367" s="6" t="s">
        <v>2471</v>
      </c>
      <c r="AB2367" s="7">
        <v>1</v>
      </c>
      <c r="AC2367" s="7">
        <v>12840</v>
      </c>
      <c r="AD2367" s="7">
        <v>12.84</v>
      </c>
      <c r="AE2367" s="7">
        <v>79600</v>
      </c>
    </row>
    <row r="2368" spans="1:31" ht="22" customHeight="1" x14ac:dyDescent="0.3">
      <c r="A2368" s="2">
        <v>42673</v>
      </c>
      <c r="B2368" s="3" t="s">
        <v>31</v>
      </c>
      <c r="C2368" s="3" t="s">
        <v>56</v>
      </c>
      <c r="D2368" s="4" t="s">
        <v>68</v>
      </c>
      <c r="E2368" s="4" t="s">
        <v>68</v>
      </c>
      <c r="F2368" s="4" t="s">
        <v>68</v>
      </c>
      <c r="G2368" s="4" t="s">
        <v>68</v>
      </c>
      <c r="H2368" s="4" t="s">
        <v>68</v>
      </c>
      <c r="I2368" s="3" t="s">
        <v>1843</v>
      </c>
      <c r="J2368" s="3" t="s">
        <v>1734</v>
      </c>
      <c r="K2368" s="4" t="s">
        <v>68</v>
      </c>
      <c r="L2368" s="3" t="s">
        <v>120</v>
      </c>
      <c r="M2368" s="4" t="s">
        <v>68</v>
      </c>
      <c r="N2368" s="4" t="s">
        <v>68</v>
      </c>
      <c r="O2368" s="4" t="s">
        <v>68</v>
      </c>
      <c r="P2368" s="3" t="s">
        <v>1735</v>
      </c>
      <c r="Q2368" s="3" t="s">
        <v>1858</v>
      </c>
      <c r="R2368" s="3" t="s">
        <v>122</v>
      </c>
      <c r="S2368" s="3" t="s">
        <v>120</v>
      </c>
      <c r="T2368" s="3" t="s">
        <v>123</v>
      </c>
      <c r="U2368" s="3" t="s">
        <v>124</v>
      </c>
      <c r="V2368" s="3" t="s">
        <v>45</v>
      </c>
      <c r="W2368" s="3" t="s">
        <v>34</v>
      </c>
      <c r="X2368" s="3" t="s">
        <v>46</v>
      </c>
      <c r="Y2368" s="3" t="s">
        <v>47</v>
      </c>
      <c r="Z2368" s="3" t="s">
        <v>187</v>
      </c>
      <c r="AA2368" s="3" t="s">
        <v>2472</v>
      </c>
      <c r="AB2368" s="4">
        <v>2</v>
      </c>
      <c r="AC2368" s="4">
        <v>7020</v>
      </c>
      <c r="AD2368" s="4">
        <v>7.02</v>
      </c>
      <c r="AE2368" s="4">
        <v>43500</v>
      </c>
    </row>
    <row r="2369" spans="1:31" ht="22" hidden="1" customHeight="1" x14ac:dyDescent="0.3">
      <c r="A2369" s="5">
        <v>42669</v>
      </c>
      <c r="B2369" s="6" t="s">
        <v>341</v>
      </c>
      <c r="C2369" s="6" t="s">
        <v>404</v>
      </c>
      <c r="D2369" s="6" t="s">
        <v>405</v>
      </c>
      <c r="E2369" s="6" t="s">
        <v>34</v>
      </c>
      <c r="F2369" s="7" t="s">
        <v>68</v>
      </c>
      <c r="G2369" s="7" t="s">
        <v>68</v>
      </c>
      <c r="H2369" s="7" t="s">
        <v>68</v>
      </c>
      <c r="I2369" s="6" t="s">
        <v>406</v>
      </c>
      <c r="J2369" s="6" t="s">
        <v>108</v>
      </c>
      <c r="K2369" s="6" t="s">
        <v>109</v>
      </c>
      <c r="L2369" s="6" t="s">
        <v>110</v>
      </c>
      <c r="M2369" s="6" t="s">
        <v>61</v>
      </c>
      <c r="N2369" s="7">
        <v>4753761516.5299997</v>
      </c>
      <c r="O2369" s="7">
        <v>5421594553.2399998</v>
      </c>
      <c r="P2369" s="6" t="s">
        <v>1856</v>
      </c>
      <c r="Q2369" s="6" t="s">
        <v>407</v>
      </c>
      <c r="R2369" s="6" t="s">
        <v>133</v>
      </c>
      <c r="S2369" s="6" t="s">
        <v>110</v>
      </c>
      <c r="T2369" s="6" t="s">
        <v>134</v>
      </c>
      <c r="U2369" s="6" t="s">
        <v>115</v>
      </c>
      <c r="V2369" s="6" t="s">
        <v>408</v>
      </c>
      <c r="W2369" s="6" t="s">
        <v>34</v>
      </c>
      <c r="X2369" s="6" t="s">
        <v>409</v>
      </c>
      <c r="Y2369" s="6" t="s">
        <v>47</v>
      </c>
      <c r="Z2369" s="6" t="s">
        <v>410</v>
      </c>
      <c r="AA2369" s="6" t="s">
        <v>1368</v>
      </c>
      <c r="AB2369" s="7">
        <v>1</v>
      </c>
      <c r="AC2369" s="7">
        <v>15897</v>
      </c>
      <c r="AD2369" s="7">
        <v>15.9</v>
      </c>
      <c r="AE2369" s="7">
        <v>87400</v>
      </c>
    </row>
    <row r="2370" spans="1:31" ht="22" customHeight="1" x14ac:dyDescent="0.3">
      <c r="A2370" s="2">
        <v>42669</v>
      </c>
      <c r="B2370" s="3" t="s">
        <v>31</v>
      </c>
      <c r="C2370" s="3" t="s">
        <v>56</v>
      </c>
      <c r="D2370" s="4" t="s">
        <v>68</v>
      </c>
      <c r="E2370" s="4" t="s">
        <v>68</v>
      </c>
      <c r="F2370" s="4" t="s">
        <v>68</v>
      </c>
      <c r="G2370" s="4" t="s">
        <v>68</v>
      </c>
      <c r="H2370" s="4" t="s">
        <v>68</v>
      </c>
      <c r="I2370" s="3" t="s">
        <v>1843</v>
      </c>
      <c r="J2370" s="3" t="s">
        <v>652</v>
      </c>
      <c r="K2370" s="4" t="s">
        <v>68</v>
      </c>
      <c r="L2370" s="3" t="s">
        <v>120</v>
      </c>
      <c r="M2370" s="3" t="s">
        <v>201</v>
      </c>
      <c r="N2370" s="4" t="s">
        <v>68</v>
      </c>
      <c r="O2370" s="4" t="s">
        <v>68</v>
      </c>
      <c r="P2370" s="3" t="s">
        <v>653</v>
      </c>
      <c r="Q2370" s="3" t="s">
        <v>1858</v>
      </c>
      <c r="R2370" s="3" t="s">
        <v>122</v>
      </c>
      <c r="S2370" s="3" t="s">
        <v>120</v>
      </c>
      <c r="T2370" s="3" t="s">
        <v>123</v>
      </c>
      <c r="U2370" s="3" t="s">
        <v>124</v>
      </c>
      <c r="V2370" s="3" t="s">
        <v>45</v>
      </c>
      <c r="W2370" s="3" t="s">
        <v>34</v>
      </c>
      <c r="X2370" s="3" t="s">
        <v>46</v>
      </c>
      <c r="Y2370" s="3" t="s">
        <v>47</v>
      </c>
      <c r="Z2370" s="3" t="s">
        <v>2189</v>
      </c>
      <c r="AA2370" s="3" t="s">
        <v>2473</v>
      </c>
      <c r="AB2370" s="4">
        <v>20</v>
      </c>
      <c r="AC2370" s="4">
        <v>241200</v>
      </c>
      <c r="AD2370" s="4">
        <v>241.2</v>
      </c>
      <c r="AE2370" s="4">
        <v>698000</v>
      </c>
    </row>
    <row r="2371" spans="1:31" ht="22" customHeight="1" x14ac:dyDescent="0.3">
      <c r="A2371" s="5">
        <v>42669</v>
      </c>
      <c r="B2371" s="6" t="s">
        <v>31</v>
      </c>
      <c r="C2371" s="6" t="s">
        <v>1873</v>
      </c>
      <c r="D2371" s="6" t="s">
        <v>33</v>
      </c>
      <c r="E2371" s="6" t="s">
        <v>34</v>
      </c>
      <c r="F2371" s="6" t="s">
        <v>61</v>
      </c>
      <c r="G2371" s="9">
        <v>668366358</v>
      </c>
      <c r="H2371" s="7" t="s">
        <v>68</v>
      </c>
      <c r="I2371" s="6" t="s">
        <v>1874</v>
      </c>
      <c r="J2371" s="6" t="s">
        <v>385</v>
      </c>
      <c r="K2371" s="7" t="s">
        <v>68</v>
      </c>
      <c r="L2371" s="6" t="s">
        <v>120</v>
      </c>
      <c r="M2371" s="6" t="s">
        <v>61</v>
      </c>
      <c r="N2371" s="7" t="s">
        <v>68</v>
      </c>
      <c r="O2371" s="7" t="s">
        <v>68</v>
      </c>
      <c r="P2371" s="6" t="s">
        <v>387</v>
      </c>
      <c r="Q2371" s="6" t="s">
        <v>1845</v>
      </c>
      <c r="R2371" s="6" t="s">
        <v>122</v>
      </c>
      <c r="S2371" s="6" t="s">
        <v>120</v>
      </c>
      <c r="T2371" s="6" t="s">
        <v>123</v>
      </c>
      <c r="U2371" s="6" t="s">
        <v>124</v>
      </c>
      <c r="V2371" s="6" t="s">
        <v>45</v>
      </c>
      <c r="W2371" s="6" t="s">
        <v>34</v>
      </c>
      <c r="X2371" s="6" t="s">
        <v>46</v>
      </c>
      <c r="Y2371" s="6" t="s">
        <v>47</v>
      </c>
      <c r="Z2371" s="6" t="s">
        <v>388</v>
      </c>
      <c r="AA2371" s="6" t="s">
        <v>2474</v>
      </c>
      <c r="AB2371" s="7">
        <v>2</v>
      </c>
      <c r="AC2371" s="7">
        <v>24120</v>
      </c>
      <c r="AD2371" s="7">
        <v>24.12</v>
      </c>
      <c r="AE2371" s="7">
        <v>609000</v>
      </c>
    </row>
    <row r="2372" spans="1:31" ht="22" customHeight="1" x14ac:dyDescent="0.3">
      <c r="A2372" s="2">
        <v>42668</v>
      </c>
      <c r="B2372" s="3" t="s">
        <v>31</v>
      </c>
      <c r="C2372" s="3" t="s">
        <v>1873</v>
      </c>
      <c r="D2372" s="3" t="s">
        <v>33</v>
      </c>
      <c r="E2372" s="3" t="s">
        <v>34</v>
      </c>
      <c r="F2372" s="3" t="s">
        <v>61</v>
      </c>
      <c r="G2372" s="8">
        <v>668366358</v>
      </c>
      <c r="H2372" s="4" t="s">
        <v>68</v>
      </c>
      <c r="I2372" s="3" t="s">
        <v>1874</v>
      </c>
      <c r="J2372" s="3" t="s">
        <v>2475</v>
      </c>
      <c r="K2372" s="4" t="s">
        <v>68</v>
      </c>
      <c r="L2372" s="4" t="s">
        <v>68</v>
      </c>
      <c r="M2372" s="3" t="s">
        <v>61</v>
      </c>
      <c r="N2372" s="4" t="s">
        <v>68</v>
      </c>
      <c r="O2372" s="4" t="s">
        <v>68</v>
      </c>
      <c r="P2372" s="3" t="s">
        <v>2476</v>
      </c>
      <c r="Q2372" s="3" t="s">
        <v>1845</v>
      </c>
      <c r="R2372" s="3" t="s">
        <v>2477</v>
      </c>
      <c r="S2372" s="3" t="s">
        <v>2478</v>
      </c>
      <c r="T2372" s="3" t="s">
        <v>2479</v>
      </c>
      <c r="U2372" s="3" t="s">
        <v>115</v>
      </c>
      <c r="V2372" s="3" t="s">
        <v>45</v>
      </c>
      <c r="W2372" s="3" t="s">
        <v>34</v>
      </c>
      <c r="X2372" s="3" t="s">
        <v>46</v>
      </c>
      <c r="Y2372" s="3" t="s">
        <v>47</v>
      </c>
      <c r="Z2372" s="3" t="s">
        <v>2408</v>
      </c>
      <c r="AA2372" s="3" t="s">
        <v>2480</v>
      </c>
      <c r="AB2372" s="4">
        <v>8</v>
      </c>
      <c r="AC2372" s="4">
        <v>200480</v>
      </c>
      <c r="AD2372" s="4">
        <v>200.48</v>
      </c>
      <c r="AE2372" s="3" t="s">
        <v>68</v>
      </c>
    </row>
    <row r="2373" spans="1:31" ht="22" customHeight="1" x14ac:dyDescent="0.3">
      <c r="A2373" s="5">
        <v>42667</v>
      </c>
      <c r="B2373" s="6" t="s">
        <v>31</v>
      </c>
      <c r="C2373" s="6" t="s">
        <v>56</v>
      </c>
      <c r="D2373" s="7" t="s">
        <v>68</v>
      </c>
      <c r="E2373" s="7" t="s">
        <v>68</v>
      </c>
      <c r="F2373" s="7" t="s">
        <v>68</v>
      </c>
      <c r="G2373" s="7" t="s">
        <v>68</v>
      </c>
      <c r="H2373" s="7" t="s">
        <v>68</v>
      </c>
      <c r="I2373" s="6" t="s">
        <v>1843</v>
      </c>
      <c r="J2373" s="6" t="s">
        <v>131</v>
      </c>
      <c r="K2373" s="6" t="s">
        <v>109</v>
      </c>
      <c r="L2373" s="6" t="s">
        <v>110</v>
      </c>
      <c r="M2373" s="7" t="s">
        <v>68</v>
      </c>
      <c r="N2373" s="7" t="s">
        <v>68</v>
      </c>
      <c r="O2373" s="7" t="s">
        <v>68</v>
      </c>
      <c r="P2373" s="6" t="s">
        <v>132</v>
      </c>
      <c r="Q2373" s="6" t="s">
        <v>1858</v>
      </c>
      <c r="R2373" s="6" t="s">
        <v>113</v>
      </c>
      <c r="S2373" s="6" t="s">
        <v>110</v>
      </c>
      <c r="T2373" s="6" t="s">
        <v>114</v>
      </c>
      <c r="U2373" s="6" t="s">
        <v>115</v>
      </c>
      <c r="V2373" s="6" t="s">
        <v>45</v>
      </c>
      <c r="W2373" s="6" t="s">
        <v>34</v>
      </c>
      <c r="X2373" s="6" t="s">
        <v>46</v>
      </c>
      <c r="Y2373" s="6" t="s">
        <v>47</v>
      </c>
      <c r="Z2373" s="6" t="s">
        <v>971</v>
      </c>
      <c r="AA2373" s="6" t="s">
        <v>2481</v>
      </c>
      <c r="AB2373" s="7">
        <v>3</v>
      </c>
      <c r="AC2373" s="7">
        <v>25476</v>
      </c>
      <c r="AD2373" s="7">
        <v>25.48</v>
      </c>
      <c r="AE2373" s="7">
        <v>634000</v>
      </c>
    </row>
    <row r="2374" spans="1:31" ht="22" customHeight="1" x14ac:dyDescent="0.3">
      <c r="A2374" s="2">
        <v>42667</v>
      </c>
      <c r="B2374" s="3" t="s">
        <v>31</v>
      </c>
      <c r="C2374" s="3" t="s">
        <v>56</v>
      </c>
      <c r="D2374" s="4" t="s">
        <v>68</v>
      </c>
      <c r="E2374" s="4" t="s">
        <v>68</v>
      </c>
      <c r="F2374" s="4" t="s">
        <v>68</v>
      </c>
      <c r="G2374" s="4" t="s">
        <v>68</v>
      </c>
      <c r="H2374" s="4" t="s">
        <v>68</v>
      </c>
      <c r="I2374" s="3" t="s">
        <v>1843</v>
      </c>
      <c r="J2374" s="3" t="s">
        <v>131</v>
      </c>
      <c r="K2374" s="3" t="s">
        <v>109</v>
      </c>
      <c r="L2374" s="3" t="s">
        <v>110</v>
      </c>
      <c r="M2374" s="4" t="s">
        <v>68</v>
      </c>
      <c r="N2374" s="4" t="s">
        <v>68</v>
      </c>
      <c r="O2374" s="4" t="s">
        <v>68</v>
      </c>
      <c r="P2374" s="3" t="s">
        <v>132</v>
      </c>
      <c r="Q2374" s="3" t="s">
        <v>1858</v>
      </c>
      <c r="R2374" s="3" t="s">
        <v>113</v>
      </c>
      <c r="S2374" s="3" t="s">
        <v>110</v>
      </c>
      <c r="T2374" s="3" t="s">
        <v>114</v>
      </c>
      <c r="U2374" s="3" t="s">
        <v>115</v>
      </c>
      <c r="V2374" s="3" t="s">
        <v>45</v>
      </c>
      <c r="W2374" s="3" t="s">
        <v>34</v>
      </c>
      <c r="X2374" s="3" t="s">
        <v>46</v>
      </c>
      <c r="Y2374" s="3" t="s">
        <v>47</v>
      </c>
      <c r="Z2374" s="3" t="s">
        <v>971</v>
      </c>
      <c r="AA2374" s="3" t="s">
        <v>2482</v>
      </c>
      <c r="AB2374" s="4">
        <v>3</v>
      </c>
      <c r="AC2374" s="4">
        <v>25476</v>
      </c>
      <c r="AD2374" s="4">
        <v>25.48</v>
      </c>
      <c r="AE2374" s="4">
        <v>634000</v>
      </c>
    </row>
    <row r="2375" spans="1:31" ht="22" customHeight="1" x14ac:dyDescent="0.3">
      <c r="A2375" s="5">
        <v>42667</v>
      </c>
      <c r="B2375" s="6" t="s">
        <v>31</v>
      </c>
      <c r="C2375" s="6" t="s">
        <v>56</v>
      </c>
      <c r="D2375" s="7" t="s">
        <v>68</v>
      </c>
      <c r="E2375" s="7" t="s">
        <v>68</v>
      </c>
      <c r="F2375" s="7" t="s">
        <v>68</v>
      </c>
      <c r="G2375" s="7" t="s">
        <v>68</v>
      </c>
      <c r="H2375" s="7" t="s">
        <v>68</v>
      </c>
      <c r="I2375" s="6" t="s">
        <v>1843</v>
      </c>
      <c r="J2375" s="6" t="s">
        <v>77</v>
      </c>
      <c r="K2375" s="6" t="s">
        <v>78</v>
      </c>
      <c r="L2375" s="6" t="s">
        <v>79</v>
      </c>
      <c r="M2375" s="7" t="s">
        <v>68</v>
      </c>
      <c r="N2375" s="7" t="s">
        <v>68</v>
      </c>
      <c r="O2375" s="7" t="s">
        <v>68</v>
      </c>
      <c r="P2375" s="6" t="s">
        <v>80</v>
      </c>
      <c r="Q2375" s="6" t="s">
        <v>1136</v>
      </c>
      <c r="R2375" s="6" t="s">
        <v>82</v>
      </c>
      <c r="S2375" s="6" t="s">
        <v>79</v>
      </c>
      <c r="T2375" s="6" t="s">
        <v>83</v>
      </c>
      <c r="U2375" s="6" t="s">
        <v>65</v>
      </c>
      <c r="V2375" s="6" t="s">
        <v>45</v>
      </c>
      <c r="W2375" s="6" t="s">
        <v>34</v>
      </c>
      <c r="X2375" s="6" t="s">
        <v>46</v>
      </c>
      <c r="Y2375" s="6" t="s">
        <v>47</v>
      </c>
      <c r="Z2375" s="6" t="s">
        <v>84</v>
      </c>
      <c r="AA2375" s="6" t="s">
        <v>2483</v>
      </c>
      <c r="AB2375" s="7">
        <v>7</v>
      </c>
      <c r="AC2375" s="7">
        <v>100986</v>
      </c>
      <c r="AD2375" s="7">
        <v>100.99</v>
      </c>
      <c r="AE2375" s="7">
        <v>425000</v>
      </c>
    </row>
    <row r="2376" spans="1:31" ht="22" customHeight="1" x14ac:dyDescent="0.3">
      <c r="A2376" s="2">
        <v>42667</v>
      </c>
      <c r="B2376" s="3" t="s">
        <v>31</v>
      </c>
      <c r="C2376" s="3" t="s">
        <v>56</v>
      </c>
      <c r="D2376" s="4" t="s">
        <v>68</v>
      </c>
      <c r="E2376" s="4" t="s">
        <v>68</v>
      </c>
      <c r="F2376" s="4" t="s">
        <v>68</v>
      </c>
      <c r="G2376" s="4" t="s">
        <v>68</v>
      </c>
      <c r="H2376" s="4" t="s">
        <v>68</v>
      </c>
      <c r="I2376" s="3" t="s">
        <v>1843</v>
      </c>
      <c r="J2376" s="3" t="s">
        <v>77</v>
      </c>
      <c r="K2376" s="3" t="s">
        <v>78</v>
      </c>
      <c r="L2376" s="3" t="s">
        <v>79</v>
      </c>
      <c r="M2376" s="4" t="s">
        <v>68</v>
      </c>
      <c r="N2376" s="4" t="s">
        <v>68</v>
      </c>
      <c r="O2376" s="4" t="s">
        <v>68</v>
      </c>
      <c r="P2376" s="3" t="s">
        <v>80</v>
      </c>
      <c r="Q2376" s="3" t="s">
        <v>1136</v>
      </c>
      <c r="R2376" s="3" t="s">
        <v>82</v>
      </c>
      <c r="S2376" s="3" t="s">
        <v>79</v>
      </c>
      <c r="T2376" s="3" t="s">
        <v>83</v>
      </c>
      <c r="U2376" s="3" t="s">
        <v>65</v>
      </c>
      <c r="V2376" s="3" t="s">
        <v>45</v>
      </c>
      <c r="W2376" s="3" t="s">
        <v>34</v>
      </c>
      <c r="X2376" s="3" t="s">
        <v>46</v>
      </c>
      <c r="Y2376" s="3" t="s">
        <v>47</v>
      </c>
      <c r="Z2376" s="3" t="s">
        <v>84</v>
      </c>
      <c r="AA2376" s="3" t="s">
        <v>2483</v>
      </c>
      <c r="AB2376" s="4">
        <v>7</v>
      </c>
      <c r="AC2376" s="4">
        <v>100823</v>
      </c>
      <c r="AD2376" s="4">
        <v>100.82</v>
      </c>
      <c r="AE2376" s="4">
        <v>424000</v>
      </c>
    </row>
    <row r="2377" spans="1:31" ht="22" customHeight="1" x14ac:dyDescent="0.3">
      <c r="A2377" s="5">
        <v>42666</v>
      </c>
      <c r="B2377" s="6" t="s">
        <v>31</v>
      </c>
      <c r="C2377" s="6" t="s">
        <v>56</v>
      </c>
      <c r="D2377" s="7" t="s">
        <v>68</v>
      </c>
      <c r="E2377" s="7" t="s">
        <v>68</v>
      </c>
      <c r="F2377" s="7" t="s">
        <v>68</v>
      </c>
      <c r="G2377" s="7" t="s">
        <v>68</v>
      </c>
      <c r="H2377" s="7" t="s">
        <v>68</v>
      </c>
      <c r="I2377" s="6" t="s">
        <v>1843</v>
      </c>
      <c r="J2377" s="6" t="s">
        <v>1676</v>
      </c>
      <c r="K2377" s="6" t="s">
        <v>1677</v>
      </c>
      <c r="L2377" s="6" t="s">
        <v>92</v>
      </c>
      <c r="M2377" s="6" t="s">
        <v>61</v>
      </c>
      <c r="N2377" s="9">
        <v>42196711</v>
      </c>
      <c r="O2377" s="7" t="s">
        <v>68</v>
      </c>
      <c r="P2377" s="6" t="s">
        <v>1678</v>
      </c>
      <c r="Q2377" s="6" t="s">
        <v>1858</v>
      </c>
      <c r="R2377" s="6" t="s">
        <v>91</v>
      </c>
      <c r="S2377" s="6" t="s">
        <v>92</v>
      </c>
      <c r="T2377" s="6" t="s">
        <v>93</v>
      </c>
      <c r="U2377" s="6" t="s">
        <v>94</v>
      </c>
      <c r="V2377" s="6" t="s">
        <v>45</v>
      </c>
      <c r="W2377" s="6" t="s">
        <v>34</v>
      </c>
      <c r="X2377" s="6" t="s">
        <v>46</v>
      </c>
      <c r="Y2377" s="6" t="s">
        <v>47</v>
      </c>
      <c r="Z2377" s="6" t="s">
        <v>205</v>
      </c>
      <c r="AA2377" s="6" t="s">
        <v>2484</v>
      </c>
      <c r="AB2377" s="7">
        <v>4</v>
      </c>
      <c r="AC2377" s="7">
        <v>50400</v>
      </c>
      <c r="AD2377" s="7">
        <v>50.4</v>
      </c>
      <c r="AE2377" s="7">
        <v>643000</v>
      </c>
    </row>
    <row r="2378" spans="1:31" ht="22" customHeight="1" x14ac:dyDescent="0.3">
      <c r="A2378" s="2">
        <v>42666</v>
      </c>
      <c r="B2378" s="3" t="s">
        <v>31</v>
      </c>
      <c r="C2378" s="3" t="s">
        <v>56</v>
      </c>
      <c r="D2378" s="4" t="s">
        <v>68</v>
      </c>
      <c r="E2378" s="4" t="s">
        <v>68</v>
      </c>
      <c r="F2378" s="4" t="s">
        <v>68</v>
      </c>
      <c r="G2378" s="4" t="s">
        <v>68</v>
      </c>
      <c r="H2378" s="4" t="s">
        <v>68</v>
      </c>
      <c r="I2378" s="3" t="s">
        <v>1843</v>
      </c>
      <c r="J2378" s="3" t="s">
        <v>1676</v>
      </c>
      <c r="K2378" s="3" t="s">
        <v>1677</v>
      </c>
      <c r="L2378" s="3" t="s">
        <v>92</v>
      </c>
      <c r="M2378" s="3" t="s">
        <v>61</v>
      </c>
      <c r="N2378" s="8">
        <v>42196711</v>
      </c>
      <c r="O2378" s="4" t="s">
        <v>68</v>
      </c>
      <c r="P2378" s="3" t="s">
        <v>1678</v>
      </c>
      <c r="Q2378" s="3" t="s">
        <v>1858</v>
      </c>
      <c r="R2378" s="3" t="s">
        <v>91</v>
      </c>
      <c r="S2378" s="3" t="s">
        <v>92</v>
      </c>
      <c r="T2378" s="3" t="s">
        <v>93</v>
      </c>
      <c r="U2378" s="3" t="s">
        <v>94</v>
      </c>
      <c r="V2378" s="3" t="s">
        <v>45</v>
      </c>
      <c r="W2378" s="3" t="s">
        <v>34</v>
      </c>
      <c r="X2378" s="3" t="s">
        <v>46</v>
      </c>
      <c r="Y2378" s="3" t="s">
        <v>47</v>
      </c>
      <c r="Z2378" s="3" t="s">
        <v>205</v>
      </c>
      <c r="AA2378" s="3" t="s">
        <v>2485</v>
      </c>
      <c r="AB2378" s="4">
        <v>4</v>
      </c>
      <c r="AC2378" s="4">
        <v>50400</v>
      </c>
      <c r="AD2378" s="4">
        <v>50.4</v>
      </c>
      <c r="AE2378" s="4">
        <v>643000</v>
      </c>
    </row>
    <row r="2379" spans="1:31" ht="22" customHeight="1" x14ac:dyDescent="0.3">
      <c r="A2379" s="5">
        <v>42666</v>
      </c>
      <c r="B2379" s="6" t="s">
        <v>31</v>
      </c>
      <c r="C2379" s="6" t="s">
        <v>56</v>
      </c>
      <c r="D2379" s="7" t="s">
        <v>68</v>
      </c>
      <c r="E2379" s="7" t="s">
        <v>68</v>
      </c>
      <c r="F2379" s="7" t="s">
        <v>68</v>
      </c>
      <c r="G2379" s="7" t="s">
        <v>68</v>
      </c>
      <c r="H2379" s="7" t="s">
        <v>68</v>
      </c>
      <c r="I2379" s="6" t="s">
        <v>1843</v>
      </c>
      <c r="J2379" s="6" t="s">
        <v>385</v>
      </c>
      <c r="K2379" s="7" t="s">
        <v>68</v>
      </c>
      <c r="L2379" s="6" t="s">
        <v>120</v>
      </c>
      <c r="M2379" s="6" t="s">
        <v>61</v>
      </c>
      <c r="N2379" s="7" t="s">
        <v>68</v>
      </c>
      <c r="O2379" s="7" t="s">
        <v>68</v>
      </c>
      <c r="P2379" s="6" t="s">
        <v>387</v>
      </c>
      <c r="Q2379" s="6" t="s">
        <v>1858</v>
      </c>
      <c r="R2379" s="6" t="s">
        <v>122</v>
      </c>
      <c r="S2379" s="6" t="s">
        <v>120</v>
      </c>
      <c r="T2379" s="6" t="s">
        <v>123</v>
      </c>
      <c r="U2379" s="6" t="s">
        <v>124</v>
      </c>
      <c r="V2379" s="6" t="s">
        <v>45</v>
      </c>
      <c r="W2379" s="6" t="s">
        <v>34</v>
      </c>
      <c r="X2379" s="6" t="s">
        <v>46</v>
      </c>
      <c r="Y2379" s="6" t="s">
        <v>47</v>
      </c>
      <c r="Z2379" s="6" t="s">
        <v>388</v>
      </c>
      <c r="AA2379" s="6" t="s">
        <v>2486</v>
      </c>
      <c r="AB2379" s="7">
        <v>1</v>
      </c>
      <c r="AC2379" s="7">
        <v>12060</v>
      </c>
      <c r="AD2379" s="7">
        <v>12.06</v>
      </c>
      <c r="AE2379" s="7">
        <v>304000</v>
      </c>
    </row>
    <row r="2380" spans="1:31" ht="22" customHeight="1" x14ac:dyDescent="0.3">
      <c r="A2380" s="2">
        <v>42666</v>
      </c>
      <c r="B2380" s="3" t="s">
        <v>31</v>
      </c>
      <c r="C2380" s="3" t="s">
        <v>56</v>
      </c>
      <c r="D2380" s="4" t="s">
        <v>68</v>
      </c>
      <c r="E2380" s="4" t="s">
        <v>68</v>
      </c>
      <c r="F2380" s="4" t="s">
        <v>68</v>
      </c>
      <c r="G2380" s="4" t="s">
        <v>68</v>
      </c>
      <c r="H2380" s="4" t="s">
        <v>68</v>
      </c>
      <c r="I2380" s="3" t="s">
        <v>1843</v>
      </c>
      <c r="J2380" s="3" t="s">
        <v>1676</v>
      </c>
      <c r="K2380" s="3" t="s">
        <v>1677</v>
      </c>
      <c r="L2380" s="3" t="s">
        <v>92</v>
      </c>
      <c r="M2380" s="3" t="s">
        <v>61</v>
      </c>
      <c r="N2380" s="8">
        <v>42196711</v>
      </c>
      <c r="O2380" s="4" t="s">
        <v>68</v>
      </c>
      <c r="P2380" s="3" t="s">
        <v>1678</v>
      </c>
      <c r="Q2380" s="3" t="s">
        <v>1858</v>
      </c>
      <c r="R2380" s="3" t="s">
        <v>91</v>
      </c>
      <c r="S2380" s="3" t="s">
        <v>92</v>
      </c>
      <c r="T2380" s="3" t="s">
        <v>93</v>
      </c>
      <c r="U2380" s="3" t="s">
        <v>94</v>
      </c>
      <c r="V2380" s="3" t="s">
        <v>45</v>
      </c>
      <c r="W2380" s="3" t="s">
        <v>34</v>
      </c>
      <c r="X2380" s="3" t="s">
        <v>46</v>
      </c>
      <c r="Y2380" s="3" t="s">
        <v>47</v>
      </c>
      <c r="Z2380" s="3" t="s">
        <v>205</v>
      </c>
      <c r="AA2380" s="3" t="s">
        <v>2487</v>
      </c>
      <c r="AB2380" s="4">
        <v>2</v>
      </c>
      <c r="AC2380" s="4">
        <v>25200</v>
      </c>
      <c r="AD2380" s="4">
        <v>25.2</v>
      </c>
      <c r="AE2380" s="4">
        <v>321000</v>
      </c>
    </row>
    <row r="2381" spans="1:31" ht="22" customHeight="1" x14ac:dyDescent="0.3">
      <c r="A2381" s="5">
        <v>42666</v>
      </c>
      <c r="B2381" s="6" t="s">
        <v>31</v>
      </c>
      <c r="C2381" s="6" t="s">
        <v>56</v>
      </c>
      <c r="D2381" s="7" t="s">
        <v>68</v>
      </c>
      <c r="E2381" s="7" t="s">
        <v>68</v>
      </c>
      <c r="F2381" s="7" t="s">
        <v>68</v>
      </c>
      <c r="G2381" s="7" t="s">
        <v>68</v>
      </c>
      <c r="H2381" s="7" t="s">
        <v>68</v>
      </c>
      <c r="I2381" s="6" t="s">
        <v>1843</v>
      </c>
      <c r="J2381" s="6" t="s">
        <v>1676</v>
      </c>
      <c r="K2381" s="6" t="s">
        <v>1677</v>
      </c>
      <c r="L2381" s="6" t="s">
        <v>92</v>
      </c>
      <c r="M2381" s="6" t="s">
        <v>61</v>
      </c>
      <c r="N2381" s="9">
        <v>42196711</v>
      </c>
      <c r="O2381" s="7" t="s">
        <v>68</v>
      </c>
      <c r="P2381" s="6" t="s">
        <v>1678</v>
      </c>
      <c r="Q2381" s="6" t="s">
        <v>1858</v>
      </c>
      <c r="R2381" s="6" t="s">
        <v>91</v>
      </c>
      <c r="S2381" s="6" t="s">
        <v>92</v>
      </c>
      <c r="T2381" s="6" t="s">
        <v>93</v>
      </c>
      <c r="U2381" s="6" t="s">
        <v>94</v>
      </c>
      <c r="V2381" s="6" t="s">
        <v>45</v>
      </c>
      <c r="W2381" s="6" t="s">
        <v>34</v>
      </c>
      <c r="X2381" s="6" t="s">
        <v>46</v>
      </c>
      <c r="Y2381" s="6" t="s">
        <v>47</v>
      </c>
      <c r="Z2381" s="6" t="s">
        <v>205</v>
      </c>
      <c r="AA2381" s="6" t="s">
        <v>2488</v>
      </c>
      <c r="AB2381" s="7">
        <v>2</v>
      </c>
      <c r="AC2381" s="7">
        <v>25200</v>
      </c>
      <c r="AD2381" s="7">
        <v>25.2</v>
      </c>
      <c r="AE2381" s="7">
        <v>321000</v>
      </c>
    </row>
    <row r="2382" spans="1:31" ht="22" customHeight="1" x14ac:dyDescent="0.3">
      <c r="A2382" s="2">
        <v>42666</v>
      </c>
      <c r="B2382" s="3" t="s">
        <v>31</v>
      </c>
      <c r="C2382" s="3" t="s">
        <v>56</v>
      </c>
      <c r="D2382" s="4" t="s">
        <v>68</v>
      </c>
      <c r="E2382" s="4" t="s">
        <v>68</v>
      </c>
      <c r="F2382" s="4" t="s">
        <v>68</v>
      </c>
      <c r="G2382" s="4" t="s">
        <v>68</v>
      </c>
      <c r="H2382" s="4" t="s">
        <v>68</v>
      </c>
      <c r="I2382" s="3" t="s">
        <v>1843</v>
      </c>
      <c r="J2382" s="3" t="s">
        <v>1676</v>
      </c>
      <c r="K2382" s="3" t="s">
        <v>1677</v>
      </c>
      <c r="L2382" s="3" t="s">
        <v>92</v>
      </c>
      <c r="M2382" s="3" t="s">
        <v>61</v>
      </c>
      <c r="N2382" s="8">
        <v>42196711</v>
      </c>
      <c r="O2382" s="4" t="s">
        <v>68</v>
      </c>
      <c r="P2382" s="3" t="s">
        <v>1678</v>
      </c>
      <c r="Q2382" s="3" t="s">
        <v>1858</v>
      </c>
      <c r="R2382" s="3" t="s">
        <v>91</v>
      </c>
      <c r="S2382" s="3" t="s">
        <v>92</v>
      </c>
      <c r="T2382" s="3" t="s">
        <v>93</v>
      </c>
      <c r="U2382" s="3" t="s">
        <v>94</v>
      </c>
      <c r="V2382" s="3" t="s">
        <v>45</v>
      </c>
      <c r="W2382" s="3" t="s">
        <v>34</v>
      </c>
      <c r="X2382" s="3" t="s">
        <v>46</v>
      </c>
      <c r="Y2382" s="3" t="s">
        <v>47</v>
      </c>
      <c r="Z2382" s="3" t="s">
        <v>205</v>
      </c>
      <c r="AA2382" s="3" t="s">
        <v>2488</v>
      </c>
      <c r="AB2382" s="4">
        <v>4</v>
      </c>
      <c r="AC2382" s="4">
        <v>50400</v>
      </c>
      <c r="AD2382" s="4">
        <v>50.4</v>
      </c>
      <c r="AE2382" s="4">
        <v>643000</v>
      </c>
    </row>
    <row r="2383" spans="1:31" ht="22" customHeight="1" x14ac:dyDescent="0.3">
      <c r="A2383" s="5">
        <v>42665</v>
      </c>
      <c r="B2383" s="6" t="s">
        <v>31</v>
      </c>
      <c r="C2383" s="6" t="s">
        <v>1873</v>
      </c>
      <c r="D2383" s="6" t="s">
        <v>33</v>
      </c>
      <c r="E2383" s="6" t="s">
        <v>34</v>
      </c>
      <c r="F2383" s="6" t="s">
        <v>61</v>
      </c>
      <c r="G2383" s="9">
        <v>668366358</v>
      </c>
      <c r="H2383" s="7" t="s">
        <v>68</v>
      </c>
      <c r="I2383" s="6" t="s">
        <v>1874</v>
      </c>
      <c r="J2383" s="6" t="s">
        <v>625</v>
      </c>
      <c r="K2383" s="7" t="s">
        <v>68</v>
      </c>
      <c r="L2383" s="7" t="s">
        <v>68</v>
      </c>
      <c r="M2383" s="7" t="s">
        <v>68</v>
      </c>
      <c r="N2383" s="7" t="s">
        <v>68</v>
      </c>
      <c r="O2383" s="7" t="s">
        <v>68</v>
      </c>
      <c r="P2383" s="6" t="s">
        <v>2433</v>
      </c>
      <c r="Q2383" s="6" t="s">
        <v>1845</v>
      </c>
      <c r="R2383" s="6" t="s">
        <v>629</v>
      </c>
      <c r="S2383" s="6" t="s">
        <v>627</v>
      </c>
      <c r="T2383" s="6" t="s">
        <v>630</v>
      </c>
      <c r="U2383" s="6" t="s">
        <v>104</v>
      </c>
      <c r="V2383" s="6" t="s">
        <v>45</v>
      </c>
      <c r="W2383" s="6" t="s">
        <v>34</v>
      </c>
      <c r="X2383" s="6" t="s">
        <v>46</v>
      </c>
      <c r="Y2383" s="6" t="s">
        <v>47</v>
      </c>
      <c r="Z2383" s="6" t="s">
        <v>2489</v>
      </c>
      <c r="AA2383" s="6" t="s">
        <v>2490</v>
      </c>
      <c r="AB2383" s="7">
        <v>1</v>
      </c>
      <c r="AC2383" s="7">
        <v>17200</v>
      </c>
      <c r="AD2383" s="7">
        <v>17.2</v>
      </c>
      <c r="AE2383" s="7">
        <v>189000</v>
      </c>
    </row>
    <row r="2384" spans="1:31" ht="22" customHeight="1" x14ac:dyDescent="0.3">
      <c r="A2384" s="2">
        <v>42664</v>
      </c>
      <c r="B2384" s="3" t="s">
        <v>31</v>
      </c>
      <c r="C2384" s="3" t="s">
        <v>56</v>
      </c>
      <c r="D2384" s="4" t="s">
        <v>68</v>
      </c>
      <c r="E2384" s="4" t="s">
        <v>68</v>
      </c>
      <c r="F2384" s="4" t="s">
        <v>68</v>
      </c>
      <c r="G2384" s="4" t="s">
        <v>68</v>
      </c>
      <c r="H2384" s="4" t="s">
        <v>68</v>
      </c>
      <c r="I2384" s="3" t="s">
        <v>1843</v>
      </c>
      <c r="J2384" s="3" t="s">
        <v>769</v>
      </c>
      <c r="K2384" s="4" t="s">
        <v>68</v>
      </c>
      <c r="L2384" s="4" t="s">
        <v>68</v>
      </c>
      <c r="M2384" s="4" t="s">
        <v>68</v>
      </c>
      <c r="N2384" s="4" t="s">
        <v>68</v>
      </c>
      <c r="O2384" s="4" t="s">
        <v>68</v>
      </c>
      <c r="P2384" s="3" t="s">
        <v>2491</v>
      </c>
      <c r="Q2384" s="3" t="s">
        <v>1858</v>
      </c>
      <c r="R2384" s="3" t="s">
        <v>122</v>
      </c>
      <c r="S2384" s="3" t="s">
        <v>120</v>
      </c>
      <c r="T2384" s="3" t="s">
        <v>123</v>
      </c>
      <c r="U2384" s="3" t="s">
        <v>124</v>
      </c>
      <c r="V2384" s="3" t="s">
        <v>45</v>
      </c>
      <c r="W2384" s="3" t="s">
        <v>34</v>
      </c>
      <c r="X2384" s="3" t="s">
        <v>46</v>
      </c>
      <c r="Y2384" s="3" t="s">
        <v>47</v>
      </c>
      <c r="Z2384" s="3" t="s">
        <v>187</v>
      </c>
      <c r="AA2384" s="3" t="s">
        <v>2492</v>
      </c>
      <c r="AB2384" s="4">
        <v>1</v>
      </c>
      <c r="AC2384" s="4">
        <v>3406</v>
      </c>
      <c r="AD2384" s="4">
        <v>3.41</v>
      </c>
      <c r="AE2384" s="4">
        <v>21100</v>
      </c>
    </row>
    <row r="2385" spans="1:31" ht="22" customHeight="1" x14ac:dyDescent="0.3">
      <c r="A2385" s="5">
        <v>42661</v>
      </c>
      <c r="B2385" s="6" t="s">
        <v>31</v>
      </c>
      <c r="C2385" s="6" t="s">
        <v>1873</v>
      </c>
      <c r="D2385" s="6" t="s">
        <v>33</v>
      </c>
      <c r="E2385" s="6" t="s">
        <v>34</v>
      </c>
      <c r="F2385" s="6" t="s">
        <v>61</v>
      </c>
      <c r="G2385" s="9">
        <v>668366358</v>
      </c>
      <c r="H2385" s="7" t="s">
        <v>68</v>
      </c>
      <c r="I2385" s="6" t="s">
        <v>1874</v>
      </c>
      <c r="J2385" s="6" t="s">
        <v>2475</v>
      </c>
      <c r="K2385" s="7" t="s">
        <v>68</v>
      </c>
      <c r="L2385" s="7" t="s">
        <v>68</v>
      </c>
      <c r="M2385" s="6" t="s">
        <v>61</v>
      </c>
      <c r="N2385" s="7" t="s">
        <v>68</v>
      </c>
      <c r="O2385" s="7" t="s">
        <v>68</v>
      </c>
      <c r="P2385" s="6" t="s">
        <v>2476</v>
      </c>
      <c r="Q2385" s="6" t="s">
        <v>1845</v>
      </c>
      <c r="R2385" s="6" t="s">
        <v>2477</v>
      </c>
      <c r="S2385" s="6" t="s">
        <v>2478</v>
      </c>
      <c r="T2385" s="6" t="s">
        <v>2479</v>
      </c>
      <c r="U2385" s="6" t="s">
        <v>115</v>
      </c>
      <c r="V2385" s="6" t="s">
        <v>45</v>
      </c>
      <c r="W2385" s="6" t="s">
        <v>34</v>
      </c>
      <c r="X2385" s="6" t="s">
        <v>46</v>
      </c>
      <c r="Y2385" s="6" t="s">
        <v>47</v>
      </c>
      <c r="Z2385" s="6" t="s">
        <v>2408</v>
      </c>
      <c r="AA2385" s="6" t="s">
        <v>2493</v>
      </c>
      <c r="AB2385" s="7">
        <v>5</v>
      </c>
      <c r="AC2385" s="7">
        <v>125300</v>
      </c>
      <c r="AD2385" s="7">
        <v>125.3</v>
      </c>
      <c r="AE2385" s="6" t="s">
        <v>68</v>
      </c>
    </row>
    <row r="2386" spans="1:31" ht="22" customHeight="1" x14ac:dyDescent="0.3">
      <c r="A2386" s="2">
        <v>42660</v>
      </c>
      <c r="B2386" s="3" t="s">
        <v>31</v>
      </c>
      <c r="C2386" s="3" t="s">
        <v>1873</v>
      </c>
      <c r="D2386" s="3" t="s">
        <v>33</v>
      </c>
      <c r="E2386" s="3" t="s">
        <v>34</v>
      </c>
      <c r="F2386" s="3" t="s">
        <v>61</v>
      </c>
      <c r="G2386" s="8">
        <v>668366358</v>
      </c>
      <c r="H2386" s="4" t="s">
        <v>68</v>
      </c>
      <c r="I2386" s="3" t="s">
        <v>1874</v>
      </c>
      <c r="J2386" s="3" t="s">
        <v>131</v>
      </c>
      <c r="K2386" s="3" t="s">
        <v>109</v>
      </c>
      <c r="L2386" s="3" t="s">
        <v>110</v>
      </c>
      <c r="M2386" s="4" t="s">
        <v>68</v>
      </c>
      <c r="N2386" s="4" t="s">
        <v>68</v>
      </c>
      <c r="O2386" s="4" t="s">
        <v>68</v>
      </c>
      <c r="P2386" s="3" t="s">
        <v>132</v>
      </c>
      <c r="Q2386" s="3" t="s">
        <v>1845</v>
      </c>
      <c r="R2386" s="3" t="s">
        <v>113</v>
      </c>
      <c r="S2386" s="3" t="s">
        <v>110</v>
      </c>
      <c r="T2386" s="3" t="s">
        <v>114</v>
      </c>
      <c r="U2386" s="3" t="s">
        <v>115</v>
      </c>
      <c r="V2386" s="3" t="s">
        <v>45</v>
      </c>
      <c r="W2386" s="3" t="s">
        <v>34</v>
      </c>
      <c r="X2386" s="3" t="s">
        <v>46</v>
      </c>
      <c r="Y2386" s="3" t="s">
        <v>47</v>
      </c>
      <c r="Z2386" s="3" t="s">
        <v>971</v>
      </c>
      <c r="AA2386" s="3" t="s">
        <v>2494</v>
      </c>
      <c r="AB2386" s="4">
        <v>1</v>
      </c>
      <c r="AC2386" s="4">
        <v>14420</v>
      </c>
      <c r="AD2386" s="4">
        <v>14.42</v>
      </c>
      <c r="AE2386" s="4">
        <v>359000</v>
      </c>
    </row>
    <row r="2387" spans="1:31" ht="22" customHeight="1" x14ac:dyDescent="0.3">
      <c r="A2387" s="5">
        <v>42660</v>
      </c>
      <c r="B2387" s="6" t="s">
        <v>31</v>
      </c>
      <c r="C2387" s="6" t="s">
        <v>56</v>
      </c>
      <c r="D2387" s="7" t="s">
        <v>68</v>
      </c>
      <c r="E2387" s="7" t="s">
        <v>68</v>
      </c>
      <c r="F2387" s="7" t="s">
        <v>68</v>
      </c>
      <c r="G2387" s="7" t="s">
        <v>68</v>
      </c>
      <c r="H2387" s="7" t="s">
        <v>68</v>
      </c>
      <c r="I2387" s="6" t="s">
        <v>1843</v>
      </c>
      <c r="J2387" s="6" t="s">
        <v>77</v>
      </c>
      <c r="K2387" s="6" t="s">
        <v>78</v>
      </c>
      <c r="L2387" s="6" t="s">
        <v>79</v>
      </c>
      <c r="M2387" s="7" t="s">
        <v>68</v>
      </c>
      <c r="N2387" s="7" t="s">
        <v>68</v>
      </c>
      <c r="O2387" s="7" t="s">
        <v>68</v>
      </c>
      <c r="P2387" s="6" t="s">
        <v>80</v>
      </c>
      <c r="Q2387" s="6" t="s">
        <v>1136</v>
      </c>
      <c r="R2387" s="6" t="s">
        <v>82</v>
      </c>
      <c r="S2387" s="6" t="s">
        <v>79</v>
      </c>
      <c r="T2387" s="6" t="s">
        <v>83</v>
      </c>
      <c r="U2387" s="6" t="s">
        <v>65</v>
      </c>
      <c r="V2387" s="6" t="s">
        <v>45</v>
      </c>
      <c r="W2387" s="6" t="s">
        <v>34</v>
      </c>
      <c r="X2387" s="6" t="s">
        <v>46</v>
      </c>
      <c r="Y2387" s="6" t="s">
        <v>47</v>
      </c>
      <c r="Z2387" s="6" t="s">
        <v>84</v>
      </c>
      <c r="AA2387" s="6" t="s">
        <v>2495</v>
      </c>
      <c r="AB2387" s="7">
        <v>9</v>
      </c>
      <c r="AC2387" s="7">
        <v>129858</v>
      </c>
      <c r="AD2387" s="7">
        <v>129.86000000000001</v>
      </c>
      <c r="AE2387" s="7">
        <v>547000</v>
      </c>
    </row>
    <row r="2388" spans="1:31" ht="22" customHeight="1" x14ac:dyDescent="0.3">
      <c r="A2388" s="2">
        <v>42659</v>
      </c>
      <c r="B2388" s="3" t="s">
        <v>31</v>
      </c>
      <c r="C2388" s="3" t="s">
        <v>56</v>
      </c>
      <c r="D2388" s="4" t="s">
        <v>68</v>
      </c>
      <c r="E2388" s="4" t="s">
        <v>68</v>
      </c>
      <c r="F2388" s="4" t="s">
        <v>68</v>
      </c>
      <c r="G2388" s="4" t="s">
        <v>68</v>
      </c>
      <c r="H2388" s="4" t="s">
        <v>68</v>
      </c>
      <c r="I2388" s="3" t="s">
        <v>1843</v>
      </c>
      <c r="J2388" s="3" t="s">
        <v>1676</v>
      </c>
      <c r="K2388" s="3" t="s">
        <v>1677</v>
      </c>
      <c r="L2388" s="3" t="s">
        <v>92</v>
      </c>
      <c r="M2388" s="3" t="s">
        <v>61</v>
      </c>
      <c r="N2388" s="8">
        <v>42196711</v>
      </c>
      <c r="O2388" s="4" t="s">
        <v>68</v>
      </c>
      <c r="P2388" s="3" t="s">
        <v>1678</v>
      </c>
      <c r="Q2388" s="3" t="s">
        <v>1858</v>
      </c>
      <c r="R2388" s="3" t="s">
        <v>91</v>
      </c>
      <c r="S2388" s="3" t="s">
        <v>92</v>
      </c>
      <c r="T2388" s="3" t="s">
        <v>93</v>
      </c>
      <c r="U2388" s="3" t="s">
        <v>94</v>
      </c>
      <c r="V2388" s="3" t="s">
        <v>45</v>
      </c>
      <c r="W2388" s="3" t="s">
        <v>34</v>
      </c>
      <c r="X2388" s="3" t="s">
        <v>46</v>
      </c>
      <c r="Y2388" s="3" t="s">
        <v>47</v>
      </c>
      <c r="Z2388" s="3" t="s">
        <v>205</v>
      </c>
      <c r="AA2388" s="3" t="s">
        <v>2496</v>
      </c>
      <c r="AB2388" s="4">
        <v>2</v>
      </c>
      <c r="AC2388" s="4">
        <v>25200</v>
      </c>
      <c r="AD2388" s="4">
        <v>25.2</v>
      </c>
      <c r="AE2388" s="4">
        <v>321000</v>
      </c>
    </row>
    <row r="2389" spans="1:31" ht="22" customHeight="1" x14ac:dyDescent="0.3">
      <c r="A2389" s="5">
        <v>42659</v>
      </c>
      <c r="B2389" s="6" t="s">
        <v>31</v>
      </c>
      <c r="C2389" s="6" t="s">
        <v>56</v>
      </c>
      <c r="D2389" s="7" t="s">
        <v>68</v>
      </c>
      <c r="E2389" s="7" t="s">
        <v>68</v>
      </c>
      <c r="F2389" s="7" t="s">
        <v>68</v>
      </c>
      <c r="G2389" s="7" t="s">
        <v>68</v>
      </c>
      <c r="H2389" s="7" t="s">
        <v>68</v>
      </c>
      <c r="I2389" s="6" t="s">
        <v>1843</v>
      </c>
      <c r="J2389" s="6" t="s">
        <v>1676</v>
      </c>
      <c r="K2389" s="6" t="s">
        <v>1677</v>
      </c>
      <c r="L2389" s="6" t="s">
        <v>92</v>
      </c>
      <c r="M2389" s="6" t="s">
        <v>61</v>
      </c>
      <c r="N2389" s="9">
        <v>42196711</v>
      </c>
      <c r="O2389" s="7" t="s">
        <v>68</v>
      </c>
      <c r="P2389" s="6" t="s">
        <v>1678</v>
      </c>
      <c r="Q2389" s="6" t="s">
        <v>1858</v>
      </c>
      <c r="R2389" s="6" t="s">
        <v>91</v>
      </c>
      <c r="S2389" s="6" t="s">
        <v>92</v>
      </c>
      <c r="T2389" s="6" t="s">
        <v>93</v>
      </c>
      <c r="U2389" s="6" t="s">
        <v>94</v>
      </c>
      <c r="V2389" s="6" t="s">
        <v>45</v>
      </c>
      <c r="W2389" s="6" t="s">
        <v>34</v>
      </c>
      <c r="X2389" s="6" t="s">
        <v>46</v>
      </c>
      <c r="Y2389" s="6" t="s">
        <v>47</v>
      </c>
      <c r="Z2389" s="6" t="s">
        <v>205</v>
      </c>
      <c r="AA2389" s="6" t="s">
        <v>2484</v>
      </c>
      <c r="AB2389" s="7">
        <v>8</v>
      </c>
      <c r="AC2389" s="7">
        <v>100800</v>
      </c>
      <c r="AD2389" s="7">
        <v>100.8</v>
      </c>
      <c r="AE2389" s="7">
        <v>1285000</v>
      </c>
    </row>
    <row r="2390" spans="1:31" ht="22" customHeight="1" x14ac:dyDescent="0.3">
      <c r="A2390" s="2">
        <v>42659</v>
      </c>
      <c r="B2390" s="3" t="s">
        <v>31</v>
      </c>
      <c r="C2390" s="3" t="s">
        <v>56</v>
      </c>
      <c r="D2390" s="4" t="s">
        <v>68</v>
      </c>
      <c r="E2390" s="4" t="s">
        <v>68</v>
      </c>
      <c r="F2390" s="4" t="s">
        <v>68</v>
      </c>
      <c r="G2390" s="4" t="s">
        <v>68</v>
      </c>
      <c r="H2390" s="4" t="s">
        <v>68</v>
      </c>
      <c r="I2390" s="3" t="s">
        <v>1843</v>
      </c>
      <c r="J2390" s="3" t="s">
        <v>870</v>
      </c>
      <c r="K2390" s="4" t="s">
        <v>68</v>
      </c>
      <c r="L2390" s="3" t="s">
        <v>120</v>
      </c>
      <c r="M2390" s="3" t="s">
        <v>61</v>
      </c>
      <c r="N2390" s="4">
        <v>225347920.55000001</v>
      </c>
      <c r="O2390" s="4">
        <v>1008273273.7</v>
      </c>
      <c r="P2390" s="3" t="s">
        <v>871</v>
      </c>
      <c r="Q2390" s="3" t="s">
        <v>1858</v>
      </c>
      <c r="R2390" s="3" t="s">
        <v>122</v>
      </c>
      <c r="S2390" s="3" t="s">
        <v>120</v>
      </c>
      <c r="T2390" s="3" t="s">
        <v>123</v>
      </c>
      <c r="U2390" s="3" t="s">
        <v>124</v>
      </c>
      <c r="V2390" s="3" t="s">
        <v>45</v>
      </c>
      <c r="W2390" s="3" t="s">
        <v>34</v>
      </c>
      <c r="X2390" s="3" t="s">
        <v>46</v>
      </c>
      <c r="Y2390" s="3" t="s">
        <v>47</v>
      </c>
      <c r="Z2390" s="3" t="s">
        <v>872</v>
      </c>
      <c r="AA2390" s="3" t="s">
        <v>2497</v>
      </c>
      <c r="AB2390" s="4">
        <v>2</v>
      </c>
      <c r="AC2390" s="4">
        <v>20160</v>
      </c>
      <c r="AD2390" s="4">
        <v>20.16</v>
      </c>
      <c r="AE2390" s="4">
        <v>296000</v>
      </c>
    </row>
    <row r="2391" spans="1:31" ht="22" customHeight="1" x14ac:dyDescent="0.3">
      <c r="A2391" s="5">
        <v>42659</v>
      </c>
      <c r="B2391" s="6" t="s">
        <v>31</v>
      </c>
      <c r="C2391" s="6" t="s">
        <v>56</v>
      </c>
      <c r="D2391" s="7" t="s">
        <v>68</v>
      </c>
      <c r="E2391" s="7" t="s">
        <v>68</v>
      </c>
      <c r="F2391" s="7" t="s">
        <v>68</v>
      </c>
      <c r="G2391" s="7" t="s">
        <v>68</v>
      </c>
      <c r="H2391" s="7" t="s">
        <v>68</v>
      </c>
      <c r="I2391" s="6" t="s">
        <v>1843</v>
      </c>
      <c r="J2391" s="6" t="s">
        <v>1676</v>
      </c>
      <c r="K2391" s="6" t="s">
        <v>1677</v>
      </c>
      <c r="L2391" s="6" t="s">
        <v>92</v>
      </c>
      <c r="M2391" s="6" t="s">
        <v>61</v>
      </c>
      <c r="N2391" s="9">
        <v>42196711</v>
      </c>
      <c r="O2391" s="7" t="s">
        <v>68</v>
      </c>
      <c r="P2391" s="6" t="s">
        <v>1678</v>
      </c>
      <c r="Q2391" s="6" t="s">
        <v>1858</v>
      </c>
      <c r="R2391" s="6" t="s">
        <v>91</v>
      </c>
      <c r="S2391" s="6" t="s">
        <v>92</v>
      </c>
      <c r="T2391" s="6" t="s">
        <v>93</v>
      </c>
      <c r="U2391" s="6" t="s">
        <v>94</v>
      </c>
      <c r="V2391" s="6" t="s">
        <v>45</v>
      </c>
      <c r="W2391" s="6" t="s">
        <v>34</v>
      </c>
      <c r="X2391" s="6" t="s">
        <v>46</v>
      </c>
      <c r="Y2391" s="6" t="s">
        <v>47</v>
      </c>
      <c r="Z2391" s="6" t="s">
        <v>205</v>
      </c>
      <c r="AA2391" s="6" t="s">
        <v>2498</v>
      </c>
      <c r="AB2391" s="7">
        <v>4</v>
      </c>
      <c r="AC2391" s="7">
        <v>50400</v>
      </c>
      <c r="AD2391" s="7">
        <v>50.4</v>
      </c>
      <c r="AE2391" s="7">
        <v>643000</v>
      </c>
    </row>
    <row r="2392" spans="1:31" ht="22" customHeight="1" x14ac:dyDescent="0.3">
      <c r="A2392" s="2">
        <v>42659</v>
      </c>
      <c r="B2392" s="3" t="s">
        <v>31</v>
      </c>
      <c r="C2392" s="3" t="s">
        <v>56</v>
      </c>
      <c r="D2392" s="4" t="s">
        <v>68</v>
      </c>
      <c r="E2392" s="4" t="s">
        <v>68</v>
      </c>
      <c r="F2392" s="4" t="s">
        <v>68</v>
      </c>
      <c r="G2392" s="4" t="s">
        <v>68</v>
      </c>
      <c r="H2392" s="4" t="s">
        <v>68</v>
      </c>
      <c r="I2392" s="3" t="s">
        <v>1843</v>
      </c>
      <c r="J2392" s="3" t="s">
        <v>1676</v>
      </c>
      <c r="K2392" s="3" t="s">
        <v>1677</v>
      </c>
      <c r="L2392" s="3" t="s">
        <v>92</v>
      </c>
      <c r="M2392" s="3" t="s">
        <v>61</v>
      </c>
      <c r="N2392" s="8">
        <v>42196711</v>
      </c>
      <c r="O2392" s="4" t="s">
        <v>68</v>
      </c>
      <c r="P2392" s="3" t="s">
        <v>1678</v>
      </c>
      <c r="Q2392" s="3" t="s">
        <v>1858</v>
      </c>
      <c r="R2392" s="3" t="s">
        <v>91</v>
      </c>
      <c r="S2392" s="3" t="s">
        <v>92</v>
      </c>
      <c r="T2392" s="3" t="s">
        <v>93</v>
      </c>
      <c r="U2392" s="3" t="s">
        <v>94</v>
      </c>
      <c r="V2392" s="3" t="s">
        <v>45</v>
      </c>
      <c r="W2392" s="3" t="s">
        <v>34</v>
      </c>
      <c r="X2392" s="3" t="s">
        <v>46</v>
      </c>
      <c r="Y2392" s="3" t="s">
        <v>47</v>
      </c>
      <c r="Z2392" s="3" t="s">
        <v>205</v>
      </c>
      <c r="AA2392" s="3" t="s">
        <v>2499</v>
      </c>
      <c r="AB2392" s="4">
        <v>2</v>
      </c>
      <c r="AC2392" s="4">
        <v>26200</v>
      </c>
      <c r="AD2392" s="4">
        <v>26.2</v>
      </c>
      <c r="AE2392" s="4">
        <v>334000</v>
      </c>
    </row>
    <row r="2393" spans="1:31" ht="22" customHeight="1" x14ac:dyDescent="0.3">
      <c r="A2393" s="5">
        <v>42658</v>
      </c>
      <c r="B2393" s="6" t="s">
        <v>31</v>
      </c>
      <c r="C2393" s="6" t="s">
        <v>56</v>
      </c>
      <c r="D2393" s="7" t="s">
        <v>68</v>
      </c>
      <c r="E2393" s="7" t="s">
        <v>68</v>
      </c>
      <c r="F2393" s="7" t="s">
        <v>68</v>
      </c>
      <c r="G2393" s="7" t="s">
        <v>68</v>
      </c>
      <c r="H2393" s="7" t="s">
        <v>68</v>
      </c>
      <c r="I2393" s="6" t="s">
        <v>1843</v>
      </c>
      <c r="J2393" s="6" t="s">
        <v>588</v>
      </c>
      <c r="K2393" s="6" t="s">
        <v>589</v>
      </c>
      <c r="L2393" s="6" t="s">
        <v>99</v>
      </c>
      <c r="M2393" s="6" t="s">
        <v>61</v>
      </c>
      <c r="N2393" s="7" t="s">
        <v>68</v>
      </c>
      <c r="O2393" s="7" t="s">
        <v>68</v>
      </c>
      <c r="P2393" s="6" t="s">
        <v>100</v>
      </c>
      <c r="Q2393" s="6" t="s">
        <v>1858</v>
      </c>
      <c r="R2393" s="6" t="s">
        <v>102</v>
      </c>
      <c r="S2393" s="6" t="s">
        <v>99</v>
      </c>
      <c r="T2393" s="6" t="s">
        <v>103</v>
      </c>
      <c r="U2393" s="6" t="s">
        <v>104</v>
      </c>
      <c r="V2393" s="6" t="s">
        <v>45</v>
      </c>
      <c r="W2393" s="6" t="s">
        <v>34</v>
      </c>
      <c r="X2393" s="6" t="s">
        <v>46</v>
      </c>
      <c r="Y2393" s="6" t="s">
        <v>47</v>
      </c>
      <c r="Z2393" s="6" t="s">
        <v>2202</v>
      </c>
      <c r="AA2393" s="6" t="s">
        <v>2500</v>
      </c>
      <c r="AB2393" s="7">
        <v>22</v>
      </c>
      <c r="AC2393" s="7">
        <v>254505.01</v>
      </c>
      <c r="AD2393" s="7">
        <v>254.51</v>
      </c>
      <c r="AE2393" s="7">
        <v>1140000</v>
      </c>
    </row>
    <row r="2394" spans="1:31" ht="22" customHeight="1" x14ac:dyDescent="0.3">
      <c r="A2394" s="2">
        <v>42656</v>
      </c>
      <c r="B2394" s="3" t="s">
        <v>31</v>
      </c>
      <c r="C2394" s="3" t="s">
        <v>56</v>
      </c>
      <c r="D2394" s="3" t="s">
        <v>222</v>
      </c>
      <c r="E2394" s="3" t="s">
        <v>34</v>
      </c>
      <c r="F2394" s="4" t="s">
        <v>68</v>
      </c>
      <c r="G2394" s="4" t="s">
        <v>68</v>
      </c>
      <c r="H2394" s="4" t="s">
        <v>68</v>
      </c>
      <c r="I2394" s="3" t="s">
        <v>1882</v>
      </c>
      <c r="J2394" s="3" t="s">
        <v>2501</v>
      </c>
      <c r="K2394" s="4" t="s">
        <v>68</v>
      </c>
      <c r="L2394" s="4" t="s">
        <v>68</v>
      </c>
      <c r="M2394" s="4" t="s">
        <v>68</v>
      </c>
      <c r="N2394" s="4" t="s">
        <v>68</v>
      </c>
      <c r="O2394" s="4" t="s">
        <v>68</v>
      </c>
      <c r="P2394" s="3" t="s">
        <v>2502</v>
      </c>
      <c r="Q2394" s="3" t="s">
        <v>1858</v>
      </c>
      <c r="R2394" s="3" t="s">
        <v>122</v>
      </c>
      <c r="S2394" s="3" t="s">
        <v>120</v>
      </c>
      <c r="T2394" s="3" t="s">
        <v>123</v>
      </c>
      <c r="U2394" s="3" t="s">
        <v>124</v>
      </c>
      <c r="V2394" s="3" t="s">
        <v>45</v>
      </c>
      <c r="W2394" s="3" t="s">
        <v>34</v>
      </c>
      <c r="X2394" s="3" t="s">
        <v>46</v>
      </c>
      <c r="Y2394" s="3" t="s">
        <v>47</v>
      </c>
      <c r="Z2394" s="3" t="s">
        <v>2189</v>
      </c>
      <c r="AA2394" s="3" t="s">
        <v>2503</v>
      </c>
      <c r="AB2394" s="4">
        <v>12</v>
      </c>
      <c r="AC2394" s="4">
        <v>183480</v>
      </c>
      <c r="AD2394" s="4">
        <v>183.48</v>
      </c>
      <c r="AE2394" s="4">
        <v>531000</v>
      </c>
    </row>
    <row r="2395" spans="1:31" ht="22" customHeight="1" x14ac:dyDescent="0.3">
      <c r="A2395" s="5">
        <v>42656</v>
      </c>
      <c r="B2395" s="6" t="s">
        <v>31</v>
      </c>
      <c r="C2395" s="6" t="s">
        <v>56</v>
      </c>
      <c r="D2395" s="7" t="s">
        <v>68</v>
      </c>
      <c r="E2395" s="7" t="s">
        <v>68</v>
      </c>
      <c r="F2395" s="7" t="s">
        <v>68</v>
      </c>
      <c r="G2395" s="7" t="s">
        <v>68</v>
      </c>
      <c r="H2395" s="7" t="s">
        <v>68</v>
      </c>
      <c r="I2395" s="6" t="s">
        <v>1843</v>
      </c>
      <c r="J2395" s="6" t="s">
        <v>2504</v>
      </c>
      <c r="K2395" s="7" t="s">
        <v>68</v>
      </c>
      <c r="L2395" s="6" t="s">
        <v>120</v>
      </c>
      <c r="M2395" s="7" t="s">
        <v>68</v>
      </c>
      <c r="N2395" s="7" t="s">
        <v>68</v>
      </c>
      <c r="O2395" s="7" t="s">
        <v>68</v>
      </c>
      <c r="P2395" s="6" t="s">
        <v>2505</v>
      </c>
      <c r="Q2395" s="6" t="s">
        <v>1858</v>
      </c>
      <c r="R2395" s="6" t="s">
        <v>316</v>
      </c>
      <c r="S2395" s="6" t="s">
        <v>120</v>
      </c>
      <c r="T2395" s="6" t="s">
        <v>317</v>
      </c>
      <c r="U2395" s="6" t="s">
        <v>124</v>
      </c>
      <c r="V2395" s="6" t="s">
        <v>45</v>
      </c>
      <c r="W2395" s="6" t="s">
        <v>34</v>
      </c>
      <c r="X2395" s="6" t="s">
        <v>46</v>
      </c>
      <c r="Y2395" s="6" t="s">
        <v>47</v>
      </c>
      <c r="Z2395" s="6" t="s">
        <v>2189</v>
      </c>
      <c r="AA2395" s="6" t="s">
        <v>2506</v>
      </c>
      <c r="AB2395" s="7">
        <v>10</v>
      </c>
      <c r="AC2395" s="7">
        <v>152899.99</v>
      </c>
      <c r="AD2395" s="7">
        <v>152.9</v>
      </c>
      <c r="AE2395" s="7">
        <v>443000</v>
      </c>
    </row>
    <row r="2396" spans="1:31" ht="22" customHeight="1" x14ac:dyDescent="0.3">
      <c r="A2396" s="2">
        <v>42656</v>
      </c>
      <c r="B2396" s="3" t="s">
        <v>31</v>
      </c>
      <c r="C2396" s="3" t="s">
        <v>56</v>
      </c>
      <c r="D2396" s="4" t="s">
        <v>68</v>
      </c>
      <c r="E2396" s="4" t="s">
        <v>68</v>
      </c>
      <c r="F2396" s="4" t="s">
        <v>68</v>
      </c>
      <c r="G2396" s="4" t="s">
        <v>68</v>
      </c>
      <c r="H2396" s="4" t="s">
        <v>68</v>
      </c>
      <c r="I2396" s="3" t="s">
        <v>1843</v>
      </c>
      <c r="J2396" s="3" t="s">
        <v>244</v>
      </c>
      <c r="K2396" s="4" t="s">
        <v>68</v>
      </c>
      <c r="L2396" s="3" t="s">
        <v>245</v>
      </c>
      <c r="M2396" s="3" t="s">
        <v>61</v>
      </c>
      <c r="N2396" s="4" t="s">
        <v>68</v>
      </c>
      <c r="O2396" s="4" t="s">
        <v>68</v>
      </c>
      <c r="P2396" s="3" t="s">
        <v>246</v>
      </c>
      <c r="Q2396" s="3" t="s">
        <v>1858</v>
      </c>
      <c r="R2396" s="3" t="s">
        <v>474</v>
      </c>
      <c r="S2396" s="3" t="s">
        <v>245</v>
      </c>
      <c r="T2396" s="3" t="s">
        <v>475</v>
      </c>
      <c r="U2396" s="3" t="s">
        <v>124</v>
      </c>
      <c r="V2396" s="3" t="s">
        <v>45</v>
      </c>
      <c r="W2396" s="3" t="s">
        <v>34</v>
      </c>
      <c r="X2396" s="3" t="s">
        <v>46</v>
      </c>
      <c r="Y2396" s="3" t="s">
        <v>47</v>
      </c>
      <c r="Z2396" s="3" t="s">
        <v>2435</v>
      </c>
      <c r="AA2396" s="3" t="s">
        <v>2507</v>
      </c>
      <c r="AB2396" s="4">
        <v>7</v>
      </c>
      <c r="AC2396" s="4">
        <v>171080</v>
      </c>
      <c r="AD2396" s="4">
        <v>171.08</v>
      </c>
      <c r="AE2396" s="4">
        <v>641000</v>
      </c>
    </row>
    <row r="2397" spans="1:31" ht="22" customHeight="1" x14ac:dyDescent="0.3">
      <c r="A2397" s="5">
        <v>42654</v>
      </c>
      <c r="B2397" s="6" t="s">
        <v>31</v>
      </c>
      <c r="C2397" s="6" t="s">
        <v>1873</v>
      </c>
      <c r="D2397" s="6" t="s">
        <v>33</v>
      </c>
      <c r="E2397" s="6" t="s">
        <v>34</v>
      </c>
      <c r="F2397" s="6" t="s">
        <v>61</v>
      </c>
      <c r="G2397" s="9">
        <v>668366358</v>
      </c>
      <c r="H2397" s="7" t="s">
        <v>68</v>
      </c>
      <c r="I2397" s="6" t="s">
        <v>1874</v>
      </c>
      <c r="J2397" s="6" t="s">
        <v>2475</v>
      </c>
      <c r="K2397" s="7" t="s">
        <v>68</v>
      </c>
      <c r="L2397" s="7" t="s">
        <v>68</v>
      </c>
      <c r="M2397" s="6" t="s">
        <v>61</v>
      </c>
      <c r="N2397" s="7" t="s">
        <v>68</v>
      </c>
      <c r="O2397" s="7" t="s">
        <v>68</v>
      </c>
      <c r="P2397" s="6" t="s">
        <v>2476</v>
      </c>
      <c r="Q2397" s="6" t="s">
        <v>1845</v>
      </c>
      <c r="R2397" s="6" t="s">
        <v>2477</v>
      </c>
      <c r="S2397" s="6" t="s">
        <v>2478</v>
      </c>
      <c r="T2397" s="6" t="s">
        <v>2479</v>
      </c>
      <c r="U2397" s="6" t="s">
        <v>115</v>
      </c>
      <c r="V2397" s="6" t="s">
        <v>45</v>
      </c>
      <c r="W2397" s="6" t="s">
        <v>34</v>
      </c>
      <c r="X2397" s="6" t="s">
        <v>46</v>
      </c>
      <c r="Y2397" s="6" t="s">
        <v>47</v>
      </c>
      <c r="Z2397" s="6" t="s">
        <v>2408</v>
      </c>
      <c r="AA2397" s="6" t="s">
        <v>2508</v>
      </c>
      <c r="AB2397" s="7">
        <v>15</v>
      </c>
      <c r="AC2397" s="7">
        <v>375899.99</v>
      </c>
      <c r="AD2397" s="7">
        <v>375.9</v>
      </c>
      <c r="AE2397" s="6" t="s">
        <v>68</v>
      </c>
    </row>
    <row r="2398" spans="1:31" ht="22" customHeight="1" x14ac:dyDescent="0.3">
      <c r="A2398" s="2">
        <v>42653</v>
      </c>
      <c r="B2398" s="3" t="s">
        <v>31</v>
      </c>
      <c r="C2398" s="3" t="s">
        <v>56</v>
      </c>
      <c r="D2398" s="4" t="s">
        <v>68</v>
      </c>
      <c r="E2398" s="4" t="s">
        <v>68</v>
      </c>
      <c r="F2398" s="4" t="s">
        <v>68</v>
      </c>
      <c r="G2398" s="4" t="s">
        <v>68</v>
      </c>
      <c r="H2398" s="4" t="s">
        <v>68</v>
      </c>
      <c r="I2398" s="3" t="s">
        <v>1843</v>
      </c>
      <c r="J2398" s="3" t="s">
        <v>77</v>
      </c>
      <c r="K2398" s="3" t="s">
        <v>78</v>
      </c>
      <c r="L2398" s="3" t="s">
        <v>79</v>
      </c>
      <c r="M2398" s="4" t="s">
        <v>68</v>
      </c>
      <c r="N2398" s="4" t="s">
        <v>68</v>
      </c>
      <c r="O2398" s="4" t="s">
        <v>68</v>
      </c>
      <c r="P2398" s="3" t="s">
        <v>80</v>
      </c>
      <c r="Q2398" s="3" t="s">
        <v>1136</v>
      </c>
      <c r="R2398" s="3" t="s">
        <v>82</v>
      </c>
      <c r="S2398" s="3" t="s">
        <v>79</v>
      </c>
      <c r="T2398" s="3" t="s">
        <v>83</v>
      </c>
      <c r="U2398" s="3" t="s">
        <v>65</v>
      </c>
      <c r="V2398" s="3" t="s">
        <v>45</v>
      </c>
      <c r="W2398" s="3" t="s">
        <v>34</v>
      </c>
      <c r="X2398" s="3" t="s">
        <v>46</v>
      </c>
      <c r="Y2398" s="3" t="s">
        <v>47</v>
      </c>
      <c r="Z2398" s="3" t="s">
        <v>84</v>
      </c>
      <c r="AA2398" s="3" t="s">
        <v>2509</v>
      </c>
      <c r="AB2398" s="4">
        <v>9</v>
      </c>
      <c r="AC2398" s="4">
        <v>130144</v>
      </c>
      <c r="AD2398" s="4">
        <v>130.13999999999999</v>
      </c>
      <c r="AE2398" s="4">
        <v>548000</v>
      </c>
    </row>
    <row r="2399" spans="1:31" ht="22" customHeight="1" x14ac:dyDescent="0.3">
      <c r="A2399" s="5">
        <v>42653</v>
      </c>
      <c r="B2399" s="6" t="s">
        <v>31</v>
      </c>
      <c r="C2399" s="6" t="s">
        <v>56</v>
      </c>
      <c r="D2399" s="7" t="s">
        <v>68</v>
      </c>
      <c r="E2399" s="7" t="s">
        <v>68</v>
      </c>
      <c r="F2399" s="7" t="s">
        <v>68</v>
      </c>
      <c r="G2399" s="7" t="s">
        <v>68</v>
      </c>
      <c r="H2399" s="7" t="s">
        <v>68</v>
      </c>
      <c r="I2399" s="6" t="s">
        <v>1843</v>
      </c>
      <c r="J2399" s="6" t="s">
        <v>131</v>
      </c>
      <c r="K2399" s="6" t="s">
        <v>109</v>
      </c>
      <c r="L2399" s="6" t="s">
        <v>110</v>
      </c>
      <c r="M2399" s="7" t="s">
        <v>68</v>
      </c>
      <c r="N2399" s="7" t="s">
        <v>68</v>
      </c>
      <c r="O2399" s="7" t="s">
        <v>68</v>
      </c>
      <c r="P2399" s="6" t="s">
        <v>132</v>
      </c>
      <c r="Q2399" s="6" t="s">
        <v>1858</v>
      </c>
      <c r="R2399" s="6" t="s">
        <v>113</v>
      </c>
      <c r="S2399" s="6" t="s">
        <v>110</v>
      </c>
      <c r="T2399" s="6" t="s">
        <v>114</v>
      </c>
      <c r="U2399" s="6" t="s">
        <v>115</v>
      </c>
      <c r="V2399" s="6" t="s">
        <v>45</v>
      </c>
      <c r="W2399" s="6" t="s">
        <v>34</v>
      </c>
      <c r="X2399" s="6" t="s">
        <v>46</v>
      </c>
      <c r="Y2399" s="6" t="s">
        <v>47</v>
      </c>
      <c r="Z2399" s="6" t="s">
        <v>971</v>
      </c>
      <c r="AA2399" s="6" t="s">
        <v>2510</v>
      </c>
      <c r="AB2399" s="7">
        <v>1</v>
      </c>
      <c r="AC2399" s="7">
        <v>14420</v>
      </c>
      <c r="AD2399" s="7">
        <v>14.42</v>
      </c>
      <c r="AE2399" s="7">
        <v>359000</v>
      </c>
    </row>
    <row r="2400" spans="1:31" ht="22" customHeight="1" x14ac:dyDescent="0.3">
      <c r="A2400" s="2">
        <v>42653</v>
      </c>
      <c r="B2400" s="3" t="s">
        <v>31</v>
      </c>
      <c r="C2400" s="3" t="s">
        <v>56</v>
      </c>
      <c r="D2400" s="4" t="s">
        <v>68</v>
      </c>
      <c r="E2400" s="4" t="s">
        <v>68</v>
      </c>
      <c r="F2400" s="4" t="s">
        <v>68</v>
      </c>
      <c r="G2400" s="4" t="s">
        <v>68</v>
      </c>
      <c r="H2400" s="4" t="s">
        <v>68</v>
      </c>
      <c r="I2400" s="3" t="s">
        <v>1843</v>
      </c>
      <c r="J2400" s="3" t="s">
        <v>131</v>
      </c>
      <c r="K2400" s="3" t="s">
        <v>109</v>
      </c>
      <c r="L2400" s="3" t="s">
        <v>110</v>
      </c>
      <c r="M2400" s="4" t="s">
        <v>68</v>
      </c>
      <c r="N2400" s="4" t="s">
        <v>68</v>
      </c>
      <c r="O2400" s="4" t="s">
        <v>68</v>
      </c>
      <c r="P2400" s="3" t="s">
        <v>132</v>
      </c>
      <c r="Q2400" s="3" t="s">
        <v>1858</v>
      </c>
      <c r="R2400" s="3" t="s">
        <v>113</v>
      </c>
      <c r="S2400" s="3" t="s">
        <v>110</v>
      </c>
      <c r="T2400" s="3" t="s">
        <v>114</v>
      </c>
      <c r="U2400" s="3" t="s">
        <v>115</v>
      </c>
      <c r="V2400" s="3" t="s">
        <v>45</v>
      </c>
      <c r="W2400" s="3" t="s">
        <v>34</v>
      </c>
      <c r="X2400" s="3" t="s">
        <v>46</v>
      </c>
      <c r="Y2400" s="3" t="s">
        <v>47</v>
      </c>
      <c r="Z2400" s="3" t="s">
        <v>971</v>
      </c>
      <c r="AA2400" s="3" t="s">
        <v>2511</v>
      </c>
      <c r="AB2400" s="4">
        <v>3</v>
      </c>
      <c r="AC2400" s="4">
        <v>25476</v>
      </c>
      <c r="AD2400" s="4">
        <v>25.48</v>
      </c>
      <c r="AE2400" s="4">
        <v>634000</v>
      </c>
    </row>
    <row r="2401" spans="1:31" ht="22" customHeight="1" x14ac:dyDescent="0.3">
      <c r="A2401" s="5">
        <v>42652</v>
      </c>
      <c r="B2401" s="6" t="s">
        <v>31</v>
      </c>
      <c r="C2401" s="6" t="s">
        <v>56</v>
      </c>
      <c r="D2401" s="7" t="s">
        <v>68</v>
      </c>
      <c r="E2401" s="7" t="s">
        <v>68</v>
      </c>
      <c r="F2401" s="7" t="s">
        <v>68</v>
      </c>
      <c r="G2401" s="7" t="s">
        <v>68</v>
      </c>
      <c r="H2401" s="7" t="s">
        <v>68</v>
      </c>
      <c r="I2401" s="6" t="s">
        <v>1843</v>
      </c>
      <c r="J2401" s="6" t="s">
        <v>1676</v>
      </c>
      <c r="K2401" s="6" t="s">
        <v>1677</v>
      </c>
      <c r="L2401" s="6" t="s">
        <v>92</v>
      </c>
      <c r="M2401" s="6" t="s">
        <v>61</v>
      </c>
      <c r="N2401" s="9">
        <v>42196711</v>
      </c>
      <c r="O2401" s="7" t="s">
        <v>68</v>
      </c>
      <c r="P2401" s="6" t="s">
        <v>1678</v>
      </c>
      <c r="Q2401" s="6" t="s">
        <v>1858</v>
      </c>
      <c r="R2401" s="6" t="s">
        <v>91</v>
      </c>
      <c r="S2401" s="6" t="s">
        <v>92</v>
      </c>
      <c r="T2401" s="6" t="s">
        <v>93</v>
      </c>
      <c r="U2401" s="6" t="s">
        <v>94</v>
      </c>
      <c r="V2401" s="6" t="s">
        <v>45</v>
      </c>
      <c r="W2401" s="6" t="s">
        <v>34</v>
      </c>
      <c r="X2401" s="6" t="s">
        <v>46</v>
      </c>
      <c r="Y2401" s="6" t="s">
        <v>47</v>
      </c>
      <c r="Z2401" s="6" t="s">
        <v>205</v>
      </c>
      <c r="AA2401" s="6" t="s">
        <v>2512</v>
      </c>
      <c r="AB2401" s="7">
        <v>6</v>
      </c>
      <c r="AC2401" s="7">
        <v>78600</v>
      </c>
      <c r="AD2401" s="7">
        <v>78.599999999999994</v>
      </c>
      <c r="AE2401" s="7">
        <v>1002000</v>
      </c>
    </row>
    <row r="2402" spans="1:31" ht="22" customHeight="1" x14ac:dyDescent="0.3">
      <c r="A2402" s="2">
        <v>42652</v>
      </c>
      <c r="B2402" s="3" t="s">
        <v>31</v>
      </c>
      <c r="C2402" s="3" t="s">
        <v>56</v>
      </c>
      <c r="D2402" s="4" t="s">
        <v>68</v>
      </c>
      <c r="E2402" s="4" t="s">
        <v>68</v>
      </c>
      <c r="F2402" s="4" t="s">
        <v>68</v>
      </c>
      <c r="G2402" s="4" t="s">
        <v>68</v>
      </c>
      <c r="H2402" s="4" t="s">
        <v>68</v>
      </c>
      <c r="I2402" s="3" t="s">
        <v>1843</v>
      </c>
      <c r="J2402" s="3" t="s">
        <v>1676</v>
      </c>
      <c r="K2402" s="3" t="s">
        <v>1677</v>
      </c>
      <c r="L2402" s="3" t="s">
        <v>92</v>
      </c>
      <c r="M2402" s="3" t="s">
        <v>61</v>
      </c>
      <c r="N2402" s="8">
        <v>42196711</v>
      </c>
      <c r="O2402" s="4" t="s">
        <v>68</v>
      </c>
      <c r="P2402" s="3" t="s">
        <v>1678</v>
      </c>
      <c r="Q2402" s="3" t="s">
        <v>1858</v>
      </c>
      <c r="R2402" s="3" t="s">
        <v>91</v>
      </c>
      <c r="S2402" s="3" t="s">
        <v>92</v>
      </c>
      <c r="T2402" s="3" t="s">
        <v>93</v>
      </c>
      <c r="U2402" s="3" t="s">
        <v>94</v>
      </c>
      <c r="V2402" s="3" t="s">
        <v>45</v>
      </c>
      <c r="W2402" s="3" t="s">
        <v>34</v>
      </c>
      <c r="X2402" s="3" t="s">
        <v>46</v>
      </c>
      <c r="Y2402" s="3" t="s">
        <v>47</v>
      </c>
      <c r="Z2402" s="3" t="s">
        <v>205</v>
      </c>
      <c r="AA2402" s="3" t="s">
        <v>2513</v>
      </c>
      <c r="AB2402" s="4">
        <v>6</v>
      </c>
      <c r="AC2402" s="4">
        <v>75600</v>
      </c>
      <c r="AD2402" s="4">
        <v>75.599999999999994</v>
      </c>
      <c r="AE2402" s="4">
        <v>964000</v>
      </c>
    </row>
    <row r="2403" spans="1:31" ht="22" customHeight="1" x14ac:dyDescent="0.3">
      <c r="A2403" s="5">
        <v>42652</v>
      </c>
      <c r="B2403" s="6" t="s">
        <v>126</v>
      </c>
      <c r="C2403" s="6" t="s">
        <v>56</v>
      </c>
      <c r="D2403" s="7" t="s">
        <v>68</v>
      </c>
      <c r="E2403" s="7" t="s">
        <v>68</v>
      </c>
      <c r="F2403" s="7" t="s">
        <v>68</v>
      </c>
      <c r="G2403" s="7" t="s">
        <v>68</v>
      </c>
      <c r="H2403" s="7" t="s">
        <v>68</v>
      </c>
      <c r="I2403" s="6" t="s">
        <v>1843</v>
      </c>
      <c r="J2403" s="6" t="s">
        <v>160</v>
      </c>
      <c r="K2403" s="7" t="s">
        <v>68</v>
      </c>
      <c r="L2403" s="6" t="s">
        <v>120</v>
      </c>
      <c r="M2403" s="6" t="s">
        <v>61</v>
      </c>
      <c r="N2403" s="7" t="s">
        <v>68</v>
      </c>
      <c r="O2403" s="7" t="s">
        <v>68</v>
      </c>
      <c r="P2403" s="6" t="s">
        <v>162</v>
      </c>
      <c r="Q2403" s="6" t="s">
        <v>1858</v>
      </c>
      <c r="R2403" s="6" t="s">
        <v>122</v>
      </c>
      <c r="S2403" s="6" t="s">
        <v>120</v>
      </c>
      <c r="T2403" s="6" t="s">
        <v>123</v>
      </c>
      <c r="U2403" s="6" t="s">
        <v>124</v>
      </c>
      <c r="V2403" s="6" t="s">
        <v>45</v>
      </c>
      <c r="W2403" s="6" t="s">
        <v>34</v>
      </c>
      <c r="X2403" s="6" t="s">
        <v>46</v>
      </c>
      <c r="Y2403" s="6" t="s">
        <v>47</v>
      </c>
      <c r="Z2403" s="6" t="s">
        <v>163</v>
      </c>
      <c r="AA2403" s="6" t="s">
        <v>1147</v>
      </c>
      <c r="AB2403" s="7">
        <v>1</v>
      </c>
      <c r="AC2403" s="7">
        <v>7540</v>
      </c>
      <c r="AD2403" s="7">
        <v>7.54</v>
      </c>
      <c r="AE2403" s="7">
        <v>76800</v>
      </c>
    </row>
    <row r="2404" spans="1:31" ht="22" customHeight="1" x14ac:dyDescent="0.3">
      <c r="A2404" s="2">
        <v>42651</v>
      </c>
      <c r="B2404" s="3" t="s">
        <v>31</v>
      </c>
      <c r="C2404" s="3" t="s">
        <v>56</v>
      </c>
      <c r="D2404" s="4" t="s">
        <v>68</v>
      </c>
      <c r="E2404" s="4" t="s">
        <v>68</v>
      </c>
      <c r="F2404" s="4" t="s">
        <v>68</v>
      </c>
      <c r="G2404" s="4" t="s">
        <v>68</v>
      </c>
      <c r="H2404" s="4" t="s">
        <v>68</v>
      </c>
      <c r="I2404" s="3" t="s">
        <v>1843</v>
      </c>
      <c r="J2404" s="3" t="s">
        <v>1734</v>
      </c>
      <c r="K2404" s="4" t="s">
        <v>68</v>
      </c>
      <c r="L2404" s="3" t="s">
        <v>120</v>
      </c>
      <c r="M2404" s="4" t="s">
        <v>68</v>
      </c>
      <c r="N2404" s="4" t="s">
        <v>68</v>
      </c>
      <c r="O2404" s="4" t="s">
        <v>68</v>
      </c>
      <c r="P2404" s="3" t="s">
        <v>1735</v>
      </c>
      <c r="Q2404" s="3" t="s">
        <v>1858</v>
      </c>
      <c r="R2404" s="3" t="s">
        <v>122</v>
      </c>
      <c r="S2404" s="3" t="s">
        <v>120</v>
      </c>
      <c r="T2404" s="3" t="s">
        <v>123</v>
      </c>
      <c r="U2404" s="3" t="s">
        <v>124</v>
      </c>
      <c r="V2404" s="3" t="s">
        <v>45</v>
      </c>
      <c r="W2404" s="3" t="s">
        <v>34</v>
      </c>
      <c r="X2404" s="3" t="s">
        <v>46</v>
      </c>
      <c r="Y2404" s="3" t="s">
        <v>47</v>
      </c>
      <c r="Z2404" s="3" t="s">
        <v>187</v>
      </c>
      <c r="AA2404" s="3" t="s">
        <v>2514</v>
      </c>
      <c r="AB2404" s="4">
        <v>2</v>
      </c>
      <c r="AC2404" s="4">
        <v>7020</v>
      </c>
      <c r="AD2404" s="4">
        <v>7.02</v>
      </c>
      <c r="AE2404" s="4">
        <v>43500</v>
      </c>
    </row>
    <row r="2405" spans="1:31" ht="22" customHeight="1" x14ac:dyDescent="0.3">
      <c r="A2405" s="5">
        <v>42649</v>
      </c>
      <c r="B2405" s="6" t="s">
        <v>31</v>
      </c>
      <c r="C2405" s="6" t="s">
        <v>56</v>
      </c>
      <c r="D2405" s="6" t="s">
        <v>222</v>
      </c>
      <c r="E2405" s="6" t="s">
        <v>34</v>
      </c>
      <c r="F2405" s="7" t="s">
        <v>68</v>
      </c>
      <c r="G2405" s="7" t="s">
        <v>68</v>
      </c>
      <c r="H2405" s="7" t="s">
        <v>68</v>
      </c>
      <c r="I2405" s="6" t="s">
        <v>1882</v>
      </c>
      <c r="J2405" s="6" t="s">
        <v>2504</v>
      </c>
      <c r="K2405" s="7" t="s">
        <v>68</v>
      </c>
      <c r="L2405" s="6" t="s">
        <v>120</v>
      </c>
      <c r="M2405" s="7" t="s">
        <v>68</v>
      </c>
      <c r="N2405" s="7" t="s">
        <v>68</v>
      </c>
      <c r="O2405" s="7" t="s">
        <v>68</v>
      </c>
      <c r="P2405" s="6" t="s">
        <v>2505</v>
      </c>
      <c r="Q2405" s="6" t="s">
        <v>1858</v>
      </c>
      <c r="R2405" s="6" t="s">
        <v>122</v>
      </c>
      <c r="S2405" s="6" t="s">
        <v>120</v>
      </c>
      <c r="T2405" s="6" t="s">
        <v>123</v>
      </c>
      <c r="U2405" s="6" t="s">
        <v>124</v>
      </c>
      <c r="V2405" s="6" t="s">
        <v>45</v>
      </c>
      <c r="W2405" s="6" t="s">
        <v>34</v>
      </c>
      <c r="X2405" s="6" t="s">
        <v>46</v>
      </c>
      <c r="Y2405" s="6" t="s">
        <v>47</v>
      </c>
      <c r="Z2405" s="6" t="s">
        <v>2189</v>
      </c>
      <c r="AA2405" s="6" t="s">
        <v>2515</v>
      </c>
      <c r="AB2405" s="7">
        <v>12</v>
      </c>
      <c r="AC2405" s="7">
        <v>183480</v>
      </c>
      <c r="AD2405" s="7">
        <v>183.48</v>
      </c>
      <c r="AE2405" s="7">
        <v>531000</v>
      </c>
    </row>
    <row r="2406" spans="1:31" ht="22" customHeight="1" x14ac:dyDescent="0.3">
      <c r="A2406" s="2">
        <v>42649</v>
      </c>
      <c r="B2406" s="3" t="s">
        <v>31</v>
      </c>
      <c r="C2406" s="3" t="s">
        <v>56</v>
      </c>
      <c r="D2406" s="4" t="s">
        <v>68</v>
      </c>
      <c r="E2406" s="4" t="s">
        <v>68</v>
      </c>
      <c r="F2406" s="4" t="s">
        <v>68</v>
      </c>
      <c r="G2406" s="4" t="s">
        <v>68</v>
      </c>
      <c r="H2406" s="4" t="s">
        <v>68</v>
      </c>
      <c r="I2406" s="3" t="s">
        <v>1843</v>
      </c>
      <c r="J2406" s="3" t="s">
        <v>652</v>
      </c>
      <c r="K2406" s="4" t="s">
        <v>68</v>
      </c>
      <c r="L2406" s="3" t="s">
        <v>120</v>
      </c>
      <c r="M2406" s="3" t="s">
        <v>201</v>
      </c>
      <c r="N2406" s="4" t="s">
        <v>68</v>
      </c>
      <c r="O2406" s="4" t="s">
        <v>68</v>
      </c>
      <c r="P2406" s="3" t="s">
        <v>653</v>
      </c>
      <c r="Q2406" s="3" t="s">
        <v>1858</v>
      </c>
      <c r="R2406" s="3" t="s">
        <v>122</v>
      </c>
      <c r="S2406" s="3" t="s">
        <v>120</v>
      </c>
      <c r="T2406" s="3" t="s">
        <v>123</v>
      </c>
      <c r="U2406" s="3" t="s">
        <v>124</v>
      </c>
      <c r="V2406" s="3" t="s">
        <v>45</v>
      </c>
      <c r="W2406" s="3" t="s">
        <v>34</v>
      </c>
      <c r="X2406" s="3" t="s">
        <v>46</v>
      </c>
      <c r="Y2406" s="3" t="s">
        <v>47</v>
      </c>
      <c r="Z2406" s="3" t="s">
        <v>2189</v>
      </c>
      <c r="AA2406" s="3" t="s">
        <v>2516</v>
      </c>
      <c r="AB2406" s="4">
        <v>18</v>
      </c>
      <c r="AC2406" s="4">
        <v>217080</v>
      </c>
      <c r="AD2406" s="4">
        <v>217.08</v>
      </c>
      <c r="AE2406" s="4">
        <v>628000</v>
      </c>
    </row>
    <row r="2407" spans="1:31" ht="22" customHeight="1" x14ac:dyDescent="0.3">
      <c r="A2407" s="5">
        <v>42647</v>
      </c>
      <c r="B2407" s="6" t="s">
        <v>31</v>
      </c>
      <c r="C2407" s="6" t="s">
        <v>1873</v>
      </c>
      <c r="D2407" s="6" t="s">
        <v>33</v>
      </c>
      <c r="E2407" s="6" t="s">
        <v>34</v>
      </c>
      <c r="F2407" s="6" t="s">
        <v>61</v>
      </c>
      <c r="G2407" s="9">
        <v>668366358</v>
      </c>
      <c r="H2407" s="7" t="s">
        <v>68</v>
      </c>
      <c r="I2407" s="6" t="s">
        <v>1874</v>
      </c>
      <c r="J2407" s="6" t="s">
        <v>2475</v>
      </c>
      <c r="K2407" s="7" t="s">
        <v>68</v>
      </c>
      <c r="L2407" s="7" t="s">
        <v>68</v>
      </c>
      <c r="M2407" s="6" t="s">
        <v>61</v>
      </c>
      <c r="N2407" s="7" t="s">
        <v>68</v>
      </c>
      <c r="O2407" s="7" t="s">
        <v>68</v>
      </c>
      <c r="P2407" s="6" t="s">
        <v>2476</v>
      </c>
      <c r="Q2407" s="6" t="s">
        <v>1845</v>
      </c>
      <c r="R2407" s="6" t="s">
        <v>2477</v>
      </c>
      <c r="S2407" s="6" t="s">
        <v>2478</v>
      </c>
      <c r="T2407" s="6" t="s">
        <v>2479</v>
      </c>
      <c r="U2407" s="6" t="s">
        <v>115</v>
      </c>
      <c r="V2407" s="6" t="s">
        <v>45</v>
      </c>
      <c r="W2407" s="6" t="s">
        <v>34</v>
      </c>
      <c r="X2407" s="6" t="s">
        <v>46</v>
      </c>
      <c r="Y2407" s="6" t="s">
        <v>47</v>
      </c>
      <c r="Z2407" s="6" t="s">
        <v>2408</v>
      </c>
      <c r="AA2407" s="6" t="s">
        <v>2517</v>
      </c>
      <c r="AB2407" s="7">
        <v>15</v>
      </c>
      <c r="AC2407" s="7">
        <v>375899.99</v>
      </c>
      <c r="AD2407" s="7">
        <v>375.9</v>
      </c>
      <c r="AE2407" s="6" t="s">
        <v>68</v>
      </c>
    </row>
    <row r="2408" spans="1:31" ht="22" customHeight="1" x14ac:dyDescent="0.3">
      <c r="A2408" s="2">
        <v>42646</v>
      </c>
      <c r="B2408" s="3" t="s">
        <v>31</v>
      </c>
      <c r="C2408" s="3" t="s">
        <v>56</v>
      </c>
      <c r="D2408" s="4" t="s">
        <v>68</v>
      </c>
      <c r="E2408" s="4" t="s">
        <v>68</v>
      </c>
      <c r="F2408" s="4" t="s">
        <v>68</v>
      </c>
      <c r="G2408" s="4" t="s">
        <v>68</v>
      </c>
      <c r="H2408" s="4" t="s">
        <v>68</v>
      </c>
      <c r="I2408" s="3" t="s">
        <v>1843</v>
      </c>
      <c r="J2408" s="3" t="s">
        <v>230</v>
      </c>
      <c r="K2408" s="3" t="s">
        <v>580</v>
      </c>
      <c r="L2408" s="3" t="s">
        <v>110</v>
      </c>
      <c r="M2408" s="4" t="s">
        <v>68</v>
      </c>
      <c r="N2408" s="4" t="s">
        <v>68</v>
      </c>
      <c r="O2408" s="4" t="s">
        <v>68</v>
      </c>
      <c r="P2408" s="3" t="s">
        <v>231</v>
      </c>
      <c r="Q2408" s="3" t="s">
        <v>1858</v>
      </c>
      <c r="R2408" s="3" t="s">
        <v>133</v>
      </c>
      <c r="S2408" s="3" t="s">
        <v>110</v>
      </c>
      <c r="T2408" s="3" t="s">
        <v>134</v>
      </c>
      <c r="U2408" s="3" t="s">
        <v>115</v>
      </c>
      <c r="V2408" s="3" t="s">
        <v>45</v>
      </c>
      <c r="W2408" s="3" t="s">
        <v>34</v>
      </c>
      <c r="X2408" s="3" t="s">
        <v>46</v>
      </c>
      <c r="Y2408" s="3" t="s">
        <v>47</v>
      </c>
      <c r="Z2408" s="3" t="s">
        <v>232</v>
      </c>
      <c r="AA2408" s="3" t="s">
        <v>2518</v>
      </c>
      <c r="AB2408" s="4">
        <v>1</v>
      </c>
      <c r="AC2408" s="4">
        <v>16040</v>
      </c>
      <c r="AD2408" s="4">
        <v>16.04</v>
      </c>
      <c r="AE2408" s="4">
        <v>28100</v>
      </c>
    </row>
    <row r="2409" spans="1:31" ht="22" customHeight="1" x14ac:dyDescent="0.3">
      <c r="A2409" s="5">
        <v>42646</v>
      </c>
      <c r="B2409" s="6" t="s">
        <v>31</v>
      </c>
      <c r="C2409" s="6" t="s">
        <v>56</v>
      </c>
      <c r="D2409" s="7" t="s">
        <v>68</v>
      </c>
      <c r="E2409" s="7" t="s">
        <v>68</v>
      </c>
      <c r="F2409" s="7" t="s">
        <v>68</v>
      </c>
      <c r="G2409" s="7" t="s">
        <v>68</v>
      </c>
      <c r="H2409" s="7" t="s">
        <v>68</v>
      </c>
      <c r="I2409" s="6" t="s">
        <v>1843</v>
      </c>
      <c r="J2409" s="6" t="s">
        <v>230</v>
      </c>
      <c r="K2409" s="6" t="s">
        <v>580</v>
      </c>
      <c r="L2409" s="6" t="s">
        <v>110</v>
      </c>
      <c r="M2409" s="7" t="s">
        <v>68</v>
      </c>
      <c r="N2409" s="7" t="s">
        <v>68</v>
      </c>
      <c r="O2409" s="7" t="s">
        <v>68</v>
      </c>
      <c r="P2409" s="6" t="s">
        <v>231</v>
      </c>
      <c r="Q2409" s="6" t="s">
        <v>1858</v>
      </c>
      <c r="R2409" s="6" t="s">
        <v>133</v>
      </c>
      <c r="S2409" s="6" t="s">
        <v>110</v>
      </c>
      <c r="T2409" s="6" t="s">
        <v>134</v>
      </c>
      <c r="U2409" s="6" t="s">
        <v>115</v>
      </c>
      <c r="V2409" s="6" t="s">
        <v>45</v>
      </c>
      <c r="W2409" s="6" t="s">
        <v>34</v>
      </c>
      <c r="X2409" s="6" t="s">
        <v>46</v>
      </c>
      <c r="Y2409" s="6" t="s">
        <v>47</v>
      </c>
      <c r="Z2409" s="6" t="s">
        <v>232</v>
      </c>
      <c r="AA2409" s="6" t="s">
        <v>2519</v>
      </c>
      <c r="AB2409" s="7">
        <v>1</v>
      </c>
      <c r="AC2409" s="7">
        <v>16040</v>
      </c>
      <c r="AD2409" s="7">
        <v>16.04</v>
      </c>
      <c r="AE2409" s="7">
        <v>28100</v>
      </c>
    </row>
    <row r="2410" spans="1:31" ht="22" customHeight="1" x14ac:dyDescent="0.3">
      <c r="A2410" s="2">
        <v>42646</v>
      </c>
      <c r="B2410" s="3" t="s">
        <v>31</v>
      </c>
      <c r="C2410" s="3" t="s">
        <v>1873</v>
      </c>
      <c r="D2410" s="3" t="s">
        <v>33</v>
      </c>
      <c r="E2410" s="3" t="s">
        <v>34</v>
      </c>
      <c r="F2410" s="3" t="s">
        <v>61</v>
      </c>
      <c r="G2410" s="8">
        <v>668366358</v>
      </c>
      <c r="H2410" s="4" t="s">
        <v>68</v>
      </c>
      <c r="I2410" s="3" t="s">
        <v>1874</v>
      </c>
      <c r="J2410" s="3" t="s">
        <v>1149</v>
      </c>
      <c r="K2410" s="4" t="s">
        <v>68</v>
      </c>
      <c r="L2410" s="3" t="s">
        <v>120</v>
      </c>
      <c r="M2410" s="3" t="s">
        <v>61</v>
      </c>
      <c r="N2410" s="4" t="s">
        <v>68</v>
      </c>
      <c r="O2410" s="4" t="s">
        <v>68</v>
      </c>
      <c r="P2410" s="3" t="s">
        <v>1309</v>
      </c>
      <c r="Q2410" s="3" t="s">
        <v>1845</v>
      </c>
      <c r="R2410" s="3" t="s">
        <v>122</v>
      </c>
      <c r="S2410" s="3" t="s">
        <v>120</v>
      </c>
      <c r="T2410" s="3" t="s">
        <v>123</v>
      </c>
      <c r="U2410" s="3" t="s">
        <v>124</v>
      </c>
      <c r="V2410" s="3" t="s">
        <v>45</v>
      </c>
      <c r="W2410" s="3" t="s">
        <v>34</v>
      </c>
      <c r="X2410" s="3" t="s">
        <v>46</v>
      </c>
      <c r="Y2410" s="3" t="s">
        <v>47</v>
      </c>
      <c r="Z2410" s="3" t="s">
        <v>971</v>
      </c>
      <c r="AA2410" s="3" t="s">
        <v>1437</v>
      </c>
      <c r="AB2410" s="4">
        <v>1</v>
      </c>
      <c r="AC2410" s="4">
        <v>11400</v>
      </c>
      <c r="AD2410" s="4">
        <v>11.4</v>
      </c>
      <c r="AE2410" s="4">
        <v>284000</v>
      </c>
    </row>
    <row r="2411" spans="1:31" ht="22" customHeight="1" x14ac:dyDescent="0.3">
      <c r="A2411" s="5">
        <v>42646</v>
      </c>
      <c r="B2411" s="6" t="s">
        <v>31</v>
      </c>
      <c r="C2411" s="6" t="s">
        <v>56</v>
      </c>
      <c r="D2411" s="7" t="s">
        <v>68</v>
      </c>
      <c r="E2411" s="7" t="s">
        <v>68</v>
      </c>
      <c r="F2411" s="7" t="s">
        <v>68</v>
      </c>
      <c r="G2411" s="7" t="s">
        <v>68</v>
      </c>
      <c r="H2411" s="7" t="s">
        <v>68</v>
      </c>
      <c r="I2411" s="6" t="s">
        <v>1843</v>
      </c>
      <c r="J2411" s="6" t="s">
        <v>2520</v>
      </c>
      <c r="K2411" s="7" t="s">
        <v>68</v>
      </c>
      <c r="L2411" s="6" t="s">
        <v>120</v>
      </c>
      <c r="M2411" s="6" t="s">
        <v>61</v>
      </c>
      <c r="N2411" s="7">
        <v>446705265.19</v>
      </c>
      <c r="O2411" s="7">
        <v>1282662286.3399999</v>
      </c>
      <c r="P2411" s="6" t="s">
        <v>2521</v>
      </c>
      <c r="Q2411" s="6" t="s">
        <v>1858</v>
      </c>
      <c r="R2411" s="6" t="s">
        <v>122</v>
      </c>
      <c r="S2411" s="6" t="s">
        <v>120</v>
      </c>
      <c r="T2411" s="6" t="s">
        <v>123</v>
      </c>
      <c r="U2411" s="6" t="s">
        <v>124</v>
      </c>
      <c r="V2411" s="6" t="s">
        <v>45</v>
      </c>
      <c r="W2411" s="6" t="s">
        <v>34</v>
      </c>
      <c r="X2411" s="6" t="s">
        <v>46</v>
      </c>
      <c r="Y2411" s="6" t="s">
        <v>47</v>
      </c>
      <c r="Z2411" s="6" t="s">
        <v>2522</v>
      </c>
      <c r="AA2411" s="6" t="s">
        <v>2523</v>
      </c>
      <c r="AB2411" s="7">
        <v>4</v>
      </c>
      <c r="AC2411" s="7">
        <v>48240</v>
      </c>
      <c r="AD2411" s="7">
        <v>48.24</v>
      </c>
      <c r="AE2411" s="7">
        <v>642000</v>
      </c>
    </row>
    <row r="2412" spans="1:31" ht="22" customHeight="1" x14ac:dyDescent="0.3">
      <c r="A2412" s="2">
        <v>42646</v>
      </c>
      <c r="B2412" s="3" t="s">
        <v>31</v>
      </c>
      <c r="C2412" s="3" t="s">
        <v>56</v>
      </c>
      <c r="D2412" s="4" t="s">
        <v>68</v>
      </c>
      <c r="E2412" s="4" t="s">
        <v>68</v>
      </c>
      <c r="F2412" s="4" t="s">
        <v>68</v>
      </c>
      <c r="G2412" s="4" t="s">
        <v>68</v>
      </c>
      <c r="H2412" s="4" t="s">
        <v>68</v>
      </c>
      <c r="I2412" s="3" t="s">
        <v>1843</v>
      </c>
      <c r="J2412" s="3" t="s">
        <v>656</v>
      </c>
      <c r="K2412" s="4" t="s">
        <v>68</v>
      </c>
      <c r="L2412" s="4" t="s">
        <v>68</v>
      </c>
      <c r="M2412" s="4" t="s">
        <v>68</v>
      </c>
      <c r="N2412" s="4" t="s">
        <v>68</v>
      </c>
      <c r="O2412" s="4" t="s">
        <v>68</v>
      </c>
      <c r="P2412" s="3" t="s">
        <v>657</v>
      </c>
      <c r="Q2412" s="3" t="s">
        <v>1858</v>
      </c>
      <c r="R2412" s="3" t="s">
        <v>133</v>
      </c>
      <c r="S2412" s="3" t="s">
        <v>110</v>
      </c>
      <c r="T2412" s="3" t="s">
        <v>134</v>
      </c>
      <c r="U2412" s="3" t="s">
        <v>115</v>
      </c>
      <c r="V2412" s="3" t="s">
        <v>45</v>
      </c>
      <c r="W2412" s="3" t="s">
        <v>34</v>
      </c>
      <c r="X2412" s="3" t="s">
        <v>46</v>
      </c>
      <c r="Y2412" s="3" t="s">
        <v>47</v>
      </c>
      <c r="Z2412" s="3" t="s">
        <v>163</v>
      </c>
      <c r="AA2412" s="3" t="s">
        <v>2524</v>
      </c>
      <c r="AB2412" s="4">
        <v>2</v>
      </c>
      <c r="AC2412" s="4">
        <v>36560</v>
      </c>
      <c r="AD2412" s="4">
        <v>36.56</v>
      </c>
      <c r="AE2412" s="4">
        <v>1745000</v>
      </c>
    </row>
    <row r="2413" spans="1:31" ht="22" customHeight="1" x14ac:dyDescent="0.3">
      <c r="A2413" s="5">
        <v>42646</v>
      </c>
      <c r="B2413" s="6" t="s">
        <v>31</v>
      </c>
      <c r="C2413" s="6" t="s">
        <v>1873</v>
      </c>
      <c r="D2413" s="6" t="s">
        <v>33</v>
      </c>
      <c r="E2413" s="6" t="s">
        <v>34</v>
      </c>
      <c r="F2413" s="6" t="s">
        <v>61</v>
      </c>
      <c r="G2413" s="9">
        <v>668366358</v>
      </c>
      <c r="H2413" s="7" t="s">
        <v>68</v>
      </c>
      <c r="I2413" s="6" t="s">
        <v>1874</v>
      </c>
      <c r="J2413" s="6" t="s">
        <v>1869</v>
      </c>
      <c r="K2413" s="7" t="s">
        <v>68</v>
      </c>
      <c r="L2413" s="6" t="s">
        <v>350</v>
      </c>
      <c r="M2413" s="7" t="s">
        <v>68</v>
      </c>
      <c r="N2413" s="7" t="s">
        <v>68</v>
      </c>
      <c r="O2413" s="7" t="s">
        <v>68</v>
      </c>
      <c r="P2413" s="6" t="s">
        <v>1870</v>
      </c>
      <c r="Q2413" s="6" t="s">
        <v>1845</v>
      </c>
      <c r="R2413" s="6" t="s">
        <v>133</v>
      </c>
      <c r="S2413" s="6" t="s">
        <v>110</v>
      </c>
      <c r="T2413" s="6" t="s">
        <v>134</v>
      </c>
      <c r="U2413" s="6" t="s">
        <v>115</v>
      </c>
      <c r="V2413" s="6" t="s">
        <v>45</v>
      </c>
      <c r="W2413" s="6" t="s">
        <v>34</v>
      </c>
      <c r="X2413" s="6" t="s">
        <v>46</v>
      </c>
      <c r="Y2413" s="6" t="s">
        <v>47</v>
      </c>
      <c r="Z2413" s="6" t="s">
        <v>141</v>
      </c>
      <c r="AA2413" s="6" t="s">
        <v>2525</v>
      </c>
      <c r="AB2413" s="7">
        <v>10</v>
      </c>
      <c r="AC2413" s="7">
        <v>185700</v>
      </c>
      <c r="AD2413" s="7">
        <v>185.7</v>
      </c>
      <c r="AE2413" s="7">
        <v>3065000</v>
      </c>
    </row>
    <row r="2414" spans="1:31" ht="22" customHeight="1" x14ac:dyDescent="0.3">
      <c r="A2414" s="2">
        <v>42646</v>
      </c>
      <c r="B2414" s="3" t="s">
        <v>31</v>
      </c>
      <c r="C2414" s="3" t="s">
        <v>56</v>
      </c>
      <c r="D2414" s="4" t="s">
        <v>68</v>
      </c>
      <c r="E2414" s="4" t="s">
        <v>68</v>
      </c>
      <c r="F2414" s="4" t="s">
        <v>68</v>
      </c>
      <c r="G2414" s="4" t="s">
        <v>68</v>
      </c>
      <c r="H2414" s="4" t="s">
        <v>68</v>
      </c>
      <c r="I2414" s="3" t="s">
        <v>1843</v>
      </c>
      <c r="J2414" s="3" t="s">
        <v>2249</v>
      </c>
      <c r="K2414" s="3" t="s">
        <v>170</v>
      </c>
      <c r="L2414" s="3" t="s">
        <v>120</v>
      </c>
      <c r="M2414" s="4" t="s">
        <v>68</v>
      </c>
      <c r="N2414" s="4" t="s">
        <v>68</v>
      </c>
      <c r="O2414" s="4" t="s">
        <v>68</v>
      </c>
      <c r="P2414" s="3" t="s">
        <v>2250</v>
      </c>
      <c r="Q2414" s="3" t="s">
        <v>1858</v>
      </c>
      <c r="R2414" s="3" t="s">
        <v>122</v>
      </c>
      <c r="S2414" s="3" t="s">
        <v>120</v>
      </c>
      <c r="T2414" s="3" t="s">
        <v>123</v>
      </c>
      <c r="U2414" s="3" t="s">
        <v>124</v>
      </c>
      <c r="V2414" s="3" t="s">
        <v>45</v>
      </c>
      <c r="W2414" s="3" t="s">
        <v>34</v>
      </c>
      <c r="X2414" s="3" t="s">
        <v>46</v>
      </c>
      <c r="Y2414" s="3" t="s">
        <v>47</v>
      </c>
      <c r="Z2414" s="3" t="s">
        <v>364</v>
      </c>
      <c r="AA2414" s="3" t="s">
        <v>2251</v>
      </c>
      <c r="AB2414" s="4">
        <v>1</v>
      </c>
      <c r="AC2414" s="4">
        <v>10640</v>
      </c>
      <c r="AD2414" s="4">
        <v>10.64</v>
      </c>
      <c r="AE2414" s="4">
        <v>142000</v>
      </c>
    </row>
    <row r="2415" spans="1:31" ht="22" customHeight="1" x14ac:dyDescent="0.3">
      <c r="A2415" s="5">
        <v>42646</v>
      </c>
      <c r="B2415" s="6" t="s">
        <v>31</v>
      </c>
      <c r="C2415" s="6" t="s">
        <v>56</v>
      </c>
      <c r="D2415" s="6" t="s">
        <v>222</v>
      </c>
      <c r="E2415" s="6" t="s">
        <v>34</v>
      </c>
      <c r="F2415" s="7" t="s">
        <v>68</v>
      </c>
      <c r="G2415" s="7" t="s">
        <v>68</v>
      </c>
      <c r="H2415" s="7" t="s">
        <v>68</v>
      </c>
      <c r="I2415" s="6" t="s">
        <v>1882</v>
      </c>
      <c r="J2415" s="6" t="s">
        <v>131</v>
      </c>
      <c r="K2415" s="6" t="s">
        <v>109</v>
      </c>
      <c r="L2415" s="6" t="s">
        <v>110</v>
      </c>
      <c r="M2415" s="7" t="s">
        <v>68</v>
      </c>
      <c r="N2415" s="7" t="s">
        <v>68</v>
      </c>
      <c r="O2415" s="7" t="s">
        <v>68</v>
      </c>
      <c r="P2415" s="6" t="s">
        <v>132</v>
      </c>
      <c r="Q2415" s="6" t="s">
        <v>1858</v>
      </c>
      <c r="R2415" s="6" t="s">
        <v>113</v>
      </c>
      <c r="S2415" s="6" t="s">
        <v>110</v>
      </c>
      <c r="T2415" s="6" t="s">
        <v>114</v>
      </c>
      <c r="U2415" s="6" t="s">
        <v>115</v>
      </c>
      <c r="V2415" s="6" t="s">
        <v>45</v>
      </c>
      <c r="W2415" s="6" t="s">
        <v>34</v>
      </c>
      <c r="X2415" s="6" t="s">
        <v>46</v>
      </c>
      <c r="Y2415" s="6" t="s">
        <v>47</v>
      </c>
      <c r="Z2415" s="6" t="s">
        <v>971</v>
      </c>
      <c r="AA2415" s="6" t="s">
        <v>2526</v>
      </c>
      <c r="AB2415" s="7">
        <v>1</v>
      </c>
      <c r="AC2415" s="7">
        <v>13752</v>
      </c>
      <c r="AD2415" s="7">
        <v>13.75</v>
      </c>
      <c r="AE2415" s="7">
        <v>342000</v>
      </c>
    </row>
    <row r="2416" spans="1:31" ht="22" customHeight="1" x14ac:dyDescent="0.3">
      <c r="A2416" s="2">
        <v>42645</v>
      </c>
      <c r="B2416" s="3" t="s">
        <v>31</v>
      </c>
      <c r="C2416" s="3" t="s">
        <v>56</v>
      </c>
      <c r="D2416" s="4" t="s">
        <v>68</v>
      </c>
      <c r="E2416" s="4" t="s">
        <v>68</v>
      </c>
      <c r="F2416" s="4" t="s">
        <v>68</v>
      </c>
      <c r="G2416" s="4" t="s">
        <v>68</v>
      </c>
      <c r="H2416" s="4" t="s">
        <v>68</v>
      </c>
      <c r="I2416" s="3" t="s">
        <v>1843</v>
      </c>
      <c r="J2416" s="3" t="s">
        <v>1676</v>
      </c>
      <c r="K2416" s="3" t="s">
        <v>1677</v>
      </c>
      <c r="L2416" s="3" t="s">
        <v>92</v>
      </c>
      <c r="M2416" s="3" t="s">
        <v>61</v>
      </c>
      <c r="N2416" s="8">
        <v>42196711</v>
      </c>
      <c r="O2416" s="4" t="s">
        <v>68</v>
      </c>
      <c r="P2416" s="3" t="s">
        <v>1678</v>
      </c>
      <c r="Q2416" s="3" t="s">
        <v>1858</v>
      </c>
      <c r="R2416" s="3" t="s">
        <v>91</v>
      </c>
      <c r="S2416" s="3" t="s">
        <v>92</v>
      </c>
      <c r="T2416" s="3" t="s">
        <v>93</v>
      </c>
      <c r="U2416" s="3" t="s">
        <v>94</v>
      </c>
      <c r="V2416" s="3" t="s">
        <v>45</v>
      </c>
      <c r="W2416" s="3" t="s">
        <v>34</v>
      </c>
      <c r="X2416" s="3" t="s">
        <v>46</v>
      </c>
      <c r="Y2416" s="3" t="s">
        <v>47</v>
      </c>
      <c r="Z2416" s="3" t="s">
        <v>205</v>
      </c>
      <c r="AA2416" s="3" t="s">
        <v>2527</v>
      </c>
      <c r="AB2416" s="4">
        <v>2</v>
      </c>
      <c r="AC2416" s="4">
        <v>25200</v>
      </c>
      <c r="AD2416" s="4">
        <v>25.2</v>
      </c>
      <c r="AE2416" s="4">
        <v>321000</v>
      </c>
    </row>
    <row r="2417" spans="1:31" ht="22" customHeight="1" x14ac:dyDescent="0.3">
      <c r="A2417" s="5">
        <v>42645</v>
      </c>
      <c r="B2417" s="6" t="s">
        <v>31</v>
      </c>
      <c r="C2417" s="6" t="s">
        <v>56</v>
      </c>
      <c r="D2417" s="7" t="s">
        <v>68</v>
      </c>
      <c r="E2417" s="7" t="s">
        <v>68</v>
      </c>
      <c r="F2417" s="7" t="s">
        <v>68</v>
      </c>
      <c r="G2417" s="7" t="s">
        <v>68</v>
      </c>
      <c r="H2417" s="7" t="s">
        <v>68</v>
      </c>
      <c r="I2417" s="6" t="s">
        <v>1843</v>
      </c>
      <c r="J2417" s="6" t="s">
        <v>1676</v>
      </c>
      <c r="K2417" s="6" t="s">
        <v>1677</v>
      </c>
      <c r="L2417" s="6" t="s">
        <v>92</v>
      </c>
      <c r="M2417" s="6" t="s">
        <v>61</v>
      </c>
      <c r="N2417" s="9">
        <v>42196711</v>
      </c>
      <c r="O2417" s="7" t="s">
        <v>68</v>
      </c>
      <c r="P2417" s="6" t="s">
        <v>1678</v>
      </c>
      <c r="Q2417" s="6" t="s">
        <v>1858</v>
      </c>
      <c r="R2417" s="6" t="s">
        <v>91</v>
      </c>
      <c r="S2417" s="6" t="s">
        <v>92</v>
      </c>
      <c r="T2417" s="6" t="s">
        <v>93</v>
      </c>
      <c r="U2417" s="6" t="s">
        <v>94</v>
      </c>
      <c r="V2417" s="6" t="s">
        <v>45</v>
      </c>
      <c r="W2417" s="6" t="s">
        <v>34</v>
      </c>
      <c r="X2417" s="6" t="s">
        <v>46</v>
      </c>
      <c r="Y2417" s="6" t="s">
        <v>47</v>
      </c>
      <c r="Z2417" s="6" t="s">
        <v>205</v>
      </c>
      <c r="AA2417" s="6" t="s">
        <v>2528</v>
      </c>
      <c r="AB2417" s="7">
        <v>10</v>
      </c>
      <c r="AC2417" s="7">
        <v>115000</v>
      </c>
      <c r="AD2417" s="7">
        <v>115</v>
      </c>
      <c r="AE2417" s="7">
        <v>1466000</v>
      </c>
    </row>
    <row r="2418" spans="1:31" ht="22" customHeight="1" x14ac:dyDescent="0.3">
      <c r="A2418" s="2">
        <v>42645</v>
      </c>
      <c r="B2418" s="3" t="s">
        <v>31</v>
      </c>
      <c r="C2418" s="3" t="s">
        <v>56</v>
      </c>
      <c r="D2418" s="4" t="s">
        <v>68</v>
      </c>
      <c r="E2418" s="4" t="s">
        <v>68</v>
      </c>
      <c r="F2418" s="4" t="s">
        <v>68</v>
      </c>
      <c r="G2418" s="4" t="s">
        <v>68</v>
      </c>
      <c r="H2418" s="4" t="s">
        <v>68</v>
      </c>
      <c r="I2418" s="3" t="s">
        <v>1843</v>
      </c>
      <c r="J2418" s="3" t="s">
        <v>1676</v>
      </c>
      <c r="K2418" s="3" t="s">
        <v>1677</v>
      </c>
      <c r="L2418" s="3" t="s">
        <v>92</v>
      </c>
      <c r="M2418" s="3" t="s">
        <v>61</v>
      </c>
      <c r="N2418" s="8">
        <v>42196711</v>
      </c>
      <c r="O2418" s="4" t="s">
        <v>68</v>
      </c>
      <c r="P2418" s="3" t="s">
        <v>1678</v>
      </c>
      <c r="Q2418" s="3" t="s">
        <v>1858</v>
      </c>
      <c r="R2418" s="3" t="s">
        <v>91</v>
      </c>
      <c r="S2418" s="3" t="s">
        <v>92</v>
      </c>
      <c r="T2418" s="3" t="s">
        <v>93</v>
      </c>
      <c r="U2418" s="3" t="s">
        <v>94</v>
      </c>
      <c r="V2418" s="3" t="s">
        <v>45</v>
      </c>
      <c r="W2418" s="3" t="s">
        <v>34</v>
      </c>
      <c r="X2418" s="3" t="s">
        <v>46</v>
      </c>
      <c r="Y2418" s="3" t="s">
        <v>47</v>
      </c>
      <c r="Z2418" s="3" t="s">
        <v>205</v>
      </c>
      <c r="AA2418" s="3" t="s">
        <v>2529</v>
      </c>
      <c r="AB2418" s="4">
        <v>2</v>
      </c>
      <c r="AC2418" s="4">
        <v>25200</v>
      </c>
      <c r="AD2418" s="4">
        <v>25.2</v>
      </c>
      <c r="AE2418" s="4">
        <v>321000</v>
      </c>
    </row>
    <row r="2419" spans="1:31" ht="22" customHeight="1" x14ac:dyDescent="0.3">
      <c r="A2419" s="5">
        <v>42645</v>
      </c>
      <c r="B2419" s="6" t="s">
        <v>31</v>
      </c>
      <c r="C2419" s="6" t="s">
        <v>56</v>
      </c>
      <c r="D2419" s="7" t="s">
        <v>68</v>
      </c>
      <c r="E2419" s="7" t="s">
        <v>68</v>
      </c>
      <c r="F2419" s="7" t="s">
        <v>68</v>
      </c>
      <c r="G2419" s="7" t="s">
        <v>68</v>
      </c>
      <c r="H2419" s="7" t="s">
        <v>68</v>
      </c>
      <c r="I2419" s="6" t="s">
        <v>1843</v>
      </c>
      <c r="J2419" s="6" t="s">
        <v>1676</v>
      </c>
      <c r="K2419" s="6" t="s">
        <v>1677</v>
      </c>
      <c r="L2419" s="6" t="s">
        <v>92</v>
      </c>
      <c r="M2419" s="6" t="s">
        <v>61</v>
      </c>
      <c r="N2419" s="9">
        <v>42196711</v>
      </c>
      <c r="O2419" s="7" t="s">
        <v>68</v>
      </c>
      <c r="P2419" s="6" t="s">
        <v>1678</v>
      </c>
      <c r="Q2419" s="6" t="s">
        <v>1858</v>
      </c>
      <c r="R2419" s="6" t="s">
        <v>91</v>
      </c>
      <c r="S2419" s="6" t="s">
        <v>92</v>
      </c>
      <c r="T2419" s="6" t="s">
        <v>93</v>
      </c>
      <c r="U2419" s="6" t="s">
        <v>94</v>
      </c>
      <c r="V2419" s="6" t="s">
        <v>45</v>
      </c>
      <c r="W2419" s="6" t="s">
        <v>34</v>
      </c>
      <c r="X2419" s="6" t="s">
        <v>46</v>
      </c>
      <c r="Y2419" s="6" t="s">
        <v>47</v>
      </c>
      <c r="Z2419" s="6" t="s">
        <v>205</v>
      </c>
      <c r="AA2419" s="6" t="s">
        <v>2530</v>
      </c>
      <c r="AB2419" s="7">
        <v>2</v>
      </c>
      <c r="AC2419" s="7">
        <v>25200</v>
      </c>
      <c r="AD2419" s="7">
        <v>25.2</v>
      </c>
      <c r="AE2419" s="7">
        <v>321000</v>
      </c>
    </row>
    <row r="2420" spans="1:31" ht="22" customHeight="1" x14ac:dyDescent="0.3">
      <c r="A2420" s="2">
        <v>42645</v>
      </c>
      <c r="B2420" s="3" t="s">
        <v>31</v>
      </c>
      <c r="C2420" s="3" t="s">
        <v>56</v>
      </c>
      <c r="D2420" s="4" t="s">
        <v>68</v>
      </c>
      <c r="E2420" s="4" t="s">
        <v>68</v>
      </c>
      <c r="F2420" s="4" t="s">
        <v>68</v>
      </c>
      <c r="G2420" s="4" t="s">
        <v>68</v>
      </c>
      <c r="H2420" s="4" t="s">
        <v>68</v>
      </c>
      <c r="I2420" s="3" t="s">
        <v>1843</v>
      </c>
      <c r="J2420" s="3" t="s">
        <v>1676</v>
      </c>
      <c r="K2420" s="3" t="s">
        <v>1677</v>
      </c>
      <c r="L2420" s="3" t="s">
        <v>92</v>
      </c>
      <c r="M2420" s="3" t="s">
        <v>61</v>
      </c>
      <c r="N2420" s="8">
        <v>42196711</v>
      </c>
      <c r="O2420" s="4" t="s">
        <v>68</v>
      </c>
      <c r="P2420" s="3" t="s">
        <v>1678</v>
      </c>
      <c r="Q2420" s="3" t="s">
        <v>1858</v>
      </c>
      <c r="R2420" s="3" t="s">
        <v>91</v>
      </c>
      <c r="S2420" s="3" t="s">
        <v>92</v>
      </c>
      <c r="T2420" s="3" t="s">
        <v>93</v>
      </c>
      <c r="U2420" s="3" t="s">
        <v>94</v>
      </c>
      <c r="V2420" s="3" t="s">
        <v>45</v>
      </c>
      <c r="W2420" s="3" t="s">
        <v>34</v>
      </c>
      <c r="X2420" s="3" t="s">
        <v>46</v>
      </c>
      <c r="Y2420" s="3" t="s">
        <v>47</v>
      </c>
      <c r="Z2420" s="3" t="s">
        <v>205</v>
      </c>
      <c r="AA2420" s="3" t="s">
        <v>2531</v>
      </c>
      <c r="AB2420" s="4">
        <v>2</v>
      </c>
      <c r="AC2420" s="4">
        <v>23000</v>
      </c>
      <c r="AD2420" s="4">
        <v>23</v>
      </c>
      <c r="AE2420" s="4">
        <v>293000</v>
      </c>
    </row>
    <row r="2421" spans="1:31" ht="22" customHeight="1" x14ac:dyDescent="0.3">
      <c r="A2421" s="5">
        <v>42645</v>
      </c>
      <c r="B2421" s="6" t="s">
        <v>31</v>
      </c>
      <c r="C2421" s="6" t="s">
        <v>56</v>
      </c>
      <c r="D2421" s="7" t="s">
        <v>68</v>
      </c>
      <c r="E2421" s="7" t="s">
        <v>68</v>
      </c>
      <c r="F2421" s="7" t="s">
        <v>68</v>
      </c>
      <c r="G2421" s="7" t="s">
        <v>68</v>
      </c>
      <c r="H2421" s="7" t="s">
        <v>68</v>
      </c>
      <c r="I2421" s="6" t="s">
        <v>1843</v>
      </c>
      <c r="J2421" s="6" t="s">
        <v>1676</v>
      </c>
      <c r="K2421" s="6" t="s">
        <v>1677</v>
      </c>
      <c r="L2421" s="6" t="s">
        <v>92</v>
      </c>
      <c r="M2421" s="6" t="s">
        <v>61</v>
      </c>
      <c r="N2421" s="9">
        <v>42196711</v>
      </c>
      <c r="O2421" s="7" t="s">
        <v>68</v>
      </c>
      <c r="P2421" s="6" t="s">
        <v>1678</v>
      </c>
      <c r="Q2421" s="6" t="s">
        <v>1858</v>
      </c>
      <c r="R2421" s="6" t="s">
        <v>91</v>
      </c>
      <c r="S2421" s="6" t="s">
        <v>92</v>
      </c>
      <c r="T2421" s="6" t="s">
        <v>93</v>
      </c>
      <c r="U2421" s="6" t="s">
        <v>94</v>
      </c>
      <c r="V2421" s="6" t="s">
        <v>45</v>
      </c>
      <c r="W2421" s="6" t="s">
        <v>34</v>
      </c>
      <c r="X2421" s="6" t="s">
        <v>46</v>
      </c>
      <c r="Y2421" s="6" t="s">
        <v>47</v>
      </c>
      <c r="Z2421" s="6" t="s">
        <v>205</v>
      </c>
      <c r="AA2421" s="6" t="s">
        <v>2532</v>
      </c>
      <c r="AB2421" s="7">
        <v>2</v>
      </c>
      <c r="AC2421" s="7">
        <v>25200</v>
      </c>
      <c r="AD2421" s="7">
        <v>25.2</v>
      </c>
      <c r="AE2421" s="7">
        <v>321000</v>
      </c>
    </row>
    <row r="2422" spans="1:31" ht="22" customHeight="1" x14ac:dyDescent="0.3">
      <c r="A2422" s="2">
        <v>42644</v>
      </c>
      <c r="B2422" s="3" t="s">
        <v>31</v>
      </c>
      <c r="C2422" s="3" t="s">
        <v>56</v>
      </c>
      <c r="D2422" s="4" t="s">
        <v>68</v>
      </c>
      <c r="E2422" s="4" t="s">
        <v>68</v>
      </c>
      <c r="F2422" s="4" t="s">
        <v>68</v>
      </c>
      <c r="G2422" s="4" t="s">
        <v>68</v>
      </c>
      <c r="H2422" s="4" t="s">
        <v>68</v>
      </c>
      <c r="I2422" s="3" t="s">
        <v>1955</v>
      </c>
      <c r="J2422" s="3" t="s">
        <v>2475</v>
      </c>
      <c r="K2422" s="4" t="s">
        <v>68</v>
      </c>
      <c r="L2422" s="4" t="s">
        <v>68</v>
      </c>
      <c r="M2422" s="3" t="s">
        <v>61</v>
      </c>
      <c r="N2422" s="4" t="s">
        <v>68</v>
      </c>
      <c r="O2422" s="4" t="s">
        <v>68</v>
      </c>
      <c r="P2422" s="3" t="s">
        <v>2476</v>
      </c>
      <c r="Q2422" s="3" t="s">
        <v>1858</v>
      </c>
      <c r="R2422" s="3" t="s">
        <v>2477</v>
      </c>
      <c r="S2422" s="3" t="s">
        <v>2478</v>
      </c>
      <c r="T2422" s="3" t="s">
        <v>2479</v>
      </c>
      <c r="U2422" s="3" t="s">
        <v>115</v>
      </c>
      <c r="V2422" s="3" t="s">
        <v>45</v>
      </c>
      <c r="W2422" s="3" t="s">
        <v>34</v>
      </c>
      <c r="X2422" s="3" t="s">
        <v>46</v>
      </c>
      <c r="Y2422" s="3" t="s">
        <v>47</v>
      </c>
      <c r="Z2422" s="3" t="s">
        <v>2408</v>
      </c>
      <c r="AA2422" s="3" t="s">
        <v>2533</v>
      </c>
      <c r="AB2422" s="4">
        <v>12</v>
      </c>
      <c r="AC2422" s="4">
        <v>300720</v>
      </c>
      <c r="AD2422" s="4">
        <v>300.72000000000003</v>
      </c>
      <c r="AE2422" s="3" t="s">
        <v>68</v>
      </c>
    </row>
    <row r="2423" spans="1:31" ht="22" customHeight="1" x14ac:dyDescent="0.3">
      <c r="A2423" s="5">
        <v>42642</v>
      </c>
      <c r="B2423" s="6" t="s">
        <v>107</v>
      </c>
      <c r="C2423" s="6" t="s">
        <v>56</v>
      </c>
      <c r="D2423" s="7" t="s">
        <v>68</v>
      </c>
      <c r="E2423" s="7" t="s">
        <v>68</v>
      </c>
      <c r="F2423" s="7" t="s">
        <v>68</v>
      </c>
      <c r="G2423" s="7" t="s">
        <v>68</v>
      </c>
      <c r="H2423" s="7" t="s">
        <v>68</v>
      </c>
      <c r="I2423" s="6" t="s">
        <v>1843</v>
      </c>
      <c r="J2423" s="6" t="s">
        <v>108</v>
      </c>
      <c r="K2423" s="6" t="s">
        <v>109</v>
      </c>
      <c r="L2423" s="6" t="s">
        <v>110</v>
      </c>
      <c r="M2423" s="6" t="s">
        <v>61</v>
      </c>
      <c r="N2423" s="7">
        <v>4753761516.5299997</v>
      </c>
      <c r="O2423" s="7">
        <v>5421594553.2399998</v>
      </c>
      <c r="P2423" s="6" t="s">
        <v>1856</v>
      </c>
      <c r="Q2423" s="6" t="s">
        <v>1858</v>
      </c>
      <c r="R2423" s="6" t="s">
        <v>133</v>
      </c>
      <c r="S2423" s="6" t="s">
        <v>110</v>
      </c>
      <c r="T2423" s="6" t="s">
        <v>134</v>
      </c>
      <c r="U2423" s="6" t="s">
        <v>115</v>
      </c>
      <c r="V2423" s="6" t="s">
        <v>45</v>
      </c>
      <c r="W2423" s="6" t="s">
        <v>34</v>
      </c>
      <c r="X2423" s="6" t="s">
        <v>46</v>
      </c>
      <c r="Y2423" s="6" t="s">
        <v>47</v>
      </c>
      <c r="Z2423" s="6" t="s">
        <v>971</v>
      </c>
      <c r="AA2423" s="6" t="s">
        <v>2534</v>
      </c>
      <c r="AB2423" s="7">
        <v>1</v>
      </c>
      <c r="AC2423" s="7">
        <v>12540</v>
      </c>
      <c r="AD2423" s="7">
        <v>12.54</v>
      </c>
      <c r="AE2423" s="7">
        <v>307000</v>
      </c>
    </row>
    <row r="2424" spans="1:31" ht="22" customHeight="1" x14ac:dyDescent="0.3">
      <c r="A2424" s="2">
        <v>42642</v>
      </c>
      <c r="B2424" s="3" t="s">
        <v>107</v>
      </c>
      <c r="C2424" s="3" t="s">
        <v>56</v>
      </c>
      <c r="D2424" s="4" t="s">
        <v>68</v>
      </c>
      <c r="E2424" s="4" t="s">
        <v>68</v>
      </c>
      <c r="F2424" s="4" t="s">
        <v>68</v>
      </c>
      <c r="G2424" s="4" t="s">
        <v>68</v>
      </c>
      <c r="H2424" s="4" t="s">
        <v>68</v>
      </c>
      <c r="I2424" s="3" t="s">
        <v>1843</v>
      </c>
      <c r="J2424" s="3" t="s">
        <v>108</v>
      </c>
      <c r="K2424" s="3" t="s">
        <v>109</v>
      </c>
      <c r="L2424" s="3" t="s">
        <v>110</v>
      </c>
      <c r="M2424" s="3" t="s">
        <v>61</v>
      </c>
      <c r="N2424" s="4">
        <v>4753761516.5299997</v>
      </c>
      <c r="O2424" s="4">
        <v>5421594553.2399998</v>
      </c>
      <c r="P2424" s="3" t="s">
        <v>1856</v>
      </c>
      <c r="Q2424" s="3" t="s">
        <v>1858</v>
      </c>
      <c r="R2424" s="3" t="s">
        <v>133</v>
      </c>
      <c r="S2424" s="3" t="s">
        <v>110</v>
      </c>
      <c r="T2424" s="3" t="s">
        <v>134</v>
      </c>
      <c r="U2424" s="3" t="s">
        <v>115</v>
      </c>
      <c r="V2424" s="3" t="s">
        <v>45</v>
      </c>
      <c r="W2424" s="3" t="s">
        <v>34</v>
      </c>
      <c r="X2424" s="3" t="s">
        <v>46</v>
      </c>
      <c r="Y2424" s="3" t="s">
        <v>47</v>
      </c>
      <c r="Z2424" s="3" t="s">
        <v>971</v>
      </c>
      <c r="AA2424" s="3" t="s">
        <v>2535</v>
      </c>
      <c r="AB2424" s="4">
        <v>1</v>
      </c>
      <c r="AC2424" s="4">
        <v>11592</v>
      </c>
      <c r="AD2424" s="4">
        <v>11.59</v>
      </c>
      <c r="AE2424" s="4">
        <v>284000</v>
      </c>
    </row>
    <row r="2425" spans="1:31" ht="22" customHeight="1" x14ac:dyDescent="0.3">
      <c r="A2425" s="5">
        <v>42640</v>
      </c>
      <c r="B2425" s="6" t="s">
        <v>31</v>
      </c>
      <c r="C2425" s="6" t="s">
        <v>56</v>
      </c>
      <c r="D2425" s="7" t="s">
        <v>68</v>
      </c>
      <c r="E2425" s="7" t="s">
        <v>68</v>
      </c>
      <c r="F2425" s="7" t="s">
        <v>68</v>
      </c>
      <c r="G2425" s="7" t="s">
        <v>68</v>
      </c>
      <c r="H2425" s="7" t="s">
        <v>68</v>
      </c>
      <c r="I2425" s="6" t="s">
        <v>1843</v>
      </c>
      <c r="J2425" s="6" t="s">
        <v>625</v>
      </c>
      <c r="K2425" s="7" t="s">
        <v>68</v>
      </c>
      <c r="L2425" s="7" t="s">
        <v>68</v>
      </c>
      <c r="M2425" s="7" t="s">
        <v>68</v>
      </c>
      <c r="N2425" s="7" t="s">
        <v>68</v>
      </c>
      <c r="O2425" s="7" t="s">
        <v>68</v>
      </c>
      <c r="P2425" s="6" t="s">
        <v>2433</v>
      </c>
      <c r="Q2425" s="6" t="s">
        <v>1858</v>
      </c>
      <c r="R2425" s="6" t="s">
        <v>629</v>
      </c>
      <c r="S2425" s="6" t="s">
        <v>627</v>
      </c>
      <c r="T2425" s="6" t="s">
        <v>630</v>
      </c>
      <c r="U2425" s="6" t="s">
        <v>104</v>
      </c>
      <c r="V2425" s="6" t="s">
        <v>45</v>
      </c>
      <c r="W2425" s="6" t="s">
        <v>34</v>
      </c>
      <c r="X2425" s="6" t="s">
        <v>46</v>
      </c>
      <c r="Y2425" s="6" t="s">
        <v>47</v>
      </c>
      <c r="Z2425" s="6" t="s">
        <v>2489</v>
      </c>
      <c r="AA2425" s="6" t="s">
        <v>2536</v>
      </c>
      <c r="AB2425" s="7">
        <v>1</v>
      </c>
      <c r="AC2425" s="7">
        <v>17200</v>
      </c>
      <c r="AD2425" s="7">
        <v>17.2</v>
      </c>
      <c r="AE2425" s="7">
        <v>148000</v>
      </c>
    </row>
    <row r="2426" spans="1:31" ht="22" customHeight="1" x14ac:dyDescent="0.3">
      <c r="A2426" s="2">
        <v>42639</v>
      </c>
      <c r="B2426" s="3" t="s">
        <v>31</v>
      </c>
      <c r="C2426" s="3" t="s">
        <v>56</v>
      </c>
      <c r="D2426" s="4" t="s">
        <v>68</v>
      </c>
      <c r="E2426" s="4" t="s">
        <v>68</v>
      </c>
      <c r="F2426" s="4" t="s">
        <v>68</v>
      </c>
      <c r="G2426" s="4" t="s">
        <v>68</v>
      </c>
      <c r="H2426" s="4" t="s">
        <v>68</v>
      </c>
      <c r="I2426" s="3" t="s">
        <v>1843</v>
      </c>
      <c r="J2426" s="3" t="s">
        <v>652</v>
      </c>
      <c r="K2426" s="4" t="s">
        <v>68</v>
      </c>
      <c r="L2426" s="3" t="s">
        <v>120</v>
      </c>
      <c r="M2426" s="3" t="s">
        <v>201</v>
      </c>
      <c r="N2426" s="4" t="s">
        <v>68</v>
      </c>
      <c r="O2426" s="4" t="s">
        <v>68</v>
      </c>
      <c r="P2426" s="3" t="s">
        <v>653</v>
      </c>
      <c r="Q2426" s="3" t="s">
        <v>1858</v>
      </c>
      <c r="R2426" s="3" t="s">
        <v>122</v>
      </c>
      <c r="S2426" s="3" t="s">
        <v>120</v>
      </c>
      <c r="T2426" s="3" t="s">
        <v>123</v>
      </c>
      <c r="U2426" s="3" t="s">
        <v>124</v>
      </c>
      <c r="V2426" s="3" t="s">
        <v>45</v>
      </c>
      <c r="W2426" s="3" t="s">
        <v>34</v>
      </c>
      <c r="X2426" s="3" t="s">
        <v>46</v>
      </c>
      <c r="Y2426" s="3" t="s">
        <v>47</v>
      </c>
      <c r="Z2426" s="3" t="s">
        <v>2189</v>
      </c>
      <c r="AA2426" s="3" t="s">
        <v>1445</v>
      </c>
      <c r="AB2426" s="4">
        <v>16</v>
      </c>
      <c r="AC2426" s="4">
        <v>192960.01</v>
      </c>
      <c r="AD2426" s="4">
        <v>192.96</v>
      </c>
      <c r="AE2426" s="4">
        <v>556000</v>
      </c>
    </row>
    <row r="2427" spans="1:31" ht="22" customHeight="1" x14ac:dyDescent="0.3">
      <c r="A2427" s="5">
        <v>42638</v>
      </c>
      <c r="B2427" s="6" t="s">
        <v>31</v>
      </c>
      <c r="C2427" s="6" t="s">
        <v>1873</v>
      </c>
      <c r="D2427" s="6" t="s">
        <v>33</v>
      </c>
      <c r="E2427" s="6" t="s">
        <v>34</v>
      </c>
      <c r="F2427" s="6" t="s">
        <v>61</v>
      </c>
      <c r="G2427" s="9">
        <v>668366358</v>
      </c>
      <c r="H2427" s="7" t="s">
        <v>68</v>
      </c>
      <c r="I2427" s="6" t="s">
        <v>1874</v>
      </c>
      <c r="J2427" s="6" t="s">
        <v>1676</v>
      </c>
      <c r="K2427" s="6" t="s">
        <v>1677</v>
      </c>
      <c r="L2427" s="6" t="s">
        <v>92</v>
      </c>
      <c r="M2427" s="6" t="s">
        <v>61</v>
      </c>
      <c r="N2427" s="9">
        <v>42196711</v>
      </c>
      <c r="O2427" s="7" t="s">
        <v>68</v>
      </c>
      <c r="P2427" s="6" t="s">
        <v>1678</v>
      </c>
      <c r="Q2427" s="6" t="s">
        <v>1845</v>
      </c>
      <c r="R2427" s="6" t="s">
        <v>91</v>
      </c>
      <c r="S2427" s="6" t="s">
        <v>92</v>
      </c>
      <c r="T2427" s="6" t="s">
        <v>93</v>
      </c>
      <c r="U2427" s="6" t="s">
        <v>94</v>
      </c>
      <c r="V2427" s="6" t="s">
        <v>45</v>
      </c>
      <c r="W2427" s="6" t="s">
        <v>34</v>
      </c>
      <c r="X2427" s="6" t="s">
        <v>46</v>
      </c>
      <c r="Y2427" s="6" t="s">
        <v>47</v>
      </c>
      <c r="Z2427" s="6" t="s">
        <v>205</v>
      </c>
      <c r="AA2427" s="6" t="s">
        <v>2537</v>
      </c>
      <c r="AB2427" s="7">
        <v>4</v>
      </c>
      <c r="AC2427" s="7">
        <v>50400</v>
      </c>
      <c r="AD2427" s="7">
        <v>50.4</v>
      </c>
      <c r="AE2427" s="7">
        <v>605000</v>
      </c>
    </row>
    <row r="2428" spans="1:31" ht="22" customHeight="1" x14ac:dyDescent="0.3">
      <c r="A2428" s="2">
        <v>42638</v>
      </c>
      <c r="B2428" s="3" t="s">
        <v>31</v>
      </c>
      <c r="C2428" s="3" t="s">
        <v>1873</v>
      </c>
      <c r="D2428" s="3" t="s">
        <v>33</v>
      </c>
      <c r="E2428" s="3" t="s">
        <v>34</v>
      </c>
      <c r="F2428" s="3" t="s">
        <v>61</v>
      </c>
      <c r="G2428" s="8">
        <v>668366358</v>
      </c>
      <c r="H2428" s="4" t="s">
        <v>68</v>
      </c>
      <c r="I2428" s="3" t="s">
        <v>1874</v>
      </c>
      <c r="J2428" s="3" t="s">
        <v>1676</v>
      </c>
      <c r="K2428" s="3" t="s">
        <v>1677</v>
      </c>
      <c r="L2428" s="3" t="s">
        <v>92</v>
      </c>
      <c r="M2428" s="3" t="s">
        <v>61</v>
      </c>
      <c r="N2428" s="8">
        <v>42196711</v>
      </c>
      <c r="O2428" s="4" t="s">
        <v>68</v>
      </c>
      <c r="P2428" s="3" t="s">
        <v>1678</v>
      </c>
      <c r="Q2428" s="3" t="s">
        <v>1845</v>
      </c>
      <c r="R2428" s="3" t="s">
        <v>91</v>
      </c>
      <c r="S2428" s="3" t="s">
        <v>92</v>
      </c>
      <c r="T2428" s="3" t="s">
        <v>93</v>
      </c>
      <c r="U2428" s="3" t="s">
        <v>94</v>
      </c>
      <c r="V2428" s="3" t="s">
        <v>45</v>
      </c>
      <c r="W2428" s="3" t="s">
        <v>34</v>
      </c>
      <c r="X2428" s="3" t="s">
        <v>46</v>
      </c>
      <c r="Y2428" s="3" t="s">
        <v>47</v>
      </c>
      <c r="Z2428" s="3" t="s">
        <v>205</v>
      </c>
      <c r="AA2428" s="3" t="s">
        <v>2538</v>
      </c>
      <c r="AB2428" s="4">
        <v>6</v>
      </c>
      <c r="AC2428" s="4">
        <v>75600</v>
      </c>
      <c r="AD2428" s="4">
        <v>75.599999999999994</v>
      </c>
      <c r="AE2428" s="4">
        <v>908000</v>
      </c>
    </row>
    <row r="2429" spans="1:31" ht="22" customHeight="1" x14ac:dyDescent="0.3">
      <c r="A2429" s="5">
        <v>42638</v>
      </c>
      <c r="B2429" s="6" t="s">
        <v>31</v>
      </c>
      <c r="C2429" s="6" t="s">
        <v>56</v>
      </c>
      <c r="D2429" s="7" t="s">
        <v>68</v>
      </c>
      <c r="E2429" s="7" t="s">
        <v>68</v>
      </c>
      <c r="F2429" s="7" t="s">
        <v>68</v>
      </c>
      <c r="G2429" s="7" t="s">
        <v>68</v>
      </c>
      <c r="H2429" s="7" t="s">
        <v>68</v>
      </c>
      <c r="I2429" s="6" t="s">
        <v>1843</v>
      </c>
      <c r="J2429" s="6" t="s">
        <v>1676</v>
      </c>
      <c r="K2429" s="6" t="s">
        <v>1677</v>
      </c>
      <c r="L2429" s="6" t="s">
        <v>92</v>
      </c>
      <c r="M2429" s="6" t="s">
        <v>61</v>
      </c>
      <c r="N2429" s="9">
        <v>42196711</v>
      </c>
      <c r="O2429" s="7" t="s">
        <v>68</v>
      </c>
      <c r="P2429" s="6" t="s">
        <v>1678</v>
      </c>
      <c r="Q2429" s="6" t="s">
        <v>1858</v>
      </c>
      <c r="R2429" s="6" t="s">
        <v>91</v>
      </c>
      <c r="S2429" s="6" t="s">
        <v>92</v>
      </c>
      <c r="T2429" s="6" t="s">
        <v>93</v>
      </c>
      <c r="U2429" s="6" t="s">
        <v>94</v>
      </c>
      <c r="V2429" s="6" t="s">
        <v>45</v>
      </c>
      <c r="W2429" s="6" t="s">
        <v>34</v>
      </c>
      <c r="X2429" s="6" t="s">
        <v>46</v>
      </c>
      <c r="Y2429" s="6" t="s">
        <v>47</v>
      </c>
      <c r="Z2429" s="6" t="s">
        <v>205</v>
      </c>
      <c r="AA2429" s="6" t="s">
        <v>2539</v>
      </c>
      <c r="AB2429" s="7">
        <v>8</v>
      </c>
      <c r="AC2429" s="7">
        <v>92000</v>
      </c>
      <c r="AD2429" s="7">
        <v>92</v>
      </c>
      <c r="AE2429" s="7">
        <v>1104000</v>
      </c>
    </row>
    <row r="2430" spans="1:31" ht="22" customHeight="1" x14ac:dyDescent="0.3">
      <c r="A2430" s="2">
        <v>42635</v>
      </c>
      <c r="B2430" s="3" t="s">
        <v>31</v>
      </c>
      <c r="C2430" s="3" t="s">
        <v>56</v>
      </c>
      <c r="D2430" s="4" t="s">
        <v>68</v>
      </c>
      <c r="E2430" s="4" t="s">
        <v>68</v>
      </c>
      <c r="F2430" s="4" t="s">
        <v>68</v>
      </c>
      <c r="G2430" s="4" t="s">
        <v>68</v>
      </c>
      <c r="H2430" s="4" t="s">
        <v>68</v>
      </c>
      <c r="I2430" s="3" t="s">
        <v>1843</v>
      </c>
      <c r="J2430" s="3" t="s">
        <v>244</v>
      </c>
      <c r="K2430" s="4" t="s">
        <v>68</v>
      </c>
      <c r="L2430" s="3" t="s">
        <v>245</v>
      </c>
      <c r="M2430" s="3" t="s">
        <v>61</v>
      </c>
      <c r="N2430" s="4" t="s">
        <v>68</v>
      </c>
      <c r="O2430" s="4" t="s">
        <v>68</v>
      </c>
      <c r="P2430" s="3" t="s">
        <v>246</v>
      </c>
      <c r="Q2430" s="3" t="s">
        <v>1858</v>
      </c>
      <c r="R2430" s="3" t="s">
        <v>474</v>
      </c>
      <c r="S2430" s="3" t="s">
        <v>245</v>
      </c>
      <c r="T2430" s="3" t="s">
        <v>475</v>
      </c>
      <c r="U2430" s="3" t="s">
        <v>124</v>
      </c>
      <c r="V2430" s="3" t="s">
        <v>45</v>
      </c>
      <c r="W2430" s="3" t="s">
        <v>34</v>
      </c>
      <c r="X2430" s="3" t="s">
        <v>46</v>
      </c>
      <c r="Y2430" s="3" t="s">
        <v>47</v>
      </c>
      <c r="Z2430" s="3" t="s">
        <v>187</v>
      </c>
      <c r="AA2430" s="3" t="s">
        <v>2540</v>
      </c>
      <c r="AB2430" s="4">
        <v>7</v>
      </c>
      <c r="AC2430" s="4">
        <v>171080</v>
      </c>
      <c r="AD2430" s="4">
        <v>171.08</v>
      </c>
      <c r="AE2430" s="4">
        <v>1938000</v>
      </c>
    </row>
    <row r="2431" spans="1:31" ht="22" customHeight="1" x14ac:dyDescent="0.3">
      <c r="A2431" s="5">
        <v>42632</v>
      </c>
      <c r="B2431" s="6" t="s">
        <v>31</v>
      </c>
      <c r="C2431" s="6" t="s">
        <v>56</v>
      </c>
      <c r="D2431" s="7" t="s">
        <v>68</v>
      </c>
      <c r="E2431" s="7" t="s">
        <v>68</v>
      </c>
      <c r="F2431" s="7" t="s">
        <v>68</v>
      </c>
      <c r="G2431" s="7" t="s">
        <v>68</v>
      </c>
      <c r="H2431" s="7" t="s">
        <v>68</v>
      </c>
      <c r="I2431" s="6" t="s">
        <v>1843</v>
      </c>
      <c r="J2431" s="6" t="s">
        <v>1389</v>
      </c>
      <c r="K2431" s="7" t="s">
        <v>68</v>
      </c>
      <c r="L2431" s="6" t="s">
        <v>79</v>
      </c>
      <c r="M2431" s="7" t="s">
        <v>68</v>
      </c>
      <c r="N2431" s="7" t="s">
        <v>68</v>
      </c>
      <c r="O2431" s="7" t="s">
        <v>68</v>
      </c>
      <c r="P2431" s="6" t="s">
        <v>1390</v>
      </c>
      <c r="Q2431" s="6" t="s">
        <v>1858</v>
      </c>
      <c r="R2431" s="6" t="s">
        <v>82</v>
      </c>
      <c r="S2431" s="6" t="s">
        <v>79</v>
      </c>
      <c r="T2431" s="6" t="s">
        <v>83</v>
      </c>
      <c r="U2431" s="6" t="s">
        <v>65</v>
      </c>
      <c r="V2431" s="6" t="s">
        <v>45</v>
      </c>
      <c r="W2431" s="6" t="s">
        <v>34</v>
      </c>
      <c r="X2431" s="6" t="s">
        <v>46</v>
      </c>
      <c r="Y2431" s="6" t="s">
        <v>47</v>
      </c>
      <c r="Z2431" s="6" t="s">
        <v>84</v>
      </c>
      <c r="AA2431" s="6" t="s">
        <v>2541</v>
      </c>
      <c r="AB2431" s="7">
        <v>1</v>
      </c>
      <c r="AC2431" s="7">
        <v>14442</v>
      </c>
      <c r="AD2431" s="7">
        <v>14.44</v>
      </c>
      <c r="AE2431" s="7">
        <v>58900</v>
      </c>
    </row>
    <row r="2432" spans="1:31" ht="22" customHeight="1" x14ac:dyDescent="0.3">
      <c r="A2432" s="2">
        <v>42631</v>
      </c>
      <c r="B2432" s="3" t="s">
        <v>31</v>
      </c>
      <c r="C2432" s="3" t="s">
        <v>56</v>
      </c>
      <c r="D2432" s="4" t="s">
        <v>68</v>
      </c>
      <c r="E2432" s="4" t="s">
        <v>68</v>
      </c>
      <c r="F2432" s="4" t="s">
        <v>68</v>
      </c>
      <c r="G2432" s="4" t="s">
        <v>68</v>
      </c>
      <c r="H2432" s="4" t="s">
        <v>68</v>
      </c>
      <c r="I2432" s="3" t="s">
        <v>1843</v>
      </c>
      <c r="J2432" s="3" t="s">
        <v>1382</v>
      </c>
      <c r="K2432" s="3" t="s">
        <v>119</v>
      </c>
      <c r="L2432" s="3" t="s">
        <v>120</v>
      </c>
      <c r="M2432" s="4" t="s">
        <v>68</v>
      </c>
      <c r="N2432" s="4" t="s">
        <v>68</v>
      </c>
      <c r="O2432" s="4" t="s">
        <v>68</v>
      </c>
      <c r="P2432" s="3" t="s">
        <v>1383</v>
      </c>
      <c r="Q2432" s="3" t="s">
        <v>1858</v>
      </c>
      <c r="R2432" s="3" t="s">
        <v>122</v>
      </c>
      <c r="S2432" s="3" t="s">
        <v>120</v>
      </c>
      <c r="T2432" s="3" t="s">
        <v>123</v>
      </c>
      <c r="U2432" s="3" t="s">
        <v>124</v>
      </c>
      <c r="V2432" s="3" t="s">
        <v>45</v>
      </c>
      <c r="W2432" s="3" t="s">
        <v>34</v>
      </c>
      <c r="X2432" s="3" t="s">
        <v>46</v>
      </c>
      <c r="Y2432" s="3" t="s">
        <v>47</v>
      </c>
      <c r="Z2432" s="3" t="s">
        <v>971</v>
      </c>
      <c r="AA2432" s="3" t="s">
        <v>2542</v>
      </c>
      <c r="AB2432" s="4">
        <v>2</v>
      </c>
      <c r="AC2432" s="4">
        <v>16416</v>
      </c>
      <c r="AD2432" s="4">
        <v>16.420000000000002</v>
      </c>
      <c r="AE2432" s="4">
        <v>402000</v>
      </c>
    </row>
    <row r="2433" spans="1:31" ht="22" customHeight="1" x14ac:dyDescent="0.3">
      <c r="A2433" s="5">
        <v>42630</v>
      </c>
      <c r="B2433" s="6" t="s">
        <v>31</v>
      </c>
      <c r="C2433" s="6" t="s">
        <v>56</v>
      </c>
      <c r="D2433" s="7" t="s">
        <v>68</v>
      </c>
      <c r="E2433" s="7" t="s">
        <v>68</v>
      </c>
      <c r="F2433" s="7" t="s">
        <v>68</v>
      </c>
      <c r="G2433" s="7" t="s">
        <v>68</v>
      </c>
      <c r="H2433" s="7" t="s">
        <v>68</v>
      </c>
      <c r="I2433" s="6" t="s">
        <v>1843</v>
      </c>
      <c r="J2433" s="6" t="s">
        <v>1676</v>
      </c>
      <c r="K2433" s="6" t="s">
        <v>1677</v>
      </c>
      <c r="L2433" s="6" t="s">
        <v>92</v>
      </c>
      <c r="M2433" s="6" t="s">
        <v>61</v>
      </c>
      <c r="N2433" s="9">
        <v>42196711</v>
      </c>
      <c r="O2433" s="7" t="s">
        <v>68</v>
      </c>
      <c r="P2433" s="6" t="s">
        <v>1678</v>
      </c>
      <c r="Q2433" s="6" t="s">
        <v>1858</v>
      </c>
      <c r="R2433" s="6" t="s">
        <v>91</v>
      </c>
      <c r="S2433" s="6" t="s">
        <v>92</v>
      </c>
      <c r="T2433" s="6" t="s">
        <v>93</v>
      </c>
      <c r="U2433" s="6" t="s">
        <v>94</v>
      </c>
      <c r="V2433" s="6" t="s">
        <v>45</v>
      </c>
      <c r="W2433" s="6" t="s">
        <v>34</v>
      </c>
      <c r="X2433" s="6" t="s">
        <v>46</v>
      </c>
      <c r="Y2433" s="6" t="s">
        <v>47</v>
      </c>
      <c r="Z2433" s="6" t="s">
        <v>205</v>
      </c>
      <c r="AA2433" s="6" t="s">
        <v>2487</v>
      </c>
      <c r="AB2433" s="7">
        <v>2</v>
      </c>
      <c r="AC2433" s="7">
        <v>25200</v>
      </c>
      <c r="AD2433" s="7">
        <v>25.2</v>
      </c>
      <c r="AE2433" s="7">
        <v>303000</v>
      </c>
    </row>
    <row r="2434" spans="1:31" ht="22" customHeight="1" x14ac:dyDescent="0.3">
      <c r="A2434" s="2">
        <v>42630</v>
      </c>
      <c r="B2434" s="3" t="s">
        <v>31</v>
      </c>
      <c r="C2434" s="3" t="s">
        <v>56</v>
      </c>
      <c r="D2434" s="4" t="s">
        <v>68</v>
      </c>
      <c r="E2434" s="4" t="s">
        <v>68</v>
      </c>
      <c r="F2434" s="4" t="s">
        <v>68</v>
      </c>
      <c r="G2434" s="4" t="s">
        <v>68</v>
      </c>
      <c r="H2434" s="4" t="s">
        <v>68</v>
      </c>
      <c r="I2434" s="3" t="s">
        <v>1843</v>
      </c>
      <c r="J2434" s="3" t="s">
        <v>1676</v>
      </c>
      <c r="K2434" s="3" t="s">
        <v>1677</v>
      </c>
      <c r="L2434" s="3" t="s">
        <v>92</v>
      </c>
      <c r="M2434" s="3" t="s">
        <v>61</v>
      </c>
      <c r="N2434" s="8">
        <v>42196711</v>
      </c>
      <c r="O2434" s="4" t="s">
        <v>68</v>
      </c>
      <c r="P2434" s="3" t="s">
        <v>1678</v>
      </c>
      <c r="Q2434" s="3" t="s">
        <v>1858</v>
      </c>
      <c r="R2434" s="3" t="s">
        <v>91</v>
      </c>
      <c r="S2434" s="3" t="s">
        <v>92</v>
      </c>
      <c r="T2434" s="3" t="s">
        <v>93</v>
      </c>
      <c r="U2434" s="3" t="s">
        <v>94</v>
      </c>
      <c r="V2434" s="3" t="s">
        <v>45</v>
      </c>
      <c r="W2434" s="3" t="s">
        <v>34</v>
      </c>
      <c r="X2434" s="3" t="s">
        <v>46</v>
      </c>
      <c r="Y2434" s="3" t="s">
        <v>47</v>
      </c>
      <c r="Z2434" s="3" t="s">
        <v>205</v>
      </c>
      <c r="AA2434" s="3" t="s">
        <v>2543</v>
      </c>
      <c r="AB2434" s="4">
        <v>4</v>
      </c>
      <c r="AC2434" s="4">
        <v>50400</v>
      </c>
      <c r="AD2434" s="4">
        <v>50.4</v>
      </c>
      <c r="AE2434" s="4">
        <v>605000</v>
      </c>
    </row>
    <row r="2435" spans="1:31" ht="22" customHeight="1" x14ac:dyDescent="0.3">
      <c r="A2435" s="5">
        <v>42628</v>
      </c>
      <c r="B2435" s="6" t="s">
        <v>31</v>
      </c>
      <c r="C2435" s="6" t="s">
        <v>56</v>
      </c>
      <c r="D2435" s="7" t="s">
        <v>68</v>
      </c>
      <c r="E2435" s="7" t="s">
        <v>68</v>
      </c>
      <c r="F2435" s="7" t="s">
        <v>68</v>
      </c>
      <c r="G2435" s="7" t="s">
        <v>68</v>
      </c>
      <c r="H2435" s="7" t="s">
        <v>68</v>
      </c>
      <c r="I2435" s="6" t="s">
        <v>1843</v>
      </c>
      <c r="J2435" s="6" t="s">
        <v>652</v>
      </c>
      <c r="K2435" s="7" t="s">
        <v>68</v>
      </c>
      <c r="L2435" s="6" t="s">
        <v>120</v>
      </c>
      <c r="M2435" s="6" t="s">
        <v>201</v>
      </c>
      <c r="N2435" s="7" t="s">
        <v>68</v>
      </c>
      <c r="O2435" s="7" t="s">
        <v>68</v>
      </c>
      <c r="P2435" s="6" t="s">
        <v>653</v>
      </c>
      <c r="Q2435" s="6" t="s">
        <v>1858</v>
      </c>
      <c r="R2435" s="6" t="s">
        <v>122</v>
      </c>
      <c r="S2435" s="6" t="s">
        <v>120</v>
      </c>
      <c r="T2435" s="6" t="s">
        <v>123</v>
      </c>
      <c r="U2435" s="6" t="s">
        <v>124</v>
      </c>
      <c r="V2435" s="6" t="s">
        <v>45</v>
      </c>
      <c r="W2435" s="6" t="s">
        <v>34</v>
      </c>
      <c r="X2435" s="6" t="s">
        <v>46</v>
      </c>
      <c r="Y2435" s="6" t="s">
        <v>47</v>
      </c>
      <c r="Z2435" s="6" t="s">
        <v>2189</v>
      </c>
      <c r="AA2435" s="6" t="s">
        <v>2544</v>
      </c>
      <c r="AB2435" s="7">
        <v>16</v>
      </c>
      <c r="AC2435" s="7">
        <v>192960.01</v>
      </c>
      <c r="AD2435" s="7">
        <v>192.96</v>
      </c>
      <c r="AE2435" s="7">
        <v>556000</v>
      </c>
    </row>
    <row r="2436" spans="1:31" ht="22" customHeight="1" x14ac:dyDescent="0.3">
      <c r="A2436" s="2">
        <v>42626</v>
      </c>
      <c r="B2436" s="3" t="s">
        <v>31</v>
      </c>
      <c r="C2436" s="3" t="s">
        <v>56</v>
      </c>
      <c r="D2436" s="4" t="s">
        <v>68</v>
      </c>
      <c r="E2436" s="4" t="s">
        <v>68</v>
      </c>
      <c r="F2436" s="4" t="s">
        <v>68</v>
      </c>
      <c r="G2436" s="4" t="s">
        <v>68</v>
      </c>
      <c r="H2436" s="4" t="s">
        <v>68</v>
      </c>
      <c r="I2436" s="3" t="s">
        <v>1843</v>
      </c>
      <c r="J2436" s="3" t="s">
        <v>1869</v>
      </c>
      <c r="K2436" s="4" t="s">
        <v>68</v>
      </c>
      <c r="L2436" s="3" t="s">
        <v>350</v>
      </c>
      <c r="M2436" s="4" t="s">
        <v>68</v>
      </c>
      <c r="N2436" s="4" t="s">
        <v>68</v>
      </c>
      <c r="O2436" s="4" t="s">
        <v>68</v>
      </c>
      <c r="P2436" s="3" t="s">
        <v>1870</v>
      </c>
      <c r="Q2436" s="3" t="s">
        <v>1858</v>
      </c>
      <c r="R2436" s="3" t="s">
        <v>133</v>
      </c>
      <c r="S2436" s="3" t="s">
        <v>110</v>
      </c>
      <c r="T2436" s="3" t="s">
        <v>134</v>
      </c>
      <c r="U2436" s="3" t="s">
        <v>115</v>
      </c>
      <c r="V2436" s="3" t="s">
        <v>45</v>
      </c>
      <c r="W2436" s="3" t="s">
        <v>34</v>
      </c>
      <c r="X2436" s="3" t="s">
        <v>46</v>
      </c>
      <c r="Y2436" s="3" t="s">
        <v>47</v>
      </c>
      <c r="Z2436" s="3" t="s">
        <v>280</v>
      </c>
      <c r="AA2436" s="3" t="s">
        <v>2545</v>
      </c>
      <c r="AB2436" s="4">
        <v>10</v>
      </c>
      <c r="AC2436" s="4">
        <v>185700</v>
      </c>
      <c r="AD2436" s="4">
        <v>185.7</v>
      </c>
      <c r="AE2436" s="3" t="s">
        <v>68</v>
      </c>
    </row>
    <row r="2437" spans="1:31" ht="22" customHeight="1" x14ac:dyDescent="0.3">
      <c r="A2437" s="5">
        <v>42626</v>
      </c>
      <c r="B2437" s="6" t="s">
        <v>31</v>
      </c>
      <c r="C2437" s="6" t="s">
        <v>56</v>
      </c>
      <c r="D2437" s="7" t="s">
        <v>68</v>
      </c>
      <c r="E2437" s="7" t="s">
        <v>68</v>
      </c>
      <c r="F2437" s="7" t="s">
        <v>68</v>
      </c>
      <c r="G2437" s="7" t="s">
        <v>68</v>
      </c>
      <c r="H2437" s="7" t="s">
        <v>68</v>
      </c>
      <c r="I2437" s="6" t="s">
        <v>1843</v>
      </c>
      <c r="J2437" s="6" t="s">
        <v>579</v>
      </c>
      <c r="K2437" s="6" t="s">
        <v>580</v>
      </c>
      <c r="L2437" s="6" t="s">
        <v>110</v>
      </c>
      <c r="M2437" s="6" t="s">
        <v>61</v>
      </c>
      <c r="N2437" s="7" t="s">
        <v>68</v>
      </c>
      <c r="O2437" s="7" t="s">
        <v>68</v>
      </c>
      <c r="P2437" s="6" t="s">
        <v>581</v>
      </c>
      <c r="Q2437" s="6" t="s">
        <v>1858</v>
      </c>
      <c r="R2437" s="6" t="s">
        <v>968</v>
      </c>
      <c r="S2437" s="6" t="s">
        <v>110</v>
      </c>
      <c r="T2437" s="6" t="s">
        <v>969</v>
      </c>
      <c r="U2437" s="6" t="s">
        <v>115</v>
      </c>
      <c r="V2437" s="6" t="s">
        <v>45</v>
      </c>
      <c r="W2437" s="6" t="s">
        <v>34</v>
      </c>
      <c r="X2437" s="6" t="s">
        <v>46</v>
      </c>
      <c r="Y2437" s="6" t="s">
        <v>47</v>
      </c>
      <c r="Z2437" s="6" t="s">
        <v>971</v>
      </c>
      <c r="AA2437" s="6" t="s">
        <v>2546</v>
      </c>
      <c r="AB2437" s="7">
        <v>6</v>
      </c>
      <c r="AC2437" s="7">
        <v>48384</v>
      </c>
      <c r="AD2437" s="7">
        <v>48.38</v>
      </c>
      <c r="AE2437" s="7">
        <v>1186000</v>
      </c>
    </row>
    <row r="2438" spans="1:31" ht="22" customHeight="1" x14ac:dyDescent="0.3">
      <c r="A2438" s="2">
        <v>42626</v>
      </c>
      <c r="B2438" s="3" t="s">
        <v>31</v>
      </c>
      <c r="C2438" s="3" t="s">
        <v>56</v>
      </c>
      <c r="D2438" s="4" t="s">
        <v>68</v>
      </c>
      <c r="E2438" s="4" t="s">
        <v>68</v>
      </c>
      <c r="F2438" s="4" t="s">
        <v>68</v>
      </c>
      <c r="G2438" s="4" t="s">
        <v>68</v>
      </c>
      <c r="H2438" s="4" t="s">
        <v>68</v>
      </c>
      <c r="I2438" s="3" t="s">
        <v>1843</v>
      </c>
      <c r="J2438" s="3" t="s">
        <v>656</v>
      </c>
      <c r="K2438" s="4" t="s">
        <v>68</v>
      </c>
      <c r="L2438" s="4" t="s">
        <v>68</v>
      </c>
      <c r="M2438" s="3" t="s">
        <v>61</v>
      </c>
      <c r="N2438" s="4">
        <v>124714731.55</v>
      </c>
      <c r="O2438" s="4">
        <v>390932039.19</v>
      </c>
      <c r="P2438" s="3" t="s">
        <v>2547</v>
      </c>
      <c r="Q2438" s="3" t="s">
        <v>1858</v>
      </c>
      <c r="R2438" s="3" t="s">
        <v>133</v>
      </c>
      <c r="S2438" s="3" t="s">
        <v>110</v>
      </c>
      <c r="T2438" s="3" t="s">
        <v>134</v>
      </c>
      <c r="U2438" s="3" t="s">
        <v>115</v>
      </c>
      <c r="V2438" s="3" t="s">
        <v>45</v>
      </c>
      <c r="W2438" s="3" t="s">
        <v>34</v>
      </c>
      <c r="X2438" s="3" t="s">
        <v>46</v>
      </c>
      <c r="Y2438" s="3" t="s">
        <v>47</v>
      </c>
      <c r="Z2438" s="3" t="s">
        <v>163</v>
      </c>
      <c r="AA2438" s="3" t="s">
        <v>2548</v>
      </c>
      <c r="AB2438" s="4">
        <v>2</v>
      </c>
      <c r="AC2438" s="4">
        <v>36480</v>
      </c>
      <c r="AD2438" s="4">
        <v>36.479999999999997</v>
      </c>
      <c r="AE2438" s="4">
        <v>1883000</v>
      </c>
    </row>
    <row r="2439" spans="1:31" ht="22" customHeight="1" x14ac:dyDescent="0.3">
      <c r="A2439" s="5">
        <v>42626</v>
      </c>
      <c r="B2439" s="6" t="s">
        <v>31</v>
      </c>
      <c r="C2439" s="6" t="s">
        <v>56</v>
      </c>
      <c r="D2439" s="7" t="s">
        <v>68</v>
      </c>
      <c r="E2439" s="7" t="s">
        <v>68</v>
      </c>
      <c r="F2439" s="7" t="s">
        <v>68</v>
      </c>
      <c r="G2439" s="7" t="s">
        <v>68</v>
      </c>
      <c r="H2439" s="7" t="s">
        <v>68</v>
      </c>
      <c r="I2439" s="6" t="s">
        <v>1843</v>
      </c>
      <c r="J2439" s="6" t="s">
        <v>656</v>
      </c>
      <c r="K2439" s="7" t="s">
        <v>68</v>
      </c>
      <c r="L2439" s="7" t="s">
        <v>68</v>
      </c>
      <c r="M2439" s="6" t="s">
        <v>61</v>
      </c>
      <c r="N2439" s="7">
        <v>124714731.55</v>
      </c>
      <c r="O2439" s="7">
        <v>390932039.19</v>
      </c>
      <c r="P2439" s="6" t="s">
        <v>2547</v>
      </c>
      <c r="Q2439" s="6" t="s">
        <v>1858</v>
      </c>
      <c r="R2439" s="6" t="s">
        <v>133</v>
      </c>
      <c r="S2439" s="6" t="s">
        <v>110</v>
      </c>
      <c r="T2439" s="6" t="s">
        <v>134</v>
      </c>
      <c r="U2439" s="6" t="s">
        <v>115</v>
      </c>
      <c r="V2439" s="6" t="s">
        <v>45</v>
      </c>
      <c r="W2439" s="6" t="s">
        <v>34</v>
      </c>
      <c r="X2439" s="6" t="s">
        <v>46</v>
      </c>
      <c r="Y2439" s="6" t="s">
        <v>47</v>
      </c>
      <c r="Z2439" s="6" t="s">
        <v>163</v>
      </c>
      <c r="AA2439" s="6" t="s">
        <v>2549</v>
      </c>
      <c r="AB2439" s="7">
        <v>2</v>
      </c>
      <c r="AC2439" s="7">
        <v>36480</v>
      </c>
      <c r="AD2439" s="7">
        <v>36.479999999999997</v>
      </c>
      <c r="AE2439" s="7">
        <v>1883000</v>
      </c>
    </row>
    <row r="2440" spans="1:31" ht="22" customHeight="1" x14ac:dyDescent="0.3">
      <c r="A2440" s="2">
        <v>42625</v>
      </c>
      <c r="B2440" s="3" t="s">
        <v>31</v>
      </c>
      <c r="C2440" s="3" t="s">
        <v>56</v>
      </c>
      <c r="D2440" s="4" t="s">
        <v>68</v>
      </c>
      <c r="E2440" s="4" t="s">
        <v>68</v>
      </c>
      <c r="F2440" s="4" t="s">
        <v>68</v>
      </c>
      <c r="G2440" s="4" t="s">
        <v>68</v>
      </c>
      <c r="H2440" s="4" t="s">
        <v>68</v>
      </c>
      <c r="I2440" s="3" t="s">
        <v>1843</v>
      </c>
      <c r="J2440" s="3" t="s">
        <v>1389</v>
      </c>
      <c r="K2440" s="4" t="s">
        <v>68</v>
      </c>
      <c r="L2440" s="3" t="s">
        <v>79</v>
      </c>
      <c r="M2440" s="4" t="s">
        <v>68</v>
      </c>
      <c r="N2440" s="4" t="s">
        <v>68</v>
      </c>
      <c r="O2440" s="4" t="s">
        <v>68</v>
      </c>
      <c r="P2440" s="3" t="s">
        <v>1390</v>
      </c>
      <c r="Q2440" s="3" t="s">
        <v>1858</v>
      </c>
      <c r="R2440" s="3" t="s">
        <v>82</v>
      </c>
      <c r="S2440" s="3" t="s">
        <v>79</v>
      </c>
      <c r="T2440" s="3" t="s">
        <v>83</v>
      </c>
      <c r="U2440" s="3" t="s">
        <v>65</v>
      </c>
      <c r="V2440" s="3" t="s">
        <v>45</v>
      </c>
      <c r="W2440" s="3" t="s">
        <v>34</v>
      </c>
      <c r="X2440" s="3" t="s">
        <v>46</v>
      </c>
      <c r="Y2440" s="3" t="s">
        <v>47</v>
      </c>
      <c r="Z2440" s="3" t="s">
        <v>84</v>
      </c>
      <c r="AA2440" s="3" t="s">
        <v>2550</v>
      </c>
      <c r="AB2440" s="4">
        <v>6</v>
      </c>
      <c r="AC2440" s="4">
        <v>86472</v>
      </c>
      <c r="AD2440" s="4">
        <v>86.47</v>
      </c>
      <c r="AE2440" s="4">
        <v>353000</v>
      </c>
    </row>
    <row r="2441" spans="1:31" ht="22" customHeight="1" x14ac:dyDescent="0.3">
      <c r="A2441" s="5">
        <v>42625</v>
      </c>
      <c r="B2441" s="6" t="s">
        <v>31</v>
      </c>
      <c r="C2441" s="6" t="s">
        <v>56</v>
      </c>
      <c r="D2441" s="7" t="s">
        <v>68</v>
      </c>
      <c r="E2441" s="7" t="s">
        <v>68</v>
      </c>
      <c r="F2441" s="7" t="s">
        <v>68</v>
      </c>
      <c r="G2441" s="7" t="s">
        <v>68</v>
      </c>
      <c r="H2441" s="7" t="s">
        <v>68</v>
      </c>
      <c r="I2441" s="6" t="s">
        <v>1843</v>
      </c>
      <c r="J2441" s="6" t="s">
        <v>1389</v>
      </c>
      <c r="K2441" s="7" t="s">
        <v>68</v>
      </c>
      <c r="L2441" s="6" t="s">
        <v>79</v>
      </c>
      <c r="M2441" s="7" t="s">
        <v>68</v>
      </c>
      <c r="N2441" s="7" t="s">
        <v>68</v>
      </c>
      <c r="O2441" s="7" t="s">
        <v>68</v>
      </c>
      <c r="P2441" s="6" t="s">
        <v>1390</v>
      </c>
      <c r="Q2441" s="6" t="s">
        <v>1858</v>
      </c>
      <c r="R2441" s="6" t="s">
        <v>82</v>
      </c>
      <c r="S2441" s="6" t="s">
        <v>79</v>
      </c>
      <c r="T2441" s="6" t="s">
        <v>83</v>
      </c>
      <c r="U2441" s="6" t="s">
        <v>65</v>
      </c>
      <c r="V2441" s="6" t="s">
        <v>45</v>
      </c>
      <c r="W2441" s="6" t="s">
        <v>34</v>
      </c>
      <c r="X2441" s="6" t="s">
        <v>46</v>
      </c>
      <c r="Y2441" s="6" t="s">
        <v>47</v>
      </c>
      <c r="Z2441" s="6" t="s">
        <v>84</v>
      </c>
      <c r="AA2441" s="6" t="s">
        <v>2551</v>
      </c>
      <c r="AB2441" s="7">
        <v>5</v>
      </c>
      <c r="AC2441" s="7">
        <v>72229</v>
      </c>
      <c r="AD2441" s="7">
        <v>72.23</v>
      </c>
      <c r="AE2441" s="7">
        <v>295000</v>
      </c>
    </row>
    <row r="2442" spans="1:31" ht="22" customHeight="1" x14ac:dyDescent="0.3">
      <c r="A2442" s="2">
        <v>42624</v>
      </c>
      <c r="B2442" s="3" t="s">
        <v>31</v>
      </c>
      <c r="C2442" s="3" t="s">
        <v>56</v>
      </c>
      <c r="D2442" s="4" t="s">
        <v>68</v>
      </c>
      <c r="E2442" s="4" t="s">
        <v>68</v>
      </c>
      <c r="F2442" s="4" t="s">
        <v>68</v>
      </c>
      <c r="G2442" s="4" t="s">
        <v>68</v>
      </c>
      <c r="H2442" s="4" t="s">
        <v>68</v>
      </c>
      <c r="I2442" s="3" t="s">
        <v>1843</v>
      </c>
      <c r="J2442" s="3" t="s">
        <v>1676</v>
      </c>
      <c r="K2442" s="3" t="s">
        <v>1677</v>
      </c>
      <c r="L2442" s="3" t="s">
        <v>92</v>
      </c>
      <c r="M2442" s="3" t="s">
        <v>61</v>
      </c>
      <c r="N2442" s="8">
        <v>42196711</v>
      </c>
      <c r="O2442" s="4" t="s">
        <v>68</v>
      </c>
      <c r="P2442" s="3" t="s">
        <v>1678</v>
      </c>
      <c r="Q2442" s="3" t="s">
        <v>1858</v>
      </c>
      <c r="R2442" s="3" t="s">
        <v>91</v>
      </c>
      <c r="S2442" s="3" t="s">
        <v>92</v>
      </c>
      <c r="T2442" s="3" t="s">
        <v>93</v>
      </c>
      <c r="U2442" s="3" t="s">
        <v>94</v>
      </c>
      <c r="V2442" s="3" t="s">
        <v>45</v>
      </c>
      <c r="W2442" s="3" t="s">
        <v>34</v>
      </c>
      <c r="X2442" s="3" t="s">
        <v>46</v>
      </c>
      <c r="Y2442" s="3" t="s">
        <v>47</v>
      </c>
      <c r="Z2442" s="3" t="s">
        <v>205</v>
      </c>
      <c r="AA2442" s="3" t="s">
        <v>2487</v>
      </c>
      <c r="AB2442" s="4">
        <v>2</v>
      </c>
      <c r="AC2442" s="4">
        <v>25200</v>
      </c>
      <c r="AD2442" s="4">
        <v>25.2</v>
      </c>
      <c r="AE2442" s="4">
        <v>303000</v>
      </c>
    </row>
    <row r="2443" spans="1:31" ht="22" customHeight="1" x14ac:dyDescent="0.3">
      <c r="A2443" s="5">
        <v>42624</v>
      </c>
      <c r="B2443" s="6" t="s">
        <v>31</v>
      </c>
      <c r="C2443" s="6" t="s">
        <v>56</v>
      </c>
      <c r="D2443" s="7" t="s">
        <v>68</v>
      </c>
      <c r="E2443" s="7" t="s">
        <v>68</v>
      </c>
      <c r="F2443" s="7" t="s">
        <v>68</v>
      </c>
      <c r="G2443" s="7" t="s">
        <v>68</v>
      </c>
      <c r="H2443" s="7" t="s">
        <v>68</v>
      </c>
      <c r="I2443" s="6" t="s">
        <v>1843</v>
      </c>
      <c r="J2443" s="6" t="s">
        <v>1676</v>
      </c>
      <c r="K2443" s="6" t="s">
        <v>1677</v>
      </c>
      <c r="L2443" s="6" t="s">
        <v>92</v>
      </c>
      <c r="M2443" s="6" t="s">
        <v>61</v>
      </c>
      <c r="N2443" s="9">
        <v>42196711</v>
      </c>
      <c r="O2443" s="7" t="s">
        <v>68</v>
      </c>
      <c r="P2443" s="6" t="s">
        <v>1678</v>
      </c>
      <c r="Q2443" s="6" t="s">
        <v>1858</v>
      </c>
      <c r="R2443" s="6" t="s">
        <v>91</v>
      </c>
      <c r="S2443" s="6" t="s">
        <v>92</v>
      </c>
      <c r="T2443" s="6" t="s">
        <v>93</v>
      </c>
      <c r="U2443" s="6" t="s">
        <v>94</v>
      </c>
      <c r="V2443" s="6" t="s">
        <v>45</v>
      </c>
      <c r="W2443" s="6" t="s">
        <v>34</v>
      </c>
      <c r="X2443" s="6" t="s">
        <v>46</v>
      </c>
      <c r="Y2443" s="6" t="s">
        <v>47</v>
      </c>
      <c r="Z2443" s="6" t="s">
        <v>205</v>
      </c>
      <c r="AA2443" s="6" t="s">
        <v>2552</v>
      </c>
      <c r="AB2443" s="7">
        <v>2</v>
      </c>
      <c r="AC2443" s="7">
        <v>25200</v>
      </c>
      <c r="AD2443" s="7">
        <v>25.2</v>
      </c>
      <c r="AE2443" s="7">
        <v>303000</v>
      </c>
    </row>
    <row r="2444" spans="1:31" ht="22" customHeight="1" x14ac:dyDescent="0.3">
      <c r="A2444" s="2">
        <v>42624</v>
      </c>
      <c r="B2444" s="3" t="s">
        <v>31</v>
      </c>
      <c r="C2444" s="3" t="s">
        <v>56</v>
      </c>
      <c r="D2444" s="4" t="s">
        <v>68</v>
      </c>
      <c r="E2444" s="4" t="s">
        <v>68</v>
      </c>
      <c r="F2444" s="4" t="s">
        <v>68</v>
      </c>
      <c r="G2444" s="4" t="s">
        <v>68</v>
      </c>
      <c r="H2444" s="4" t="s">
        <v>68</v>
      </c>
      <c r="I2444" s="3" t="s">
        <v>1843</v>
      </c>
      <c r="J2444" s="3" t="s">
        <v>1676</v>
      </c>
      <c r="K2444" s="3" t="s">
        <v>1677</v>
      </c>
      <c r="L2444" s="3" t="s">
        <v>92</v>
      </c>
      <c r="M2444" s="3" t="s">
        <v>61</v>
      </c>
      <c r="N2444" s="8">
        <v>42196711</v>
      </c>
      <c r="O2444" s="4" t="s">
        <v>68</v>
      </c>
      <c r="P2444" s="3" t="s">
        <v>1678</v>
      </c>
      <c r="Q2444" s="3" t="s">
        <v>1858</v>
      </c>
      <c r="R2444" s="3" t="s">
        <v>91</v>
      </c>
      <c r="S2444" s="3" t="s">
        <v>92</v>
      </c>
      <c r="T2444" s="3" t="s">
        <v>93</v>
      </c>
      <c r="U2444" s="3" t="s">
        <v>94</v>
      </c>
      <c r="V2444" s="3" t="s">
        <v>45</v>
      </c>
      <c r="W2444" s="3" t="s">
        <v>34</v>
      </c>
      <c r="X2444" s="3" t="s">
        <v>46</v>
      </c>
      <c r="Y2444" s="3" t="s">
        <v>47</v>
      </c>
      <c r="Z2444" s="3" t="s">
        <v>205</v>
      </c>
      <c r="AA2444" s="3" t="s">
        <v>2487</v>
      </c>
      <c r="AB2444" s="4">
        <v>2</v>
      </c>
      <c r="AC2444" s="4">
        <v>25200</v>
      </c>
      <c r="AD2444" s="4">
        <v>25.2</v>
      </c>
      <c r="AE2444" s="4">
        <v>303000</v>
      </c>
    </row>
    <row r="2445" spans="1:31" ht="22" hidden="1" customHeight="1" x14ac:dyDescent="0.3">
      <c r="A2445" s="5">
        <v>42623</v>
      </c>
      <c r="B2445" s="6" t="s">
        <v>341</v>
      </c>
      <c r="C2445" s="6" t="s">
        <v>903</v>
      </c>
      <c r="D2445" s="6" t="s">
        <v>222</v>
      </c>
      <c r="E2445" s="6" t="s">
        <v>34</v>
      </c>
      <c r="F2445" s="7" t="s">
        <v>68</v>
      </c>
      <c r="G2445" s="7" t="s">
        <v>68</v>
      </c>
      <c r="H2445" s="7" t="s">
        <v>68</v>
      </c>
      <c r="I2445" s="6" t="s">
        <v>2553</v>
      </c>
      <c r="J2445" s="6" t="s">
        <v>108</v>
      </c>
      <c r="K2445" s="6" t="s">
        <v>109</v>
      </c>
      <c r="L2445" s="6" t="s">
        <v>110</v>
      </c>
      <c r="M2445" s="6" t="s">
        <v>61</v>
      </c>
      <c r="N2445" s="7">
        <v>4753761516.5299997</v>
      </c>
      <c r="O2445" s="7">
        <v>5421594553.2399998</v>
      </c>
      <c r="P2445" s="6" t="s">
        <v>1856</v>
      </c>
      <c r="Q2445" s="6" t="s">
        <v>905</v>
      </c>
      <c r="R2445" s="6" t="s">
        <v>133</v>
      </c>
      <c r="S2445" s="6" t="s">
        <v>110</v>
      </c>
      <c r="T2445" s="6" t="s">
        <v>134</v>
      </c>
      <c r="U2445" s="6" t="s">
        <v>115</v>
      </c>
      <c r="V2445" s="6" t="s">
        <v>45</v>
      </c>
      <c r="W2445" s="6" t="s">
        <v>34</v>
      </c>
      <c r="X2445" s="6" t="s">
        <v>46</v>
      </c>
      <c r="Y2445" s="6" t="s">
        <v>47</v>
      </c>
      <c r="Z2445" s="6" t="s">
        <v>205</v>
      </c>
      <c r="AA2445" s="6" t="s">
        <v>2554</v>
      </c>
      <c r="AB2445" s="7">
        <v>18</v>
      </c>
      <c r="AC2445" s="7">
        <v>217782</v>
      </c>
      <c r="AD2445" s="7">
        <v>217.78</v>
      </c>
      <c r="AE2445" s="7">
        <v>2614000</v>
      </c>
    </row>
    <row r="2446" spans="1:31" ht="22" hidden="1" customHeight="1" x14ac:dyDescent="0.3">
      <c r="A2446" s="2">
        <v>42623</v>
      </c>
      <c r="B2446" s="3" t="s">
        <v>341</v>
      </c>
      <c r="C2446" s="3" t="s">
        <v>903</v>
      </c>
      <c r="D2446" s="3" t="s">
        <v>222</v>
      </c>
      <c r="E2446" s="3" t="s">
        <v>34</v>
      </c>
      <c r="F2446" s="4" t="s">
        <v>68</v>
      </c>
      <c r="G2446" s="4" t="s">
        <v>68</v>
      </c>
      <c r="H2446" s="4" t="s">
        <v>68</v>
      </c>
      <c r="I2446" s="3" t="s">
        <v>2553</v>
      </c>
      <c r="J2446" s="3" t="s">
        <v>108</v>
      </c>
      <c r="K2446" s="3" t="s">
        <v>109</v>
      </c>
      <c r="L2446" s="3" t="s">
        <v>110</v>
      </c>
      <c r="M2446" s="3" t="s">
        <v>61</v>
      </c>
      <c r="N2446" s="4">
        <v>4753761516.5299997</v>
      </c>
      <c r="O2446" s="4">
        <v>5421594553.2399998</v>
      </c>
      <c r="P2446" s="3" t="s">
        <v>1856</v>
      </c>
      <c r="Q2446" s="3" t="s">
        <v>905</v>
      </c>
      <c r="R2446" s="3" t="s">
        <v>133</v>
      </c>
      <c r="S2446" s="3" t="s">
        <v>110</v>
      </c>
      <c r="T2446" s="3" t="s">
        <v>134</v>
      </c>
      <c r="U2446" s="3" t="s">
        <v>115</v>
      </c>
      <c r="V2446" s="3" t="s">
        <v>45</v>
      </c>
      <c r="W2446" s="3" t="s">
        <v>34</v>
      </c>
      <c r="X2446" s="3" t="s">
        <v>46</v>
      </c>
      <c r="Y2446" s="3" t="s">
        <v>47</v>
      </c>
      <c r="Z2446" s="3" t="s">
        <v>205</v>
      </c>
      <c r="AA2446" s="3" t="s">
        <v>2555</v>
      </c>
      <c r="AB2446" s="4">
        <v>24</v>
      </c>
      <c r="AC2446" s="4">
        <v>292756.01</v>
      </c>
      <c r="AD2446" s="4">
        <v>292.76</v>
      </c>
      <c r="AE2446" s="4">
        <v>3514000</v>
      </c>
    </row>
    <row r="2447" spans="1:31" ht="22" hidden="1" customHeight="1" x14ac:dyDescent="0.3">
      <c r="A2447" s="5">
        <v>42623</v>
      </c>
      <c r="B2447" s="6" t="s">
        <v>341</v>
      </c>
      <c r="C2447" s="6" t="s">
        <v>903</v>
      </c>
      <c r="D2447" s="6" t="s">
        <v>222</v>
      </c>
      <c r="E2447" s="6" t="s">
        <v>34</v>
      </c>
      <c r="F2447" s="7" t="s">
        <v>68</v>
      </c>
      <c r="G2447" s="7" t="s">
        <v>68</v>
      </c>
      <c r="H2447" s="7" t="s">
        <v>68</v>
      </c>
      <c r="I2447" s="6" t="s">
        <v>2553</v>
      </c>
      <c r="J2447" s="6" t="s">
        <v>108</v>
      </c>
      <c r="K2447" s="6" t="s">
        <v>109</v>
      </c>
      <c r="L2447" s="6" t="s">
        <v>110</v>
      </c>
      <c r="M2447" s="6" t="s">
        <v>61</v>
      </c>
      <c r="N2447" s="7">
        <v>4753761516.5299997</v>
      </c>
      <c r="O2447" s="7">
        <v>5421594553.2399998</v>
      </c>
      <c r="P2447" s="6" t="s">
        <v>1856</v>
      </c>
      <c r="Q2447" s="6" t="s">
        <v>905</v>
      </c>
      <c r="R2447" s="6" t="s">
        <v>133</v>
      </c>
      <c r="S2447" s="6" t="s">
        <v>110</v>
      </c>
      <c r="T2447" s="6" t="s">
        <v>134</v>
      </c>
      <c r="U2447" s="6" t="s">
        <v>115</v>
      </c>
      <c r="V2447" s="6" t="s">
        <v>45</v>
      </c>
      <c r="W2447" s="6" t="s">
        <v>34</v>
      </c>
      <c r="X2447" s="6" t="s">
        <v>46</v>
      </c>
      <c r="Y2447" s="6" t="s">
        <v>47</v>
      </c>
      <c r="Z2447" s="6" t="s">
        <v>205</v>
      </c>
      <c r="AA2447" s="6" t="s">
        <v>2556</v>
      </c>
      <c r="AB2447" s="7">
        <v>24</v>
      </c>
      <c r="AC2447" s="7">
        <v>292772</v>
      </c>
      <c r="AD2447" s="7">
        <v>292.77</v>
      </c>
      <c r="AE2447" s="7">
        <v>3515000</v>
      </c>
    </row>
    <row r="2448" spans="1:31" ht="22" customHeight="1" x14ac:dyDescent="0.3">
      <c r="A2448" s="2">
        <v>42621</v>
      </c>
      <c r="B2448" s="3" t="s">
        <v>31</v>
      </c>
      <c r="C2448" s="3" t="s">
        <v>56</v>
      </c>
      <c r="D2448" s="4" t="s">
        <v>68</v>
      </c>
      <c r="E2448" s="4" t="s">
        <v>68</v>
      </c>
      <c r="F2448" s="4" t="s">
        <v>68</v>
      </c>
      <c r="G2448" s="4" t="s">
        <v>68</v>
      </c>
      <c r="H2448" s="4" t="s">
        <v>68</v>
      </c>
      <c r="I2448" s="3" t="s">
        <v>1843</v>
      </c>
      <c r="J2448" s="3" t="s">
        <v>2501</v>
      </c>
      <c r="K2448" s="4" t="s">
        <v>68</v>
      </c>
      <c r="L2448" s="3" t="s">
        <v>120</v>
      </c>
      <c r="M2448" s="4" t="s">
        <v>68</v>
      </c>
      <c r="N2448" s="4" t="s">
        <v>68</v>
      </c>
      <c r="O2448" s="4" t="s">
        <v>68</v>
      </c>
      <c r="P2448" s="3" t="s">
        <v>2557</v>
      </c>
      <c r="Q2448" s="3" t="s">
        <v>1858</v>
      </c>
      <c r="R2448" s="3" t="s">
        <v>316</v>
      </c>
      <c r="S2448" s="3" t="s">
        <v>120</v>
      </c>
      <c r="T2448" s="3" t="s">
        <v>317</v>
      </c>
      <c r="U2448" s="3" t="s">
        <v>124</v>
      </c>
      <c r="V2448" s="3" t="s">
        <v>45</v>
      </c>
      <c r="W2448" s="3" t="s">
        <v>34</v>
      </c>
      <c r="X2448" s="3" t="s">
        <v>46</v>
      </c>
      <c r="Y2448" s="3" t="s">
        <v>47</v>
      </c>
      <c r="Z2448" s="3" t="s">
        <v>2189</v>
      </c>
      <c r="AA2448" s="3" t="s">
        <v>2506</v>
      </c>
      <c r="AB2448" s="4">
        <v>14</v>
      </c>
      <c r="AC2448" s="4">
        <v>214060</v>
      </c>
      <c r="AD2448" s="4">
        <v>214.06</v>
      </c>
      <c r="AE2448" s="4">
        <v>617000</v>
      </c>
    </row>
    <row r="2449" spans="1:31" ht="22" customHeight="1" x14ac:dyDescent="0.3">
      <c r="A2449" s="5">
        <v>42621</v>
      </c>
      <c r="B2449" s="6" t="s">
        <v>31</v>
      </c>
      <c r="C2449" s="6" t="s">
        <v>56</v>
      </c>
      <c r="D2449" s="6" t="s">
        <v>222</v>
      </c>
      <c r="E2449" s="6" t="s">
        <v>34</v>
      </c>
      <c r="F2449" s="7" t="s">
        <v>68</v>
      </c>
      <c r="G2449" s="7" t="s">
        <v>68</v>
      </c>
      <c r="H2449" s="7" t="s">
        <v>68</v>
      </c>
      <c r="I2449" s="6" t="s">
        <v>1882</v>
      </c>
      <c r="J2449" s="6" t="s">
        <v>347</v>
      </c>
      <c r="K2449" s="6" t="s">
        <v>929</v>
      </c>
      <c r="L2449" s="6" t="s">
        <v>350</v>
      </c>
      <c r="M2449" s="6" t="s">
        <v>61</v>
      </c>
      <c r="N2449" s="7" t="s">
        <v>68</v>
      </c>
      <c r="O2449" s="7" t="s">
        <v>68</v>
      </c>
      <c r="P2449" s="6" t="s">
        <v>348</v>
      </c>
      <c r="Q2449" s="6" t="s">
        <v>1858</v>
      </c>
      <c r="R2449" s="6" t="s">
        <v>2558</v>
      </c>
      <c r="S2449" s="6" t="s">
        <v>788</v>
      </c>
      <c r="T2449" s="6" t="s">
        <v>2559</v>
      </c>
      <c r="U2449" s="6" t="s">
        <v>352</v>
      </c>
      <c r="V2449" s="6" t="s">
        <v>45</v>
      </c>
      <c r="W2449" s="6" t="s">
        <v>34</v>
      </c>
      <c r="X2449" s="6" t="s">
        <v>46</v>
      </c>
      <c r="Y2449" s="6" t="s">
        <v>47</v>
      </c>
      <c r="Z2449" s="6" t="s">
        <v>1198</v>
      </c>
      <c r="AA2449" s="6" t="s">
        <v>2560</v>
      </c>
      <c r="AB2449" s="7">
        <v>3</v>
      </c>
      <c r="AC2449" s="7">
        <v>55660</v>
      </c>
      <c r="AD2449" s="7">
        <v>55.66</v>
      </c>
      <c r="AE2449" s="7">
        <v>171000</v>
      </c>
    </row>
    <row r="2450" spans="1:31" ht="22" customHeight="1" x14ac:dyDescent="0.3">
      <c r="A2450" s="2">
        <v>42619</v>
      </c>
      <c r="B2450" s="3" t="s">
        <v>31</v>
      </c>
      <c r="C2450" s="3" t="s">
        <v>1873</v>
      </c>
      <c r="D2450" s="3" t="s">
        <v>33</v>
      </c>
      <c r="E2450" s="3" t="s">
        <v>34</v>
      </c>
      <c r="F2450" s="3" t="s">
        <v>61</v>
      </c>
      <c r="G2450" s="8">
        <v>668366358</v>
      </c>
      <c r="H2450" s="4" t="s">
        <v>68</v>
      </c>
      <c r="I2450" s="3" t="s">
        <v>1874</v>
      </c>
      <c r="J2450" s="3" t="s">
        <v>2504</v>
      </c>
      <c r="K2450" s="4" t="s">
        <v>68</v>
      </c>
      <c r="L2450" s="3" t="s">
        <v>120</v>
      </c>
      <c r="M2450" s="4" t="s">
        <v>68</v>
      </c>
      <c r="N2450" s="4" t="s">
        <v>68</v>
      </c>
      <c r="O2450" s="4" t="s">
        <v>68</v>
      </c>
      <c r="P2450" s="3" t="s">
        <v>2505</v>
      </c>
      <c r="Q2450" s="3" t="s">
        <v>1845</v>
      </c>
      <c r="R2450" s="3" t="s">
        <v>316</v>
      </c>
      <c r="S2450" s="3" t="s">
        <v>120</v>
      </c>
      <c r="T2450" s="3" t="s">
        <v>317</v>
      </c>
      <c r="U2450" s="3" t="s">
        <v>124</v>
      </c>
      <c r="V2450" s="3" t="s">
        <v>45</v>
      </c>
      <c r="W2450" s="3" t="s">
        <v>34</v>
      </c>
      <c r="X2450" s="3" t="s">
        <v>46</v>
      </c>
      <c r="Y2450" s="3" t="s">
        <v>47</v>
      </c>
      <c r="Z2450" s="3" t="s">
        <v>2189</v>
      </c>
      <c r="AA2450" s="3" t="s">
        <v>2561</v>
      </c>
      <c r="AB2450" s="4">
        <v>16</v>
      </c>
      <c r="AC2450" s="4">
        <v>244640</v>
      </c>
      <c r="AD2450" s="4">
        <v>244.64</v>
      </c>
      <c r="AE2450" s="4">
        <v>705000</v>
      </c>
    </row>
    <row r="2451" spans="1:31" ht="22" customHeight="1" x14ac:dyDescent="0.3">
      <c r="A2451" s="5">
        <v>42619</v>
      </c>
      <c r="B2451" s="6" t="s">
        <v>31</v>
      </c>
      <c r="C2451" s="6" t="s">
        <v>56</v>
      </c>
      <c r="D2451" s="6" t="s">
        <v>222</v>
      </c>
      <c r="E2451" s="6" t="s">
        <v>34</v>
      </c>
      <c r="F2451" s="7" t="s">
        <v>68</v>
      </c>
      <c r="G2451" s="7" t="s">
        <v>68</v>
      </c>
      <c r="H2451" s="7" t="s">
        <v>68</v>
      </c>
      <c r="I2451" s="6" t="s">
        <v>1882</v>
      </c>
      <c r="J2451" s="6" t="s">
        <v>385</v>
      </c>
      <c r="K2451" s="7" t="s">
        <v>68</v>
      </c>
      <c r="L2451" s="6" t="s">
        <v>120</v>
      </c>
      <c r="M2451" s="6" t="s">
        <v>61</v>
      </c>
      <c r="N2451" s="7" t="s">
        <v>68</v>
      </c>
      <c r="O2451" s="7" t="s">
        <v>68</v>
      </c>
      <c r="P2451" s="6" t="s">
        <v>387</v>
      </c>
      <c r="Q2451" s="6" t="s">
        <v>1858</v>
      </c>
      <c r="R2451" s="6" t="s">
        <v>122</v>
      </c>
      <c r="S2451" s="6" t="s">
        <v>120</v>
      </c>
      <c r="T2451" s="6" t="s">
        <v>123</v>
      </c>
      <c r="U2451" s="6" t="s">
        <v>124</v>
      </c>
      <c r="V2451" s="6" t="s">
        <v>45</v>
      </c>
      <c r="W2451" s="6" t="s">
        <v>34</v>
      </c>
      <c r="X2451" s="6" t="s">
        <v>46</v>
      </c>
      <c r="Y2451" s="6" t="s">
        <v>47</v>
      </c>
      <c r="Z2451" s="6" t="s">
        <v>388</v>
      </c>
      <c r="AA2451" s="6" t="s">
        <v>2562</v>
      </c>
      <c r="AB2451" s="7">
        <v>2</v>
      </c>
      <c r="AC2451" s="7">
        <v>24120</v>
      </c>
      <c r="AD2451" s="7">
        <v>24.12</v>
      </c>
      <c r="AE2451" s="7">
        <v>622000</v>
      </c>
    </row>
    <row r="2452" spans="1:31" ht="22" customHeight="1" x14ac:dyDescent="0.3">
      <c r="A2452" s="2">
        <v>42618</v>
      </c>
      <c r="B2452" s="3" t="s">
        <v>31</v>
      </c>
      <c r="C2452" s="3" t="s">
        <v>56</v>
      </c>
      <c r="D2452" s="4" t="s">
        <v>68</v>
      </c>
      <c r="E2452" s="4" t="s">
        <v>68</v>
      </c>
      <c r="F2452" s="4" t="s">
        <v>68</v>
      </c>
      <c r="G2452" s="4" t="s">
        <v>68</v>
      </c>
      <c r="H2452" s="4" t="s">
        <v>68</v>
      </c>
      <c r="I2452" s="3" t="s">
        <v>1843</v>
      </c>
      <c r="J2452" s="3" t="s">
        <v>1389</v>
      </c>
      <c r="K2452" s="4" t="s">
        <v>68</v>
      </c>
      <c r="L2452" s="3" t="s">
        <v>79</v>
      </c>
      <c r="M2452" s="4" t="s">
        <v>68</v>
      </c>
      <c r="N2452" s="4" t="s">
        <v>68</v>
      </c>
      <c r="O2452" s="4" t="s">
        <v>68</v>
      </c>
      <c r="P2452" s="3" t="s">
        <v>1390</v>
      </c>
      <c r="Q2452" s="3" t="s">
        <v>2031</v>
      </c>
      <c r="R2452" s="3" t="s">
        <v>82</v>
      </c>
      <c r="S2452" s="3" t="s">
        <v>79</v>
      </c>
      <c r="T2452" s="3" t="s">
        <v>83</v>
      </c>
      <c r="U2452" s="3" t="s">
        <v>65</v>
      </c>
      <c r="V2452" s="3" t="s">
        <v>45</v>
      </c>
      <c r="W2452" s="3" t="s">
        <v>34</v>
      </c>
      <c r="X2452" s="3" t="s">
        <v>46</v>
      </c>
      <c r="Y2452" s="3" t="s">
        <v>47</v>
      </c>
      <c r="Z2452" s="3" t="s">
        <v>84</v>
      </c>
      <c r="AA2452" s="3" t="s">
        <v>2563</v>
      </c>
      <c r="AB2452" s="4">
        <v>6</v>
      </c>
      <c r="AC2452" s="4">
        <v>86735</v>
      </c>
      <c r="AD2452" s="4">
        <v>86.74</v>
      </c>
      <c r="AE2452" s="4">
        <v>354000</v>
      </c>
    </row>
    <row r="2453" spans="1:31" ht="22" customHeight="1" x14ac:dyDescent="0.3">
      <c r="A2453" s="5">
        <v>42618</v>
      </c>
      <c r="B2453" s="6" t="s">
        <v>31</v>
      </c>
      <c r="C2453" s="6" t="s">
        <v>56</v>
      </c>
      <c r="D2453" s="7" t="s">
        <v>68</v>
      </c>
      <c r="E2453" s="7" t="s">
        <v>68</v>
      </c>
      <c r="F2453" s="7" t="s">
        <v>68</v>
      </c>
      <c r="G2453" s="7" t="s">
        <v>68</v>
      </c>
      <c r="H2453" s="7" t="s">
        <v>68</v>
      </c>
      <c r="I2453" s="6" t="s">
        <v>1843</v>
      </c>
      <c r="J2453" s="6" t="s">
        <v>1389</v>
      </c>
      <c r="K2453" s="7" t="s">
        <v>68</v>
      </c>
      <c r="L2453" s="6" t="s">
        <v>79</v>
      </c>
      <c r="M2453" s="7" t="s">
        <v>68</v>
      </c>
      <c r="N2453" s="7" t="s">
        <v>68</v>
      </c>
      <c r="O2453" s="7" t="s">
        <v>68</v>
      </c>
      <c r="P2453" s="6" t="s">
        <v>1390</v>
      </c>
      <c r="Q2453" s="6" t="s">
        <v>2031</v>
      </c>
      <c r="R2453" s="6" t="s">
        <v>82</v>
      </c>
      <c r="S2453" s="6" t="s">
        <v>79</v>
      </c>
      <c r="T2453" s="6" t="s">
        <v>83</v>
      </c>
      <c r="U2453" s="6" t="s">
        <v>65</v>
      </c>
      <c r="V2453" s="6" t="s">
        <v>45</v>
      </c>
      <c r="W2453" s="6" t="s">
        <v>34</v>
      </c>
      <c r="X2453" s="6" t="s">
        <v>46</v>
      </c>
      <c r="Y2453" s="6" t="s">
        <v>47</v>
      </c>
      <c r="Z2453" s="6" t="s">
        <v>84</v>
      </c>
      <c r="AA2453" s="6" t="s">
        <v>2564</v>
      </c>
      <c r="AB2453" s="7">
        <v>5</v>
      </c>
      <c r="AC2453" s="7">
        <v>72075</v>
      </c>
      <c r="AD2453" s="7">
        <v>72.069999999999993</v>
      </c>
      <c r="AE2453" s="7">
        <v>294000</v>
      </c>
    </row>
    <row r="2454" spans="1:31" ht="22" customHeight="1" x14ac:dyDescent="0.3">
      <c r="A2454" s="2">
        <v>42618</v>
      </c>
      <c r="B2454" s="3" t="s">
        <v>31</v>
      </c>
      <c r="C2454" s="3" t="s">
        <v>56</v>
      </c>
      <c r="D2454" s="4" t="s">
        <v>68</v>
      </c>
      <c r="E2454" s="4" t="s">
        <v>68</v>
      </c>
      <c r="F2454" s="4" t="s">
        <v>68</v>
      </c>
      <c r="G2454" s="4" t="s">
        <v>68</v>
      </c>
      <c r="H2454" s="4" t="s">
        <v>68</v>
      </c>
      <c r="I2454" s="3" t="s">
        <v>1843</v>
      </c>
      <c r="J2454" s="3" t="s">
        <v>230</v>
      </c>
      <c r="K2454" s="3" t="s">
        <v>580</v>
      </c>
      <c r="L2454" s="3" t="s">
        <v>110</v>
      </c>
      <c r="M2454" s="4" t="s">
        <v>68</v>
      </c>
      <c r="N2454" s="4" t="s">
        <v>68</v>
      </c>
      <c r="O2454" s="4" t="s">
        <v>68</v>
      </c>
      <c r="P2454" s="3" t="s">
        <v>231</v>
      </c>
      <c r="Q2454" s="3" t="s">
        <v>1858</v>
      </c>
      <c r="R2454" s="3" t="s">
        <v>133</v>
      </c>
      <c r="S2454" s="3" t="s">
        <v>110</v>
      </c>
      <c r="T2454" s="3" t="s">
        <v>134</v>
      </c>
      <c r="U2454" s="3" t="s">
        <v>115</v>
      </c>
      <c r="V2454" s="3" t="s">
        <v>45</v>
      </c>
      <c r="W2454" s="3" t="s">
        <v>34</v>
      </c>
      <c r="X2454" s="3" t="s">
        <v>46</v>
      </c>
      <c r="Y2454" s="3" t="s">
        <v>47</v>
      </c>
      <c r="Z2454" s="3" t="s">
        <v>2565</v>
      </c>
      <c r="AA2454" s="3" t="s">
        <v>2566</v>
      </c>
      <c r="AB2454" s="4">
        <v>1</v>
      </c>
      <c r="AC2454" s="4">
        <v>8446</v>
      </c>
      <c r="AD2454" s="4">
        <v>8.4499999999999993</v>
      </c>
      <c r="AE2454" s="4">
        <v>17600</v>
      </c>
    </row>
    <row r="2455" spans="1:31" ht="22" customHeight="1" x14ac:dyDescent="0.3">
      <c r="A2455" s="5">
        <v>42616</v>
      </c>
      <c r="B2455" s="6" t="s">
        <v>31</v>
      </c>
      <c r="C2455" s="6" t="s">
        <v>56</v>
      </c>
      <c r="D2455" s="7" t="s">
        <v>68</v>
      </c>
      <c r="E2455" s="7" t="s">
        <v>68</v>
      </c>
      <c r="F2455" s="7" t="s">
        <v>68</v>
      </c>
      <c r="G2455" s="7" t="s">
        <v>68</v>
      </c>
      <c r="H2455" s="7" t="s">
        <v>68</v>
      </c>
      <c r="I2455" s="6" t="s">
        <v>1843</v>
      </c>
      <c r="J2455" s="6" t="s">
        <v>2249</v>
      </c>
      <c r="K2455" s="6" t="s">
        <v>170</v>
      </c>
      <c r="L2455" s="6" t="s">
        <v>120</v>
      </c>
      <c r="M2455" s="7" t="s">
        <v>68</v>
      </c>
      <c r="N2455" s="7" t="s">
        <v>68</v>
      </c>
      <c r="O2455" s="7" t="s">
        <v>68</v>
      </c>
      <c r="P2455" s="6" t="s">
        <v>2250</v>
      </c>
      <c r="Q2455" s="6" t="s">
        <v>1858</v>
      </c>
      <c r="R2455" s="6" t="s">
        <v>122</v>
      </c>
      <c r="S2455" s="6" t="s">
        <v>120</v>
      </c>
      <c r="T2455" s="6" t="s">
        <v>123</v>
      </c>
      <c r="U2455" s="6" t="s">
        <v>124</v>
      </c>
      <c r="V2455" s="6" t="s">
        <v>45</v>
      </c>
      <c r="W2455" s="6" t="s">
        <v>34</v>
      </c>
      <c r="X2455" s="6" t="s">
        <v>46</v>
      </c>
      <c r="Y2455" s="6" t="s">
        <v>47</v>
      </c>
      <c r="Z2455" s="6" t="s">
        <v>364</v>
      </c>
      <c r="AA2455" s="6" t="s">
        <v>2251</v>
      </c>
      <c r="AB2455" s="7">
        <v>1</v>
      </c>
      <c r="AC2455" s="7">
        <v>10640</v>
      </c>
      <c r="AD2455" s="7">
        <v>10.64</v>
      </c>
      <c r="AE2455" s="7">
        <v>138000</v>
      </c>
    </row>
    <row r="2456" spans="1:31" ht="22" customHeight="1" x14ac:dyDescent="0.3">
      <c r="A2456" s="2">
        <v>42616</v>
      </c>
      <c r="B2456" s="3" t="s">
        <v>31</v>
      </c>
      <c r="C2456" s="3" t="s">
        <v>56</v>
      </c>
      <c r="D2456" s="4" t="s">
        <v>68</v>
      </c>
      <c r="E2456" s="4" t="s">
        <v>68</v>
      </c>
      <c r="F2456" s="4" t="s">
        <v>68</v>
      </c>
      <c r="G2456" s="4" t="s">
        <v>68</v>
      </c>
      <c r="H2456" s="4" t="s">
        <v>68</v>
      </c>
      <c r="I2456" s="3" t="s">
        <v>1843</v>
      </c>
      <c r="J2456" s="3" t="s">
        <v>1734</v>
      </c>
      <c r="K2456" s="4" t="s">
        <v>68</v>
      </c>
      <c r="L2456" s="3" t="s">
        <v>120</v>
      </c>
      <c r="M2456" s="4" t="s">
        <v>68</v>
      </c>
      <c r="N2456" s="4" t="s">
        <v>68</v>
      </c>
      <c r="O2456" s="4" t="s">
        <v>68</v>
      </c>
      <c r="P2456" s="3" t="s">
        <v>1735</v>
      </c>
      <c r="Q2456" s="3" t="s">
        <v>1858</v>
      </c>
      <c r="R2456" s="3" t="s">
        <v>122</v>
      </c>
      <c r="S2456" s="3" t="s">
        <v>120</v>
      </c>
      <c r="T2456" s="3" t="s">
        <v>123</v>
      </c>
      <c r="U2456" s="3" t="s">
        <v>124</v>
      </c>
      <c r="V2456" s="3" t="s">
        <v>45</v>
      </c>
      <c r="W2456" s="3" t="s">
        <v>34</v>
      </c>
      <c r="X2456" s="3" t="s">
        <v>46</v>
      </c>
      <c r="Y2456" s="3" t="s">
        <v>47</v>
      </c>
      <c r="Z2456" s="3" t="s">
        <v>187</v>
      </c>
      <c r="AA2456" s="3" t="s">
        <v>2567</v>
      </c>
      <c r="AB2456" s="4">
        <v>2</v>
      </c>
      <c r="AC2456" s="4">
        <v>7020</v>
      </c>
      <c r="AD2456" s="4">
        <v>7.02</v>
      </c>
      <c r="AE2456" s="4">
        <v>27600</v>
      </c>
    </row>
    <row r="2457" spans="1:31" ht="22" customHeight="1" x14ac:dyDescent="0.3">
      <c r="A2457" s="5">
        <v>42616</v>
      </c>
      <c r="B2457" s="6" t="s">
        <v>31</v>
      </c>
      <c r="C2457" s="6" t="s">
        <v>56</v>
      </c>
      <c r="D2457" s="7" t="s">
        <v>68</v>
      </c>
      <c r="E2457" s="7" t="s">
        <v>68</v>
      </c>
      <c r="F2457" s="7" t="s">
        <v>68</v>
      </c>
      <c r="G2457" s="7" t="s">
        <v>68</v>
      </c>
      <c r="H2457" s="7" t="s">
        <v>68</v>
      </c>
      <c r="I2457" s="6" t="s">
        <v>1843</v>
      </c>
      <c r="J2457" s="6" t="s">
        <v>1676</v>
      </c>
      <c r="K2457" s="6" t="s">
        <v>1677</v>
      </c>
      <c r="L2457" s="6" t="s">
        <v>92</v>
      </c>
      <c r="M2457" s="6" t="s">
        <v>61</v>
      </c>
      <c r="N2457" s="9">
        <v>42196711</v>
      </c>
      <c r="O2457" s="7" t="s">
        <v>68</v>
      </c>
      <c r="P2457" s="6" t="s">
        <v>1678</v>
      </c>
      <c r="Q2457" s="6" t="s">
        <v>1858</v>
      </c>
      <c r="R2457" s="6" t="s">
        <v>91</v>
      </c>
      <c r="S2457" s="6" t="s">
        <v>92</v>
      </c>
      <c r="T2457" s="6" t="s">
        <v>93</v>
      </c>
      <c r="U2457" s="6" t="s">
        <v>94</v>
      </c>
      <c r="V2457" s="6" t="s">
        <v>45</v>
      </c>
      <c r="W2457" s="6" t="s">
        <v>34</v>
      </c>
      <c r="X2457" s="6" t="s">
        <v>46</v>
      </c>
      <c r="Y2457" s="6" t="s">
        <v>47</v>
      </c>
      <c r="Z2457" s="6" t="s">
        <v>205</v>
      </c>
      <c r="AA2457" s="6" t="s">
        <v>2568</v>
      </c>
      <c r="AB2457" s="7">
        <v>4</v>
      </c>
      <c r="AC2457" s="7">
        <v>50400</v>
      </c>
      <c r="AD2457" s="7">
        <v>50.4</v>
      </c>
      <c r="AE2457" s="7">
        <v>605000</v>
      </c>
    </row>
    <row r="2458" spans="1:31" ht="22" customHeight="1" x14ac:dyDescent="0.3">
      <c r="A2458" s="2">
        <v>42616</v>
      </c>
      <c r="B2458" s="3" t="s">
        <v>31</v>
      </c>
      <c r="C2458" s="3" t="s">
        <v>56</v>
      </c>
      <c r="D2458" s="4" t="s">
        <v>68</v>
      </c>
      <c r="E2458" s="4" t="s">
        <v>68</v>
      </c>
      <c r="F2458" s="4" t="s">
        <v>68</v>
      </c>
      <c r="G2458" s="4" t="s">
        <v>68</v>
      </c>
      <c r="H2458" s="4" t="s">
        <v>68</v>
      </c>
      <c r="I2458" s="3" t="s">
        <v>1843</v>
      </c>
      <c r="J2458" s="3" t="s">
        <v>1734</v>
      </c>
      <c r="K2458" s="4" t="s">
        <v>68</v>
      </c>
      <c r="L2458" s="3" t="s">
        <v>120</v>
      </c>
      <c r="M2458" s="4" t="s">
        <v>68</v>
      </c>
      <c r="N2458" s="4" t="s">
        <v>68</v>
      </c>
      <c r="O2458" s="4" t="s">
        <v>68</v>
      </c>
      <c r="P2458" s="3" t="s">
        <v>1735</v>
      </c>
      <c r="Q2458" s="3" t="s">
        <v>1858</v>
      </c>
      <c r="R2458" s="3" t="s">
        <v>122</v>
      </c>
      <c r="S2458" s="3" t="s">
        <v>120</v>
      </c>
      <c r="T2458" s="3" t="s">
        <v>123</v>
      </c>
      <c r="U2458" s="3" t="s">
        <v>124</v>
      </c>
      <c r="V2458" s="3" t="s">
        <v>45</v>
      </c>
      <c r="W2458" s="3" t="s">
        <v>34</v>
      </c>
      <c r="X2458" s="3" t="s">
        <v>46</v>
      </c>
      <c r="Y2458" s="3" t="s">
        <v>47</v>
      </c>
      <c r="Z2458" s="3" t="s">
        <v>187</v>
      </c>
      <c r="AA2458" s="3" t="s">
        <v>2567</v>
      </c>
      <c r="AB2458" s="4">
        <v>2</v>
      </c>
      <c r="AC2458" s="4">
        <v>7020</v>
      </c>
      <c r="AD2458" s="4">
        <v>7.02</v>
      </c>
      <c r="AE2458" s="4">
        <v>27600</v>
      </c>
    </row>
    <row r="2459" spans="1:31" ht="22" customHeight="1" x14ac:dyDescent="0.3">
      <c r="A2459" s="5">
        <v>42616</v>
      </c>
      <c r="B2459" s="6" t="s">
        <v>31</v>
      </c>
      <c r="C2459" s="6" t="s">
        <v>56</v>
      </c>
      <c r="D2459" s="7" t="s">
        <v>68</v>
      </c>
      <c r="E2459" s="7" t="s">
        <v>68</v>
      </c>
      <c r="F2459" s="7" t="s">
        <v>68</v>
      </c>
      <c r="G2459" s="7" t="s">
        <v>68</v>
      </c>
      <c r="H2459" s="7" t="s">
        <v>68</v>
      </c>
      <c r="I2459" s="6" t="s">
        <v>1843</v>
      </c>
      <c r="J2459" s="6" t="s">
        <v>1734</v>
      </c>
      <c r="K2459" s="7" t="s">
        <v>68</v>
      </c>
      <c r="L2459" s="6" t="s">
        <v>120</v>
      </c>
      <c r="M2459" s="7" t="s">
        <v>68</v>
      </c>
      <c r="N2459" s="7" t="s">
        <v>68</v>
      </c>
      <c r="O2459" s="7" t="s">
        <v>68</v>
      </c>
      <c r="P2459" s="6" t="s">
        <v>1735</v>
      </c>
      <c r="Q2459" s="6" t="s">
        <v>1858</v>
      </c>
      <c r="R2459" s="6" t="s">
        <v>122</v>
      </c>
      <c r="S2459" s="6" t="s">
        <v>120</v>
      </c>
      <c r="T2459" s="6" t="s">
        <v>123</v>
      </c>
      <c r="U2459" s="6" t="s">
        <v>124</v>
      </c>
      <c r="V2459" s="6" t="s">
        <v>45</v>
      </c>
      <c r="W2459" s="6" t="s">
        <v>34</v>
      </c>
      <c r="X2459" s="6" t="s">
        <v>46</v>
      </c>
      <c r="Y2459" s="6" t="s">
        <v>47</v>
      </c>
      <c r="Z2459" s="6" t="s">
        <v>187</v>
      </c>
      <c r="AA2459" s="6" t="s">
        <v>2567</v>
      </c>
      <c r="AB2459" s="7">
        <v>2</v>
      </c>
      <c r="AC2459" s="7">
        <v>7020</v>
      </c>
      <c r="AD2459" s="7">
        <v>7.02</v>
      </c>
      <c r="AE2459" s="7">
        <v>27600</v>
      </c>
    </row>
    <row r="2460" spans="1:31" ht="22" customHeight="1" x14ac:dyDescent="0.3">
      <c r="A2460" s="2">
        <v>42616</v>
      </c>
      <c r="B2460" s="3" t="s">
        <v>31</v>
      </c>
      <c r="C2460" s="3" t="s">
        <v>56</v>
      </c>
      <c r="D2460" s="3" t="s">
        <v>222</v>
      </c>
      <c r="E2460" s="3" t="s">
        <v>34</v>
      </c>
      <c r="F2460" s="4" t="s">
        <v>68</v>
      </c>
      <c r="G2460" s="4" t="s">
        <v>68</v>
      </c>
      <c r="H2460" s="4" t="s">
        <v>68</v>
      </c>
      <c r="I2460" s="3" t="s">
        <v>1882</v>
      </c>
      <c r="J2460" s="3" t="s">
        <v>1676</v>
      </c>
      <c r="K2460" s="3" t="s">
        <v>1677</v>
      </c>
      <c r="L2460" s="3" t="s">
        <v>92</v>
      </c>
      <c r="M2460" s="3" t="s">
        <v>61</v>
      </c>
      <c r="N2460" s="8">
        <v>42196711</v>
      </c>
      <c r="O2460" s="4" t="s">
        <v>68</v>
      </c>
      <c r="P2460" s="3" t="s">
        <v>1678</v>
      </c>
      <c r="Q2460" s="3" t="s">
        <v>1858</v>
      </c>
      <c r="R2460" s="3" t="s">
        <v>91</v>
      </c>
      <c r="S2460" s="3" t="s">
        <v>92</v>
      </c>
      <c r="T2460" s="3" t="s">
        <v>93</v>
      </c>
      <c r="U2460" s="3" t="s">
        <v>94</v>
      </c>
      <c r="V2460" s="3" t="s">
        <v>45</v>
      </c>
      <c r="W2460" s="3" t="s">
        <v>34</v>
      </c>
      <c r="X2460" s="3" t="s">
        <v>46</v>
      </c>
      <c r="Y2460" s="3" t="s">
        <v>47</v>
      </c>
      <c r="Z2460" s="3" t="s">
        <v>205</v>
      </c>
      <c r="AA2460" s="3" t="s">
        <v>2569</v>
      </c>
      <c r="AB2460" s="4">
        <v>2</v>
      </c>
      <c r="AC2460" s="4">
        <v>25200</v>
      </c>
      <c r="AD2460" s="4">
        <v>25.2</v>
      </c>
      <c r="AE2460" s="4">
        <v>303000</v>
      </c>
    </row>
    <row r="2461" spans="1:31" ht="22" customHeight="1" x14ac:dyDescent="0.3">
      <c r="A2461" s="5">
        <v>42616</v>
      </c>
      <c r="B2461" s="6" t="s">
        <v>31</v>
      </c>
      <c r="C2461" s="6" t="s">
        <v>56</v>
      </c>
      <c r="D2461" s="7" t="s">
        <v>68</v>
      </c>
      <c r="E2461" s="7" t="s">
        <v>68</v>
      </c>
      <c r="F2461" s="7" t="s">
        <v>68</v>
      </c>
      <c r="G2461" s="7" t="s">
        <v>68</v>
      </c>
      <c r="H2461" s="7" t="s">
        <v>68</v>
      </c>
      <c r="I2461" s="6" t="s">
        <v>1843</v>
      </c>
      <c r="J2461" s="6" t="s">
        <v>1676</v>
      </c>
      <c r="K2461" s="6" t="s">
        <v>1677</v>
      </c>
      <c r="L2461" s="6" t="s">
        <v>92</v>
      </c>
      <c r="M2461" s="6" t="s">
        <v>61</v>
      </c>
      <c r="N2461" s="9">
        <v>42196711</v>
      </c>
      <c r="O2461" s="7" t="s">
        <v>68</v>
      </c>
      <c r="P2461" s="6" t="s">
        <v>1678</v>
      </c>
      <c r="Q2461" s="6" t="s">
        <v>1858</v>
      </c>
      <c r="R2461" s="6" t="s">
        <v>91</v>
      </c>
      <c r="S2461" s="6" t="s">
        <v>92</v>
      </c>
      <c r="T2461" s="6" t="s">
        <v>93</v>
      </c>
      <c r="U2461" s="6" t="s">
        <v>94</v>
      </c>
      <c r="V2461" s="6" t="s">
        <v>45</v>
      </c>
      <c r="W2461" s="6" t="s">
        <v>34</v>
      </c>
      <c r="X2461" s="6" t="s">
        <v>46</v>
      </c>
      <c r="Y2461" s="6" t="s">
        <v>47</v>
      </c>
      <c r="Z2461" s="6" t="s">
        <v>205</v>
      </c>
      <c r="AA2461" s="6" t="s">
        <v>2568</v>
      </c>
      <c r="AB2461" s="7">
        <v>4</v>
      </c>
      <c r="AC2461" s="7">
        <v>50400</v>
      </c>
      <c r="AD2461" s="7">
        <v>50.4</v>
      </c>
      <c r="AE2461" s="7">
        <v>605000</v>
      </c>
    </row>
    <row r="2462" spans="1:31" ht="22" customHeight="1" x14ac:dyDescent="0.3">
      <c r="A2462" s="2">
        <v>42616</v>
      </c>
      <c r="B2462" s="3" t="s">
        <v>31</v>
      </c>
      <c r="C2462" s="3" t="s">
        <v>56</v>
      </c>
      <c r="D2462" s="4" t="s">
        <v>68</v>
      </c>
      <c r="E2462" s="4" t="s">
        <v>68</v>
      </c>
      <c r="F2462" s="4" t="s">
        <v>68</v>
      </c>
      <c r="G2462" s="4" t="s">
        <v>68</v>
      </c>
      <c r="H2462" s="4" t="s">
        <v>68</v>
      </c>
      <c r="I2462" s="3" t="s">
        <v>1843</v>
      </c>
      <c r="J2462" s="3" t="s">
        <v>1734</v>
      </c>
      <c r="K2462" s="4" t="s">
        <v>68</v>
      </c>
      <c r="L2462" s="3" t="s">
        <v>120</v>
      </c>
      <c r="M2462" s="4" t="s">
        <v>68</v>
      </c>
      <c r="N2462" s="4" t="s">
        <v>68</v>
      </c>
      <c r="O2462" s="4" t="s">
        <v>68</v>
      </c>
      <c r="P2462" s="3" t="s">
        <v>1735</v>
      </c>
      <c r="Q2462" s="3" t="s">
        <v>1858</v>
      </c>
      <c r="R2462" s="3" t="s">
        <v>122</v>
      </c>
      <c r="S2462" s="3" t="s">
        <v>120</v>
      </c>
      <c r="T2462" s="3" t="s">
        <v>123</v>
      </c>
      <c r="U2462" s="3" t="s">
        <v>124</v>
      </c>
      <c r="V2462" s="3" t="s">
        <v>45</v>
      </c>
      <c r="W2462" s="3" t="s">
        <v>34</v>
      </c>
      <c r="X2462" s="3" t="s">
        <v>46</v>
      </c>
      <c r="Y2462" s="3" t="s">
        <v>47</v>
      </c>
      <c r="Z2462" s="3" t="s">
        <v>187</v>
      </c>
      <c r="AA2462" s="3" t="s">
        <v>2471</v>
      </c>
      <c r="AB2462" s="4">
        <v>1</v>
      </c>
      <c r="AC2462" s="4">
        <v>12840</v>
      </c>
      <c r="AD2462" s="4">
        <v>12.84</v>
      </c>
      <c r="AE2462" s="4">
        <v>50500</v>
      </c>
    </row>
    <row r="2463" spans="1:31" ht="22" customHeight="1" x14ac:dyDescent="0.3">
      <c r="A2463" s="5">
        <v>42616</v>
      </c>
      <c r="B2463" s="6" t="s">
        <v>31</v>
      </c>
      <c r="C2463" s="6" t="s">
        <v>56</v>
      </c>
      <c r="D2463" s="7" t="s">
        <v>68</v>
      </c>
      <c r="E2463" s="7" t="s">
        <v>68</v>
      </c>
      <c r="F2463" s="7" t="s">
        <v>68</v>
      </c>
      <c r="G2463" s="7" t="s">
        <v>68</v>
      </c>
      <c r="H2463" s="7" t="s">
        <v>68</v>
      </c>
      <c r="I2463" s="6" t="s">
        <v>1843</v>
      </c>
      <c r="J2463" s="6" t="s">
        <v>1676</v>
      </c>
      <c r="K2463" s="6" t="s">
        <v>1677</v>
      </c>
      <c r="L2463" s="6" t="s">
        <v>92</v>
      </c>
      <c r="M2463" s="6" t="s">
        <v>61</v>
      </c>
      <c r="N2463" s="9">
        <v>42196711</v>
      </c>
      <c r="O2463" s="7" t="s">
        <v>68</v>
      </c>
      <c r="P2463" s="6" t="s">
        <v>1678</v>
      </c>
      <c r="Q2463" s="6" t="s">
        <v>1858</v>
      </c>
      <c r="R2463" s="6" t="s">
        <v>91</v>
      </c>
      <c r="S2463" s="6" t="s">
        <v>92</v>
      </c>
      <c r="T2463" s="6" t="s">
        <v>93</v>
      </c>
      <c r="U2463" s="6" t="s">
        <v>94</v>
      </c>
      <c r="V2463" s="6" t="s">
        <v>45</v>
      </c>
      <c r="W2463" s="6" t="s">
        <v>34</v>
      </c>
      <c r="X2463" s="6" t="s">
        <v>46</v>
      </c>
      <c r="Y2463" s="6" t="s">
        <v>47</v>
      </c>
      <c r="Z2463" s="6" t="s">
        <v>205</v>
      </c>
      <c r="AA2463" s="6" t="s">
        <v>2568</v>
      </c>
      <c r="AB2463" s="7">
        <v>4</v>
      </c>
      <c r="AC2463" s="7">
        <v>50400</v>
      </c>
      <c r="AD2463" s="7">
        <v>50.4</v>
      </c>
      <c r="AE2463" s="7">
        <v>605000</v>
      </c>
    </row>
    <row r="2464" spans="1:31" ht="22" customHeight="1" x14ac:dyDescent="0.3">
      <c r="A2464" s="2">
        <v>42616</v>
      </c>
      <c r="B2464" s="3" t="s">
        <v>31</v>
      </c>
      <c r="C2464" s="3" t="s">
        <v>56</v>
      </c>
      <c r="D2464" s="4" t="s">
        <v>68</v>
      </c>
      <c r="E2464" s="4" t="s">
        <v>68</v>
      </c>
      <c r="F2464" s="4" t="s">
        <v>68</v>
      </c>
      <c r="G2464" s="4" t="s">
        <v>68</v>
      </c>
      <c r="H2464" s="4" t="s">
        <v>68</v>
      </c>
      <c r="I2464" s="3" t="s">
        <v>1843</v>
      </c>
      <c r="J2464" s="3" t="s">
        <v>2570</v>
      </c>
      <c r="K2464" s="4" t="s">
        <v>68</v>
      </c>
      <c r="L2464" s="3" t="s">
        <v>120</v>
      </c>
      <c r="M2464" s="4" t="s">
        <v>68</v>
      </c>
      <c r="N2464" s="4" t="s">
        <v>68</v>
      </c>
      <c r="O2464" s="4" t="s">
        <v>68</v>
      </c>
      <c r="P2464" s="3" t="s">
        <v>2571</v>
      </c>
      <c r="Q2464" s="3" t="s">
        <v>1858</v>
      </c>
      <c r="R2464" s="3" t="s">
        <v>122</v>
      </c>
      <c r="S2464" s="3" t="s">
        <v>120</v>
      </c>
      <c r="T2464" s="3" t="s">
        <v>123</v>
      </c>
      <c r="U2464" s="3" t="s">
        <v>124</v>
      </c>
      <c r="V2464" s="3" t="s">
        <v>45</v>
      </c>
      <c r="W2464" s="3" t="s">
        <v>34</v>
      </c>
      <c r="X2464" s="3" t="s">
        <v>46</v>
      </c>
      <c r="Y2464" s="3" t="s">
        <v>47</v>
      </c>
      <c r="Z2464" s="3" t="s">
        <v>141</v>
      </c>
      <c r="AA2464" s="3" t="s">
        <v>2572</v>
      </c>
      <c r="AB2464" s="4">
        <v>4</v>
      </c>
      <c r="AC2464" s="4">
        <v>60360</v>
      </c>
      <c r="AD2464" s="4">
        <v>60.36</v>
      </c>
      <c r="AE2464" s="4">
        <v>481000</v>
      </c>
    </row>
    <row r="2465" spans="1:31" ht="22" hidden="1" customHeight="1" x14ac:dyDescent="0.3">
      <c r="A2465" s="5">
        <v>42613</v>
      </c>
      <c r="B2465" s="6" t="s">
        <v>341</v>
      </c>
      <c r="C2465" s="6" t="s">
        <v>515</v>
      </c>
      <c r="D2465" s="6" t="s">
        <v>405</v>
      </c>
      <c r="E2465" s="6" t="s">
        <v>34</v>
      </c>
      <c r="F2465" s="6" t="s">
        <v>516</v>
      </c>
      <c r="G2465" s="9">
        <v>14150395</v>
      </c>
      <c r="H2465" s="7" t="s">
        <v>68</v>
      </c>
      <c r="I2465" s="6" t="s">
        <v>517</v>
      </c>
      <c r="J2465" s="6" t="s">
        <v>108</v>
      </c>
      <c r="K2465" s="6" t="s">
        <v>109</v>
      </c>
      <c r="L2465" s="6" t="s">
        <v>110</v>
      </c>
      <c r="M2465" s="6" t="s">
        <v>61</v>
      </c>
      <c r="N2465" s="7">
        <v>4753761516.5299997</v>
      </c>
      <c r="O2465" s="7">
        <v>5421594553.2399998</v>
      </c>
      <c r="P2465" s="6" t="s">
        <v>1856</v>
      </c>
      <c r="Q2465" s="6" t="s">
        <v>518</v>
      </c>
      <c r="R2465" s="6" t="s">
        <v>133</v>
      </c>
      <c r="S2465" s="6" t="s">
        <v>110</v>
      </c>
      <c r="T2465" s="6" t="s">
        <v>134</v>
      </c>
      <c r="U2465" s="6" t="s">
        <v>115</v>
      </c>
      <c r="V2465" s="6" t="s">
        <v>408</v>
      </c>
      <c r="W2465" s="6" t="s">
        <v>34</v>
      </c>
      <c r="X2465" s="6" t="s">
        <v>409</v>
      </c>
      <c r="Y2465" s="6" t="s">
        <v>47</v>
      </c>
      <c r="Z2465" s="6" t="s">
        <v>410</v>
      </c>
      <c r="AA2465" s="6" t="s">
        <v>2573</v>
      </c>
      <c r="AB2465" s="7">
        <v>1</v>
      </c>
      <c r="AC2465" s="7">
        <v>11350</v>
      </c>
      <c r="AD2465" s="7">
        <v>11.35</v>
      </c>
      <c r="AE2465" s="7">
        <v>61200</v>
      </c>
    </row>
    <row r="2466" spans="1:31" ht="22" customHeight="1" x14ac:dyDescent="0.3">
      <c r="A2466" s="2">
        <v>42611</v>
      </c>
      <c r="B2466" s="3" t="s">
        <v>107</v>
      </c>
      <c r="C2466" s="3" t="s">
        <v>56</v>
      </c>
      <c r="D2466" s="4" t="s">
        <v>68</v>
      </c>
      <c r="E2466" s="4" t="s">
        <v>68</v>
      </c>
      <c r="F2466" s="4" t="s">
        <v>68</v>
      </c>
      <c r="G2466" s="4" t="s">
        <v>68</v>
      </c>
      <c r="H2466" s="4" t="s">
        <v>68</v>
      </c>
      <c r="I2466" s="3" t="s">
        <v>1843</v>
      </c>
      <c r="J2466" s="3" t="s">
        <v>108</v>
      </c>
      <c r="K2466" s="3" t="s">
        <v>109</v>
      </c>
      <c r="L2466" s="3" t="s">
        <v>110</v>
      </c>
      <c r="M2466" s="3" t="s">
        <v>61</v>
      </c>
      <c r="N2466" s="4">
        <v>4753761516.5299997</v>
      </c>
      <c r="O2466" s="4">
        <v>5421594553.2399998</v>
      </c>
      <c r="P2466" s="3" t="s">
        <v>1856</v>
      </c>
      <c r="Q2466" s="3" t="s">
        <v>1858</v>
      </c>
      <c r="R2466" s="3" t="s">
        <v>133</v>
      </c>
      <c r="S2466" s="3" t="s">
        <v>110</v>
      </c>
      <c r="T2466" s="3" t="s">
        <v>134</v>
      </c>
      <c r="U2466" s="3" t="s">
        <v>115</v>
      </c>
      <c r="V2466" s="3" t="s">
        <v>45</v>
      </c>
      <c r="W2466" s="3" t="s">
        <v>34</v>
      </c>
      <c r="X2466" s="3" t="s">
        <v>46</v>
      </c>
      <c r="Y2466" s="3" t="s">
        <v>47</v>
      </c>
      <c r="Z2466" s="3" t="s">
        <v>971</v>
      </c>
      <c r="AA2466" s="3" t="s">
        <v>2574</v>
      </c>
      <c r="AB2466" s="4">
        <v>1</v>
      </c>
      <c r="AC2466" s="4">
        <v>12500</v>
      </c>
      <c r="AD2466" s="4">
        <v>12.5</v>
      </c>
      <c r="AE2466" s="4">
        <v>293000</v>
      </c>
    </row>
    <row r="2467" spans="1:31" ht="22" customHeight="1" x14ac:dyDescent="0.3">
      <c r="A2467" s="5">
        <v>42611</v>
      </c>
      <c r="B2467" s="6" t="s">
        <v>107</v>
      </c>
      <c r="C2467" s="6" t="s">
        <v>56</v>
      </c>
      <c r="D2467" s="7" t="s">
        <v>68</v>
      </c>
      <c r="E2467" s="7" t="s">
        <v>68</v>
      </c>
      <c r="F2467" s="7" t="s">
        <v>68</v>
      </c>
      <c r="G2467" s="7" t="s">
        <v>68</v>
      </c>
      <c r="H2467" s="7" t="s">
        <v>68</v>
      </c>
      <c r="I2467" s="6" t="s">
        <v>1843</v>
      </c>
      <c r="J2467" s="6" t="s">
        <v>108</v>
      </c>
      <c r="K2467" s="6" t="s">
        <v>109</v>
      </c>
      <c r="L2467" s="6" t="s">
        <v>110</v>
      </c>
      <c r="M2467" s="6" t="s">
        <v>61</v>
      </c>
      <c r="N2467" s="7">
        <v>4753761516.5299997</v>
      </c>
      <c r="O2467" s="7">
        <v>5421594553.2399998</v>
      </c>
      <c r="P2467" s="6" t="s">
        <v>1856</v>
      </c>
      <c r="Q2467" s="6" t="s">
        <v>1858</v>
      </c>
      <c r="R2467" s="6" t="s">
        <v>133</v>
      </c>
      <c r="S2467" s="6" t="s">
        <v>110</v>
      </c>
      <c r="T2467" s="6" t="s">
        <v>134</v>
      </c>
      <c r="U2467" s="6" t="s">
        <v>115</v>
      </c>
      <c r="V2467" s="6" t="s">
        <v>45</v>
      </c>
      <c r="W2467" s="6" t="s">
        <v>34</v>
      </c>
      <c r="X2467" s="6" t="s">
        <v>46</v>
      </c>
      <c r="Y2467" s="6" t="s">
        <v>47</v>
      </c>
      <c r="Z2467" s="6" t="s">
        <v>971</v>
      </c>
      <c r="AA2467" s="6" t="s">
        <v>2575</v>
      </c>
      <c r="AB2467" s="7">
        <v>1</v>
      </c>
      <c r="AC2467" s="7">
        <v>12500</v>
      </c>
      <c r="AD2467" s="7">
        <v>12.5</v>
      </c>
      <c r="AE2467" s="7">
        <v>293000</v>
      </c>
    </row>
    <row r="2468" spans="1:31" ht="22" customHeight="1" x14ac:dyDescent="0.3">
      <c r="A2468" s="2">
        <v>42610</v>
      </c>
      <c r="B2468" s="3" t="s">
        <v>31</v>
      </c>
      <c r="C2468" s="3" t="s">
        <v>56</v>
      </c>
      <c r="D2468" s="4" t="s">
        <v>68</v>
      </c>
      <c r="E2468" s="4" t="s">
        <v>68</v>
      </c>
      <c r="F2468" s="4" t="s">
        <v>68</v>
      </c>
      <c r="G2468" s="4" t="s">
        <v>68</v>
      </c>
      <c r="H2468" s="4" t="s">
        <v>68</v>
      </c>
      <c r="I2468" s="3" t="s">
        <v>1843</v>
      </c>
      <c r="J2468" s="3" t="s">
        <v>1676</v>
      </c>
      <c r="K2468" s="3" t="s">
        <v>1677</v>
      </c>
      <c r="L2468" s="3" t="s">
        <v>92</v>
      </c>
      <c r="M2468" s="3" t="s">
        <v>61</v>
      </c>
      <c r="N2468" s="8">
        <v>42196711</v>
      </c>
      <c r="O2468" s="4" t="s">
        <v>68</v>
      </c>
      <c r="P2468" s="3" t="s">
        <v>1678</v>
      </c>
      <c r="Q2468" s="3" t="s">
        <v>1858</v>
      </c>
      <c r="R2468" s="3" t="s">
        <v>91</v>
      </c>
      <c r="S2468" s="3" t="s">
        <v>92</v>
      </c>
      <c r="T2468" s="3" t="s">
        <v>93</v>
      </c>
      <c r="U2468" s="3" t="s">
        <v>94</v>
      </c>
      <c r="V2468" s="3" t="s">
        <v>45</v>
      </c>
      <c r="W2468" s="3" t="s">
        <v>34</v>
      </c>
      <c r="X2468" s="3" t="s">
        <v>46</v>
      </c>
      <c r="Y2468" s="3" t="s">
        <v>47</v>
      </c>
      <c r="Z2468" s="3" t="s">
        <v>205</v>
      </c>
      <c r="AA2468" s="3" t="s">
        <v>2576</v>
      </c>
      <c r="AB2468" s="4">
        <v>2</v>
      </c>
      <c r="AC2468" s="4">
        <v>23000</v>
      </c>
      <c r="AD2468" s="4">
        <v>23</v>
      </c>
      <c r="AE2468" s="4">
        <v>297000</v>
      </c>
    </row>
    <row r="2469" spans="1:31" ht="22" customHeight="1" x14ac:dyDescent="0.3">
      <c r="A2469" s="5">
        <v>42610</v>
      </c>
      <c r="B2469" s="6" t="s">
        <v>31</v>
      </c>
      <c r="C2469" s="6" t="s">
        <v>56</v>
      </c>
      <c r="D2469" s="7" t="s">
        <v>68</v>
      </c>
      <c r="E2469" s="7" t="s">
        <v>68</v>
      </c>
      <c r="F2469" s="7" t="s">
        <v>68</v>
      </c>
      <c r="G2469" s="7" t="s">
        <v>68</v>
      </c>
      <c r="H2469" s="7" t="s">
        <v>68</v>
      </c>
      <c r="I2469" s="6" t="s">
        <v>1843</v>
      </c>
      <c r="J2469" s="6" t="s">
        <v>1676</v>
      </c>
      <c r="K2469" s="6" t="s">
        <v>1677</v>
      </c>
      <c r="L2469" s="6" t="s">
        <v>92</v>
      </c>
      <c r="M2469" s="6" t="s">
        <v>61</v>
      </c>
      <c r="N2469" s="9">
        <v>42196711</v>
      </c>
      <c r="O2469" s="7" t="s">
        <v>68</v>
      </c>
      <c r="P2469" s="6" t="s">
        <v>1678</v>
      </c>
      <c r="Q2469" s="6" t="s">
        <v>1858</v>
      </c>
      <c r="R2469" s="6" t="s">
        <v>91</v>
      </c>
      <c r="S2469" s="6" t="s">
        <v>92</v>
      </c>
      <c r="T2469" s="6" t="s">
        <v>93</v>
      </c>
      <c r="U2469" s="6" t="s">
        <v>94</v>
      </c>
      <c r="V2469" s="6" t="s">
        <v>45</v>
      </c>
      <c r="W2469" s="6" t="s">
        <v>34</v>
      </c>
      <c r="X2469" s="6" t="s">
        <v>46</v>
      </c>
      <c r="Y2469" s="6" t="s">
        <v>47</v>
      </c>
      <c r="Z2469" s="6" t="s">
        <v>205</v>
      </c>
      <c r="AA2469" s="6" t="s">
        <v>2576</v>
      </c>
      <c r="AB2469" s="7">
        <v>2</v>
      </c>
      <c r="AC2469" s="7">
        <v>23000</v>
      </c>
      <c r="AD2469" s="7">
        <v>23</v>
      </c>
      <c r="AE2469" s="7">
        <v>297000</v>
      </c>
    </row>
    <row r="2470" spans="1:31" ht="22" customHeight="1" x14ac:dyDescent="0.3">
      <c r="A2470" s="2">
        <v>42610</v>
      </c>
      <c r="B2470" s="3" t="s">
        <v>31</v>
      </c>
      <c r="C2470" s="3" t="s">
        <v>56</v>
      </c>
      <c r="D2470" s="4" t="s">
        <v>68</v>
      </c>
      <c r="E2470" s="4" t="s">
        <v>68</v>
      </c>
      <c r="F2470" s="4" t="s">
        <v>68</v>
      </c>
      <c r="G2470" s="4" t="s">
        <v>68</v>
      </c>
      <c r="H2470" s="4" t="s">
        <v>68</v>
      </c>
      <c r="I2470" s="3" t="s">
        <v>1843</v>
      </c>
      <c r="J2470" s="3" t="s">
        <v>2577</v>
      </c>
      <c r="K2470" s="4" t="s">
        <v>68</v>
      </c>
      <c r="L2470" s="3" t="s">
        <v>1044</v>
      </c>
      <c r="M2470" s="4" t="s">
        <v>68</v>
      </c>
      <c r="N2470" s="4" t="s">
        <v>68</v>
      </c>
      <c r="O2470" s="4" t="s">
        <v>68</v>
      </c>
      <c r="P2470" s="3" t="s">
        <v>2578</v>
      </c>
      <c r="Q2470" s="3" t="s">
        <v>1858</v>
      </c>
      <c r="R2470" s="3" t="s">
        <v>2579</v>
      </c>
      <c r="S2470" s="3" t="s">
        <v>120</v>
      </c>
      <c r="T2470" s="3" t="s">
        <v>2580</v>
      </c>
      <c r="U2470" s="3" t="s">
        <v>124</v>
      </c>
      <c r="V2470" s="3" t="s">
        <v>45</v>
      </c>
      <c r="W2470" s="3" t="s">
        <v>34</v>
      </c>
      <c r="X2470" s="3" t="s">
        <v>46</v>
      </c>
      <c r="Y2470" s="3" t="s">
        <v>47</v>
      </c>
      <c r="Z2470" s="3" t="s">
        <v>141</v>
      </c>
      <c r="AA2470" s="3" t="s">
        <v>2581</v>
      </c>
      <c r="AB2470" s="4">
        <v>11</v>
      </c>
      <c r="AC2470" s="4">
        <v>199188</v>
      </c>
      <c r="AD2470" s="4">
        <v>199.19</v>
      </c>
      <c r="AE2470" s="4">
        <v>1541000</v>
      </c>
    </row>
    <row r="2471" spans="1:31" ht="22" customHeight="1" x14ac:dyDescent="0.3">
      <c r="A2471" s="5">
        <v>42610</v>
      </c>
      <c r="B2471" s="6" t="s">
        <v>31</v>
      </c>
      <c r="C2471" s="6" t="s">
        <v>56</v>
      </c>
      <c r="D2471" s="7" t="s">
        <v>68</v>
      </c>
      <c r="E2471" s="7" t="s">
        <v>68</v>
      </c>
      <c r="F2471" s="7" t="s">
        <v>68</v>
      </c>
      <c r="G2471" s="7" t="s">
        <v>68</v>
      </c>
      <c r="H2471" s="7" t="s">
        <v>68</v>
      </c>
      <c r="I2471" s="6" t="s">
        <v>1843</v>
      </c>
      <c r="J2471" s="6" t="s">
        <v>1676</v>
      </c>
      <c r="K2471" s="6" t="s">
        <v>1677</v>
      </c>
      <c r="L2471" s="6" t="s">
        <v>92</v>
      </c>
      <c r="M2471" s="6" t="s">
        <v>61</v>
      </c>
      <c r="N2471" s="9">
        <v>42196711</v>
      </c>
      <c r="O2471" s="7" t="s">
        <v>68</v>
      </c>
      <c r="P2471" s="6" t="s">
        <v>1678</v>
      </c>
      <c r="Q2471" s="6" t="s">
        <v>1858</v>
      </c>
      <c r="R2471" s="6" t="s">
        <v>91</v>
      </c>
      <c r="S2471" s="6" t="s">
        <v>92</v>
      </c>
      <c r="T2471" s="6" t="s">
        <v>93</v>
      </c>
      <c r="U2471" s="6" t="s">
        <v>94</v>
      </c>
      <c r="V2471" s="6" t="s">
        <v>45</v>
      </c>
      <c r="W2471" s="6" t="s">
        <v>34</v>
      </c>
      <c r="X2471" s="6" t="s">
        <v>46</v>
      </c>
      <c r="Y2471" s="6" t="s">
        <v>47</v>
      </c>
      <c r="Z2471" s="6" t="s">
        <v>205</v>
      </c>
      <c r="AA2471" s="6" t="s">
        <v>2582</v>
      </c>
      <c r="AB2471" s="7">
        <v>2</v>
      </c>
      <c r="AC2471" s="7">
        <v>25200</v>
      </c>
      <c r="AD2471" s="7">
        <v>25.2</v>
      </c>
      <c r="AE2471" s="7">
        <v>325000</v>
      </c>
    </row>
    <row r="2472" spans="1:31" ht="22" customHeight="1" x14ac:dyDescent="0.3">
      <c r="A2472" s="2">
        <v>42610</v>
      </c>
      <c r="B2472" s="3" t="s">
        <v>31</v>
      </c>
      <c r="C2472" s="3" t="s">
        <v>56</v>
      </c>
      <c r="D2472" s="4" t="s">
        <v>68</v>
      </c>
      <c r="E2472" s="4" t="s">
        <v>68</v>
      </c>
      <c r="F2472" s="4" t="s">
        <v>68</v>
      </c>
      <c r="G2472" s="4" t="s">
        <v>68</v>
      </c>
      <c r="H2472" s="4" t="s">
        <v>68</v>
      </c>
      <c r="I2472" s="3" t="s">
        <v>1843</v>
      </c>
      <c r="J2472" s="3" t="s">
        <v>1676</v>
      </c>
      <c r="K2472" s="3" t="s">
        <v>1677</v>
      </c>
      <c r="L2472" s="3" t="s">
        <v>92</v>
      </c>
      <c r="M2472" s="3" t="s">
        <v>61</v>
      </c>
      <c r="N2472" s="8">
        <v>42196711</v>
      </c>
      <c r="O2472" s="4" t="s">
        <v>68</v>
      </c>
      <c r="P2472" s="3" t="s">
        <v>1678</v>
      </c>
      <c r="Q2472" s="3" t="s">
        <v>1858</v>
      </c>
      <c r="R2472" s="3" t="s">
        <v>91</v>
      </c>
      <c r="S2472" s="3" t="s">
        <v>92</v>
      </c>
      <c r="T2472" s="3" t="s">
        <v>93</v>
      </c>
      <c r="U2472" s="3" t="s">
        <v>94</v>
      </c>
      <c r="V2472" s="3" t="s">
        <v>45</v>
      </c>
      <c r="W2472" s="3" t="s">
        <v>34</v>
      </c>
      <c r="X2472" s="3" t="s">
        <v>46</v>
      </c>
      <c r="Y2472" s="3" t="s">
        <v>47</v>
      </c>
      <c r="Z2472" s="3" t="s">
        <v>205</v>
      </c>
      <c r="AA2472" s="3" t="s">
        <v>2583</v>
      </c>
      <c r="AB2472" s="4">
        <v>2</v>
      </c>
      <c r="AC2472" s="4">
        <v>26200</v>
      </c>
      <c r="AD2472" s="4">
        <v>26.2</v>
      </c>
      <c r="AE2472" s="4">
        <v>338000</v>
      </c>
    </row>
    <row r="2473" spans="1:31" ht="22" customHeight="1" x14ac:dyDescent="0.3">
      <c r="A2473" s="5">
        <v>42610</v>
      </c>
      <c r="B2473" s="6" t="s">
        <v>31</v>
      </c>
      <c r="C2473" s="6" t="s">
        <v>56</v>
      </c>
      <c r="D2473" s="7" t="s">
        <v>68</v>
      </c>
      <c r="E2473" s="7" t="s">
        <v>68</v>
      </c>
      <c r="F2473" s="7" t="s">
        <v>68</v>
      </c>
      <c r="G2473" s="7" t="s">
        <v>68</v>
      </c>
      <c r="H2473" s="7" t="s">
        <v>68</v>
      </c>
      <c r="I2473" s="6" t="s">
        <v>1843</v>
      </c>
      <c r="J2473" s="6" t="s">
        <v>189</v>
      </c>
      <c r="K2473" s="7" t="s">
        <v>68</v>
      </c>
      <c r="L2473" s="7" t="s">
        <v>68</v>
      </c>
      <c r="M2473" s="7" t="s">
        <v>68</v>
      </c>
      <c r="N2473" s="7" t="s">
        <v>68</v>
      </c>
      <c r="O2473" s="7" t="s">
        <v>68</v>
      </c>
      <c r="P2473" s="6" t="s">
        <v>190</v>
      </c>
      <c r="Q2473" s="6" t="s">
        <v>1858</v>
      </c>
      <c r="R2473" s="6" t="s">
        <v>122</v>
      </c>
      <c r="S2473" s="6" t="s">
        <v>120</v>
      </c>
      <c r="T2473" s="6" t="s">
        <v>123</v>
      </c>
      <c r="U2473" s="6" t="s">
        <v>124</v>
      </c>
      <c r="V2473" s="6" t="s">
        <v>45</v>
      </c>
      <c r="W2473" s="6" t="s">
        <v>34</v>
      </c>
      <c r="X2473" s="6" t="s">
        <v>46</v>
      </c>
      <c r="Y2473" s="6" t="s">
        <v>47</v>
      </c>
      <c r="Z2473" s="6" t="s">
        <v>143</v>
      </c>
      <c r="AA2473" s="6" t="s">
        <v>1175</v>
      </c>
      <c r="AB2473" s="7">
        <v>6</v>
      </c>
      <c r="AC2473" s="7">
        <v>64800</v>
      </c>
      <c r="AD2473" s="7">
        <v>64.8</v>
      </c>
      <c r="AE2473" s="7">
        <v>391000</v>
      </c>
    </row>
    <row r="2474" spans="1:31" ht="22" customHeight="1" x14ac:dyDescent="0.3">
      <c r="A2474" s="2">
        <v>42610</v>
      </c>
      <c r="B2474" s="3" t="s">
        <v>31</v>
      </c>
      <c r="C2474" s="3" t="s">
        <v>56</v>
      </c>
      <c r="D2474" s="4" t="s">
        <v>68</v>
      </c>
      <c r="E2474" s="4" t="s">
        <v>68</v>
      </c>
      <c r="F2474" s="4" t="s">
        <v>68</v>
      </c>
      <c r="G2474" s="4" t="s">
        <v>68</v>
      </c>
      <c r="H2474" s="4" t="s">
        <v>68</v>
      </c>
      <c r="I2474" s="3" t="s">
        <v>1843</v>
      </c>
      <c r="J2474" s="3" t="s">
        <v>1492</v>
      </c>
      <c r="K2474" s="4" t="s">
        <v>68</v>
      </c>
      <c r="L2474" s="3" t="s">
        <v>120</v>
      </c>
      <c r="M2474" s="4" t="s">
        <v>68</v>
      </c>
      <c r="N2474" s="4" t="s">
        <v>68</v>
      </c>
      <c r="O2474" s="4" t="s">
        <v>68</v>
      </c>
      <c r="P2474" s="3" t="s">
        <v>1493</v>
      </c>
      <c r="Q2474" s="3" t="s">
        <v>1858</v>
      </c>
      <c r="R2474" s="3" t="s">
        <v>122</v>
      </c>
      <c r="S2474" s="3" t="s">
        <v>120</v>
      </c>
      <c r="T2474" s="3" t="s">
        <v>123</v>
      </c>
      <c r="U2474" s="3" t="s">
        <v>124</v>
      </c>
      <c r="V2474" s="3" t="s">
        <v>45</v>
      </c>
      <c r="W2474" s="3" t="s">
        <v>34</v>
      </c>
      <c r="X2474" s="3" t="s">
        <v>46</v>
      </c>
      <c r="Y2474" s="3" t="s">
        <v>47</v>
      </c>
      <c r="Z2474" s="3" t="s">
        <v>129</v>
      </c>
      <c r="AA2474" s="3" t="s">
        <v>2584</v>
      </c>
      <c r="AB2474" s="4">
        <v>1</v>
      </c>
      <c r="AC2474" s="4">
        <v>21720</v>
      </c>
      <c r="AD2474" s="4">
        <v>21.72</v>
      </c>
      <c r="AE2474" s="4">
        <v>484000</v>
      </c>
    </row>
    <row r="2475" spans="1:31" ht="22" customHeight="1" x14ac:dyDescent="0.3">
      <c r="A2475" s="5">
        <v>42608</v>
      </c>
      <c r="B2475" s="6" t="s">
        <v>31</v>
      </c>
      <c r="C2475" s="6" t="s">
        <v>56</v>
      </c>
      <c r="D2475" s="7" t="s">
        <v>68</v>
      </c>
      <c r="E2475" s="7" t="s">
        <v>68</v>
      </c>
      <c r="F2475" s="7" t="s">
        <v>68</v>
      </c>
      <c r="G2475" s="7" t="s">
        <v>68</v>
      </c>
      <c r="H2475" s="7" t="s">
        <v>68</v>
      </c>
      <c r="I2475" s="6" t="s">
        <v>1843</v>
      </c>
      <c r="J2475" s="6" t="s">
        <v>625</v>
      </c>
      <c r="K2475" s="7" t="s">
        <v>68</v>
      </c>
      <c r="L2475" s="7" t="s">
        <v>68</v>
      </c>
      <c r="M2475" s="7" t="s">
        <v>68</v>
      </c>
      <c r="N2475" s="7" t="s">
        <v>68</v>
      </c>
      <c r="O2475" s="7" t="s">
        <v>68</v>
      </c>
      <c r="P2475" s="6" t="s">
        <v>2433</v>
      </c>
      <c r="Q2475" s="6" t="s">
        <v>1858</v>
      </c>
      <c r="R2475" s="6" t="s">
        <v>629</v>
      </c>
      <c r="S2475" s="6" t="s">
        <v>627</v>
      </c>
      <c r="T2475" s="6" t="s">
        <v>630</v>
      </c>
      <c r="U2475" s="6" t="s">
        <v>104</v>
      </c>
      <c r="V2475" s="6" t="s">
        <v>45</v>
      </c>
      <c r="W2475" s="6" t="s">
        <v>34</v>
      </c>
      <c r="X2475" s="6" t="s">
        <v>46</v>
      </c>
      <c r="Y2475" s="6" t="s">
        <v>47</v>
      </c>
      <c r="Z2475" s="6" t="s">
        <v>2489</v>
      </c>
      <c r="AA2475" s="6" t="s">
        <v>2585</v>
      </c>
      <c r="AB2475" s="7">
        <v>1</v>
      </c>
      <c r="AC2475" s="7">
        <v>17200</v>
      </c>
      <c r="AD2475" s="7">
        <v>17.2</v>
      </c>
      <c r="AE2475" s="7">
        <v>141000</v>
      </c>
    </row>
    <row r="2476" spans="1:31" ht="22" customHeight="1" x14ac:dyDescent="0.3">
      <c r="A2476" s="2">
        <v>42608</v>
      </c>
      <c r="B2476" s="3" t="s">
        <v>31</v>
      </c>
      <c r="C2476" s="3" t="s">
        <v>1873</v>
      </c>
      <c r="D2476" s="3" t="s">
        <v>33</v>
      </c>
      <c r="E2476" s="3" t="s">
        <v>34</v>
      </c>
      <c r="F2476" s="3" t="s">
        <v>61</v>
      </c>
      <c r="G2476" s="8">
        <v>668366358</v>
      </c>
      <c r="H2476" s="4" t="s">
        <v>68</v>
      </c>
      <c r="I2476" s="3" t="s">
        <v>1874</v>
      </c>
      <c r="J2476" s="3" t="s">
        <v>347</v>
      </c>
      <c r="K2476" s="3" t="s">
        <v>929</v>
      </c>
      <c r="L2476" s="3" t="s">
        <v>350</v>
      </c>
      <c r="M2476" s="3" t="s">
        <v>61</v>
      </c>
      <c r="N2476" s="4" t="s">
        <v>68</v>
      </c>
      <c r="O2476" s="4" t="s">
        <v>68</v>
      </c>
      <c r="P2476" s="3" t="s">
        <v>348</v>
      </c>
      <c r="Q2476" s="3" t="s">
        <v>1845</v>
      </c>
      <c r="R2476" s="3" t="s">
        <v>2558</v>
      </c>
      <c r="S2476" s="3" t="s">
        <v>788</v>
      </c>
      <c r="T2476" s="3" t="s">
        <v>2559</v>
      </c>
      <c r="U2476" s="3" t="s">
        <v>352</v>
      </c>
      <c r="V2476" s="3" t="s">
        <v>45</v>
      </c>
      <c r="W2476" s="3" t="s">
        <v>34</v>
      </c>
      <c r="X2476" s="3" t="s">
        <v>46</v>
      </c>
      <c r="Y2476" s="3" t="s">
        <v>47</v>
      </c>
      <c r="Z2476" s="3" t="s">
        <v>373</v>
      </c>
      <c r="AA2476" s="3" t="s">
        <v>2586</v>
      </c>
      <c r="AB2476" s="4">
        <v>7</v>
      </c>
      <c r="AC2476" s="4">
        <v>132020</v>
      </c>
      <c r="AD2476" s="4">
        <v>132.02000000000001</v>
      </c>
      <c r="AE2476" s="4">
        <v>290000</v>
      </c>
    </row>
    <row r="2477" spans="1:31" ht="22" customHeight="1" x14ac:dyDescent="0.3">
      <c r="A2477" s="5">
        <v>42604</v>
      </c>
      <c r="B2477" s="6" t="s">
        <v>31</v>
      </c>
      <c r="C2477" s="6" t="s">
        <v>56</v>
      </c>
      <c r="D2477" s="7" t="s">
        <v>68</v>
      </c>
      <c r="E2477" s="7" t="s">
        <v>68</v>
      </c>
      <c r="F2477" s="7" t="s">
        <v>68</v>
      </c>
      <c r="G2477" s="7" t="s">
        <v>68</v>
      </c>
      <c r="H2477" s="7" t="s">
        <v>68</v>
      </c>
      <c r="I2477" s="6" t="s">
        <v>1843</v>
      </c>
      <c r="J2477" s="6" t="s">
        <v>230</v>
      </c>
      <c r="K2477" s="6" t="s">
        <v>580</v>
      </c>
      <c r="L2477" s="6" t="s">
        <v>110</v>
      </c>
      <c r="M2477" s="7" t="s">
        <v>68</v>
      </c>
      <c r="N2477" s="7" t="s">
        <v>68</v>
      </c>
      <c r="O2477" s="7" t="s">
        <v>68</v>
      </c>
      <c r="P2477" s="6" t="s">
        <v>231</v>
      </c>
      <c r="Q2477" s="6" t="s">
        <v>1858</v>
      </c>
      <c r="R2477" s="6" t="s">
        <v>133</v>
      </c>
      <c r="S2477" s="6" t="s">
        <v>110</v>
      </c>
      <c r="T2477" s="6" t="s">
        <v>134</v>
      </c>
      <c r="U2477" s="6" t="s">
        <v>115</v>
      </c>
      <c r="V2477" s="6" t="s">
        <v>45</v>
      </c>
      <c r="W2477" s="6" t="s">
        <v>34</v>
      </c>
      <c r="X2477" s="6" t="s">
        <v>46</v>
      </c>
      <c r="Y2477" s="6" t="s">
        <v>47</v>
      </c>
      <c r="Z2477" s="6" t="s">
        <v>232</v>
      </c>
      <c r="AA2477" s="6" t="s">
        <v>2587</v>
      </c>
      <c r="AB2477" s="7">
        <v>1</v>
      </c>
      <c r="AC2477" s="7">
        <v>16040</v>
      </c>
      <c r="AD2477" s="7">
        <v>16.04</v>
      </c>
      <c r="AE2477" s="7">
        <v>27000</v>
      </c>
    </row>
    <row r="2478" spans="1:31" ht="22" customHeight="1" x14ac:dyDescent="0.3">
      <c r="A2478" s="2">
        <v>42604</v>
      </c>
      <c r="B2478" s="3" t="s">
        <v>31</v>
      </c>
      <c r="C2478" s="3" t="s">
        <v>56</v>
      </c>
      <c r="D2478" s="4" t="s">
        <v>68</v>
      </c>
      <c r="E2478" s="4" t="s">
        <v>68</v>
      </c>
      <c r="F2478" s="4" t="s">
        <v>68</v>
      </c>
      <c r="G2478" s="4" t="s">
        <v>68</v>
      </c>
      <c r="H2478" s="4" t="s">
        <v>68</v>
      </c>
      <c r="I2478" s="3" t="s">
        <v>1843</v>
      </c>
      <c r="J2478" s="3" t="s">
        <v>1676</v>
      </c>
      <c r="K2478" s="3" t="s">
        <v>1677</v>
      </c>
      <c r="L2478" s="3" t="s">
        <v>92</v>
      </c>
      <c r="M2478" s="3" t="s">
        <v>61</v>
      </c>
      <c r="N2478" s="8">
        <v>42196711</v>
      </c>
      <c r="O2478" s="4" t="s">
        <v>68</v>
      </c>
      <c r="P2478" s="3" t="s">
        <v>1678</v>
      </c>
      <c r="Q2478" s="3" t="s">
        <v>1858</v>
      </c>
      <c r="R2478" s="3" t="s">
        <v>91</v>
      </c>
      <c r="S2478" s="3" t="s">
        <v>92</v>
      </c>
      <c r="T2478" s="3" t="s">
        <v>93</v>
      </c>
      <c r="U2478" s="3" t="s">
        <v>94</v>
      </c>
      <c r="V2478" s="3" t="s">
        <v>45</v>
      </c>
      <c r="W2478" s="3" t="s">
        <v>34</v>
      </c>
      <c r="X2478" s="3" t="s">
        <v>46</v>
      </c>
      <c r="Y2478" s="3" t="s">
        <v>47</v>
      </c>
      <c r="Z2478" s="3" t="s">
        <v>205</v>
      </c>
      <c r="AA2478" s="3" t="s">
        <v>2588</v>
      </c>
      <c r="AB2478" s="4">
        <v>4</v>
      </c>
      <c r="AC2478" s="4">
        <v>46000</v>
      </c>
      <c r="AD2478" s="4">
        <v>46</v>
      </c>
      <c r="AE2478" s="4">
        <v>593000</v>
      </c>
    </row>
    <row r="2479" spans="1:31" ht="22" customHeight="1" x14ac:dyDescent="0.3">
      <c r="A2479" s="5">
        <v>42604</v>
      </c>
      <c r="B2479" s="6" t="s">
        <v>31</v>
      </c>
      <c r="C2479" s="6" t="s">
        <v>56</v>
      </c>
      <c r="D2479" s="7" t="s">
        <v>68</v>
      </c>
      <c r="E2479" s="7" t="s">
        <v>68</v>
      </c>
      <c r="F2479" s="7" t="s">
        <v>68</v>
      </c>
      <c r="G2479" s="7" t="s">
        <v>68</v>
      </c>
      <c r="H2479" s="7" t="s">
        <v>68</v>
      </c>
      <c r="I2479" s="6" t="s">
        <v>1843</v>
      </c>
      <c r="J2479" s="6" t="s">
        <v>1676</v>
      </c>
      <c r="K2479" s="6" t="s">
        <v>1677</v>
      </c>
      <c r="L2479" s="6" t="s">
        <v>92</v>
      </c>
      <c r="M2479" s="6" t="s">
        <v>61</v>
      </c>
      <c r="N2479" s="9">
        <v>42196711</v>
      </c>
      <c r="O2479" s="7" t="s">
        <v>68</v>
      </c>
      <c r="P2479" s="6" t="s">
        <v>1678</v>
      </c>
      <c r="Q2479" s="6" t="s">
        <v>1858</v>
      </c>
      <c r="R2479" s="6" t="s">
        <v>91</v>
      </c>
      <c r="S2479" s="6" t="s">
        <v>92</v>
      </c>
      <c r="T2479" s="6" t="s">
        <v>93</v>
      </c>
      <c r="U2479" s="6" t="s">
        <v>94</v>
      </c>
      <c r="V2479" s="6" t="s">
        <v>45</v>
      </c>
      <c r="W2479" s="6" t="s">
        <v>34</v>
      </c>
      <c r="X2479" s="6" t="s">
        <v>46</v>
      </c>
      <c r="Y2479" s="6" t="s">
        <v>47</v>
      </c>
      <c r="Z2479" s="6" t="s">
        <v>205</v>
      </c>
      <c r="AA2479" s="6" t="s">
        <v>2588</v>
      </c>
      <c r="AB2479" s="7">
        <v>4</v>
      </c>
      <c r="AC2479" s="7">
        <v>46000</v>
      </c>
      <c r="AD2479" s="7">
        <v>46</v>
      </c>
      <c r="AE2479" s="7">
        <v>593000</v>
      </c>
    </row>
    <row r="2480" spans="1:31" ht="22" customHeight="1" x14ac:dyDescent="0.3">
      <c r="A2480" s="2">
        <v>42604</v>
      </c>
      <c r="B2480" s="3" t="s">
        <v>31</v>
      </c>
      <c r="C2480" s="3" t="s">
        <v>56</v>
      </c>
      <c r="D2480" s="4" t="s">
        <v>68</v>
      </c>
      <c r="E2480" s="4" t="s">
        <v>68</v>
      </c>
      <c r="F2480" s="4" t="s">
        <v>68</v>
      </c>
      <c r="G2480" s="4" t="s">
        <v>68</v>
      </c>
      <c r="H2480" s="4" t="s">
        <v>68</v>
      </c>
      <c r="I2480" s="3" t="s">
        <v>1843</v>
      </c>
      <c r="J2480" s="3" t="s">
        <v>1676</v>
      </c>
      <c r="K2480" s="3" t="s">
        <v>1677</v>
      </c>
      <c r="L2480" s="3" t="s">
        <v>92</v>
      </c>
      <c r="M2480" s="3" t="s">
        <v>61</v>
      </c>
      <c r="N2480" s="8">
        <v>42196711</v>
      </c>
      <c r="O2480" s="4" t="s">
        <v>68</v>
      </c>
      <c r="P2480" s="3" t="s">
        <v>1678</v>
      </c>
      <c r="Q2480" s="3" t="s">
        <v>1858</v>
      </c>
      <c r="R2480" s="3" t="s">
        <v>91</v>
      </c>
      <c r="S2480" s="3" t="s">
        <v>92</v>
      </c>
      <c r="T2480" s="3" t="s">
        <v>93</v>
      </c>
      <c r="U2480" s="3" t="s">
        <v>94</v>
      </c>
      <c r="V2480" s="3" t="s">
        <v>45</v>
      </c>
      <c r="W2480" s="3" t="s">
        <v>34</v>
      </c>
      <c r="X2480" s="3" t="s">
        <v>46</v>
      </c>
      <c r="Y2480" s="3" t="s">
        <v>47</v>
      </c>
      <c r="Z2480" s="3" t="s">
        <v>205</v>
      </c>
      <c r="AA2480" s="3" t="s">
        <v>2589</v>
      </c>
      <c r="AB2480" s="4">
        <v>4</v>
      </c>
      <c r="AC2480" s="4">
        <v>50400</v>
      </c>
      <c r="AD2480" s="4">
        <v>50.4</v>
      </c>
      <c r="AE2480" s="4">
        <v>650000</v>
      </c>
    </row>
    <row r="2481" spans="1:31" ht="22" customHeight="1" x14ac:dyDescent="0.3">
      <c r="A2481" s="5">
        <v>42604</v>
      </c>
      <c r="B2481" s="6" t="s">
        <v>31</v>
      </c>
      <c r="C2481" s="6" t="s">
        <v>56</v>
      </c>
      <c r="D2481" s="7" t="s">
        <v>68</v>
      </c>
      <c r="E2481" s="7" t="s">
        <v>68</v>
      </c>
      <c r="F2481" s="7" t="s">
        <v>68</v>
      </c>
      <c r="G2481" s="7" t="s">
        <v>68</v>
      </c>
      <c r="H2481" s="7" t="s">
        <v>68</v>
      </c>
      <c r="I2481" s="6" t="s">
        <v>1843</v>
      </c>
      <c r="J2481" s="6" t="s">
        <v>1676</v>
      </c>
      <c r="K2481" s="6" t="s">
        <v>1677</v>
      </c>
      <c r="L2481" s="6" t="s">
        <v>92</v>
      </c>
      <c r="M2481" s="6" t="s">
        <v>61</v>
      </c>
      <c r="N2481" s="9">
        <v>42196711</v>
      </c>
      <c r="O2481" s="7" t="s">
        <v>68</v>
      </c>
      <c r="P2481" s="6" t="s">
        <v>1678</v>
      </c>
      <c r="Q2481" s="6" t="s">
        <v>1858</v>
      </c>
      <c r="R2481" s="6" t="s">
        <v>91</v>
      </c>
      <c r="S2481" s="6" t="s">
        <v>92</v>
      </c>
      <c r="T2481" s="6" t="s">
        <v>93</v>
      </c>
      <c r="U2481" s="6" t="s">
        <v>94</v>
      </c>
      <c r="V2481" s="6" t="s">
        <v>45</v>
      </c>
      <c r="W2481" s="6" t="s">
        <v>34</v>
      </c>
      <c r="X2481" s="6" t="s">
        <v>46</v>
      </c>
      <c r="Y2481" s="6" t="s">
        <v>47</v>
      </c>
      <c r="Z2481" s="6" t="s">
        <v>205</v>
      </c>
      <c r="AA2481" s="6" t="s">
        <v>2590</v>
      </c>
      <c r="AB2481" s="7">
        <v>4</v>
      </c>
      <c r="AC2481" s="7">
        <v>46000</v>
      </c>
      <c r="AD2481" s="7">
        <v>46</v>
      </c>
      <c r="AE2481" s="7">
        <v>593000</v>
      </c>
    </row>
    <row r="2482" spans="1:31" ht="22" customHeight="1" x14ac:dyDescent="0.3">
      <c r="A2482" s="2">
        <v>42604</v>
      </c>
      <c r="B2482" s="3" t="s">
        <v>31</v>
      </c>
      <c r="C2482" s="3" t="s">
        <v>56</v>
      </c>
      <c r="D2482" s="4" t="s">
        <v>68</v>
      </c>
      <c r="E2482" s="4" t="s">
        <v>68</v>
      </c>
      <c r="F2482" s="4" t="s">
        <v>68</v>
      </c>
      <c r="G2482" s="4" t="s">
        <v>68</v>
      </c>
      <c r="H2482" s="4" t="s">
        <v>68</v>
      </c>
      <c r="I2482" s="3" t="s">
        <v>1843</v>
      </c>
      <c r="J2482" s="3" t="s">
        <v>1676</v>
      </c>
      <c r="K2482" s="3" t="s">
        <v>1677</v>
      </c>
      <c r="L2482" s="3" t="s">
        <v>92</v>
      </c>
      <c r="M2482" s="3" t="s">
        <v>61</v>
      </c>
      <c r="N2482" s="8">
        <v>42196711</v>
      </c>
      <c r="O2482" s="4" t="s">
        <v>68</v>
      </c>
      <c r="P2482" s="3" t="s">
        <v>1678</v>
      </c>
      <c r="Q2482" s="3" t="s">
        <v>1858</v>
      </c>
      <c r="R2482" s="3" t="s">
        <v>91</v>
      </c>
      <c r="S2482" s="3" t="s">
        <v>92</v>
      </c>
      <c r="T2482" s="3" t="s">
        <v>93</v>
      </c>
      <c r="U2482" s="3" t="s">
        <v>94</v>
      </c>
      <c r="V2482" s="3" t="s">
        <v>45</v>
      </c>
      <c r="W2482" s="3" t="s">
        <v>34</v>
      </c>
      <c r="X2482" s="3" t="s">
        <v>46</v>
      </c>
      <c r="Y2482" s="3" t="s">
        <v>47</v>
      </c>
      <c r="Z2482" s="3" t="s">
        <v>205</v>
      </c>
      <c r="AA2482" s="3" t="s">
        <v>2590</v>
      </c>
      <c r="AB2482" s="4">
        <v>4</v>
      </c>
      <c r="AC2482" s="4">
        <v>46000</v>
      </c>
      <c r="AD2482" s="4">
        <v>46</v>
      </c>
      <c r="AE2482" s="4">
        <v>593000</v>
      </c>
    </row>
    <row r="2483" spans="1:31" ht="22" customHeight="1" x14ac:dyDescent="0.3">
      <c r="A2483" s="5">
        <v>42603</v>
      </c>
      <c r="B2483" s="6" t="s">
        <v>31</v>
      </c>
      <c r="C2483" s="6" t="s">
        <v>56</v>
      </c>
      <c r="D2483" s="6" t="s">
        <v>222</v>
      </c>
      <c r="E2483" s="6" t="s">
        <v>34</v>
      </c>
      <c r="F2483" s="7" t="s">
        <v>68</v>
      </c>
      <c r="G2483" s="7" t="s">
        <v>68</v>
      </c>
      <c r="H2483" s="7" t="s">
        <v>68</v>
      </c>
      <c r="I2483" s="6" t="s">
        <v>1882</v>
      </c>
      <c r="J2483" s="6" t="s">
        <v>2591</v>
      </c>
      <c r="K2483" s="6" t="s">
        <v>109</v>
      </c>
      <c r="L2483" s="6" t="s">
        <v>110</v>
      </c>
      <c r="M2483" s="7" t="s">
        <v>68</v>
      </c>
      <c r="N2483" s="7" t="s">
        <v>68</v>
      </c>
      <c r="O2483" s="7" t="s">
        <v>68</v>
      </c>
      <c r="P2483" s="6" t="s">
        <v>2592</v>
      </c>
      <c r="Q2483" s="6" t="s">
        <v>1858</v>
      </c>
      <c r="R2483" s="6" t="s">
        <v>122</v>
      </c>
      <c r="S2483" s="6" t="s">
        <v>120</v>
      </c>
      <c r="T2483" s="6" t="s">
        <v>123</v>
      </c>
      <c r="U2483" s="6" t="s">
        <v>124</v>
      </c>
      <c r="V2483" s="6" t="s">
        <v>45</v>
      </c>
      <c r="W2483" s="6" t="s">
        <v>34</v>
      </c>
      <c r="X2483" s="6" t="s">
        <v>46</v>
      </c>
      <c r="Y2483" s="6" t="s">
        <v>47</v>
      </c>
      <c r="Z2483" s="6" t="s">
        <v>971</v>
      </c>
      <c r="AA2483" s="6" t="s">
        <v>2593</v>
      </c>
      <c r="AB2483" s="7">
        <v>2</v>
      </c>
      <c r="AC2483" s="7">
        <v>16416</v>
      </c>
      <c r="AD2483" s="7">
        <v>16.420000000000002</v>
      </c>
      <c r="AE2483" s="7">
        <v>385000</v>
      </c>
    </row>
    <row r="2484" spans="1:31" ht="22" customHeight="1" x14ac:dyDescent="0.3">
      <c r="A2484" s="2">
        <v>42603</v>
      </c>
      <c r="B2484" s="3" t="s">
        <v>31</v>
      </c>
      <c r="C2484" s="3" t="s">
        <v>1873</v>
      </c>
      <c r="D2484" s="3" t="s">
        <v>33</v>
      </c>
      <c r="E2484" s="3" t="s">
        <v>34</v>
      </c>
      <c r="F2484" s="3" t="s">
        <v>61</v>
      </c>
      <c r="G2484" s="8">
        <v>668366358</v>
      </c>
      <c r="H2484" s="4" t="s">
        <v>68</v>
      </c>
      <c r="I2484" s="3" t="s">
        <v>1874</v>
      </c>
      <c r="J2484" s="3" t="s">
        <v>385</v>
      </c>
      <c r="K2484" s="4" t="s">
        <v>68</v>
      </c>
      <c r="L2484" s="3" t="s">
        <v>120</v>
      </c>
      <c r="M2484" s="3" t="s">
        <v>61</v>
      </c>
      <c r="N2484" s="4" t="s">
        <v>68</v>
      </c>
      <c r="O2484" s="4" t="s">
        <v>68</v>
      </c>
      <c r="P2484" s="3" t="s">
        <v>387</v>
      </c>
      <c r="Q2484" s="3" t="s">
        <v>1845</v>
      </c>
      <c r="R2484" s="3" t="s">
        <v>122</v>
      </c>
      <c r="S2484" s="3" t="s">
        <v>120</v>
      </c>
      <c r="T2484" s="3" t="s">
        <v>123</v>
      </c>
      <c r="U2484" s="3" t="s">
        <v>124</v>
      </c>
      <c r="V2484" s="3" t="s">
        <v>45</v>
      </c>
      <c r="W2484" s="3" t="s">
        <v>34</v>
      </c>
      <c r="X2484" s="3" t="s">
        <v>46</v>
      </c>
      <c r="Y2484" s="3" t="s">
        <v>47</v>
      </c>
      <c r="Z2484" s="3" t="s">
        <v>388</v>
      </c>
      <c r="AA2484" s="3" t="s">
        <v>2594</v>
      </c>
      <c r="AB2484" s="4">
        <v>2</v>
      </c>
      <c r="AC2484" s="4">
        <v>24120</v>
      </c>
      <c r="AD2484" s="4">
        <v>24.12</v>
      </c>
      <c r="AE2484" s="4">
        <v>593000</v>
      </c>
    </row>
    <row r="2485" spans="1:31" ht="22" customHeight="1" x14ac:dyDescent="0.3">
      <c r="A2485" s="5">
        <v>42603</v>
      </c>
      <c r="B2485" s="6" t="s">
        <v>31</v>
      </c>
      <c r="C2485" s="6" t="s">
        <v>56</v>
      </c>
      <c r="D2485" s="7" t="s">
        <v>68</v>
      </c>
      <c r="E2485" s="7" t="s">
        <v>68</v>
      </c>
      <c r="F2485" s="7" t="s">
        <v>68</v>
      </c>
      <c r="G2485" s="7" t="s">
        <v>68</v>
      </c>
      <c r="H2485" s="7" t="s">
        <v>68</v>
      </c>
      <c r="I2485" s="6" t="s">
        <v>1843</v>
      </c>
      <c r="J2485" s="6" t="s">
        <v>1382</v>
      </c>
      <c r="K2485" s="6" t="s">
        <v>119</v>
      </c>
      <c r="L2485" s="6" t="s">
        <v>120</v>
      </c>
      <c r="M2485" s="7" t="s">
        <v>68</v>
      </c>
      <c r="N2485" s="7" t="s">
        <v>68</v>
      </c>
      <c r="O2485" s="7" t="s">
        <v>68</v>
      </c>
      <c r="P2485" s="6" t="s">
        <v>1383</v>
      </c>
      <c r="Q2485" s="6" t="s">
        <v>1858</v>
      </c>
      <c r="R2485" s="6" t="s">
        <v>122</v>
      </c>
      <c r="S2485" s="6" t="s">
        <v>120</v>
      </c>
      <c r="T2485" s="6" t="s">
        <v>123</v>
      </c>
      <c r="U2485" s="6" t="s">
        <v>124</v>
      </c>
      <c r="V2485" s="6" t="s">
        <v>45</v>
      </c>
      <c r="W2485" s="6" t="s">
        <v>34</v>
      </c>
      <c r="X2485" s="6" t="s">
        <v>46</v>
      </c>
      <c r="Y2485" s="6" t="s">
        <v>47</v>
      </c>
      <c r="Z2485" s="6" t="s">
        <v>187</v>
      </c>
      <c r="AA2485" s="6" t="s">
        <v>2595</v>
      </c>
      <c r="AB2485" s="7">
        <v>2</v>
      </c>
      <c r="AC2485" s="7">
        <v>15930</v>
      </c>
      <c r="AD2485" s="7">
        <v>15.93</v>
      </c>
      <c r="AE2485" s="7">
        <v>53300</v>
      </c>
    </row>
    <row r="2486" spans="1:31" ht="22" customHeight="1" x14ac:dyDescent="0.3">
      <c r="A2486" s="2">
        <v>42602</v>
      </c>
      <c r="B2486" s="3" t="s">
        <v>31</v>
      </c>
      <c r="C2486" s="3" t="s">
        <v>56</v>
      </c>
      <c r="D2486" s="4" t="s">
        <v>68</v>
      </c>
      <c r="E2486" s="4" t="s">
        <v>68</v>
      </c>
      <c r="F2486" s="4" t="s">
        <v>68</v>
      </c>
      <c r="G2486" s="4" t="s">
        <v>68</v>
      </c>
      <c r="H2486" s="4" t="s">
        <v>68</v>
      </c>
      <c r="I2486" s="3" t="s">
        <v>1843</v>
      </c>
      <c r="J2486" s="3" t="s">
        <v>588</v>
      </c>
      <c r="K2486" s="3" t="s">
        <v>589</v>
      </c>
      <c r="L2486" s="3" t="s">
        <v>99</v>
      </c>
      <c r="M2486" s="3" t="s">
        <v>61</v>
      </c>
      <c r="N2486" s="4" t="s">
        <v>68</v>
      </c>
      <c r="O2486" s="4" t="s">
        <v>68</v>
      </c>
      <c r="P2486" s="3" t="s">
        <v>100</v>
      </c>
      <c r="Q2486" s="3" t="s">
        <v>1858</v>
      </c>
      <c r="R2486" s="3" t="s">
        <v>102</v>
      </c>
      <c r="S2486" s="3" t="s">
        <v>99</v>
      </c>
      <c r="T2486" s="3" t="s">
        <v>103</v>
      </c>
      <c r="U2486" s="3" t="s">
        <v>104</v>
      </c>
      <c r="V2486" s="3" t="s">
        <v>45</v>
      </c>
      <c r="W2486" s="3" t="s">
        <v>34</v>
      </c>
      <c r="X2486" s="3" t="s">
        <v>46</v>
      </c>
      <c r="Y2486" s="3" t="s">
        <v>47</v>
      </c>
      <c r="Z2486" s="3" t="s">
        <v>2202</v>
      </c>
      <c r="AA2486" s="3" t="s">
        <v>2596</v>
      </c>
      <c r="AB2486" s="4">
        <v>22</v>
      </c>
      <c r="AC2486" s="4">
        <v>255668</v>
      </c>
      <c r="AD2486" s="4">
        <v>255.67</v>
      </c>
      <c r="AE2486" s="4">
        <v>1149000</v>
      </c>
    </row>
    <row r="2487" spans="1:31" ht="22" customHeight="1" x14ac:dyDescent="0.3">
      <c r="A2487" s="5">
        <v>42602</v>
      </c>
      <c r="B2487" s="6" t="s">
        <v>31</v>
      </c>
      <c r="C2487" s="6" t="s">
        <v>56</v>
      </c>
      <c r="D2487" s="7" t="s">
        <v>68</v>
      </c>
      <c r="E2487" s="7" t="s">
        <v>68</v>
      </c>
      <c r="F2487" s="7" t="s">
        <v>68</v>
      </c>
      <c r="G2487" s="7" t="s">
        <v>68</v>
      </c>
      <c r="H2487" s="7" t="s">
        <v>68</v>
      </c>
      <c r="I2487" s="6" t="s">
        <v>1843</v>
      </c>
      <c r="J2487" s="6" t="s">
        <v>588</v>
      </c>
      <c r="K2487" s="6" t="s">
        <v>589</v>
      </c>
      <c r="L2487" s="6" t="s">
        <v>99</v>
      </c>
      <c r="M2487" s="6" t="s">
        <v>61</v>
      </c>
      <c r="N2487" s="7" t="s">
        <v>68</v>
      </c>
      <c r="O2487" s="7" t="s">
        <v>68</v>
      </c>
      <c r="P2487" s="6" t="s">
        <v>100</v>
      </c>
      <c r="Q2487" s="6" t="s">
        <v>1858</v>
      </c>
      <c r="R2487" s="6" t="s">
        <v>102</v>
      </c>
      <c r="S2487" s="6" t="s">
        <v>99</v>
      </c>
      <c r="T2487" s="6" t="s">
        <v>103</v>
      </c>
      <c r="U2487" s="6" t="s">
        <v>104</v>
      </c>
      <c r="V2487" s="6" t="s">
        <v>45</v>
      </c>
      <c r="W2487" s="6" t="s">
        <v>34</v>
      </c>
      <c r="X2487" s="6" t="s">
        <v>46</v>
      </c>
      <c r="Y2487" s="6" t="s">
        <v>47</v>
      </c>
      <c r="Z2487" s="6" t="s">
        <v>2202</v>
      </c>
      <c r="AA2487" s="6" t="s">
        <v>2597</v>
      </c>
      <c r="AB2487" s="7">
        <v>8</v>
      </c>
      <c r="AC2487" s="7">
        <v>91808</v>
      </c>
      <c r="AD2487" s="7">
        <v>91.81</v>
      </c>
      <c r="AE2487" s="7">
        <v>413000</v>
      </c>
    </row>
    <row r="2488" spans="1:31" ht="22" customHeight="1" x14ac:dyDescent="0.3">
      <c r="A2488" s="2">
        <v>42600</v>
      </c>
      <c r="B2488" s="3" t="s">
        <v>31</v>
      </c>
      <c r="C2488" s="3" t="s">
        <v>1873</v>
      </c>
      <c r="D2488" s="3" t="s">
        <v>33</v>
      </c>
      <c r="E2488" s="3" t="s">
        <v>34</v>
      </c>
      <c r="F2488" s="3" t="s">
        <v>61</v>
      </c>
      <c r="G2488" s="8">
        <v>668366358</v>
      </c>
      <c r="H2488" s="4" t="s">
        <v>68</v>
      </c>
      <c r="I2488" s="3" t="s">
        <v>1874</v>
      </c>
      <c r="J2488" s="3" t="s">
        <v>1617</v>
      </c>
      <c r="K2488" s="4" t="s">
        <v>68</v>
      </c>
      <c r="L2488" s="3" t="s">
        <v>120</v>
      </c>
      <c r="M2488" s="3" t="s">
        <v>201</v>
      </c>
      <c r="N2488" s="4">
        <v>7589720240.8400002</v>
      </c>
      <c r="O2488" s="4">
        <v>2245237340.3299999</v>
      </c>
      <c r="P2488" s="3" t="s">
        <v>1618</v>
      </c>
      <c r="Q2488" s="3" t="s">
        <v>1845</v>
      </c>
      <c r="R2488" s="3" t="s">
        <v>122</v>
      </c>
      <c r="S2488" s="3" t="s">
        <v>120</v>
      </c>
      <c r="T2488" s="3" t="s">
        <v>123</v>
      </c>
      <c r="U2488" s="3" t="s">
        <v>124</v>
      </c>
      <c r="V2488" s="3" t="s">
        <v>45</v>
      </c>
      <c r="W2488" s="3" t="s">
        <v>34</v>
      </c>
      <c r="X2488" s="3" t="s">
        <v>46</v>
      </c>
      <c r="Y2488" s="3" t="s">
        <v>47</v>
      </c>
      <c r="Z2488" s="3" t="s">
        <v>2189</v>
      </c>
      <c r="AA2488" s="3" t="s">
        <v>1445</v>
      </c>
      <c r="AB2488" s="4">
        <v>2</v>
      </c>
      <c r="AC2488" s="4">
        <v>33150</v>
      </c>
      <c r="AD2488" s="4">
        <v>33.15</v>
      </c>
      <c r="AE2488" s="4">
        <v>98400</v>
      </c>
    </row>
    <row r="2489" spans="1:31" ht="22" customHeight="1" x14ac:dyDescent="0.3">
      <c r="A2489" s="5">
        <v>42600</v>
      </c>
      <c r="B2489" s="6" t="s">
        <v>31</v>
      </c>
      <c r="C2489" s="6" t="s">
        <v>1873</v>
      </c>
      <c r="D2489" s="6" t="s">
        <v>33</v>
      </c>
      <c r="E2489" s="6" t="s">
        <v>34</v>
      </c>
      <c r="F2489" s="6" t="s">
        <v>61</v>
      </c>
      <c r="G2489" s="9">
        <v>668366358</v>
      </c>
      <c r="H2489" s="7" t="s">
        <v>68</v>
      </c>
      <c r="I2489" s="6" t="s">
        <v>1874</v>
      </c>
      <c r="J2489" s="6" t="s">
        <v>1617</v>
      </c>
      <c r="K2489" s="7" t="s">
        <v>68</v>
      </c>
      <c r="L2489" s="6" t="s">
        <v>120</v>
      </c>
      <c r="M2489" s="6" t="s">
        <v>201</v>
      </c>
      <c r="N2489" s="7">
        <v>7589720240.8400002</v>
      </c>
      <c r="O2489" s="7">
        <v>2245237340.3299999</v>
      </c>
      <c r="P2489" s="6" t="s">
        <v>1618</v>
      </c>
      <c r="Q2489" s="6" t="s">
        <v>1845</v>
      </c>
      <c r="R2489" s="6" t="s">
        <v>122</v>
      </c>
      <c r="S2489" s="6" t="s">
        <v>120</v>
      </c>
      <c r="T2489" s="6" t="s">
        <v>123</v>
      </c>
      <c r="U2489" s="6" t="s">
        <v>124</v>
      </c>
      <c r="V2489" s="6" t="s">
        <v>45</v>
      </c>
      <c r="W2489" s="6" t="s">
        <v>34</v>
      </c>
      <c r="X2489" s="6" t="s">
        <v>46</v>
      </c>
      <c r="Y2489" s="6" t="s">
        <v>47</v>
      </c>
      <c r="Z2489" s="6" t="s">
        <v>2189</v>
      </c>
      <c r="AA2489" s="6" t="s">
        <v>1445</v>
      </c>
      <c r="AB2489" s="7">
        <v>10</v>
      </c>
      <c r="AC2489" s="7">
        <v>165750</v>
      </c>
      <c r="AD2489" s="7">
        <v>165.75</v>
      </c>
      <c r="AE2489" s="7">
        <v>492000</v>
      </c>
    </row>
    <row r="2490" spans="1:31" ht="22" customHeight="1" x14ac:dyDescent="0.3">
      <c r="A2490" s="2">
        <v>42600</v>
      </c>
      <c r="B2490" s="3" t="s">
        <v>31</v>
      </c>
      <c r="C2490" s="3" t="s">
        <v>1873</v>
      </c>
      <c r="D2490" s="3" t="s">
        <v>33</v>
      </c>
      <c r="E2490" s="3" t="s">
        <v>34</v>
      </c>
      <c r="F2490" s="3" t="s">
        <v>61</v>
      </c>
      <c r="G2490" s="8">
        <v>668366358</v>
      </c>
      <c r="H2490" s="4" t="s">
        <v>68</v>
      </c>
      <c r="I2490" s="3" t="s">
        <v>1874</v>
      </c>
      <c r="J2490" s="3" t="s">
        <v>1617</v>
      </c>
      <c r="K2490" s="4" t="s">
        <v>68</v>
      </c>
      <c r="L2490" s="3" t="s">
        <v>120</v>
      </c>
      <c r="M2490" s="3" t="s">
        <v>201</v>
      </c>
      <c r="N2490" s="4">
        <v>7589720240.8400002</v>
      </c>
      <c r="O2490" s="4">
        <v>2245237340.3299999</v>
      </c>
      <c r="P2490" s="3" t="s">
        <v>1618</v>
      </c>
      <c r="Q2490" s="3" t="s">
        <v>1845</v>
      </c>
      <c r="R2490" s="3" t="s">
        <v>316</v>
      </c>
      <c r="S2490" s="3" t="s">
        <v>120</v>
      </c>
      <c r="T2490" s="3" t="s">
        <v>317</v>
      </c>
      <c r="U2490" s="3" t="s">
        <v>124</v>
      </c>
      <c r="V2490" s="3" t="s">
        <v>45</v>
      </c>
      <c r="W2490" s="3" t="s">
        <v>34</v>
      </c>
      <c r="X2490" s="3" t="s">
        <v>46</v>
      </c>
      <c r="Y2490" s="3" t="s">
        <v>47</v>
      </c>
      <c r="Z2490" s="3" t="s">
        <v>2189</v>
      </c>
      <c r="AA2490" s="3" t="s">
        <v>1445</v>
      </c>
      <c r="AB2490" s="4">
        <v>10</v>
      </c>
      <c r="AC2490" s="4">
        <v>165750</v>
      </c>
      <c r="AD2490" s="4">
        <v>165.75</v>
      </c>
      <c r="AE2490" s="4">
        <v>492000</v>
      </c>
    </row>
    <row r="2491" spans="1:31" ht="22" customHeight="1" x14ac:dyDescent="0.3">
      <c r="A2491" s="5">
        <v>42597</v>
      </c>
      <c r="B2491" s="6" t="s">
        <v>31</v>
      </c>
      <c r="C2491" s="6" t="s">
        <v>56</v>
      </c>
      <c r="D2491" s="7" t="s">
        <v>68</v>
      </c>
      <c r="E2491" s="7" t="s">
        <v>68</v>
      </c>
      <c r="F2491" s="7" t="s">
        <v>68</v>
      </c>
      <c r="G2491" s="7" t="s">
        <v>68</v>
      </c>
      <c r="H2491" s="7" t="s">
        <v>68</v>
      </c>
      <c r="I2491" s="6" t="s">
        <v>1843</v>
      </c>
      <c r="J2491" s="6" t="s">
        <v>1389</v>
      </c>
      <c r="K2491" s="7" t="s">
        <v>68</v>
      </c>
      <c r="L2491" s="6" t="s">
        <v>79</v>
      </c>
      <c r="M2491" s="7" t="s">
        <v>68</v>
      </c>
      <c r="N2491" s="7" t="s">
        <v>68</v>
      </c>
      <c r="O2491" s="7" t="s">
        <v>68</v>
      </c>
      <c r="P2491" s="6" t="s">
        <v>1390</v>
      </c>
      <c r="Q2491" s="6" t="s">
        <v>2031</v>
      </c>
      <c r="R2491" s="6" t="s">
        <v>82</v>
      </c>
      <c r="S2491" s="6" t="s">
        <v>79</v>
      </c>
      <c r="T2491" s="6" t="s">
        <v>83</v>
      </c>
      <c r="U2491" s="6" t="s">
        <v>65</v>
      </c>
      <c r="V2491" s="6" t="s">
        <v>45</v>
      </c>
      <c r="W2491" s="6" t="s">
        <v>34</v>
      </c>
      <c r="X2491" s="6" t="s">
        <v>46</v>
      </c>
      <c r="Y2491" s="6" t="s">
        <v>47</v>
      </c>
      <c r="Z2491" s="6" t="s">
        <v>84</v>
      </c>
      <c r="AA2491" s="6" t="s">
        <v>2598</v>
      </c>
      <c r="AB2491" s="7">
        <v>6</v>
      </c>
      <c r="AC2491" s="7">
        <v>86699</v>
      </c>
      <c r="AD2491" s="7">
        <v>86.7</v>
      </c>
      <c r="AE2491" s="7">
        <v>351000</v>
      </c>
    </row>
    <row r="2492" spans="1:31" ht="22" customHeight="1" x14ac:dyDescent="0.3">
      <c r="A2492" s="2">
        <v>42597</v>
      </c>
      <c r="B2492" s="3" t="s">
        <v>31</v>
      </c>
      <c r="C2492" s="3" t="s">
        <v>56</v>
      </c>
      <c r="D2492" s="4" t="s">
        <v>68</v>
      </c>
      <c r="E2492" s="4" t="s">
        <v>68</v>
      </c>
      <c r="F2492" s="4" t="s">
        <v>68</v>
      </c>
      <c r="G2492" s="4" t="s">
        <v>68</v>
      </c>
      <c r="H2492" s="4" t="s">
        <v>68</v>
      </c>
      <c r="I2492" s="3" t="s">
        <v>1843</v>
      </c>
      <c r="J2492" s="3" t="s">
        <v>1389</v>
      </c>
      <c r="K2492" s="4" t="s">
        <v>68</v>
      </c>
      <c r="L2492" s="3" t="s">
        <v>79</v>
      </c>
      <c r="M2492" s="4" t="s">
        <v>68</v>
      </c>
      <c r="N2492" s="4" t="s">
        <v>68</v>
      </c>
      <c r="O2492" s="4" t="s">
        <v>68</v>
      </c>
      <c r="P2492" s="3" t="s">
        <v>1390</v>
      </c>
      <c r="Q2492" s="3" t="s">
        <v>2031</v>
      </c>
      <c r="R2492" s="3" t="s">
        <v>82</v>
      </c>
      <c r="S2492" s="3" t="s">
        <v>79</v>
      </c>
      <c r="T2492" s="3" t="s">
        <v>83</v>
      </c>
      <c r="U2492" s="3" t="s">
        <v>65</v>
      </c>
      <c r="V2492" s="3" t="s">
        <v>45</v>
      </c>
      <c r="W2492" s="3" t="s">
        <v>34</v>
      </c>
      <c r="X2492" s="3" t="s">
        <v>46</v>
      </c>
      <c r="Y2492" s="3" t="s">
        <v>47</v>
      </c>
      <c r="Z2492" s="3" t="s">
        <v>84</v>
      </c>
      <c r="AA2492" s="3" t="s">
        <v>2599</v>
      </c>
      <c r="AB2492" s="4">
        <v>5</v>
      </c>
      <c r="AC2492" s="4">
        <v>72192</v>
      </c>
      <c r="AD2492" s="4">
        <v>72.19</v>
      </c>
      <c r="AE2492" s="4">
        <v>292000</v>
      </c>
    </row>
    <row r="2493" spans="1:31" ht="22" customHeight="1" x14ac:dyDescent="0.3">
      <c r="A2493" s="5">
        <v>42597</v>
      </c>
      <c r="B2493" s="6" t="s">
        <v>31</v>
      </c>
      <c r="C2493" s="6" t="s">
        <v>56</v>
      </c>
      <c r="D2493" s="7" t="s">
        <v>68</v>
      </c>
      <c r="E2493" s="7" t="s">
        <v>68</v>
      </c>
      <c r="F2493" s="7" t="s">
        <v>68</v>
      </c>
      <c r="G2493" s="7" t="s">
        <v>68</v>
      </c>
      <c r="H2493" s="7" t="s">
        <v>68</v>
      </c>
      <c r="I2493" s="6" t="s">
        <v>1843</v>
      </c>
      <c r="J2493" s="6" t="s">
        <v>579</v>
      </c>
      <c r="K2493" s="6" t="s">
        <v>580</v>
      </c>
      <c r="L2493" s="6" t="s">
        <v>110</v>
      </c>
      <c r="M2493" s="6" t="s">
        <v>61</v>
      </c>
      <c r="N2493" s="7" t="s">
        <v>68</v>
      </c>
      <c r="O2493" s="7" t="s">
        <v>68</v>
      </c>
      <c r="P2493" s="6" t="s">
        <v>581</v>
      </c>
      <c r="Q2493" s="6" t="s">
        <v>1858</v>
      </c>
      <c r="R2493" s="6" t="s">
        <v>968</v>
      </c>
      <c r="S2493" s="6" t="s">
        <v>110</v>
      </c>
      <c r="T2493" s="6" t="s">
        <v>969</v>
      </c>
      <c r="U2493" s="6" t="s">
        <v>115</v>
      </c>
      <c r="V2493" s="6" t="s">
        <v>45</v>
      </c>
      <c r="W2493" s="6" t="s">
        <v>34</v>
      </c>
      <c r="X2493" s="6" t="s">
        <v>46</v>
      </c>
      <c r="Y2493" s="6" t="s">
        <v>47</v>
      </c>
      <c r="Z2493" s="6" t="s">
        <v>971</v>
      </c>
      <c r="AA2493" s="6" t="s">
        <v>2600</v>
      </c>
      <c r="AB2493" s="7">
        <v>1</v>
      </c>
      <c r="AC2493" s="7">
        <v>13370</v>
      </c>
      <c r="AD2493" s="7">
        <v>13.37</v>
      </c>
      <c r="AE2493" s="7">
        <v>314000</v>
      </c>
    </row>
    <row r="2494" spans="1:31" ht="22" customHeight="1" x14ac:dyDescent="0.3">
      <c r="A2494" s="2">
        <v>42596</v>
      </c>
      <c r="B2494" s="3" t="s">
        <v>31</v>
      </c>
      <c r="C2494" s="3" t="s">
        <v>56</v>
      </c>
      <c r="D2494" s="4" t="s">
        <v>68</v>
      </c>
      <c r="E2494" s="4" t="s">
        <v>68</v>
      </c>
      <c r="F2494" s="4" t="s">
        <v>68</v>
      </c>
      <c r="G2494" s="4" t="s">
        <v>68</v>
      </c>
      <c r="H2494" s="4" t="s">
        <v>68</v>
      </c>
      <c r="I2494" s="3" t="s">
        <v>1843</v>
      </c>
      <c r="J2494" s="3" t="s">
        <v>1676</v>
      </c>
      <c r="K2494" s="3" t="s">
        <v>1677</v>
      </c>
      <c r="L2494" s="3" t="s">
        <v>92</v>
      </c>
      <c r="M2494" s="3" t="s">
        <v>61</v>
      </c>
      <c r="N2494" s="8">
        <v>42196711</v>
      </c>
      <c r="O2494" s="4" t="s">
        <v>68</v>
      </c>
      <c r="P2494" s="3" t="s">
        <v>1678</v>
      </c>
      <c r="Q2494" s="3" t="s">
        <v>1858</v>
      </c>
      <c r="R2494" s="3" t="s">
        <v>91</v>
      </c>
      <c r="S2494" s="3" t="s">
        <v>92</v>
      </c>
      <c r="T2494" s="3" t="s">
        <v>93</v>
      </c>
      <c r="U2494" s="3" t="s">
        <v>94</v>
      </c>
      <c r="V2494" s="3" t="s">
        <v>45</v>
      </c>
      <c r="W2494" s="3" t="s">
        <v>34</v>
      </c>
      <c r="X2494" s="3" t="s">
        <v>46</v>
      </c>
      <c r="Y2494" s="3" t="s">
        <v>47</v>
      </c>
      <c r="Z2494" s="3" t="s">
        <v>205</v>
      </c>
      <c r="AA2494" s="3" t="s">
        <v>2601</v>
      </c>
      <c r="AB2494" s="4">
        <v>6</v>
      </c>
      <c r="AC2494" s="4">
        <v>75600</v>
      </c>
      <c r="AD2494" s="4">
        <v>75.599999999999994</v>
      </c>
      <c r="AE2494" s="4">
        <v>975000</v>
      </c>
    </row>
    <row r="2495" spans="1:31" ht="22" customHeight="1" x14ac:dyDescent="0.3">
      <c r="A2495" s="5">
        <v>42596</v>
      </c>
      <c r="B2495" s="6" t="s">
        <v>31</v>
      </c>
      <c r="C2495" s="6" t="s">
        <v>56</v>
      </c>
      <c r="D2495" s="7" t="s">
        <v>68</v>
      </c>
      <c r="E2495" s="7" t="s">
        <v>68</v>
      </c>
      <c r="F2495" s="7" t="s">
        <v>68</v>
      </c>
      <c r="G2495" s="7" t="s">
        <v>68</v>
      </c>
      <c r="H2495" s="7" t="s">
        <v>68</v>
      </c>
      <c r="I2495" s="6" t="s">
        <v>1843</v>
      </c>
      <c r="J2495" s="6" t="s">
        <v>1676</v>
      </c>
      <c r="K2495" s="6" t="s">
        <v>1677</v>
      </c>
      <c r="L2495" s="6" t="s">
        <v>92</v>
      </c>
      <c r="M2495" s="6" t="s">
        <v>61</v>
      </c>
      <c r="N2495" s="9">
        <v>42196711</v>
      </c>
      <c r="O2495" s="7" t="s">
        <v>68</v>
      </c>
      <c r="P2495" s="6" t="s">
        <v>1678</v>
      </c>
      <c r="Q2495" s="6" t="s">
        <v>1858</v>
      </c>
      <c r="R2495" s="6" t="s">
        <v>91</v>
      </c>
      <c r="S2495" s="6" t="s">
        <v>92</v>
      </c>
      <c r="T2495" s="6" t="s">
        <v>93</v>
      </c>
      <c r="U2495" s="6" t="s">
        <v>94</v>
      </c>
      <c r="V2495" s="6" t="s">
        <v>45</v>
      </c>
      <c r="W2495" s="6" t="s">
        <v>34</v>
      </c>
      <c r="X2495" s="6" t="s">
        <v>46</v>
      </c>
      <c r="Y2495" s="6" t="s">
        <v>47</v>
      </c>
      <c r="Z2495" s="6" t="s">
        <v>205</v>
      </c>
      <c r="AA2495" s="6" t="s">
        <v>2602</v>
      </c>
      <c r="AB2495" s="7">
        <v>2</v>
      </c>
      <c r="AC2495" s="7">
        <v>23000</v>
      </c>
      <c r="AD2495" s="7">
        <v>23</v>
      </c>
      <c r="AE2495" s="7">
        <v>297000</v>
      </c>
    </row>
    <row r="2496" spans="1:31" ht="22" customHeight="1" x14ac:dyDescent="0.3">
      <c r="A2496" s="2">
        <v>42596</v>
      </c>
      <c r="B2496" s="3" t="s">
        <v>31</v>
      </c>
      <c r="C2496" s="3" t="s">
        <v>56</v>
      </c>
      <c r="D2496" s="4" t="s">
        <v>68</v>
      </c>
      <c r="E2496" s="4" t="s">
        <v>68</v>
      </c>
      <c r="F2496" s="4" t="s">
        <v>68</v>
      </c>
      <c r="G2496" s="4" t="s">
        <v>68</v>
      </c>
      <c r="H2496" s="4" t="s">
        <v>68</v>
      </c>
      <c r="I2496" s="3" t="s">
        <v>1843</v>
      </c>
      <c r="J2496" s="3" t="s">
        <v>1676</v>
      </c>
      <c r="K2496" s="3" t="s">
        <v>1677</v>
      </c>
      <c r="L2496" s="3" t="s">
        <v>92</v>
      </c>
      <c r="M2496" s="3" t="s">
        <v>61</v>
      </c>
      <c r="N2496" s="8">
        <v>42196711</v>
      </c>
      <c r="O2496" s="4" t="s">
        <v>68</v>
      </c>
      <c r="P2496" s="3" t="s">
        <v>1678</v>
      </c>
      <c r="Q2496" s="3" t="s">
        <v>1858</v>
      </c>
      <c r="R2496" s="3" t="s">
        <v>91</v>
      </c>
      <c r="S2496" s="3" t="s">
        <v>92</v>
      </c>
      <c r="T2496" s="3" t="s">
        <v>93</v>
      </c>
      <c r="U2496" s="3" t="s">
        <v>94</v>
      </c>
      <c r="V2496" s="3" t="s">
        <v>45</v>
      </c>
      <c r="W2496" s="3" t="s">
        <v>34</v>
      </c>
      <c r="X2496" s="3" t="s">
        <v>46</v>
      </c>
      <c r="Y2496" s="3" t="s">
        <v>47</v>
      </c>
      <c r="Z2496" s="3" t="s">
        <v>205</v>
      </c>
      <c r="AA2496" s="3" t="s">
        <v>2603</v>
      </c>
      <c r="AB2496" s="4">
        <v>4</v>
      </c>
      <c r="AC2496" s="4">
        <v>50400</v>
      </c>
      <c r="AD2496" s="4">
        <v>50.4</v>
      </c>
      <c r="AE2496" s="4">
        <v>650000</v>
      </c>
    </row>
    <row r="2497" spans="1:31" ht="22" customHeight="1" x14ac:dyDescent="0.3">
      <c r="A2497" s="5">
        <v>42596</v>
      </c>
      <c r="B2497" s="6" t="s">
        <v>31</v>
      </c>
      <c r="C2497" s="6" t="s">
        <v>56</v>
      </c>
      <c r="D2497" s="7" t="s">
        <v>68</v>
      </c>
      <c r="E2497" s="7" t="s">
        <v>68</v>
      </c>
      <c r="F2497" s="7" t="s">
        <v>68</v>
      </c>
      <c r="G2497" s="7" t="s">
        <v>68</v>
      </c>
      <c r="H2497" s="7" t="s">
        <v>68</v>
      </c>
      <c r="I2497" s="6" t="s">
        <v>1843</v>
      </c>
      <c r="J2497" s="6" t="s">
        <v>1676</v>
      </c>
      <c r="K2497" s="6" t="s">
        <v>1677</v>
      </c>
      <c r="L2497" s="6" t="s">
        <v>92</v>
      </c>
      <c r="M2497" s="6" t="s">
        <v>61</v>
      </c>
      <c r="N2497" s="9">
        <v>42196711</v>
      </c>
      <c r="O2497" s="7" t="s">
        <v>68</v>
      </c>
      <c r="P2497" s="6" t="s">
        <v>1678</v>
      </c>
      <c r="Q2497" s="6" t="s">
        <v>1858</v>
      </c>
      <c r="R2497" s="6" t="s">
        <v>91</v>
      </c>
      <c r="S2497" s="6" t="s">
        <v>92</v>
      </c>
      <c r="T2497" s="6" t="s">
        <v>93</v>
      </c>
      <c r="U2497" s="6" t="s">
        <v>94</v>
      </c>
      <c r="V2497" s="6" t="s">
        <v>45</v>
      </c>
      <c r="W2497" s="6" t="s">
        <v>34</v>
      </c>
      <c r="X2497" s="6" t="s">
        <v>46</v>
      </c>
      <c r="Y2497" s="6" t="s">
        <v>47</v>
      </c>
      <c r="Z2497" s="6" t="s">
        <v>205</v>
      </c>
      <c r="AA2497" s="6" t="s">
        <v>2604</v>
      </c>
      <c r="AB2497" s="7">
        <v>2</v>
      </c>
      <c r="AC2497" s="7">
        <v>23000</v>
      </c>
      <c r="AD2497" s="7">
        <v>23</v>
      </c>
      <c r="AE2497" s="7">
        <v>297000</v>
      </c>
    </row>
    <row r="2498" spans="1:31" ht="22" customHeight="1" x14ac:dyDescent="0.3">
      <c r="A2498" s="2">
        <v>42594</v>
      </c>
      <c r="B2498" s="3" t="s">
        <v>31</v>
      </c>
      <c r="C2498" s="3" t="s">
        <v>56</v>
      </c>
      <c r="D2498" s="4" t="s">
        <v>68</v>
      </c>
      <c r="E2498" s="4" t="s">
        <v>68</v>
      </c>
      <c r="F2498" s="4" t="s">
        <v>68</v>
      </c>
      <c r="G2498" s="4" t="s">
        <v>68</v>
      </c>
      <c r="H2498" s="4" t="s">
        <v>68</v>
      </c>
      <c r="I2498" s="3" t="s">
        <v>1843</v>
      </c>
      <c r="J2498" s="3" t="s">
        <v>588</v>
      </c>
      <c r="K2498" s="3" t="s">
        <v>589</v>
      </c>
      <c r="L2498" s="3" t="s">
        <v>99</v>
      </c>
      <c r="M2498" s="3" t="s">
        <v>61</v>
      </c>
      <c r="N2498" s="4" t="s">
        <v>68</v>
      </c>
      <c r="O2498" s="4" t="s">
        <v>68</v>
      </c>
      <c r="P2498" s="3" t="s">
        <v>100</v>
      </c>
      <c r="Q2498" s="3" t="s">
        <v>1858</v>
      </c>
      <c r="R2498" s="3" t="s">
        <v>102</v>
      </c>
      <c r="S2498" s="3" t="s">
        <v>99</v>
      </c>
      <c r="T2498" s="3" t="s">
        <v>103</v>
      </c>
      <c r="U2498" s="3" t="s">
        <v>104</v>
      </c>
      <c r="V2498" s="3" t="s">
        <v>45</v>
      </c>
      <c r="W2498" s="3" t="s">
        <v>34</v>
      </c>
      <c r="X2498" s="3" t="s">
        <v>46</v>
      </c>
      <c r="Y2498" s="3" t="s">
        <v>47</v>
      </c>
      <c r="Z2498" s="3" t="s">
        <v>2202</v>
      </c>
      <c r="AA2498" s="3" t="s">
        <v>2605</v>
      </c>
      <c r="AB2498" s="4">
        <v>8</v>
      </c>
      <c r="AC2498" s="4">
        <v>92970</v>
      </c>
      <c r="AD2498" s="4">
        <v>92.97</v>
      </c>
      <c r="AE2498" s="4">
        <v>418000</v>
      </c>
    </row>
    <row r="2499" spans="1:31" ht="22" customHeight="1" x14ac:dyDescent="0.3">
      <c r="A2499" s="5">
        <v>42591</v>
      </c>
      <c r="B2499" s="6" t="s">
        <v>31</v>
      </c>
      <c r="C2499" s="6" t="s">
        <v>56</v>
      </c>
      <c r="D2499" s="7" t="s">
        <v>68</v>
      </c>
      <c r="E2499" s="7" t="s">
        <v>68</v>
      </c>
      <c r="F2499" s="7" t="s">
        <v>68</v>
      </c>
      <c r="G2499" s="7" t="s">
        <v>68</v>
      </c>
      <c r="H2499" s="7" t="s">
        <v>68</v>
      </c>
      <c r="I2499" s="6" t="s">
        <v>1843</v>
      </c>
      <c r="J2499" s="6" t="s">
        <v>579</v>
      </c>
      <c r="K2499" s="6" t="s">
        <v>580</v>
      </c>
      <c r="L2499" s="6" t="s">
        <v>110</v>
      </c>
      <c r="M2499" s="6" t="s">
        <v>61</v>
      </c>
      <c r="N2499" s="7" t="s">
        <v>68</v>
      </c>
      <c r="O2499" s="7" t="s">
        <v>68</v>
      </c>
      <c r="P2499" s="6" t="s">
        <v>581</v>
      </c>
      <c r="Q2499" s="6" t="s">
        <v>1858</v>
      </c>
      <c r="R2499" s="6" t="s">
        <v>968</v>
      </c>
      <c r="S2499" s="6" t="s">
        <v>110</v>
      </c>
      <c r="T2499" s="6" t="s">
        <v>969</v>
      </c>
      <c r="U2499" s="6" t="s">
        <v>115</v>
      </c>
      <c r="V2499" s="6" t="s">
        <v>45</v>
      </c>
      <c r="W2499" s="6" t="s">
        <v>34</v>
      </c>
      <c r="X2499" s="6" t="s">
        <v>46</v>
      </c>
      <c r="Y2499" s="6" t="s">
        <v>47</v>
      </c>
      <c r="Z2499" s="6" t="s">
        <v>971</v>
      </c>
      <c r="AA2499" s="6" t="s">
        <v>2606</v>
      </c>
      <c r="AB2499" s="7">
        <v>4</v>
      </c>
      <c r="AC2499" s="7">
        <v>32256</v>
      </c>
      <c r="AD2499" s="7">
        <v>32.26</v>
      </c>
      <c r="AE2499" s="7">
        <v>757000</v>
      </c>
    </row>
    <row r="2500" spans="1:31" ht="22" customHeight="1" x14ac:dyDescent="0.3">
      <c r="A2500" s="2">
        <v>42590</v>
      </c>
      <c r="B2500" s="3" t="s">
        <v>31</v>
      </c>
      <c r="C2500" s="3" t="s">
        <v>56</v>
      </c>
      <c r="D2500" s="4" t="s">
        <v>68</v>
      </c>
      <c r="E2500" s="4" t="s">
        <v>68</v>
      </c>
      <c r="F2500" s="4" t="s">
        <v>68</v>
      </c>
      <c r="G2500" s="4" t="s">
        <v>68</v>
      </c>
      <c r="H2500" s="4" t="s">
        <v>68</v>
      </c>
      <c r="I2500" s="3" t="s">
        <v>1843</v>
      </c>
      <c r="J2500" s="3" t="s">
        <v>1389</v>
      </c>
      <c r="K2500" s="4" t="s">
        <v>68</v>
      </c>
      <c r="L2500" s="3" t="s">
        <v>79</v>
      </c>
      <c r="M2500" s="4" t="s">
        <v>68</v>
      </c>
      <c r="N2500" s="4" t="s">
        <v>68</v>
      </c>
      <c r="O2500" s="4" t="s">
        <v>68</v>
      </c>
      <c r="P2500" s="3" t="s">
        <v>1390</v>
      </c>
      <c r="Q2500" s="3" t="s">
        <v>2031</v>
      </c>
      <c r="R2500" s="3" t="s">
        <v>82</v>
      </c>
      <c r="S2500" s="3" t="s">
        <v>79</v>
      </c>
      <c r="T2500" s="3" t="s">
        <v>83</v>
      </c>
      <c r="U2500" s="3" t="s">
        <v>65</v>
      </c>
      <c r="V2500" s="3" t="s">
        <v>45</v>
      </c>
      <c r="W2500" s="3" t="s">
        <v>34</v>
      </c>
      <c r="X2500" s="3" t="s">
        <v>46</v>
      </c>
      <c r="Y2500" s="3" t="s">
        <v>47</v>
      </c>
      <c r="Z2500" s="3" t="s">
        <v>84</v>
      </c>
      <c r="AA2500" s="3" t="s">
        <v>2607</v>
      </c>
      <c r="AB2500" s="4">
        <v>5</v>
      </c>
      <c r="AC2500" s="4">
        <v>72057</v>
      </c>
      <c r="AD2500" s="4">
        <v>72.06</v>
      </c>
      <c r="AE2500" s="4">
        <v>292000</v>
      </c>
    </row>
    <row r="2501" spans="1:31" ht="22" customHeight="1" x14ac:dyDescent="0.3">
      <c r="A2501" s="5">
        <v>42590</v>
      </c>
      <c r="B2501" s="6" t="s">
        <v>31</v>
      </c>
      <c r="C2501" s="6" t="s">
        <v>56</v>
      </c>
      <c r="D2501" s="7" t="s">
        <v>68</v>
      </c>
      <c r="E2501" s="7" t="s">
        <v>68</v>
      </c>
      <c r="F2501" s="7" t="s">
        <v>68</v>
      </c>
      <c r="G2501" s="7" t="s">
        <v>68</v>
      </c>
      <c r="H2501" s="7" t="s">
        <v>68</v>
      </c>
      <c r="I2501" s="6" t="s">
        <v>1843</v>
      </c>
      <c r="J2501" s="6" t="s">
        <v>1389</v>
      </c>
      <c r="K2501" s="7" t="s">
        <v>68</v>
      </c>
      <c r="L2501" s="6" t="s">
        <v>79</v>
      </c>
      <c r="M2501" s="7" t="s">
        <v>68</v>
      </c>
      <c r="N2501" s="7" t="s">
        <v>68</v>
      </c>
      <c r="O2501" s="7" t="s">
        <v>68</v>
      </c>
      <c r="P2501" s="6" t="s">
        <v>1390</v>
      </c>
      <c r="Q2501" s="6" t="s">
        <v>2031</v>
      </c>
      <c r="R2501" s="6" t="s">
        <v>82</v>
      </c>
      <c r="S2501" s="6" t="s">
        <v>79</v>
      </c>
      <c r="T2501" s="6" t="s">
        <v>83</v>
      </c>
      <c r="U2501" s="6" t="s">
        <v>65</v>
      </c>
      <c r="V2501" s="6" t="s">
        <v>45</v>
      </c>
      <c r="W2501" s="6" t="s">
        <v>34</v>
      </c>
      <c r="X2501" s="6" t="s">
        <v>46</v>
      </c>
      <c r="Y2501" s="6" t="s">
        <v>47</v>
      </c>
      <c r="Z2501" s="6" t="s">
        <v>84</v>
      </c>
      <c r="AA2501" s="6" t="s">
        <v>2598</v>
      </c>
      <c r="AB2501" s="7">
        <v>6</v>
      </c>
      <c r="AC2501" s="7">
        <v>86499</v>
      </c>
      <c r="AD2501" s="7">
        <v>86.5</v>
      </c>
      <c r="AE2501" s="7">
        <v>350000</v>
      </c>
    </row>
    <row r="2502" spans="1:31" ht="22" customHeight="1" x14ac:dyDescent="0.3">
      <c r="A2502" s="2">
        <v>42589</v>
      </c>
      <c r="B2502" s="3" t="s">
        <v>31</v>
      </c>
      <c r="C2502" s="3" t="s">
        <v>1873</v>
      </c>
      <c r="D2502" s="3" t="s">
        <v>33</v>
      </c>
      <c r="E2502" s="3" t="s">
        <v>34</v>
      </c>
      <c r="F2502" s="3" t="s">
        <v>61</v>
      </c>
      <c r="G2502" s="8">
        <v>668366358</v>
      </c>
      <c r="H2502" s="4" t="s">
        <v>68</v>
      </c>
      <c r="I2502" s="3" t="s">
        <v>1874</v>
      </c>
      <c r="J2502" s="3" t="s">
        <v>189</v>
      </c>
      <c r="K2502" s="4" t="s">
        <v>68</v>
      </c>
      <c r="L2502" s="4" t="s">
        <v>68</v>
      </c>
      <c r="M2502" s="4" t="s">
        <v>68</v>
      </c>
      <c r="N2502" s="4" t="s">
        <v>68</v>
      </c>
      <c r="O2502" s="4" t="s">
        <v>68</v>
      </c>
      <c r="P2502" s="3" t="s">
        <v>190</v>
      </c>
      <c r="Q2502" s="3" t="s">
        <v>1845</v>
      </c>
      <c r="R2502" s="3" t="s">
        <v>122</v>
      </c>
      <c r="S2502" s="3" t="s">
        <v>120</v>
      </c>
      <c r="T2502" s="3" t="s">
        <v>123</v>
      </c>
      <c r="U2502" s="3" t="s">
        <v>124</v>
      </c>
      <c r="V2502" s="3" t="s">
        <v>45</v>
      </c>
      <c r="W2502" s="3" t="s">
        <v>34</v>
      </c>
      <c r="X2502" s="3" t="s">
        <v>46</v>
      </c>
      <c r="Y2502" s="3" t="s">
        <v>47</v>
      </c>
      <c r="Z2502" s="3" t="s">
        <v>143</v>
      </c>
      <c r="AA2502" s="3" t="s">
        <v>2608</v>
      </c>
      <c r="AB2502" s="4">
        <v>4</v>
      </c>
      <c r="AC2502" s="4">
        <v>43200</v>
      </c>
      <c r="AD2502" s="4">
        <v>43.2</v>
      </c>
      <c r="AE2502" s="4">
        <v>261000</v>
      </c>
    </row>
    <row r="2503" spans="1:31" ht="22" customHeight="1" x14ac:dyDescent="0.3">
      <c r="A2503" s="5">
        <v>42588</v>
      </c>
      <c r="B2503" s="6" t="s">
        <v>31</v>
      </c>
      <c r="C2503" s="6" t="s">
        <v>56</v>
      </c>
      <c r="D2503" s="7" t="s">
        <v>68</v>
      </c>
      <c r="E2503" s="7" t="s">
        <v>68</v>
      </c>
      <c r="F2503" s="7" t="s">
        <v>68</v>
      </c>
      <c r="G2503" s="7" t="s">
        <v>68</v>
      </c>
      <c r="H2503" s="7" t="s">
        <v>68</v>
      </c>
      <c r="I2503" s="6" t="s">
        <v>1843</v>
      </c>
      <c r="J2503" s="6" t="s">
        <v>1676</v>
      </c>
      <c r="K2503" s="6" t="s">
        <v>1677</v>
      </c>
      <c r="L2503" s="6" t="s">
        <v>92</v>
      </c>
      <c r="M2503" s="6" t="s">
        <v>61</v>
      </c>
      <c r="N2503" s="9">
        <v>42196711</v>
      </c>
      <c r="O2503" s="7" t="s">
        <v>68</v>
      </c>
      <c r="P2503" s="6" t="s">
        <v>1678</v>
      </c>
      <c r="Q2503" s="6" t="s">
        <v>1858</v>
      </c>
      <c r="R2503" s="6" t="s">
        <v>91</v>
      </c>
      <c r="S2503" s="6" t="s">
        <v>92</v>
      </c>
      <c r="T2503" s="6" t="s">
        <v>93</v>
      </c>
      <c r="U2503" s="6" t="s">
        <v>94</v>
      </c>
      <c r="V2503" s="6" t="s">
        <v>45</v>
      </c>
      <c r="W2503" s="6" t="s">
        <v>34</v>
      </c>
      <c r="X2503" s="6" t="s">
        <v>46</v>
      </c>
      <c r="Y2503" s="6" t="s">
        <v>47</v>
      </c>
      <c r="Z2503" s="6" t="s">
        <v>205</v>
      </c>
      <c r="AA2503" s="6" t="s">
        <v>2609</v>
      </c>
      <c r="AB2503" s="7">
        <v>2</v>
      </c>
      <c r="AC2503" s="7">
        <v>25200</v>
      </c>
      <c r="AD2503" s="7">
        <v>25.2</v>
      </c>
      <c r="AE2503" s="7">
        <v>325000</v>
      </c>
    </row>
    <row r="2504" spans="1:31" ht="22" customHeight="1" x14ac:dyDescent="0.3">
      <c r="A2504" s="2">
        <v>42588</v>
      </c>
      <c r="B2504" s="3" t="s">
        <v>31</v>
      </c>
      <c r="C2504" s="3" t="s">
        <v>56</v>
      </c>
      <c r="D2504" s="4" t="s">
        <v>68</v>
      </c>
      <c r="E2504" s="4" t="s">
        <v>68</v>
      </c>
      <c r="F2504" s="4" t="s">
        <v>68</v>
      </c>
      <c r="G2504" s="4" t="s">
        <v>68</v>
      </c>
      <c r="H2504" s="4" t="s">
        <v>68</v>
      </c>
      <c r="I2504" s="3" t="s">
        <v>1843</v>
      </c>
      <c r="J2504" s="3" t="s">
        <v>1676</v>
      </c>
      <c r="K2504" s="3" t="s">
        <v>1677</v>
      </c>
      <c r="L2504" s="3" t="s">
        <v>92</v>
      </c>
      <c r="M2504" s="3" t="s">
        <v>61</v>
      </c>
      <c r="N2504" s="8">
        <v>42196711</v>
      </c>
      <c r="O2504" s="4" t="s">
        <v>68</v>
      </c>
      <c r="P2504" s="3" t="s">
        <v>1678</v>
      </c>
      <c r="Q2504" s="3" t="s">
        <v>1858</v>
      </c>
      <c r="R2504" s="3" t="s">
        <v>91</v>
      </c>
      <c r="S2504" s="3" t="s">
        <v>92</v>
      </c>
      <c r="T2504" s="3" t="s">
        <v>93</v>
      </c>
      <c r="U2504" s="3" t="s">
        <v>94</v>
      </c>
      <c r="V2504" s="3" t="s">
        <v>45</v>
      </c>
      <c r="W2504" s="3" t="s">
        <v>34</v>
      </c>
      <c r="X2504" s="3" t="s">
        <v>46</v>
      </c>
      <c r="Y2504" s="3" t="s">
        <v>47</v>
      </c>
      <c r="Z2504" s="3" t="s">
        <v>205</v>
      </c>
      <c r="AA2504" s="3" t="s">
        <v>2610</v>
      </c>
      <c r="AB2504" s="4">
        <v>2</v>
      </c>
      <c r="AC2504" s="4">
        <v>23000</v>
      </c>
      <c r="AD2504" s="4">
        <v>23</v>
      </c>
      <c r="AE2504" s="4">
        <v>297000</v>
      </c>
    </row>
    <row r="2505" spans="1:31" ht="22" customHeight="1" x14ac:dyDescent="0.3">
      <c r="A2505" s="5">
        <v>42586</v>
      </c>
      <c r="B2505" s="6" t="s">
        <v>31</v>
      </c>
      <c r="C2505" s="6" t="s">
        <v>56</v>
      </c>
      <c r="D2505" s="7" t="s">
        <v>68</v>
      </c>
      <c r="E2505" s="7" t="s">
        <v>68</v>
      </c>
      <c r="F2505" s="7" t="s">
        <v>68</v>
      </c>
      <c r="G2505" s="7" t="s">
        <v>68</v>
      </c>
      <c r="H2505" s="7" t="s">
        <v>68</v>
      </c>
      <c r="I2505" s="6" t="s">
        <v>1843</v>
      </c>
      <c r="J2505" s="6" t="s">
        <v>1617</v>
      </c>
      <c r="K2505" s="7" t="s">
        <v>68</v>
      </c>
      <c r="L2505" s="6" t="s">
        <v>120</v>
      </c>
      <c r="M2505" s="6" t="s">
        <v>201</v>
      </c>
      <c r="N2505" s="7">
        <v>7589720240.8400002</v>
      </c>
      <c r="O2505" s="7">
        <v>2245237340.3299999</v>
      </c>
      <c r="P2505" s="6" t="s">
        <v>1618</v>
      </c>
      <c r="Q2505" s="6" t="s">
        <v>1858</v>
      </c>
      <c r="R2505" s="6" t="s">
        <v>316</v>
      </c>
      <c r="S2505" s="6" t="s">
        <v>120</v>
      </c>
      <c r="T2505" s="6" t="s">
        <v>317</v>
      </c>
      <c r="U2505" s="6" t="s">
        <v>124</v>
      </c>
      <c r="V2505" s="6" t="s">
        <v>45</v>
      </c>
      <c r="W2505" s="6" t="s">
        <v>34</v>
      </c>
      <c r="X2505" s="6" t="s">
        <v>46</v>
      </c>
      <c r="Y2505" s="6" t="s">
        <v>47</v>
      </c>
      <c r="Z2505" s="6" t="s">
        <v>2189</v>
      </c>
      <c r="AA2505" s="6" t="s">
        <v>2611</v>
      </c>
      <c r="AB2505" s="7">
        <v>10</v>
      </c>
      <c r="AC2505" s="7">
        <v>165750</v>
      </c>
      <c r="AD2505" s="7">
        <v>165.75</v>
      </c>
      <c r="AE2505" s="7">
        <v>492000</v>
      </c>
    </row>
    <row r="2506" spans="1:31" ht="22" customHeight="1" x14ac:dyDescent="0.3">
      <c r="A2506" s="2">
        <v>42586</v>
      </c>
      <c r="B2506" s="3" t="s">
        <v>31</v>
      </c>
      <c r="C2506" s="3" t="s">
        <v>56</v>
      </c>
      <c r="D2506" s="4" t="s">
        <v>68</v>
      </c>
      <c r="E2506" s="4" t="s">
        <v>68</v>
      </c>
      <c r="F2506" s="4" t="s">
        <v>68</v>
      </c>
      <c r="G2506" s="4" t="s">
        <v>68</v>
      </c>
      <c r="H2506" s="4" t="s">
        <v>68</v>
      </c>
      <c r="I2506" s="3" t="s">
        <v>1843</v>
      </c>
      <c r="J2506" s="3" t="s">
        <v>244</v>
      </c>
      <c r="K2506" s="4" t="s">
        <v>68</v>
      </c>
      <c r="L2506" s="3" t="s">
        <v>245</v>
      </c>
      <c r="M2506" s="3" t="s">
        <v>61</v>
      </c>
      <c r="N2506" s="4" t="s">
        <v>68</v>
      </c>
      <c r="O2506" s="4" t="s">
        <v>68</v>
      </c>
      <c r="P2506" s="3" t="s">
        <v>246</v>
      </c>
      <c r="Q2506" s="3" t="s">
        <v>1858</v>
      </c>
      <c r="R2506" s="3" t="s">
        <v>474</v>
      </c>
      <c r="S2506" s="3" t="s">
        <v>245</v>
      </c>
      <c r="T2506" s="3" t="s">
        <v>475</v>
      </c>
      <c r="U2506" s="3" t="s">
        <v>124</v>
      </c>
      <c r="V2506" s="3" t="s">
        <v>45</v>
      </c>
      <c r="W2506" s="3" t="s">
        <v>34</v>
      </c>
      <c r="X2506" s="3" t="s">
        <v>46</v>
      </c>
      <c r="Y2506" s="3" t="s">
        <v>47</v>
      </c>
      <c r="Z2506" s="3" t="s">
        <v>187</v>
      </c>
      <c r="AA2506" s="3" t="s">
        <v>2612</v>
      </c>
      <c r="AB2506" s="4">
        <v>7</v>
      </c>
      <c r="AC2506" s="4">
        <v>170800</v>
      </c>
      <c r="AD2506" s="4">
        <v>170.8</v>
      </c>
      <c r="AE2506" s="4">
        <v>2052000</v>
      </c>
    </row>
    <row r="2507" spans="1:31" ht="22" customHeight="1" x14ac:dyDescent="0.3">
      <c r="A2507" s="5">
        <v>42586</v>
      </c>
      <c r="B2507" s="6" t="s">
        <v>31</v>
      </c>
      <c r="C2507" s="6" t="s">
        <v>56</v>
      </c>
      <c r="D2507" s="7" t="s">
        <v>68</v>
      </c>
      <c r="E2507" s="7" t="s">
        <v>68</v>
      </c>
      <c r="F2507" s="7" t="s">
        <v>68</v>
      </c>
      <c r="G2507" s="7" t="s">
        <v>68</v>
      </c>
      <c r="H2507" s="7" t="s">
        <v>68</v>
      </c>
      <c r="I2507" s="6" t="s">
        <v>1843</v>
      </c>
      <c r="J2507" s="6" t="s">
        <v>2278</v>
      </c>
      <c r="K2507" s="7" t="s">
        <v>68</v>
      </c>
      <c r="L2507" s="7" t="s">
        <v>68</v>
      </c>
      <c r="M2507" s="7" t="s">
        <v>68</v>
      </c>
      <c r="N2507" s="7" t="s">
        <v>68</v>
      </c>
      <c r="O2507" s="7" t="s">
        <v>68</v>
      </c>
      <c r="P2507" s="6" t="s">
        <v>2279</v>
      </c>
      <c r="Q2507" s="6" t="s">
        <v>1858</v>
      </c>
      <c r="R2507" s="6" t="s">
        <v>122</v>
      </c>
      <c r="S2507" s="6" t="s">
        <v>120</v>
      </c>
      <c r="T2507" s="6" t="s">
        <v>123</v>
      </c>
      <c r="U2507" s="6" t="s">
        <v>124</v>
      </c>
      <c r="V2507" s="6" t="s">
        <v>45</v>
      </c>
      <c r="W2507" s="6" t="s">
        <v>34</v>
      </c>
      <c r="X2507" s="6" t="s">
        <v>46</v>
      </c>
      <c r="Y2507" s="6" t="s">
        <v>47</v>
      </c>
      <c r="Z2507" s="6" t="s">
        <v>2189</v>
      </c>
      <c r="AA2507" s="6" t="s">
        <v>2613</v>
      </c>
      <c r="AB2507" s="7">
        <v>10</v>
      </c>
      <c r="AC2507" s="7">
        <v>165750</v>
      </c>
      <c r="AD2507" s="7">
        <v>165.75</v>
      </c>
      <c r="AE2507" s="7">
        <v>492000</v>
      </c>
    </row>
    <row r="2508" spans="1:31" ht="22" customHeight="1" x14ac:dyDescent="0.3">
      <c r="A2508" s="2">
        <v>42584</v>
      </c>
      <c r="B2508" s="3" t="s">
        <v>31</v>
      </c>
      <c r="C2508" s="3" t="s">
        <v>56</v>
      </c>
      <c r="D2508" s="4" t="s">
        <v>68</v>
      </c>
      <c r="E2508" s="4" t="s">
        <v>68</v>
      </c>
      <c r="F2508" s="4" t="s">
        <v>68</v>
      </c>
      <c r="G2508" s="4" t="s">
        <v>68</v>
      </c>
      <c r="H2508" s="4" t="s">
        <v>68</v>
      </c>
      <c r="I2508" s="3" t="s">
        <v>1843</v>
      </c>
      <c r="J2508" s="3" t="s">
        <v>1389</v>
      </c>
      <c r="K2508" s="4" t="s">
        <v>68</v>
      </c>
      <c r="L2508" s="3" t="s">
        <v>79</v>
      </c>
      <c r="M2508" s="4" t="s">
        <v>68</v>
      </c>
      <c r="N2508" s="4" t="s">
        <v>68</v>
      </c>
      <c r="O2508" s="4" t="s">
        <v>68</v>
      </c>
      <c r="P2508" s="3" t="s">
        <v>1390</v>
      </c>
      <c r="Q2508" s="3" t="s">
        <v>2031</v>
      </c>
      <c r="R2508" s="3" t="s">
        <v>82</v>
      </c>
      <c r="S2508" s="3" t="s">
        <v>79</v>
      </c>
      <c r="T2508" s="3" t="s">
        <v>83</v>
      </c>
      <c r="U2508" s="3" t="s">
        <v>65</v>
      </c>
      <c r="V2508" s="3" t="s">
        <v>45</v>
      </c>
      <c r="W2508" s="3" t="s">
        <v>34</v>
      </c>
      <c r="X2508" s="3" t="s">
        <v>46</v>
      </c>
      <c r="Y2508" s="3" t="s">
        <v>47</v>
      </c>
      <c r="Z2508" s="3" t="s">
        <v>84</v>
      </c>
      <c r="AA2508" s="3" t="s">
        <v>2614</v>
      </c>
      <c r="AB2508" s="4">
        <v>5</v>
      </c>
      <c r="AC2508" s="4">
        <v>72202</v>
      </c>
      <c r="AD2508" s="4">
        <v>72.2</v>
      </c>
      <c r="AE2508" s="4">
        <v>292000</v>
      </c>
    </row>
    <row r="2509" spans="1:31" ht="22" customHeight="1" x14ac:dyDescent="0.3">
      <c r="A2509" s="5">
        <v>42584</v>
      </c>
      <c r="B2509" s="6" t="s">
        <v>31</v>
      </c>
      <c r="C2509" s="6" t="s">
        <v>56</v>
      </c>
      <c r="D2509" s="7" t="s">
        <v>68</v>
      </c>
      <c r="E2509" s="7" t="s">
        <v>68</v>
      </c>
      <c r="F2509" s="7" t="s">
        <v>68</v>
      </c>
      <c r="G2509" s="7" t="s">
        <v>68</v>
      </c>
      <c r="H2509" s="7" t="s">
        <v>68</v>
      </c>
      <c r="I2509" s="6" t="s">
        <v>1843</v>
      </c>
      <c r="J2509" s="6" t="s">
        <v>1389</v>
      </c>
      <c r="K2509" s="7" t="s">
        <v>68</v>
      </c>
      <c r="L2509" s="6" t="s">
        <v>79</v>
      </c>
      <c r="M2509" s="7" t="s">
        <v>68</v>
      </c>
      <c r="N2509" s="7" t="s">
        <v>68</v>
      </c>
      <c r="O2509" s="7" t="s">
        <v>68</v>
      </c>
      <c r="P2509" s="6" t="s">
        <v>1390</v>
      </c>
      <c r="Q2509" s="6" t="s">
        <v>2031</v>
      </c>
      <c r="R2509" s="6" t="s">
        <v>82</v>
      </c>
      <c r="S2509" s="6" t="s">
        <v>79</v>
      </c>
      <c r="T2509" s="6" t="s">
        <v>83</v>
      </c>
      <c r="U2509" s="6" t="s">
        <v>65</v>
      </c>
      <c r="V2509" s="6" t="s">
        <v>45</v>
      </c>
      <c r="W2509" s="6" t="s">
        <v>34</v>
      </c>
      <c r="X2509" s="6" t="s">
        <v>46</v>
      </c>
      <c r="Y2509" s="6" t="s">
        <v>47</v>
      </c>
      <c r="Z2509" s="6" t="s">
        <v>84</v>
      </c>
      <c r="AA2509" s="6" t="s">
        <v>2614</v>
      </c>
      <c r="AB2509" s="7">
        <v>5</v>
      </c>
      <c r="AC2509" s="7">
        <v>72201</v>
      </c>
      <c r="AD2509" s="7">
        <v>72.2</v>
      </c>
      <c r="AE2509" s="7">
        <v>292000</v>
      </c>
    </row>
    <row r="2510" spans="1:31" ht="22" customHeight="1" x14ac:dyDescent="0.3">
      <c r="A2510" s="2">
        <v>42584</v>
      </c>
      <c r="B2510" s="3" t="s">
        <v>31</v>
      </c>
      <c r="C2510" s="3" t="s">
        <v>56</v>
      </c>
      <c r="D2510" s="4" t="s">
        <v>68</v>
      </c>
      <c r="E2510" s="4" t="s">
        <v>68</v>
      </c>
      <c r="F2510" s="4" t="s">
        <v>68</v>
      </c>
      <c r="G2510" s="4" t="s">
        <v>68</v>
      </c>
      <c r="H2510" s="4" t="s">
        <v>68</v>
      </c>
      <c r="I2510" s="3" t="s">
        <v>1843</v>
      </c>
      <c r="J2510" s="3" t="s">
        <v>1389</v>
      </c>
      <c r="K2510" s="4" t="s">
        <v>68</v>
      </c>
      <c r="L2510" s="3" t="s">
        <v>79</v>
      </c>
      <c r="M2510" s="4" t="s">
        <v>68</v>
      </c>
      <c r="N2510" s="4" t="s">
        <v>68</v>
      </c>
      <c r="O2510" s="4" t="s">
        <v>68</v>
      </c>
      <c r="P2510" s="3" t="s">
        <v>1390</v>
      </c>
      <c r="Q2510" s="3" t="s">
        <v>2031</v>
      </c>
      <c r="R2510" s="3" t="s">
        <v>82</v>
      </c>
      <c r="S2510" s="3" t="s">
        <v>79</v>
      </c>
      <c r="T2510" s="3" t="s">
        <v>83</v>
      </c>
      <c r="U2510" s="3" t="s">
        <v>65</v>
      </c>
      <c r="V2510" s="3" t="s">
        <v>45</v>
      </c>
      <c r="W2510" s="3" t="s">
        <v>34</v>
      </c>
      <c r="X2510" s="3" t="s">
        <v>46</v>
      </c>
      <c r="Y2510" s="3" t="s">
        <v>47</v>
      </c>
      <c r="Z2510" s="3" t="s">
        <v>84</v>
      </c>
      <c r="AA2510" s="3" t="s">
        <v>2380</v>
      </c>
      <c r="AB2510" s="4">
        <v>6</v>
      </c>
      <c r="AC2510" s="4">
        <v>86634</v>
      </c>
      <c r="AD2510" s="4">
        <v>86.63</v>
      </c>
      <c r="AE2510" s="4">
        <v>351000</v>
      </c>
    </row>
    <row r="2511" spans="1:31" ht="22" customHeight="1" x14ac:dyDescent="0.3">
      <c r="A2511" s="5">
        <v>42584</v>
      </c>
      <c r="B2511" s="6" t="s">
        <v>31</v>
      </c>
      <c r="C2511" s="6" t="s">
        <v>56</v>
      </c>
      <c r="D2511" s="7" t="s">
        <v>68</v>
      </c>
      <c r="E2511" s="7" t="s">
        <v>68</v>
      </c>
      <c r="F2511" s="7" t="s">
        <v>68</v>
      </c>
      <c r="G2511" s="7" t="s">
        <v>68</v>
      </c>
      <c r="H2511" s="7" t="s">
        <v>68</v>
      </c>
      <c r="I2511" s="6" t="s">
        <v>1843</v>
      </c>
      <c r="J2511" s="6" t="s">
        <v>1389</v>
      </c>
      <c r="K2511" s="7" t="s">
        <v>68</v>
      </c>
      <c r="L2511" s="6" t="s">
        <v>79</v>
      </c>
      <c r="M2511" s="7" t="s">
        <v>68</v>
      </c>
      <c r="N2511" s="7" t="s">
        <v>68</v>
      </c>
      <c r="O2511" s="7" t="s">
        <v>68</v>
      </c>
      <c r="P2511" s="6" t="s">
        <v>1390</v>
      </c>
      <c r="Q2511" s="6" t="s">
        <v>2031</v>
      </c>
      <c r="R2511" s="6" t="s">
        <v>82</v>
      </c>
      <c r="S2511" s="6" t="s">
        <v>79</v>
      </c>
      <c r="T2511" s="6" t="s">
        <v>83</v>
      </c>
      <c r="U2511" s="6" t="s">
        <v>65</v>
      </c>
      <c r="V2511" s="6" t="s">
        <v>45</v>
      </c>
      <c r="W2511" s="6" t="s">
        <v>34</v>
      </c>
      <c r="X2511" s="6" t="s">
        <v>46</v>
      </c>
      <c r="Y2511" s="6" t="s">
        <v>47</v>
      </c>
      <c r="Z2511" s="6" t="s">
        <v>84</v>
      </c>
      <c r="AA2511" s="6" t="s">
        <v>2380</v>
      </c>
      <c r="AB2511" s="7">
        <v>6</v>
      </c>
      <c r="AC2511" s="7">
        <v>86681</v>
      </c>
      <c r="AD2511" s="7">
        <v>86.68</v>
      </c>
      <c r="AE2511" s="7">
        <v>351000</v>
      </c>
    </row>
    <row r="2512" spans="1:31" ht="22" customHeight="1" x14ac:dyDescent="0.3">
      <c r="A2512" s="2">
        <v>42582</v>
      </c>
      <c r="B2512" s="3" t="s">
        <v>31</v>
      </c>
      <c r="C2512" s="3" t="s">
        <v>56</v>
      </c>
      <c r="D2512" s="4" t="s">
        <v>68</v>
      </c>
      <c r="E2512" s="4" t="s">
        <v>68</v>
      </c>
      <c r="F2512" s="4" t="s">
        <v>68</v>
      </c>
      <c r="G2512" s="4" t="s">
        <v>68</v>
      </c>
      <c r="H2512" s="4" t="s">
        <v>68</v>
      </c>
      <c r="I2512" s="3" t="s">
        <v>1843</v>
      </c>
      <c r="J2512" s="3" t="s">
        <v>2570</v>
      </c>
      <c r="K2512" s="4" t="s">
        <v>68</v>
      </c>
      <c r="L2512" s="3" t="s">
        <v>120</v>
      </c>
      <c r="M2512" s="4" t="s">
        <v>68</v>
      </c>
      <c r="N2512" s="4" t="s">
        <v>68</v>
      </c>
      <c r="O2512" s="4" t="s">
        <v>68</v>
      </c>
      <c r="P2512" s="3" t="s">
        <v>2571</v>
      </c>
      <c r="Q2512" s="3" t="s">
        <v>1858</v>
      </c>
      <c r="R2512" s="3" t="s">
        <v>122</v>
      </c>
      <c r="S2512" s="3" t="s">
        <v>120</v>
      </c>
      <c r="T2512" s="3" t="s">
        <v>123</v>
      </c>
      <c r="U2512" s="3" t="s">
        <v>124</v>
      </c>
      <c r="V2512" s="3" t="s">
        <v>45</v>
      </c>
      <c r="W2512" s="3" t="s">
        <v>34</v>
      </c>
      <c r="X2512" s="3" t="s">
        <v>46</v>
      </c>
      <c r="Y2512" s="3" t="s">
        <v>47</v>
      </c>
      <c r="Z2512" s="3" t="s">
        <v>143</v>
      </c>
      <c r="AA2512" s="3" t="s">
        <v>2615</v>
      </c>
      <c r="AB2512" s="4">
        <v>6</v>
      </c>
      <c r="AC2512" s="4">
        <v>64800</v>
      </c>
      <c r="AD2512" s="4">
        <v>64.8</v>
      </c>
      <c r="AE2512" s="4">
        <v>382000</v>
      </c>
    </row>
    <row r="2513" spans="1:31" ht="22" customHeight="1" x14ac:dyDescent="0.3">
      <c r="A2513" s="5">
        <v>42582</v>
      </c>
      <c r="B2513" s="6" t="s">
        <v>31</v>
      </c>
      <c r="C2513" s="6" t="s">
        <v>56</v>
      </c>
      <c r="D2513" s="7" t="s">
        <v>68</v>
      </c>
      <c r="E2513" s="7" t="s">
        <v>68</v>
      </c>
      <c r="F2513" s="7" t="s">
        <v>68</v>
      </c>
      <c r="G2513" s="7" t="s">
        <v>68</v>
      </c>
      <c r="H2513" s="7" t="s">
        <v>68</v>
      </c>
      <c r="I2513" s="6" t="s">
        <v>1843</v>
      </c>
      <c r="J2513" s="6" t="s">
        <v>1676</v>
      </c>
      <c r="K2513" s="6" t="s">
        <v>1677</v>
      </c>
      <c r="L2513" s="6" t="s">
        <v>92</v>
      </c>
      <c r="M2513" s="6" t="s">
        <v>61</v>
      </c>
      <c r="N2513" s="9">
        <v>42196711</v>
      </c>
      <c r="O2513" s="7" t="s">
        <v>68</v>
      </c>
      <c r="P2513" s="6" t="s">
        <v>1678</v>
      </c>
      <c r="Q2513" s="6" t="s">
        <v>1858</v>
      </c>
      <c r="R2513" s="6" t="s">
        <v>91</v>
      </c>
      <c r="S2513" s="6" t="s">
        <v>92</v>
      </c>
      <c r="T2513" s="6" t="s">
        <v>93</v>
      </c>
      <c r="U2513" s="6" t="s">
        <v>94</v>
      </c>
      <c r="V2513" s="6" t="s">
        <v>45</v>
      </c>
      <c r="W2513" s="6" t="s">
        <v>34</v>
      </c>
      <c r="X2513" s="6" t="s">
        <v>46</v>
      </c>
      <c r="Y2513" s="6" t="s">
        <v>47</v>
      </c>
      <c r="Z2513" s="6" t="s">
        <v>205</v>
      </c>
      <c r="AA2513" s="6" t="s">
        <v>2616</v>
      </c>
      <c r="AB2513" s="7">
        <v>2</v>
      </c>
      <c r="AC2513" s="7">
        <v>25200</v>
      </c>
      <c r="AD2513" s="7">
        <v>25.2</v>
      </c>
      <c r="AE2513" s="7">
        <v>329000</v>
      </c>
    </row>
    <row r="2514" spans="1:31" ht="22" customHeight="1" x14ac:dyDescent="0.3">
      <c r="A2514" s="2">
        <v>42582</v>
      </c>
      <c r="B2514" s="3" t="s">
        <v>31</v>
      </c>
      <c r="C2514" s="3" t="s">
        <v>56</v>
      </c>
      <c r="D2514" s="4" t="s">
        <v>68</v>
      </c>
      <c r="E2514" s="4" t="s">
        <v>68</v>
      </c>
      <c r="F2514" s="4" t="s">
        <v>68</v>
      </c>
      <c r="G2514" s="4" t="s">
        <v>68</v>
      </c>
      <c r="H2514" s="4" t="s">
        <v>68</v>
      </c>
      <c r="I2514" s="3" t="s">
        <v>1843</v>
      </c>
      <c r="J2514" s="3" t="s">
        <v>2570</v>
      </c>
      <c r="K2514" s="4" t="s">
        <v>68</v>
      </c>
      <c r="L2514" s="3" t="s">
        <v>120</v>
      </c>
      <c r="M2514" s="4" t="s">
        <v>68</v>
      </c>
      <c r="N2514" s="4" t="s">
        <v>68</v>
      </c>
      <c r="O2514" s="4" t="s">
        <v>68</v>
      </c>
      <c r="P2514" s="3" t="s">
        <v>2571</v>
      </c>
      <c r="Q2514" s="3" t="s">
        <v>1858</v>
      </c>
      <c r="R2514" s="3" t="s">
        <v>122</v>
      </c>
      <c r="S2514" s="3" t="s">
        <v>120</v>
      </c>
      <c r="T2514" s="3" t="s">
        <v>123</v>
      </c>
      <c r="U2514" s="3" t="s">
        <v>124</v>
      </c>
      <c r="V2514" s="3" t="s">
        <v>45</v>
      </c>
      <c r="W2514" s="3" t="s">
        <v>34</v>
      </c>
      <c r="X2514" s="3" t="s">
        <v>46</v>
      </c>
      <c r="Y2514" s="3" t="s">
        <v>47</v>
      </c>
      <c r="Z2514" s="3" t="s">
        <v>143</v>
      </c>
      <c r="AA2514" s="3" t="s">
        <v>2617</v>
      </c>
      <c r="AB2514" s="4">
        <v>2</v>
      </c>
      <c r="AC2514" s="4">
        <v>21600</v>
      </c>
      <c r="AD2514" s="4">
        <v>21.6</v>
      </c>
      <c r="AE2514" s="4">
        <v>127000</v>
      </c>
    </row>
    <row r="2515" spans="1:31" ht="22" customHeight="1" x14ac:dyDescent="0.3">
      <c r="A2515" s="5">
        <v>42575</v>
      </c>
      <c r="B2515" s="6" t="s">
        <v>31</v>
      </c>
      <c r="C2515" s="6" t="s">
        <v>56</v>
      </c>
      <c r="D2515" s="7" t="s">
        <v>68</v>
      </c>
      <c r="E2515" s="7" t="s">
        <v>68</v>
      </c>
      <c r="F2515" s="7" t="s">
        <v>68</v>
      </c>
      <c r="G2515" s="7" t="s">
        <v>68</v>
      </c>
      <c r="H2515" s="7" t="s">
        <v>68</v>
      </c>
      <c r="I2515" s="6" t="s">
        <v>1843</v>
      </c>
      <c r="J2515" s="6" t="s">
        <v>1617</v>
      </c>
      <c r="K2515" s="7" t="s">
        <v>68</v>
      </c>
      <c r="L2515" s="6" t="s">
        <v>120</v>
      </c>
      <c r="M2515" s="6" t="s">
        <v>201</v>
      </c>
      <c r="N2515" s="7">
        <v>7589720240.8400002</v>
      </c>
      <c r="O2515" s="7">
        <v>2245237340.3299999</v>
      </c>
      <c r="P2515" s="6" t="s">
        <v>1618</v>
      </c>
      <c r="Q2515" s="6" t="s">
        <v>1858</v>
      </c>
      <c r="R2515" s="6" t="s">
        <v>316</v>
      </c>
      <c r="S2515" s="6" t="s">
        <v>120</v>
      </c>
      <c r="T2515" s="6" t="s">
        <v>317</v>
      </c>
      <c r="U2515" s="6" t="s">
        <v>124</v>
      </c>
      <c r="V2515" s="6" t="s">
        <v>45</v>
      </c>
      <c r="W2515" s="6" t="s">
        <v>34</v>
      </c>
      <c r="X2515" s="6" t="s">
        <v>46</v>
      </c>
      <c r="Y2515" s="6" t="s">
        <v>47</v>
      </c>
      <c r="Z2515" s="6" t="s">
        <v>2189</v>
      </c>
      <c r="AA2515" s="6" t="s">
        <v>2618</v>
      </c>
      <c r="AB2515" s="7">
        <v>10</v>
      </c>
      <c r="AC2515" s="7">
        <v>165750</v>
      </c>
      <c r="AD2515" s="7">
        <v>165.75</v>
      </c>
      <c r="AE2515" s="7">
        <v>502000</v>
      </c>
    </row>
    <row r="2516" spans="1:31" ht="22" customHeight="1" x14ac:dyDescent="0.3">
      <c r="A2516" s="2">
        <v>42575</v>
      </c>
      <c r="B2516" s="3" t="s">
        <v>31</v>
      </c>
      <c r="C2516" s="3" t="s">
        <v>56</v>
      </c>
      <c r="D2516" s="4" t="s">
        <v>68</v>
      </c>
      <c r="E2516" s="4" t="s">
        <v>68</v>
      </c>
      <c r="F2516" s="4" t="s">
        <v>68</v>
      </c>
      <c r="G2516" s="4" t="s">
        <v>68</v>
      </c>
      <c r="H2516" s="4" t="s">
        <v>68</v>
      </c>
      <c r="I2516" s="3" t="s">
        <v>1843</v>
      </c>
      <c r="J2516" s="3" t="s">
        <v>1382</v>
      </c>
      <c r="K2516" s="3" t="s">
        <v>119</v>
      </c>
      <c r="L2516" s="3" t="s">
        <v>120</v>
      </c>
      <c r="M2516" s="4" t="s">
        <v>68</v>
      </c>
      <c r="N2516" s="4" t="s">
        <v>68</v>
      </c>
      <c r="O2516" s="4" t="s">
        <v>68</v>
      </c>
      <c r="P2516" s="3" t="s">
        <v>1383</v>
      </c>
      <c r="Q2516" s="3" t="s">
        <v>1858</v>
      </c>
      <c r="R2516" s="3" t="s">
        <v>122</v>
      </c>
      <c r="S2516" s="3" t="s">
        <v>120</v>
      </c>
      <c r="T2516" s="3" t="s">
        <v>123</v>
      </c>
      <c r="U2516" s="3" t="s">
        <v>124</v>
      </c>
      <c r="V2516" s="3" t="s">
        <v>45</v>
      </c>
      <c r="W2516" s="3" t="s">
        <v>34</v>
      </c>
      <c r="X2516" s="3" t="s">
        <v>46</v>
      </c>
      <c r="Y2516" s="3" t="s">
        <v>47</v>
      </c>
      <c r="Z2516" s="3" t="s">
        <v>971</v>
      </c>
      <c r="AA2516" s="3" t="s">
        <v>2619</v>
      </c>
      <c r="AB2516" s="4">
        <v>2</v>
      </c>
      <c r="AC2516" s="4">
        <v>16416</v>
      </c>
      <c r="AD2516" s="4">
        <v>16.420000000000002</v>
      </c>
      <c r="AE2516" s="4">
        <v>375000</v>
      </c>
    </row>
    <row r="2517" spans="1:31" ht="22" customHeight="1" x14ac:dyDescent="0.3">
      <c r="A2517" s="5">
        <v>42575</v>
      </c>
      <c r="B2517" s="6" t="s">
        <v>31</v>
      </c>
      <c r="C2517" s="6" t="s">
        <v>56</v>
      </c>
      <c r="D2517" s="7" t="s">
        <v>68</v>
      </c>
      <c r="E2517" s="7" t="s">
        <v>68</v>
      </c>
      <c r="F2517" s="7" t="s">
        <v>68</v>
      </c>
      <c r="G2517" s="7" t="s">
        <v>68</v>
      </c>
      <c r="H2517" s="7" t="s">
        <v>68</v>
      </c>
      <c r="I2517" s="6" t="s">
        <v>1843</v>
      </c>
      <c r="J2517" s="6" t="s">
        <v>2620</v>
      </c>
      <c r="K2517" s="7" t="s">
        <v>68</v>
      </c>
      <c r="L2517" s="6" t="s">
        <v>120</v>
      </c>
      <c r="M2517" s="6" t="s">
        <v>61</v>
      </c>
      <c r="N2517" s="7" t="s">
        <v>68</v>
      </c>
      <c r="O2517" s="7" t="s">
        <v>68</v>
      </c>
      <c r="P2517" s="6" t="s">
        <v>2621</v>
      </c>
      <c r="Q2517" s="6" t="s">
        <v>1858</v>
      </c>
      <c r="R2517" s="6" t="s">
        <v>122</v>
      </c>
      <c r="S2517" s="6" t="s">
        <v>120</v>
      </c>
      <c r="T2517" s="6" t="s">
        <v>123</v>
      </c>
      <c r="U2517" s="6" t="s">
        <v>124</v>
      </c>
      <c r="V2517" s="6" t="s">
        <v>45</v>
      </c>
      <c r="W2517" s="6" t="s">
        <v>34</v>
      </c>
      <c r="X2517" s="6" t="s">
        <v>46</v>
      </c>
      <c r="Y2517" s="6" t="s">
        <v>47</v>
      </c>
      <c r="Z2517" s="6" t="s">
        <v>129</v>
      </c>
      <c r="AA2517" s="6" t="s">
        <v>2622</v>
      </c>
      <c r="AB2517" s="7">
        <v>1</v>
      </c>
      <c r="AC2517" s="7">
        <v>21720</v>
      </c>
      <c r="AD2517" s="7">
        <v>21.72</v>
      </c>
      <c r="AE2517" s="7">
        <v>496000</v>
      </c>
    </row>
    <row r="2518" spans="1:31" ht="22" customHeight="1" x14ac:dyDescent="0.3">
      <c r="A2518" s="2">
        <v>42575</v>
      </c>
      <c r="B2518" s="3" t="s">
        <v>31</v>
      </c>
      <c r="C2518" s="3" t="s">
        <v>56</v>
      </c>
      <c r="D2518" s="4" t="s">
        <v>68</v>
      </c>
      <c r="E2518" s="4" t="s">
        <v>68</v>
      </c>
      <c r="F2518" s="4" t="s">
        <v>68</v>
      </c>
      <c r="G2518" s="4" t="s">
        <v>68</v>
      </c>
      <c r="H2518" s="4" t="s">
        <v>68</v>
      </c>
      <c r="I2518" s="3" t="s">
        <v>1843</v>
      </c>
      <c r="J2518" s="3" t="s">
        <v>1149</v>
      </c>
      <c r="K2518" s="4" t="s">
        <v>68</v>
      </c>
      <c r="L2518" s="3" t="s">
        <v>120</v>
      </c>
      <c r="M2518" s="3" t="s">
        <v>61</v>
      </c>
      <c r="N2518" s="4" t="s">
        <v>68</v>
      </c>
      <c r="O2518" s="4" t="s">
        <v>68</v>
      </c>
      <c r="P2518" s="3" t="s">
        <v>1309</v>
      </c>
      <c r="Q2518" s="3" t="s">
        <v>1858</v>
      </c>
      <c r="R2518" s="3" t="s">
        <v>122</v>
      </c>
      <c r="S2518" s="3" t="s">
        <v>120</v>
      </c>
      <c r="T2518" s="3" t="s">
        <v>123</v>
      </c>
      <c r="U2518" s="3" t="s">
        <v>124</v>
      </c>
      <c r="V2518" s="3" t="s">
        <v>45</v>
      </c>
      <c r="W2518" s="3" t="s">
        <v>34</v>
      </c>
      <c r="X2518" s="3" t="s">
        <v>46</v>
      </c>
      <c r="Y2518" s="3" t="s">
        <v>47</v>
      </c>
      <c r="Z2518" s="3" t="s">
        <v>971</v>
      </c>
      <c r="AA2518" s="3" t="s">
        <v>2623</v>
      </c>
      <c r="AB2518" s="4">
        <v>2</v>
      </c>
      <c r="AC2518" s="4">
        <v>22800</v>
      </c>
      <c r="AD2518" s="4">
        <v>22.8</v>
      </c>
      <c r="AE2518" s="4">
        <v>521000</v>
      </c>
    </row>
    <row r="2519" spans="1:31" ht="22" customHeight="1" x14ac:dyDescent="0.3">
      <c r="A2519" s="5">
        <v>42575</v>
      </c>
      <c r="B2519" s="6" t="s">
        <v>31</v>
      </c>
      <c r="C2519" s="6" t="s">
        <v>56</v>
      </c>
      <c r="D2519" s="7" t="s">
        <v>68</v>
      </c>
      <c r="E2519" s="7" t="s">
        <v>68</v>
      </c>
      <c r="F2519" s="7" t="s">
        <v>68</v>
      </c>
      <c r="G2519" s="7" t="s">
        <v>68</v>
      </c>
      <c r="H2519" s="7" t="s">
        <v>68</v>
      </c>
      <c r="I2519" s="6" t="s">
        <v>1843</v>
      </c>
      <c r="J2519" s="6" t="s">
        <v>1617</v>
      </c>
      <c r="K2519" s="7" t="s">
        <v>68</v>
      </c>
      <c r="L2519" s="6" t="s">
        <v>120</v>
      </c>
      <c r="M2519" s="6" t="s">
        <v>201</v>
      </c>
      <c r="N2519" s="7">
        <v>7589720240.8400002</v>
      </c>
      <c r="O2519" s="7">
        <v>2245237340.3299999</v>
      </c>
      <c r="P2519" s="6" t="s">
        <v>1618</v>
      </c>
      <c r="Q2519" s="6" t="s">
        <v>1858</v>
      </c>
      <c r="R2519" s="6" t="s">
        <v>316</v>
      </c>
      <c r="S2519" s="6" t="s">
        <v>120</v>
      </c>
      <c r="T2519" s="6" t="s">
        <v>317</v>
      </c>
      <c r="U2519" s="6" t="s">
        <v>124</v>
      </c>
      <c r="V2519" s="6" t="s">
        <v>45</v>
      </c>
      <c r="W2519" s="6" t="s">
        <v>34</v>
      </c>
      <c r="X2519" s="6" t="s">
        <v>46</v>
      </c>
      <c r="Y2519" s="6" t="s">
        <v>47</v>
      </c>
      <c r="Z2519" s="6" t="s">
        <v>2189</v>
      </c>
      <c r="AA2519" s="6" t="s">
        <v>2423</v>
      </c>
      <c r="AB2519" s="7">
        <v>10</v>
      </c>
      <c r="AC2519" s="7">
        <v>165750</v>
      </c>
      <c r="AD2519" s="7">
        <v>165.75</v>
      </c>
      <c r="AE2519" s="7">
        <v>502000</v>
      </c>
    </row>
    <row r="2520" spans="1:31" ht="22" customHeight="1" x14ac:dyDescent="0.3">
      <c r="A2520" s="2">
        <v>42575</v>
      </c>
      <c r="B2520" s="3" t="s">
        <v>31</v>
      </c>
      <c r="C2520" s="3" t="s">
        <v>56</v>
      </c>
      <c r="D2520" s="4" t="s">
        <v>68</v>
      </c>
      <c r="E2520" s="4" t="s">
        <v>68</v>
      </c>
      <c r="F2520" s="4" t="s">
        <v>68</v>
      </c>
      <c r="G2520" s="4" t="s">
        <v>68</v>
      </c>
      <c r="H2520" s="4" t="s">
        <v>68</v>
      </c>
      <c r="I2520" s="3" t="s">
        <v>1843</v>
      </c>
      <c r="J2520" s="3" t="s">
        <v>1617</v>
      </c>
      <c r="K2520" s="4" t="s">
        <v>68</v>
      </c>
      <c r="L2520" s="3" t="s">
        <v>120</v>
      </c>
      <c r="M2520" s="3" t="s">
        <v>201</v>
      </c>
      <c r="N2520" s="4">
        <v>7589720240.8400002</v>
      </c>
      <c r="O2520" s="4">
        <v>2245237340.3299999</v>
      </c>
      <c r="P2520" s="3" t="s">
        <v>1618</v>
      </c>
      <c r="Q2520" s="3" t="s">
        <v>1858</v>
      </c>
      <c r="R2520" s="3" t="s">
        <v>316</v>
      </c>
      <c r="S2520" s="3" t="s">
        <v>120</v>
      </c>
      <c r="T2520" s="3" t="s">
        <v>317</v>
      </c>
      <c r="U2520" s="3" t="s">
        <v>124</v>
      </c>
      <c r="V2520" s="3" t="s">
        <v>45</v>
      </c>
      <c r="W2520" s="3" t="s">
        <v>34</v>
      </c>
      <c r="X2520" s="3" t="s">
        <v>46</v>
      </c>
      <c r="Y2520" s="3" t="s">
        <v>47</v>
      </c>
      <c r="Z2520" s="3" t="s">
        <v>2189</v>
      </c>
      <c r="AA2520" s="3" t="s">
        <v>2423</v>
      </c>
      <c r="AB2520" s="4">
        <v>10</v>
      </c>
      <c r="AC2520" s="4">
        <v>165750</v>
      </c>
      <c r="AD2520" s="4">
        <v>165.75</v>
      </c>
      <c r="AE2520" s="4">
        <v>502000</v>
      </c>
    </row>
    <row r="2521" spans="1:31" ht="22" customHeight="1" x14ac:dyDescent="0.3">
      <c r="A2521" s="5">
        <v>42572</v>
      </c>
      <c r="B2521" s="6" t="s">
        <v>31</v>
      </c>
      <c r="C2521" s="6" t="s">
        <v>56</v>
      </c>
      <c r="D2521" s="7" t="s">
        <v>68</v>
      </c>
      <c r="E2521" s="7" t="s">
        <v>68</v>
      </c>
      <c r="F2521" s="7" t="s">
        <v>68</v>
      </c>
      <c r="G2521" s="7" t="s">
        <v>68</v>
      </c>
      <c r="H2521" s="7" t="s">
        <v>68</v>
      </c>
      <c r="I2521" s="6" t="s">
        <v>1843</v>
      </c>
      <c r="J2521" s="6" t="s">
        <v>244</v>
      </c>
      <c r="K2521" s="7" t="s">
        <v>68</v>
      </c>
      <c r="L2521" s="6" t="s">
        <v>245</v>
      </c>
      <c r="M2521" s="6" t="s">
        <v>61</v>
      </c>
      <c r="N2521" s="7" t="s">
        <v>68</v>
      </c>
      <c r="O2521" s="7" t="s">
        <v>68</v>
      </c>
      <c r="P2521" s="6" t="s">
        <v>246</v>
      </c>
      <c r="Q2521" s="6" t="s">
        <v>1858</v>
      </c>
      <c r="R2521" s="6" t="s">
        <v>474</v>
      </c>
      <c r="S2521" s="6" t="s">
        <v>245</v>
      </c>
      <c r="T2521" s="6" t="s">
        <v>475</v>
      </c>
      <c r="U2521" s="6" t="s">
        <v>124</v>
      </c>
      <c r="V2521" s="6" t="s">
        <v>45</v>
      </c>
      <c r="W2521" s="6" t="s">
        <v>34</v>
      </c>
      <c r="X2521" s="6" t="s">
        <v>46</v>
      </c>
      <c r="Y2521" s="6" t="s">
        <v>47</v>
      </c>
      <c r="Z2521" s="6" t="s">
        <v>187</v>
      </c>
      <c r="AA2521" s="6" t="s">
        <v>2624</v>
      </c>
      <c r="AB2521" s="7">
        <v>2</v>
      </c>
      <c r="AC2521" s="7">
        <v>48800</v>
      </c>
      <c r="AD2521" s="7">
        <v>48.8</v>
      </c>
      <c r="AE2521" s="7">
        <v>481000</v>
      </c>
    </row>
    <row r="2522" spans="1:31" ht="22" customHeight="1" x14ac:dyDescent="0.3">
      <c r="A2522" s="2">
        <v>42570</v>
      </c>
      <c r="B2522" s="3" t="s">
        <v>31</v>
      </c>
      <c r="C2522" s="3" t="s">
        <v>56</v>
      </c>
      <c r="D2522" s="4" t="s">
        <v>68</v>
      </c>
      <c r="E2522" s="4" t="s">
        <v>68</v>
      </c>
      <c r="F2522" s="4" t="s">
        <v>68</v>
      </c>
      <c r="G2522" s="4" t="s">
        <v>68</v>
      </c>
      <c r="H2522" s="4" t="s">
        <v>68</v>
      </c>
      <c r="I2522" s="3" t="s">
        <v>1843</v>
      </c>
      <c r="J2522" s="3" t="s">
        <v>230</v>
      </c>
      <c r="K2522" s="3" t="s">
        <v>580</v>
      </c>
      <c r="L2522" s="3" t="s">
        <v>110</v>
      </c>
      <c r="M2522" s="4" t="s">
        <v>68</v>
      </c>
      <c r="N2522" s="4" t="s">
        <v>68</v>
      </c>
      <c r="O2522" s="4" t="s">
        <v>68</v>
      </c>
      <c r="P2522" s="3" t="s">
        <v>231</v>
      </c>
      <c r="Q2522" s="3" t="s">
        <v>1858</v>
      </c>
      <c r="R2522" s="3" t="s">
        <v>133</v>
      </c>
      <c r="S2522" s="3" t="s">
        <v>110</v>
      </c>
      <c r="T2522" s="3" t="s">
        <v>134</v>
      </c>
      <c r="U2522" s="3" t="s">
        <v>115</v>
      </c>
      <c r="V2522" s="3" t="s">
        <v>45</v>
      </c>
      <c r="W2522" s="3" t="s">
        <v>34</v>
      </c>
      <c r="X2522" s="3" t="s">
        <v>46</v>
      </c>
      <c r="Y2522" s="3" t="s">
        <v>47</v>
      </c>
      <c r="Z2522" s="3" t="s">
        <v>232</v>
      </c>
      <c r="AA2522" s="3" t="s">
        <v>2625</v>
      </c>
      <c r="AB2522" s="4">
        <v>2</v>
      </c>
      <c r="AC2522" s="4">
        <v>31520</v>
      </c>
      <c r="AD2522" s="4">
        <v>31.52</v>
      </c>
      <c r="AE2522" s="4">
        <v>53400</v>
      </c>
    </row>
    <row r="2523" spans="1:31" ht="22" customHeight="1" x14ac:dyDescent="0.3">
      <c r="A2523" s="5">
        <v>42570</v>
      </c>
      <c r="B2523" s="6" t="s">
        <v>107</v>
      </c>
      <c r="C2523" s="6" t="s">
        <v>56</v>
      </c>
      <c r="D2523" s="7" t="s">
        <v>68</v>
      </c>
      <c r="E2523" s="7" t="s">
        <v>68</v>
      </c>
      <c r="F2523" s="7" t="s">
        <v>68</v>
      </c>
      <c r="G2523" s="7" t="s">
        <v>68</v>
      </c>
      <c r="H2523" s="7" t="s">
        <v>68</v>
      </c>
      <c r="I2523" s="6" t="s">
        <v>1843</v>
      </c>
      <c r="J2523" s="6" t="s">
        <v>1429</v>
      </c>
      <c r="K2523" s="6" t="s">
        <v>1430</v>
      </c>
      <c r="L2523" s="6" t="s">
        <v>110</v>
      </c>
      <c r="M2523" s="6" t="s">
        <v>61</v>
      </c>
      <c r="N2523" s="7">
        <v>4753761516.5299997</v>
      </c>
      <c r="O2523" s="7">
        <v>5288790928.5600004</v>
      </c>
      <c r="P2523" s="6" t="s">
        <v>1431</v>
      </c>
      <c r="Q2523" s="6" t="s">
        <v>1858</v>
      </c>
      <c r="R2523" s="6" t="s">
        <v>133</v>
      </c>
      <c r="S2523" s="6" t="s">
        <v>110</v>
      </c>
      <c r="T2523" s="6" t="s">
        <v>134</v>
      </c>
      <c r="U2523" s="6" t="s">
        <v>115</v>
      </c>
      <c r="V2523" s="6" t="s">
        <v>45</v>
      </c>
      <c r="W2523" s="6" t="s">
        <v>34</v>
      </c>
      <c r="X2523" s="6" t="s">
        <v>46</v>
      </c>
      <c r="Y2523" s="6" t="s">
        <v>47</v>
      </c>
      <c r="Z2523" s="6" t="s">
        <v>971</v>
      </c>
      <c r="AA2523" s="6" t="s">
        <v>2626</v>
      </c>
      <c r="AB2523" s="7">
        <v>1</v>
      </c>
      <c r="AC2523" s="7">
        <v>11556</v>
      </c>
      <c r="AD2523" s="7">
        <v>11.56</v>
      </c>
      <c r="AE2523" s="7">
        <v>264000</v>
      </c>
    </row>
    <row r="2524" spans="1:31" ht="22" customHeight="1" x14ac:dyDescent="0.3">
      <c r="A2524" s="2">
        <v>42570</v>
      </c>
      <c r="B2524" s="3" t="s">
        <v>107</v>
      </c>
      <c r="C2524" s="3" t="s">
        <v>56</v>
      </c>
      <c r="D2524" s="4" t="s">
        <v>68</v>
      </c>
      <c r="E2524" s="4" t="s">
        <v>68</v>
      </c>
      <c r="F2524" s="4" t="s">
        <v>68</v>
      </c>
      <c r="G2524" s="4" t="s">
        <v>68</v>
      </c>
      <c r="H2524" s="4" t="s">
        <v>68</v>
      </c>
      <c r="I2524" s="3" t="s">
        <v>1843</v>
      </c>
      <c r="J2524" s="3" t="s">
        <v>1429</v>
      </c>
      <c r="K2524" s="3" t="s">
        <v>1430</v>
      </c>
      <c r="L2524" s="3" t="s">
        <v>110</v>
      </c>
      <c r="M2524" s="3" t="s">
        <v>61</v>
      </c>
      <c r="N2524" s="4">
        <v>4753761516.5299997</v>
      </c>
      <c r="O2524" s="4">
        <v>5288790928.5600004</v>
      </c>
      <c r="P2524" s="3" t="s">
        <v>1431</v>
      </c>
      <c r="Q2524" s="3" t="s">
        <v>1858</v>
      </c>
      <c r="R2524" s="3" t="s">
        <v>133</v>
      </c>
      <c r="S2524" s="3" t="s">
        <v>110</v>
      </c>
      <c r="T2524" s="3" t="s">
        <v>134</v>
      </c>
      <c r="U2524" s="3" t="s">
        <v>115</v>
      </c>
      <c r="V2524" s="3" t="s">
        <v>45</v>
      </c>
      <c r="W2524" s="3" t="s">
        <v>34</v>
      </c>
      <c r="X2524" s="3" t="s">
        <v>46</v>
      </c>
      <c r="Y2524" s="3" t="s">
        <v>47</v>
      </c>
      <c r="Z2524" s="3" t="s">
        <v>971</v>
      </c>
      <c r="AA2524" s="3" t="s">
        <v>2627</v>
      </c>
      <c r="AB2524" s="4">
        <v>1</v>
      </c>
      <c r="AC2524" s="4">
        <v>12500</v>
      </c>
      <c r="AD2524" s="4">
        <v>12.5</v>
      </c>
      <c r="AE2524" s="4">
        <v>286000</v>
      </c>
    </row>
    <row r="2525" spans="1:31" ht="22" customHeight="1" x14ac:dyDescent="0.3">
      <c r="A2525" s="5">
        <v>42570</v>
      </c>
      <c r="B2525" s="6" t="s">
        <v>31</v>
      </c>
      <c r="C2525" s="6" t="s">
        <v>56</v>
      </c>
      <c r="D2525" s="7" t="s">
        <v>68</v>
      </c>
      <c r="E2525" s="7" t="s">
        <v>68</v>
      </c>
      <c r="F2525" s="7" t="s">
        <v>68</v>
      </c>
      <c r="G2525" s="7" t="s">
        <v>68</v>
      </c>
      <c r="H2525" s="7" t="s">
        <v>68</v>
      </c>
      <c r="I2525" s="6" t="s">
        <v>1843</v>
      </c>
      <c r="J2525" s="6" t="s">
        <v>230</v>
      </c>
      <c r="K2525" s="6" t="s">
        <v>580</v>
      </c>
      <c r="L2525" s="6" t="s">
        <v>110</v>
      </c>
      <c r="M2525" s="7" t="s">
        <v>68</v>
      </c>
      <c r="N2525" s="7" t="s">
        <v>68</v>
      </c>
      <c r="O2525" s="7" t="s">
        <v>68</v>
      </c>
      <c r="P2525" s="6" t="s">
        <v>231</v>
      </c>
      <c r="Q2525" s="6" t="s">
        <v>1858</v>
      </c>
      <c r="R2525" s="6" t="s">
        <v>133</v>
      </c>
      <c r="S2525" s="6" t="s">
        <v>110</v>
      </c>
      <c r="T2525" s="6" t="s">
        <v>134</v>
      </c>
      <c r="U2525" s="6" t="s">
        <v>115</v>
      </c>
      <c r="V2525" s="6" t="s">
        <v>45</v>
      </c>
      <c r="W2525" s="6" t="s">
        <v>34</v>
      </c>
      <c r="X2525" s="6" t="s">
        <v>46</v>
      </c>
      <c r="Y2525" s="6" t="s">
        <v>47</v>
      </c>
      <c r="Z2525" s="6" t="s">
        <v>1986</v>
      </c>
      <c r="AA2525" s="6" t="s">
        <v>2628</v>
      </c>
      <c r="AB2525" s="7">
        <v>1</v>
      </c>
      <c r="AC2525" s="7">
        <v>16720</v>
      </c>
      <c r="AD2525" s="7">
        <v>16.72</v>
      </c>
      <c r="AE2525" s="7">
        <v>45800</v>
      </c>
    </row>
    <row r="2526" spans="1:31" ht="22" customHeight="1" x14ac:dyDescent="0.3">
      <c r="A2526" s="2">
        <v>42569</v>
      </c>
      <c r="B2526" s="3" t="s">
        <v>31</v>
      </c>
      <c r="C2526" s="3" t="s">
        <v>56</v>
      </c>
      <c r="D2526" s="4" t="s">
        <v>68</v>
      </c>
      <c r="E2526" s="4" t="s">
        <v>68</v>
      </c>
      <c r="F2526" s="4" t="s">
        <v>68</v>
      </c>
      <c r="G2526" s="4" t="s">
        <v>68</v>
      </c>
      <c r="H2526" s="4" t="s">
        <v>68</v>
      </c>
      <c r="I2526" s="3" t="s">
        <v>1843</v>
      </c>
      <c r="J2526" s="3" t="s">
        <v>2629</v>
      </c>
      <c r="K2526" s="4" t="s">
        <v>68</v>
      </c>
      <c r="L2526" s="3" t="s">
        <v>350</v>
      </c>
      <c r="M2526" s="4" t="s">
        <v>68</v>
      </c>
      <c r="N2526" s="4" t="s">
        <v>68</v>
      </c>
      <c r="O2526" s="4" t="s">
        <v>68</v>
      </c>
      <c r="P2526" s="3" t="s">
        <v>2630</v>
      </c>
      <c r="Q2526" s="3" t="s">
        <v>2031</v>
      </c>
      <c r="R2526" s="3" t="s">
        <v>82</v>
      </c>
      <c r="S2526" s="3" t="s">
        <v>79</v>
      </c>
      <c r="T2526" s="3" t="s">
        <v>83</v>
      </c>
      <c r="U2526" s="3" t="s">
        <v>65</v>
      </c>
      <c r="V2526" s="3" t="s">
        <v>45</v>
      </c>
      <c r="W2526" s="3" t="s">
        <v>34</v>
      </c>
      <c r="X2526" s="3" t="s">
        <v>46</v>
      </c>
      <c r="Y2526" s="3" t="s">
        <v>47</v>
      </c>
      <c r="Z2526" s="3" t="s">
        <v>84</v>
      </c>
      <c r="AA2526" s="3" t="s">
        <v>2376</v>
      </c>
      <c r="AB2526" s="4">
        <v>8</v>
      </c>
      <c r="AC2526" s="4">
        <v>115555</v>
      </c>
      <c r="AD2526" s="4">
        <v>115.56</v>
      </c>
      <c r="AE2526" s="4">
        <v>462000</v>
      </c>
    </row>
    <row r="2527" spans="1:31" ht="22" customHeight="1" x14ac:dyDescent="0.3">
      <c r="A2527" s="5">
        <v>42567</v>
      </c>
      <c r="B2527" s="6" t="s">
        <v>31</v>
      </c>
      <c r="C2527" s="6" t="s">
        <v>1873</v>
      </c>
      <c r="D2527" s="6" t="s">
        <v>33</v>
      </c>
      <c r="E2527" s="6" t="s">
        <v>34</v>
      </c>
      <c r="F2527" s="6" t="s">
        <v>61</v>
      </c>
      <c r="G2527" s="9">
        <v>668366358</v>
      </c>
      <c r="H2527" s="7" t="s">
        <v>68</v>
      </c>
      <c r="I2527" s="6" t="s">
        <v>1874</v>
      </c>
      <c r="J2527" s="6" t="s">
        <v>588</v>
      </c>
      <c r="K2527" s="6" t="s">
        <v>589</v>
      </c>
      <c r="L2527" s="6" t="s">
        <v>99</v>
      </c>
      <c r="M2527" s="6" t="s">
        <v>61</v>
      </c>
      <c r="N2527" s="7" t="s">
        <v>68</v>
      </c>
      <c r="O2527" s="7" t="s">
        <v>68</v>
      </c>
      <c r="P2527" s="6" t="s">
        <v>100</v>
      </c>
      <c r="Q2527" s="6" t="s">
        <v>1845</v>
      </c>
      <c r="R2527" s="6" t="s">
        <v>102</v>
      </c>
      <c r="S2527" s="6" t="s">
        <v>99</v>
      </c>
      <c r="T2527" s="6" t="s">
        <v>103</v>
      </c>
      <c r="U2527" s="6" t="s">
        <v>104</v>
      </c>
      <c r="V2527" s="6" t="s">
        <v>45</v>
      </c>
      <c r="W2527" s="6" t="s">
        <v>34</v>
      </c>
      <c r="X2527" s="6" t="s">
        <v>46</v>
      </c>
      <c r="Y2527" s="6" t="s">
        <v>47</v>
      </c>
      <c r="Z2527" s="6" t="s">
        <v>2631</v>
      </c>
      <c r="AA2527" s="6" t="s">
        <v>2632</v>
      </c>
      <c r="AB2527" s="7">
        <v>20</v>
      </c>
      <c r="AC2527" s="7">
        <v>232425</v>
      </c>
      <c r="AD2527" s="7">
        <v>232.43</v>
      </c>
      <c r="AE2527" s="7">
        <v>3324000</v>
      </c>
    </row>
    <row r="2528" spans="1:31" ht="22" hidden="1" customHeight="1" x14ac:dyDescent="0.3">
      <c r="A2528" s="2">
        <v>42566</v>
      </c>
      <c r="B2528" s="3" t="s">
        <v>26</v>
      </c>
      <c r="C2528" s="3" t="s">
        <v>2633</v>
      </c>
      <c r="D2528" s="3" t="s">
        <v>193</v>
      </c>
      <c r="E2528" s="3" t="s">
        <v>34</v>
      </c>
      <c r="F2528" s="4" t="s">
        <v>68</v>
      </c>
      <c r="G2528" s="4" t="s">
        <v>68</v>
      </c>
      <c r="H2528" s="4" t="s">
        <v>68</v>
      </c>
      <c r="I2528" s="3" t="s">
        <v>2634</v>
      </c>
      <c r="J2528" s="3" t="s">
        <v>2635</v>
      </c>
      <c r="K2528" s="3" t="s">
        <v>1430</v>
      </c>
      <c r="L2528" s="3" t="s">
        <v>110</v>
      </c>
      <c r="M2528" s="4" t="s">
        <v>68</v>
      </c>
      <c r="N2528" s="4" t="s">
        <v>68</v>
      </c>
      <c r="O2528" s="4" t="s">
        <v>68</v>
      </c>
      <c r="P2528" s="3" t="s">
        <v>2636</v>
      </c>
      <c r="Q2528" s="3" t="s">
        <v>2637</v>
      </c>
      <c r="R2528" s="3" t="s">
        <v>1043</v>
      </c>
      <c r="S2528" s="3" t="s">
        <v>1044</v>
      </c>
      <c r="T2528" s="3" t="s">
        <v>1045</v>
      </c>
      <c r="U2528" s="3" t="s">
        <v>124</v>
      </c>
      <c r="V2528" s="3" t="s">
        <v>2638</v>
      </c>
      <c r="W2528" s="3" t="s">
        <v>34</v>
      </c>
      <c r="X2528" s="3" t="s">
        <v>2639</v>
      </c>
      <c r="Y2528" s="3" t="s">
        <v>47</v>
      </c>
      <c r="Z2528" s="3" t="s">
        <v>2640</v>
      </c>
      <c r="AA2528" s="3" t="s">
        <v>2641</v>
      </c>
      <c r="AB2528" s="4">
        <v>0.3</v>
      </c>
      <c r="AC2528" s="4">
        <v>2212</v>
      </c>
      <c r="AD2528" s="4">
        <v>2.21</v>
      </c>
      <c r="AE2528" s="4">
        <v>7300</v>
      </c>
    </row>
    <row r="2529" spans="1:31" ht="22" customHeight="1" x14ac:dyDescent="0.3">
      <c r="A2529" s="5">
        <v>42565</v>
      </c>
      <c r="B2529" s="6" t="s">
        <v>31</v>
      </c>
      <c r="C2529" s="6" t="s">
        <v>56</v>
      </c>
      <c r="D2529" s="7" t="s">
        <v>68</v>
      </c>
      <c r="E2529" s="7" t="s">
        <v>68</v>
      </c>
      <c r="F2529" s="7" t="s">
        <v>68</v>
      </c>
      <c r="G2529" s="7" t="s">
        <v>68</v>
      </c>
      <c r="H2529" s="7" t="s">
        <v>68</v>
      </c>
      <c r="I2529" s="6" t="s">
        <v>1843</v>
      </c>
      <c r="J2529" s="6" t="s">
        <v>1382</v>
      </c>
      <c r="K2529" s="6" t="s">
        <v>119</v>
      </c>
      <c r="L2529" s="6" t="s">
        <v>120</v>
      </c>
      <c r="M2529" s="7" t="s">
        <v>68</v>
      </c>
      <c r="N2529" s="7" t="s">
        <v>68</v>
      </c>
      <c r="O2529" s="7" t="s">
        <v>68</v>
      </c>
      <c r="P2529" s="6" t="s">
        <v>1383</v>
      </c>
      <c r="Q2529" s="6" t="s">
        <v>1858</v>
      </c>
      <c r="R2529" s="6" t="s">
        <v>122</v>
      </c>
      <c r="S2529" s="6" t="s">
        <v>120</v>
      </c>
      <c r="T2529" s="6" t="s">
        <v>123</v>
      </c>
      <c r="U2529" s="6" t="s">
        <v>124</v>
      </c>
      <c r="V2529" s="6" t="s">
        <v>45</v>
      </c>
      <c r="W2529" s="6" t="s">
        <v>34</v>
      </c>
      <c r="X2529" s="6" t="s">
        <v>46</v>
      </c>
      <c r="Y2529" s="6" t="s">
        <v>47</v>
      </c>
      <c r="Z2529" s="6" t="s">
        <v>187</v>
      </c>
      <c r="AA2529" s="6" t="s">
        <v>2642</v>
      </c>
      <c r="AB2529" s="7">
        <v>4</v>
      </c>
      <c r="AC2529" s="7">
        <v>31860</v>
      </c>
      <c r="AD2529" s="7">
        <v>31.86</v>
      </c>
      <c r="AE2529" s="7">
        <v>135000</v>
      </c>
    </row>
    <row r="2530" spans="1:31" ht="22" customHeight="1" x14ac:dyDescent="0.3">
      <c r="A2530" s="2">
        <v>42562</v>
      </c>
      <c r="B2530" s="3" t="s">
        <v>31</v>
      </c>
      <c r="C2530" s="3" t="s">
        <v>56</v>
      </c>
      <c r="D2530" s="4" t="s">
        <v>68</v>
      </c>
      <c r="E2530" s="4" t="s">
        <v>68</v>
      </c>
      <c r="F2530" s="4" t="s">
        <v>68</v>
      </c>
      <c r="G2530" s="4" t="s">
        <v>68</v>
      </c>
      <c r="H2530" s="4" t="s">
        <v>68</v>
      </c>
      <c r="I2530" s="3" t="s">
        <v>1843</v>
      </c>
      <c r="J2530" s="3" t="s">
        <v>2577</v>
      </c>
      <c r="K2530" s="4" t="s">
        <v>68</v>
      </c>
      <c r="L2530" s="3" t="s">
        <v>1044</v>
      </c>
      <c r="M2530" s="4" t="s">
        <v>68</v>
      </c>
      <c r="N2530" s="4" t="s">
        <v>68</v>
      </c>
      <c r="O2530" s="4" t="s">
        <v>68</v>
      </c>
      <c r="P2530" s="3" t="s">
        <v>2578</v>
      </c>
      <c r="Q2530" s="3" t="s">
        <v>1858</v>
      </c>
      <c r="R2530" s="3" t="s">
        <v>2579</v>
      </c>
      <c r="S2530" s="3" t="s">
        <v>120</v>
      </c>
      <c r="T2530" s="3" t="s">
        <v>2580</v>
      </c>
      <c r="U2530" s="3" t="s">
        <v>124</v>
      </c>
      <c r="V2530" s="3" t="s">
        <v>45</v>
      </c>
      <c r="W2530" s="3" t="s">
        <v>34</v>
      </c>
      <c r="X2530" s="3" t="s">
        <v>46</v>
      </c>
      <c r="Y2530" s="3" t="s">
        <v>47</v>
      </c>
      <c r="Z2530" s="3" t="s">
        <v>141</v>
      </c>
      <c r="AA2530" s="3" t="s">
        <v>2643</v>
      </c>
      <c r="AB2530" s="4">
        <v>11</v>
      </c>
      <c r="AC2530" s="4">
        <v>199188</v>
      </c>
      <c r="AD2530" s="4">
        <v>199.19</v>
      </c>
      <c r="AE2530" s="4">
        <v>1351000</v>
      </c>
    </row>
    <row r="2531" spans="1:31" ht="22" customHeight="1" x14ac:dyDescent="0.3">
      <c r="A2531" s="5">
        <v>42562</v>
      </c>
      <c r="B2531" s="6" t="s">
        <v>31</v>
      </c>
      <c r="C2531" s="6" t="s">
        <v>56</v>
      </c>
      <c r="D2531" s="7" t="s">
        <v>68</v>
      </c>
      <c r="E2531" s="7" t="s">
        <v>68</v>
      </c>
      <c r="F2531" s="7" t="s">
        <v>68</v>
      </c>
      <c r="G2531" s="7" t="s">
        <v>68</v>
      </c>
      <c r="H2531" s="7" t="s">
        <v>68</v>
      </c>
      <c r="I2531" s="6" t="s">
        <v>1843</v>
      </c>
      <c r="J2531" s="6" t="s">
        <v>579</v>
      </c>
      <c r="K2531" s="6" t="s">
        <v>580</v>
      </c>
      <c r="L2531" s="6" t="s">
        <v>110</v>
      </c>
      <c r="M2531" s="6" t="s">
        <v>61</v>
      </c>
      <c r="N2531" s="7" t="s">
        <v>68</v>
      </c>
      <c r="O2531" s="7" t="s">
        <v>68</v>
      </c>
      <c r="P2531" s="6" t="s">
        <v>581</v>
      </c>
      <c r="Q2531" s="6" t="s">
        <v>1858</v>
      </c>
      <c r="R2531" s="6" t="s">
        <v>582</v>
      </c>
      <c r="S2531" s="6" t="s">
        <v>110</v>
      </c>
      <c r="T2531" s="6" t="s">
        <v>583</v>
      </c>
      <c r="U2531" s="6" t="s">
        <v>115</v>
      </c>
      <c r="V2531" s="6" t="s">
        <v>45</v>
      </c>
      <c r="W2531" s="6" t="s">
        <v>34</v>
      </c>
      <c r="X2531" s="6" t="s">
        <v>46</v>
      </c>
      <c r="Y2531" s="6" t="s">
        <v>47</v>
      </c>
      <c r="Z2531" s="6" t="s">
        <v>971</v>
      </c>
      <c r="AA2531" s="6" t="s">
        <v>2600</v>
      </c>
      <c r="AB2531" s="7">
        <v>1</v>
      </c>
      <c r="AC2531" s="7">
        <v>13370</v>
      </c>
      <c r="AD2531" s="7">
        <v>13.37</v>
      </c>
      <c r="AE2531" s="7">
        <v>306000</v>
      </c>
    </row>
    <row r="2532" spans="1:31" ht="22" customHeight="1" x14ac:dyDescent="0.3">
      <c r="A2532" s="2">
        <v>42558</v>
      </c>
      <c r="B2532" s="3" t="s">
        <v>31</v>
      </c>
      <c r="C2532" s="3" t="s">
        <v>56</v>
      </c>
      <c r="D2532" s="4" t="s">
        <v>68</v>
      </c>
      <c r="E2532" s="4" t="s">
        <v>68</v>
      </c>
      <c r="F2532" s="4" t="s">
        <v>68</v>
      </c>
      <c r="G2532" s="4" t="s">
        <v>68</v>
      </c>
      <c r="H2532" s="4" t="s">
        <v>68</v>
      </c>
      <c r="I2532" s="3" t="s">
        <v>1843</v>
      </c>
      <c r="J2532" s="3" t="s">
        <v>2475</v>
      </c>
      <c r="K2532" s="4" t="s">
        <v>68</v>
      </c>
      <c r="L2532" s="4" t="s">
        <v>68</v>
      </c>
      <c r="M2532" s="3" t="s">
        <v>61</v>
      </c>
      <c r="N2532" s="4" t="s">
        <v>68</v>
      </c>
      <c r="O2532" s="4" t="s">
        <v>68</v>
      </c>
      <c r="P2532" s="3" t="s">
        <v>2476</v>
      </c>
      <c r="Q2532" s="3" t="s">
        <v>1858</v>
      </c>
      <c r="R2532" s="3" t="s">
        <v>371</v>
      </c>
      <c r="S2532" s="3" t="s">
        <v>350</v>
      </c>
      <c r="T2532" s="3" t="s">
        <v>372</v>
      </c>
      <c r="U2532" s="3" t="s">
        <v>352</v>
      </c>
      <c r="V2532" s="3" t="s">
        <v>45</v>
      </c>
      <c r="W2532" s="3" t="s">
        <v>34</v>
      </c>
      <c r="X2532" s="3" t="s">
        <v>46</v>
      </c>
      <c r="Y2532" s="3" t="s">
        <v>47</v>
      </c>
      <c r="Z2532" s="3" t="s">
        <v>2408</v>
      </c>
      <c r="AA2532" s="3" t="s">
        <v>2644</v>
      </c>
      <c r="AB2532" s="4">
        <v>1</v>
      </c>
      <c r="AC2532" s="4">
        <v>25060</v>
      </c>
      <c r="AD2532" s="4">
        <v>25.06</v>
      </c>
      <c r="AE2532" s="3" t="s">
        <v>68</v>
      </c>
    </row>
    <row r="2533" spans="1:31" ht="22" customHeight="1" x14ac:dyDescent="0.3">
      <c r="A2533" s="5">
        <v>42555</v>
      </c>
      <c r="B2533" s="6" t="s">
        <v>31</v>
      </c>
      <c r="C2533" s="6" t="s">
        <v>56</v>
      </c>
      <c r="D2533" s="7" t="s">
        <v>68</v>
      </c>
      <c r="E2533" s="7" t="s">
        <v>68</v>
      </c>
      <c r="F2533" s="7" t="s">
        <v>68</v>
      </c>
      <c r="G2533" s="7" t="s">
        <v>68</v>
      </c>
      <c r="H2533" s="7" t="s">
        <v>68</v>
      </c>
      <c r="I2533" s="6" t="s">
        <v>1843</v>
      </c>
      <c r="J2533" s="6" t="s">
        <v>2629</v>
      </c>
      <c r="K2533" s="7" t="s">
        <v>68</v>
      </c>
      <c r="L2533" s="6" t="s">
        <v>350</v>
      </c>
      <c r="M2533" s="7" t="s">
        <v>68</v>
      </c>
      <c r="N2533" s="7" t="s">
        <v>68</v>
      </c>
      <c r="O2533" s="7" t="s">
        <v>68</v>
      </c>
      <c r="P2533" s="6" t="s">
        <v>2630</v>
      </c>
      <c r="Q2533" s="6" t="s">
        <v>2031</v>
      </c>
      <c r="R2533" s="6" t="s">
        <v>82</v>
      </c>
      <c r="S2533" s="6" t="s">
        <v>79</v>
      </c>
      <c r="T2533" s="6" t="s">
        <v>83</v>
      </c>
      <c r="U2533" s="6" t="s">
        <v>65</v>
      </c>
      <c r="V2533" s="6" t="s">
        <v>45</v>
      </c>
      <c r="W2533" s="6" t="s">
        <v>34</v>
      </c>
      <c r="X2533" s="6" t="s">
        <v>46</v>
      </c>
      <c r="Y2533" s="6" t="s">
        <v>47</v>
      </c>
      <c r="Z2533" s="6" t="s">
        <v>84</v>
      </c>
      <c r="AA2533" s="6" t="s">
        <v>2645</v>
      </c>
      <c r="AB2533" s="7">
        <v>8</v>
      </c>
      <c r="AC2533" s="7">
        <v>115410</v>
      </c>
      <c r="AD2533" s="7">
        <v>115.41</v>
      </c>
      <c r="AE2533" s="7">
        <v>461000</v>
      </c>
    </row>
    <row r="2534" spans="1:31" ht="22" customHeight="1" x14ac:dyDescent="0.3">
      <c r="A2534" s="2">
        <v>42555</v>
      </c>
      <c r="B2534" s="3" t="s">
        <v>31</v>
      </c>
      <c r="C2534" s="3" t="s">
        <v>56</v>
      </c>
      <c r="D2534" s="4" t="s">
        <v>68</v>
      </c>
      <c r="E2534" s="4" t="s">
        <v>68</v>
      </c>
      <c r="F2534" s="4" t="s">
        <v>68</v>
      </c>
      <c r="G2534" s="4" t="s">
        <v>68</v>
      </c>
      <c r="H2534" s="4" t="s">
        <v>68</v>
      </c>
      <c r="I2534" s="3" t="s">
        <v>1843</v>
      </c>
      <c r="J2534" s="3" t="s">
        <v>2629</v>
      </c>
      <c r="K2534" s="4" t="s">
        <v>68</v>
      </c>
      <c r="L2534" s="3" t="s">
        <v>350</v>
      </c>
      <c r="M2534" s="4" t="s">
        <v>68</v>
      </c>
      <c r="N2534" s="4" t="s">
        <v>68</v>
      </c>
      <c r="O2534" s="4" t="s">
        <v>68</v>
      </c>
      <c r="P2534" s="3" t="s">
        <v>2630</v>
      </c>
      <c r="Q2534" s="3" t="s">
        <v>2031</v>
      </c>
      <c r="R2534" s="3" t="s">
        <v>82</v>
      </c>
      <c r="S2534" s="3" t="s">
        <v>79</v>
      </c>
      <c r="T2534" s="3" t="s">
        <v>83</v>
      </c>
      <c r="U2534" s="3" t="s">
        <v>65</v>
      </c>
      <c r="V2534" s="3" t="s">
        <v>45</v>
      </c>
      <c r="W2534" s="3" t="s">
        <v>34</v>
      </c>
      <c r="X2534" s="3" t="s">
        <v>46</v>
      </c>
      <c r="Y2534" s="3" t="s">
        <v>47</v>
      </c>
      <c r="Z2534" s="3" t="s">
        <v>84</v>
      </c>
      <c r="AA2534" s="3" t="s">
        <v>2645</v>
      </c>
      <c r="AB2534" s="4">
        <v>8</v>
      </c>
      <c r="AC2534" s="4">
        <v>115356</v>
      </c>
      <c r="AD2534" s="4">
        <v>115.36</v>
      </c>
      <c r="AE2534" s="4">
        <v>461000</v>
      </c>
    </row>
    <row r="2535" spans="1:31" ht="22" customHeight="1" x14ac:dyDescent="0.3">
      <c r="A2535" s="5">
        <v>42554</v>
      </c>
      <c r="B2535" s="6" t="s">
        <v>31</v>
      </c>
      <c r="C2535" s="6" t="s">
        <v>56</v>
      </c>
      <c r="D2535" s="7" t="s">
        <v>68</v>
      </c>
      <c r="E2535" s="7" t="s">
        <v>68</v>
      </c>
      <c r="F2535" s="7" t="s">
        <v>68</v>
      </c>
      <c r="G2535" s="7" t="s">
        <v>68</v>
      </c>
      <c r="H2535" s="7" t="s">
        <v>68</v>
      </c>
      <c r="I2535" s="6" t="s">
        <v>1843</v>
      </c>
      <c r="J2535" s="6" t="s">
        <v>2249</v>
      </c>
      <c r="K2535" s="6" t="s">
        <v>170</v>
      </c>
      <c r="L2535" s="6" t="s">
        <v>120</v>
      </c>
      <c r="M2535" s="7" t="s">
        <v>68</v>
      </c>
      <c r="N2535" s="7" t="s">
        <v>68</v>
      </c>
      <c r="O2535" s="7" t="s">
        <v>68</v>
      </c>
      <c r="P2535" s="6" t="s">
        <v>2250</v>
      </c>
      <c r="Q2535" s="6" t="s">
        <v>1858</v>
      </c>
      <c r="R2535" s="6" t="s">
        <v>1684</v>
      </c>
      <c r="S2535" s="6" t="s">
        <v>120</v>
      </c>
      <c r="T2535" s="6" t="s">
        <v>1685</v>
      </c>
      <c r="U2535" s="6" t="s">
        <v>124</v>
      </c>
      <c r="V2535" s="6" t="s">
        <v>45</v>
      </c>
      <c r="W2535" s="6" t="s">
        <v>34</v>
      </c>
      <c r="X2535" s="6" t="s">
        <v>46</v>
      </c>
      <c r="Y2535" s="6" t="s">
        <v>47</v>
      </c>
      <c r="Z2535" s="6" t="s">
        <v>364</v>
      </c>
      <c r="AA2535" s="6" t="s">
        <v>2646</v>
      </c>
      <c r="AB2535" s="7">
        <v>2</v>
      </c>
      <c r="AC2535" s="7">
        <v>21280</v>
      </c>
      <c r="AD2535" s="7">
        <v>21.28</v>
      </c>
      <c r="AE2535" s="7">
        <v>291000</v>
      </c>
    </row>
    <row r="2536" spans="1:31" ht="22" customHeight="1" x14ac:dyDescent="0.3">
      <c r="A2536" s="2">
        <v>42554</v>
      </c>
      <c r="B2536" s="3" t="s">
        <v>31</v>
      </c>
      <c r="C2536" s="3" t="s">
        <v>56</v>
      </c>
      <c r="D2536" s="4" t="s">
        <v>68</v>
      </c>
      <c r="E2536" s="4" t="s">
        <v>68</v>
      </c>
      <c r="F2536" s="4" t="s">
        <v>68</v>
      </c>
      <c r="G2536" s="4" t="s">
        <v>68</v>
      </c>
      <c r="H2536" s="4" t="s">
        <v>68</v>
      </c>
      <c r="I2536" s="3" t="s">
        <v>1843</v>
      </c>
      <c r="J2536" s="3" t="s">
        <v>2577</v>
      </c>
      <c r="K2536" s="4" t="s">
        <v>68</v>
      </c>
      <c r="L2536" s="3" t="s">
        <v>1044</v>
      </c>
      <c r="M2536" s="4" t="s">
        <v>68</v>
      </c>
      <c r="N2536" s="4" t="s">
        <v>68</v>
      </c>
      <c r="O2536" s="4" t="s">
        <v>68</v>
      </c>
      <c r="P2536" s="3" t="s">
        <v>2578</v>
      </c>
      <c r="Q2536" s="3" t="s">
        <v>1858</v>
      </c>
      <c r="R2536" s="3" t="s">
        <v>2579</v>
      </c>
      <c r="S2536" s="3" t="s">
        <v>120</v>
      </c>
      <c r="T2536" s="3" t="s">
        <v>2580</v>
      </c>
      <c r="U2536" s="3" t="s">
        <v>124</v>
      </c>
      <c r="V2536" s="3" t="s">
        <v>45</v>
      </c>
      <c r="W2536" s="3" t="s">
        <v>34</v>
      </c>
      <c r="X2536" s="3" t="s">
        <v>46</v>
      </c>
      <c r="Y2536" s="3" t="s">
        <v>47</v>
      </c>
      <c r="Z2536" s="3" t="s">
        <v>141</v>
      </c>
      <c r="AA2536" s="3" t="s">
        <v>2647</v>
      </c>
      <c r="AB2536" s="4">
        <v>12</v>
      </c>
      <c r="AC2536" s="4">
        <v>217296.01</v>
      </c>
      <c r="AD2536" s="4">
        <v>217.3</v>
      </c>
      <c r="AE2536" s="4">
        <v>1474000</v>
      </c>
    </row>
    <row r="2537" spans="1:31" ht="22" customHeight="1" x14ac:dyDescent="0.3">
      <c r="A2537" s="5">
        <v>42554</v>
      </c>
      <c r="B2537" s="6" t="s">
        <v>31</v>
      </c>
      <c r="C2537" s="6" t="s">
        <v>56</v>
      </c>
      <c r="D2537" s="7" t="s">
        <v>68</v>
      </c>
      <c r="E2537" s="7" t="s">
        <v>68</v>
      </c>
      <c r="F2537" s="7" t="s">
        <v>68</v>
      </c>
      <c r="G2537" s="7" t="s">
        <v>68</v>
      </c>
      <c r="H2537" s="7" t="s">
        <v>68</v>
      </c>
      <c r="I2537" s="6" t="s">
        <v>1843</v>
      </c>
      <c r="J2537" s="6" t="s">
        <v>1734</v>
      </c>
      <c r="K2537" s="7" t="s">
        <v>68</v>
      </c>
      <c r="L2537" s="6" t="s">
        <v>120</v>
      </c>
      <c r="M2537" s="7" t="s">
        <v>68</v>
      </c>
      <c r="N2537" s="7" t="s">
        <v>68</v>
      </c>
      <c r="O2537" s="7" t="s">
        <v>68</v>
      </c>
      <c r="P2537" s="6" t="s">
        <v>1735</v>
      </c>
      <c r="Q2537" s="6" t="s">
        <v>1858</v>
      </c>
      <c r="R2537" s="6" t="s">
        <v>122</v>
      </c>
      <c r="S2537" s="6" t="s">
        <v>120</v>
      </c>
      <c r="T2537" s="6" t="s">
        <v>123</v>
      </c>
      <c r="U2537" s="6" t="s">
        <v>124</v>
      </c>
      <c r="V2537" s="6" t="s">
        <v>45</v>
      </c>
      <c r="W2537" s="6" t="s">
        <v>34</v>
      </c>
      <c r="X2537" s="6" t="s">
        <v>46</v>
      </c>
      <c r="Y2537" s="6" t="s">
        <v>47</v>
      </c>
      <c r="Z2537" s="6" t="s">
        <v>187</v>
      </c>
      <c r="AA2537" s="6" t="s">
        <v>2648</v>
      </c>
      <c r="AB2537" s="7">
        <v>2</v>
      </c>
      <c r="AC2537" s="7">
        <v>23100</v>
      </c>
      <c r="AD2537" s="7">
        <v>23.1</v>
      </c>
      <c r="AE2537" s="7">
        <v>97700</v>
      </c>
    </row>
    <row r="2538" spans="1:31" ht="22" customHeight="1" x14ac:dyDescent="0.3">
      <c r="A2538" s="2">
        <v>42551</v>
      </c>
      <c r="B2538" s="3" t="s">
        <v>31</v>
      </c>
      <c r="C2538" s="3" t="s">
        <v>56</v>
      </c>
      <c r="D2538" s="4" t="s">
        <v>68</v>
      </c>
      <c r="E2538" s="4" t="s">
        <v>68</v>
      </c>
      <c r="F2538" s="4" t="s">
        <v>68</v>
      </c>
      <c r="G2538" s="4" t="s">
        <v>68</v>
      </c>
      <c r="H2538" s="4" t="s">
        <v>68</v>
      </c>
      <c r="I2538" s="3" t="s">
        <v>1843</v>
      </c>
      <c r="J2538" s="3" t="s">
        <v>652</v>
      </c>
      <c r="K2538" s="4" t="s">
        <v>68</v>
      </c>
      <c r="L2538" s="3" t="s">
        <v>120</v>
      </c>
      <c r="M2538" s="3" t="s">
        <v>201</v>
      </c>
      <c r="N2538" s="4" t="s">
        <v>68</v>
      </c>
      <c r="O2538" s="4" t="s">
        <v>68</v>
      </c>
      <c r="P2538" s="3" t="s">
        <v>653</v>
      </c>
      <c r="Q2538" s="3" t="s">
        <v>1858</v>
      </c>
      <c r="R2538" s="3" t="s">
        <v>2649</v>
      </c>
      <c r="S2538" s="3" t="s">
        <v>120</v>
      </c>
      <c r="T2538" s="3" t="s">
        <v>2650</v>
      </c>
      <c r="U2538" s="3" t="s">
        <v>124</v>
      </c>
      <c r="V2538" s="3" t="s">
        <v>45</v>
      </c>
      <c r="W2538" s="3" t="s">
        <v>34</v>
      </c>
      <c r="X2538" s="3" t="s">
        <v>46</v>
      </c>
      <c r="Y2538" s="3" t="s">
        <v>47</v>
      </c>
      <c r="Z2538" s="3" t="s">
        <v>2189</v>
      </c>
      <c r="AA2538" s="3" t="s">
        <v>2651</v>
      </c>
      <c r="AB2538" s="4">
        <v>12</v>
      </c>
      <c r="AC2538" s="4">
        <v>217080</v>
      </c>
      <c r="AD2538" s="4">
        <v>217.08</v>
      </c>
      <c r="AE2538" s="4">
        <v>657000</v>
      </c>
    </row>
    <row r="2539" spans="1:31" ht="22" customHeight="1" x14ac:dyDescent="0.3">
      <c r="A2539" s="5">
        <v>42551</v>
      </c>
      <c r="B2539" s="6" t="s">
        <v>31</v>
      </c>
      <c r="C2539" s="6" t="s">
        <v>56</v>
      </c>
      <c r="D2539" s="7" t="s">
        <v>68</v>
      </c>
      <c r="E2539" s="7" t="s">
        <v>68</v>
      </c>
      <c r="F2539" s="7" t="s">
        <v>68</v>
      </c>
      <c r="G2539" s="7" t="s">
        <v>68</v>
      </c>
      <c r="H2539" s="7" t="s">
        <v>68</v>
      </c>
      <c r="I2539" s="6" t="s">
        <v>1843</v>
      </c>
      <c r="J2539" s="6" t="s">
        <v>2475</v>
      </c>
      <c r="K2539" s="7" t="s">
        <v>68</v>
      </c>
      <c r="L2539" s="7" t="s">
        <v>68</v>
      </c>
      <c r="M2539" s="6" t="s">
        <v>61</v>
      </c>
      <c r="N2539" s="7" t="s">
        <v>68</v>
      </c>
      <c r="O2539" s="7" t="s">
        <v>68</v>
      </c>
      <c r="P2539" s="6" t="s">
        <v>2476</v>
      </c>
      <c r="Q2539" s="6" t="s">
        <v>1858</v>
      </c>
      <c r="R2539" s="6" t="s">
        <v>2652</v>
      </c>
      <c r="S2539" s="6" t="s">
        <v>2478</v>
      </c>
      <c r="T2539" s="6" t="s">
        <v>2653</v>
      </c>
      <c r="U2539" s="6" t="s">
        <v>115</v>
      </c>
      <c r="V2539" s="6" t="s">
        <v>45</v>
      </c>
      <c r="W2539" s="6" t="s">
        <v>34</v>
      </c>
      <c r="X2539" s="6" t="s">
        <v>46</v>
      </c>
      <c r="Y2539" s="6" t="s">
        <v>47</v>
      </c>
      <c r="Z2539" s="6" t="s">
        <v>2408</v>
      </c>
      <c r="AA2539" s="6" t="s">
        <v>2654</v>
      </c>
      <c r="AB2539" s="7">
        <v>20</v>
      </c>
      <c r="AC2539" s="7">
        <v>501200.01</v>
      </c>
      <c r="AD2539" s="7">
        <v>501.2</v>
      </c>
      <c r="AE2539" s="6" t="s">
        <v>68</v>
      </c>
    </row>
    <row r="2540" spans="1:31" ht="22" customHeight="1" x14ac:dyDescent="0.3">
      <c r="A2540" s="2">
        <v>42549</v>
      </c>
      <c r="B2540" s="3" t="s">
        <v>31</v>
      </c>
      <c r="C2540" s="3" t="s">
        <v>56</v>
      </c>
      <c r="D2540" s="4" t="s">
        <v>68</v>
      </c>
      <c r="E2540" s="4" t="s">
        <v>68</v>
      </c>
      <c r="F2540" s="4" t="s">
        <v>68</v>
      </c>
      <c r="G2540" s="4" t="s">
        <v>68</v>
      </c>
      <c r="H2540" s="4" t="s">
        <v>68</v>
      </c>
      <c r="I2540" s="3" t="s">
        <v>1843</v>
      </c>
      <c r="J2540" s="3" t="s">
        <v>944</v>
      </c>
      <c r="K2540" s="4" t="s">
        <v>68</v>
      </c>
      <c r="L2540" s="3" t="s">
        <v>120</v>
      </c>
      <c r="M2540" s="4" t="s">
        <v>68</v>
      </c>
      <c r="N2540" s="4" t="s">
        <v>68</v>
      </c>
      <c r="O2540" s="4" t="s">
        <v>68</v>
      </c>
      <c r="P2540" s="3" t="s">
        <v>360</v>
      </c>
      <c r="Q2540" s="3" t="s">
        <v>1858</v>
      </c>
      <c r="R2540" s="3" t="s">
        <v>122</v>
      </c>
      <c r="S2540" s="3" t="s">
        <v>120</v>
      </c>
      <c r="T2540" s="3" t="s">
        <v>123</v>
      </c>
      <c r="U2540" s="3" t="s">
        <v>124</v>
      </c>
      <c r="V2540" s="3" t="s">
        <v>45</v>
      </c>
      <c r="W2540" s="3" t="s">
        <v>34</v>
      </c>
      <c r="X2540" s="3" t="s">
        <v>46</v>
      </c>
      <c r="Y2540" s="3" t="s">
        <v>47</v>
      </c>
      <c r="Z2540" s="3" t="s">
        <v>187</v>
      </c>
      <c r="AA2540" s="3" t="s">
        <v>2655</v>
      </c>
      <c r="AB2540" s="4">
        <v>1</v>
      </c>
      <c r="AC2540" s="4">
        <v>14970</v>
      </c>
      <c r="AD2540" s="4">
        <v>14.97</v>
      </c>
      <c r="AE2540" s="4">
        <v>72100</v>
      </c>
    </row>
    <row r="2541" spans="1:31" ht="22" customHeight="1" x14ac:dyDescent="0.3">
      <c r="A2541" s="5">
        <v>42549</v>
      </c>
      <c r="B2541" s="6" t="s">
        <v>31</v>
      </c>
      <c r="C2541" s="6" t="s">
        <v>56</v>
      </c>
      <c r="D2541" s="7" t="s">
        <v>68</v>
      </c>
      <c r="E2541" s="7" t="s">
        <v>68</v>
      </c>
      <c r="F2541" s="7" t="s">
        <v>68</v>
      </c>
      <c r="G2541" s="7" t="s">
        <v>68</v>
      </c>
      <c r="H2541" s="7" t="s">
        <v>68</v>
      </c>
      <c r="I2541" s="6" t="s">
        <v>1843</v>
      </c>
      <c r="J2541" s="6" t="s">
        <v>1149</v>
      </c>
      <c r="K2541" s="7" t="s">
        <v>68</v>
      </c>
      <c r="L2541" s="6" t="s">
        <v>120</v>
      </c>
      <c r="M2541" s="6" t="s">
        <v>61</v>
      </c>
      <c r="N2541" s="7" t="s">
        <v>68</v>
      </c>
      <c r="O2541" s="7" t="s">
        <v>68</v>
      </c>
      <c r="P2541" s="6" t="s">
        <v>1309</v>
      </c>
      <c r="Q2541" s="6" t="s">
        <v>1858</v>
      </c>
      <c r="R2541" s="6" t="s">
        <v>122</v>
      </c>
      <c r="S2541" s="6" t="s">
        <v>120</v>
      </c>
      <c r="T2541" s="6" t="s">
        <v>123</v>
      </c>
      <c r="U2541" s="6" t="s">
        <v>124</v>
      </c>
      <c r="V2541" s="6" t="s">
        <v>45</v>
      </c>
      <c r="W2541" s="6" t="s">
        <v>34</v>
      </c>
      <c r="X2541" s="6" t="s">
        <v>46</v>
      </c>
      <c r="Y2541" s="6" t="s">
        <v>47</v>
      </c>
      <c r="Z2541" s="6" t="s">
        <v>971</v>
      </c>
      <c r="AA2541" s="6" t="s">
        <v>2656</v>
      </c>
      <c r="AB2541" s="7">
        <v>1</v>
      </c>
      <c r="AC2541" s="7">
        <v>11400</v>
      </c>
      <c r="AD2541" s="7">
        <v>11.4</v>
      </c>
      <c r="AE2541" s="7">
        <v>245000</v>
      </c>
    </row>
    <row r="2542" spans="1:31" ht="22" customHeight="1" x14ac:dyDescent="0.3">
      <c r="A2542" s="2">
        <v>42549</v>
      </c>
      <c r="B2542" s="3" t="s">
        <v>31</v>
      </c>
      <c r="C2542" s="3" t="s">
        <v>56</v>
      </c>
      <c r="D2542" s="4" t="s">
        <v>68</v>
      </c>
      <c r="E2542" s="4" t="s">
        <v>68</v>
      </c>
      <c r="F2542" s="4" t="s">
        <v>68</v>
      </c>
      <c r="G2542" s="4" t="s">
        <v>68</v>
      </c>
      <c r="H2542" s="4" t="s">
        <v>68</v>
      </c>
      <c r="I2542" s="3" t="s">
        <v>1955</v>
      </c>
      <c r="J2542" s="3" t="s">
        <v>1802</v>
      </c>
      <c r="K2542" s="4" t="s">
        <v>68</v>
      </c>
      <c r="L2542" s="3" t="s">
        <v>120</v>
      </c>
      <c r="M2542" s="4" t="s">
        <v>68</v>
      </c>
      <c r="N2542" s="4" t="s">
        <v>68</v>
      </c>
      <c r="O2542" s="4" t="s">
        <v>68</v>
      </c>
      <c r="P2542" s="3" t="s">
        <v>1803</v>
      </c>
      <c r="Q2542" s="3" t="s">
        <v>1858</v>
      </c>
      <c r="R2542" s="3" t="s">
        <v>371</v>
      </c>
      <c r="S2542" s="3" t="s">
        <v>350</v>
      </c>
      <c r="T2542" s="3" t="s">
        <v>372</v>
      </c>
      <c r="U2542" s="3" t="s">
        <v>352</v>
      </c>
      <c r="V2542" s="3" t="s">
        <v>45</v>
      </c>
      <c r="W2542" s="3" t="s">
        <v>34</v>
      </c>
      <c r="X2542" s="3" t="s">
        <v>46</v>
      </c>
      <c r="Y2542" s="3" t="s">
        <v>47</v>
      </c>
      <c r="Z2542" s="3" t="s">
        <v>792</v>
      </c>
      <c r="AA2542" s="3" t="s">
        <v>2657</v>
      </c>
      <c r="AB2542" s="4">
        <v>2</v>
      </c>
      <c r="AC2542" s="4">
        <v>49000</v>
      </c>
      <c r="AD2542" s="4">
        <v>49</v>
      </c>
      <c r="AE2542" s="3" t="s">
        <v>68</v>
      </c>
    </row>
    <row r="2543" spans="1:31" ht="22" customHeight="1" x14ac:dyDescent="0.3">
      <c r="A2543" s="5">
        <v>42548</v>
      </c>
      <c r="B2543" s="6" t="s">
        <v>31</v>
      </c>
      <c r="C2543" s="6" t="s">
        <v>56</v>
      </c>
      <c r="D2543" s="7" t="s">
        <v>68</v>
      </c>
      <c r="E2543" s="7" t="s">
        <v>68</v>
      </c>
      <c r="F2543" s="7" t="s">
        <v>68</v>
      </c>
      <c r="G2543" s="7" t="s">
        <v>68</v>
      </c>
      <c r="H2543" s="7" t="s">
        <v>68</v>
      </c>
      <c r="I2543" s="6" t="s">
        <v>1843</v>
      </c>
      <c r="J2543" s="6" t="s">
        <v>579</v>
      </c>
      <c r="K2543" s="6" t="s">
        <v>580</v>
      </c>
      <c r="L2543" s="6" t="s">
        <v>110</v>
      </c>
      <c r="M2543" s="6" t="s">
        <v>61</v>
      </c>
      <c r="N2543" s="7" t="s">
        <v>68</v>
      </c>
      <c r="O2543" s="7" t="s">
        <v>68</v>
      </c>
      <c r="P2543" s="6" t="s">
        <v>581</v>
      </c>
      <c r="Q2543" s="6" t="s">
        <v>1858</v>
      </c>
      <c r="R2543" s="6" t="s">
        <v>968</v>
      </c>
      <c r="S2543" s="6" t="s">
        <v>110</v>
      </c>
      <c r="T2543" s="6" t="s">
        <v>969</v>
      </c>
      <c r="U2543" s="6" t="s">
        <v>115</v>
      </c>
      <c r="V2543" s="6" t="s">
        <v>45</v>
      </c>
      <c r="W2543" s="6" t="s">
        <v>34</v>
      </c>
      <c r="X2543" s="6" t="s">
        <v>46</v>
      </c>
      <c r="Y2543" s="6" t="s">
        <v>47</v>
      </c>
      <c r="Z2543" s="6" t="s">
        <v>971</v>
      </c>
      <c r="AA2543" s="6" t="s">
        <v>2658</v>
      </c>
      <c r="AB2543" s="7">
        <v>5</v>
      </c>
      <c r="AC2543" s="7">
        <v>70010</v>
      </c>
      <c r="AD2543" s="7">
        <v>70.010000000000005</v>
      </c>
      <c r="AE2543" s="7">
        <v>1506000</v>
      </c>
    </row>
    <row r="2544" spans="1:31" ht="22" customHeight="1" x14ac:dyDescent="0.3">
      <c r="A2544" s="2">
        <v>42548</v>
      </c>
      <c r="B2544" s="3" t="s">
        <v>107</v>
      </c>
      <c r="C2544" s="3" t="s">
        <v>56</v>
      </c>
      <c r="D2544" s="4" t="s">
        <v>68</v>
      </c>
      <c r="E2544" s="4" t="s">
        <v>68</v>
      </c>
      <c r="F2544" s="4" t="s">
        <v>68</v>
      </c>
      <c r="G2544" s="4" t="s">
        <v>68</v>
      </c>
      <c r="H2544" s="4" t="s">
        <v>68</v>
      </c>
      <c r="I2544" s="3" t="s">
        <v>1843</v>
      </c>
      <c r="J2544" s="3" t="s">
        <v>108</v>
      </c>
      <c r="K2544" s="3" t="s">
        <v>109</v>
      </c>
      <c r="L2544" s="3" t="s">
        <v>110</v>
      </c>
      <c r="M2544" s="3" t="s">
        <v>61</v>
      </c>
      <c r="N2544" s="4">
        <v>4753761516.5299997</v>
      </c>
      <c r="O2544" s="4">
        <v>5421594553.2399998</v>
      </c>
      <c r="P2544" s="3" t="s">
        <v>1856</v>
      </c>
      <c r="Q2544" s="3" t="s">
        <v>1858</v>
      </c>
      <c r="R2544" s="3" t="s">
        <v>133</v>
      </c>
      <c r="S2544" s="3" t="s">
        <v>110</v>
      </c>
      <c r="T2544" s="3" t="s">
        <v>134</v>
      </c>
      <c r="U2544" s="3" t="s">
        <v>115</v>
      </c>
      <c r="V2544" s="3" t="s">
        <v>45</v>
      </c>
      <c r="W2544" s="3" t="s">
        <v>34</v>
      </c>
      <c r="X2544" s="3" t="s">
        <v>46</v>
      </c>
      <c r="Y2544" s="3" t="s">
        <v>47</v>
      </c>
      <c r="Z2544" s="3" t="s">
        <v>971</v>
      </c>
      <c r="AA2544" s="3" t="s">
        <v>2659</v>
      </c>
      <c r="AB2544" s="4">
        <v>2</v>
      </c>
      <c r="AC2544" s="4">
        <v>19240</v>
      </c>
      <c r="AD2544" s="4">
        <v>19.239999999999998</v>
      </c>
      <c r="AE2544" s="4">
        <v>414000</v>
      </c>
    </row>
    <row r="2545" spans="1:31" ht="22" customHeight="1" x14ac:dyDescent="0.3">
      <c r="A2545" s="5">
        <v>42547</v>
      </c>
      <c r="B2545" s="6" t="s">
        <v>31</v>
      </c>
      <c r="C2545" s="6" t="s">
        <v>56</v>
      </c>
      <c r="D2545" s="7" t="s">
        <v>68</v>
      </c>
      <c r="E2545" s="7" t="s">
        <v>68</v>
      </c>
      <c r="F2545" s="7" t="s">
        <v>68</v>
      </c>
      <c r="G2545" s="7" t="s">
        <v>68</v>
      </c>
      <c r="H2545" s="7" t="s">
        <v>68</v>
      </c>
      <c r="I2545" s="6" t="s">
        <v>1843</v>
      </c>
      <c r="J2545" s="6" t="s">
        <v>2629</v>
      </c>
      <c r="K2545" s="7" t="s">
        <v>68</v>
      </c>
      <c r="L2545" s="6" t="s">
        <v>350</v>
      </c>
      <c r="M2545" s="7" t="s">
        <v>68</v>
      </c>
      <c r="N2545" s="7" t="s">
        <v>68</v>
      </c>
      <c r="O2545" s="7" t="s">
        <v>68</v>
      </c>
      <c r="P2545" s="6" t="s">
        <v>2630</v>
      </c>
      <c r="Q2545" s="6" t="s">
        <v>2031</v>
      </c>
      <c r="R2545" s="6" t="s">
        <v>82</v>
      </c>
      <c r="S2545" s="6" t="s">
        <v>79</v>
      </c>
      <c r="T2545" s="6" t="s">
        <v>83</v>
      </c>
      <c r="U2545" s="6" t="s">
        <v>65</v>
      </c>
      <c r="V2545" s="6" t="s">
        <v>45</v>
      </c>
      <c r="W2545" s="6" t="s">
        <v>34</v>
      </c>
      <c r="X2545" s="6" t="s">
        <v>46</v>
      </c>
      <c r="Y2545" s="6" t="s">
        <v>47</v>
      </c>
      <c r="Z2545" s="6" t="s">
        <v>84</v>
      </c>
      <c r="AA2545" s="6" t="s">
        <v>2660</v>
      </c>
      <c r="AB2545" s="7">
        <v>8</v>
      </c>
      <c r="AC2545" s="7">
        <v>115503</v>
      </c>
      <c r="AD2545" s="7">
        <v>115.5</v>
      </c>
      <c r="AE2545" s="7">
        <v>480000</v>
      </c>
    </row>
    <row r="2546" spans="1:31" ht="22" customHeight="1" x14ac:dyDescent="0.3">
      <c r="A2546" s="2">
        <v>42546</v>
      </c>
      <c r="B2546" s="3" t="s">
        <v>31</v>
      </c>
      <c r="C2546" s="3" t="s">
        <v>56</v>
      </c>
      <c r="D2546" s="4" t="s">
        <v>68</v>
      </c>
      <c r="E2546" s="4" t="s">
        <v>68</v>
      </c>
      <c r="F2546" s="4" t="s">
        <v>68</v>
      </c>
      <c r="G2546" s="4" t="s">
        <v>68</v>
      </c>
      <c r="H2546" s="4" t="s">
        <v>68</v>
      </c>
      <c r="I2546" s="3" t="s">
        <v>1843</v>
      </c>
      <c r="J2546" s="3" t="s">
        <v>2570</v>
      </c>
      <c r="K2546" s="4" t="s">
        <v>68</v>
      </c>
      <c r="L2546" s="3" t="s">
        <v>120</v>
      </c>
      <c r="M2546" s="4" t="s">
        <v>68</v>
      </c>
      <c r="N2546" s="4" t="s">
        <v>68</v>
      </c>
      <c r="O2546" s="4" t="s">
        <v>68</v>
      </c>
      <c r="P2546" s="3" t="s">
        <v>2571</v>
      </c>
      <c r="Q2546" s="3" t="s">
        <v>1858</v>
      </c>
      <c r="R2546" s="3" t="s">
        <v>122</v>
      </c>
      <c r="S2546" s="3" t="s">
        <v>120</v>
      </c>
      <c r="T2546" s="3" t="s">
        <v>123</v>
      </c>
      <c r="U2546" s="3" t="s">
        <v>124</v>
      </c>
      <c r="V2546" s="3" t="s">
        <v>45</v>
      </c>
      <c r="W2546" s="3" t="s">
        <v>34</v>
      </c>
      <c r="X2546" s="3" t="s">
        <v>46</v>
      </c>
      <c r="Y2546" s="3" t="s">
        <v>47</v>
      </c>
      <c r="Z2546" s="3" t="s">
        <v>143</v>
      </c>
      <c r="AA2546" s="3" t="s">
        <v>2661</v>
      </c>
      <c r="AB2546" s="4">
        <v>6</v>
      </c>
      <c r="AC2546" s="4">
        <v>64800</v>
      </c>
      <c r="AD2546" s="4">
        <v>64.8</v>
      </c>
      <c r="AE2546" s="4">
        <v>401000</v>
      </c>
    </row>
    <row r="2547" spans="1:31" ht="22" customHeight="1" x14ac:dyDescent="0.3">
      <c r="A2547" s="5">
        <v>42546</v>
      </c>
      <c r="B2547" s="6" t="s">
        <v>31</v>
      </c>
      <c r="C2547" s="6" t="s">
        <v>1873</v>
      </c>
      <c r="D2547" s="6" t="s">
        <v>33</v>
      </c>
      <c r="E2547" s="6" t="s">
        <v>34</v>
      </c>
      <c r="F2547" s="6" t="s">
        <v>61</v>
      </c>
      <c r="G2547" s="9">
        <v>668366358</v>
      </c>
      <c r="H2547" s="7" t="s">
        <v>68</v>
      </c>
      <c r="I2547" s="6" t="s">
        <v>1874</v>
      </c>
      <c r="J2547" s="6" t="s">
        <v>2501</v>
      </c>
      <c r="K2547" s="7" t="s">
        <v>68</v>
      </c>
      <c r="L2547" s="6" t="s">
        <v>120</v>
      </c>
      <c r="M2547" s="7" t="s">
        <v>68</v>
      </c>
      <c r="N2547" s="7" t="s">
        <v>68</v>
      </c>
      <c r="O2547" s="7" t="s">
        <v>68</v>
      </c>
      <c r="P2547" s="6" t="s">
        <v>2557</v>
      </c>
      <c r="Q2547" s="6" t="s">
        <v>1845</v>
      </c>
      <c r="R2547" s="6" t="s">
        <v>122</v>
      </c>
      <c r="S2547" s="6" t="s">
        <v>120</v>
      </c>
      <c r="T2547" s="6" t="s">
        <v>123</v>
      </c>
      <c r="U2547" s="6" t="s">
        <v>124</v>
      </c>
      <c r="V2547" s="6" t="s">
        <v>45</v>
      </c>
      <c r="W2547" s="6" t="s">
        <v>34</v>
      </c>
      <c r="X2547" s="6" t="s">
        <v>46</v>
      </c>
      <c r="Y2547" s="6" t="s">
        <v>47</v>
      </c>
      <c r="Z2547" s="6" t="s">
        <v>2189</v>
      </c>
      <c r="AA2547" s="6" t="s">
        <v>2662</v>
      </c>
      <c r="AB2547" s="7">
        <v>12</v>
      </c>
      <c r="AC2547" s="7">
        <v>183480</v>
      </c>
      <c r="AD2547" s="7">
        <v>183.48</v>
      </c>
      <c r="AE2547" s="7">
        <v>556000</v>
      </c>
    </row>
    <row r="2548" spans="1:31" ht="22" customHeight="1" x14ac:dyDescent="0.3">
      <c r="A2548" s="2">
        <v>42546</v>
      </c>
      <c r="B2548" s="3" t="s">
        <v>31</v>
      </c>
      <c r="C2548" s="3" t="s">
        <v>56</v>
      </c>
      <c r="D2548" s="4" t="s">
        <v>68</v>
      </c>
      <c r="E2548" s="4" t="s">
        <v>68</v>
      </c>
      <c r="F2548" s="4" t="s">
        <v>68</v>
      </c>
      <c r="G2548" s="4" t="s">
        <v>68</v>
      </c>
      <c r="H2548" s="4" t="s">
        <v>68</v>
      </c>
      <c r="I2548" s="3" t="s">
        <v>1843</v>
      </c>
      <c r="J2548" s="3" t="s">
        <v>2663</v>
      </c>
      <c r="K2548" s="4" t="s">
        <v>68</v>
      </c>
      <c r="L2548" s="3" t="s">
        <v>120</v>
      </c>
      <c r="M2548" s="4" t="s">
        <v>68</v>
      </c>
      <c r="N2548" s="4" t="s">
        <v>68</v>
      </c>
      <c r="O2548" s="4" t="s">
        <v>68</v>
      </c>
      <c r="P2548" s="3" t="s">
        <v>2664</v>
      </c>
      <c r="Q2548" s="3" t="s">
        <v>1858</v>
      </c>
      <c r="R2548" s="3" t="s">
        <v>122</v>
      </c>
      <c r="S2548" s="3" t="s">
        <v>120</v>
      </c>
      <c r="T2548" s="3" t="s">
        <v>123</v>
      </c>
      <c r="U2548" s="3" t="s">
        <v>124</v>
      </c>
      <c r="V2548" s="3" t="s">
        <v>45</v>
      </c>
      <c r="W2548" s="3" t="s">
        <v>34</v>
      </c>
      <c r="X2548" s="3" t="s">
        <v>46</v>
      </c>
      <c r="Y2548" s="3" t="s">
        <v>47</v>
      </c>
      <c r="Z2548" s="3" t="s">
        <v>2189</v>
      </c>
      <c r="AA2548" s="3" t="s">
        <v>2665</v>
      </c>
      <c r="AB2548" s="4">
        <v>12</v>
      </c>
      <c r="AC2548" s="4">
        <v>183480</v>
      </c>
      <c r="AD2548" s="4">
        <v>183.48</v>
      </c>
      <c r="AE2548" s="4">
        <v>556000</v>
      </c>
    </row>
    <row r="2549" spans="1:31" ht="22" customHeight="1" x14ac:dyDescent="0.3">
      <c r="A2549" s="5">
        <v>42546</v>
      </c>
      <c r="B2549" s="6" t="s">
        <v>31</v>
      </c>
      <c r="C2549" s="6" t="s">
        <v>56</v>
      </c>
      <c r="D2549" s="6" t="s">
        <v>222</v>
      </c>
      <c r="E2549" s="6" t="s">
        <v>34</v>
      </c>
      <c r="F2549" s="7" t="s">
        <v>68</v>
      </c>
      <c r="G2549" s="7" t="s">
        <v>68</v>
      </c>
      <c r="H2549" s="7" t="s">
        <v>68</v>
      </c>
      <c r="I2549" s="6" t="s">
        <v>1882</v>
      </c>
      <c r="J2549" s="6" t="s">
        <v>588</v>
      </c>
      <c r="K2549" s="6" t="s">
        <v>589</v>
      </c>
      <c r="L2549" s="6" t="s">
        <v>99</v>
      </c>
      <c r="M2549" s="6" t="s">
        <v>61</v>
      </c>
      <c r="N2549" s="7" t="s">
        <v>68</v>
      </c>
      <c r="O2549" s="7" t="s">
        <v>68</v>
      </c>
      <c r="P2549" s="6" t="s">
        <v>100</v>
      </c>
      <c r="Q2549" s="6" t="s">
        <v>1858</v>
      </c>
      <c r="R2549" s="6" t="s">
        <v>102</v>
      </c>
      <c r="S2549" s="6" t="s">
        <v>99</v>
      </c>
      <c r="T2549" s="6" t="s">
        <v>103</v>
      </c>
      <c r="U2549" s="6" t="s">
        <v>104</v>
      </c>
      <c r="V2549" s="6" t="s">
        <v>45</v>
      </c>
      <c r="W2549" s="6" t="s">
        <v>34</v>
      </c>
      <c r="X2549" s="6" t="s">
        <v>46</v>
      </c>
      <c r="Y2549" s="6" t="s">
        <v>47</v>
      </c>
      <c r="Z2549" s="6" t="s">
        <v>2202</v>
      </c>
      <c r="AA2549" s="6" t="s">
        <v>2666</v>
      </c>
      <c r="AB2549" s="7">
        <v>4</v>
      </c>
      <c r="AC2549" s="7">
        <v>46485</v>
      </c>
      <c r="AD2549" s="7">
        <v>46.49</v>
      </c>
      <c r="AE2549" s="7">
        <v>211000</v>
      </c>
    </row>
    <row r="2550" spans="1:31" ht="22" customHeight="1" x14ac:dyDescent="0.3">
      <c r="A2550" s="2">
        <v>42546</v>
      </c>
      <c r="B2550" s="3" t="s">
        <v>31</v>
      </c>
      <c r="C2550" s="3" t="s">
        <v>1873</v>
      </c>
      <c r="D2550" s="3" t="s">
        <v>33</v>
      </c>
      <c r="E2550" s="3" t="s">
        <v>34</v>
      </c>
      <c r="F2550" s="3" t="s">
        <v>61</v>
      </c>
      <c r="G2550" s="8">
        <v>668366358</v>
      </c>
      <c r="H2550" s="4" t="s">
        <v>68</v>
      </c>
      <c r="I2550" s="3" t="s">
        <v>1874</v>
      </c>
      <c r="J2550" s="3" t="s">
        <v>2501</v>
      </c>
      <c r="K2550" s="4" t="s">
        <v>68</v>
      </c>
      <c r="L2550" s="3" t="s">
        <v>120</v>
      </c>
      <c r="M2550" s="4" t="s">
        <v>68</v>
      </c>
      <c r="N2550" s="4" t="s">
        <v>68</v>
      </c>
      <c r="O2550" s="4" t="s">
        <v>68</v>
      </c>
      <c r="P2550" s="3" t="s">
        <v>2557</v>
      </c>
      <c r="Q2550" s="3" t="s">
        <v>1845</v>
      </c>
      <c r="R2550" s="3" t="s">
        <v>122</v>
      </c>
      <c r="S2550" s="3" t="s">
        <v>120</v>
      </c>
      <c r="T2550" s="3" t="s">
        <v>123</v>
      </c>
      <c r="U2550" s="3" t="s">
        <v>124</v>
      </c>
      <c r="V2550" s="3" t="s">
        <v>45</v>
      </c>
      <c r="W2550" s="3" t="s">
        <v>34</v>
      </c>
      <c r="X2550" s="3" t="s">
        <v>46</v>
      </c>
      <c r="Y2550" s="3" t="s">
        <v>47</v>
      </c>
      <c r="Z2550" s="3" t="s">
        <v>2189</v>
      </c>
      <c r="AA2550" s="3" t="s">
        <v>2662</v>
      </c>
      <c r="AB2550" s="4">
        <v>12</v>
      </c>
      <c r="AC2550" s="4">
        <v>183480</v>
      </c>
      <c r="AD2550" s="4">
        <v>183.48</v>
      </c>
      <c r="AE2550" s="4">
        <v>556000</v>
      </c>
    </row>
    <row r="2551" spans="1:31" ht="22" customHeight="1" x14ac:dyDescent="0.3">
      <c r="A2551" s="5">
        <v>42546</v>
      </c>
      <c r="B2551" s="6" t="s">
        <v>31</v>
      </c>
      <c r="C2551" s="6" t="s">
        <v>56</v>
      </c>
      <c r="D2551" s="7" t="s">
        <v>68</v>
      </c>
      <c r="E2551" s="7" t="s">
        <v>68</v>
      </c>
      <c r="F2551" s="7" t="s">
        <v>68</v>
      </c>
      <c r="G2551" s="7" t="s">
        <v>68</v>
      </c>
      <c r="H2551" s="7" t="s">
        <v>68</v>
      </c>
      <c r="I2551" s="6" t="s">
        <v>1843</v>
      </c>
      <c r="J2551" s="6" t="s">
        <v>625</v>
      </c>
      <c r="K2551" s="7" t="s">
        <v>68</v>
      </c>
      <c r="L2551" s="7" t="s">
        <v>68</v>
      </c>
      <c r="M2551" s="7" t="s">
        <v>68</v>
      </c>
      <c r="N2551" s="7" t="s">
        <v>68</v>
      </c>
      <c r="O2551" s="7" t="s">
        <v>68</v>
      </c>
      <c r="P2551" s="6" t="s">
        <v>2433</v>
      </c>
      <c r="Q2551" s="6" t="s">
        <v>1858</v>
      </c>
      <c r="R2551" s="6" t="s">
        <v>629</v>
      </c>
      <c r="S2551" s="6" t="s">
        <v>627</v>
      </c>
      <c r="T2551" s="6" t="s">
        <v>630</v>
      </c>
      <c r="U2551" s="6" t="s">
        <v>104</v>
      </c>
      <c r="V2551" s="6" t="s">
        <v>45</v>
      </c>
      <c r="W2551" s="6" t="s">
        <v>34</v>
      </c>
      <c r="X2551" s="6" t="s">
        <v>46</v>
      </c>
      <c r="Y2551" s="6" t="s">
        <v>47</v>
      </c>
      <c r="Z2551" s="6" t="s">
        <v>2667</v>
      </c>
      <c r="AA2551" s="6" t="s">
        <v>2668</v>
      </c>
      <c r="AB2551" s="7">
        <v>1</v>
      </c>
      <c r="AC2551" s="7">
        <v>17200</v>
      </c>
      <c r="AD2551" s="7">
        <v>17.2</v>
      </c>
      <c r="AE2551" s="6" t="s">
        <v>68</v>
      </c>
    </row>
    <row r="2552" spans="1:31" ht="22" customHeight="1" x14ac:dyDescent="0.3">
      <c r="A2552" s="2">
        <v>42545</v>
      </c>
      <c r="B2552" s="3" t="s">
        <v>31</v>
      </c>
      <c r="C2552" s="3" t="s">
        <v>56</v>
      </c>
      <c r="D2552" s="4" t="s">
        <v>68</v>
      </c>
      <c r="E2552" s="4" t="s">
        <v>68</v>
      </c>
      <c r="F2552" s="4" t="s">
        <v>68</v>
      </c>
      <c r="G2552" s="4" t="s">
        <v>68</v>
      </c>
      <c r="H2552" s="4" t="s">
        <v>68</v>
      </c>
      <c r="I2552" s="3" t="s">
        <v>1843</v>
      </c>
      <c r="J2552" s="3" t="s">
        <v>244</v>
      </c>
      <c r="K2552" s="4" t="s">
        <v>68</v>
      </c>
      <c r="L2552" s="3" t="s">
        <v>245</v>
      </c>
      <c r="M2552" s="3" t="s">
        <v>61</v>
      </c>
      <c r="N2552" s="4" t="s">
        <v>68</v>
      </c>
      <c r="O2552" s="4" t="s">
        <v>68</v>
      </c>
      <c r="P2552" s="3" t="s">
        <v>246</v>
      </c>
      <c r="Q2552" s="3" t="s">
        <v>1858</v>
      </c>
      <c r="R2552" s="3" t="s">
        <v>474</v>
      </c>
      <c r="S2552" s="3" t="s">
        <v>245</v>
      </c>
      <c r="T2552" s="3" t="s">
        <v>475</v>
      </c>
      <c r="U2552" s="3" t="s">
        <v>124</v>
      </c>
      <c r="V2552" s="3" t="s">
        <v>45</v>
      </c>
      <c r="W2552" s="3" t="s">
        <v>34</v>
      </c>
      <c r="X2552" s="3" t="s">
        <v>46</v>
      </c>
      <c r="Y2552" s="3" t="s">
        <v>47</v>
      </c>
      <c r="Z2552" s="3" t="s">
        <v>187</v>
      </c>
      <c r="AA2552" s="3" t="s">
        <v>2669</v>
      </c>
      <c r="AB2552" s="4">
        <v>3</v>
      </c>
      <c r="AC2552" s="4">
        <v>73200</v>
      </c>
      <c r="AD2552" s="4">
        <v>73.2</v>
      </c>
      <c r="AE2552" s="4">
        <v>687000</v>
      </c>
    </row>
    <row r="2553" spans="1:31" ht="22" customHeight="1" x14ac:dyDescent="0.3">
      <c r="A2553" s="5">
        <v>42545</v>
      </c>
      <c r="B2553" s="6" t="s">
        <v>31</v>
      </c>
      <c r="C2553" s="6" t="s">
        <v>56</v>
      </c>
      <c r="D2553" s="7" t="s">
        <v>68</v>
      </c>
      <c r="E2553" s="7" t="s">
        <v>68</v>
      </c>
      <c r="F2553" s="7" t="s">
        <v>68</v>
      </c>
      <c r="G2553" s="7" t="s">
        <v>68</v>
      </c>
      <c r="H2553" s="7" t="s">
        <v>68</v>
      </c>
      <c r="I2553" s="6" t="s">
        <v>1843</v>
      </c>
      <c r="J2553" s="6" t="s">
        <v>652</v>
      </c>
      <c r="K2553" s="7" t="s">
        <v>68</v>
      </c>
      <c r="L2553" s="6" t="s">
        <v>120</v>
      </c>
      <c r="M2553" s="6" t="s">
        <v>201</v>
      </c>
      <c r="N2553" s="7" t="s">
        <v>68</v>
      </c>
      <c r="O2553" s="7" t="s">
        <v>68</v>
      </c>
      <c r="P2553" s="6" t="s">
        <v>653</v>
      </c>
      <c r="Q2553" s="6" t="s">
        <v>1858</v>
      </c>
      <c r="R2553" s="6" t="s">
        <v>2649</v>
      </c>
      <c r="S2553" s="6" t="s">
        <v>120</v>
      </c>
      <c r="T2553" s="6" t="s">
        <v>2650</v>
      </c>
      <c r="U2553" s="6" t="s">
        <v>124</v>
      </c>
      <c r="V2553" s="6" t="s">
        <v>45</v>
      </c>
      <c r="W2553" s="6" t="s">
        <v>34</v>
      </c>
      <c r="X2553" s="6" t="s">
        <v>46</v>
      </c>
      <c r="Y2553" s="6" t="s">
        <v>47</v>
      </c>
      <c r="Z2553" s="6" t="s">
        <v>2189</v>
      </c>
      <c r="AA2553" s="6" t="s">
        <v>2670</v>
      </c>
      <c r="AB2553" s="7">
        <v>11</v>
      </c>
      <c r="AC2553" s="7">
        <v>198990.01</v>
      </c>
      <c r="AD2553" s="7">
        <v>198.99</v>
      </c>
      <c r="AE2553" s="7">
        <v>603000</v>
      </c>
    </row>
    <row r="2554" spans="1:31" ht="22" customHeight="1" x14ac:dyDescent="0.3">
      <c r="A2554" s="2">
        <v>42541</v>
      </c>
      <c r="B2554" s="3" t="s">
        <v>126</v>
      </c>
      <c r="C2554" s="3" t="s">
        <v>56</v>
      </c>
      <c r="D2554" s="4" t="s">
        <v>68</v>
      </c>
      <c r="E2554" s="4" t="s">
        <v>68</v>
      </c>
      <c r="F2554" s="4" t="s">
        <v>68</v>
      </c>
      <c r="G2554" s="4" t="s">
        <v>68</v>
      </c>
      <c r="H2554" s="4" t="s">
        <v>68</v>
      </c>
      <c r="I2554" s="3" t="s">
        <v>1843</v>
      </c>
      <c r="J2554" s="3" t="s">
        <v>160</v>
      </c>
      <c r="K2554" s="4" t="s">
        <v>68</v>
      </c>
      <c r="L2554" s="3" t="s">
        <v>120</v>
      </c>
      <c r="M2554" s="3" t="s">
        <v>61</v>
      </c>
      <c r="N2554" s="4" t="s">
        <v>68</v>
      </c>
      <c r="O2554" s="4" t="s">
        <v>68</v>
      </c>
      <c r="P2554" s="3" t="s">
        <v>162</v>
      </c>
      <c r="Q2554" s="3" t="s">
        <v>1858</v>
      </c>
      <c r="R2554" s="3" t="s">
        <v>122</v>
      </c>
      <c r="S2554" s="3" t="s">
        <v>120</v>
      </c>
      <c r="T2554" s="3" t="s">
        <v>123</v>
      </c>
      <c r="U2554" s="3" t="s">
        <v>124</v>
      </c>
      <c r="V2554" s="3" t="s">
        <v>45</v>
      </c>
      <c r="W2554" s="3" t="s">
        <v>34</v>
      </c>
      <c r="X2554" s="3" t="s">
        <v>46</v>
      </c>
      <c r="Y2554" s="3" t="s">
        <v>47</v>
      </c>
      <c r="Z2554" s="3" t="s">
        <v>163</v>
      </c>
      <c r="AA2554" s="3" t="s">
        <v>2671</v>
      </c>
      <c r="AB2554" s="4">
        <v>1</v>
      </c>
      <c r="AC2554" s="4">
        <v>7540</v>
      </c>
      <c r="AD2554" s="4">
        <v>7.54</v>
      </c>
      <c r="AE2554" s="4">
        <v>74500</v>
      </c>
    </row>
    <row r="2555" spans="1:31" ht="22" customHeight="1" x14ac:dyDescent="0.3">
      <c r="A2555" s="5">
        <v>42541</v>
      </c>
      <c r="B2555" s="6" t="s">
        <v>107</v>
      </c>
      <c r="C2555" s="6" t="s">
        <v>56</v>
      </c>
      <c r="D2555" s="7" t="s">
        <v>68</v>
      </c>
      <c r="E2555" s="7" t="s">
        <v>68</v>
      </c>
      <c r="F2555" s="7" t="s">
        <v>68</v>
      </c>
      <c r="G2555" s="7" t="s">
        <v>68</v>
      </c>
      <c r="H2555" s="7" t="s">
        <v>68</v>
      </c>
      <c r="I2555" s="6" t="s">
        <v>1843</v>
      </c>
      <c r="J2555" s="6" t="s">
        <v>108</v>
      </c>
      <c r="K2555" s="6" t="s">
        <v>109</v>
      </c>
      <c r="L2555" s="6" t="s">
        <v>110</v>
      </c>
      <c r="M2555" s="6" t="s">
        <v>61</v>
      </c>
      <c r="N2555" s="7">
        <v>4753761516.5299997</v>
      </c>
      <c r="O2555" s="7">
        <v>5421594553.2399998</v>
      </c>
      <c r="P2555" s="6" t="s">
        <v>1856</v>
      </c>
      <c r="Q2555" s="6" t="s">
        <v>1858</v>
      </c>
      <c r="R2555" s="6" t="s">
        <v>133</v>
      </c>
      <c r="S2555" s="6" t="s">
        <v>110</v>
      </c>
      <c r="T2555" s="6" t="s">
        <v>134</v>
      </c>
      <c r="U2555" s="6" t="s">
        <v>115</v>
      </c>
      <c r="V2555" s="6" t="s">
        <v>45</v>
      </c>
      <c r="W2555" s="6" t="s">
        <v>34</v>
      </c>
      <c r="X2555" s="6" t="s">
        <v>46</v>
      </c>
      <c r="Y2555" s="6" t="s">
        <v>47</v>
      </c>
      <c r="Z2555" s="6" t="s">
        <v>971</v>
      </c>
      <c r="AA2555" s="6" t="s">
        <v>2672</v>
      </c>
      <c r="AB2555" s="7">
        <v>2</v>
      </c>
      <c r="AC2555" s="7">
        <v>19240</v>
      </c>
      <c r="AD2555" s="7">
        <v>19.239999999999998</v>
      </c>
      <c r="AE2555" s="7">
        <v>414000</v>
      </c>
    </row>
    <row r="2556" spans="1:31" ht="22" customHeight="1" x14ac:dyDescent="0.3">
      <c r="A2556" s="2">
        <v>42541</v>
      </c>
      <c r="B2556" s="3" t="s">
        <v>31</v>
      </c>
      <c r="C2556" s="3" t="s">
        <v>56</v>
      </c>
      <c r="D2556" s="4" t="s">
        <v>68</v>
      </c>
      <c r="E2556" s="4" t="s">
        <v>68</v>
      </c>
      <c r="F2556" s="4" t="s">
        <v>68</v>
      </c>
      <c r="G2556" s="4" t="s">
        <v>68</v>
      </c>
      <c r="H2556" s="4" t="s">
        <v>68</v>
      </c>
      <c r="I2556" s="3" t="s">
        <v>1843</v>
      </c>
      <c r="J2556" s="3" t="s">
        <v>2629</v>
      </c>
      <c r="K2556" s="4" t="s">
        <v>68</v>
      </c>
      <c r="L2556" s="3" t="s">
        <v>350</v>
      </c>
      <c r="M2556" s="4" t="s">
        <v>68</v>
      </c>
      <c r="N2556" s="4" t="s">
        <v>68</v>
      </c>
      <c r="O2556" s="4" t="s">
        <v>68</v>
      </c>
      <c r="P2556" s="3" t="s">
        <v>2630</v>
      </c>
      <c r="Q2556" s="3" t="s">
        <v>2031</v>
      </c>
      <c r="R2556" s="3" t="s">
        <v>82</v>
      </c>
      <c r="S2556" s="3" t="s">
        <v>79</v>
      </c>
      <c r="T2556" s="3" t="s">
        <v>83</v>
      </c>
      <c r="U2556" s="3" t="s">
        <v>65</v>
      </c>
      <c r="V2556" s="3" t="s">
        <v>45</v>
      </c>
      <c r="W2556" s="3" t="s">
        <v>34</v>
      </c>
      <c r="X2556" s="3" t="s">
        <v>46</v>
      </c>
      <c r="Y2556" s="3" t="s">
        <v>47</v>
      </c>
      <c r="Z2556" s="3" t="s">
        <v>84</v>
      </c>
      <c r="AA2556" s="3" t="s">
        <v>2673</v>
      </c>
      <c r="AB2556" s="4">
        <v>8</v>
      </c>
      <c r="AC2556" s="4">
        <v>115769</v>
      </c>
      <c r="AD2556" s="4">
        <v>115.77</v>
      </c>
      <c r="AE2556" s="4">
        <v>481000</v>
      </c>
    </row>
    <row r="2557" spans="1:31" ht="22" customHeight="1" x14ac:dyDescent="0.3">
      <c r="A2557" s="5">
        <v>42540</v>
      </c>
      <c r="B2557" s="6" t="s">
        <v>31</v>
      </c>
      <c r="C2557" s="6" t="s">
        <v>56</v>
      </c>
      <c r="D2557" s="7" t="s">
        <v>68</v>
      </c>
      <c r="E2557" s="7" t="s">
        <v>68</v>
      </c>
      <c r="F2557" s="7" t="s">
        <v>68</v>
      </c>
      <c r="G2557" s="7" t="s">
        <v>68</v>
      </c>
      <c r="H2557" s="7" t="s">
        <v>68</v>
      </c>
      <c r="I2557" s="6" t="s">
        <v>1843</v>
      </c>
      <c r="J2557" s="6" t="s">
        <v>2663</v>
      </c>
      <c r="K2557" s="7" t="s">
        <v>68</v>
      </c>
      <c r="L2557" s="6" t="s">
        <v>120</v>
      </c>
      <c r="M2557" s="7" t="s">
        <v>68</v>
      </c>
      <c r="N2557" s="7" t="s">
        <v>68</v>
      </c>
      <c r="O2557" s="7" t="s">
        <v>68</v>
      </c>
      <c r="P2557" s="6" t="s">
        <v>2664</v>
      </c>
      <c r="Q2557" s="6" t="s">
        <v>1858</v>
      </c>
      <c r="R2557" s="6" t="s">
        <v>122</v>
      </c>
      <c r="S2557" s="6" t="s">
        <v>120</v>
      </c>
      <c r="T2557" s="6" t="s">
        <v>123</v>
      </c>
      <c r="U2557" s="6" t="s">
        <v>124</v>
      </c>
      <c r="V2557" s="6" t="s">
        <v>45</v>
      </c>
      <c r="W2557" s="6" t="s">
        <v>34</v>
      </c>
      <c r="X2557" s="6" t="s">
        <v>46</v>
      </c>
      <c r="Y2557" s="6" t="s">
        <v>47</v>
      </c>
      <c r="Z2557" s="6" t="s">
        <v>2189</v>
      </c>
      <c r="AA2557" s="6" t="s">
        <v>2674</v>
      </c>
      <c r="AB2557" s="7">
        <v>12</v>
      </c>
      <c r="AC2557" s="7">
        <v>183480</v>
      </c>
      <c r="AD2557" s="7">
        <v>183.48</v>
      </c>
      <c r="AE2557" s="7">
        <v>556000</v>
      </c>
    </row>
    <row r="2558" spans="1:31" ht="22" customHeight="1" x14ac:dyDescent="0.3">
      <c r="A2558" s="2">
        <v>42540</v>
      </c>
      <c r="B2558" s="3" t="s">
        <v>31</v>
      </c>
      <c r="C2558" s="3" t="s">
        <v>56</v>
      </c>
      <c r="D2558" s="4" t="s">
        <v>68</v>
      </c>
      <c r="E2558" s="4" t="s">
        <v>68</v>
      </c>
      <c r="F2558" s="4" t="s">
        <v>68</v>
      </c>
      <c r="G2558" s="4" t="s">
        <v>68</v>
      </c>
      <c r="H2558" s="4" t="s">
        <v>68</v>
      </c>
      <c r="I2558" s="3" t="s">
        <v>1843</v>
      </c>
      <c r="J2558" s="3" t="s">
        <v>2663</v>
      </c>
      <c r="K2558" s="4" t="s">
        <v>68</v>
      </c>
      <c r="L2558" s="3" t="s">
        <v>120</v>
      </c>
      <c r="M2558" s="4" t="s">
        <v>68</v>
      </c>
      <c r="N2558" s="4" t="s">
        <v>68</v>
      </c>
      <c r="O2558" s="4" t="s">
        <v>68</v>
      </c>
      <c r="P2558" s="3" t="s">
        <v>2664</v>
      </c>
      <c r="Q2558" s="3" t="s">
        <v>1858</v>
      </c>
      <c r="R2558" s="3" t="s">
        <v>122</v>
      </c>
      <c r="S2558" s="3" t="s">
        <v>120</v>
      </c>
      <c r="T2558" s="3" t="s">
        <v>123</v>
      </c>
      <c r="U2558" s="3" t="s">
        <v>124</v>
      </c>
      <c r="V2558" s="3" t="s">
        <v>45</v>
      </c>
      <c r="W2558" s="3" t="s">
        <v>34</v>
      </c>
      <c r="X2558" s="3" t="s">
        <v>46</v>
      </c>
      <c r="Y2558" s="3" t="s">
        <v>47</v>
      </c>
      <c r="Z2558" s="3" t="s">
        <v>2189</v>
      </c>
      <c r="AA2558" s="3" t="s">
        <v>2674</v>
      </c>
      <c r="AB2558" s="4">
        <v>12</v>
      </c>
      <c r="AC2558" s="4">
        <v>183480</v>
      </c>
      <c r="AD2558" s="4">
        <v>183.48</v>
      </c>
      <c r="AE2558" s="4">
        <v>556000</v>
      </c>
    </row>
    <row r="2559" spans="1:31" ht="22" customHeight="1" x14ac:dyDescent="0.3">
      <c r="A2559" s="5">
        <v>42540</v>
      </c>
      <c r="B2559" s="6" t="s">
        <v>31</v>
      </c>
      <c r="C2559" s="6" t="s">
        <v>56</v>
      </c>
      <c r="D2559" s="7" t="s">
        <v>68</v>
      </c>
      <c r="E2559" s="7" t="s">
        <v>68</v>
      </c>
      <c r="F2559" s="7" t="s">
        <v>68</v>
      </c>
      <c r="G2559" s="7" t="s">
        <v>68</v>
      </c>
      <c r="H2559" s="7" t="s">
        <v>68</v>
      </c>
      <c r="I2559" s="6" t="s">
        <v>1843</v>
      </c>
      <c r="J2559" s="6" t="s">
        <v>2663</v>
      </c>
      <c r="K2559" s="7" t="s">
        <v>68</v>
      </c>
      <c r="L2559" s="6" t="s">
        <v>120</v>
      </c>
      <c r="M2559" s="7" t="s">
        <v>68</v>
      </c>
      <c r="N2559" s="7" t="s">
        <v>68</v>
      </c>
      <c r="O2559" s="7" t="s">
        <v>68</v>
      </c>
      <c r="P2559" s="6" t="s">
        <v>2664</v>
      </c>
      <c r="Q2559" s="6" t="s">
        <v>1858</v>
      </c>
      <c r="R2559" s="6" t="s">
        <v>122</v>
      </c>
      <c r="S2559" s="6" t="s">
        <v>120</v>
      </c>
      <c r="T2559" s="6" t="s">
        <v>123</v>
      </c>
      <c r="U2559" s="6" t="s">
        <v>124</v>
      </c>
      <c r="V2559" s="6" t="s">
        <v>45</v>
      </c>
      <c r="W2559" s="6" t="s">
        <v>34</v>
      </c>
      <c r="X2559" s="6" t="s">
        <v>46</v>
      </c>
      <c r="Y2559" s="6" t="s">
        <v>47</v>
      </c>
      <c r="Z2559" s="6" t="s">
        <v>2189</v>
      </c>
      <c r="AA2559" s="6" t="s">
        <v>2674</v>
      </c>
      <c r="AB2559" s="7">
        <v>8</v>
      </c>
      <c r="AC2559" s="7">
        <v>122320</v>
      </c>
      <c r="AD2559" s="7">
        <v>122.32</v>
      </c>
      <c r="AE2559" s="7">
        <v>370000</v>
      </c>
    </row>
    <row r="2560" spans="1:31" ht="22" customHeight="1" x14ac:dyDescent="0.3">
      <c r="A2560" s="2">
        <v>42537</v>
      </c>
      <c r="B2560" s="3" t="s">
        <v>31</v>
      </c>
      <c r="C2560" s="3" t="s">
        <v>56</v>
      </c>
      <c r="D2560" s="4" t="s">
        <v>68</v>
      </c>
      <c r="E2560" s="4" t="s">
        <v>68</v>
      </c>
      <c r="F2560" s="4" t="s">
        <v>68</v>
      </c>
      <c r="G2560" s="4" t="s">
        <v>68</v>
      </c>
      <c r="H2560" s="4" t="s">
        <v>68</v>
      </c>
      <c r="I2560" s="3" t="s">
        <v>1843</v>
      </c>
      <c r="J2560" s="3" t="s">
        <v>2278</v>
      </c>
      <c r="K2560" s="4" t="s">
        <v>68</v>
      </c>
      <c r="L2560" s="4" t="s">
        <v>68</v>
      </c>
      <c r="M2560" s="4" t="s">
        <v>68</v>
      </c>
      <c r="N2560" s="4" t="s">
        <v>68</v>
      </c>
      <c r="O2560" s="4" t="s">
        <v>68</v>
      </c>
      <c r="P2560" s="3" t="s">
        <v>2279</v>
      </c>
      <c r="Q2560" s="3" t="s">
        <v>1858</v>
      </c>
      <c r="R2560" s="3" t="s">
        <v>316</v>
      </c>
      <c r="S2560" s="3" t="s">
        <v>120</v>
      </c>
      <c r="T2560" s="3" t="s">
        <v>317</v>
      </c>
      <c r="U2560" s="3" t="s">
        <v>124</v>
      </c>
      <c r="V2560" s="3" t="s">
        <v>45</v>
      </c>
      <c r="W2560" s="3" t="s">
        <v>34</v>
      </c>
      <c r="X2560" s="3" t="s">
        <v>46</v>
      </c>
      <c r="Y2560" s="3" t="s">
        <v>47</v>
      </c>
      <c r="Z2560" s="3" t="s">
        <v>2189</v>
      </c>
      <c r="AA2560" s="3" t="s">
        <v>2613</v>
      </c>
      <c r="AB2560" s="4">
        <v>10</v>
      </c>
      <c r="AC2560" s="4">
        <v>165750</v>
      </c>
      <c r="AD2560" s="4">
        <v>165.75</v>
      </c>
      <c r="AE2560" s="4">
        <v>502000</v>
      </c>
    </row>
    <row r="2561" spans="1:31" ht="22" customHeight="1" x14ac:dyDescent="0.3">
      <c r="A2561" s="5">
        <v>42537</v>
      </c>
      <c r="B2561" s="6" t="s">
        <v>31</v>
      </c>
      <c r="C2561" s="6" t="s">
        <v>56</v>
      </c>
      <c r="D2561" s="7" t="s">
        <v>68</v>
      </c>
      <c r="E2561" s="7" t="s">
        <v>68</v>
      </c>
      <c r="F2561" s="7" t="s">
        <v>68</v>
      </c>
      <c r="G2561" s="7" t="s">
        <v>68</v>
      </c>
      <c r="H2561" s="7" t="s">
        <v>68</v>
      </c>
      <c r="I2561" s="6" t="s">
        <v>1843</v>
      </c>
      <c r="J2561" s="6" t="s">
        <v>2278</v>
      </c>
      <c r="K2561" s="7" t="s">
        <v>68</v>
      </c>
      <c r="L2561" s="7" t="s">
        <v>68</v>
      </c>
      <c r="M2561" s="7" t="s">
        <v>68</v>
      </c>
      <c r="N2561" s="7" t="s">
        <v>68</v>
      </c>
      <c r="O2561" s="7" t="s">
        <v>68</v>
      </c>
      <c r="P2561" s="6" t="s">
        <v>2279</v>
      </c>
      <c r="Q2561" s="6" t="s">
        <v>1858</v>
      </c>
      <c r="R2561" s="6" t="s">
        <v>316</v>
      </c>
      <c r="S2561" s="6" t="s">
        <v>120</v>
      </c>
      <c r="T2561" s="6" t="s">
        <v>317</v>
      </c>
      <c r="U2561" s="6" t="s">
        <v>124</v>
      </c>
      <c r="V2561" s="6" t="s">
        <v>45</v>
      </c>
      <c r="W2561" s="6" t="s">
        <v>34</v>
      </c>
      <c r="X2561" s="6" t="s">
        <v>46</v>
      </c>
      <c r="Y2561" s="6" t="s">
        <v>47</v>
      </c>
      <c r="Z2561" s="6" t="s">
        <v>2189</v>
      </c>
      <c r="AA2561" s="6" t="s">
        <v>2613</v>
      </c>
      <c r="AB2561" s="7">
        <v>10</v>
      </c>
      <c r="AC2561" s="7">
        <v>165750</v>
      </c>
      <c r="AD2561" s="7">
        <v>165.75</v>
      </c>
      <c r="AE2561" s="7">
        <v>502000</v>
      </c>
    </row>
    <row r="2562" spans="1:31" ht="22" customHeight="1" x14ac:dyDescent="0.3">
      <c r="A2562" s="2">
        <v>42537</v>
      </c>
      <c r="B2562" s="3" t="s">
        <v>31</v>
      </c>
      <c r="C2562" s="3" t="s">
        <v>56</v>
      </c>
      <c r="D2562" s="4" t="s">
        <v>68</v>
      </c>
      <c r="E2562" s="4" t="s">
        <v>68</v>
      </c>
      <c r="F2562" s="4" t="s">
        <v>68</v>
      </c>
      <c r="G2562" s="4" t="s">
        <v>68</v>
      </c>
      <c r="H2562" s="4" t="s">
        <v>68</v>
      </c>
      <c r="I2562" s="3" t="s">
        <v>1843</v>
      </c>
      <c r="J2562" s="3" t="s">
        <v>2278</v>
      </c>
      <c r="K2562" s="4" t="s">
        <v>68</v>
      </c>
      <c r="L2562" s="4" t="s">
        <v>68</v>
      </c>
      <c r="M2562" s="4" t="s">
        <v>68</v>
      </c>
      <c r="N2562" s="4" t="s">
        <v>68</v>
      </c>
      <c r="O2562" s="4" t="s">
        <v>68</v>
      </c>
      <c r="P2562" s="3" t="s">
        <v>2279</v>
      </c>
      <c r="Q2562" s="3" t="s">
        <v>1858</v>
      </c>
      <c r="R2562" s="3" t="s">
        <v>316</v>
      </c>
      <c r="S2562" s="3" t="s">
        <v>120</v>
      </c>
      <c r="T2562" s="3" t="s">
        <v>317</v>
      </c>
      <c r="U2562" s="3" t="s">
        <v>124</v>
      </c>
      <c r="V2562" s="3" t="s">
        <v>45</v>
      </c>
      <c r="W2562" s="3" t="s">
        <v>34</v>
      </c>
      <c r="X2562" s="3" t="s">
        <v>46</v>
      </c>
      <c r="Y2562" s="3" t="s">
        <v>47</v>
      </c>
      <c r="Z2562" s="3" t="s">
        <v>2189</v>
      </c>
      <c r="AA2562" s="3" t="s">
        <v>2613</v>
      </c>
      <c r="AB2562" s="4">
        <v>10</v>
      </c>
      <c r="AC2562" s="4">
        <v>165750</v>
      </c>
      <c r="AD2562" s="4">
        <v>165.75</v>
      </c>
      <c r="AE2562" s="4">
        <v>502000</v>
      </c>
    </row>
    <row r="2563" spans="1:31" ht="22" customHeight="1" x14ac:dyDescent="0.3">
      <c r="A2563" s="5">
        <v>42534</v>
      </c>
      <c r="B2563" s="6" t="s">
        <v>31</v>
      </c>
      <c r="C2563" s="6" t="s">
        <v>56</v>
      </c>
      <c r="D2563" s="7" t="s">
        <v>68</v>
      </c>
      <c r="E2563" s="7" t="s">
        <v>68</v>
      </c>
      <c r="F2563" s="7" t="s">
        <v>68</v>
      </c>
      <c r="G2563" s="7" t="s">
        <v>68</v>
      </c>
      <c r="H2563" s="7" t="s">
        <v>68</v>
      </c>
      <c r="I2563" s="6" t="s">
        <v>1843</v>
      </c>
      <c r="J2563" s="6" t="s">
        <v>1774</v>
      </c>
      <c r="K2563" s="7" t="s">
        <v>68</v>
      </c>
      <c r="L2563" s="6" t="s">
        <v>1775</v>
      </c>
      <c r="M2563" s="7" t="s">
        <v>68</v>
      </c>
      <c r="N2563" s="7" t="s">
        <v>68</v>
      </c>
      <c r="O2563" s="7" t="s">
        <v>68</v>
      </c>
      <c r="P2563" s="6" t="s">
        <v>1776</v>
      </c>
      <c r="Q2563" s="6" t="s">
        <v>1858</v>
      </c>
      <c r="R2563" s="6" t="s">
        <v>82</v>
      </c>
      <c r="S2563" s="6" t="s">
        <v>79</v>
      </c>
      <c r="T2563" s="6" t="s">
        <v>83</v>
      </c>
      <c r="U2563" s="6" t="s">
        <v>65</v>
      </c>
      <c r="V2563" s="6" t="s">
        <v>45</v>
      </c>
      <c r="W2563" s="6" t="s">
        <v>34</v>
      </c>
      <c r="X2563" s="6" t="s">
        <v>46</v>
      </c>
      <c r="Y2563" s="6" t="s">
        <v>47</v>
      </c>
      <c r="Z2563" s="6" t="s">
        <v>84</v>
      </c>
      <c r="AA2563" s="6" t="s">
        <v>2675</v>
      </c>
      <c r="AB2563" s="7">
        <v>7</v>
      </c>
      <c r="AC2563" s="7">
        <v>101362</v>
      </c>
      <c r="AD2563" s="7">
        <v>101.36</v>
      </c>
      <c r="AE2563" s="7">
        <v>421000</v>
      </c>
    </row>
    <row r="2564" spans="1:31" ht="22" customHeight="1" x14ac:dyDescent="0.3">
      <c r="A2564" s="2">
        <v>42534</v>
      </c>
      <c r="B2564" s="3" t="s">
        <v>31</v>
      </c>
      <c r="C2564" s="3" t="s">
        <v>56</v>
      </c>
      <c r="D2564" s="4" t="s">
        <v>68</v>
      </c>
      <c r="E2564" s="4" t="s">
        <v>68</v>
      </c>
      <c r="F2564" s="4" t="s">
        <v>68</v>
      </c>
      <c r="G2564" s="4" t="s">
        <v>68</v>
      </c>
      <c r="H2564" s="4" t="s">
        <v>68</v>
      </c>
      <c r="I2564" s="3" t="s">
        <v>1843</v>
      </c>
      <c r="J2564" s="3" t="s">
        <v>579</v>
      </c>
      <c r="K2564" s="3" t="s">
        <v>580</v>
      </c>
      <c r="L2564" s="3" t="s">
        <v>110</v>
      </c>
      <c r="M2564" s="3" t="s">
        <v>61</v>
      </c>
      <c r="N2564" s="4" t="s">
        <v>68</v>
      </c>
      <c r="O2564" s="4" t="s">
        <v>68</v>
      </c>
      <c r="P2564" s="3" t="s">
        <v>581</v>
      </c>
      <c r="Q2564" s="3" t="s">
        <v>1858</v>
      </c>
      <c r="R2564" s="3" t="s">
        <v>968</v>
      </c>
      <c r="S2564" s="3" t="s">
        <v>110</v>
      </c>
      <c r="T2564" s="3" t="s">
        <v>969</v>
      </c>
      <c r="U2564" s="3" t="s">
        <v>115</v>
      </c>
      <c r="V2564" s="3" t="s">
        <v>45</v>
      </c>
      <c r="W2564" s="3" t="s">
        <v>34</v>
      </c>
      <c r="X2564" s="3" t="s">
        <v>46</v>
      </c>
      <c r="Y2564" s="3" t="s">
        <v>47</v>
      </c>
      <c r="Z2564" s="3" t="s">
        <v>971</v>
      </c>
      <c r="AA2564" s="3" t="s">
        <v>2676</v>
      </c>
      <c r="AB2564" s="4">
        <v>2</v>
      </c>
      <c r="AC2564" s="4">
        <v>26740</v>
      </c>
      <c r="AD2564" s="4">
        <v>26.74</v>
      </c>
      <c r="AE2564" s="4">
        <v>575000</v>
      </c>
    </row>
    <row r="2565" spans="1:31" ht="22" customHeight="1" x14ac:dyDescent="0.3">
      <c r="A2565" s="5">
        <v>42534</v>
      </c>
      <c r="B2565" s="6" t="s">
        <v>31</v>
      </c>
      <c r="C2565" s="6" t="s">
        <v>56</v>
      </c>
      <c r="D2565" s="7" t="s">
        <v>68</v>
      </c>
      <c r="E2565" s="7" t="s">
        <v>68</v>
      </c>
      <c r="F2565" s="7" t="s">
        <v>68</v>
      </c>
      <c r="G2565" s="7" t="s">
        <v>68</v>
      </c>
      <c r="H2565" s="7" t="s">
        <v>68</v>
      </c>
      <c r="I2565" s="6" t="s">
        <v>1843</v>
      </c>
      <c r="J2565" s="6" t="s">
        <v>579</v>
      </c>
      <c r="K2565" s="6" t="s">
        <v>580</v>
      </c>
      <c r="L2565" s="6" t="s">
        <v>110</v>
      </c>
      <c r="M2565" s="6" t="s">
        <v>61</v>
      </c>
      <c r="N2565" s="7" t="s">
        <v>68</v>
      </c>
      <c r="O2565" s="7" t="s">
        <v>68</v>
      </c>
      <c r="P2565" s="6" t="s">
        <v>581</v>
      </c>
      <c r="Q2565" s="6" t="s">
        <v>1858</v>
      </c>
      <c r="R2565" s="6" t="s">
        <v>968</v>
      </c>
      <c r="S2565" s="6" t="s">
        <v>110</v>
      </c>
      <c r="T2565" s="6" t="s">
        <v>969</v>
      </c>
      <c r="U2565" s="6" t="s">
        <v>115</v>
      </c>
      <c r="V2565" s="6" t="s">
        <v>45</v>
      </c>
      <c r="W2565" s="6" t="s">
        <v>34</v>
      </c>
      <c r="X2565" s="6" t="s">
        <v>46</v>
      </c>
      <c r="Y2565" s="6" t="s">
        <v>47</v>
      </c>
      <c r="Z2565" s="6" t="s">
        <v>971</v>
      </c>
      <c r="AA2565" s="6" t="s">
        <v>2677</v>
      </c>
      <c r="AB2565" s="7">
        <v>2</v>
      </c>
      <c r="AC2565" s="7">
        <v>26740</v>
      </c>
      <c r="AD2565" s="7">
        <v>26.74</v>
      </c>
      <c r="AE2565" s="7">
        <v>575000</v>
      </c>
    </row>
    <row r="2566" spans="1:31" ht="22" customHeight="1" x14ac:dyDescent="0.3">
      <c r="A2566" s="2">
        <v>42534</v>
      </c>
      <c r="B2566" s="3" t="s">
        <v>31</v>
      </c>
      <c r="C2566" s="3" t="s">
        <v>56</v>
      </c>
      <c r="D2566" s="4" t="s">
        <v>68</v>
      </c>
      <c r="E2566" s="4" t="s">
        <v>68</v>
      </c>
      <c r="F2566" s="4" t="s">
        <v>68</v>
      </c>
      <c r="G2566" s="4" t="s">
        <v>68</v>
      </c>
      <c r="H2566" s="4" t="s">
        <v>68</v>
      </c>
      <c r="I2566" s="3" t="s">
        <v>1843</v>
      </c>
      <c r="J2566" s="3" t="s">
        <v>230</v>
      </c>
      <c r="K2566" s="3" t="s">
        <v>580</v>
      </c>
      <c r="L2566" s="3" t="s">
        <v>110</v>
      </c>
      <c r="M2566" s="4" t="s">
        <v>68</v>
      </c>
      <c r="N2566" s="4" t="s">
        <v>68</v>
      </c>
      <c r="O2566" s="4" t="s">
        <v>68</v>
      </c>
      <c r="P2566" s="3" t="s">
        <v>231</v>
      </c>
      <c r="Q2566" s="3" t="s">
        <v>1858</v>
      </c>
      <c r="R2566" s="3" t="s">
        <v>133</v>
      </c>
      <c r="S2566" s="3" t="s">
        <v>110</v>
      </c>
      <c r="T2566" s="3" t="s">
        <v>134</v>
      </c>
      <c r="U2566" s="3" t="s">
        <v>115</v>
      </c>
      <c r="V2566" s="3" t="s">
        <v>45</v>
      </c>
      <c r="W2566" s="3" t="s">
        <v>34</v>
      </c>
      <c r="X2566" s="3" t="s">
        <v>46</v>
      </c>
      <c r="Y2566" s="3" t="s">
        <v>47</v>
      </c>
      <c r="Z2566" s="3" t="s">
        <v>232</v>
      </c>
      <c r="AA2566" s="3" t="s">
        <v>2678</v>
      </c>
      <c r="AB2566" s="4">
        <v>1</v>
      </c>
      <c r="AC2566" s="4">
        <v>15760</v>
      </c>
      <c r="AD2566" s="4">
        <v>15.76</v>
      </c>
      <c r="AE2566" s="4">
        <v>27500</v>
      </c>
    </row>
    <row r="2567" spans="1:31" ht="22" customHeight="1" x14ac:dyDescent="0.3">
      <c r="A2567" s="5">
        <v>42533</v>
      </c>
      <c r="B2567" s="6" t="s">
        <v>31</v>
      </c>
      <c r="C2567" s="6" t="s">
        <v>56</v>
      </c>
      <c r="D2567" s="7" t="s">
        <v>68</v>
      </c>
      <c r="E2567" s="7" t="s">
        <v>68</v>
      </c>
      <c r="F2567" s="7" t="s">
        <v>68</v>
      </c>
      <c r="G2567" s="7" t="s">
        <v>68</v>
      </c>
      <c r="H2567" s="7" t="s">
        <v>68</v>
      </c>
      <c r="I2567" s="6" t="s">
        <v>1843</v>
      </c>
      <c r="J2567" s="6" t="s">
        <v>1382</v>
      </c>
      <c r="K2567" s="6" t="s">
        <v>119</v>
      </c>
      <c r="L2567" s="6" t="s">
        <v>120</v>
      </c>
      <c r="M2567" s="7" t="s">
        <v>68</v>
      </c>
      <c r="N2567" s="7" t="s">
        <v>68</v>
      </c>
      <c r="O2567" s="7" t="s">
        <v>68</v>
      </c>
      <c r="P2567" s="6" t="s">
        <v>1383</v>
      </c>
      <c r="Q2567" s="6" t="s">
        <v>1858</v>
      </c>
      <c r="R2567" s="6" t="s">
        <v>122</v>
      </c>
      <c r="S2567" s="6" t="s">
        <v>120</v>
      </c>
      <c r="T2567" s="6" t="s">
        <v>123</v>
      </c>
      <c r="U2567" s="6" t="s">
        <v>124</v>
      </c>
      <c r="V2567" s="6" t="s">
        <v>45</v>
      </c>
      <c r="W2567" s="6" t="s">
        <v>34</v>
      </c>
      <c r="X2567" s="6" t="s">
        <v>46</v>
      </c>
      <c r="Y2567" s="6" t="s">
        <v>47</v>
      </c>
      <c r="Z2567" s="6" t="s">
        <v>187</v>
      </c>
      <c r="AA2567" s="6" t="s">
        <v>2679</v>
      </c>
      <c r="AB2567" s="7">
        <v>6</v>
      </c>
      <c r="AC2567" s="7">
        <v>47790</v>
      </c>
      <c r="AD2567" s="7">
        <v>47.79</v>
      </c>
      <c r="AE2567" s="7">
        <v>230000</v>
      </c>
    </row>
    <row r="2568" spans="1:31" ht="22" customHeight="1" x14ac:dyDescent="0.3">
      <c r="A2568" s="2">
        <v>42530</v>
      </c>
      <c r="B2568" s="3" t="s">
        <v>31</v>
      </c>
      <c r="C2568" s="3" t="s">
        <v>56</v>
      </c>
      <c r="D2568" s="3" t="s">
        <v>222</v>
      </c>
      <c r="E2568" s="3" t="s">
        <v>34</v>
      </c>
      <c r="F2568" s="4" t="s">
        <v>68</v>
      </c>
      <c r="G2568" s="4" t="s">
        <v>68</v>
      </c>
      <c r="H2568" s="4" t="s">
        <v>68</v>
      </c>
      <c r="I2568" s="3" t="s">
        <v>1882</v>
      </c>
      <c r="J2568" s="3" t="s">
        <v>2680</v>
      </c>
      <c r="K2568" s="4" t="s">
        <v>68</v>
      </c>
      <c r="L2568" s="3" t="s">
        <v>350</v>
      </c>
      <c r="M2568" s="4" t="s">
        <v>68</v>
      </c>
      <c r="N2568" s="4" t="s">
        <v>68</v>
      </c>
      <c r="O2568" s="4" t="s">
        <v>68</v>
      </c>
      <c r="P2568" s="3" t="s">
        <v>2681</v>
      </c>
      <c r="Q2568" s="3" t="s">
        <v>1858</v>
      </c>
      <c r="R2568" s="3" t="s">
        <v>1107</v>
      </c>
      <c r="S2568" s="3" t="s">
        <v>299</v>
      </c>
      <c r="T2568" s="3" t="s">
        <v>1108</v>
      </c>
      <c r="U2568" s="3" t="s">
        <v>352</v>
      </c>
      <c r="V2568" s="3" t="s">
        <v>45</v>
      </c>
      <c r="W2568" s="3" t="s">
        <v>34</v>
      </c>
      <c r="X2568" s="3" t="s">
        <v>46</v>
      </c>
      <c r="Y2568" s="3" t="s">
        <v>47</v>
      </c>
      <c r="Z2568" s="3" t="s">
        <v>792</v>
      </c>
      <c r="AA2568" s="3" t="s">
        <v>2682</v>
      </c>
      <c r="AB2568" s="4">
        <v>1</v>
      </c>
      <c r="AC2568" s="4">
        <v>14482</v>
      </c>
      <c r="AD2568" s="4">
        <v>14.48</v>
      </c>
      <c r="AE2568" s="3" t="s">
        <v>68</v>
      </c>
    </row>
    <row r="2569" spans="1:31" ht="22" customHeight="1" x14ac:dyDescent="0.3">
      <c r="A2569" s="5">
        <v>42527</v>
      </c>
      <c r="B2569" s="6" t="s">
        <v>31</v>
      </c>
      <c r="C2569" s="6" t="s">
        <v>56</v>
      </c>
      <c r="D2569" s="7" t="s">
        <v>68</v>
      </c>
      <c r="E2569" s="7" t="s">
        <v>68</v>
      </c>
      <c r="F2569" s="7" t="s">
        <v>68</v>
      </c>
      <c r="G2569" s="7" t="s">
        <v>68</v>
      </c>
      <c r="H2569" s="7" t="s">
        <v>68</v>
      </c>
      <c r="I2569" s="6" t="s">
        <v>1843</v>
      </c>
      <c r="J2569" s="6" t="s">
        <v>1774</v>
      </c>
      <c r="K2569" s="7" t="s">
        <v>68</v>
      </c>
      <c r="L2569" s="6" t="s">
        <v>1775</v>
      </c>
      <c r="M2569" s="7" t="s">
        <v>68</v>
      </c>
      <c r="N2569" s="7" t="s">
        <v>68</v>
      </c>
      <c r="O2569" s="7" t="s">
        <v>68</v>
      </c>
      <c r="P2569" s="6" t="s">
        <v>1776</v>
      </c>
      <c r="Q2569" s="6" t="s">
        <v>1858</v>
      </c>
      <c r="R2569" s="6" t="s">
        <v>82</v>
      </c>
      <c r="S2569" s="6" t="s">
        <v>79</v>
      </c>
      <c r="T2569" s="6" t="s">
        <v>83</v>
      </c>
      <c r="U2569" s="6" t="s">
        <v>65</v>
      </c>
      <c r="V2569" s="6" t="s">
        <v>45</v>
      </c>
      <c r="W2569" s="6" t="s">
        <v>34</v>
      </c>
      <c r="X2569" s="6" t="s">
        <v>46</v>
      </c>
      <c r="Y2569" s="6" t="s">
        <v>47</v>
      </c>
      <c r="Z2569" s="6" t="s">
        <v>84</v>
      </c>
      <c r="AA2569" s="6" t="s">
        <v>2683</v>
      </c>
      <c r="AB2569" s="7">
        <v>2</v>
      </c>
      <c r="AC2569" s="7">
        <v>28930</v>
      </c>
      <c r="AD2569" s="7">
        <v>28.93</v>
      </c>
      <c r="AE2569" s="7">
        <v>120000</v>
      </c>
    </row>
    <row r="2570" spans="1:31" ht="22" customHeight="1" x14ac:dyDescent="0.3">
      <c r="A2570" s="2">
        <v>42526</v>
      </c>
      <c r="B2570" s="3" t="s">
        <v>31</v>
      </c>
      <c r="C2570" s="3" t="s">
        <v>1873</v>
      </c>
      <c r="D2570" s="3" t="s">
        <v>33</v>
      </c>
      <c r="E2570" s="3" t="s">
        <v>34</v>
      </c>
      <c r="F2570" s="3" t="s">
        <v>61</v>
      </c>
      <c r="G2570" s="8">
        <v>668366358</v>
      </c>
      <c r="H2570" s="4" t="s">
        <v>68</v>
      </c>
      <c r="I2570" s="3" t="s">
        <v>1874</v>
      </c>
      <c r="J2570" s="3" t="s">
        <v>2684</v>
      </c>
      <c r="K2570" s="4" t="s">
        <v>68</v>
      </c>
      <c r="L2570" s="3" t="s">
        <v>120</v>
      </c>
      <c r="M2570" s="4" t="s">
        <v>68</v>
      </c>
      <c r="N2570" s="4" t="s">
        <v>68</v>
      </c>
      <c r="O2570" s="4" t="s">
        <v>68</v>
      </c>
      <c r="P2570" s="3" t="s">
        <v>2685</v>
      </c>
      <c r="Q2570" s="3" t="s">
        <v>1845</v>
      </c>
      <c r="R2570" s="3" t="s">
        <v>122</v>
      </c>
      <c r="S2570" s="3" t="s">
        <v>120</v>
      </c>
      <c r="T2570" s="3" t="s">
        <v>123</v>
      </c>
      <c r="U2570" s="3" t="s">
        <v>124</v>
      </c>
      <c r="V2570" s="3" t="s">
        <v>45</v>
      </c>
      <c r="W2570" s="3" t="s">
        <v>34</v>
      </c>
      <c r="X2570" s="3" t="s">
        <v>46</v>
      </c>
      <c r="Y2570" s="3" t="s">
        <v>47</v>
      </c>
      <c r="Z2570" s="3" t="s">
        <v>141</v>
      </c>
      <c r="AA2570" s="3" t="s">
        <v>2686</v>
      </c>
      <c r="AB2570" s="4">
        <v>7</v>
      </c>
      <c r="AC2570" s="4">
        <v>105630</v>
      </c>
      <c r="AD2570" s="4">
        <v>105.63</v>
      </c>
      <c r="AE2570" s="4">
        <v>700000</v>
      </c>
    </row>
    <row r="2571" spans="1:31" ht="22" customHeight="1" x14ac:dyDescent="0.3">
      <c r="A2571" s="5">
        <v>42526</v>
      </c>
      <c r="B2571" s="6" t="s">
        <v>31</v>
      </c>
      <c r="C2571" s="6" t="s">
        <v>56</v>
      </c>
      <c r="D2571" s="7" t="s">
        <v>68</v>
      </c>
      <c r="E2571" s="7" t="s">
        <v>68</v>
      </c>
      <c r="F2571" s="7" t="s">
        <v>68</v>
      </c>
      <c r="G2571" s="7" t="s">
        <v>68</v>
      </c>
      <c r="H2571" s="7" t="s">
        <v>68</v>
      </c>
      <c r="I2571" s="6" t="s">
        <v>1843</v>
      </c>
      <c r="J2571" s="6" t="s">
        <v>2570</v>
      </c>
      <c r="K2571" s="7" t="s">
        <v>68</v>
      </c>
      <c r="L2571" s="6" t="s">
        <v>120</v>
      </c>
      <c r="M2571" s="7" t="s">
        <v>68</v>
      </c>
      <c r="N2571" s="7" t="s">
        <v>68</v>
      </c>
      <c r="O2571" s="7" t="s">
        <v>68</v>
      </c>
      <c r="P2571" s="6" t="s">
        <v>2571</v>
      </c>
      <c r="Q2571" s="6" t="s">
        <v>1858</v>
      </c>
      <c r="R2571" s="6" t="s">
        <v>122</v>
      </c>
      <c r="S2571" s="6" t="s">
        <v>120</v>
      </c>
      <c r="T2571" s="6" t="s">
        <v>123</v>
      </c>
      <c r="U2571" s="6" t="s">
        <v>124</v>
      </c>
      <c r="V2571" s="6" t="s">
        <v>45</v>
      </c>
      <c r="W2571" s="6" t="s">
        <v>34</v>
      </c>
      <c r="X2571" s="6" t="s">
        <v>46</v>
      </c>
      <c r="Y2571" s="6" t="s">
        <v>47</v>
      </c>
      <c r="Z2571" s="6" t="s">
        <v>141</v>
      </c>
      <c r="AA2571" s="6" t="s">
        <v>2687</v>
      </c>
      <c r="AB2571" s="7">
        <v>2</v>
      </c>
      <c r="AC2571" s="7">
        <v>30180</v>
      </c>
      <c r="AD2571" s="7">
        <v>30.18</v>
      </c>
      <c r="AE2571" s="7">
        <v>200000</v>
      </c>
    </row>
    <row r="2572" spans="1:31" ht="22" customHeight="1" x14ac:dyDescent="0.3">
      <c r="A2572" s="2">
        <v>42526</v>
      </c>
      <c r="B2572" s="3" t="s">
        <v>31</v>
      </c>
      <c r="C2572" s="3" t="s">
        <v>56</v>
      </c>
      <c r="D2572" s="4" t="s">
        <v>68</v>
      </c>
      <c r="E2572" s="4" t="s">
        <v>68</v>
      </c>
      <c r="F2572" s="4" t="s">
        <v>68</v>
      </c>
      <c r="G2572" s="4" t="s">
        <v>68</v>
      </c>
      <c r="H2572" s="4" t="s">
        <v>68</v>
      </c>
      <c r="I2572" s="3" t="s">
        <v>1843</v>
      </c>
      <c r="J2572" s="3" t="s">
        <v>2570</v>
      </c>
      <c r="K2572" s="4" t="s">
        <v>68</v>
      </c>
      <c r="L2572" s="3" t="s">
        <v>120</v>
      </c>
      <c r="M2572" s="4" t="s">
        <v>68</v>
      </c>
      <c r="N2572" s="4" t="s">
        <v>68</v>
      </c>
      <c r="O2572" s="4" t="s">
        <v>68</v>
      </c>
      <c r="P2572" s="3" t="s">
        <v>2571</v>
      </c>
      <c r="Q2572" s="3" t="s">
        <v>1858</v>
      </c>
      <c r="R2572" s="3" t="s">
        <v>122</v>
      </c>
      <c r="S2572" s="3" t="s">
        <v>120</v>
      </c>
      <c r="T2572" s="3" t="s">
        <v>123</v>
      </c>
      <c r="U2572" s="3" t="s">
        <v>124</v>
      </c>
      <c r="V2572" s="3" t="s">
        <v>45</v>
      </c>
      <c r="W2572" s="3" t="s">
        <v>34</v>
      </c>
      <c r="X2572" s="3" t="s">
        <v>46</v>
      </c>
      <c r="Y2572" s="3" t="s">
        <v>47</v>
      </c>
      <c r="Z2572" s="3" t="s">
        <v>141</v>
      </c>
      <c r="AA2572" s="3" t="s">
        <v>2688</v>
      </c>
      <c r="AB2572" s="4">
        <v>10</v>
      </c>
      <c r="AC2572" s="4">
        <v>150899.99</v>
      </c>
      <c r="AD2572" s="4">
        <v>150.9</v>
      </c>
      <c r="AE2572" s="4">
        <v>1000000</v>
      </c>
    </row>
    <row r="2573" spans="1:31" ht="22" customHeight="1" x14ac:dyDescent="0.3">
      <c r="A2573" s="5">
        <v>42526</v>
      </c>
      <c r="B2573" s="6" t="s">
        <v>31</v>
      </c>
      <c r="C2573" s="6" t="s">
        <v>56</v>
      </c>
      <c r="D2573" s="7" t="s">
        <v>68</v>
      </c>
      <c r="E2573" s="7" t="s">
        <v>68</v>
      </c>
      <c r="F2573" s="7" t="s">
        <v>68</v>
      </c>
      <c r="G2573" s="7" t="s">
        <v>68</v>
      </c>
      <c r="H2573" s="7" t="s">
        <v>68</v>
      </c>
      <c r="I2573" s="6" t="s">
        <v>1843</v>
      </c>
      <c r="J2573" s="6" t="s">
        <v>2663</v>
      </c>
      <c r="K2573" s="7" t="s">
        <v>68</v>
      </c>
      <c r="L2573" s="6" t="s">
        <v>120</v>
      </c>
      <c r="M2573" s="7" t="s">
        <v>68</v>
      </c>
      <c r="N2573" s="7" t="s">
        <v>68</v>
      </c>
      <c r="O2573" s="7" t="s">
        <v>68</v>
      </c>
      <c r="P2573" s="6" t="s">
        <v>2664</v>
      </c>
      <c r="Q2573" s="6" t="s">
        <v>1858</v>
      </c>
      <c r="R2573" s="6" t="s">
        <v>122</v>
      </c>
      <c r="S2573" s="6" t="s">
        <v>120</v>
      </c>
      <c r="T2573" s="6" t="s">
        <v>123</v>
      </c>
      <c r="U2573" s="6" t="s">
        <v>124</v>
      </c>
      <c r="V2573" s="6" t="s">
        <v>45</v>
      </c>
      <c r="W2573" s="6" t="s">
        <v>34</v>
      </c>
      <c r="X2573" s="6" t="s">
        <v>46</v>
      </c>
      <c r="Y2573" s="6" t="s">
        <v>47</v>
      </c>
      <c r="Z2573" s="6" t="s">
        <v>2189</v>
      </c>
      <c r="AA2573" s="6" t="s">
        <v>2689</v>
      </c>
      <c r="AB2573" s="7">
        <v>12</v>
      </c>
      <c r="AC2573" s="7">
        <v>183480</v>
      </c>
      <c r="AD2573" s="7">
        <v>183.48</v>
      </c>
      <c r="AE2573" s="7">
        <v>556000</v>
      </c>
    </row>
    <row r="2574" spans="1:31" ht="22" customHeight="1" x14ac:dyDescent="0.3">
      <c r="A2574" s="2">
        <v>42526</v>
      </c>
      <c r="B2574" s="3" t="s">
        <v>31</v>
      </c>
      <c r="C2574" s="3" t="s">
        <v>56</v>
      </c>
      <c r="D2574" s="3" t="s">
        <v>222</v>
      </c>
      <c r="E2574" s="3" t="s">
        <v>34</v>
      </c>
      <c r="F2574" s="4" t="s">
        <v>68</v>
      </c>
      <c r="G2574" s="4" t="s">
        <v>68</v>
      </c>
      <c r="H2574" s="4" t="s">
        <v>68</v>
      </c>
      <c r="I2574" s="3" t="s">
        <v>1882</v>
      </c>
      <c r="J2574" s="3" t="s">
        <v>2620</v>
      </c>
      <c r="K2574" s="4" t="s">
        <v>68</v>
      </c>
      <c r="L2574" s="3" t="s">
        <v>120</v>
      </c>
      <c r="M2574" s="3" t="s">
        <v>61</v>
      </c>
      <c r="N2574" s="4" t="s">
        <v>68</v>
      </c>
      <c r="O2574" s="4" t="s">
        <v>68</v>
      </c>
      <c r="P2574" s="3" t="s">
        <v>2621</v>
      </c>
      <c r="Q2574" s="3" t="s">
        <v>1858</v>
      </c>
      <c r="R2574" s="3" t="s">
        <v>122</v>
      </c>
      <c r="S2574" s="3" t="s">
        <v>120</v>
      </c>
      <c r="T2574" s="3" t="s">
        <v>123</v>
      </c>
      <c r="U2574" s="3" t="s">
        <v>124</v>
      </c>
      <c r="V2574" s="3" t="s">
        <v>45</v>
      </c>
      <c r="W2574" s="3" t="s">
        <v>34</v>
      </c>
      <c r="X2574" s="3" t="s">
        <v>46</v>
      </c>
      <c r="Y2574" s="3" t="s">
        <v>47</v>
      </c>
      <c r="Z2574" s="3" t="s">
        <v>129</v>
      </c>
      <c r="AA2574" s="3" t="s">
        <v>2622</v>
      </c>
      <c r="AB2574" s="4">
        <v>1</v>
      </c>
      <c r="AC2574" s="4">
        <v>21720</v>
      </c>
      <c r="AD2574" s="4">
        <v>21.72</v>
      </c>
      <c r="AE2574" s="4">
        <v>514000</v>
      </c>
    </row>
    <row r="2575" spans="1:31" ht="22" customHeight="1" x14ac:dyDescent="0.3">
      <c r="A2575" s="5">
        <v>42526</v>
      </c>
      <c r="B2575" s="6" t="s">
        <v>31</v>
      </c>
      <c r="C2575" s="6" t="s">
        <v>56</v>
      </c>
      <c r="D2575" s="7" t="s">
        <v>68</v>
      </c>
      <c r="E2575" s="7" t="s">
        <v>68</v>
      </c>
      <c r="F2575" s="7" t="s">
        <v>68</v>
      </c>
      <c r="G2575" s="7" t="s">
        <v>68</v>
      </c>
      <c r="H2575" s="7" t="s">
        <v>68</v>
      </c>
      <c r="I2575" s="6" t="s">
        <v>1843</v>
      </c>
      <c r="J2575" s="6" t="s">
        <v>1734</v>
      </c>
      <c r="K2575" s="7" t="s">
        <v>68</v>
      </c>
      <c r="L2575" s="6" t="s">
        <v>120</v>
      </c>
      <c r="M2575" s="7" t="s">
        <v>68</v>
      </c>
      <c r="N2575" s="7" t="s">
        <v>68</v>
      </c>
      <c r="O2575" s="7" t="s">
        <v>68</v>
      </c>
      <c r="P2575" s="6" t="s">
        <v>1735</v>
      </c>
      <c r="Q2575" s="6" t="s">
        <v>1858</v>
      </c>
      <c r="R2575" s="6" t="s">
        <v>122</v>
      </c>
      <c r="S2575" s="6" t="s">
        <v>120</v>
      </c>
      <c r="T2575" s="6" t="s">
        <v>123</v>
      </c>
      <c r="U2575" s="6" t="s">
        <v>124</v>
      </c>
      <c r="V2575" s="6" t="s">
        <v>45</v>
      </c>
      <c r="W2575" s="6" t="s">
        <v>34</v>
      </c>
      <c r="X2575" s="6" t="s">
        <v>46</v>
      </c>
      <c r="Y2575" s="6" t="s">
        <v>47</v>
      </c>
      <c r="Z2575" s="6" t="s">
        <v>187</v>
      </c>
      <c r="AA2575" s="6" t="s">
        <v>2690</v>
      </c>
      <c r="AB2575" s="7">
        <v>3</v>
      </c>
      <c r="AC2575" s="7">
        <v>32640</v>
      </c>
      <c r="AD2575" s="7">
        <v>32.64</v>
      </c>
      <c r="AE2575" s="7">
        <v>157000</v>
      </c>
    </row>
    <row r="2576" spans="1:31" ht="22" customHeight="1" x14ac:dyDescent="0.3">
      <c r="A2576" s="2">
        <v>42526</v>
      </c>
      <c r="B2576" s="3" t="s">
        <v>31</v>
      </c>
      <c r="C2576" s="3" t="s">
        <v>56</v>
      </c>
      <c r="D2576" s="4" t="s">
        <v>68</v>
      </c>
      <c r="E2576" s="4" t="s">
        <v>68</v>
      </c>
      <c r="F2576" s="4" t="s">
        <v>68</v>
      </c>
      <c r="G2576" s="4" t="s">
        <v>68</v>
      </c>
      <c r="H2576" s="4" t="s">
        <v>68</v>
      </c>
      <c r="I2576" s="3" t="s">
        <v>1843</v>
      </c>
      <c r="J2576" s="3" t="s">
        <v>1734</v>
      </c>
      <c r="K2576" s="4" t="s">
        <v>68</v>
      </c>
      <c r="L2576" s="3" t="s">
        <v>120</v>
      </c>
      <c r="M2576" s="4" t="s">
        <v>68</v>
      </c>
      <c r="N2576" s="4" t="s">
        <v>68</v>
      </c>
      <c r="O2576" s="4" t="s">
        <v>68</v>
      </c>
      <c r="P2576" s="3" t="s">
        <v>1735</v>
      </c>
      <c r="Q2576" s="3" t="s">
        <v>1858</v>
      </c>
      <c r="R2576" s="3" t="s">
        <v>122</v>
      </c>
      <c r="S2576" s="3" t="s">
        <v>120</v>
      </c>
      <c r="T2576" s="3" t="s">
        <v>123</v>
      </c>
      <c r="U2576" s="3" t="s">
        <v>124</v>
      </c>
      <c r="V2576" s="3" t="s">
        <v>45</v>
      </c>
      <c r="W2576" s="3" t="s">
        <v>34</v>
      </c>
      <c r="X2576" s="3" t="s">
        <v>46</v>
      </c>
      <c r="Y2576" s="3" t="s">
        <v>47</v>
      </c>
      <c r="Z2576" s="3" t="s">
        <v>187</v>
      </c>
      <c r="AA2576" s="3" t="s">
        <v>2691</v>
      </c>
      <c r="AB2576" s="4">
        <v>4</v>
      </c>
      <c r="AC2576" s="4">
        <v>12960</v>
      </c>
      <c r="AD2576" s="4">
        <v>12.96</v>
      </c>
      <c r="AE2576" s="4">
        <v>62400</v>
      </c>
    </row>
    <row r="2577" spans="1:31" ht="22" customHeight="1" x14ac:dyDescent="0.3">
      <c r="A2577" s="5">
        <v>42526</v>
      </c>
      <c r="B2577" s="6" t="s">
        <v>31</v>
      </c>
      <c r="C2577" s="6" t="s">
        <v>56</v>
      </c>
      <c r="D2577" s="7" t="s">
        <v>68</v>
      </c>
      <c r="E2577" s="7" t="s">
        <v>68</v>
      </c>
      <c r="F2577" s="7" t="s">
        <v>68</v>
      </c>
      <c r="G2577" s="7" t="s">
        <v>68</v>
      </c>
      <c r="H2577" s="7" t="s">
        <v>68</v>
      </c>
      <c r="I2577" s="6" t="s">
        <v>1843</v>
      </c>
      <c r="J2577" s="6" t="s">
        <v>2663</v>
      </c>
      <c r="K2577" s="7" t="s">
        <v>68</v>
      </c>
      <c r="L2577" s="6" t="s">
        <v>120</v>
      </c>
      <c r="M2577" s="7" t="s">
        <v>68</v>
      </c>
      <c r="N2577" s="7" t="s">
        <v>68</v>
      </c>
      <c r="O2577" s="7" t="s">
        <v>68</v>
      </c>
      <c r="P2577" s="6" t="s">
        <v>2664</v>
      </c>
      <c r="Q2577" s="6" t="s">
        <v>1858</v>
      </c>
      <c r="R2577" s="6" t="s">
        <v>122</v>
      </c>
      <c r="S2577" s="6" t="s">
        <v>120</v>
      </c>
      <c r="T2577" s="6" t="s">
        <v>123</v>
      </c>
      <c r="U2577" s="6" t="s">
        <v>124</v>
      </c>
      <c r="V2577" s="6" t="s">
        <v>45</v>
      </c>
      <c r="W2577" s="6" t="s">
        <v>34</v>
      </c>
      <c r="X2577" s="6" t="s">
        <v>46</v>
      </c>
      <c r="Y2577" s="6" t="s">
        <v>47</v>
      </c>
      <c r="Z2577" s="6" t="s">
        <v>2189</v>
      </c>
      <c r="AA2577" s="6" t="s">
        <v>2692</v>
      </c>
      <c r="AB2577" s="7">
        <v>10</v>
      </c>
      <c r="AC2577" s="7">
        <v>152899.99</v>
      </c>
      <c r="AD2577" s="7">
        <v>152.9</v>
      </c>
      <c r="AE2577" s="7">
        <v>463000</v>
      </c>
    </row>
    <row r="2578" spans="1:31" ht="22" customHeight="1" x14ac:dyDescent="0.3">
      <c r="A2578" s="2">
        <v>42526</v>
      </c>
      <c r="B2578" s="3" t="s">
        <v>31</v>
      </c>
      <c r="C2578" s="3" t="s">
        <v>56</v>
      </c>
      <c r="D2578" s="4" t="s">
        <v>68</v>
      </c>
      <c r="E2578" s="4" t="s">
        <v>68</v>
      </c>
      <c r="F2578" s="4" t="s">
        <v>68</v>
      </c>
      <c r="G2578" s="4" t="s">
        <v>68</v>
      </c>
      <c r="H2578" s="4" t="s">
        <v>68</v>
      </c>
      <c r="I2578" s="3" t="s">
        <v>1843</v>
      </c>
      <c r="J2578" s="3" t="s">
        <v>2663</v>
      </c>
      <c r="K2578" s="4" t="s">
        <v>68</v>
      </c>
      <c r="L2578" s="3" t="s">
        <v>120</v>
      </c>
      <c r="M2578" s="4" t="s">
        <v>68</v>
      </c>
      <c r="N2578" s="4" t="s">
        <v>68</v>
      </c>
      <c r="O2578" s="4" t="s">
        <v>68</v>
      </c>
      <c r="P2578" s="3" t="s">
        <v>2664</v>
      </c>
      <c r="Q2578" s="3" t="s">
        <v>1858</v>
      </c>
      <c r="R2578" s="3" t="s">
        <v>122</v>
      </c>
      <c r="S2578" s="3" t="s">
        <v>120</v>
      </c>
      <c r="T2578" s="3" t="s">
        <v>123</v>
      </c>
      <c r="U2578" s="3" t="s">
        <v>124</v>
      </c>
      <c r="V2578" s="3" t="s">
        <v>45</v>
      </c>
      <c r="W2578" s="3" t="s">
        <v>34</v>
      </c>
      <c r="X2578" s="3" t="s">
        <v>46</v>
      </c>
      <c r="Y2578" s="3" t="s">
        <v>47</v>
      </c>
      <c r="Z2578" s="3" t="s">
        <v>2189</v>
      </c>
      <c r="AA2578" s="3" t="s">
        <v>2693</v>
      </c>
      <c r="AB2578" s="4">
        <v>12</v>
      </c>
      <c r="AC2578" s="4">
        <v>183480</v>
      </c>
      <c r="AD2578" s="4">
        <v>183.48</v>
      </c>
      <c r="AE2578" s="4">
        <v>556000</v>
      </c>
    </row>
    <row r="2579" spans="1:31" ht="22" customHeight="1" x14ac:dyDescent="0.3">
      <c r="A2579" s="5">
        <v>42526</v>
      </c>
      <c r="B2579" s="6" t="s">
        <v>31</v>
      </c>
      <c r="C2579" s="6" t="s">
        <v>56</v>
      </c>
      <c r="D2579" s="7" t="s">
        <v>68</v>
      </c>
      <c r="E2579" s="7" t="s">
        <v>68</v>
      </c>
      <c r="F2579" s="7" t="s">
        <v>68</v>
      </c>
      <c r="G2579" s="7" t="s">
        <v>68</v>
      </c>
      <c r="H2579" s="7" t="s">
        <v>68</v>
      </c>
      <c r="I2579" s="6" t="s">
        <v>1843</v>
      </c>
      <c r="J2579" s="6" t="s">
        <v>1149</v>
      </c>
      <c r="K2579" s="7" t="s">
        <v>68</v>
      </c>
      <c r="L2579" s="6" t="s">
        <v>120</v>
      </c>
      <c r="M2579" s="6" t="s">
        <v>61</v>
      </c>
      <c r="N2579" s="7" t="s">
        <v>68</v>
      </c>
      <c r="O2579" s="7" t="s">
        <v>68</v>
      </c>
      <c r="P2579" s="6" t="s">
        <v>1309</v>
      </c>
      <c r="Q2579" s="6" t="s">
        <v>1858</v>
      </c>
      <c r="R2579" s="6" t="s">
        <v>122</v>
      </c>
      <c r="S2579" s="6" t="s">
        <v>120</v>
      </c>
      <c r="T2579" s="6" t="s">
        <v>123</v>
      </c>
      <c r="U2579" s="6" t="s">
        <v>124</v>
      </c>
      <c r="V2579" s="6" t="s">
        <v>45</v>
      </c>
      <c r="W2579" s="6" t="s">
        <v>34</v>
      </c>
      <c r="X2579" s="6" t="s">
        <v>46</v>
      </c>
      <c r="Y2579" s="6" t="s">
        <v>47</v>
      </c>
      <c r="Z2579" s="6" t="s">
        <v>971</v>
      </c>
      <c r="AA2579" s="6" t="s">
        <v>2694</v>
      </c>
      <c r="AB2579" s="7">
        <v>2</v>
      </c>
      <c r="AC2579" s="7">
        <v>22800</v>
      </c>
      <c r="AD2579" s="7">
        <v>22.8</v>
      </c>
      <c r="AE2579" s="7">
        <v>490000</v>
      </c>
    </row>
    <row r="2580" spans="1:31" ht="22" customHeight="1" x14ac:dyDescent="0.3">
      <c r="A2580" s="2">
        <v>42523</v>
      </c>
      <c r="B2580" s="3" t="s">
        <v>31</v>
      </c>
      <c r="C2580" s="3" t="s">
        <v>1873</v>
      </c>
      <c r="D2580" s="3" t="s">
        <v>33</v>
      </c>
      <c r="E2580" s="3" t="s">
        <v>34</v>
      </c>
      <c r="F2580" s="3" t="s">
        <v>61</v>
      </c>
      <c r="G2580" s="8">
        <v>668366358</v>
      </c>
      <c r="H2580" s="4" t="s">
        <v>68</v>
      </c>
      <c r="I2580" s="3" t="s">
        <v>1874</v>
      </c>
      <c r="J2580" s="3" t="s">
        <v>1617</v>
      </c>
      <c r="K2580" s="4" t="s">
        <v>68</v>
      </c>
      <c r="L2580" s="3" t="s">
        <v>120</v>
      </c>
      <c r="M2580" s="3" t="s">
        <v>201</v>
      </c>
      <c r="N2580" s="4">
        <v>7589720240.8400002</v>
      </c>
      <c r="O2580" s="4">
        <v>2245237340.3299999</v>
      </c>
      <c r="P2580" s="3" t="s">
        <v>1618</v>
      </c>
      <c r="Q2580" s="3" t="s">
        <v>1845</v>
      </c>
      <c r="R2580" s="3" t="s">
        <v>122</v>
      </c>
      <c r="S2580" s="3" t="s">
        <v>120</v>
      </c>
      <c r="T2580" s="3" t="s">
        <v>123</v>
      </c>
      <c r="U2580" s="3" t="s">
        <v>124</v>
      </c>
      <c r="V2580" s="3" t="s">
        <v>45</v>
      </c>
      <c r="W2580" s="3" t="s">
        <v>34</v>
      </c>
      <c r="X2580" s="3" t="s">
        <v>46</v>
      </c>
      <c r="Y2580" s="3" t="s">
        <v>47</v>
      </c>
      <c r="Z2580" s="3" t="s">
        <v>2189</v>
      </c>
      <c r="AA2580" s="3" t="s">
        <v>2613</v>
      </c>
      <c r="AB2580" s="4">
        <v>10</v>
      </c>
      <c r="AC2580" s="4">
        <v>165750</v>
      </c>
      <c r="AD2580" s="4">
        <v>165.75</v>
      </c>
      <c r="AE2580" s="4">
        <v>502000</v>
      </c>
    </row>
    <row r="2581" spans="1:31" ht="22" customHeight="1" x14ac:dyDescent="0.3">
      <c r="A2581" s="5">
        <v>42523</v>
      </c>
      <c r="B2581" s="6" t="s">
        <v>31</v>
      </c>
      <c r="C2581" s="6" t="s">
        <v>56</v>
      </c>
      <c r="D2581" s="6" t="s">
        <v>222</v>
      </c>
      <c r="E2581" s="6" t="s">
        <v>34</v>
      </c>
      <c r="F2581" s="7" t="s">
        <v>68</v>
      </c>
      <c r="G2581" s="7" t="s">
        <v>68</v>
      </c>
      <c r="H2581" s="7" t="s">
        <v>68</v>
      </c>
      <c r="I2581" s="6" t="s">
        <v>1882</v>
      </c>
      <c r="J2581" s="6" t="s">
        <v>2680</v>
      </c>
      <c r="K2581" s="7" t="s">
        <v>68</v>
      </c>
      <c r="L2581" s="6" t="s">
        <v>350</v>
      </c>
      <c r="M2581" s="7" t="s">
        <v>68</v>
      </c>
      <c r="N2581" s="7" t="s">
        <v>68</v>
      </c>
      <c r="O2581" s="7" t="s">
        <v>68</v>
      </c>
      <c r="P2581" s="6" t="s">
        <v>2681</v>
      </c>
      <c r="Q2581" s="6" t="s">
        <v>1858</v>
      </c>
      <c r="R2581" s="6" t="s">
        <v>1107</v>
      </c>
      <c r="S2581" s="6" t="s">
        <v>299</v>
      </c>
      <c r="T2581" s="6" t="s">
        <v>1108</v>
      </c>
      <c r="U2581" s="6" t="s">
        <v>352</v>
      </c>
      <c r="V2581" s="6" t="s">
        <v>45</v>
      </c>
      <c r="W2581" s="6" t="s">
        <v>34</v>
      </c>
      <c r="X2581" s="6" t="s">
        <v>46</v>
      </c>
      <c r="Y2581" s="6" t="s">
        <v>47</v>
      </c>
      <c r="Z2581" s="6" t="s">
        <v>2695</v>
      </c>
      <c r="AA2581" s="6" t="s">
        <v>2696</v>
      </c>
      <c r="AB2581" s="7">
        <v>4</v>
      </c>
      <c r="AC2581" s="7">
        <v>63448</v>
      </c>
      <c r="AD2581" s="7">
        <v>63.45</v>
      </c>
      <c r="AE2581" s="6" t="s">
        <v>68</v>
      </c>
    </row>
    <row r="2582" spans="1:31" ht="22" customHeight="1" x14ac:dyDescent="0.3">
      <c r="A2582" s="2">
        <v>42523</v>
      </c>
      <c r="B2582" s="3" t="s">
        <v>31</v>
      </c>
      <c r="C2582" s="3" t="s">
        <v>1873</v>
      </c>
      <c r="D2582" s="3" t="s">
        <v>33</v>
      </c>
      <c r="E2582" s="3" t="s">
        <v>34</v>
      </c>
      <c r="F2582" s="3" t="s">
        <v>61</v>
      </c>
      <c r="G2582" s="8">
        <v>668366358</v>
      </c>
      <c r="H2582" s="4" t="s">
        <v>68</v>
      </c>
      <c r="I2582" s="3" t="s">
        <v>1874</v>
      </c>
      <c r="J2582" s="3" t="s">
        <v>1617</v>
      </c>
      <c r="K2582" s="4" t="s">
        <v>68</v>
      </c>
      <c r="L2582" s="3" t="s">
        <v>120</v>
      </c>
      <c r="M2582" s="3" t="s">
        <v>201</v>
      </c>
      <c r="N2582" s="4">
        <v>7589720240.8400002</v>
      </c>
      <c r="O2582" s="4">
        <v>2245237340.3299999</v>
      </c>
      <c r="P2582" s="3" t="s">
        <v>1618</v>
      </c>
      <c r="Q2582" s="3" t="s">
        <v>1845</v>
      </c>
      <c r="R2582" s="3" t="s">
        <v>122</v>
      </c>
      <c r="S2582" s="3" t="s">
        <v>120</v>
      </c>
      <c r="T2582" s="3" t="s">
        <v>123</v>
      </c>
      <c r="U2582" s="3" t="s">
        <v>124</v>
      </c>
      <c r="V2582" s="3" t="s">
        <v>45</v>
      </c>
      <c r="W2582" s="3" t="s">
        <v>34</v>
      </c>
      <c r="X2582" s="3" t="s">
        <v>46</v>
      </c>
      <c r="Y2582" s="3" t="s">
        <v>47</v>
      </c>
      <c r="Z2582" s="3" t="s">
        <v>2189</v>
      </c>
      <c r="AA2582" s="3" t="s">
        <v>2613</v>
      </c>
      <c r="AB2582" s="4">
        <v>10</v>
      </c>
      <c r="AC2582" s="4">
        <v>165750</v>
      </c>
      <c r="AD2582" s="4">
        <v>165.75</v>
      </c>
      <c r="AE2582" s="4">
        <v>502000</v>
      </c>
    </row>
    <row r="2583" spans="1:31" ht="22" customHeight="1" x14ac:dyDescent="0.3">
      <c r="A2583" s="5">
        <v>42523</v>
      </c>
      <c r="B2583" s="6" t="s">
        <v>31</v>
      </c>
      <c r="C2583" s="6" t="s">
        <v>1873</v>
      </c>
      <c r="D2583" s="6" t="s">
        <v>33</v>
      </c>
      <c r="E2583" s="6" t="s">
        <v>34</v>
      </c>
      <c r="F2583" s="6" t="s">
        <v>61</v>
      </c>
      <c r="G2583" s="9">
        <v>668366358</v>
      </c>
      <c r="H2583" s="7" t="s">
        <v>68</v>
      </c>
      <c r="I2583" s="6" t="s">
        <v>1874</v>
      </c>
      <c r="J2583" s="6" t="s">
        <v>1617</v>
      </c>
      <c r="K2583" s="7" t="s">
        <v>68</v>
      </c>
      <c r="L2583" s="6" t="s">
        <v>120</v>
      </c>
      <c r="M2583" s="6" t="s">
        <v>201</v>
      </c>
      <c r="N2583" s="7">
        <v>7589720240.8400002</v>
      </c>
      <c r="O2583" s="7">
        <v>2245237340.3299999</v>
      </c>
      <c r="P2583" s="6" t="s">
        <v>1618</v>
      </c>
      <c r="Q2583" s="6" t="s">
        <v>1845</v>
      </c>
      <c r="R2583" s="6" t="s">
        <v>316</v>
      </c>
      <c r="S2583" s="6" t="s">
        <v>120</v>
      </c>
      <c r="T2583" s="6" t="s">
        <v>317</v>
      </c>
      <c r="U2583" s="6" t="s">
        <v>124</v>
      </c>
      <c r="V2583" s="6" t="s">
        <v>45</v>
      </c>
      <c r="W2583" s="6" t="s">
        <v>34</v>
      </c>
      <c r="X2583" s="6" t="s">
        <v>46</v>
      </c>
      <c r="Y2583" s="6" t="s">
        <v>47</v>
      </c>
      <c r="Z2583" s="6" t="s">
        <v>2189</v>
      </c>
      <c r="AA2583" s="6" t="s">
        <v>2613</v>
      </c>
      <c r="AB2583" s="7">
        <v>10</v>
      </c>
      <c r="AC2583" s="7">
        <v>165750</v>
      </c>
      <c r="AD2583" s="7">
        <v>165.75</v>
      </c>
      <c r="AE2583" s="7">
        <v>502000</v>
      </c>
    </row>
    <row r="2584" spans="1:31" ht="22" customHeight="1" x14ac:dyDescent="0.3">
      <c r="A2584" s="2">
        <v>42523</v>
      </c>
      <c r="B2584" s="3" t="s">
        <v>31</v>
      </c>
      <c r="C2584" s="3" t="s">
        <v>1873</v>
      </c>
      <c r="D2584" s="3" t="s">
        <v>33</v>
      </c>
      <c r="E2584" s="3" t="s">
        <v>34</v>
      </c>
      <c r="F2584" s="3" t="s">
        <v>61</v>
      </c>
      <c r="G2584" s="8">
        <v>668366358</v>
      </c>
      <c r="H2584" s="4" t="s">
        <v>68</v>
      </c>
      <c r="I2584" s="3" t="s">
        <v>1874</v>
      </c>
      <c r="J2584" s="3" t="s">
        <v>1617</v>
      </c>
      <c r="K2584" s="4" t="s">
        <v>68</v>
      </c>
      <c r="L2584" s="3" t="s">
        <v>120</v>
      </c>
      <c r="M2584" s="3" t="s">
        <v>201</v>
      </c>
      <c r="N2584" s="4">
        <v>7589720240.8400002</v>
      </c>
      <c r="O2584" s="4">
        <v>2245237340.3299999</v>
      </c>
      <c r="P2584" s="3" t="s">
        <v>1618</v>
      </c>
      <c r="Q2584" s="3" t="s">
        <v>1845</v>
      </c>
      <c r="R2584" s="3" t="s">
        <v>122</v>
      </c>
      <c r="S2584" s="3" t="s">
        <v>120</v>
      </c>
      <c r="T2584" s="3" t="s">
        <v>123</v>
      </c>
      <c r="U2584" s="3" t="s">
        <v>124</v>
      </c>
      <c r="V2584" s="3" t="s">
        <v>45</v>
      </c>
      <c r="W2584" s="3" t="s">
        <v>34</v>
      </c>
      <c r="X2584" s="3" t="s">
        <v>46</v>
      </c>
      <c r="Y2584" s="3" t="s">
        <v>47</v>
      </c>
      <c r="Z2584" s="3" t="s">
        <v>2189</v>
      </c>
      <c r="AA2584" s="3" t="s">
        <v>2613</v>
      </c>
      <c r="AB2584" s="4">
        <v>10</v>
      </c>
      <c r="AC2584" s="4">
        <v>165750</v>
      </c>
      <c r="AD2584" s="4">
        <v>165.75</v>
      </c>
      <c r="AE2584" s="4">
        <v>502000</v>
      </c>
    </row>
    <row r="2585" spans="1:31" ht="22" customHeight="1" x14ac:dyDescent="0.3">
      <c r="A2585" s="5">
        <v>42523</v>
      </c>
      <c r="B2585" s="6" t="s">
        <v>31</v>
      </c>
      <c r="C2585" s="6" t="s">
        <v>1873</v>
      </c>
      <c r="D2585" s="6" t="s">
        <v>33</v>
      </c>
      <c r="E2585" s="6" t="s">
        <v>34</v>
      </c>
      <c r="F2585" s="6" t="s">
        <v>61</v>
      </c>
      <c r="G2585" s="9">
        <v>668366358</v>
      </c>
      <c r="H2585" s="7" t="s">
        <v>68</v>
      </c>
      <c r="I2585" s="6" t="s">
        <v>1874</v>
      </c>
      <c r="J2585" s="6" t="s">
        <v>1617</v>
      </c>
      <c r="K2585" s="7" t="s">
        <v>68</v>
      </c>
      <c r="L2585" s="6" t="s">
        <v>120</v>
      </c>
      <c r="M2585" s="6" t="s">
        <v>201</v>
      </c>
      <c r="N2585" s="7">
        <v>7589720240.8400002</v>
      </c>
      <c r="O2585" s="7">
        <v>2245237340.3299999</v>
      </c>
      <c r="P2585" s="6" t="s">
        <v>1618</v>
      </c>
      <c r="Q2585" s="6" t="s">
        <v>1845</v>
      </c>
      <c r="R2585" s="6" t="s">
        <v>122</v>
      </c>
      <c r="S2585" s="6" t="s">
        <v>120</v>
      </c>
      <c r="T2585" s="6" t="s">
        <v>123</v>
      </c>
      <c r="U2585" s="6" t="s">
        <v>124</v>
      </c>
      <c r="V2585" s="6" t="s">
        <v>45</v>
      </c>
      <c r="W2585" s="6" t="s">
        <v>34</v>
      </c>
      <c r="X2585" s="6" t="s">
        <v>46</v>
      </c>
      <c r="Y2585" s="6" t="s">
        <v>47</v>
      </c>
      <c r="Z2585" s="6" t="s">
        <v>2189</v>
      </c>
      <c r="AA2585" s="6" t="s">
        <v>2613</v>
      </c>
      <c r="AB2585" s="7">
        <v>10</v>
      </c>
      <c r="AC2585" s="7">
        <v>165750</v>
      </c>
      <c r="AD2585" s="7">
        <v>165.75</v>
      </c>
      <c r="AE2585" s="7">
        <v>502000</v>
      </c>
    </row>
    <row r="2586" spans="1:31" ht="22" customHeight="1" x14ac:dyDescent="0.3">
      <c r="A2586" s="2">
        <v>42523</v>
      </c>
      <c r="B2586" s="3" t="s">
        <v>31</v>
      </c>
      <c r="C2586" s="3" t="s">
        <v>56</v>
      </c>
      <c r="D2586" s="4" t="s">
        <v>68</v>
      </c>
      <c r="E2586" s="4" t="s">
        <v>68</v>
      </c>
      <c r="F2586" s="4" t="s">
        <v>68</v>
      </c>
      <c r="G2586" s="4" t="s">
        <v>68</v>
      </c>
      <c r="H2586" s="4" t="s">
        <v>68</v>
      </c>
      <c r="I2586" s="3" t="s">
        <v>1843</v>
      </c>
      <c r="J2586" s="3" t="s">
        <v>244</v>
      </c>
      <c r="K2586" s="4" t="s">
        <v>68</v>
      </c>
      <c r="L2586" s="3" t="s">
        <v>245</v>
      </c>
      <c r="M2586" s="3" t="s">
        <v>61</v>
      </c>
      <c r="N2586" s="4" t="s">
        <v>68</v>
      </c>
      <c r="O2586" s="4" t="s">
        <v>68</v>
      </c>
      <c r="P2586" s="3" t="s">
        <v>246</v>
      </c>
      <c r="Q2586" s="3" t="s">
        <v>1858</v>
      </c>
      <c r="R2586" s="3" t="s">
        <v>474</v>
      </c>
      <c r="S2586" s="3" t="s">
        <v>245</v>
      </c>
      <c r="T2586" s="3" t="s">
        <v>475</v>
      </c>
      <c r="U2586" s="3" t="s">
        <v>124</v>
      </c>
      <c r="V2586" s="3" t="s">
        <v>45</v>
      </c>
      <c r="W2586" s="3" t="s">
        <v>34</v>
      </c>
      <c r="X2586" s="3" t="s">
        <v>46</v>
      </c>
      <c r="Y2586" s="3" t="s">
        <v>47</v>
      </c>
      <c r="Z2586" s="3" t="s">
        <v>187</v>
      </c>
      <c r="AA2586" s="3" t="s">
        <v>2697</v>
      </c>
      <c r="AB2586" s="4">
        <v>3</v>
      </c>
      <c r="AC2586" s="4">
        <v>73200</v>
      </c>
      <c r="AD2586" s="4">
        <v>73.2</v>
      </c>
      <c r="AE2586" s="4">
        <v>687000</v>
      </c>
    </row>
    <row r="2587" spans="1:31" ht="22" customHeight="1" x14ac:dyDescent="0.3">
      <c r="A2587" s="5">
        <v>42520</v>
      </c>
      <c r="B2587" s="6" t="s">
        <v>31</v>
      </c>
      <c r="C2587" s="6" t="s">
        <v>56</v>
      </c>
      <c r="D2587" s="6" t="s">
        <v>222</v>
      </c>
      <c r="E2587" s="6" t="s">
        <v>34</v>
      </c>
      <c r="F2587" s="7" t="s">
        <v>68</v>
      </c>
      <c r="G2587" s="7" t="s">
        <v>68</v>
      </c>
      <c r="H2587" s="7" t="s">
        <v>68</v>
      </c>
      <c r="I2587" s="6" t="s">
        <v>1882</v>
      </c>
      <c r="J2587" s="6" t="s">
        <v>1774</v>
      </c>
      <c r="K2587" s="7" t="s">
        <v>68</v>
      </c>
      <c r="L2587" s="6" t="s">
        <v>1775</v>
      </c>
      <c r="M2587" s="7" t="s">
        <v>68</v>
      </c>
      <c r="N2587" s="7" t="s">
        <v>68</v>
      </c>
      <c r="O2587" s="7" t="s">
        <v>68</v>
      </c>
      <c r="P2587" s="6" t="s">
        <v>1776</v>
      </c>
      <c r="Q2587" s="6" t="s">
        <v>1858</v>
      </c>
      <c r="R2587" s="6" t="s">
        <v>82</v>
      </c>
      <c r="S2587" s="6" t="s">
        <v>79</v>
      </c>
      <c r="T2587" s="6" t="s">
        <v>83</v>
      </c>
      <c r="U2587" s="6" t="s">
        <v>65</v>
      </c>
      <c r="V2587" s="6" t="s">
        <v>45</v>
      </c>
      <c r="W2587" s="6" t="s">
        <v>34</v>
      </c>
      <c r="X2587" s="6" t="s">
        <v>46</v>
      </c>
      <c r="Y2587" s="6" t="s">
        <v>47</v>
      </c>
      <c r="Z2587" s="6" t="s">
        <v>84</v>
      </c>
      <c r="AA2587" s="6" t="s">
        <v>2698</v>
      </c>
      <c r="AB2587" s="7">
        <v>8</v>
      </c>
      <c r="AC2587" s="7">
        <v>115850</v>
      </c>
      <c r="AD2587" s="7">
        <v>115.85</v>
      </c>
      <c r="AE2587" s="7">
        <v>484000</v>
      </c>
    </row>
    <row r="2588" spans="1:31" ht="22" customHeight="1" x14ac:dyDescent="0.3">
      <c r="A2588" s="2">
        <v>42520</v>
      </c>
      <c r="B2588" s="3" t="s">
        <v>31</v>
      </c>
      <c r="C2588" s="3" t="s">
        <v>56</v>
      </c>
      <c r="D2588" s="4" t="s">
        <v>68</v>
      </c>
      <c r="E2588" s="4" t="s">
        <v>68</v>
      </c>
      <c r="F2588" s="4" t="s">
        <v>68</v>
      </c>
      <c r="G2588" s="4" t="s">
        <v>68</v>
      </c>
      <c r="H2588" s="4" t="s">
        <v>68</v>
      </c>
      <c r="I2588" s="3" t="s">
        <v>1843</v>
      </c>
      <c r="J2588" s="3" t="s">
        <v>200</v>
      </c>
      <c r="K2588" s="4" t="s">
        <v>68</v>
      </c>
      <c r="L2588" s="3" t="s">
        <v>99</v>
      </c>
      <c r="M2588" s="4" t="s">
        <v>68</v>
      </c>
      <c r="N2588" s="4" t="s">
        <v>68</v>
      </c>
      <c r="O2588" s="4" t="s">
        <v>68</v>
      </c>
      <c r="P2588" s="3" t="s">
        <v>202</v>
      </c>
      <c r="Q2588" s="3" t="s">
        <v>1858</v>
      </c>
      <c r="R2588" s="3" t="s">
        <v>133</v>
      </c>
      <c r="S2588" s="3" t="s">
        <v>110</v>
      </c>
      <c r="T2588" s="3" t="s">
        <v>134</v>
      </c>
      <c r="U2588" s="3" t="s">
        <v>115</v>
      </c>
      <c r="V2588" s="3" t="s">
        <v>45</v>
      </c>
      <c r="W2588" s="3" t="s">
        <v>34</v>
      </c>
      <c r="X2588" s="3" t="s">
        <v>46</v>
      </c>
      <c r="Y2588" s="3" t="s">
        <v>47</v>
      </c>
      <c r="Z2588" s="3" t="s">
        <v>971</v>
      </c>
      <c r="AA2588" s="3" t="s">
        <v>2699</v>
      </c>
      <c r="AB2588" s="4">
        <v>2</v>
      </c>
      <c r="AC2588" s="4">
        <v>25104</v>
      </c>
      <c r="AD2588" s="4">
        <v>25.1</v>
      </c>
      <c r="AE2588" s="4">
        <v>518000</v>
      </c>
    </row>
    <row r="2589" spans="1:31" ht="22" customHeight="1" x14ac:dyDescent="0.3">
      <c r="A2589" s="5">
        <v>42519</v>
      </c>
      <c r="B2589" s="6" t="s">
        <v>31</v>
      </c>
      <c r="C2589" s="6" t="s">
        <v>56</v>
      </c>
      <c r="D2589" s="7" t="s">
        <v>68</v>
      </c>
      <c r="E2589" s="7" t="s">
        <v>68</v>
      </c>
      <c r="F2589" s="7" t="s">
        <v>68</v>
      </c>
      <c r="G2589" s="7" t="s">
        <v>68</v>
      </c>
      <c r="H2589" s="7" t="s">
        <v>68</v>
      </c>
      <c r="I2589" s="6" t="s">
        <v>1843</v>
      </c>
      <c r="J2589" s="6" t="s">
        <v>1734</v>
      </c>
      <c r="K2589" s="7" t="s">
        <v>68</v>
      </c>
      <c r="L2589" s="6" t="s">
        <v>120</v>
      </c>
      <c r="M2589" s="7" t="s">
        <v>68</v>
      </c>
      <c r="N2589" s="7" t="s">
        <v>68</v>
      </c>
      <c r="O2589" s="7" t="s">
        <v>68</v>
      </c>
      <c r="P2589" s="6" t="s">
        <v>1735</v>
      </c>
      <c r="Q2589" s="6" t="s">
        <v>1858</v>
      </c>
      <c r="R2589" s="6" t="s">
        <v>122</v>
      </c>
      <c r="S2589" s="6" t="s">
        <v>120</v>
      </c>
      <c r="T2589" s="6" t="s">
        <v>123</v>
      </c>
      <c r="U2589" s="6" t="s">
        <v>124</v>
      </c>
      <c r="V2589" s="6" t="s">
        <v>45</v>
      </c>
      <c r="W2589" s="6" t="s">
        <v>34</v>
      </c>
      <c r="X2589" s="6" t="s">
        <v>46</v>
      </c>
      <c r="Y2589" s="6" t="s">
        <v>47</v>
      </c>
      <c r="Z2589" s="6" t="s">
        <v>187</v>
      </c>
      <c r="AA2589" s="6" t="s">
        <v>2700</v>
      </c>
      <c r="AB2589" s="7">
        <v>3</v>
      </c>
      <c r="AC2589" s="7">
        <v>34650</v>
      </c>
      <c r="AD2589" s="7">
        <v>34.65</v>
      </c>
      <c r="AE2589" s="7">
        <v>218000</v>
      </c>
    </row>
    <row r="2590" spans="1:31" ht="22" customHeight="1" x14ac:dyDescent="0.3">
      <c r="A2590" s="2">
        <v>42519</v>
      </c>
      <c r="B2590" s="3" t="s">
        <v>31</v>
      </c>
      <c r="C2590" s="3" t="s">
        <v>56</v>
      </c>
      <c r="D2590" s="4" t="s">
        <v>68</v>
      </c>
      <c r="E2590" s="4" t="s">
        <v>68</v>
      </c>
      <c r="F2590" s="4" t="s">
        <v>68</v>
      </c>
      <c r="G2590" s="4" t="s">
        <v>68</v>
      </c>
      <c r="H2590" s="4" t="s">
        <v>68</v>
      </c>
      <c r="I2590" s="3" t="s">
        <v>1843</v>
      </c>
      <c r="J2590" s="3" t="s">
        <v>2278</v>
      </c>
      <c r="K2590" s="4" t="s">
        <v>68</v>
      </c>
      <c r="L2590" s="4" t="s">
        <v>68</v>
      </c>
      <c r="M2590" s="4" t="s">
        <v>68</v>
      </c>
      <c r="N2590" s="4" t="s">
        <v>68</v>
      </c>
      <c r="O2590" s="4" t="s">
        <v>68</v>
      </c>
      <c r="P2590" s="3" t="s">
        <v>2279</v>
      </c>
      <c r="Q2590" s="3" t="s">
        <v>1858</v>
      </c>
      <c r="R2590" s="3" t="s">
        <v>316</v>
      </c>
      <c r="S2590" s="3" t="s">
        <v>120</v>
      </c>
      <c r="T2590" s="3" t="s">
        <v>317</v>
      </c>
      <c r="U2590" s="3" t="s">
        <v>124</v>
      </c>
      <c r="V2590" s="3" t="s">
        <v>45</v>
      </c>
      <c r="W2590" s="3" t="s">
        <v>34</v>
      </c>
      <c r="X2590" s="3" t="s">
        <v>46</v>
      </c>
      <c r="Y2590" s="3" t="s">
        <v>47</v>
      </c>
      <c r="Z2590" s="3" t="s">
        <v>2189</v>
      </c>
      <c r="AA2590" s="3" t="s">
        <v>2701</v>
      </c>
      <c r="AB2590" s="4">
        <v>10</v>
      </c>
      <c r="AC2590" s="4">
        <v>165750</v>
      </c>
      <c r="AD2590" s="4">
        <v>165.75</v>
      </c>
      <c r="AE2590" s="4">
        <v>510000</v>
      </c>
    </row>
    <row r="2591" spans="1:31" ht="22" customHeight="1" x14ac:dyDescent="0.3">
      <c r="A2591" s="5">
        <v>42519</v>
      </c>
      <c r="B2591" s="6" t="s">
        <v>31</v>
      </c>
      <c r="C2591" s="6" t="s">
        <v>56</v>
      </c>
      <c r="D2591" s="7" t="s">
        <v>68</v>
      </c>
      <c r="E2591" s="7" t="s">
        <v>68</v>
      </c>
      <c r="F2591" s="7" t="s">
        <v>68</v>
      </c>
      <c r="G2591" s="7" t="s">
        <v>68</v>
      </c>
      <c r="H2591" s="7" t="s">
        <v>68</v>
      </c>
      <c r="I2591" s="6" t="s">
        <v>1843</v>
      </c>
      <c r="J2591" s="6" t="s">
        <v>2278</v>
      </c>
      <c r="K2591" s="7" t="s">
        <v>68</v>
      </c>
      <c r="L2591" s="7" t="s">
        <v>68</v>
      </c>
      <c r="M2591" s="7" t="s">
        <v>68</v>
      </c>
      <c r="N2591" s="7" t="s">
        <v>68</v>
      </c>
      <c r="O2591" s="7" t="s">
        <v>68</v>
      </c>
      <c r="P2591" s="6" t="s">
        <v>2279</v>
      </c>
      <c r="Q2591" s="6" t="s">
        <v>1858</v>
      </c>
      <c r="R2591" s="6" t="s">
        <v>316</v>
      </c>
      <c r="S2591" s="6" t="s">
        <v>120</v>
      </c>
      <c r="T2591" s="6" t="s">
        <v>317</v>
      </c>
      <c r="U2591" s="6" t="s">
        <v>124</v>
      </c>
      <c r="V2591" s="6" t="s">
        <v>45</v>
      </c>
      <c r="W2591" s="6" t="s">
        <v>34</v>
      </c>
      <c r="X2591" s="6" t="s">
        <v>46</v>
      </c>
      <c r="Y2591" s="6" t="s">
        <v>47</v>
      </c>
      <c r="Z2591" s="6" t="s">
        <v>2189</v>
      </c>
      <c r="AA2591" s="6" t="s">
        <v>2701</v>
      </c>
      <c r="AB2591" s="7">
        <v>10</v>
      </c>
      <c r="AC2591" s="7">
        <v>165750</v>
      </c>
      <c r="AD2591" s="7">
        <v>165.75</v>
      </c>
      <c r="AE2591" s="7">
        <v>510000</v>
      </c>
    </row>
    <row r="2592" spans="1:31" ht="22" customHeight="1" x14ac:dyDescent="0.3">
      <c r="A2592" s="2">
        <v>42513</v>
      </c>
      <c r="B2592" s="3" t="s">
        <v>107</v>
      </c>
      <c r="C2592" s="3" t="s">
        <v>56</v>
      </c>
      <c r="D2592" s="4" t="s">
        <v>68</v>
      </c>
      <c r="E2592" s="4" t="s">
        <v>68</v>
      </c>
      <c r="F2592" s="4" t="s">
        <v>68</v>
      </c>
      <c r="G2592" s="4" t="s">
        <v>68</v>
      </c>
      <c r="H2592" s="4" t="s">
        <v>68</v>
      </c>
      <c r="I2592" s="3" t="s">
        <v>1843</v>
      </c>
      <c r="J2592" s="3" t="s">
        <v>108</v>
      </c>
      <c r="K2592" s="3" t="s">
        <v>109</v>
      </c>
      <c r="L2592" s="3" t="s">
        <v>110</v>
      </c>
      <c r="M2592" s="3" t="s">
        <v>61</v>
      </c>
      <c r="N2592" s="4">
        <v>4753761516.5299997</v>
      </c>
      <c r="O2592" s="4">
        <v>5421594553.2399998</v>
      </c>
      <c r="P2592" s="3" t="s">
        <v>1856</v>
      </c>
      <c r="Q2592" s="3" t="s">
        <v>1858</v>
      </c>
      <c r="R2592" s="3" t="s">
        <v>133</v>
      </c>
      <c r="S2592" s="3" t="s">
        <v>110</v>
      </c>
      <c r="T2592" s="3" t="s">
        <v>134</v>
      </c>
      <c r="U2592" s="3" t="s">
        <v>115</v>
      </c>
      <c r="V2592" s="3" t="s">
        <v>45</v>
      </c>
      <c r="W2592" s="3" t="s">
        <v>34</v>
      </c>
      <c r="X2592" s="3" t="s">
        <v>46</v>
      </c>
      <c r="Y2592" s="3" t="s">
        <v>47</v>
      </c>
      <c r="Z2592" s="3" t="s">
        <v>187</v>
      </c>
      <c r="AA2592" s="3" t="s">
        <v>2702</v>
      </c>
      <c r="AB2592" s="4">
        <v>2</v>
      </c>
      <c r="AC2592" s="4">
        <v>21706</v>
      </c>
      <c r="AD2592" s="4">
        <v>21.71</v>
      </c>
      <c r="AE2592" s="4">
        <v>209000</v>
      </c>
    </row>
    <row r="2593" spans="1:31" ht="22" customHeight="1" x14ac:dyDescent="0.3">
      <c r="A2593" s="5">
        <v>42512</v>
      </c>
      <c r="B2593" s="6" t="s">
        <v>31</v>
      </c>
      <c r="C2593" s="6" t="s">
        <v>1873</v>
      </c>
      <c r="D2593" s="6" t="s">
        <v>33</v>
      </c>
      <c r="E2593" s="6" t="s">
        <v>34</v>
      </c>
      <c r="F2593" s="6" t="s">
        <v>61</v>
      </c>
      <c r="G2593" s="9">
        <v>668366358</v>
      </c>
      <c r="H2593" s="7" t="s">
        <v>68</v>
      </c>
      <c r="I2593" s="6" t="s">
        <v>1874</v>
      </c>
      <c r="J2593" s="6" t="s">
        <v>1382</v>
      </c>
      <c r="K2593" s="6" t="s">
        <v>119</v>
      </c>
      <c r="L2593" s="6" t="s">
        <v>120</v>
      </c>
      <c r="M2593" s="7" t="s">
        <v>68</v>
      </c>
      <c r="N2593" s="7" t="s">
        <v>68</v>
      </c>
      <c r="O2593" s="7" t="s">
        <v>68</v>
      </c>
      <c r="P2593" s="6" t="s">
        <v>1383</v>
      </c>
      <c r="Q2593" s="6" t="s">
        <v>1845</v>
      </c>
      <c r="R2593" s="6" t="s">
        <v>122</v>
      </c>
      <c r="S2593" s="6" t="s">
        <v>120</v>
      </c>
      <c r="T2593" s="6" t="s">
        <v>123</v>
      </c>
      <c r="U2593" s="6" t="s">
        <v>124</v>
      </c>
      <c r="V2593" s="6" t="s">
        <v>45</v>
      </c>
      <c r="W2593" s="6" t="s">
        <v>34</v>
      </c>
      <c r="X2593" s="6" t="s">
        <v>46</v>
      </c>
      <c r="Y2593" s="6" t="s">
        <v>47</v>
      </c>
      <c r="Z2593" s="6" t="s">
        <v>187</v>
      </c>
      <c r="AA2593" s="6" t="s">
        <v>2703</v>
      </c>
      <c r="AB2593" s="7">
        <v>2</v>
      </c>
      <c r="AC2593" s="7">
        <v>15930</v>
      </c>
      <c r="AD2593" s="7">
        <v>15.93</v>
      </c>
      <c r="AE2593" s="7">
        <v>100000</v>
      </c>
    </row>
    <row r="2594" spans="1:31" ht="22" customHeight="1" x14ac:dyDescent="0.3">
      <c r="A2594" s="2">
        <v>42512</v>
      </c>
      <c r="B2594" s="3" t="s">
        <v>31</v>
      </c>
      <c r="C2594" s="3" t="s">
        <v>56</v>
      </c>
      <c r="D2594" s="4" t="s">
        <v>68</v>
      </c>
      <c r="E2594" s="4" t="s">
        <v>68</v>
      </c>
      <c r="F2594" s="4" t="s">
        <v>68</v>
      </c>
      <c r="G2594" s="4" t="s">
        <v>68</v>
      </c>
      <c r="H2594" s="4" t="s">
        <v>68</v>
      </c>
      <c r="I2594" s="3" t="s">
        <v>1843</v>
      </c>
      <c r="J2594" s="3" t="s">
        <v>1774</v>
      </c>
      <c r="K2594" s="4" t="s">
        <v>68</v>
      </c>
      <c r="L2594" s="3" t="s">
        <v>1775</v>
      </c>
      <c r="M2594" s="4" t="s">
        <v>68</v>
      </c>
      <c r="N2594" s="4" t="s">
        <v>68</v>
      </c>
      <c r="O2594" s="4" t="s">
        <v>68</v>
      </c>
      <c r="P2594" s="3" t="s">
        <v>1776</v>
      </c>
      <c r="Q2594" s="3" t="s">
        <v>1858</v>
      </c>
      <c r="R2594" s="3" t="s">
        <v>82</v>
      </c>
      <c r="S2594" s="3" t="s">
        <v>79</v>
      </c>
      <c r="T2594" s="3" t="s">
        <v>83</v>
      </c>
      <c r="U2594" s="3" t="s">
        <v>65</v>
      </c>
      <c r="V2594" s="3" t="s">
        <v>45</v>
      </c>
      <c r="W2594" s="3" t="s">
        <v>34</v>
      </c>
      <c r="X2594" s="3" t="s">
        <v>46</v>
      </c>
      <c r="Y2594" s="3" t="s">
        <v>47</v>
      </c>
      <c r="Z2594" s="3" t="s">
        <v>84</v>
      </c>
      <c r="AA2594" s="3" t="s">
        <v>2704</v>
      </c>
      <c r="AB2594" s="4">
        <v>8</v>
      </c>
      <c r="AC2594" s="4">
        <v>115949</v>
      </c>
      <c r="AD2594" s="4">
        <v>115.95</v>
      </c>
      <c r="AE2594" s="4">
        <v>484000</v>
      </c>
    </row>
    <row r="2595" spans="1:31" ht="22" customHeight="1" x14ac:dyDescent="0.3">
      <c r="A2595" s="5">
        <v>42509</v>
      </c>
      <c r="B2595" s="6" t="s">
        <v>31</v>
      </c>
      <c r="C2595" s="6" t="s">
        <v>1873</v>
      </c>
      <c r="D2595" s="6" t="s">
        <v>33</v>
      </c>
      <c r="E2595" s="6" t="s">
        <v>34</v>
      </c>
      <c r="F2595" s="6" t="s">
        <v>61</v>
      </c>
      <c r="G2595" s="9">
        <v>668366358</v>
      </c>
      <c r="H2595" s="7" t="s">
        <v>68</v>
      </c>
      <c r="I2595" s="6" t="s">
        <v>1874</v>
      </c>
      <c r="J2595" s="6" t="s">
        <v>2680</v>
      </c>
      <c r="K2595" s="7" t="s">
        <v>68</v>
      </c>
      <c r="L2595" s="6" t="s">
        <v>350</v>
      </c>
      <c r="M2595" s="7" t="s">
        <v>68</v>
      </c>
      <c r="N2595" s="7" t="s">
        <v>68</v>
      </c>
      <c r="O2595" s="7" t="s">
        <v>68</v>
      </c>
      <c r="P2595" s="6" t="s">
        <v>2681</v>
      </c>
      <c r="Q2595" s="6" t="s">
        <v>1845</v>
      </c>
      <c r="R2595" s="6" t="s">
        <v>1107</v>
      </c>
      <c r="S2595" s="6" t="s">
        <v>299</v>
      </c>
      <c r="T2595" s="6" t="s">
        <v>1108</v>
      </c>
      <c r="U2595" s="6" t="s">
        <v>352</v>
      </c>
      <c r="V2595" s="6" t="s">
        <v>45</v>
      </c>
      <c r="W2595" s="6" t="s">
        <v>34</v>
      </c>
      <c r="X2595" s="6" t="s">
        <v>46</v>
      </c>
      <c r="Y2595" s="6" t="s">
        <v>47</v>
      </c>
      <c r="Z2595" s="6" t="s">
        <v>2705</v>
      </c>
      <c r="AA2595" s="6" t="s">
        <v>2706</v>
      </c>
      <c r="AB2595" s="7">
        <v>5.74</v>
      </c>
      <c r="AC2595" s="7">
        <v>75060</v>
      </c>
      <c r="AD2595" s="7">
        <v>75.06</v>
      </c>
      <c r="AE2595" s="6" t="s">
        <v>68</v>
      </c>
    </row>
    <row r="2596" spans="1:31" ht="22" customHeight="1" x14ac:dyDescent="0.3">
      <c r="A2596" s="2">
        <v>42509</v>
      </c>
      <c r="B2596" s="3" t="s">
        <v>31</v>
      </c>
      <c r="C2596" s="3" t="s">
        <v>56</v>
      </c>
      <c r="D2596" s="4" t="s">
        <v>68</v>
      </c>
      <c r="E2596" s="4" t="s">
        <v>68</v>
      </c>
      <c r="F2596" s="4" t="s">
        <v>68</v>
      </c>
      <c r="G2596" s="4" t="s">
        <v>68</v>
      </c>
      <c r="H2596" s="4" t="s">
        <v>68</v>
      </c>
      <c r="I2596" s="3" t="s">
        <v>1843</v>
      </c>
      <c r="J2596" s="3" t="s">
        <v>1492</v>
      </c>
      <c r="K2596" s="4" t="s">
        <v>68</v>
      </c>
      <c r="L2596" s="3" t="s">
        <v>120</v>
      </c>
      <c r="M2596" s="4" t="s">
        <v>68</v>
      </c>
      <c r="N2596" s="4" t="s">
        <v>68</v>
      </c>
      <c r="O2596" s="4" t="s">
        <v>68</v>
      </c>
      <c r="P2596" s="3" t="s">
        <v>1493</v>
      </c>
      <c r="Q2596" s="3" t="s">
        <v>1858</v>
      </c>
      <c r="R2596" s="3" t="s">
        <v>122</v>
      </c>
      <c r="S2596" s="3" t="s">
        <v>120</v>
      </c>
      <c r="T2596" s="3" t="s">
        <v>123</v>
      </c>
      <c r="U2596" s="3" t="s">
        <v>124</v>
      </c>
      <c r="V2596" s="3" t="s">
        <v>45</v>
      </c>
      <c r="W2596" s="3" t="s">
        <v>34</v>
      </c>
      <c r="X2596" s="3" t="s">
        <v>46</v>
      </c>
      <c r="Y2596" s="3" t="s">
        <v>47</v>
      </c>
      <c r="Z2596" s="3" t="s">
        <v>2189</v>
      </c>
      <c r="AA2596" s="3" t="s">
        <v>2707</v>
      </c>
      <c r="AB2596" s="4">
        <v>8</v>
      </c>
      <c r="AC2596" s="4">
        <v>120720</v>
      </c>
      <c r="AD2596" s="4">
        <v>120.72</v>
      </c>
      <c r="AE2596" s="4">
        <v>371000</v>
      </c>
    </row>
    <row r="2597" spans="1:31" ht="22" customHeight="1" x14ac:dyDescent="0.3">
      <c r="A2597" s="5">
        <v>42509</v>
      </c>
      <c r="B2597" s="6" t="s">
        <v>31</v>
      </c>
      <c r="C2597" s="6" t="s">
        <v>1873</v>
      </c>
      <c r="D2597" s="6" t="s">
        <v>33</v>
      </c>
      <c r="E2597" s="6" t="s">
        <v>34</v>
      </c>
      <c r="F2597" s="6" t="s">
        <v>61</v>
      </c>
      <c r="G2597" s="9">
        <v>668366358</v>
      </c>
      <c r="H2597" s="7" t="s">
        <v>68</v>
      </c>
      <c r="I2597" s="6" t="s">
        <v>1874</v>
      </c>
      <c r="J2597" s="6" t="s">
        <v>2680</v>
      </c>
      <c r="K2597" s="7" t="s">
        <v>68</v>
      </c>
      <c r="L2597" s="6" t="s">
        <v>350</v>
      </c>
      <c r="M2597" s="7" t="s">
        <v>68</v>
      </c>
      <c r="N2597" s="7" t="s">
        <v>68</v>
      </c>
      <c r="O2597" s="7" t="s">
        <v>68</v>
      </c>
      <c r="P2597" s="6" t="s">
        <v>2681</v>
      </c>
      <c r="Q2597" s="6" t="s">
        <v>1845</v>
      </c>
      <c r="R2597" s="6" t="s">
        <v>1107</v>
      </c>
      <c r="S2597" s="6" t="s">
        <v>299</v>
      </c>
      <c r="T2597" s="6" t="s">
        <v>1108</v>
      </c>
      <c r="U2597" s="6" t="s">
        <v>352</v>
      </c>
      <c r="V2597" s="6" t="s">
        <v>45</v>
      </c>
      <c r="W2597" s="6" t="s">
        <v>34</v>
      </c>
      <c r="X2597" s="6" t="s">
        <v>46</v>
      </c>
      <c r="Y2597" s="6" t="s">
        <v>47</v>
      </c>
      <c r="Z2597" s="6" t="s">
        <v>2708</v>
      </c>
      <c r="AA2597" s="6" t="s">
        <v>2709</v>
      </c>
      <c r="AB2597" s="7">
        <v>2.2599999999999998</v>
      </c>
      <c r="AC2597" s="7">
        <v>29600</v>
      </c>
      <c r="AD2597" s="7">
        <v>29.6</v>
      </c>
      <c r="AE2597" s="6" t="s">
        <v>68</v>
      </c>
    </row>
    <row r="2598" spans="1:31" ht="22" customHeight="1" x14ac:dyDescent="0.3">
      <c r="A2598" s="2">
        <v>42509</v>
      </c>
      <c r="B2598" s="3" t="s">
        <v>31</v>
      </c>
      <c r="C2598" s="3" t="s">
        <v>56</v>
      </c>
      <c r="D2598" s="4" t="s">
        <v>68</v>
      </c>
      <c r="E2598" s="4" t="s">
        <v>68</v>
      </c>
      <c r="F2598" s="4" t="s">
        <v>68</v>
      </c>
      <c r="G2598" s="4" t="s">
        <v>68</v>
      </c>
      <c r="H2598" s="4" t="s">
        <v>68</v>
      </c>
      <c r="I2598" s="3" t="s">
        <v>1843</v>
      </c>
      <c r="J2598" s="3" t="s">
        <v>1492</v>
      </c>
      <c r="K2598" s="4" t="s">
        <v>68</v>
      </c>
      <c r="L2598" s="3" t="s">
        <v>120</v>
      </c>
      <c r="M2598" s="4" t="s">
        <v>68</v>
      </c>
      <c r="N2598" s="4" t="s">
        <v>68</v>
      </c>
      <c r="O2598" s="4" t="s">
        <v>68</v>
      </c>
      <c r="P2598" s="3" t="s">
        <v>1493</v>
      </c>
      <c r="Q2598" s="3" t="s">
        <v>1858</v>
      </c>
      <c r="R2598" s="3" t="s">
        <v>122</v>
      </c>
      <c r="S2598" s="3" t="s">
        <v>120</v>
      </c>
      <c r="T2598" s="3" t="s">
        <v>123</v>
      </c>
      <c r="U2598" s="3" t="s">
        <v>124</v>
      </c>
      <c r="V2598" s="3" t="s">
        <v>45</v>
      </c>
      <c r="W2598" s="3" t="s">
        <v>34</v>
      </c>
      <c r="X2598" s="3" t="s">
        <v>46</v>
      </c>
      <c r="Y2598" s="3" t="s">
        <v>47</v>
      </c>
      <c r="Z2598" s="3" t="s">
        <v>2189</v>
      </c>
      <c r="AA2598" s="3" t="s">
        <v>2707</v>
      </c>
      <c r="AB2598" s="4">
        <v>8</v>
      </c>
      <c r="AC2598" s="4">
        <v>120720</v>
      </c>
      <c r="AD2598" s="4">
        <v>120.72</v>
      </c>
      <c r="AE2598" s="4">
        <v>371000</v>
      </c>
    </row>
    <row r="2599" spans="1:31" ht="22" customHeight="1" x14ac:dyDescent="0.3">
      <c r="A2599" s="5">
        <v>42509</v>
      </c>
      <c r="B2599" s="6" t="s">
        <v>31</v>
      </c>
      <c r="C2599" s="6" t="s">
        <v>56</v>
      </c>
      <c r="D2599" s="7" t="s">
        <v>68</v>
      </c>
      <c r="E2599" s="7" t="s">
        <v>68</v>
      </c>
      <c r="F2599" s="7" t="s">
        <v>68</v>
      </c>
      <c r="G2599" s="7" t="s">
        <v>68</v>
      </c>
      <c r="H2599" s="7" t="s">
        <v>68</v>
      </c>
      <c r="I2599" s="6" t="s">
        <v>1843</v>
      </c>
      <c r="J2599" s="6" t="s">
        <v>1492</v>
      </c>
      <c r="K2599" s="7" t="s">
        <v>68</v>
      </c>
      <c r="L2599" s="6" t="s">
        <v>120</v>
      </c>
      <c r="M2599" s="7" t="s">
        <v>68</v>
      </c>
      <c r="N2599" s="7" t="s">
        <v>68</v>
      </c>
      <c r="O2599" s="7" t="s">
        <v>68</v>
      </c>
      <c r="P2599" s="6" t="s">
        <v>1493</v>
      </c>
      <c r="Q2599" s="6" t="s">
        <v>1858</v>
      </c>
      <c r="R2599" s="6" t="s">
        <v>122</v>
      </c>
      <c r="S2599" s="6" t="s">
        <v>120</v>
      </c>
      <c r="T2599" s="6" t="s">
        <v>123</v>
      </c>
      <c r="U2599" s="6" t="s">
        <v>124</v>
      </c>
      <c r="V2599" s="6" t="s">
        <v>45</v>
      </c>
      <c r="W2599" s="6" t="s">
        <v>34</v>
      </c>
      <c r="X2599" s="6" t="s">
        <v>46</v>
      </c>
      <c r="Y2599" s="6" t="s">
        <v>47</v>
      </c>
      <c r="Z2599" s="6" t="s">
        <v>2189</v>
      </c>
      <c r="AA2599" s="6" t="s">
        <v>2710</v>
      </c>
      <c r="AB2599" s="7">
        <v>6</v>
      </c>
      <c r="AC2599" s="7">
        <v>90540</v>
      </c>
      <c r="AD2599" s="7">
        <v>90.54</v>
      </c>
      <c r="AE2599" s="7">
        <v>278000</v>
      </c>
    </row>
    <row r="2600" spans="1:31" ht="22" customHeight="1" x14ac:dyDescent="0.3">
      <c r="A2600" s="2">
        <v>42509</v>
      </c>
      <c r="B2600" s="3" t="s">
        <v>31</v>
      </c>
      <c r="C2600" s="3" t="s">
        <v>56</v>
      </c>
      <c r="D2600" s="4" t="s">
        <v>68</v>
      </c>
      <c r="E2600" s="4" t="s">
        <v>68</v>
      </c>
      <c r="F2600" s="4" t="s">
        <v>68</v>
      </c>
      <c r="G2600" s="4" t="s">
        <v>68</v>
      </c>
      <c r="H2600" s="4" t="s">
        <v>68</v>
      </c>
      <c r="I2600" s="3" t="s">
        <v>1843</v>
      </c>
      <c r="J2600" s="3" t="s">
        <v>1492</v>
      </c>
      <c r="K2600" s="4" t="s">
        <v>68</v>
      </c>
      <c r="L2600" s="3" t="s">
        <v>120</v>
      </c>
      <c r="M2600" s="4" t="s">
        <v>68</v>
      </c>
      <c r="N2600" s="4" t="s">
        <v>68</v>
      </c>
      <c r="O2600" s="4" t="s">
        <v>68</v>
      </c>
      <c r="P2600" s="3" t="s">
        <v>1493</v>
      </c>
      <c r="Q2600" s="3" t="s">
        <v>1858</v>
      </c>
      <c r="R2600" s="3" t="s">
        <v>122</v>
      </c>
      <c r="S2600" s="3" t="s">
        <v>120</v>
      </c>
      <c r="T2600" s="3" t="s">
        <v>123</v>
      </c>
      <c r="U2600" s="3" t="s">
        <v>124</v>
      </c>
      <c r="V2600" s="3" t="s">
        <v>45</v>
      </c>
      <c r="W2600" s="3" t="s">
        <v>34</v>
      </c>
      <c r="X2600" s="3" t="s">
        <v>46</v>
      </c>
      <c r="Y2600" s="3" t="s">
        <v>47</v>
      </c>
      <c r="Z2600" s="3" t="s">
        <v>2189</v>
      </c>
      <c r="AA2600" s="3" t="s">
        <v>2711</v>
      </c>
      <c r="AB2600" s="4">
        <v>7</v>
      </c>
      <c r="AC2600" s="4">
        <v>105630</v>
      </c>
      <c r="AD2600" s="4">
        <v>105.63</v>
      </c>
      <c r="AE2600" s="4">
        <v>325000</v>
      </c>
    </row>
    <row r="2601" spans="1:31" ht="22" customHeight="1" x14ac:dyDescent="0.3">
      <c r="A2601" s="5">
        <v>42506</v>
      </c>
      <c r="B2601" s="6" t="s">
        <v>31</v>
      </c>
      <c r="C2601" s="6" t="s">
        <v>56</v>
      </c>
      <c r="D2601" s="7" t="s">
        <v>68</v>
      </c>
      <c r="E2601" s="7" t="s">
        <v>68</v>
      </c>
      <c r="F2601" s="7" t="s">
        <v>68</v>
      </c>
      <c r="G2601" s="7" t="s">
        <v>68</v>
      </c>
      <c r="H2601" s="7" t="s">
        <v>68</v>
      </c>
      <c r="I2601" s="6" t="s">
        <v>1843</v>
      </c>
      <c r="J2601" s="6" t="s">
        <v>2680</v>
      </c>
      <c r="K2601" s="7" t="s">
        <v>68</v>
      </c>
      <c r="L2601" s="6" t="s">
        <v>350</v>
      </c>
      <c r="M2601" s="7" t="s">
        <v>68</v>
      </c>
      <c r="N2601" s="7" t="s">
        <v>68</v>
      </c>
      <c r="O2601" s="7" t="s">
        <v>68</v>
      </c>
      <c r="P2601" s="6" t="s">
        <v>2681</v>
      </c>
      <c r="Q2601" s="6" t="s">
        <v>1858</v>
      </c>
      <c r="R2601" s="6" t="s">
        <v>1107</v>
      </c>
      <c r="S2601" s="6" t="s">
        <v>299</v>
      </c>
      <c r="T2601" s="6" t="s">
        <v>1108</v>
      </c>
      <c r="U2601" s="6" t="s">
        <v>352</v>
      </c>
      <c r="V2601" s="6" t="s">
        <v>45</v>
      </c>
      <c r="W2601" s="6" t="s">
        <v>34</v>
      </c>
      <c r="X2601" s="6" t="s">
        <v>46</v>
      </c>
      <c r="Y2601" s="6" t="s">
        <v>47</v>
      </c>
      <c r="Z2601" s="6" t="s">
        <v>2708</v>
      </c>
      <c r="AA2601" s="6" t="s">
        <v>2712</v>
      </c>
      <c r="AB2601" s="7">
        <v>2</v>
      </c>
      <c r="AC2601" s="7">
        <v>31846</v>
      </c>
      <c r="AD2601" s="7">
        <v>31.85</v>
      </c>
      <c r="AE2601" s="6" t="s">
        <v>68</v>
      </c>
    </row>
    <row r="2602" spans="1:31" ht="22" customHeight="1" x14ac:dyDescent="0.3">
      <c r="A2602" s="2">
        <v>42506</v>
      </c>
      <c r="B2602" s="3" t="s">
        <v>31</v>
      </c>
      <c r="C2602" s="3" t="s">
        <v>56</v>
      </c>
      <c r="D2602" s="3" t="s">
        <v>222</v>
      </c>
      <c r="E2602" s="3" t="s">
        <v>34</v>
      </c>
      <c r="F2602" s="4" t="s">
        <v>68</v>
      </c>
      <c r="G2602" s="4" t="s">
        <v>68</v>
      </c>
      <c r="H2602" s="4" t="s">
        <v>68</v>
      </c>
      <c r="I2602" s="3" t="s">
        <v>1882</v>
      </c>
      <c r="J2602" s="3" t="s">
        <v>1774</v>
      </c>
      <c r="K2602" s="4" t="s">
        <v>68</v>
      </c>
      <c r="L2602" s="3" t="s">
        <v>1775</v>
      </c>
      <c r="M2602" s="4" t="s">
        <v>68</v>
      </c>
      <c r="N2602" s="4" t="s">
        <v>68</v>
      </c>
      <c r="O2602" s="4" t="s">
        <v>68</v>
      </c>
      <c r="P2602" s="3" t="s">
        <v>1776</v>
      </c>
      <c r="Q2602" s="3" t="s">
        <v>1053</v>
      </c>
      <c r="R2602" s="3" t="s">
        <v>82</v>
      </c>
      <c r="S2602" s="3" t="s">
        <v>79</v>
      </c>
      <c r="T2602" s="3" t="s">
        <v>83</v>
      </c>
      <c r="U2602" s="3" t="s">
        <v>65</v>
      </c>
      <c r="V2602" s="3" t="s">
        <v>45</v>
      </c>
      <c r="W2602" s="3" t="s">
        <v>34</v>
      </c>
      <c r="X2602" s="3" t="s">
        <v>46</v>
      </c>
      <c r="Y2602" s="3" t="s">
        <v>47</v>
      </c>
      <c r="Z2602" s="3" t="s">
        <v>84</v>
      </c>
      <c r="AA2602" s="3" t="s">
        <v>2713</v>
      </c>
      <c r="AB2602" s="4">
        <v>8</v>
      </c>
      <c r="AC2602" s="4">
        <v>115859</v>
      </c>
      <c r="AD2602" s="4">
        <v>115.86</v>
      </c>
      <c r="AE2602" s="4">
        <v>484000</v>
      </c>
    </row>
    <row r="2603" spans="1:31" ht="22" customHeight="1" x14ac:dyDescent="0.3">
      <c r="A2603" s="5">
        <v>42505</v>
      </c>
      <c r="B2603" s="6" t="s">
        <v>31</v>
      </c>
      <c r="C2603" s="6" t="s">
        <v>56</v>
      </c>
      <c r="D2603" s="7" t="s">
        <v>68</v>
      </c>
      <c r="E2603" s="7" t="s">
        <v>68</v>
      </c>
      <c r="F2603" s="7" t="s">
        <v>68</v>
      </c>
      <c r="G2603" s="7" t="s">
        <v>68</v>
      </c>
      <c r="H2603" s="7" t="s">
        <v>68</v>
      </c>
      <c r="I2603" s="6" t="s">
        <v>1843</v>
      </c>
      <c r="J2603" s="6" t="s">
        <v>2501</v>
      </c>
      <c r="K2603" s="7" t="s">
        <v>68</v>
      </c>
      <c r="L2603" s="6" t="s">
        <v>120</v>
      </c>
      <c r="M2603" s="7" t="s">
        <v>68</v>
      </c>
      <c r="N2603" s="7" t="s">
        <v>68</v>
      </c>
      <c r="O2603" s="7" t="s">
        <v>68</v>
      </c>
      <c r="P2603" s="6" t="s">
        <v>2557</v>
      </c>
      <c r="Q2603" s="6" t="s">
        <v>1858</v>
      </c>
      <c r="R2603" s="6" t="s">
        <v>122</v>
      </c>
      <c r="S2603" s="6" t="s">
        <v>120</v>
      </c>
      <c r="T2603" s="6" t="s">
        <v>123</v>
      </c>
      <c r="U2603" s="6" t="s">
        <v>124</v>
      </c>
      <c r="V2603" s="6" t="s">
        <v>45</v>
      </c>
      <c r="W2603" s="6" t="s">
        <v>34</v>
      </c>
      <c r="X2603" s="6" t="s">
        <v>46</v>
      </c>
      <c r="Y2603" s="6" t="s">
        <v>47</v>
      </c>
      <c r="Z2603" s="6" t="s">
        <v>2189</v>
      </c>
      <c r="AA2603" s="6" t="s">
        <v>2714</v>
      </c>
      <c r="AB2603" s="7">
        <v>10</v>
      </c>
      <c r="AC2603" s="7">
        <v>152899.99</v>
      </c>
      <c r="AD2603" s="7">
        <v>152.9</v>
      </c>
      <c r="AE2603" s="7">
        <v>470000</v>
      </c>
    </row>
    <row r="2604" spans="1:31" ht="22" customHeight="1" x14ac:dyDescent="0.3">
      <c r="A2604" s="2">
        <v>42505</v>
      </c>
      <c r="B2604" s="3" t="s">
        <v>31</v>
      </c>
      <c r="C2604" s="3" t="s">
        <v>1873</v>
      </c>
      <c r="D2604" s="3" t="s">
        <v>33</v>
      </c>
      <c r="E2604" s="3" t="s">
        <v>34</v>
      </c>
      <c r="F2604" s="3" t="s">
        <v>61</v>
      </c>
      <c r="G2604" s="8">
        <v>668366358</v>
      </c>
      <c r="H2604" s="4" t="s">
        <v>68</v>
      </c>
      <c r="I2604" s="3" t="s">
        <v>1874</v>
      </c>
      <c r="J2604" s="3" t="s">
        <v>2620</v>
      </c>
      <c r="K2604" s="4" t="s">
        <v>68</v>
      </c>
      <c r="L2604" s="3" t="s">
        <v>120</v>
      </c>
      <c r="M2604" s="3" t="s">
        <v>61</v>
      </c>
      <c r="N2604" s="4" t="s">
        <v>68</v>
      </c>
      <c r="O2604" s="4" t="s">
        <v>68</v>
      </c>
      <c r="P2604" s="3" t="s">
        <v>2621</v>
      </c>
      <c r="Q2604" s="3" t="s">
        <v>1845</v>
      </c>
      <c r="R2604" s="3" t="s">
        <v>122</v>
      </c>
      <c r="S2604" s="3" t="s">
        <v>120</v>
      </c>
      <c r="T2604" s="3" t="s">
        <v>123</v>
      </c>
      <c r="U2604" s="3" t="s">
        <v>124</v>
      </c>
      <c r="V2604" s="3" t="s">
        <v>45</v>
      </c>
      <c r="W2604" s="3" t="s">
        <v>34</v>
      </c>
      <c r="X2604" s="3" t="s">
        <v>46</v>
      </c>
      <c r="Y2604" s="3" t="s">
        <v>47</v>
      </c>
      <c r="Z2604" s="3" t="s">
        <v>129</v>
      </c>
      <c r="AA2604" s="3" t="s">
        <v>2715</v>
      </c>
      <c r="AB2604" s="4">
        <v>1</v>
      </c>
      <c r="AC2604" s="4">
        <v>21720</v>
      </c>
      <c r="AD2604" s="4">
        <v>21.72</v>
      </c>
      <c r="AE2604" s="4">
        <v>498000</v>
      </c>
    </row>
    <row r="2605" spans="1:31" ht="22" customHeight="1" x14ac:dyDescent="0.3">
      <c r="A2605" s="5">
        <v>42505</v>
      </c>
      <c r="B2605" s="6" t="s">
        <v>31</v>
      </c>
      <c r="C2605" s="6" t="s">
        <v>56</v>
      </c>
      <c r="D2605" s="7" t="s">
        <v>68</v>
      </c>
      <c r="E2605" s="7" t="s">
        <v>68</v>
      </c>
      <c r="F2605" s="7" t="s">
        <v>68</v>
      </c>
      <c r="G2605" s="7" t="s">
        <v>68</v>
      </c>
      <c r="H2605" s="7" t="s">
        <v>68</v>
      </c>
      <c r="I2605" s="6" t="s">
        <v>1843</v>
      </c>
      <c r="J2605" s="6" t="s">
        <v>2501</v>
      </c>
      <c r="K2605" s="7" t="s">
        <v>68</v>
      </c>
      <c r="L2605" s="6" t="s">
        <v>120</v>
      </c>
      <c r="M2605" s="7" t="s">
        <v>68</v>
      </c>
      <c r="N2605" s="7" t="s">
        <v>68</v>
      </c>
      <c r="O2605" s="7" t="s">
        <v>68</v>
      </c>
      <c r="P2605" s="6" t="s">
        <v>2557</v>
      </c>
      <c r="Q2605" s="6" t="s">
        <v>1858</v>
      </c>
      <c r="R2605" s="6" t="s">
        <v>122</v>
      </c>
      <c r="S2605" s="6" t="s">
        <v>120</v>
      </c>
      <c r="T2605" s="6" t="s">
        <v>123</v>
      </c>
      <c r="U2605" s="6" t="s">
        <v>124</v>
      </c>
      <c r="V2605" s="6" t="s">
        <v>45</v>
      </c>
      <c r="W2605" s="6" t="s">
        <v>34</v>
      </c>
      <c r="X2605" s="6" t="s">
        <v>46</v>
      </c>
      <c r="Y2605" s="6" t="s">
        <v>47</v>
      </c>
      <c r="Z2605" s="6" t="s">
        <v>2189</v>
      </c>
      <c r="AA2605" s="6" t="s">
        <v>2716</v>
      </c>
      <c r="AB2605" s="7">
        <v>12</v>
      </c>
      <c r="AC2605" s="7">
        <v>183480</v>
      </c>
      <c r="AD2605" s="7">
        <v>183.48</v>
      </c>
      <c r="AE2605" s="7">
        <v>564000</v>
      </c>
    </row>
    <row r="2606" spans="1:31" ht="22" customHeight="1" x14ac:dyDescent="0.3">
      <c r="A2606" s="2">
        <v>42505</v>
      </c>
      <c r="B2606" s="3" t="s">
        <v>31</v>
      </c>
      <c r="C2606" s="3" t="s">
        <v>56</v>
      </c>
      <c r="D2606" s="4" t="s">
        <v>68</v>
      </c>
      <c r="E2606" s="4" t="s">
        <v>68</v>
      </c>
      <c r="F2606" s="4" t="s">
        <v>68</v>
      </c>
      <c r="G2606" s="4" t="s">
        <v>68</v>
      </c>
      <c r="H2606" s="4" t="s">
        <v>68</v>
      </c>
      <c r="I2606" s="3" t="s">
        <v>1843</v>
      </c>
      <c r="J2606" s="3" t="s">
        <v>2501</v>
      </c>
      <c r="K2606" s="4" t="s">
        <v>68</v>
      </c>
      <c r="L2606" s="3" t="s">
        <v>120</v>
      </c>
      <c r="M2606" s="4" t="s">
        <v>68</v>
      </c>
      <c r="N2606" s="4" t="s">
        <v>68</v>
      </c>
      <c r="O2606" s="4" t="s">
        <v>68</v>
      </c>
      <c r="P2606" s="3" t="s">
        <v>2557</v>
      </c>
      <c r="Q2606" s="3" t="s">
        <v>1858</v>
      </c>
      <c r="R2606" s="3" t="s">
        <v>122</v>
      </c>
      <c r="S2606" s="3" t="s">
        <v>120</v>
      </c>
      <c r="T2606" s="3" t="s">
        <v>123</v>
      </c>
      <c r="U2606" s="3" t="s">
        <v>124</v>
      </c>
      <c r="V2606" s="3" t="s">
        <v>45</v>
      </c>
      <c r="W2606" s="3" t="s">
        <v>34</v>
      </c>
      <c r="X2606" s="3" t="s">
        <v>46</v>
      </c>
      <c r="Y2606" s="3" t="s">
        <v>47</v>
      </c>
      <c r="Z2606" s="3" t="s">
        <v>2189</v>
      </c>
      <c r="AA2606" s="3" t="s">
        <v>2716</v>
      </c>
      <c r="AB2606" s="4">
        <v>12</v>
      </c>
      <c r="AC2606" s="4">
        <v>183480</v>
      </c>
      <c r="AD2606" s="4">
        <v>183.48</v>
      </c>
      <c r="AE2606" s="4">
        <v>564000</v>
      </c>
    </row>
    <row r="2607" spans="1:31" ht="22" customHeight="1" x14ac:dyDescent="0.3">
      <c r="A2607" s="5">
        <v>42502</v>
      </c>
      <c r="B2607" s="6" t="s">
        <v>31</v>
      </c>
      <c r="C2607" s="6" t="s">
        <v>56</v>
      </c>
      <c r="D2607" s="7" t="s">
        <v>68</v>
      </c>
      <c r="E2607" s="7" t="s">
        <v>68</v>
      </c>
      <c r="F2607" s="7" t="s">
        <v>68</v>
      </c>
      <c r="G2607" s="7" t="s">
        <v>68</v>
      </c>
      <c r="H2607" s="7" t="s">
        <v>68</v>
      </c>
      <c r="I2607" s="6" t="s">
        <v>1843</v>
      </c>
      <c r="J2607" s="6" t="s">
        <v>1617</v>
      </c>
      <c r="K2607" s="7" t="s">
        <v>68</v>
      </c>
      <c r="L2607" s="6" t="s">
        <v>120</v>
      </c>
      <c r="M2607" s="6" t="s">
        <v>201</v>
      </c>
      <c r="N2607" s="7">
        <v>7589720240.8400002</v>
      </c>
      <c r="O2607" s="7">
        <v>2245237340.3299999</v>
      </c>
      <c r="P2607" s="6" t="s">
        <v>1618</v>
      </c>
      <c r="Q2607" s="6" t="s">
        <v>1858</v>
      </c>
      <c r="R2607" s="6" t="s">
        <v>122</v>
      </c>
      <c r="S2607" s="6" t="s">
        <v>120</v>
      </c>
      <c r="T2607" s="6" t="s">
        <v>123</v>
      </c>
      <c r="U2607" s="6" t="s">
        <v>124</v>
      </c>
      <c r="V2607" s="6" t="s">
        <v>45</v>
      </c>
      <c r="W2607" s="6" t="s">
        <v>34</v>
      </c>
      <c r="X2607" s="6" t="s">
        <v>46</v>
      </c>
      <c r="Y2607" s="6" t="s">
        <v>47</v>
      </c>
      <c r="Z2607" s="6" t="s">
        <v>2189</v>
      </c>
      <c r="AA2607" s="6" t="s">
        <v>2613</v>
      </c>
      <c r="AB2607" s="7">
        <v>10</v>
      </c>
      <c r="AC2607" s="7">
        <v>165750</v>
      </c>
      <c r="AD2607" s="7">
        <v>165.75</v>
      </c>
      <c r="AE2607" s="7">
        <v>510000</v>
      </c>
    </row>
    <row r="2608" spans="1:31" ht="22" customHeight="1" x14ac:dyDescent="0.3">
      <c r="A2608" s="2">
        <v>42502</v>
      </c>
      <c r="B2608" s="3" t="s">
        <v>31</v>
      </c>
      <c r="C2608" s="3" t="s">
        <v>56</v>
      </c>
      <c r="D2608" s="4" t="s">
        <v>68</v>
      </c>
      <c r="E2608" s="4" t="s">
        <v>68</v>
      </c>
      <c r="F2608" s="4" t="s">
        <v>68</v>
      </c>
      <c r="G2608" s="4" t="s">
        <v>68</v>
      </c>
      <c r="H2608" s="4" t="s">
        <v>68</v>
      </c>
      <c r="I2608" s="3" t="s">
        <v>1843</v>
      </c>
      <c r="J2608" s="3" t="s">
        <v>1617</v>
      </c>
      <c r="K2608" s="4" t="s">
        <v>68</v>
      </c>
      <c r="L2608" s="3" t="s">
        <v>120</v>
      </c>
      <c r="M2608" s="3" t="s">
        <v>201</v>
      </c>
      <c r="N2608" s="4">
        <v>7589720240.8400002</v>
      </c>
      <c r="O2608" s="4">
        <v>2245237340.3299999</v>
      </c>
      <c r="P2608" s="3" t="s">
        <v>1618</v>
      </c>
      <c r="Q2608" s="3" t="s">
        <v>1858</v>
      </c>
      <c r="R2608" s="3" t="s">
        <v>122</v>
      </c>
      <c r="S2608" s="3" t="s">
        <v>120</v>
      </c>
      <c r="T2608" s="3" t="s">
        <v>123</v>
      </c>
      <c r="U2608" s="3" t="s">
        <v>124</v>
      </c>
      <c r="V2608" s="3" t="s">
        <v>45</v>
      </c>
      <c r="W2608" s="3" t="s">
        <v>34</v>
      </c>
      <c r="X2608" s="3" t="s">
        <v>46</v>
      </c>
      <c r="Y2608" s="3" t="s">
        <v>47</v>
      </c>
      <c r="Z2608" s="3" t="s">
        <v>2189</v>
      </c>
      <c r="AA2608" s="3" t="s">
        <v>2613</v>
      </c>
      <c r="AB2608" s="4">
        <v>10</v>
      </c>
      <c r="AC2608" s="4">
        <v>165750</v>
      </c>
      <c r="AD2608" s="4">
        <v>165.75</v>
      </c>
      <c r="AE2608" s="4">
        <v>510000</v>
      </c>
    </row>
    <row r="2609" spans="1:31" ht="22" customHeight="1" x14ac:dyDescent="0.3">
      <c r="A2609" s="5">
        <v>42502</v>
      </c>
      <c r="B2609" s="6" t="s">
        <v>31</v>
      </c>
      <c r="C2609" s="6" t="s">
        <v>56</v>
      </c>
      <c r="D2609" s="7" t="s">
        <v>68</v>
      </c>
      <c r="E2609" s="7" t="s">
        <v>68</v>
      </c>
      <c r="F2609" s="7" t="s">
        <v>68</v>
      </c>
      <c r="G2609" s="7" t="s">
        <v>68</v>
      </c>
      <c r="H2609" s="7" t="s">
        <v>68</v>
      </c>
      <c r="I2609" s="6" t="s">
        <v>1843</v>
      </c>
      <c r="J2609" s="6" t="s">
        <v>1617</v>
      </c>
      <c r="K2609" s="7" t="s">
        <v>68</v>
      </c>
      <c r="L2609" s="6" t="s">
        <v>120</v>
      </c>
      <c r="M2609" s="6" t="s">
        <v>201</v>
      </c>
      <c r="N2609" s="7">
        <v>7589720240.8400002</v>
      </c>
      <c r="O2609" s="7">
        <v>2245237340.3299999</v>
      </c>
      <c r="P2609" s="6" t="s">
        <v>1618</v>
      </c>
      <c r="Q2609" s="6" t="s">
        <v>1858</v>
      </c>
      <c r="R2609" s="6" t="s">
        <v>122</v>
      </c>
      <c r="S2609" s="6" t="s">
        <v>120</v>
      </c>
      <c r="T2609" s="6" t="s">
        <v>123</v>
      </c>
      <c r="U2609" s="6" t="s">
        <v>124</v>
      </c>
      <c r="V2609" s="6" t="s">
        <v>45</v>
      </c>
      <c r="W2609" s="6" t="s">
        <v>34</v>
      </c>
      <c r="X2609" s="6" t="s">
        <v>46</v>
      </c>
      <c r="Y2609" s="6" t="s">
        <v>47</v>
      </c>
      <c r="Z2609" s="6" t="s">
        <v>2189</v>
      </c>
      <c r="AA2609" s="6" t="s">
        <v>2613</v>
      </c>
      <c r="AB2609" s="7">
        <v>10</v>
      </c>
      <c r="AC2609" s="7">
        <v>165750</v>
      </c>
      <c r="AD2609" s="7">
        <v>165.75</v>
      </c>
      <c r="AE2609" s="7">
        <v>510000</v>
      </c>
    </row>
    <row r="2610" spans="1:31" ht="22" customHeight="1" x14ac:dyDescent="0.3">
      <c r="A2610" s="2">
        <v>42500</v>
      </c>
      <c r="B2610" s="3" t="s">
        <v>31</v>
      </c>
      <c r="C2610" s="3" t="s">
        <v>56</v>
      </c>
      <c r="D2610" s="4" t="s">
        <v>68</v>
      </c>
      <c r="E2610" s="4" t="s">
        <v>68</v>
      </c>
      <c r="F2610" s="4" t="s">
        <v>68</v>
      </c>
      <c r="G2610" s="4" t="s">
        <v>68</v>
      </c>
      <c r="H2610" s="4" t="s">
        <v>68</v>
      </c>
      <c r="I2610" s="3" t="s">
        <v>1843</v>
      </c>
      <c r="J2610" s="3" t="s">
        <v>2680</v>
      </c>
      <c r="K2610" s="4" t="s">
        <v>68</v>
      </c>
      <c r="L2610" s="3" t="s">
        <v>350</v>
      </c>
      <c r="M2610" s="4" t="s">
        <v>68</v>
      </c>
      <c r="N2610" s="4" t="s">
        <v>68</v>
      </c>
      <c r="O2610" s="4" t="s">
        <v>68</v>
      </c>
      <c r="P2610" s="3" t="s">
        <v>2681</v>
      </c>
      <c r="Q2610" s="3" t="s">
        <v>1858</v>
      </c>
      <c r="R2610" s="3" t="s">
        <v>1107</v>
      </c>
      <c r="S2610" s="3" t="s">
        <v>299</v>
      </c>
      <c r="T2610" s="3" t="s">
        <v>1108</v>
      </c>
      <c r="U2610" s="3" t="s">
        <v>352</v>
      </c>
      <c r="V2610" s="3" t="s">
        <v>45</v>
      </c>
      <c r="W2610" s="3" t="s">
        <v>34</v>
      </c>
      <c r="X2610" s="3" t="s">
        <v>46</v>
      </c>
      <c r="Y2610" s="3" t="s">
        <v>47</v>
      </c>
      <c r="Z2610" s="3" t="s">
        <v>2708</v>
      </c>
      <c r="AA2610" s="3" t="s">
        <v>2717</v>
      </c>
      <c r="AB2610" s="4">
        <v>3</v>
      </c>
      <c r="AC2610" s="4">
        <v>47769</v>
      </c>
      <c r="AD2610" s="4">
        <v>47.77</v>
      </c>
      <c r="AE2610" s="3" t="s">
        <v>68</v>
      </c>
    </row>
    <row r="2611" spans="1:31" ht="22" customHeight="1" x14ac:dyDescent="0.3">
      <c r="A2611" s="5">
        <v>42499</v>
      </c>
      <c r="B2611" s="6" t="s">
        <v>31</v>
      </c>
      <c r="C2611" s="6" t="s">
        <v>56</v>
      </c>
      <c r="D2611" s="7" t="s">
        <v>68</v>
      </c>
      <c r="E2611" s="7" t="s">
        <v>68</v>
      </c>
      <c r="F2611" s="7" t="s">
        <v>68</v>
      </c>
      <c r="G2611" s="7" t="s">
        <v>68</v>
      </c>
      <c r="H2611" s="7" t="s">
        <v>68</v>
      </c>
      <c r="I2611" s="6" t="s">
        <v>1843</v>
      </c>
      <c r="J2611" s="6" t="s">
        <v>1774</v>
      </c>
      <c r="K2611" s="7" t="s">
        <v>68</v>
      </c>
      <c r="L2611" s="6" t="s">
        <v>1775</v>
      </c>
      <c r="M2611" s="7" t="s">
        <v>68</v>
      </c>
      <c r="N2611" s="7" t="s">
        <v>68</v>
      </c>
      <c r="O2611" s="7" t="s">
        <v>68</v>
      </c>
      <c r="P2611" s="6" t="s">
        <v>1776</v>
      </c>
      <c r="Q2611" s="6" t="s">
        <v>1858</v>
      </c>
      <c r="R2611" s="6" t="s">
        <v>82</v>
      </c>
      <c r="S2611" s="6" t="s">
        <v>79</v>
      </c>
      <c r="T2611" s="6" t="s">
        <v>83</v>
      </c>
      <c r="U2611" s="6" t="s">
        <v>65</v>
      </c>
      <c r="V2611" s="6" t="s">
        <v>45</v>
      </c>
      <c r="W2611" s="6" t="s">
        <v>34</v>
      </c>
      <c r="X2611" s="6" t="s">
        <v>46</v>
      </c>
      <c r="Y2611" s="6" t="s">
        <v>47</v>
      </c>
      <c r="Z2611" s="6" t="s">
        <v>84</v>
      </c>
      <c r="AA2611" s="6" t="s">
        <v>2718</v>
      </c>
      <c r="AB2611" s="7">
        <v>7</v>
      </c>
      <c r="AC2611" s="7">
        <v>101442</v>
      </c>
      <c r="AD2611" s="7">
        <v>101.44</v>
      </c>
      <c r="AE2611" s="7">
        <v>424000</v>
      </c>
    </row>
    <row r="2612" spans="1:31" ht="22" customHeight="1" x14ac:dyDescent="0.3">
      <c r="A2612" s="2">
        <v>42499</v>
      </c>
      <c r="B2612" s="3" t="s">
        <v>31</v>
      </c>
      <c r="C2612" s="3" t="s">
        <v>56</v>
      </c>
      <c r="D2612" s="4" t="s">
        <v>68</v>
      </c>
      <c r="E2612" s="4" t="s">
        <v>68</v>
      </c>
      <c r="F2612" s="4" t="s">
        <v>68</v>
      </c>
      <c r="G2612" s="4" t="s">
        <v>68</v>
      </c>
      <c r="H2612" s="4" t="s">
        <v>68</v>
      </c>
      <c r="I2612" s="3" t="s">
        <v>1843</v>
      </c>
      <c r="J2612" s="3" t="s">
        <v>1774</v>
      </c>
      <c r="K2612" s="4" t="s">
        <v>68</v>
      </c>
      <c r="L2612" s="3" t="s">
        <v>1775</v>
      </c>
      <c r="M2612" s="4" t="s">
        <v>68</v>
      </c>
      <c r="N2612" s="4" t="s">
        <v>68</v>
      </c>
      <c r="O2612" s="4" t="s">
        <v>68</v>
      </c>
      <c r="P2612" s="3" t="s">
        <v>1776</v>
      </c>
      <c r="Q2612" s="3" t="s">
        <v>1858</v>
      </c>
      <c r="R2612" s="3" t="s">
        <v>82</v>
      </c>
      <c r="S2612" s="3" t="s">
        <v>79</v>
      </c>
      <c r="T2612" s="3" t="s">
        <v>83</v>
      </c>
      <c r="U2612" s="3" t="s">
        <v>65</v>
      </c>
      <c r="V2612" s="3" t="s">
        <v>45</v>
      </c>
      <c r="W2612" s="3" t="s">
        <v>34</v>
      </c>
      <c r="X2612" s="3" t="s">
        <v>46</v>
      </c>
      <c r="Y2612" s="3" t="s">
        <v>47</v>
      </c>
      <c r="Z2612" s="3" t="s">
        <v>84</v>
      </c>
      <c r="AA2612" s="3" t="s">
        <v>2719</v>
      </c>
      <c r="AB2612" s="4">
        <v>8</v>
      </c>
      <c r="AC2612" s="4">
        <v>116021</v>
      </c>
      <c r="AD2612" s="4">
        <v>116.02</v>
      </c>
      <c r="AE2612" s="4">
        <v>484000</v>
      </c>
    </row>
    <row r="2613" spans="1:31" ht="22" customHeight="1" x14ac:dyDescent="0.3">
      <c r="A2613" s="5">
        <v>42495</v>
      </c>
      <c r="B2613" s="6" t="s">
        <v>31</v>
      </c>
      <c r="C2613" s="6" t="s">
        <v>56</v>
      </c>
      <c r="D2613" s="7" t="s">
        <v>68</v>
      </c>
      <c r="E2613" s="7" t="s">
        <v>68</v>
      </c>
      <c r="F2613" s="7" t="s">
        <v>68</v>
      </c>
      <c r="G2613" s="7" t="s">
        <v>68</v>
      </c>
      <c r="H2613" s="7" t="s">
        <v>68</v>
      </c>
      <c r="I2613" s="6" t="s">
        <v>1843</v>
      </c>
      <c r="J2613" s="6" t="s">
        <v>1617</v>
      </c>
      <c r="K2613" s="7" t="s">
        <v>68</v>
      </c>
      <c r="L2613" s="6" t="s">
        <v>120</v>
      </c>
      <c r="M2613" s="6" t="s">
        <v>201</v>
      </c>
      <c r="N2613" s="7">
        <v>7589720240.8400002</v>
      </c>
      <c r="O2613" s="7">
        <v>2245237340.3299999</v>
      </c>
      <c r="P2613" s="6" t="s">
        <v>1618</v>
      </c>
      <c r="Q2613" s="6" t="s">
        <v>1858</v>
      </c>
      <c r="R2613" s="6" t="s">
        <v>122</v>
      </c>
      <c r="S2613" s="6" t="s">
        <v>120</v>
      </c>
      <c r="T2613" s="6" t="s">
        <v>123</v>
      </c>
      <c r="U2613" s="6" t="s">
        <v>124</v>
      </c>
      <c r="V2613" s="6" t="s">
        <v>45</v>
      </c>
      <c r="W2613" s="6" t="s">
        <v>34</v>
      </c>
      <c r="X2613" s="6" t="s">
        <v>46</v>
      </c>
      <c r="Y2613" s="6" t="s">
        <v>47</v>
      </c>
      <c r="Z2613" s="6" t="s">
        <v>2189</v>
      </c>
      <c r="AA2613" s="6" t="s">
        <v>2720</v>
      </c>
      <c r="AB2613" s="7">
        <v>10</v>
      </c>
      <c r="AC2613" s="7">
        <v>165750</v>
      </c>
      <c r="AD2613" s="7">
        <v>165.75</v>
      </c>
      <c r="AE2613" s="7">
        <v>510000</v>
      </c>
    </row>
    <row r="2614" spans="1:31" ht="22" customHeight="1" x14ac:dyDescent="0.3">
      <c r="A2614" s="2">
        <v>42495</v>
      </c>
      <c r="B2614" s="3" t="s">
        <v>31</v>
      </c>
      <c r="C2614" s="3" t="s">
        <v>56</v>
      </c>
      <c r="D2614" s="4" t="s">
        <v>68</v>
      </c>
      <c r="E2614" s="4" t="s">
        <v>68</v>
      </c>
      <c r="F2614" s="4" t="s">
        <v>68</v>
      </c>
      <c r="G2614" s="4" t="s">
        <v>68</v>
      </c>
      <c r="H2614" s="4" t="s">
        <v>68</v>
      </c>
      <c r="I2614" s="3" t="s">
        <v>1843</v>
      </c>
      <c r="J2614" s="3" t="s">
        <v>2501</v>
      </c>
      <c r="K2614" s="4" t="s">
        <v>68</v>
      </c>
      <c r="L2614" s="3" t="s">
        <v>120</v>
      </c>
      <c r="M2614" s="4" t="s">
        <v>68</v>
      </c>
      <c r="N2614" s="4" t="s">
        <v>68</v>
      </c>
      <c r="O2614" s="4" t="s">
        <v>68</v>
      </c>
      <c r="P2614" s="3" t="s">
        <v>2557</v>
      </c>
      <c r="Q2614" s="3" t="s">
        <v>1858</v>
      </c>
      <c r="R2614" s="3" t="s">
        <v>122</v>
      </c>
      <c r="S2614" s="3" t="s">
        <v>120</v>
      </c>
      <c r="T2614" s="3" t="s">
        <v>123</v>
      </c>
      <c r="U2614" s="3" t="s">
        <v>124</v>
      </c>
      <c r="V2614" s="3" t="s">
        <v>45</v>
      </c>
      <c r="W2614" s="3" t="s">
        <v>34</v>
      </c>
      <c r="X2614" s="3" t="s">
        <v>46</v>
      </c>
      <c r="Y2614" s="3" t="s">
        <v>47</v>
      </c>
      <c r="Z2614" s="3" t="s">
        <v>2189</v>
      </c>
      <c r="AA2614" s="3" t="s">
        <v>2692</v>
      </c>
      <c r="AB2614" s="4">
        <v>10</v>
      </c>
      <c r="AC2614" s="4">
        <v>152899.99</v>
      </c>
      <c r="AD2614" s="4">
        <v>152.9</v>
      </c>
      <c r="AE2614" s="4">
        <v>470000</v>
      </c>
    </row>
    <row r="2615" spans="1:31" ht="22" customHeight="1" x14ac:dyDescent="0.3">
      <c r="A2615" s="5">
        <v>42495</v>
      </c>
      <c r="B2615" s="6" t="s">
        <v>31</v>
      </c>
      <c r="C2615" s="6" t="s">
        <v>56</v>
      </c>
      <c r="D2615" s="7" t="s">
        <v>68</v>
      </c>
      <c r="E2615" s="7" t="s">
        <v>68</v>
      </c>
      <c r="F2615" s="7" t="s">
        <v>68</v>
      </c>
      <c r="G2615" s="7" t="s">
        <v>68</v>
      </c>
      <c r="H2615" s="7" t="s">
        <v>68</v>
      </c>
      <c r="I2615" s="6" t="s">
        <v>1843</v>
      </c>
      <c r="J2615" s="6" t="s">
        <v>2501</v>
      </c>
      <c r="K2615" s="7" t="s">
        <v>68</v>
      </c>
      <c r="L2615" s="6" t="s">
        <v>120</v>
      </c>
      <c r="M2615" s="7" t="s">
        <v>68</v>
      </c>
      <c r="N2615" s="7" t="s">
        <v>68</v>
      </c>
      <c r="O2615" s="7" t="s">
        <v>68</v>
      </c>
      <c r="P2615" s="6" t="s">
        <v>2557</v>
      </c>
      <c r="Q2615" s="6" t="s">
        <v>1858</v>
      </c>
      <c r="R2615" s="6" t="s">
        <v>122</v>
      </c>
      <c r="S2615" s="6" t="s">
        <v>120</v>
      </c>
      <c r="T2615" s="6" t="s">
        <v>123</v>
      </c>
      <c r="U2615" s="6" t="s">
        <v>124</v>
      </c>
      <c r="V2615" s="6" t="s">
        <v>45</v>
      </c>
      <c r="W2615" s="6" t="s">
        <v>34</v>
      </c>
      <c r="X2615" s="6" t="s">
        <v>46</v>
      </c>
      <c r="Y2615" s="6" t="s">
        <v>47</v>
      </c>
      <c r="Z2615" s="6" t="s">
        <v>2189</v>
      </c>
      <c r="AA2615" s="6" t="s">
        <v>2693</v>
      </c>
      <c r="AB2615" s="7">
        <v>12</v>
      </c>
      <c r="AC2615" s="7">
        <v>183480</v>
      </c>
      <c r="AD2615" s="7">
        <v>183.48</v>
      </c>
      <c r="AE2615" s="7">
        <v>564000</v>
      </c>
    </row>
    <row r="2616" spans="1:31" ht="22" customHeight="1" x14ac:dyDescent="0.3">
      <c r="A2616" s="2">
        <v>42495</v>
      </c>
      <c r="B2616" s="3" t="s">
        <v>31</v>
      </c>
      <c r="C2616" s="3" t="s">
        <v>56</v>
      </c>
      <c r="D2616" s="4" t="s">
        <v>68</v>
      </c>
      <c r="E2616" s="4" t="s">
        <v>68</v>
      </c>
      <c r="F2616" s="4" t="s">
        <v>68</v>
      </c>
      <c r="G2616" s="4" t="s">
        <v>68</v>
      </c>
      <c r="H2616" s="4" t="s">
        <v>68</v>
      </c>
      <c r="I2616" s="3" t="s">
        <v>1843</v>
      </c>
      <c r="J2616" s="3" t="s">
        <v>2269</v>
      </c>
      <c r="K2616" s="4" t="s">
        <v>68</v>
      </c>
      <c r="L2616" s="4" t="s">
        <v>68</v>
      </c>
      <c r="M2616" s="4" t="s">
        <v>68</v>
      </c>
      <c r="N2616" s="4" t="s">
        <v>68</v>
      </c>
      <c r="O2616" s="4" t="s">
        <v>68</v>
      </c>
      <c r="P2616" s="3" t="s">
        <v>2270</v>
      </c>
      <c r="Q2616" s="3" t="s">
        <v>1858</v>
      </c>
      <c r="R2616" s="3" t="s">
        <v>316</v>
      </c>
      <c r="S2616" s="3" t="s">
        <v>120</v>
      </c>
      <c r="T2616" s="3" t="s">
        <v>317</v>
      </c>
      <c r="U2616" s="3" t="s">
        <v>124</v>
      </c>
      <c r="V2616" s="3" t="s">
        <v>45</v>
      </c>
      <c r="W2616" s="3" t="s">
        <v>34</v>
      </c>
      <c r="X2616" s="3" t="s">
        <v>46</v>
      </c>
      <c r="Y2616" s="3" t="s">
        <v>47</v>
      </c>
      <c r="Z2616" s="3" t="s">
        <v>2189</v>
      </c>
      <c r="AA2616" s="3" t="s">
        <v>2721</v>
      </c>
      <c r="AB2616" s="4">
        <v>6</v>
      </c>
      <c r="AC2616" s="4">
        <v>108648</v>
      </c>
      <c r="AD2616" s="4">
        <v>108.65</v>
      </c>
      <c r="AE2616" s="4">
        <v>334000</v>
      </c>
    </row>
    <row r="2617" spans="1:31" ht="22" customHeight="1" x14ac:dyDescent="0.3">
      <c r="A2617" s="5">
        <v>42495</v>
      </c>
      <c r="B2617" s="6" t="s">
        <v>31</v>
      </c>
      <c r="C2617" s="6" t="s">
        <v>56</v>
      </c>
      <c r="D2617" s="7" t="s">
        <v>68</v>
      </c>
      <c r="E2617" s="7" t="s">
        <v>68</v>
      </c>
      <c r="F2617" s="7" t="s">
        <v>68</v>
      </c>
      <c r="G2617" s="7" t="s">
        <v>68</v>
      </c>
      <c r="H2617" s="7" t="s">
        <v>68</v>
      </c>
      <c r="I2617" s="6" t="s">
        <v>1843</v>
      </c>
      <c r="J2617" s="6" t="s">
        <v>2501</v>
      </c>
      <c r="K2617" s="7" t="s">
        <v>68</v>
      </c>
      <c r="L2617" s="6" t="s">
        <v>120</v>
      </c>
      <c r="M2617" s="7" t="s">
        <v>68</v>
      </c>
      <c r="N2617" s="7" t="s">
        <v>68</v>
      </c>
      <c r="O2617" s="7" t="s">
        <v>68</v>
      </c>
      <c r="P2617" s="6" t="s">
        <v>2557</v>
      </c>
      <c r="Q2617" s="6" t="s">
        <v>1858</v>
      </c>
      <c r="R2617" s="6" t="s">
        <v>122</v>
      </c>
      <c r="S2617" s="6" t="s">
        <v>120</v>
      </c>
      <c r="T2617" s="6" t="s">
        <v>123</v>
      </c>
      <c r="U2617" s="6" t="s">
        <v>124</v>
      </c>
      <c r="V2617" s="6" t="s">
        <v>45</v>
      </c>
      <c r="W2617" s="6" t="s">
        <v>34</v>
      </c>
      <c r="X2617" s="6" t="s">
        <v>46</v>
      </c>
      <c r="Y2617" s="6" t="s">
        <v>47</v>
      </c>
      <c r="Z2617" s="6" t="s">
        <v>2189</v>
      </c>
      <c r="AA2617" s="6" t="s">
        <v>2693</v>
      </c>
      <c r="AB2617" s="7">
        <v>12</v>
      </c>
      <c r="AC2617" s="7">
        <v>183480</v>
      </c>
      <c r="AD2617" s="7">
        <v>183.48</v>
      </c>
      <c r="AE2617" s="7">
        <v>564000</v>
      </c>
    </row>
    <row r="2618" spans="1:31" ht="22" customHeight="1" x14ac:dyDescent="0.3">
      <c r="A2618" s="2">
        <v>42491</v>
      </c>
      <c r="B2618" s="3" t="s">
        <v>31</v>
      </c>
      <c r="C2618" s="3" t="s">
        <v>1873</v>
      </c>
      <c r="D2618" s="3" t="s">
        <v>33</v>
      </c>
      <c r="E2618" s="3" t="s">
        <v>34</v>
      </c>
      <c r="F2618" s="3" t="s">
        <v>61</v>
      </c>
      <c r="G2618" s="8">
        <v>668366358</v>
      </c>
      <c r="H2618" s="4" t="s">
        <v>68</v>
      </c>
      <c r="I2618" s="3" t="s">
        <v>1874</v>
      </c>
      <c r="J2618" s="3" t="s">
        <v>1774</v>
      </c>
      <c r="K2618" s="4" t="s">
        <v>68</v>
      </c>
      <c r="L2618" s="3" t="s">
        <v>1775</v>
      </c>
      <c r="M2618" s="4" t="s">
        <v>68</v>
      </c>
      <c r="N2618" s="4" t="s">
        <v>68</v>
      </c>
      <c r="O2618" s="4" t="s">
        <v>68</v>
      </c>
      <c r="P2618" s="3" t="s">
        <v>1776</v>
      </c>
      <c r="Q2618" s="3" t="s">
        <v>1845</v>
      </c>
      <c r="R2618" s="3" t="s">
        <v>82</v>
      </c>
      <c r="S2618" s="3" t="s">
        <v>79</v>
      </c>
      <c r="T2618" s="3" t="s">
        <v>83</v>
      </c>
      <c r="U2618" s="3" t="s">
        <v>65</v>
      </c>
      <c r="V2618" s="3" t="s">
        <v>45</v>
      </c>
      <c r="W2618" s="3" t="s">
        <v>34</v>
      </c>
      <c r="X2618" s="3" t="s">
        <v>46</v>
      </c>
      <c r="Y2618" s="3" t="s">
        <v>47</v>
      </c>
      <c r="Z2618" s="3" t="s">
        <v>84</v>
      </c>
      <c r="AA2618" s="3" t="s">
        <v>2722</v>
      </c>
      <c r="AB2618" s="4">
        <v>2</v>
      </c>
      <c r="AC2618" s="4">
        <v>28976</v>
      </c>
      <c r="AD2618" s="4">
        <v>28.98</v>
      </c>
      <c r="AE2618" s="4">
        <v>121000</v>
      </c>
    </row>
    <row r="2619" spans="1:31" ht="22" customHeight="1" x14ac:dyDescent="0.3">
      <c r="A2619" s="5">
        <v>42491</v>
      </c>
      <c r="B2619" s="6" t="s">
        <v>31</v>
      </c>
      <c r="C2619" s="6" t="s">
        <v>56</v>
      </c>
      <c r="D2619" s="7" t="s">
        <v>68</v>
      </c>
      <c r="E2619" s="7" t="s">
        <v>68</v>
      </c>
      <c r="F2619" s="7" t="s">
        <v>68</v>
      </c>
      <c r="G2619" s="7" t="s">
        <v>68</v>
      </c>
      <c r="H2619" s="7" t="s">
        <v>68</v>
      </c>
      <c r="I2619" s="6" t="s">
        <v>1843</v>
      </c>
      <c r="J2619" s="6" t="s">
        <v>1617</v>
      </c>
      <c r="K2619" s="7" t="s">
        <v>68</v>
      </c>
      <c r="L2619" s="6" t="s">
        <v>120</v>
      </c>
      <c r="M2619" s="6" t="s">
        <v>201</v>
      </c>
      <c r="N2619" s="7">
        <v>7589720240.8400002</v>
      </c>
      <c r="O2619" s="7">
        <v>2245237340.3299999</v>
      </c>
      <c r="P2619" s="6" t="s">
        <v>1618</v>
      </c>
      <c r="Q2619" s="6" t="s">
        <v>1858</v>
      </c>
      <c r="R2619" s="6" t="s">
        <v>122</v>
      </c>
      <c r="S2619" s="6" t="s">
        <v>120</v>
      </c>
      <c r="T2619" s="6" t="s">
        <v>123</v>
      </c>
      <c r="U2619" s="6" t="s">
        <v>124</v>
      </c>
      <c r="V2619" s="6" t="s">
        <v>45</v>
      </c>
      <c r="W2619" s="6" t="s">
        <v>34</v>
      </c>
      <c r="X2619" s="6" t="s">
        <v>46</v>
      </c>
      <c r="Y2619" s="6" t="s">
        <v>47</v>
      </c>
      <c r="Z2619" s="6" t="s">
        <v>2189</v>
      </c>
      <c r="AA2619" s="6" t="s">
        <v>2723</v>
      </c>
      <c r="AB2619" s="7">
        <v>10</v>
      </c>
      <c r="AC2619" s="7">
        <v>165750</v>
      </c>
      <c r="AD2619" s="7">
        <v>165.75</v>
      </c>
      <c r="AE2619" s="7">
        <v>510000</v>
      </c>
    </row>
    <row r="2620" spans="1:31" ht="22" customHeight="1" x14ac:dyDescent="0.3">
      <c r="A2620" s="2">
        <v>42491</v>
      </c>
      <c r="B2620" s="3" t="s">
        <v>31</v>
      </c>
      <c r="C2620" s="3" t="s">
        <v>56</v>
      </c>
      <c r="D2620" s="4" t="s">
        <v>68</v>
      </c>
      <c r="E2620" s="4" t="s">
        <v>68</v>
      </c>
      <c r="F2620" s="4" t="s">
        <v>68</v>
      </c>
      <c r="G2620" s="4" t="s">
        <v>68</v>
      </c>
      <c r="H2620" s="4" t="s">
        <v>68</v>
      </c>
      <c r="I2620" s="3" t="s">
        <v>1955</v>
      </c>
      <c r="J2620" s="3" t="s">
        <v>385</v>
      </c>
      <c r="K2620" s="4" t="s">
        <v>68</v>
      </c>
      <c r="L2620" s="3" t="s">
        <v>120</v>
      </c>
      <c r="M2620" s="3" t="s">
        <v>61</v>
      </c>
      <c r="N2620" s="4" t="s">
        <v>68</v>
      </c>
      <c r="O2620" s="4" t="s">
        <v>68</v>
      </c>
      <c r="P2620" s="3" t="s">
        <v>387</v>
      </c>
      <c r="Q2620" s="3" t="s">
        <v>1858</v>
      </c>
      <c r="R2620" s="3" t="s">
        <v>122</v>
      </c>
      <c r="S2620" s="3" t="s">
        <v>120</v>
      </c>
      <c r="T2620" s="3" t="s">
        <v>123</v>
      </c>
      <c r="U2620" s="3" t="s">
        <v>124</v>
      </c>
      <c r="V2620" s="3" t="s">
        <v>45</v>
      </c>
      <c r="W2620" s="3" t="s">
        <v>34</v>
      </c>
      <c r="X2620" s="3" t="s">
        <v>46</v>
      </c>
      <c r="Y2620" s="3" t="s">
        <v>47</v>
      </c>
      <c r="Z2620" s="3" t="s">
        <v>388</v>
      </c>
      <c r="AA2620" s="3" t="s">
        <v>2724</v>
      </c>
      <c r="AB2620" s="4">
        <v>1</v>
      </c>
      <c r="AC2620" s="4">
        <v>12060</v>
      </c>
      <c r="AD2620" s="4">
        <v>12.06</v>
      </c>
      <c r="AE2620" s="4">
        <v>461000</v>
      </c>
    </row>
    <row r="2621" spans="1:31" ht="22" customHeight="1" x14ac:dyDescent="0.3">
      <c r="A2621" s="5">
        <v>42491</v>
      </c>
      <c r="B2621" s="6" t="s">
        <v>31</v>
      </c>
      <c r="C2621" s="6" t="s">
        <v>56</v>
      </c>
      <c r="D2621" s="7" t="s">
        <v>68</v>
      </c>
      <c r="E2621" s="7" t="s">
        <v>68</v>
      </c>
      <c r="F2621" s="7" t="s">
        <v>68</v>
      </c>
      <c r="G2621" s="7" t="s">
        <v>68</v>
      </c>
      <c r="H2621" s="7" t="s">
        <v>68</v>
      </c>
      <c r="I2621" s="6" t="s">
        <v>1843</v>
      </c>
      <c r="J2621" s="6" t="s">
        <v>244</v>
      </c>
      <c r="K2621" s="7" t="s">
        <v>68</v>
      </c>
      <c r="L2621" s="6" t="s">
        <v>245</v>
      </c>
      <c r="M2621" s="6" t="s">
        <v>61</v>
      </c>
      <c r="N2621" s="7" t="s">
        <v>68</v>
      </c>
      <c r="O2621" s="7" t="s">
        <v>68</v>
      </c>
      <c r="P2621" s="6" t="s">
        <v>246</v>
      </c>
      <c r="Q2621" s="6" t="s">
        <v>1858</v>
      </c>
      <c r="R2621" s="6" t="s">
        <v>474</v>
      </c>
      <c r="S2621" s="6" t="s">
        <v>245</v>
      </c>
      <c r="T2621" s="6" t="s">
        <v>475</v>
      </c>
      <c r="U2621" s="6" t="s">
        <v>124</v>
      </c>
      <c r="V2621" s="6" t="s">
        <v>45</v>
      </c>
      <c r="W2621" s="6" t="s">
        <v>34</v>
      </c>
      <c r="X2621" s="6" t="s">
        <v>46</v>
      </c>
      <c r="Y2621" s="6" t="s">
        <v>47</v>
      </c>
      <c r="Z2621" s="6" t="s">
        <v>187</v>
      </c>
      <c r="AA2621" s="6" t="s">
        <v>2697</v>
      </c>
      <c r="AB2621" s="7">
        <v>3</v>
      </c>
      <c r="AC2621" s="7">
        <v>73200</v>
      </c>
      <c r="AD2621" s="7">
        <v>73.2</v>
      </c>
      <c r="AE2621" s="7">
        <v>703000</v>
      </c>
    </row>
    <row r="2622" spans="1:31" ht="22" customHeight="1" x14ac:dyDescent="0.3">
      <c r="A2622" s="2">
        <v>42491</v>
      </c>
      <c r="B2622" s="3" t="s">
        <v>31</v>
      </c>
      <c r="C2622" s="3" t="s">
        <v>56</v>
      </c>
      <c r="D2622" s="4" t="s">
        <v>68</v>
      </c>
      <c r="E2622" s="4" t="s">
        <v>68</v>
      </c>
      <c r="F2622" s="4" t="s">
        <v>68</v>
      </c>
      <c r="G2622" s="4" t="s">
        <v>68</v>
      </c>
      <c r="H2622" s="4" t="s">
        <v>68</v>
      </c>
      <c r="I2622" s="3" t="s">
        <v>1843</v>
      </c>
      <c r="J2622" s="3" t="s">
        <v>1492</v>
      </c>
      <c r="K2622" s="4" t="s">
        <v>68</v>
      </c>
      <c r="L2622" s="3" t="s">
        <v>120</v>
      </c>
      <c r="M2622" s="4" t="s">
        <v>68</v>
      </c>
      <c r="N2622" s="4" t="s">
        <v>68</v>
      </c>
      <c r="O2622" s="4" t="s">
        <v>68</v>
      </c>
      <c r="P2622" s="3" t="s">
        <v>1493</v>
      </c>
      <c r="Q2622" s="3" t="s">
        <v>1858</v>
      </c>
      <c r="R2622" s="3" t="s">
        <v>122</v>
      </c>
      <c r="S2622" s="3" t="s">
        <v>120</v>
      </c>
      <c r="T2622" s="3" t="s">
        <v>123</v>
      </c>
      <c r="U2622" s="3" t="s">
        <v>124</v>
      </c>
      <c r="V2622" s="3" t="s">
        <v>45</v>
      </c>
      <c r="W2622" s="3" t="s">
        <v>34</v>
      </c>
      <c r="X2622" s="3" t="s">
        <v>46</v>
      </c>
      <c r="Y2622" s="3" t="s">
        <v>47</v>
      </c>
      <c r="Z2622" s="3" t="s">
        <v>2189</v>
      </c>
      <c r="AA2622" s="3" t="s">
        <v>2725</v>
      </c>
      <c r="AB2622" s="4">
        <v>8</v>
      </c>
      <c r="AC2622" s="4">
        <v>120720</v>
      </c>
      <c r="AD2622" s="4">
        <v>120.72</v>
      </c>
      <c r="AE2622" s="4">
        <v>371000</v>
      </c>
    </row>
    <row r="2623" spans="1:31" ht="22" customHeight="1" x14ac:dyDescent="0.3">
      <c r="A2623" s="5">
        <v>42491</v>
      </c>
      <c r="B2623" s="6" t="s">
        <v>31</v>
      </c>
      <c r="C2623" s="6" t="s">
        <v>56</v>
      </c>
      <c r="D2623" s="7" t="s">
        <v>68</v>
      </c>
      <c r="E2623" s="7" t="s">
        <v>68</v>
      </c>
      <c r="F2623" s="7" t="s">
        <v>68</v>
      </c>
      <c r="G2623" s="7" t="s">
        <v>68</v>
      </c>
      <c r="H2623" s="7" t="s">
        <v>68</v>
      </c>
      <c r="I2623" s="6" t="s">
        <v>1843</v>
      </c>
      <c r="J2623" s="6" t="s">
        <v>1492</v>
      </c>
      <c r="K2623" s="7" t="s">
        <v>68</v>
      </c>
      <c r="L2623" s="6" t="s">
        <v>120</v>
      </c>
      <c r="M2623" s="7" t="s">
        <v>68</v>
      </c>
      <c r="N2623" s="7" t="s">
        <v>68</v>
      </c>
      <c r="O2623" s="7" t="s">
        <v>68</v>
      </c>
      <c r="P2623" s="6" t="s">
        <v>1493</v>
      </c>
      <c r="Q2623" s="6" t="s">
        <v>1858</v>
      </c>
      <c r="R2623" s="6" t="s">
        <v>122</v>
      </c>
      <c r="S2623" s="6" t="s">
        <v>120</v>
      </c>
      <c r="T2623" s="6" t="s">
        <v>123</v>
      </c>
      <c r="U2623" s="6" t="s">
        <v>124</v>
      </c>
      <c r="V2623" s="6" t="s">
        <v>45</v>
      </c>
      <c r="W2623" s="6" t="s">
        <v>34</v>
      </c>
      <c r="X2623" s="6" t="s">
        <v>46</v>
      </c>
      <c r="Y2623" s="6" t="s">
        <v>47</v>
      </c>
      <c r="Z2623" s="6" t="s">
        <v>2189</v>
      </c>
      <c r="AA2623" s="6" t="s">
        <v>2726</v>
      </c>
      <c r="AB2623" s="7">
        <v>6</v>
      </c>
      <c r="AC2623" s="7">
        <v>90540</v>
      </c>
      <c r="AD2623" s="7">
        <v>90.54</v>
      </c>
      <c r="AE2623" s="7">
        <v>278000</v>
      </c>
    </row>
    <row r="2624" spans="1:31" ht="22" customHeight="1" x14ac:dyDescent="0.3">
      <c r="A2624" s="2">
        <v>42491</v>
      </c>
      <c r="B2624" s="3" t="s">
        <v>31</v>
      </c>
      <c r="C2624" s="3" t="s">
        <v>56</v>
      </c>
      <c r="D2624" s="4" t="s">
        <v>68</v>
      </c>
      <c r="E2624" s="4" t="s">
        <v>68</v>
      </c>
      <c r="F2624" s="4" t="s">
        <v>68</v>
      </c>
      <c r="G2624" s="4" t="s">
        <v>68</v>
      </c>
      <c r="H2624" s="4" t="s">
        <v>68</v>
      </c>
      <c r="I2624" s="3" t="s">
        <v>1843</v>
      </c>
      <c r="J2624" s="3" t="s">
        <v>1617</v>
      </c>
      <c r="K2624" s="4" t="s">
        <v>68</v>
      </c>
      <c r="L2624" s="3" t="s">
        <v>120</v>
      </c>
      <c r="M2624" s="3" t="s">
        <v>201</v>
      </c>
      <c r="N2624" s="4">
        <v>7589720240.8400002</v>
      </c>
      <c r="O2624" s="4">
        <v>2245237340.3299999</v>
      </c>
      <c r="P2624" s="3" t="s">
        <v>1618</v>
      </c>
      <c r="Q2624" s="3" t="s">
        <v>1858</v>
      </c>
      <c r="R2624" s="3" t="s">
        <v>122</v>
      </c>
      <c r="S2624" s="3" t="s">
        <v>120</v>
      </c>
      <c r="T2624" s="3" t="s">
        <v>123</v>
      </c>
      <c r="U2624" s="3" t="s">
        <v>124</v>
      </c>
      <c r="V2624" s="3" t="s">
        <v>45</v>
      </c>
      <c r="W2624" s="3" t="s">
        <v>34</v>
      </c>
      <c r="X2624" s="3" t="s">
        <v>46</v>
      </c>
      <c r="Y2624" s="3" t="s">
        <v>47</v>
      </c>
      <c r="Z2624" s="3" t="s">
        <v>2189</v>
      </c>
      <c r="AA2624" s="3" t="s">
        <v>2723</v>
      </c>
      <c r="AB2624" s="4">
        <v>10</v>
      </c>
      <c r="AC2624" s="4">
        <v>165750</v>
      </c>
      <c r="AD2624" s="4">
        <v>165.75</v>
      </c>
      <c r="AE2624" s="4">
        <v>510000</v>
      </c>
    </row>
    <row r="2625" spans="1:31" ht="22" customHeight="1" x14ac:dyDescent="0.3">
      <c r="A2625" s="5">
        <v>42491</v>
      </c>
      <c r="B2625" s="6" t="s">
        <v>31</v>
      </c>
      <c r="C2625" s="6" t="s">
        <v>1873</v>
      </c>
      <c r="D2625" s="6" t="s">
        <v>33</v>
      </c>
      <c r="E2625" s="6" t="s">
        <v>34</v>
      </c>
      <c r="F2625" s="6" t="s">
        <v>61</v>
      </c>
      <c r="G2625" s="9">
        <v>668366358</v>
      </c>
      <c r="H2625" s="7" t="s">
        <v>68</v>
      </c>
      <c r="I2625" s="6" t="s">
        <v>1874</v>
      </c>
      <c r="J2625" s="6" t="s">
        <v>1774</v>
      </c>
      <c r="K2625" s="7" t="s">
        <v>68</v>
      </c>
      <c r="L2625" s="6" t="s">
        <v>1775</v>
      </c>
      <c r="M2625" s="7" t="s">
        <v>68</v>
      </c>
      <c r="N2625" s="7" t="s">
        <v>68</v>
      </c>
      <c r="O2625" s="7" t="s">
        <v>68</v>
      </c>
      <c r="P2625" s="6" t="s">
        <v>1776</v>
      </c>
      <c r="Q2625" s="6" t="s">
        <v>1845</v>
      </c>
      <c r="R2625" s="6" t="s">
        <v>82</v>
      </c>
      <c r="S2625" s="6" t="s">
        <v>79</v>
      </c>
      <c r="T2625" s="6" t="s">
        <v>83</v>
      </c>
      <c r="U2625" s="6" t="s">
        <v>65</v>
      </c>
      <c r="V2625" s="6" t="s">
        <v>45</v>
      </c>
      <c r="W2625" s="6" t="s">
        <v>34</v>
      </c>
      <c r="X2625" s="6" t="s">
        <v>46</v>
      </c>
      <c r="Y2625" s="6" t="s">
        <v>47</v>
      </c>
      <c r="Z2625" s="6" t="s">
        <v>84</v>
      </c>
      <c r="AA2625" s="6" t="s">
        <v>2727</v>
      </c>
      <c r="AB2625" s="7">
        <v>3</v>
      </c>
      <c r="AC2625" s="7">
        <v>43518</v>
      </c>
      <c r="AD2625" s="7">
        <v>43.52</v>
      </c>
      <c r="AE2625" s="7">
        <v>182000</v>
      </c>
    </row>
    <row r="2626" spans="1:31" ht="22" customHeight="1" x14ac:dyDescent="0.3">
      <c r="A2626" s="2">
        <v>42484</v>
      </c>
      <c r="B2626" s="3" t="s">
        <v>31</v>
      </c>
      <c r="C2626" s="3" t="s">
        <v>56</v>
      </c>
      <c r="D2626" s="4" t="s">
        <v>68</v>
      </c>
      <c r="E2626" s="4" t="s">
        <v>68</v>
      </c>
      <c r="F2626" s="4" t="s">
        <v>68</v>
      </c>
      <c r="G2626" s="4" t="s">
        <v>68</v>
      </c>
      <c r="H2626" s="4" t="s">
        <v>68</v>
      </c>
      <c r="I2626" s="3" t="s">
        <v>1843</v>
      </c>
      <c r="J2626" s="3" t="s">
        <v>1676</v>
      </c>
      <c r="K2626" s="3" t="s">
        <v>1677</v>
      </c>
      <c r="L2626" s="3" t="s">
        <v>92</v>
      </c>
      <c r="M2626" s="3" t="s">
        <v>61</v>
      </c>
      <c r="N2626" s="8">
        <v>42196711</v>
      </c>
      <c r="O2626" s="4" t="s">
        <v>68</v>
      </c>
      <c r="P2626" s="3" t="s">
        <v>1678</v>
      </c>
      <c r="Q2626" s="3" t="s">
        <v>1858</v>
      </c>
      <c r="R2626" s="3" t="s">
        <v>91</v>
      </c>
      <c r="S2626" s="3" t="s">
        <v>92</v>
      </c>
      <c r="T2626" s="3" t="s">
        <v>93</v>
      </c>
      <c r="U2626" s="3" t="s">
        <v>94</v>
      </c>
      <c r="V2626" s="3" t="s">
        <v>45</v>
      </c>
      <c r="W2626" s="3" t="s">
        <v>34</v>
      </c>
      <c r="X2626" s="3" t="s">
        <v>46</v>
      </c>
      <c r="Y2626" s="3" t="s">
        <v>47</v>
      </c>
      <c r="Z2626" s="3" t="s">
        <v>205</v>
      </c>
      <c r="AA2626" s="3" t="s">
        <v>2576</v>
      </c>
      <c r="AB2626" s="4">
        <v>2</v>
      </c>
      <c r="AC2626" s="4">
        <v>23158</v>
      </c>
      <c r="AD2626" s="4">
        <v>23.16</v>
      </c>
      <c r="AE2626" s="4">
        <v>289000</v>
      </c>
    </row>
    <row r="2627" spans="1:31" ht="22" customHeight="1" x14ac:dyDescent="0.3">
      <c r="A2627" s="5">
        <v>42484</v>
      </c>
      <c r="B2627" s="6" t="s">
        <v>31</v>
      </c>
      <c r="C2627" s="6" t="s">
        <v>56</v>
      </c>
      <c r="D2627" s="7" t="s">
        <v>68</v>
      </c>
      <c r="E2627" s="7" t="s">
        <v>68</v>
      </c>
      <c r="F2627" s="7" t="s">
        <v>68</v>
      </c>
      <c r="G2627" s="7" t="s">
        <v>68</v>
      </c>
      <c r="H2627" s="7" t="s">
        <v>68</v>
      </c>
      <c r="I2627" s="6" t="s">
        <v>1843</v>
      </c>
      <c r="J2627" s="6" t="s">
        <v>2501</v>
      </c>
      <c r="K2627" s="7" t="s">
        <v>68</v>
      </c>
      <c r="L2627" s="6" t="s">
        <v>120</v>
      </c>
      <c r="M2627" s="7" t="s">
        <v>68</v>
      </c>
      <c r="N2627" s="7" t="s">
        <v>68</v>
      </c>
      <c r="O2627" s="7" t="s">
        <v>68</v>
      </c>
      <c r="P2627" s="6" t="s">
        <v>2557</v>
      </c>
      <c r="Q2627" s="6" t="s">
        <v>1858</v>
      </c>
      <c r="R2627" s="6" t="s">
        <v>122</v>
      </c>
      <c r="S2627" s="6" t="s">
        <v>120</v>
      </c>
      <c r="T2627" s="6" t="s">
        <v>123</v>
      </c>
      <c r="U2627" s="6" t="s">
        <v>124</v>
      </c>
      <c r="V2627" s="6" t="s">
        <v>45</v>
      </c>
      <c r="W2627" s="6" t="s">
        <v>34</v>
      </c>
      <c r="X2627" s="6" t="s">
        <v>46</v>
      </c>
      <c r="Y2627" s="6" t="s">
        <v>47</v>
      </c>
      <c r="Z2627" s="6" t="s">
        <v>2189</v>
      </c>
      <c r="AA2627" s="6" t="s">
        <v>2728</v>
      </c>
      <c r="AB2627" s="7">
        <v>17</v>
      </c>
      <c r="AC2627" s="7">
        <v>259929.99</v>
      </c>
      <c r="AD2627" s="7">
        <v>259.93</v>
      </c>
      <c r="AE2627" s="7">
        <v>749000</v>
      </c>
    </row>
    <row r="2628" spans="1:31" ht="22" customHeight="1" x14ac:dyDescent="0.3">
      <c r="A2628" s="2">
        <v>42484</v>
      </c>
      <c r="B2628" s="3" t="s">
        <v>31</v>
      </c>
      <c r="C2628" s="3" t="s">
        <v>56</v>
      </c>
      <c r="D2628" s="4" t="s">
        <v>68</v>
      </c>
      <c r="E2628" s="4" t="s">
        <v>68</v>
      </c>
      <c r="F2628" s="4" t="s">
        <v>68</v>
      </c>
      <c r="G2628" s="4" t="s">
        <v>68</v>
      </c>
      <c r="H2628" s="4" t="s">
        <v>68</v>
      </c>
      <c r="I2628" s="3" t="s">
        <v>1843</v>
      </c>
      <c r="J2628" s="3" t="s">
        <v>2620</v>
      </c>
      <c r="K2628" s="4" t="s">
        <v>68</v>
      </c>
      <c r="L2628" s="3" t="s">
        <v>120</v>
      </c>
      <c r="M2628" s="3" t="s">
        <v>61</v>
      </c>
      <c r="N2628" s="4" t="s">
        <v>68</v>
      </c>
      <c r="O2628" s="4" t="s">
        <v>68</v>
      </c>
      <c r="P2628" s="3" t="s">
        <v>2621</v>
      </c>
      <c r="Q2628" s="3" t="s">
        <v>1858</v>
      </c>
      <c r="R2628" s="3" t="s">
        <v>122</v>
      </c>
      <c r="S2628" s="3" t="s">
        <v>120</v>
      </c>
      <c r="T2628" s="3" t="s">
        <v>123</v>
      </c>
      <c r="U2628" s="3" t="s">
        <v>124</v>
      </c>
      <c r="V2628" s="3" t="s">
        <v>45</v>
      </c>
      <c r="W2628" s="3" t="s">
        <v>34</v>
      </c>
      <c r="X2628" s="3" t="s">
        <v>46</v>
      </c>
      <c r="Y2628" s="3" t="s">
        <v>47</v>
      </c>
      <c r="Z2628" s="3" t="s">
        <v>129</v>
      </c>
      <c r="AA2628" s="3" t="s">
        <v>2729</v>
      </c>
      <c r="AB2628" s="4">
        <v>1</v>
      </c>
      <c r="AC2628" s="4">
        <v>21720</v>
      </c>
      <c r="AD2628" s="4">
        <v>21.72</v>
      </c>
      <c r="AE2628" s="4">
        <v>469000</v>
      </c>
    </row>
    <row r="2629" spans="1:31" ht="22" customHeight="1" x14ac:dyDescent="0.3">
      <c r="A2629" s="5">
        <v>42484</v>
      </c>
      <c r="B2629" s="6" t="s">
        <v>31</v>
      </c>
      <c r="C2629" s="6" t="s">
        <v>56</v>
      </c>
      <c r="D2629" s="7" t="s">
        <v>68</v>
      </c>
      <c r="E2629" s="7" t="s">
        <v>68</v>
      </c>
      <c r="F2629" s="7" t="s">
        <v>68</v>
      </c>
      <c r="G2629" s="7" t="s">
        <v>68</v>
      </c>
      <c r="H2629" s="7" t="s">
        <v>68</v>
      </c>
      <c r="I2629" s="6" t="s">
        <v>1843</v>
      </c>
      <c r="J2629" s="6" t="s">
        <v>2501</v>
      </c>
      <c r="K2629" s="7" t="s">
        <v>68</v>
      </c>
      <c r="L2629" s="6" t="s">
        <v>120</v>
      </c>
      <c r="M2629" s="7" t="s">
        <v>68</v>
      </c>
      <c r="N2629" s="7" t="s">
        <v>68</v>
      </c>
      <c r="O2629" s="7" t="s">
        <v>68</v>
      </c>
      <c r="P2629" s="6" t="s">
        <v>2557</v>
      </c>
      <c r="Q2629" s="6" t="s">
        <v>1858</v>
      </c>
      <c r="R2629" s="6" t="s">
        <v>122</v>
      </c>
      <c r="S2629" s="6" t="s">
        <v>120</v>
      </c>
      <c r="T2629" s="6" t="s">
        <v>123</v>
      </c>
      <c r="U2629" s="6" t="s">
        <v>124</v>
      </c>
      <c r="V2629" s="6" t="s">
        <v>45</v>
      </c>
      <c r="W2629" s="6" t="s">
        <v>34</v>
      </c>
      <c r="X2629" s="6" t="s">
        <v>46</v>
      </c>
      <c r="Y2629" s="6" t="s">
        <v>47</v>
      </c>
      <c r="Z2629" s="6" t="s">
        <v>2189</v>
      </c>
      <c r="AA2629" s="6" t="s">
        <v>2728</v>
      </c>
      <c r="AB2629" s="7">
        <v>17</v>
      </c>
      <c r="AC2629" s="7">
        <v>259929.99</v>
      </c>
      <c r="AD2629" s="7">
        <v>259.93</v>
      </c>
      <c r="AE2629" s="7">
        <v>749000</v>
      </c>
    </row>
    <row r="2630" spans="1:31" ht="22" customHeight="1" x14ac:dyDescent="0.3">
      <c r="A2630" s="2">
        <v>42477</v>
      </c>
      <c r="B2630" s="3" t="s">
        <v>31</v>
      </c>
      <c r="C2630" s="3" t="s">
        <v>56</v>
      </c>
      <c r="D2630" s="4" t="s">
        <v>68</v>
      </c>
      <c r="E2630" s="4" t="s">
        <v>68</v>
      </c>
      <c r="F2630" s="4" t="s">
        <v>68</v>
      </c>
      <c r="G2630" s="4" t="s">
        <v>68</v>
      </c>
      <c r="H2630" s="4" t="s">
        <v>68</v>
      </c>
      <c r="I2630" s="3" t="s">
        <v>1955</v>
      </c>
      <c r="J2630" s="3" t="s">
        <v>1774</v>
      </c>
      <c r="K2630" s="4" t="s">
        <v>68</v>
      </c>
      <c r="L2630" s="3" t="s">
        <v>1775</v>
      </c>
      <c r="M2630" s="4" t="s">
        <v>68</v>
      </c>
      <c r="N2630" s="4" t="s">
        <v>68</v>
      </c>
      <c r="O2630" s="4" t="s">
        <v>68</v>
      </c>
      <c r="P2630" s="3" t="s">
        <v>1776</v>
      </c>
      <c r="Q2630" s="3" t="s">
        <v>1858</v>
      </c>
      <c r="R2630" s="3" t="s">
        <v>82</v>
      </c>
      <c r="S2630" s="3" t="s">
        <v>79</v>
      </c>
      <c r="T2630" s="3" t="s">
        <v>83</v>
      </c>
      <c r="U2630" s="3" t="s">
        <v>65</v>
      </c>
      <c r="V2630" s="3" t="s">
        <v>45</v>
      </c>
      <c r="W2630" s="3" t="s">
        <v>34</v>
      </c>
      <c r="X2630" s="3" t="s">
        <v>46</v>
      </c>
      <c r="Y2630" s="3" t="s">
        <v>47</v>
      </c>
      <c r="Z2630" s="3" t="s">
        <v>84</v>
      </c>
      <c r="AA2630" s="3" t="s">
        <v>2730</v>
      </c>
      <c r="AB2630" s="4">
        <v>8</v>
      </c>
      <c r="AC2630" s="4">
        <v>115731</v>
      </c>
      <c r="AD2630" s="4">
        <v>115.73</v>
      </c>
      <c r="AE2630" s="4">
        <v>383000</v>
      </c>
    </row>
    <row r="2631" spans="1:31" ht="22" customHeight="1" x14ac:dyDescent="0.3">
      <c r="A2631" s="5">
        <v>42477</v>
      </c>
      <c r="B2631" s="6" t="s">
        <v>31</v>
      </c>
      <c r="C2631" s="6" t="s">
        <v>56</v>
      </c>
      <c r="D2631" s="7" t="s">
        <v>68</v>
      </c>
      <c r="E2631" s="7" t="s">
        <v>68</v>
      </c>
      <c r="F2631" s="7" t="s">
        <v>68</v>
      </c>
      <c r="G2631" s="7" t="s">
        <v>68</v>
      </c>
      <c r="H2631" s="7" t="s">
        <v>68</v>
      </c>
      <c r="I2631" s="6" t="s">
        <v>1843</v>
      </c>
      <c r="J2631" s="6" t="s">
        <v>1676</v>
      </c>
      <c r="K2631" s="6" t="s">
        <v>1677</v>
      </c>
      <c r="L2631" s="6" t="s">
        <v>92</v>
      </c>
      <c r="M2631" s="6" t="s">
        <v>61</v>
      </c>
      <c r="N2631" s="9">
        <v>42196711</v>
      </c>
      <c r="O2631" s="7" t="s">
        <v>68</v>
      </c>
      <c r="P2631" s="6" t="s">
        <v>1678</v>
      </c>
      <c r="Q2631" s="6" t="s">
        <v>1858</v>
      </c>
      <c r="R2631" s="6" t="s">
        <v>91</v>
      </c>
      <c r="S2631" s="6" t="s">
        <v>92</v>
      </c>
      <c r="T2631" s="6" t="s">
        <v>93</v>
      </c>
      <c r="U2631" s="6" t="s">
        <v>94</v>
      </c>
      <c r="V2631" s="6" t="s">
        <v>45</v>
      </c>
      <c r="W2631" s="6" t="s">
        <v>34</v>
      </c>
      <c r="X2631" s="6" t="s">
        <v>46</v>
      </c>
      <c r="Y2631" s="6" t="s">
        <v>47</v>
      </c>
      <c r="Z2631" s="6" t="s">
        <v>280</v>
      </c>
      <c r="AA2631" s="6" t="s">
        <v>2731</v>
      </c>
      <c r="AB2631" s="7">
        <v>4</v>
      </c>
      <c r="AC2631" s="7">
        <v>51600</v>
      </c>
      <c r="AD2631" s="7">
        <v>51.6</v>
      </c>
      <c r="AE2631" s="6" t="s">
        <v>68</v>
      </c>
    </row>
    <row r="2632" spans="1:31" ht="22" customHeight="1" x14ac:dyDescent="0.3">
      <c r="A2632" s="2">
        <v>42477</v>
      </c>
      <c r="B2632" s="3" t="s">
        <v>31</v>
      </c>
      <c r="C2632" s="3" t="s">
        <v>56</v>
      </c>
      <c r="D2632" s="4" t="s">
        <v>68</v>
      </c>
      <c r="E2632" s="4" t="s">
        <v>68</v>
      </c>
      <c r="F2632" s="4" t="s">
        <v>68</v>
      </c>
      <c r="G2632" s="4" t="s">
        <v>68</v>
      </c>
      <c r="H2632" s="4" t="s">
        <v>68</v>
      </c>
      <c r="I2632" s="3" t="s">
        <v>1843</v>
      </c>
      <c r="J2632" s="3" t="s">
        <v>1676</v>
      </c>
      <c r="K2632" s="3" t="s">
        <v>1677</v>
      </c>
      <c r="L2632" s="3" t="s">
        <v>92</v>
      </c>
      <c r="M2632" s="3" t="s">
        <v>61</v>
      </c>
      <c r="N2632" s="8">
        <v>42196711</v>
      </c>
      <c r="O2632" s="4" t="s">
        <v>68</v>
      </c>
      <c r="P2632" s="3" t="s">
        <v>1678</v>
      </c>
      <c r="Q2632" s="3" t="s">
        <v>1858</v>
      </c>
      <c r="R2632" s="3" t="s">
        <v>91</v>
      </c>
      <c r="S2632" s="3" t="s">
        <v>92</v>
      </c>
      <c r="T2632" s="3" t="s">
        <v>93</v>
      </c>
      <c r="U2632" s="3" t="s">
        <v>94</v>
      </c>
      <c r="V2632" s="3" t="s">
        <v>45</v>
      </c>
      <c r="W2632" s="3" t="s">
        <v>34</v>
      </c>
      <c r="X2632" s="3" t="s">
        <v>46</v>
      </c>
      <c r="Y2632" s="3" t="s">
        <v>47</v>
      </c>
      <c r="Z2632" s="3" t="s">
        <v>205</v>
      </c>
      <c r="AA2632" s="3" t="s">
        <v>2732</v>
      </c>
      <c r="AB2632" s="4">
        <v>4</v>
      </c>
      <c r="AC2632" s="4">
        <v>46316</v>
      </c>
      <c r="AD2632" s="4">
        <v>46.32</v>
      </c>
      <c r="AE2632" s="4">
        <v>577000</v>
      </c>
    </row>
    <row r="2633" spans="1:31" ht="22" customHeight="1" x14ac:dyDescent="0.3">
      <c r="A2633" s="5">
        <v>42474</v>
      </c>
      <c r="B2633" s="6" t="s">
        <v>31</v>
      </c>
      <c r="C2633" s="6" t="s">
        <v>56</v>
      </c>
      <c r="D2633" s="7" t="s">
        <v>68</v>
      </c>
      <c r="E2633" s="7" t="s">
        <v>68</v>
      </c>
      <c r="F2633" s="7" t="s">
        <v>68</v>
      </c>
      <c r="G2633" s="7" t="s">
        <v>68</v>
      </c>
      <c r="H2633" s="7" t="s">
        <v>68</v>
      </c>
      <c r="I2633" s="6" t="s">
        <v>1843</v>
      </c>
      <c r="J2633" s="6" t="s">
        <v>244</v>
      </c>
      <c r="K2633" s="7" t="s">
        <v>68</v>
      </c>
      <c r="L2633" s="6" t="s">
        <v>245</v>
      </c>
      <c r="M2633" s="6" t="s">
        <v>61</v>
      </c>
      <c r="N2633" s="7" t="s">
        <v>68</v>
      </c>
      <c r="O2633" s="7" t="s">
        <v>68</v>
      </c>
      <c r="P2633" s="6" t="s">
        <v>246</v>
      </c>
      <c r="Q2633" s="6" t="s">
        <v>1858</v>
      </c>
      <c r="R2633" s="6" t="s">
        <v>474</v>
      </c>
      <c r="S2633" s="6" t="s">
        <v>245</v>
      </c>
      <c r="T2633" s="6" t="s">
        <v>475</v>
      </c>
      <c r="U2633" s="6" t="s">
        <v>124</v>
      </c>
      <c r="V2633" s="6" t="s">
        <v>45</v>
      </c>
      <c r="W2633" s="6" t="s">
        <v>34</v>
      </c>
      <c r="X2633" s="6" t="s">
        <v>46</v>
      </c>
      <c r="Y2633" s="6" t="s">
        <v>47</v>
      </c>
      <c r="Z2633" s="6" t="s">
        <v>187</v>
      </c>
      <c r="AA2633" s="6" t="s">
        <v>2733</v>
      </c>
      <c r="AB2633" s="7">
        <v>3</v>
      </c>
      <c r="AC2633" s="7">
        <v>73200</v>
      </c>
      <c r="AD2633" s="7">
        <v>73.2</v>
      </c>
      <c r="AE2633" s="7">
        <v>673000</v>
      </c>
    </row>
    <row r="2634" spans="1:31" ht="22" customHeight="1" x14ac:dyDescent="0.3">
      <c r="A2634" s="2">
        <v>42471</v>
      </c>
      <c r="B2634" s="3" t="s">
        <v>31</v>
      </c>
      <c r="C2634" s="3" t="s">
        <v>56</v>
      </c>
      <c r="D2634" s="4" t="s">
        <v>68</v>
      </c>
      <c r="E2634" s="4" t="s">
        <v>68</v>
      </c>
      <c r="F2634" s="4" t="s">
        <v>68</v>
      </c>
      <c r="G2634" s="4" t="s">
        <v>68</v>
      </c>
      <c r="H2634" s="4" t="s">
        <v>68</v>
      </c>
      <c r="I2634" s="3" t="s">
        <v>1843</v>
      </c>
      <c r="J2634" s="3" t="s">
        <v>2629</v>
      </c>
      <c r="K2634" s="4" t="s">
        <v>68</v>
      </c>
      <c r="L2634" s="3" t="s">
        <v>350</v>
      </c>
      <c r="M2634" s="4" t="s">
        <v>68</v>
      </c>
      <c r="N2634" s="4" t="s">
        <v>68</v>
      </c>
      <c r="O2634" s="4" t="s">
        <v>68</v>
      </c>
      <c r="P2634" s="3" t="s">
        <v>2630</v>
      </c>
      <c r="Q2634" s="3" t="s">
        <v>2031</v>
      </c>
      <c r="R2634" s="3" t="s">
        <v>82</v>
      </c>
      <c r="S2634" s="3" t="s">
        <v>79</v>
      </c>
      <c r="T2634" s="3" t="s">
        <v>83</v>
      </c>
      <c r="U2634" s="3" t="s">
        <v>65</v>
      </c>
      <c r="V2634" s="3" t="s">
        <v>45</v>
      </c>
      <c r="W2634" s="3" t="s">
        <v>34</v>
      </c>
      <c r="X2634" s="3" t="s">
        <v>46</v>
      </c>
      <c r="Y2634" s="3" t="s">
        <v>47</v>
      </c>
      <c r="Z2634" s="3" t="s">
        <v>84</v>
      </c>
      <c r="AA2634" s="3" t="s">
        <v>2734</v>
      </c>
      <c r="AB2634" s="4">
        <v>7</v>
      </c>
      <c r="AC2634" s="4">
        <v>101361</v>
      </c>
      <c r="AD2634" s="4">
        <v>101.36</v>
      </c>
      <c r="AE2634" s="4">
        <v>335000</v>
      </c>
    </row>
    <row r="2635" spans="1:31" ht="22" customHeight="1" x14ac:dyDescent="0.3">
      <c r="A2635" s="5">
        <v>42471</v>
      </c>
      <c r="B2635" s="6" t="s">
        <v>31</v>
      </c>
      <c r="C2635" s="6" t="s">
        <v>56</v>
      </c>
      <c r="D2635" s="7" t="s">
        <v>68</v>
      </c>
      <c r="E2635" s="7" t="s">
        <v>68</v>
      </c>
      <c r="F2635" s="7" t="s">
        <v>68</v>
      </c>
      <c r="G2635" s="7" t="s">
        <v>68</v>
      </c>
      <c r="H2635" s="7" t="s">
        <v>68</v>
      </c>
      <c r="I2635" s="6" t="s">
        <v>1843</v>
      </c>
      <c r="J2635" s="6" t="s">
        <v>2629</v>
      </c>
      <c r="K2635" s="7" t="s">
        <v>68</v>
      </c>
      <c r="L2635" s="6" t="s">
        <v>350</v>
      </c>
      <c r="M2635" s="7" t="s">
        <v>68</v>
      </c>
      <c r="N2635" s="7" t="s">
        <v>68</v>
      </c>
      <c r="O2635" s="7" t="s">
        <v>68</v>
      </c>
      <c r="P2635" s="6" t="s">
        <v>2630</v>
      </c>
      <c r="Q2635" s="6" t="s">
        <v>2031</v>
      </c>
      <c r="R2635" s="6" t="s">
        <v>82</v>
      </c>
      <c r="S2635" s="6" t="s">
        <v>79</v>
      </c>
      <c r="T2635" s="6" t="s">
        <v>83</v>
      </c>
      <c r="U2635" s="6" t="s">
        <v>65</v>
      </c>
      <c r="V2635" s="6" t="s">
        <v>45</v>
      </c>
      <c r="W2635" s="6" t="s">
        <v>34</v>
      </c>
      <c r="X2635" s="6" t="s">
        <v>46</v>
      </c>
      <c r="Y2635" s="6" t="s">
        <v>47</v>
      </c>
      <c r="Z2635" s="6" t="s">
        <v>84</v>
      </c>
      <c r="AA2635" s="6" t="s">
        <v>2734</v>
      </c>
      <c r="AB2635" s="7">
        <v>7</v>
      </c>
      <c r="AC2635" s="7">
        <v>101106</v>
      </c>
      <c r="AD2635" s="7">
        <v>101.11</v>
      </c>
      <c r="AE2635" s="7">
        <v>335000</v>
      </c>
    </row>
    <row r="2636" spans="1:31" ht="22" customHeight="1" x14ac:dyDescent="0.3">
      <c r="A2636" s="2">
        <v>42471</v>
      </c>
      <c r="B2636" s="3" t="s">
        <v>107</v>
      </c>
      <c r="C2636" s="3" t="s">
        <v>56</v>
      </c>
      <c r="D2636" s="4" t="s">
        <v>68</v>
      </c>
      <c r="E2636" s="4" t="s">
        <v>68</v>
      </c>
      <c r="F2636" s="4" t="s">
        <v>68</v>
      </c>
      <c r="G2636" s="4" t="s">
        <v>68</v>
      </c>
      <c r="H2636" s="4" t="s">
        <v>68</v>
      </c>
      <c r="I2636" s="3" t="s">
        <v>1843</v>
      </c>
      <c r="J2636" s="3" t="s">
        <v>108</v>
      </c>
      <c r="K2636" s="3" t="s">
        <v>109</v>
      </c>
      <c r="L2636" s="3" t="s">
        <v>110</v>
      </c>
      <c r="M2636" s="3" t="s">
        <v>61</v>
      </c>
      <c r="N2636" s="4">
        <v>4753761516.5299997</v>
      </c>
      <c r="O2636" s="4">
        <v>5421594553.2399998</v>
      </c>
      <c r="P2636" s="3" t="s">
        <v>1856</v>
      </c>
      <c r="Q2636" s="3" t="s">
        <v>1858</v>
      </c>
      <c r="R2636" s="3" t="s">
        <v>210</v>
      </c>
      <c r="S2636" s="3" t="s">
        <v>110</v>
      </c>
      <c r="T2636" s="3" t="s">
        <v>211</v>
      </c>
      <c r="U2636" s="3" t="s">
        <v>115</v>
      </c>
      <c r="V2636" s="3" t="s">
        <v>45</v>
      </c>
      <c r="W2636" s="3" t="s">
        <v>34</v>
      </c>
      <c r="X2636" s="3" t="s">
        <v>46</v>
      </c>
      <c r="Y2636" s="3" t="s">
        <v>47</v>
      </c>
      <c r="Z2636" s="3" t="s">
        <v>971</v>
      </c>
      <c r="AA2636" s="3" t="s">
        <v>2735</v>
      </c>
      <c r="AB2636" s="4">
        <v>2</v>
      </c>
      <c r="AC2636" s="4">
        <v>19240</v>
      </c>
      <c r="AD2636" s="4">
        <v>19.239999999999998</v>
      </c>
      <c r="AE2636" s="4">
        <v>399000</v>
      </c>
    </row>
    <row r="2637" spans="1:31" ht="22" customHeight="1" x14ac:dyDescent="0.3">
      <c r="A2637" s="5">
        <v>42470</v>
      </c>
      <c r="B2637" s="6" t="s">
        <v>31</v>
      </c>
      <c r="C2637" s="6" t="s">
        <v>56</v>
      </c>
      <c r="D2637" s="7" t="s">
        <v>68</v>
      </c>
      <c r="E2637" s="7" t="s">
        <v>68</v>
      </c>
      <c r="F2637" s="7" t="s">
        <v>68</v>
      </c>
      <c r="G2637" s="7" t="s">
        <v>68</v>
      </c>
      <c r="H2637" s="7" t="s">
        <v>68</v>
      </c>
      <c r="I2637" s="6" t="s">
        <v>1843</v>
      </c>
      <c r="J2637" s="6" t="s">
        <v>1676</v>
      </c>
      <c r="K2637" s="6" t="s">
        <v>1677</v>
      </c>
      <c r="L2637" s="6" t="s">
        <v>92</v>
      </c>
      <c r="M2637" s="6" t="s">
        <v>61</v>
      </c>
      <c r="N2637" s="9">
        <v>42196711</v>
      </c>
      <c r="O2637" s="7" t="s">
        <v>68</v>
      </c>
      <c r="P2637" s="6" t="s">
        <v>1678</v>
      </c>
      <c r="Q2637" s="6" t="s">
        <v>1858</v>
      </c>
      <c r="R2637" s="6" t="s">
        <v>91</v>
      </c>
      <c r="S2637" s="6" t="s">
        <v>92</v>
      </c>
      <c r="T2637" s="6" t="s">
        <v>93</v>
      </c>
      <c r="U2637" s="6" t="s">
        <v>94</v>
      </c>
      <c r="V2637" s="6" t="s">
        <v>45</v>
      </c>
      <c r="W2637" s="6" t="s">
        <v>34</v>
      </c>
      <c r="X2637" s="6" t="s">
        <v>46</v>
      </c>
      <c r="Y2637" s="6" t="s">
        <v>47</v>
      </c>
      <c r="Z2637" s="6" t="s">
        <v>205</v>
      </c>
      <c r="AA2637" s="6" t="s">
        <v>2583</v>
      </c>
      <c r="AB2637" s="7">
        <v>2</v>
      </c>
      <c r="AC2637" s="7">
        <v>26200</v>
      </c>
      <c r="AD2637" s="7">
        <v>26.2</v>
      </c>
      <c r="AE2637" s="7">
        <v>327000</v>
      </c>
    </row>
    <row r="2638" spans="1:31" ht="22" customHeight="1" x14ac:dyDescent="0.3">
      <c r="A2638" s="2">
        <v>42470</v>
      </c>
      <c r="B2638" s="3" t="s">
        <v>31</v>
      </c>
      <c r="C2638" s="3" t="s">
        <v>56</v>
      </c>
      <c r="D2638" s="4" t="s">
        <v>68</v>
      </c>
      <c r="E2638" s="4" t="s">
        <v>68</v>
      </c>
      <c r="F2638" s="4" t="s">
        <v>68</v>
      </c>
      <c r="G2638" s="4" t="s">
        <v>68</v>
      </c>
      <c r="H2638" s="4" t="s">
        <v>68</v>
      </c>
      <c r="I2638" s="3" t="s">
        <v>1843</v>
      </c>
      <c r="J2638" s="3" t="s">
        <v>2570</v>
      </c>
      <c r="K2638" s="4" t="s">
        <v>68</v>
      </c>
      <c r="L2638" s="3" t="s">
        <v>120</v>
      </c>
      <c r="M2638" s="4" t="s">
        <v>68</v>
      </c>
      <c r="N2638" s="4" t="s">
        <v>68</v>
      </c>
      <c r="O2638" s="4" t="s">
        <v>68</v>
      </c>
      <c r="P2638" s="3" t="s">
        <v>2571</v>
      </c>
      <c r="Q2638" s="3" t="s">
        <v>1858</v>
      </c>
      <c r="R2638" s="3" t="s">
        <v>122</v>
      </c>
      <c r="S2638" s="3" t="s">
        <v>120</v>
      </c>
      <c r="T2638" s="3" t="s">
        <v>123</v>
      </c>
      <c r="U2638" s="3" t="s">
        <v>124</v>
      </c>
      <c r="V2638" s="3" t="s">
        <v>45</v>
      </c>
      <c r="W2638" s="3" t="s">
        <v>34</v>
      </c>
      <c r="X2638" s="3" t="s">
        <v>46</v>
      </c>
      <c r="Y2638" s="3" t="s">
        <v>47</v>
      </c>
      <c r="Z2638" s="3" t="s">
        <v>141</v>
      </c>
      <c r="AA2638" s="3" t="s">
        <v>2736</v>
      </c>
      <c r="AB2638" s="4">
        <v>2</v>
      </c>
      <c r="AC2638" s="4">
        <v>30180</v>
      </c>
      <c r="AD2638" s="4">
        <v>30.18</v>
      </c>
      <c r="AE2638" s="4">
        <v>221000</v>
      </c>
    </row>
    <row r="2639" spans="1:31" ht="22" customHeight="1" x14ac:dyDescent="0.3">
      <c r="A2639" s="5">
        <v>42470</v>
      </c>
      <c r="B2639" s="6" t="s">
        <v>31</v>
      </c>
      <c r="C2639" s="6" t="s">
        <v>56</v>
      </c>
      <c r="D2639" s="7" t="s">
        <v>68</v>
      </c>
      <c r="E2639" s="7" t="s">
        <v>68</v>
      </c>
      <c r="F2639" s="7" t="s">
        <v>68</v>
      </c>
      <c r="G2639" s="7" t="s">
        <v>68</v>
      </c>
      <c r="H2639" s="7" t="s">
        <v>68</v>
      </c>
      <c r="I2639" s="6" t="s">
        <v>1843</v>
      </c>
      <c r="J2639" s="6" t="s">
        <v>1734</v>
      </c>
      <c r="K2639" s="7" t="s">
        <v>68</v>
      </c>
      <c r="L2639" s="6" t="s">
        <v>120</v>
      </c>
      <c r="M2639" s="7" t="s">
        <v>68</v>
      </c>
      <c r="N2639" s="7" t="s">
        <v>68</v>
      </c>
      <c r="O2639" s="7" t="s">
        <v>68</v>
      </c>
      <c r="P2639" s="6" t="s">
        <v>1735</v>
      </c>
      <c r="Q2639" s="6" t="s">
        <v>1858</v>
      </c>
      <c r="R2639" s="6" t="s">
        <v>122</v>
      </c>
      <c r="S2639" s="6" t="s">
        <v>120</v>
      </c>
      <c r="T2639" s="6" t="s">
        <v>123</v>
      </c>
      <c r="U2639" s="6" t="s">
        <v>124</v>
      </c>
      <c r="V2639" s="6" t="s">
        <v>45</v>
      </c>
      <c r="W2639" s="6" t="s">
        <v>34</v>
      </c>
      <c r="X2639" s="6" t="s">
        <v>46</v>
      </c>
      <c r="Y2639" s="6" t="s">
        <v>47</v>
      </c>
      <c r="Z2639" s="6" t="s">
        <v>187</v>
      </c>
      <c r="AA2639" s="6" t="s">
        <v>2737</v>
      </c>
      <c r="AB2639" s="7">
        <v>4</v>
      </c>
      <c r="AC2639" s="7">
        <v>12960</v>
      </c>
      <c r="AD2639" s="7">
        <v>12.96</v>
      </c>
      <c r="AE2639" s="7">
        <v>60800</v>
      </c>
    </row>
    <row r="2640" spans="1:31" ht="22" customHeight="1" x14ac:dyDescent="0.3">
      <c r="A2640" s="2">
        <v>42470</v>
      </c>
      <c r="B2640" s="3" t="s">
        <v>31</v>
      </c>
      <c r="C2640" s="3" t="s">
        <v>56</v>
      </c>
      <c r="D2640" s="4" t="s">
        <v>68</v>
      </c>
      <c r="E2640" s="4" t="s">
        <v>68</v>
      </c>
      <c r="F2640" s="4" t="s">
        <v>68</v>
      </c>
      <c r="G2640" s="4" t="s">
        <v>68</v>
      </c>
      <c r="H2640" s="4" t="s">
        <v>68</v>
      </c>
      <c r="I2640" s="3" t="s">
        <v>1843</v>
      </c>
      <c r="J2640" s="3" t="s">
        <v>1676</v>
      </c>
      <c r="K2640" s="3" t="s">
        <v>1677</v>
      </c>
      <c r="L2640" s="3" t="s">
        <v>92</v>
      </c>
      <c r="M2640" s="3" t="s">
        <v>61</v>
      </c>
      <c r="N2640" s="8">
        <v>42196711</v>
      </c>
      <c r="O2640" s="4" t="s">
        <v>68</v>
      </c>
      <c r="P2640" s="3" t="s">
        <v>1678</v>
      </c>
      <c r="Q2640" s="3" t="s">
        <v>1858</v>
      </c>
      <c r="R2640" s="3" t="s">
        <v>91</v>
      </c>
      <c r="S2640" s="3" t="s">
        <v>92</v>
      </c>
      <c r="T2640" s="3" t="s">
        <v>93</v>
      </c>
      <c r="U2640" s="3" t="s">
        <v>94</v>
      </c>
      <c r="V2640" s="3" t="s">
        <v>45</v>
      </c>
      <c r="W2640" s="3" t="s">
        <v>34</v>
      </c>
      <c r="X2640" s="3" t="s">
        <v>46</v>
      </c>
      <c r="Y2640" s="3" t="s">
        <v>47</v>
      </c>
      <c r="Z2640" s="3" t="s">
        <v>205</v>
      </c>
      <c r="AA2640" s="3" t="s">
        <v>2738</v>
      </c>
      <c r="AB2640" s="4">
        <v>10</v>
      </c>
      <c r="AC2640" s="4">
        <v>115790</v>
      </c>
      <c r="AD2640" s="4">
        <v>115.79</v>
      </c>
      <c r="AE2640" s="4">
        <v>1443000</v>
      </c>
    </row>
    <row r="2641" spans="1:31" ht="22" customHeight="1" x14ac:dyDescent="0.3">
      <c r="A2641" s="5">
        <v>42467</v>
      </c>
      <c r="B2641" s="6" t="s">
        <v>31</v>
      </c>
      <c r="C2641" s="6" t="s">
        <v>56</v>
      </c>
      <c r="D2641" s="7" t="s">
        <v>68</v>
      </c>
      <c r="E2641" s="7" t="s">
        <v>68</v>
      </c>
      <c r="F2641" s="7" t="s">
        <v>68</v>
      </c>
      <c r="G2641" s="7" t="s">
        <v>68</v>
      </c>
      <c r="H2641" s="7" t="s">
        <v>68</v>
      </c>
      <c r="I2641" s="6" t="s">
        <v>1843</v>
      </c>
      <c r="J2641" s="6" t="s">
        <v>1382</v>
      </c>
      <c r="K2641" s="6" t="s">
        <v>119</v>
      </c>
      <c r="L2641" s="6" t="s">
        <v>120</v>
      </c>
      <c r="M2641" s="7" t="s">
        <v>68</v>
      </c>
      <c r="N2641" s="7" t="s">
        <v>68</v>
      </c>
      <c r="O2641" s="7" t="s">
        <v>68</v>
      </c>
      <c r="P2641" s="6" t="s">
        <v>1383</v>
      </c>
      <c r="Q2641" s="6" t="s">
        <v>1858</v>
      </c>
      <c r="R2641" s="6" t="s">
        <v>122</v>
      </c>
      <c r="S2641" s="6" t="s">
        <v>120</v>
      </c>
      <c r="T2641" s="6" t="s">
        <v>123</v>
      </c>
      <c r="U2641" s="6" t="s">
        <v>124</v>
      </c>
      <c r="V2641" s="6" t="s">
        <v>45</v>
      </c>
      <c r="W2641" s="6" t="s">
        <v>34</v>
      </c>
      <c r="X2641" s="6" t="s">
        <v>46</v>
      </c>
      <c r="Y2641" s="6" t="s">
        <v>47</v>
      </c>
      <c r="Z2641" s="6" t="s">
        <v>187</v>
      </c>
      <c r="AA2641" s="6" t="s">
        <v>2739</v>
      </c>
      <c r="AB2641" s="7">
        <v>2</v>
      </c>
      <c r="AC2641" s="7">
        <v>15600</v>
      </c>
      <c r="AD2641" s="7">
        <v>15.6</v>
      </c>
      <c r="AE2641" s="7">
        <v>73100</v>
      </c>
    </row>
    <row r="2642" spans="1:31" ht="22" customHeight="1" x14ac:dyDescent="0.3">
      <c r="A2642" s="2">
        <v>42467</v>
      </c>
      <c r="B2642" s="3" t="s">
        <v>31</v>
      </c>
      <c r="C2642" s="3" t="s">
        <v>56</v>
      </c>
      <c r="D2642" s="4" t="s">
        <v>68</v>
      </c>
      <c r="E2642" s="4" t="s">
        <v>68</v>
      </c>
      <c r="F2642" s="4" t="s">
        <v>68</v>
      </c>
      <c r="G2642" s="4" t="s">
        <v>68</v>
      </c>
      <c r="H2642" s="4" t="s">
        <v>68</v>
      </c>
      <c r="I2642" s="3" t="s">
        <v>1843</v>
      </c>
      <c r="J2642" s="3" t="s">
        <v>2740</v>
      </c>
      <c r="K2642" s="3" t="s">
        <v>716</v>
      </c>
      <c r="L2642" s="3" t="s">
        <v>717</v>
      </c>
      <c r="M2642" s="4" t="s">
        <v>68</v>
      </c>
      <c r="N2642" s="8">
        <v>766100</v>
      </c>
      <c r="O2642" s="4" t="s">
        <v>68</v>
      </c>
      <c r="P2642" s="3" t="s">
        <v>2741</v>
      </c>
      <c r="Q2642" s="3" t="s">
        <v>2742</v>
      </c>
      <c r="R2642" s="3" t="s">
        <v>122</v>
      </c>
      <c r="S2642" s="3" t="s">
        <v>120</v>
      </c>
      <c r="T2642" s="3" t="s">
        <v>123</v>
      </c>
      <c r="U2642" s="3" t="s">
        <v>124</v>
      </c>
      <c r="V2642" s="3" t="s">
        <v>45</v>
      </c>
      <c r="W2642" s="3" t="s">
        <v>34</v>
      </c>
      <c r="X2642" s="3" t="s">
        <v>46</v>
      </c>
      <c r="Y2642" s="3" t="s">
        <v>47</v>
      </c>
      <c r="Z2642" s="3" t="s">
        <v>2189</v>
      </c>
      <c r="AA2642" s="3" t="s">
        <v>2423</v>
      </c>
      <c r="AB2642" s="4">
        <v>10</v>
      </c>
      <c r="AC2642" s="4">
        <v>165750</v>
      </c>
      <c r="AD2642" s="4">
        <v>165.75</v>
      </c>
      <c r="AE2642" s="4">
        <v>477000</v>
      </c>
    </row>
    <row r="2643" spans="1:31" ht="22" customHeight="1" x14ac:dyDescent="0.3">
      <c r="A2643" s="5">
        <v>42467</v>
      </c>
      <c r="B2643" s="6" t="s">
        <v>31</v>
      </c>
      <c r="C2643" s="6" t="s">
        <v>56</v>
      </c>
      <c r="D2643" s="7" t="s">
        <v>68</v>
      </c>
      <c r="E2643" s="7" t="s">
        <v>68</v>
      </c>
      <c r="F2643" s="7" t="s">
        <v>68</v>
      </c>
      <c r="G2643" s="7" t="s">
        <v>68</v>
      </c>
      <c r="H2643" s="7" t="s">
        <v>68</v>
      </c>
      <c r="I2643" s="6" t="s">
        <v>1843</v>
      </c>
      <c r="J2643" s="6" t="s">
        <v>2740</v>
      </c>
      <c r="K2643" s="6" t="s">
        <v>716</v>
      </c>
      <c r="L2643" s="6" t="s">
        <v>717</v>
      </c>
      <c r="M2643" s="7" t="s">
        <v>68</v>
      </c>
      <c r="N2643" s="9">
        <v>766100</v>
      </c>
      <c r="O2643" s="7" t="s">
        <v>68</v>
      </c>
      <c r="P2643" s="6" t="s">
        <v>2741</v>
      </c>
      <c r="Q2643" s="6" t="s">
        <v>2742</v>
      </c>
      <c r="R2643" s="6" t="s">
        <v>122</v>
      </c>
      <c r="S2643" s="6" t="s">
        <v>120</v>
      </c>
      <c r="T2643" s="6" t="s">
        <v>123</v>
      </c>
      <c r="U2643" s="6" t="s">
        <v>124</v>
      </c>
      <c r="V2643" s="6" t="s">
        <v>45</v>
      </c>
      <c r="W2643" s="6" t="s">
        <v>34</v>
      </c>
      <c r="X2643" s="6" t="s">
        <v>46</v>
      </c>
      <c r="Y2643" s="6" t="s">
        <v>47</v>
      </c>
      <c r="Z2643" s="6" t="s">
        <v>2189</v>
      </c>
      <c r="AA2643" s="6" t="s">
        <v>2743</v>
      </c>
      <c r="AB2643" s="7">
        <v>10</v>
      </c>
      <c r="AC2643" s="7">
        <v>165750</v>
      </c>
      <c r="AD2643" s="7">
        <v>165.75</v>
      </c>
      <c r="AE2643" s="7">
        <v>477000</v>
      </c>
    </row>
    <row r="2644" spans="1:31" ht="22" customHeight="1" x14ac:dyDescent="0.3">
      <c r="A2644" s="2">
        <v>42463</v>
      </c>
      <c r="B2644" s="3" t="s">
        <v>31</v>
      </c>
      <c r="C2644" s="3" t="s">
        <v>56</v>
      </c>
      <c r="D2644" s="4" t="s">
        <v>68</v>
      </c>
      <c r="E2644" s="4" t="s">
        <v>68</v>
      </c>
      <c r="F2644" s="4" t="s">
        <v>68</v>
      </c>
      <c r="G2644" s="4" t="s">
        <v>68</v>
      </c>
      <c r="H2644" s="4" t="s">
        <v>68</v>
      </c>
      <c r="I2644" s="3" t="s">
        <v>1843</v>
      </c>
      <c r="J2644" s="3" t="s">
        <v>127</v>
      </c>
      <c r="K2644" s="4" t="s">
        <v>68</v>
      </c>
      <c r="L2644" s="3" t="s">
        <v>120</v>
      </c>
      <c r="M2644" s="4" t="s">
        <v>68</v>
      </c>
      <c r="N2644" s="4" t="s">
        <v>68</v>
      </c>
      <c r="O2644" s="4" t="s">
        <v>68</v>
      </c>
      <c r="P2644" s="3" t="s">
        <v>128</v>
      </c>
      <c r="Q2644" s="3" t="s">
        <v>1858</v>
      </c>
      <c r="R2644" s="3" t="s">
        <v>122</v>
      </c>
      <c r="S2644" s="3" t="s">
        <v>120</v>
      </c>
      <c r="T2644" s="3" t="s">
        <v>123</v>
      </c>
      <c r="U2644" s="3" t="s">
        <v>124</v>
      </c>
      <c r="V2644" s="3" t="s">
        <v>45</v>
      </c>
      <c r="W2644" s="3" t="s">
        <v>34</v>
      </c>
      <c r="X2644" s="3" t="s">
        <v>46</v>
      </c>
      <c r="Y2644" s="3" t="s">
        <v>47</v>
      </c>
      <c r="Z2644" s="3" t="s">
        <v>2189</v>
      </c>
      <c r="AA2644" s="3" t="s">
        <v>2744</v>
      </c>
      <c r="AB2644" s="4">
        <v>10</v>
      </c>
      <c r="AC2644" s="4">
        <v>165750</v>
      </c>
      <c r="AD2644" s="4">
        <v>165.75</v>
      </c>
      <c r="AE2644" s="4">
        <v>477000</v>
      </c>
    </row>
    <row r="2645" spans="1:31" ht="22" customHeight="1" x14ac:dyDescent="0.3">
      <c r="A2645" s="5">
        <v>42462</v>
      </c>
      <c r="B2645" s="6" t="s">
        <v>31</v>
      </c>
      <c r="C2645" s="6" t="s">
        <v>56</v>
      </c>
      <c r="D2645" s="7" t="s">
        <v>68</v>
      </c>
      <c r="E2645" s="7" t="s">
        <v>68</v>
      </c>
      <c r="F2645" s="7" t="s">
        <v>68</v>
      </c>
      <c r="G2645" s="7" t="s">
        <v>68</v>
      </c>
      <c r="H2645" s="7" t="s">
        <v>68</v>
      </c>
      <c r="I2645" s="6" t="s">
        <v>1843</v>
      </c>
      <c r="J2645" s="6" t="s">
        <v>625</v>
      </c>
      <c r="K2645" s="7" t="s">
        <v>68</v>
      </c>
      <c r="L2645" s="7" t="s">
        <v>68</v>
      </c>
      <c r="M2645" s="7" t="s">
        <v>68</v>
      </c>
      <c r="N2645" s="7" t="s">
        <v>68</v>
      </c>
      <c r="O2645" s="7" t="s">
        <v>68</v>
      </c>
      <c r="P2645" s="6" t="s">
        <v>2433</v>
      </c>
      <c r="Q2645" s="6" t="s">
        <v>1858</v>
      </c>
      <c r="R2645" s="6" t="s">
        <v>629</v>
      </c>
      <c r="S2645" s="6" t="s">
        <v>627</v>
      </c>
      <c r="T2645" s="6" t="s">
        <v>630</v>
      </c>
      <c r="U2645" s="6" t="s">
        <v>104</v>
      </c>
      <c r="V2645" s="6" t="s">
        <v>45</v>
      </c>
      <c r="W2645" s="6" t="s">
        <v>34</v>
      </c>
      <c r="X2645" s="6" t="s">
        <v>46</v>
      </c>
      <c r="Y2645" s="6" t="s">
        <v>47</v>
      </c>
      <c r="Z2645" s="6" t="s">
        <v>2745</v>
      </c>
      <c r="AA2645" s="6" t="s">
        <v>2746</v>
      </c>
      <c r="AB2645" s="7">
        <v>2</v>
      </c>
      <c r="AC2645" s="7">
        <v>34400</v>
      </c>
      <c r="AD2645" s="7">
        <v>34.4</v>
      </c>
      <c r="AE2645" s="7">
        <v>432000</v>
      </c>
    </row>
    <row r="2646" spans="1:31" ht="22" customHeight="1" x14ac:dyDescent="0.3">
      <c r="A2646" s="2">
        <v>42457</v>
      </c>
      <c r="B2646" s="3" t="s">
        <v>31</v>
      </c>
      <c r="C2646" s="3" t="s">
        <v>56</v>
      </c>
      <c r="D2646" s="4" t="s">
        <v>68</v>
      </c>
      <c r="E2646" s="4" t="s">
        <v>68</v>
      </c>
      <c r="F2646" s="4" t="s">
        <v>68</v>
      </c>
      <c r="G2646" s="4" t="s">
        <v>68</v>
      </c>
      <c r="H2646" s="4" t="s">
        <v>68</v>
      </c>
      <c r="I2646" s="3" t="s">
        <v>1843</v>
      </c>
      <c r="J2646" s="3" t="s">
        <v>200</v>
      </c>
      <c r="K2646" s="4" t="s">
        <v>68</v>
      </c>
      <c r="L2646" s="3" t="s">
        <v>99</v>
      </c>
      <c r="M2646" s="4" t="s">
        <v>68</v>
      </c>
      <c r="N2646" s="4" t="s">
        <v>68</v>
      </c>
      <c r="O2646" s="4" t="s">
        <v>68</v>
      </c>
      <c r="P2646" s="3" t="s">
        <v>202</v>
      </c>
      <c r="Q2646" s="3" t="s">
        <v>1858</v>
      </c>
      <c r="R2646" s="3" t="s">
        <v>133</v>
      </c>
      <c r="S2646" s="3" t="s">
        <v>110</v>
      </c>
      <c r="T2646" s="3" t="s">
        <v>134</v>
      </c>
      <c r="U2646" s="3" t="s">
        <v>115</v>
      </c>
      <c r="V2646" s="3" t="s">
        <v>45</v>
      </c>
      <c r="W2646" s="3" t="s">
        <v>34</v>
      </c>
      <c r="X2646" s="3" t="s">
        <v>46</v>
      </c>
      <c r="Y2646" s="3" t="s">
        <v>47</v>
      </c>
      <c r="Z2646" s="3" t="s">
        <v>971</v>
      </c>
      <c r="AA2646" s="3" t="s">
        <v>2747</v>
      </c>
      <c r="AB2646" s="4">
        <v>6</v>
      </c>
      <c r="AC2646" s="4">
        <v>57720</v>
      </c>
      <c r="AD2646" s="4">
        <v>57.72</v>
      </c>
      <c r="AE2646" s="4">
        <v>1200000</v>
      </c>
    </row>
    <row r="2647" spans="1:31" ht="22" hidden="1" customHeight="1" x14ac:dyDescent="0.3">
      <c r="A2647" s="5">
        <v>42457</v>
      </c>
      <c r="B2647" s="6" t="s">
        <v>341</v>
      </c>
      <c r="C2647" s="6" t="s">
        <v>2748</v>
      </c>
      <c r="D2647" s="6" t="s">
        <v>222</v>
      </c>
      <c r="E2647" s="6" t="s">
        <v>34</v>
      </c>
      <c r="F2647" s="7" t="s">
        <v>68</v>
      </c>
      <c r="G2647" s="7" t="s">
        <v>68</v>
      </c>
      <c r="H2647" s="7" t="s">
        <v>68</v>
      </c>
      <c r="I2647" s="6" t="s">
        <v>2749</v>
      </c>
      <c r="J2647" s="6" t="s">
        <v>108</v>
      </c>
      <c r="K2647" s="6" t="s">
        <v>109</v>
      </c>
      <c r="L2647" s="6" t="s">
        <v>110</v>
      </c>
      <c r="M2647" s="6" t="s">
        <v>61</v>
      </c>
      <c r="N2647" s="7">
        <v>4753761516.5299997</v>
      </c>
      <c r="O2647" s="7">
        <v>5421594553.2399998</v>
      </c>
      <c r="P2647" s="6" t="s">
        <v>1856</v>
      </c>
      <c r="Q2647" s="6" t="s">
        <v>2750</v>
      </c>
      <c r="R2647" s="6" t="s">
        <v>133</v>
      </c>
      <c r="S2647" s="6" t="s">
        <v>110</v>
      </c>
      <c r="T2647" s="6" t="s">
        <v>134</v>
      </c>
      <c r="U2647" s="6" t="s">
        <v>115</v>
      </c>
      <c r="V2647" s="6" t="s">
        <v>45</v>
      </c>
      <c r="W2647" s="6" t="s">
        <v>34</v>
      </c>
      <c r="X2647" s="6" t="s">
        <v>46</v>
      </c>
      <c r="Y2647" s="6" t="s">
        <v>47</v>
      </c>
      <c r="Z2647" s="6" t="s">
        <v>187</v>
      </c>
      <c r="AA2647" s="6" t="s">
        <v>2751</v>
      </c>
      <c r="AB2647" s="7">
        <v>2</v>
      </c>
      <c r="AC2647" s="7">
        <v>21706</v>
      </c>
      <c r="AD2647" s="7">
        <v>21.71</v>
      </c>
      <c r="AE2647" s="7">
        <v>265000</v>
      </c>
    </row>
    <row r="2648" spans="1:31" ht="22" customHeight="1" x14ac:dyDescent="0.3">
      <c r="A2648" s="2">
        <v>42456</v>
      </c>
      <c r="B2648" s="3" t="s">
        <v>31</v>
      </c>
      <c r="C2648" s="3" t="s">
        <v>56</v>
      </c>
      <c r="D2648" s="4" t="s">
        <v>68</v>
      </c>
      <c r="E2648" s="4" t="s">
        <v>68</v>
      </c>
      <c r="F2648" s="4" t="s">
        <v>68</v>
      </c>
      <c r="G2648" s="4" t="s">
        <v>68</v>
      </c>
      <c r="H2648" s="4" t="s">
        <v>68</v>
      </c>
      <c r="I2648" s="3" t="s">
        <v>1843</v>
      </c>
      <c r="J2648" s="3" t="s">
        <v>127</v>
      </c>
      <c r="K2648" s="4" t="s">
        <v>68</v>
      </c>
      <c r="L2648" s="3" t="s">
        <v>120</v>
      </c>
      <c r="M2648" s="4" t="s">
        <v>68</v>
      </c>
      <c r="N2648" s="4" t="s">
        <v>68</v>
      </c>
      <c r="O2648" s="4" t="s">
        <v>68</v>
      </c>
      <c r="P2648" s="3" t="s">
        <v>128</v>
      </c>
      <c r="Q2648" s="3" t="s">
        <v>1858</v>
      </c>
      <c r="R2648" s="3" t="s">
        <v>122</v>
      </c>
      <c r="S2648" s="3" t="s">
        <v>120</v>
      </c>
      <c r="T2648" s="3" t="s">
        <v>123</v>
      </c>
      <c r="U2648" s="3" t="s">
        <v>124</v>
      </c>
      <c r="V2648" s="3" t="s">
        <v>45</v>
      </c>
      <c r="W2648" s="3" t="s">
        <v>34</v>
      </c>
      <c r="X2648" s="3" t="s">
        <v>46</v>
      </c>
      <c r="Y2648" s="3" t="s">
        <v>47</v>
      </c>
      <c r="Z2648" s="3" t="s">
        <v>2189</v>
      </c>
      <c r="AA2648" s="3" t="s">
        <v>2752</v>
      </c>
      <c r="AB2648" s="4">
        <v>10</v>
      </c>
      <c r="AC2648" s="4">
        <v>165750</v>
      </c>
      <c r="AD2648" s="4">
        <v>165.75</v>
      </c>
      <c r="AE2648" s="4">
        <v>479000</v>
      </c>
    </row>
    <row r="2649" spans="1:31" ht="22" customHeight="1" x14ac:dyDescent="0.3">
      <c r="A2649" s="5">
        <v>42456</v>
      </c>
      <c r="B2649" s="6" t="s">
        <v>31</v>
      </c>
      <c r="C2649" s="6" t="s">
        <v>56</v>
      </c>
      <c r="D2649" s="7" t="s">
        <v>68</v>
      </c>
      <c r="E2649" s="7" t="s">
        <v>68</v>
      </c>
      <c r="F2649" s="7" t="s">
        <v>68</v>
      </c>
      <c r="G2649" s="7" t="s">
        <v>68</v>
      </c>
      <c r="H2649" s="7" t="s">
        <v>68</v>
      </c>
      <c r="I2649" s="6" t="s">
        <v>1843</v>
      </c>
      <c r="J2649" s="6" t="s">
        <v>127</v>
      </c>
      <c r="K2649" s="7" t="s">
        <v>68</v>
      </c>
      <c r="L2649" s="6" t="s">
        <v>120</v>
      </c>
      <c r="M2649" s="7" t="s">
        <v>68</v>
      </c>
      <c r="N2649" s="7" t="s">
        <v>68</v>
      </c>
      <c r="O2649" s="7" t="s">
        <v>68</v>
      </c>
      <c r="P2649" s="6" t="s">
        <v>128</v>
      </c>
      <c r="Q2649" s="6" t="s">
        <v>1858</v>
      </c>
      <c r="R2649" s="6" t="s">
        <v>122</v>
      </c>
      <c r="S2649" s="6" t="s">
        <v>120</v>
      </c>
      <c r="T2649" s="6" t="s">
        <v>123</v>
      </c>
      <c r="U2649" s="6" t="s">
        <v>124</v>
      </c>
      <c r="V2649" s="6" t="s">
        <v>45</v>
      </c>
      <c r="W2649" s="6" t="s">
        <v>34</v>
      </c>
      <c r="X2649" s="6" t="s">
        <v>46</v>
      </c>
      <c r="Y2649" s="6" t="s">
        <v>47</v>
      </c>
      <c r="Z2649" s="6" t="s">
        <v>2189</v>
      </c>
      <c r="AA2649" s="6" t="s">
        <v>2752</v>
      </c>
      <c r="AB2649" s="7">
        <v>10</v>
      </c>
      <c r="AC2649" s="7">
        <v>165750</v>
      </c>
      <c r="AD2649" s="7">
        <v>165.75</v>
      </c>
      <c r="AE2649" s="7">
        <v>479000</v>
      </c>
    </row>
    <row r="2650" spans="1:31" ht="22" customHeight="1" x14ac:dyDescent="0.3">
      <c r="A2650" s="2">
        <v>42456</v>
      </c>
      <c r="B2650" s="3" t="s">
        <v>31</v>
      </c>
      <c r="C2650" s="3" t="s">
        <v>56</v>
      </c>
      <c r="D2650" s="4" t="s">
        <v>68</v>
      </c>
      <c r="E2650" s="4" t="s">
        <v>68</v>
      </c>
      <c r="F2650" s="4" t="s">
        <v>68</v>
      </c>
      <c r="G2650" s="4" t="s">
        <v>68</v>
      </c>
      <c r="H2650" s="4" t="s">
        <v>68</v>
      </c>
      <c r="I2650" s="3" t="s">
        <v>1843</v>
      </c>
      <c r="J2650" s="3" t="s">
        <v>1676</v>
      </c>
      <c r="K2650" s="3" t="s">
        <v>1677</v>
      </c>
      <c r="L2650" s="3" t="s">
        <v>92</v>
      </c>
      <c r="M2650" s="3" t="s">
        <v>61</v>
      </c>
      <c r="N2650" s="8">
        <v>42196711</v>
      </c>
      <c r="O2650" s="4" t="s">
        <v>68</v>
      </c>
      <c r="P2650" s="3" t="s">
        <v>1678</v>
      </c>
      <c r="Q2650" s="3" t="s">
        <v>1858</v>
      </c>
      <c r="R2650" s="3" t="s">
        <v>91</v>
      </c>
      <c r="S2650" s="3" t="s">
        <v>92</v>
      </c>
      <c r="T2650" s="3" t="s">
        <v>93</v>
      </c>
      <c r="U2650" s="3" t="s">
        <v>94</v>
      </c>
      <c r="V2650" s="3" t="s">
        <v>45</v>
      </c>
      <c r="W2650" s="3" t="s">
        <v>34</v>
      </c>
      <c r="X2650" s="3" t="s">
        <v>46</v>
      </c>
      <c r="Y2650" s="3" t="s">
        <v>47</v>
      </c>
      <c r="Z2650" s="3" t="s">
        <v>205</v>
      </c>
      <c r="AA2650" s="3" t="s">
        <v>2753</v>
      </c>
      <c r="AB2650" s="4">
        <v>4</v>
      </c>
      <c r="AC2650" s="4">
        <v>51600</v>
      </c>
      <c r="AD2650" s="4">
        <v>51.6</v>
      </c>
      <c r="AE2650" s="4">
        <v>659000</v>
      </c>
    </row>
    <row r="2651" spans="1:31" ht="22" customHeight="1" x14ac:dyDescent="0.3">
      <c r="A2651" s="5">
        <v>42451</v>
      </c>
      <c r="B2651" s="6" t="s">
        <v>107</v>
      </c>
      <c r="C2651" s="6" t="s">
        <v>56</v>
      </c>
      <c r="D2651" s="7" t="s">
        <v>68</v>
      </c>
      <c r="E2651" s="7" t="s">
        <v>68</v>
      </c>
      <c r="F2651" s="7" t="s">
        <v>68</v>
      </c>
      <c r="G2651" s="7" t="s">
        <v>68</v>
      </c>
      <c r="H2651" s="7" t="s">
        <v>68</v>
      </c>
      <c r="I2651" s="6" t="s">
        <v>1843</v>
      </c>
      <c r="J2651" s="6" t="s">
        <v>108</v>
      </c>
      <c r="K2651" s="6" t="s">
        <v>109</v>
      </c>
      <c r="L2651" s="6" t="s">
        <v>110</v>
      </c>
      <c r="M2651" s="6" t="s">
        <v>61</v>
      </c>
      <c r="N2651" s="7">
        <v>4753761516.5299997</v>
      </c>
      <c r="O2651" s="7">
        <v>5421594553.2399998</v>
      </c>
      <c r="P2651" s="6" t="s">
        <v>1856</v>
      </c>
      <c r="Q2651" s="6" t="s">
        <v>1858</v>
      </c>
      <c r="R2651" s="6" t="s">
        <v>133</v>
      </c>
      <c r="S2651" s="6" t="s">
        <v>110</v>
      </c>
      <c r="T2651" s="6" t="s">
        <v>134</v>
      </c>
      <c r="U2651" s="6" t="s">
        <v>115</v>
      </c>
      <c r="V2651" s="6" t="s">
        <v>45</v>
      </c>
      <c r="W2651" s="6" t="s">
        <v>34</v>
      </c>
      <c r="X2651" s="6" t="s">
        <v>46</v>
      </c>
      <c r="Y2651" s="6" t="s">
        <v>47</v>
      </c>
      <c r="Z2651" s="6" t="s">
        <v>971</v>
      </c>
      <c r="AA2651" s="6" t="s">
        <v>2754</v>
      </c>
      <c r="AB2651" s="7">
        <v>1</v>
      </c>
      <c r="AC2651" s="7">
        <v>12504</v>
      </c>
      <c r="AD2651" s="7">
        <v>12.5</v>
      </c>
      <c r="AE2651" s="7">
        <v>260000</v>
      </c>
    </row>
    <row r="2652" spans="1:31" ht="22" customHeight="1" x14ac:dyDescent="0.3">
      <c r="A2652" s="2">
        <v>42451</v>
      </c>
      <c r="B2652" s="3" t="s">
        <v>107</v>
      </c>
      <c r="C2652" s="3" t="s">
        <v>56</v>
      </c>
      <c r="D2652" s="4" t="s">
        <v>68</v>
      </c>
      <c r="E2652" s="4" t="s">
        <v>68</v>
      </c>
      <c r="F2652" s="4" t="s">
        <v>68</v>
      </c>
      <c r="G2652" s="4" t="s">
        <v>68</v>
      </c>
      <c r="H2652" s="4" t="s">
        <v>68</v>
      </c>
      <c r="I2652" s="3" t="s">
        <v>1843</v>
      </c>
      <c r="J2652" s="3" t="s">
        <v>108</v>
      </c>
      <c r="K2652" s="3" t="s">
        <v>109</v>
      </c>
      <c r="L2652" s="3" t="s">
        <v>110</v>
      </c>
      <c r="M2652" s="3" t="s">
        <v>61</v>
      </c>
      <c r="N2652" s="4">
        <v>4753761516.5299997</v>
      </c>
      <c r="O2652" s="4">
        <v>5421594553.2399998</v>
      </c>
      <c r="P2652" s="3" t="s">
        <v>1856</v>
      </c>
      <c r="Q2652" s="3" t="s">
        <v>1858</v>
      </c>
      <c r="R2652" s="3" t="s">
        <v>133</v>
      </c>
      <c r="S2652" s="3" t="s">
        <v>110</v>
      </c>
      <c r="T2652" s="3" t="s">
        <v>134</v>
      </c>
      <c r="U2652" s="3" t="s">
        <v>115</v>
      </c>
      <c r="V2652" s="3" t="s">
        <v>45</v>
      </c>
      <c r="W2652" s="3" t="s">
        <v>34</v>
      </c>
      <c r="X2652" s="3" t="s">
        <v>46</v>
      </c>
      <c r="Y2652" s="3" t="s">
        <v>47</v>
      </c>
      <c r="Z2652" s="3" t="s">
        <v>971</v>
      </c>
      <c r="AA2652" s="3" t="s">
        <v>2755</v>
      </c>
      <c r="AB2652" s="4">
        <v>1</v>
      </c>
      <c r="AC2652" s="4">
        <v>11469</v>
      </c>
      <c r="AD2652" s="4">
        <v>11.47</v>
      </c>
      <c r="AE2652" s="4">
        <v>239000</v>
      </c>
    </row>
    <row r="2653" spans="1:31" ht="22" customHeight="1" x14ac:dyDescent="0.3">
      <c r="A2653" s="5">
        <v>42451</v>
      </c>
      <c r="B2653" s="6" t="s">
        <v>107</v>
      </c>
      <c r="C2653" s="6" t="s">
        <v>56</v>
      </c>
      <c r="D2653" s="7" t="s">
        <v>68</v>
      </c>
      <c r="E2653" s="7" t="s">
        <v>68</v>
      </c>
      <c r="F2653" s="7" t="s">
        <v>68</v>
      </c>
      <c r="G2653" s="7" t="s">
        <v>68</v>
      </c>
      <c r="H2653" s="7" t="s">
        <v>68</v>
      </c>
      <c r="I2653" s="6" t="s">
        <v>1843</v>
      </c>
      <c r="J2653" s="6" t="s">
        <v>108</v>
      </c>
      <c r="K2653" s="6" t="s">
        <v>109</v>
      </c>
      <c r="L2653" s="6" t="s">
        <v>110</v>
      </c>
      <c r="M2653" s="6" t="s">
        <v>61</v>
      </c>
      <c r="N2653" s="7">
        <v>4753761516.5299997</v>
      </c>
      <c r="O2653" s="7">
        <v>5421594553.2399998</v>
      </c>
      <c r="P2653" s="6" t="s">
        <v>1856</v>
      </c>
      <c r="Q2653" s="6" t="s">
        <v>1858</v>
      </c>
      <c r="R2653" s="6" t="s">
        <v>133</v>
      </c>
      <c r="S2653" s="6" t="s">
        <v>110</v>
      </c>
      <c r="T2653" s="6" t="s">
        <v>134</v>
      </c>
      <c r="U2653" s="6" t="s">
        <v>115</v>
      </c>
      <c r="V2653" s="6" t="s">
        <v>45</v>
      </c>
      <c r="W2653" s="6" t="s">
        <v>34</v>
      </c>
      <c r="X2653" s="6" t="s">
        <v>46</v>
      </c>
      <c r="Y2653" s="6" t="s">
        <v>47</v>
      </c>
      <c r="Z2653" s="6" t="s">
        <v>971</v>
      </c>
      <c r="AA2653" s="6" t="s">
        <v>2756</v>
      </c>
      <c r="AB2653" s="7">
        <v>2</v>
      </c>
      <c r="AC2653" s="7">
        <v>19240</v>
      </c>
      <c r="AD2653" s="7">
        <v>19.239999999999998</v>
      </c>
      <c r="AE2653" s="7">
        <v>400000</v>
      </c>
    </row>
    <row r="2654" spans="1:31" ht="22" customHeight="1" x14ac:dyDescent="0.3">
      <c r="A2654" s="2">
        <v>42449</v>
      </c>
      <c r="B2654" s="3" t="s">
        <v>31</v>
      </c>
      <c r="C2654" s="3" t="s">
        <v>56</v>
      </c>
      <c r="D2654" s="4" t="s">
        <v>68</v>
      </c>
      <c r="E2654" s="4" t="s">
        <v>68</v>
      </c>
      <c r="F2654" s="4" t="s">
        <v>68</v>
      </c>
      <c r="G2654" s="4" t="s">
        <v>68</v>
      </c>
      <c r="H2654" s="4" t="s">
        <v>68</v>
      </c>
      <c r="I2654" s="3" t="s">
        <v>1843</v>
      </c>
      <c r="J2654" s="3" t="s">
        <v>1676</v>
      </c>
      <c r="K2654" s="3" t="s">
        <v>1677</v>
      </c>
      <c r="L2654" s="3" t="s">
        <v>92</v>
      </c>
      <c r="M2654" s="3" t="s">
        <v>61</v>
      </c>
      <c r="N2654" s="8">
        <v>42196711</v>
      </c>
      <c r="O2654" s="4" t="s">
        <v>68</v>
      </c>
      <c r="P2654" s="3" t="s">
        <v>1678</v>
      </c>
      <c r="Q2654" s="3" t="s">
        <v>1858</v>
      </c>
      <c r="R2654" s="3" t="s">
        <v>91</v>
      </c>
      <c r="S2654" s="3" t="s">
        <v>92</v>
      </c>
      <c r="T2654" s="3" t="s">
        <v>93</v>
      </c>
      <c r="U2654" s="3" t="s">
        <v>94</v>
      </c>
      <c r="V2654" s="3" t="s">
        <v>45</v>
      </c>
      <c r="W2654" s="3" t="s">
        <v>34</v>
      </c>
      <c r="X2654" s="3" t="s">
        <v>46</v>
      </c>
      <c r="Y2654" s="3" t="s">
        <v>47</v>
      </c>
      <c r="Z2654" s="3" t="s">
        <v>205</v>
      </c>
      <c r="AA2654" s="3" t="s">
        <v>2757</v>
      </c>
      <c r="AB2654" s="4">
        <v>4</v>
      </c>
      <c r="AC2654" s="4">
        <v>51600</v>
      </c>
      <c r="AD2654" s="4">
        <v>51.6</v>
      </c>
      <c r="AE2654" s="4">
        <v>659000</v>
      </c>
    </row>
    <row r="2655" spans="1:31" ht="22" customHeight="1" x14ac:dyDescent="0.3">
      <c r="A2655" s="5">
        <v>42449</v>
      </c>
      <c r="B2655" s="6" t="s">
        <v>31</v>
      </c>
      <c r="C2655" s="6" t="s">
        <v>56</v>
      </c>
      <c r="D2655" s="7" t="s">
        <v>68</v>
      </c>
      <c r="E2655" s="7" t="s">
        <v>68</v>
      </c>
      <c r="F2655" s="7" t="s">
        <v>68</v>
      </c>
      <c r="G2655" s="7" t="s">
        <v>68</v>
      </c>
      <c r="H2655" s="7" t="s">
        <v>68</v>
      </c>
      <c r="I2655" s="6" t="s">
        <v>1843</v>
      </c>
      <c r="J2655" s="6" t="s">
        <v>1676</v>
      </c>
      <c r="K2655" s="6" t="s">
        <v>1677</v>
      </c>
      <c r="L2655" s="6" t="s">
        <v>92</v>
      </c>
      <c r="M2655" s="6" t="s">
        <v>61</v>
      </c>
      <c r="N2655" s="9">
        <v>42196711</v>
      </c>
      <c r="O2655" s="7" t="s">
        <v>68</v>
      </c>
      <c r="P2655" s="6" t="s">
        <v>1678</v>
      </c>
      <c r="Q2655" s="6" t="s">
        <v>1858</v>
      </c>
      <c r="R2655" s="6" t="s">
        <v>91</v>
      </c>
      <c r="S2655" s="6" t="s">
        <v>92</v>
      </c>
      <c r="T2655" s="6" t="s">
        <v>93</v>
      </c>
      <c r="U2655" s="6" t="s">
        <v>94</v>
      </c>
      <c r="V2655" s="6" t="s">
        <v>45</v>
      </c>
      <c r="W2655" s="6" t="s">
        <v>34</v>
      </c>
      <c r="X2655" s="6" t="s">
        <v>46</v>
      </c>
      <c r="Y2655" s="6" t="s">
        <v>47</v>
      </c>
      <c r="Z2655" s="6" t="s">
        <v>205</v>
      </c>
      <c r="AA2655" s="6" t="s">
        <v>2758</v>
      </c>
      <c r="AB2655" s="7">
        <v>4</v>
      </c>
      <c r="AC2655" s="7">
        <v>51600</v>
      </c>
      <c r="AD2655" s="7">
        <v>51.6</v>
      </c>
      <c r="AE2655" s="7">
        <v>659000</v>
      </c>
    </row>
    <row r="2656" spans="1:31" ht="22" customHeight="1" x14ac:dyDescent="0.3">
      <c r="A2656" s="2">
        <v>42437</v>
      </c>
      <c r="B2656" s="3" t="s">
        <v>107</v>
      </c>
      <c r="C2656" s="3" t="s">
        <v>56</v>
      </c>
      <c r="D2656" s="4" t="s">
        <v>68</v>
      </c>
      <c r="E2656" s="4" t="s">
        <v>68</v>
      </c>
      <c r="F2656" s="4" t="s">
        <v>68</v>
      </c>
      <c r="G2656" s="4" t="s">
        <v>68</v>
      </c>
      <c r="H2656" s="4" t="s">
        <v>68</v>
      </c>
      <c r="I2656" s="3" t="s">
        <v>1843</v>
      </c>
      <c r="J2656" s="3" t="s">
        <v>108</v>
      </c>
      <c r="K2656" s="3" t="s">
        <v>109</v>
      </c>
      <c r="L2656" s="3" t="s">
        <v>110</v>
      </c>
      <c r="M2656" s="3" t="s">
        <v>61</v>
      </c>
      <c r="N2656" s="4">
        <v>4753761516.5299997</v>
      </c>
      <c r="O2656" s="4">
        <v>5421594553.2399998</v>
      </c>
      <c r="P2656" s="3" t="s">
        <v>1856</v>
      </c>
      <c r="Q2656" s="3" t="s">
        <v>1858</v>
      </c>
      <c r="R2656" s="3" t="s">
        <v>133</v>
      </c>
      <c r="S2656" s="3" t="s">
        <v>110</v>
      </c>
      <c r="T2656" s="3" t="s">
        <v>134</v>
      </c>
      <c r="U2656" s="3" t="s">
        <v>115</v>
      </c>
      <c r="V2656" s="3" t="s">
        <v>45</v>
      </c>
      <c r="W2656" s="3" t="s">
        <v>34</v>
      </c>
      <c r="X2656" s="3" t="s">
        <v>46</v>
      </c>
      <c r="Y2656" s="3" t="s">
        <v>47</v>
      </c>
      <c r="Z2656" s="3" t="s">
        <v>971</v>
      </c>
      <c r="AA2656" s="3" t="s">
        <v>2759</v>
      </c>
      <c r="AB2656" s="4">
        <v>1</v>
      </c>
      <c r="AC2656" s="4">
        <v>11469</v>
      </c>
      <c r="AD2656" s="4">
        <v>11.47</v>
      </c>
      <c r="AE2656" s="4">
        <v>239000</v>
      </c>
    </row>
    <row r="2657" spans="1:31" ht="22" customHeight="1" x14ac:dyDescent="0.3">
      <c r="A2657" s="5">
        <v>42434</v>
      </c>
      <c r="B2657" s="6" t="s">
        <v>31</v>
      </c>
      <c r="C2657" s="6" t="s">
        <v>56</v>
      </c>
      <c r="D2657" s="7" t="s">
        <v>68</v>
      </c>
      <c r="E2657" s="7" t="s">
        <v>68</v>
      </c>
      <c r="F2657" s="7" t="s">
        <v>68</v>
      </c>
      <c r="G2657" s="7" t="s">
        <v>68</v>
      </c>
      <c r="H2657" s="7" t="s">
        <v>68</v>
      </c>
      <c r="I2657" s="6" t="s">
        <v>1843</v>
      </c>
      <c r="J2657" s="6" t="s">
        <v>625</v>
      </c>
      <c r="K2657" s="7" t="s">
        <v>68</v>
      </c>
      <c r="L2657" s="7" t="s">
        <v>68</v>
      </c>
      <c r="M2657" s="7" t="s">
        <v>68</v>
      </c>
      <c r="N2657" s="7" t="s">
        <v>68</v>
      </c>
      <c r="O2657" s="7" t="s">
        <v>68</v>
      </c>
      <c r="P2657" s="6" t="s">
        <v>2433</v>
      </c>
      <c r="Q2657" s="6" t="s">
        <v>1858</v>
      </c>
      <c r="R2657" s="6" t="s">
        <v>629</v>
      </c>
      <c r="S2657" s="6" t="s">
        <v>627</v>
      </c>
      <c r="T2657" s="6" t="s">
        <v>630</v>
      </c>
      <c r="U2657" s="6" t="s">
        <v>104</v>
      </c>
      <c r="V2657" s="6" t="s">
        <v>45</v>
      </c>
      <c r="W2657" s="6" t="s">
        <v>34</v>
      </c>
      <c r="X2657" s="6" t="s">
        <v>46</v>
      </c>
      <c r="Y2657" s="6" t="s">
        <v>47</v>
      </c>
      <c r="Z2657" s="6" t="s">
        <v>280</v>
      </c>
      <c r="AA2657" s="6" t="s">
        <v>2760</v>
      </c>
      <c r="AB2657" s="7">
        <v>1</v>
      </c>
      <c r="AC2657" s="7">
        <v>17210</v>
      </c>
      <c r="AD2657" s="7">
        <v>17.21</v>
      </c>
      <c r="AE2657" s="6" t="s">
        <v>68</v>
      </c>
    </row>
    <row r="2658" spans="1:31" ht="22" customHeight="1" x14ac:dyDescent="0.3">
      <c r="A2658" s="2">
        <v>42434</v>
      </c>
      <c r="B2658" s="3" t="s">
        <v>31</v>
      </c>
      <c r="C2658" s="3" t="s">
        <v>56</v>
      </c>
      <c r="D2658" s="4" t="s">
        <v>68</v>
      </c>
      <c r="E2658" s="4" t="s">
        <v>68</v>
      </c>
      <c r="F2658" s="4" t="s">
        <v>68</v>
      </c>
      <c r="G2658" s="4" t="s">
        <v>68</v>
      </c>
      <c r="H2658" s="4" t="s">
        <v>68</v>
      </c>
      <c r="I2658" s="3" t="s">
        <v>1843</v>
      </c>
      <c r="J2658" s="3" t="s">
        <v>1676</v>
      </c>
      <c r="K2658" s="3" t="s">
        <v>1677</v>
      </c>
      <c r="L2658" s="3" t="s">
        <v>92</v>
      </c>
      <c r="M2658" s="3" t="s">
        <v>61</v>
      </c>
      <c r="N2658" s="8">
        <v>42196711</v>
      </c>
      <c r="O2658" s="4" t="s">
        <v>68</v>
      </c>
      <c r="P2658" s="3" t="s">
        <v>1678</v>
      </c>
      <c r="Q2658" s="3" t="s">
        <v>1858</v>
      </c>
      <c r="R2658" s="3" t="s">
        <v>1768</v>
      </c>
      <c r="S2658" s="3" t="s">
        <v>92</v>
      </c>
      <c r="T2658" s="3" t="s">
        <v>1769</v>
      </c>
      <c r="U2658" s="3" t="s">
        <v>94</v>
      </c>
      <c r="V2658" s="3" t="s">
        <v>45</v>
      </c>
      <c r="W2658" s="3" t="s">
        <v>34</v>
      </c>
      <c r="X2658" s="3" t="s">
        <v>46</v>
      </c>
      <c r="Y2658" s="3" t="s">
        <v>47</v>
      </c>
      <c r="Z2658" s="3" t="s">
        <v>205</v>
      </c>
      <c r="AA2658" s="3" t="s">
        <v>2761</v>
      </c>
      <c r="AB2658" s="4">
        <v>2</v>
      </c>
      <c r="AC2658" s="4">
        <v>25800</v>
      </c>
      <c r="AD2658" s="4">
        <v>25.8</v>
      </c>
      <c r="AE2658" s="4">
        <v>330000</v>
      </c>
    </row>
    <row r="2659" spans="1:31" ht="22" hidden="1" customHeight="1" x14ac:dyDescent="0.3">
      <c r="A2659" s="5">
        <v>42431</v>
      </c>
      <c r="B2659" s="6" t="s">
        <v>341</v>
      </c>
      <c r="C2659" s="6" t="s">
        <v>404</v>
      </c>
      <c r="D2659" s="6" t="s">
        <v>405</v>
      </c>
      <c r="E2659" s="6" t="s">
        <v>34</v>
      </c>
      <c r="F2659" s="6" t="s">
        <v>516</v>
      </c>
      <c r="G2659" s="7" t="s">
        <v>68</v>
      </c>
      <c r="H2659" s="7" t="s">
        <v>68</v>
      </c>
      <c r="I2659" s="6" t="s">
        <v>2762</v>
      </c>
      <c r="J2659" s="6" t="s">
        <v>108</v>
      </c>
      <c r="K2659" s="6" t="s">
        <v>109</v>
      </c>
      <c r="L2659" s="6" t="s">
        <v>110</v>
      </c>
      <c r="M2659" s="6" t="s">
        <v>61</v>
      </c>
      <c r="N2659" s="7">
        <v>4753761516.5299997</v>
      </c>
      <c r="O2659" s="7">
        <v>5421594553.2399998</v>
      </c>
      <c r="P2659" s="6" t="s">
        <v>1856</v>
      </c>
      <c r="Q2659" s="6" t="s">
        <v>407</v>
      </c>
      <c r="R2659" s="6" t="s">
        <v>133</v>
      </c>
      <c r="S2659" s="6" t="s">
        <v>110</v>
      </c>
      <c r="T2659" s="6" t="s">
        <v>134</v>
      </c>
      <c r="U2659" s="6" t="s">
        <v>115</v>
      </c>
      <c r="V2659" s="6" t="s">
        <v>408</v>
      </c>
      <c r="W2659" s="6" t="s">
        <v>34</v>
      </c>
      <c r="X2659" s="6" t="s">
        <v>409</v>
      </c>
      <c r="Y2659" s="6" t="s">
        <v>47</v>
      </c>
      <c r="Z2659" s="6" t="s">
        <v>410</v>
      </c>
      <c r="AA2659" s="6" t="s">
        <v>2763</v>
      </c>
      <c r="AB2659" s="7">
        <v>1</v>
      </c>
      <c r="AC2659" s="7">
        <v>11400</v>
      </c>
      <c r="AD2659" s="7">
        <v>11.4</v>
      </c>
      <c r="AE2659" s="7">
        <v>59700</v>
      </c>
    </row>
    <row r="2660" spans="1:31" ht="22" customHeight="1" x14ac:dyDescent="0.3">
      <c r="A2660" s="2">
        <v>42423</v>
      </c>
      <c r="B2660" s="3" t="s">
        <v>31</v>
      </c>
      <c r="C2660" s="3" t="s">
        <v>56</v>
      </c>
      <c r="D2660" s="4" t="s">
        <v>68</v>
      </c>
      <c r="E2660" s="4" t="s">
        <v>68</v>
      </c>
      <c r="F2660" s="4" t="s">
        <v>68</v>
      </c>
      <c r="G2660" s="4" t="s">
        <v>68</v>
      </c>
      <c r="H2660" s="4" t="s">
        <v>68</v>
      </c>
      <c r="I2660" s="3" t="s">
        <v>1843</v>
      </c>
      <c r="J2660" s="3" t="s">
        <v>200</v>
      </c>
      <c r="K2660" s="4" t="s">
        <v>68</v>
      </c>
      <c r="L2660" s="3" t="s">
        <v>99</v>
      </c>
      <c r="M2660" s="4" t="s">
        <v>68</v>
      </c>
      <c r="N2660" s="4" t="s">
        <v>68</v>
      </c>
      <c r="O2660" s="4" t="s">
        <v>68</v>
      </c>
      <c r="P2660" s="3" t="s">
        <v>202</v>
      </c>
      <c r="Q2660" s="3" t="s">
        <v>1858</v>
      </c>
      <c r="R2660" s="3" t="s">
        <v>133</v>
      </c>
      <c r="S2660" s="3" t="s">
        <v>110</v>
      </c>
      <c r="T2660" s="3" t="s">
        <v>134</v>
      </c>
      <c r="U2660" s="3" t="s">
        <v>115</v>
      </c>
      <c r="V2660" s="3" t="s">
        <v>45</v>
      </c>
      <c r="W2660" s="3" t="s">
        <v>34</v>
      </c>
      <c r="X2660" s="3" t="s">
        <v>46</v>
      </c>
      <c r="Y2660" s="3" t="s">
        <v>47</v>
      </c>
      <c r="Z2660" s="3" t="s">
        <v>971</v>
      </c>
      <c r="AA2660" s="3" t="s">
        <v>2764</v>
      </c>
      <c r="AB2660" s="4">
        <v>1</v>
      </c>
      <c r="AC2660" s="4">
        <v>11469</v>
      </c>
      <c r="AD2660" s="4">
        <v>11.47</v>
      </c>
      <c r="AE2660" s="4">
        <v>241000</v>
      </c>
    </row>
    <row r="2661" spans="1:31" ht="22" customHeight="1" x14ac:dyDescent="0.3">
      <c r="A2661" s="5">
        <v>42421</v>
      </c>
      <c r="B2661" s="6" t="s">
        <v>31</v>
      </c>
      <c r="C2661" s="6" t="s">
        <v>56</v>
      </c>
      <c r="D2661" s="7" t="s">
        <v>68</v>
      </c>
      <c r="E2661" s="7" t="s">
        <v>68</v>
      </c>
      <c r="F2661" s="7" t="s">
        <v>68</v>
      </c>
      <c r="G2661" s="7" t="s">
        <v>68</v>
      </c>
      <c r="H2661" s="7" t="s">
        <v>68</v>
      </c>
      <c r="I2661" s="6" t="s">
        <v>1843</v>
      </c>
      <c r="J2661" s="6" t="s">
        <v>1676</v>
      </c>
      <c r="K2661" s="6" t="s">
        <v>1677</v>
      </c>
      <c r="L2661" s="6" t="s">
        <v>92</v>
      </c>
      <c r="M2661" s="6" t="s">
        <v>61</v>
      </c>
      <c r="N2661" s="9">
        <v>42196711</v>
      </c>
      <c r="O2661" s="7" t="s">
        <v>68</v>
      </c>
      <c r="P2661" s="6" t="s">
        <v>1678</v>
      </c>
      <c r="Q2661" s="6" t="s">
        <v>1858</v>
      </c>
      <c r="R2661" s="6" t="s">
        <v>1768</v>
      </c>
      <c r="S2661" s="6" t="s">
        <v>92</v>
      </c>
      <c r="T2661" s="6" t="s">
        <v>1769</v>
      </c>
      <c r="U2661" s="6" t="s">
        <v>94</v>
      </c>
      <c r="V2661" s="6" t="s">
        <v>45</v>
      </c>
      <c r="W2661" s="6" t="s">
        <v>34</v>
      </c>
      <c r="X2661" s="6" t="s">
        <v>46</v>
      </c>
      <c r="Y2661" s="6" t="s">
        <v>47</v>
      </c>
      <c r="Z2661" s="6" t="s">
        <v>205</v>
      </c>
      <c r="AA2661" s="6" t="s">
        <v>2765</v>
      </c>
      <c r="AB2661" s="7">
        <v>6</v>
      </c>
      <c r="AC2661" s="7">
        <v>77400</v>
      </c>
      <c r="AD2661" s="7">
        <v>77.400000000000006</v>
      </c>
      <c r="AE2661" s="7">
        <v>971000</v>
      </c>
    </row>
    <row r="2662" spans="1:31" ht="22" customHeight="1" x14ac:dyDescent="0.3">
      <c r="A2662" s="2">
        <v>42421</v>
      </c>
      <c r="B2662" s="3" t="s">
        <v>31</v>
      </c>
      <c r="C2662" s="3" t="s">
        <v>56</v>
      </c>
      <c r="D2662" s="4" t="s">
        <v>68</v>
      </c>
      <c r="E2662" s="4" t="s">
        <v>68</v>
      </c>
      <c r="F2662" s="4" t="s">
        <v>68</v>
      </c>
      <c r="G2662" s="4" t="s">
        <v>68</v>
      </c>
      <c r="H2662" s="4" t="s">
        <v>68</v>
      </c>
      <c r="I2662" s="3" t="s">
        <v>1843</v>
      </c>
      <c r="J2662" s="3" t="s">
        <v>1676</v>
      </c>
      <c r="K2662" s="3" t="s">
        <v>1677</v>
      </c>
      <c r="L2662" s="3" t="s">
        <v>92</v>
      </c>
      <c r="M2662" s="3" t="s">
        <v>61</v>
      </c>
      <c r="N2662" s="8">
        <v>42196711</v>
      </c>
      <c r="O2662" s="4" t="s">
        <v>68</v>
      </c>
      <c r="P2662" s="3" t="s">
        <v>1678</v>
      </c>
      <c r="Q2662" s="3" t="s">
        <v>1858</v>
      </c>
      <c r="R2662" s="3" t="s">
        <v>1768</v>
      </c>
      <c r="S2662" s="3" t="s">
        <v>92</v>
      </c>
      <c r="T2662" s="3" t="s">
        <v>1769</v>
      </c>
      <c r="U2662" s="3" t="s">
        <v>94</v>
      </c>
      <c r="V2662" s="3" t="s">
        <v>45</v>
      </c>
      <c r="W2662" s="3" t="s">
        <v>34</v>
      </c>
      <c r="X2662" s="3" t="s">
        <v>46</v>
      </c>
      <c r="Y2662" s="3" t="s">
        <v>47</v>
      </c>
      <c r="Z2662" s="3" t="s">
        <v>2766</v>
      </c>
      <c r="AA2662" s="3" t="s">
        <v>2767</v>
      </c>
      <c r="AB2662" s="4">
        <v>20</v>
      </c>
      <c r="AC2662" s="4">
        <v>258000</v>
      </c>
      <c r="AD2662" s="4">
        <v>258</v>
      </c>
      <c r="AE2662" s="4">
        <v>918000</v>
      </c>
    </row>
    <row r="2663" spans="1:31" ht="22" customHeight="1" x14ac:dyDescent="0.3">
      <c r="A2663" s="5">
        <v>42421</v>
      </c>
      <c r="B2663" s="6" t="s">
        <v>31</v>
      </c>
      <c r="C2663" s="6" t="s">
        <v>56</v>
      </c>
      <c r="D2663" s="7" t="s">
        <v>68</v>
      </c>
      <c r="E2663" s="7" t="s">
        <v>68</v>
      </c>
      <c r="F2663" s="7" t="s">
        <v>68</v>
      </c>
      <c r="G2663" s="7" t="s">
        <v>68</v>
      </c>
      <c r="H2663" s="7" t="s">
        <v>68</v>
      </c>
      <c r="I2663" s="6" t="s">
        <v>1843</v>
      </c>
      <c r="J2663" s="6" t="s">
        <v>1676</v>
      </c>
      <c r="K2663" s="6" t="s">
        <v>1677</v>
      </c>
      <c r="L2663" s="6" t="s">
        <v>92</v>
      </c>
      <c r="M2663" s="6" t="s">
        <v>61</v>
      </c>
      <c r="N2663" s="9">
        <v>42196711</v>
      </c>
      <c r="O2663" s="7" t="s">
        <v>68</v>
      </c>
      <c r="P2663" s="6" t="s">
        <v>1678</v>
      </c>
      <c r="Q2663" s="6" t="s">
        <v>1858</v>
      </c>
      <c r="R2663" s="6" t="s">
        <v>1768</v>
      </c>
      <c r="S2663" s="6" t="s">
        <v>92</v>
      </c>
      <c r="T2663" s="6" t="s">
        <v>1769</v>
      </c>
      <c r="U2663" s="6" t="s">
        <v>94</v>
      </c>
      <c r="V2663" s="6" t="s">
        <v>45</v>
      </c>
      <c r="W2663" s="6" t="s">
        <v>34</v>
      </c>
      <c r="X2663" s="6" t="s">
        <v>46</v>
      </c>
      <c r="Y2663" s="6" t="s">
        <v>47</v>
      </c>
      <c r="Z2663" s="6" t="s">
        <v>205</v>
      </c>
      <c r="AA2663" s="6" t="s">
        <v>2768</v>
      </c>
      <c r="AB2663" s="7">
        <v>4</v>
      </c>
      <c r="AC2663" s="7">
        <v>51600</v>
      </c>
      <c r="AD2663" s="7">
        <v>51.6</v>
      </c>
      <c r="AE2663" s="7">
        <v>647000</v>
      </c>
    </row>
    <row r="2664" spans="1:31" ht="22" customHeight="1" x14ac:dyDescent="0.3">
      <c r="A2664" s="2">
        <v>42420</v>
      </c>
      <c r="B2664" s="3" t="s">
        <v>31</v>
      </c>
      <c r="C2664" s="3" t="s">
        <v>56</v>
      </c>
      <c r="D2664" s="4" t="s">
        <v>68</v>
      </c>
      <c r="E2664" s="4" t="s">
        <v>68</v>
      </c>
      <c r="F2664" s="4" t="s">
        <v>68</v>
      </c>
      <c r="G2664" s="4" t="s">
        <v>68</v>
      </c>
      <c r="H2664" s="4" t="s">
        <v>68</v>
      </c>
      <c r="I2664" s="3" t="s">
        <v>1843</v>
      </c>
      <c r="J2664" s="3" t="s">
        <v>588</v>
      </c>
      <c r="K2664" s="3" t="s">
        <v>589</v>
      </c>
      <c r="L2664" s="3" t="s">
        <v>99</v>
      </c>
      <c r="M2664" s="3" t="s">
        <v>61</v>
      </c>
      <c r="N2664" s="4" t="s">
        <v>68</v>
      </c>
      <c r="O2664" s="4" t="s">
        <v>68</v>
      </c>
      <c r="P2664" s="3" t="s">
        <v>100</v>
      </c>
      <c r="Q2664" s="3" t="s">
        <v>1858</v>
      </c>
      <c r="R2664" s="3" t="s">
        <v>102</v>
      </c>
      <c r="S2664" s="3" t="s">
        <v>99</v>
      </c>
      <c r="T2664" s="3" t="s">
        <v>103</v>
      </c>
      <c r="U2664" s="3" t="s">
        <v>104</v>
      </c>
      <c r="V2664" s="3" t="s">
        <v>45</v>
      </c>
      <c r="W2664" s="3" t="s">
        <v>34</v>
      </c>
      <c r="X2664" s="3" t="s">
        <v>46</v>
      </c>
      <c r="Y2664" s="3" t="s">
        <v>47</v>
      </c>
      <c r="Z2664" s="3" t="s">
        <v>2202</v>
      </c>
      <c r="AA2664" s="3" t="s">
        <v>2769</v>
      </c>
      <c r="AB2664" s="4">
        <v>18</v>
      </c>
      <c r="AC2664" s="4">
        <v>209182.01</v>
      </c>
      <c r="AD2664" s="4">
        <v>209.18</v>
      </c>
      <c r="AE2664" s="4">
        <v>940000</v>
      </c>
    </row>
    <row r="2665" spans="1:31" ht="22" customHeight="1" x14ac:dyDescent="0.3">
      <c r="A2665" s="5">
        <v>42416</v>
      </c>
      <c r="B2665" s="6" t="s">
        <v>31</v>
      </c>
      <c r="C2665" s="6" t="s">
        <v>56</v>
      </c>
      <c r="D2665" s="7" t="s">
        <v>68</v>
      </c>
      <c r="E2665" s="7" t="s">
        <v>68</v>
      </c>
      <c r="F2665" s="7" t="s">
        <v>68</v>
      </c>
      <c r="G2665" s="7" t="s">
        <v>68</v>
      </c>
      <c r="H2665" s="7" t="s">
        <v>68</v>
      </c>
      <c r="I2665" s="6" t="s">
        <v>1955</v>
      </c>
      <c r="J2665" s="6" t="s">
        <v>2680</v>
      </c>
      <c r="K2665" s="7" t="s">
        <v>68</v>
      </c>
      <c r="L2665" s="6" t="s">
        <v>350</v>
      </c>
      <c r="M2665" s="7" t="s">
        <v>68</v>
      </c>
      <c r="N2665" s="7" t="s">
        <v>68</v>
      </c>
      <c r="O2665" s="7" t="s">
        <v>68</v>
      </c>
      <c r="P2665" s="6" t="s">
        <v>2681</v>
      </c>
      <c r="Q2665" s="6" t="s">
        <v>1858</v>
      </c>
      <c r="R2665" s="6" t="s">
        <v>371</v>
      </c>
      <c r="S2665" s="6" t="s">
        <v>350</v>
      </c>
      <c r="T2665" s="6" t="s">
        <v>372</v>
      </c>
      <c r="U2665" s="6" t="s">
        <v>352</v>
      </c>
      <c r="V2665" s="6" t="s">
        <v>45</v>
      </c>
      <c r="W2665" s="6" t="s">
        <v>34</v>
      </c>
      <c r="X2665" s="6" t="s">
        <v>46</v>
      </c>
      <c r="Y2665" s="6" t="s">
        <v>47</v>
      </c>
      <c r="Z2665" s="6" t="s">
        <v>280</v>
      </c>
      <c r="AA2665" s="6" t="s">
        <v>2770</v>
      </c>
      <c r="AB2665" s="7">
        <v>2</v>
      </c>
      <c r="AC2665" s="7">
        <v>31065</v>
      </c>
      <c r="AD2665" s="7">
        <v>31.07</v>
      </c>
      <c r="AE2665" s="6" t="s">
        <v>68</v>
      </c>
    </row>
    <row r="2666" spans="1:31" ht="22" customHeight="1" x14ac:dyDescent="0.3">
      <c r="A2666" s="2">
        <v>42416</v>
      </c>
      <c r="B2666" s="3" t="s">
        <v>107</v>
      </c>
      <c r="C2666" s="3" t="s">
        <v>56</v>
      </c>
      <c r="D2666" s="4" t="s">
        <v>68</v>
      </c>
      <c r="E2666" s="4" t="s">
        <v>68</v>
      </c>
      <c r="F2666" s="4" t="s">
        <v>68</v>
      </c>
      <c r="G2666" s="4" t="s">
        <v>68</v>
      </c>
      <c r="H2666" s="4" t="s">
        <v>68</v>
      </c>
      <c r="I2666" s="3" t="s">
        <v>1843</v>
      </c>
      <c r="J2666" s="3" t="s">
        <v>108</v>
      </c>
      <c r="K2666" s="3" t="s">
        <v>109</v>
      </c>
      <c r="L2666" s="3" t="s">
        <v>110</v>
      </c>
      <c r="M2666" s="3" t="s">
        <v>61</v>
      </c>
      <c r="N2666" s="4">
        <v>4753761516.5299997</v>
      </c>
      <c r="O2666" s="4">
        <v>5421594553.2399998</v>
      </c>
      <c r="P2666" s="3" t="s">
        <v>1856</v>
      </c>
      <c r="Q2666" s="3" t="s">
        <v>1858</v>
      </c>
      <c r="R2666" s="3" t="s">
        <v>133</v>
      </c>
      <c r="S2666" s="3" t="s">
        <v>110</v>
      </c>
      <c r="T2666" s="3" t="s">
        <v>134</v>
      </c>
      <c r="U2666" s="3" t="s">
        <v>115</v>
      </c>
      <c r="V2666" s="3" t="s">
        <v>45</v>
      </c>
      <c r="W2666" s="3" t="s">
        <v>34</v>
      </c>
      <c r="X2666" s="3" t="s">
        <v>46</v>
      </c>
      <c r="Y2666" s="3" t="s">
        <v>47</v>
      </c>
      <c r="Z2666" s="3" t="s">
        <v>48</v>
      </c>
      <c r="AA2666" s="3" t="s">
        <v>2771</v>
      </c>
      <c r="AB2666" s="4">
        <v>1</v>
      </c>
      <c r="AC2666" s="4">
        <v>12504</v>
      </c>
      <c r="AD2666" s="4">
        <v>12.5</v>
      </c>
      <c r="AE2666" s="4">
        <v>134000</v>
      </c>
    </row>
    <row r="2667" spans="1:31" ht="22" customHeight="1" x14ac:dyDescent="0.3">
      <c r="A2667" s="5">
        <v>42413</v>
      </c>
      <c r="B2667" s="6" t="s">
        <v>31</v>
      </c>
      <c r="C2667" s="6" t="s">
        <v>56</v>
      </c>
      <c r="D2667" s="7" t="s">
        <v>68</v>
      </c>
      <c r="E2667" s="7" t="s">
        <v>68</v>
      </c>
      <c r="F2667" s="7" t="s">
        <v>68</v>
      </c>
      <c r="G2667" s="7" t="s">
        <v>68</v>
      </c>
      <c r="H2667" s="7" t="s">
        <v>68</v>
      </c>
      <c r="I2667" s="6" t="s">
        <v>1843</v>
      </c>
      <c r="J2667" s="6" t="s">
        <v>1676</v>
      </c>
      <c r="K2667" s="6" t="s">
        <v>1677</v>
      </c>
      <c r="L2667" s="6" t="s">
        <v>92</v>
      </c>
      <c r="M2667" s="6" t="s">
        <v>61</v>
      </c>
      <c r="N2667" s="9">
        <v>42196711</v>
      </c>
      <c r="O2667" s="7" t="s">
        <v>68</v>
      </c>
      <c r="P2667" s="6" t="s">
        <v>1678</v>
      </c>
      <c r="Q2667" s="6" t="s">
        <v>1858</v>
      </c>
      <c r="R2667" s="6" t="s">
        <v>91</v>
      </c>
      <c r="S2667" s="6" t="s">
        <v>92</v>
      </c>
      <c r="T2667" s="6" t="s">
        <v>93</v>
      </c>
      <c r="U2667" s="6" t="s">
        <v>94</v>
      </c>
      <c r="V2667" s="6" t="s">
        <v>45</v>
      </c>
      <c r="W2667" s="6" t="s">
        <v>34</v>
      </c>
      <c r="X2667" s="6" t="s">
        <v>46</v>
      </c>
      <c r="Y2667" s="6" t="s">
        <v>47</v>
      </c>
      <c r="Z2667" s="6" t="s">
        <v>205</v>
      </c>
      <c r="AA2667" s="6" t="s">
        <v>2772</v>
      </c>
      <c r="AB2667" s="7">
        <v>4</v>
      </c>
      <c r="AC2667" s="7">
        <v>51600</v>
      </c>
      <c r="AD2667" s="7">
        <v>51.6</v>
      </c>
      <c r="AE2667" s="7">
        <v>647000</v>
      </c>
    </row>
    <row r="2668" spans="1:31" ht="22" customHeight="1" x14ac:dyDescent="0.3">
      <c r="A2668" s="2">
        <v>42413</v>
      </c>
      <c r="B2668" s="3" t="s">
        <v>31</v>
      </c>
      <c r="C2668" s="3" t="s">
        <v>56</v>
      </c>
      <c r="D2668" s="4" t="s">
        <v>68</v>
      </c>
      <c r="E2668" s="4" t="s">
        <v>68</v>
      </c>
      <c r="F2668" s="4" t="s">
        <v>68</v>
      </c>
      <c r="G2668" s="4" t="s">
        <v>68</v>
      </c>
      <c r="H2668" s="4" t="s">
        <v>68</v>
      </c>
      <c r="I2668" s="3" t="s">
        <v>1843</v>
      </c>
      <c r="J2668" s="3" t="s">
        <v>1676</v>
      </c>
      <c r="K2668" s="3" t="s">
        <v>1677</v>
      </c>
      <c r="L2668" s="3" t="s">
        <v>92</v>
      </c>
      <c r="M2668" s="3" t="s">
        <v>61</v>
      </c>
      <c r="N2668" s="8">
        <v>42196711</v>
      </c>
      <c r="O2668" s="4" t="s">
        <v>68</v>
      </c>
      <c r="P2668" s="3" t="s">
        <v>1678</v>
      </c>
      <c r="Q2668" s="3" t="s">
        <v>1858</v>
      </c>
      <c r="R2668" s="3" t="s">
        <v>91</v>
      </c>
      <c r="S2668" s="3" t="s">
        <v>92</v>
      </c>
      <c r="T2668" s="3" t="s">
        <v>93</v>
      </c>
      <c r="U2668" s="3" t="s">
        <v>94</v>
      </c>
      <c r="V2668" s="3" t="s">
        <v>45</v>
      </c>
      <c r="W2668" s="3" t="s">
        <v>34</v>
      </c>
      <c r="X2668" s="3" t="s">
        <v>46</v>
      </c>
      <c r="Y2668" s="3" t="s">
        <v>47</v>
      </c>
      <c r="Z2668" s="3" t="s">
        <v>205</v>
      </c>
      <c r="AA2668" s="3" t="s">
        <v>2772</v>
      </c>
      <c r="AB2668" s="4">
        <v>4</v>
      </c>
      <c r="AC2668" s="4">
        <v>51600</v>
      </c>
      <c r="AD2668" s="4">
        <v>51.6</v>
      </c>
      <c r="AE2668" s="4">
        <v>647000</v>
      </c>
    </row>
    <row r="2669" spans="1:31" ht="22" customHeight="1" x14ac:dyDescent="0.3">
      <c r="A2669" s="5">
        <v>42413</v>
      </c>
      <c r="B2669" s="6" t="s">
        <v>31</v>
      </c>
      <c r="C2669" s="6" t="s">
        <v>56</v>
      </c>
      <c r="D2669" s="7" t="s">
        <v>68</v>
      </c>
      <c r="E2669" s="7" t="s">
        <v>68</v>
      </c>
      <c r="F2669" s="7" t="s">
        <v>68</v>
      </c>
      <c r="G2669" s="7" t="s">
        <v>68</v>
      </c>
      <c r="H2669" s="7" t="s">
        <v>68</v>
      </c>
      <c r="I2669" s="6" t="s">
        <v>1843</v>
      </c>
      <c r="J2669" s="6" t="s">
        <v>1676</v>
      </c>
      <c r="K2669" s="6" t="s">
        <v>1677</v>
      </c>
      <c r="L2669" s="6" t="s">
        <v>92</v>
      </c>
      <c r="M2669" s="6" t="s">
        <v>61</v>
      </c>
      <c r="N2669" s="9">
        <v>42196711</v>
      </c>
      <c r="O2669" s="7" t="s">
        <v>68</v>
      </c>
      <c r="P2669" s="6" t="s">
        <v>1678</v>
      </c>
      <c r="Q2669" s="6" t="s">
        <v>1858</v>
      </c>
      <c r="R2669" s="6" t="s">
        <v>1768</v>
      </c>
      <c r="S2669" s="6" t="s">
        <v>92</v>
      </c>
      <c r="T2669" s="6" t="s">
        <v>1769</v>
      </c>
      <c r="U2669" s="6" t="s">
        <v>94</v>
      </c>
      <c r="V2669" s="6" t="s">
        <v>45</v>
      </c>
      <c r="W2669" s="6" t="s">
        <v>34</v>
      </c>
      <c r="X2669" s="6" t="s">
        <v>46</v>
      </c>
      <c r="Y2669" s="6" t="s">
        <v>47</v>
      </c>
      <c r="Z2669" s="6" t="s">
        <v>205</v>
      </c>
      <c r="AA2669" s="6" t="s">
        <v>2583</v>
      </c>
      <c r="AB2669" s="7">
        <v>2</v>
      </c>
      <c r="AC2669" s="7">
        <v>26200</v>
      </c>
      <c r="AD2669" s="7">
        <v>26.2</v>
      </c>
      <c r="AE2669" s="7">
        <v>329000</v>
      </c>
    </row>
    <row r="2670" spans="1:31" ht="22" customHeight="1" x14ac:dyDescent="0.3">
      <c r="A2670" s="2">
        <v>42408</v>
      </c>
      <c r="B2670" s="3" t="s">
        <v>31</v>
      </c>
      <c r="C2670" s="3" t="s">
        <v>56</v>
      </c>
      <c r="D2670" s="4" t="s">
        <v>68</v>
      </c>
      <c r="E2670" s="4" t="s">
        <v>68</v>
      </c>
      <c r="F2670" s="4" t="s">
        <v>68</v>
      </c>
      <c r="G2670" s="4" t="s">
        <v>68</v>
      </c>
      <c r="H2670" s="4" t="s">
        <v>68</v>
      </c>
      <c r="I2670" s="3" t="s">
        <v>1843</v>
      </c>
      <c r="J2670" s="3" t="s">
        <v>2629</v>
      </c>
      <c r="K2670" s="4" t="s">
        <v>68</v>
      </c>
      <c r="L2670" s="3" t="s">
        <v>350</v>
      </c>
      <c r="M2670" s="4" t="s">
        <v>68</v>
      </c>
      <c r="N2670" s="4" t="s">
        <v>68</v>
      </c>
      <c r="O2670" s="4" t="s">
        <v>68</v>
      </c>
      <c r="P2670" s="3" t="s">
        <v>2630</v>
      </c>
      <c r="Q2670" s="3" t="s">
        <v>2031</v>
      </c>
      <c r="R2670" s="3" t="s">
        <v>82</v>
      </c>
      <c r="S2670" s="3" t="s">
        <v>79</v>
      </c>
      <c r="T2670" s="3" t="s">
        <v>83</v>
      </c>
      <c r="U2670" s="3" t="s">
        <v>65</v>
      </c>
      <c r="V2670" s="3" t="s">
        <v>45</v>
      </c>
      <c r="W2670" s="3" t="s">
        <v>34</v>
      </c>
      <c r="X2670" s="3" t="s">
        <v>46</v>
      </c>
      <c r="Y2670" s="3" t="s">
        <v>47</v>
      </c>
      <c r="Z2670" s="3" t="s">
        <v>84</v>
      </c>
      <c r="AA2670" s="3" t="s">
        <v>2773</v>
      </c>
      <c r="AB2670" s="4">
        <v>6</v>
      </c>
      <c r="AC2670" s="4">
        <v>86553</v>
      </c>
      <c r="AD2670" s="4">
        <v>86.55</v>
      </c>
      <c r="AE2670" s="4">
        <v>280000</v>
      </c>
    </row>
    <row r="2671" spans="1:31" ht="22" customHeight="1" x14ac:dyDescent="0.3">
      <c r="A2671" s="5">
        <v>42408</v>
      </c>
      <c r="B2671" s="6" t="s">
        <v>31</v>
      </c>
      <c r="C2671" s="6" t="s">
        <v>56</v>
      </c>
      <c r="D2671" s="7" t="s">
        <v>68</v>
      </c>
      <c r="E2671" s="7" t="s">
        <v>68</v>
      </c>
      <c r="F2671" s="7" t="s">
        <v>68</v>
      </c>
      <c r="G2671" s="7" t="s">
        <v>68</v>
      </c>
      <c r="H2671" s="7" t="s">
        <v>68</v>
      </c>
      <c r="I2671" s="6" t="s">
        <v>1843</v>
      </c>
      <c r="J2671" s="6" t="s">
        <v>2629</v>
      </c>
      <c r="K2671" s="7" t="s">
        <v>68</v>
      </c>
      <c r="L2671" s="6" t="s">
        <v>350</v>
      </c>
      <c r="M2671" s="7" t="s">
        <v>68</v>
      </c>
      <c r="N2671" s="7" t="s">
        <v>68</v>
      </c>
      <c r="O2671" s="7" t="s">
        <v>68</v>
      </c>
      <c r="P2671" s="6" t="s">
        <v>2630</v>
      </c>
      <c r="Q2671" s="6" t="s">
        <v>2031</v>
      </c>
      <c r="R2671" s="6" t="s">
        <v>82</v>
      </c>
      <c r="S2671" s="6" t="s">
        <v>79</v>
      </c>
      <c r="T2671" s="6" t="s">
        <v>83</v>
      </c>
      <c r="U2671" s="6" t="s">
        <v>65</v>
      </c>
      <c r="V2671" s="6" t="s">
        <v>45</v>
      </c>
      <c r="W2671" s="6" t="s">
        <v>34</v>
      </c>
      <c r="X2671" s="6" t="s">
        <v>46</v>
      </c>
      <c r="Y2671" s="6" t="s">
        <v>47</v>
      </c>
      <c r="Z2671" s="6" t="s">
        <v>84</v>
      </c>
      <c r="AA2671" s="6" t="s">
        <v>2774</v>
      </c>
      <c r="AB2671" s="7">
        <v>8</v>
      </c>
      <c r="AC2671" s="7">
        <v>115602</v>
      </c>
      <c r="AD2671" s="7">
        <v>115.6</v>
      </c>
      <c r="AE2671" s="7">
        <v>374000</v>
      </c>
    </row>
    <row r="2672" spans="1:31" ht="22" customHeight="1" x14ac:dyDescent="0.3">
      <c r="A2672" s="2">
        <v>42406</v>
      </c>
      <c r="B2672" s="3" t="s">
        <v>31</v>
      </c>
      <c r="C2672" s="3" t="s">
        <v>56</v>
      </c>
      <c r="D2672" s="4" t="s">
        <v>68</v>
      </c>
      <c r="E2672" s="4" t="s">
        <v>68</v>
      </c>
      <c r="F2672" s="4" t="s">
        <v>68</v>
      </c>
      <c r="G2672" s="4" t="s">
        <v>68</v>
      </c>
      <c r="H2672" s="4" t="s">
        <v>68</v>
      </c>
      <c r="I2672" s="3" t="s">
        <v>1843</v>
      </c>
      <c r="J2672" s="3" t="s">
        <v>625</v>
      </c>
      <c r="K2672" s="4" t="s">
        <v>68</v>
      </c>
      <c r="L2672" s="4" t="s">
        <v>68</v>
      </c>
      <c r="M2672" s="4" t="s">
        <v>68</v>
      </c>
      <c r="N2672" s="4" t="s">
        <v>68</v>
      </c>
      <c r="O2672" s="4" t="s">
        <v>68</v>
      </c>
      <c r="P2672" s="3" t="s">
        <v>2433</v>
      </c>
      <c r="Q2672" s="3" t="s">
        <v>1858</v>
      </c>
      <c r="R2672" s="3" t="s">
        <v>629</v>
      </c>
      <c r="S2672" s="3" t="s">
        <v>627</v>
      </c>
      <c r="T2672" s="3" t="s">
        <v>630</v>
      </c>
      <c r="U2672" s="3" t="s">
        <v>104</v>
      </c>
      <c r="V2672" s="3" t="s">
        <v>45</v>
      </c>
      <c r="W2672" s="3" t="s">
        <v>34</v>
      </c>
      <c r="X2672" s="3" t="s">
        <v>46</v>
      </c>
      <c r="Y2672" s="3" t="s">
        <v>47</v>
      </c>
      <c r="Z2672" s="3" t="s">
        <v>2489</v>
      </c>
      <c r="AA2672" s="3" t="s">
        <v>2775</v>
      </c>
      <c r="AB2672" s="4">
        <v>1</v>
      </c>
      <c r="AC2672" s="4">
        <v>17200</v>
      </c>
      <c r="AD2672" s="4">
        <v>17.2</v>
      </c>
      <c r="AE2672" s="4">
        <v>230000</v>
      </c>
    </row>
    <row r="2673" spans="1:31" ht="22" customHeight="1" x14ac:dyDescent="0.3">
      <c r="A2673" s="5">
        <v>42404</v>
      </c>
      <c r="B2673" s="6" t="s">
        <v>31</v>
      </c>
      <c r="C2673" s="6" t="s">
        <v>56</v>
      </c>
      <c r="D2673" s="7" t="s">
        <v>68</v>
      </c>
      <c r="E2673" s="7" t="s">
        <v>68</v>
      </c>
      <c r="F2673" s="7" t="s">
        <v>68</v>
      </c>
      <c r="G2673" s="7" t="s">
        <v>68</v>
      </c>
      <c r="H2673" s="7" t="s">
        <v>68</v>
      </c>
      <c r="I2673" s="6" t="s">
        <v>1955</v>
      </c>
      <c r="J2673" s="6" t="s">
        <v>2776</v>
      </c>
      <c r="K2673" s="7" t="s">
        <v>68</v>
      </c>
      <c r="L2673" s="7" t="s">
        <v>68</v>
      </c>
      <c r="M2673" s="7" t="s">
        <v>68</v>
      </c>
      <c r="N2673" s="7" t="s">
        <v>68</v>
      </c>
      <c r="O2673" s="7" t="s">
        <v>68</v>
      </c>
      <c r="P2673" s="6" t="s">
        <v>2777</v>
      </c>
      <c r="Q2673" s="6" t="s">
        <v>1858</v>
      </c>
      <c r="R2673" s="6" t="s">
        <v>424</v>
      </c>
      <c r="S2673" s="6" t="s">
        <v>422</v>
      </c>
      <c r="T2673" s="6" t="s">
        <v>425</v>
      </c>
      <c r="U2673" s="6" t="s">
        <v>104</v>
      </c>
      <c r="V2673" s="6" t="s">
        <v>45</v>
      </c>
      <c r="W2673" s="6" t="s">
        <v>34</v>
      </c>
      <c r="X2673" s="6" t="s">
        <v>46</v>
      </c>
      <c r="Y2673" s="6" t="s">
        <v>47</v>
      </c>
      <c r="Z2673" s="6" t="s">
        <v>2695</v>
      </c>
      <c r="AA2673" s="6" t="s">
        <v>2778</v>
      </c>
      <c r="AB2673" s="7">
        <v>1</v>
      </c>
      <c r="AC2673" s="7">
        <v>21500</v>
      </c>
      <c r="AD2673" s="7">
        <v>21.5</v>
      </c>
      <c r="AE2673" s="6" t="s">
        <v>68</v>
      </c>
    </row>
    <row r="2674" spans="1:31" ht="22" customHeight="1" x14ac:dyDescent="0.3">
      <c r="A2674" s="2">
        <v>42402</v>
      </c>
      <c r="B2674" s="3" t="s">
        <v>107</v>
      </c>
      <c r="C2674" s="3" t="s">
        <v>56</v>
      </c>
      <c r="D2674" s="4" t="s">
        <v>68</v>
      </c>
      <c r="E2674" s="4" t="s">
        <v>68</v>
      </c>
      <c r="F2674" s="4" t="s">
        <v>68</v>
      </c>
      <c r="G2674" s="4" t="s">
        <v>68</v>
      </c>
      <c r="H2674" s="4" t="s">
        <v>68</v>
      </c>
      <c r="I2674" s="3" t="s">
        <v>1843</v>
      </c>
      <c r="J2674" s="3" t="s">
        <v>108</v>
      </c>
      <c r="K2674" s="3" t="s">
        <v>109</v>
      </c>
      <c r="L2674" s="3" t="s">
        <v>110</v>
      </c>
      <c r="M2674" s="3" t="s">
        <v>61</v>
      </c>
      <c r="N2674" s="4">
        <v>4753761516.5299997</v>
      </c>
      <c r="O2674" s="4">
        <v>5421594553.2399998</v>
      </c>
      <c r="P2674" s="3" t="s">
        <v>1856</v>
      </c>
      <c r="Q2674" s="3" t="s">
        <v>1858</v>
      </c>
      <c r="R2674" s="3" t="s">
        <v>133</v>
      </c>
      <c r="S2674" s="3" t="s">
        <v>110</v>
      </c>
      <c r="T2674" s="3" t="s">
        <v>134</v>
      </c>
      <c r="U2674" s="3" t="s">
        <v>115</v>
      </c>
      <c r="V2674" s="3" t="s">
        <v>45</v>
      </c>
      <c r="W2674" s="3" t="s">
        <v>34</v>
      </c>
      <c r="X2674" s="3" t="s">
        <v>46</v>
      </c>
      <c r="Y2674" s="3" t="s">
        <v>47</v>
      </c>
      <c r="Z2674" s="3" t="s">
        <v>971</v>
      </c>
      <c r="AA2674" s="3" t="s">
        <v>2779</v>
      </c>
      <c r="AB2674" s="4">
        <v>2</v>
      </c>
      <c r="AC2674" s="4">
        <v>19240</v>
      </c>
      <c r="AD2674" s="4">
        <v>19.239999999999998</v>
      </c>
      <c r="AE2674" s="4">
        <v>405000</v>
      </c>
    </row>
    <row r="2675" spans="1:31" ht="22" customHeight="1" x14ac:dyDescent="0.3">
      <c r="A2675" s="5">
        <v>42402</v>
      </c>
      <c r="B2675" s="6" t="s">
        <v>107</v>
      </c>
      <c r="C2675" s="6" t="s">
        <v>56</v>
      </c>
      <c r="D2675" s="7" t="s">
        <v>68</v>
      </c>
      <c r="E2675" s="7" t="s">
        <v>68</v>
      </c>
      <c r="F2675" s="7" t="s">
        <v>68</v>
      </c>
      <c r="G2675" s="7" t="s">
        <v>68</v>
      </c>
      <c r="H2675" s="7" t="s">
        <v>68</v>
      </c>
      <c r="I2675" s="6" t="s">
        <v>1843</v>
      </c>
      <c r="J2675" s="6" t="s">
        <v>108</v>
      </c>
      <c r="K2675" s="6" t="s">
        <v>109</v>
      </c>
      <c r="L2675" s="6" t="s">
        <v>110</v>
      </c>
      <c r="M2675" s="6" t="s">
        <v>61</v>
      </c>
      <c r="N2675" s="7">
        <v>4753761516.5299997</v>
      </c>
      <c r="O2675" s="7">
        <v>5421594553.2399998</v>
      </c>
      <c r="P2675" s="6" t="s">
        <v>1856</v>
      </c>
      <c r="Q2675" s="6" t="s">
        <v>1858</v>
      </c>
      <c r="R2675" s="6" t="s">
        <v>133</v>
      </c>
      <c r="S2675" s="6" t="s">
        <v>110</v>
      </c>
      <c r="T2675" s="6" t="s">
        <v>134</v>
      </c>
      <c r="U2675" s="6" t="s">
        <v>115</v>
      </c>
      <c r="V2675" s="6" t="s">
        <v>45</v>
      </c>
      <c r="W2675" s="6" t="s">
        <v>34</v>
      </c>
      <c r="X2675" s="6" t="s">
        <v>46</v>
      </c>
      <c r="Y2675" s="6" t="s">
        <v>47</v>
      </c>
      <c r="Z2675" s="6" t="s">
        <v>971</v>
      </c>
      <c r="AA2675" s="6" t="s">
        <v>2780</v>
      </c>
      <c r="AB2675" s="7">
        <v>2</v>
      </c>
      <c r="AC2675" s="7">
        <v>19240</v>
      </c>
      <c r="AD2675" s="7">
        <v>19.239999999999998</v>
      </c>
      <c r="AE2675" s="7">
        <v>405000</v>
      </c>
    </row>
    <row r="2676" spans="1:31" ht="22" hidden="1" customHeight="1" x14ac:dyDescent="0.3">
      <c r="A2676" s="2">
        <v>42402</v>
      </c>
      <c r="B2676" s="3" t="s">
        <v>341</v>
      </c>
      <c r="C2676" s="3" t="s">
        <v>342</v>
      </c>
      <c r="D2676" s="4" t="s">
        <v>68</v>
      </c>
      <c r="E2676" s="4" t="s">
        <v>68</v>
      </c>
      <c r="F2676" s="4" t="s">
        <v>68</v>
      </c>
      <c r="G2676" s="4" t="s">
        <v>68</v>
      </c>
      <c r="H2676" s="4" t="s">
        <v>68</v>
      </c>
      <c r="I2676" s="3" t="s">
        <v>343</v>
      </c>
      <c r="J2676" s="3" t="s">
        <v>108</v>
      </c>
      <c r="K2676" s="3" t="s">
        <v>109</v>
      </c>
      <c r="L2676" s="3" t="s">
        <v>110</v>
      </c>
      <c r="M2676" s="3" t="s">
        <v>61</v>
      </c>
      <c r="N2676" s="4">
        <v>4753761516.5299997</v>
      </c>
      <c r="O2676" s="4">
        <v>5421594553.2399998</v>
      </c>
      <c r="P2676" s="3" t="s">
        <v>1856</v>
      </c>
      <c r="Q2676" s="3" t="s">
        <v>344</v>
      </c>
      <c r="R2676" s="3" t="s">
        <v>133</v>
      </c>
      <c r="S2676" s="3" t="s">
        <v>110</v>
      </c>
      <c r="T2676" s="3" t="s">
        <v>134</v>
      </c>
      <c r="U2676" s="3" t="s">
        <v>115</v>
      </c>
      <c r="V2676" s="3" t="s">
        <v>45</v>
      </c>
      <c r="W2676" s="3" t="s">
        <v>34</v>
      </c>
      <c r="X2676" s="3" t="s">
        <v>46</v>
      </c>
      <c r="Y2676" s="3" t="s">
        <v>47</v>
      </c>
      <c r="Z2676" s="3" t="s">
        <v>971</v>
      </c>
      <c r="AA2676" s="3" t="s">
        <v>2781</v>
      </c>
      <c r="AB2676" s="4">
        <v>2</v>
      </c>
      <c r="AC2676" s="4">
        <v>12744</v>
      </c>
      <c r="AD2676" s="4">
        <v>12.74</v>
      </c>
      <c r="AE2676" s="4">
        <v>268000</v>
      </c>
    </row>
    <row r="2677" spans="1:31" ht="22" customHeight="1" x14ac:dyDescent="0.3">
      <c r="A2677" s="5">
        <v>42402</v>
      </c>
      <c r="B2677" s="6" t="s">
        <v>31</v>
      </c>
      <c r="C2677" s="6" t="s">
        <v>56</v>
      </c>
      <c r="D2677" s="7" t="s">
        <v>68</v>
      </c>
      <c r="E2677" s="7" t="s">
        <v>68</v>
      </c>
      <c r="F2677" s="7" t="s">
        <v>68</v>
      </c>
      <c r="G2677" s="7" t="s">
        <v>68</v>
      </c>
      <c r="H2677" s="7" t="s">
        <v>68</v>
      </c>
      <c r="I2677" s="6" t="s">
        <v>1843</v>
      </c>
      <c r="J2677" s="6" t="s">
        <v>131</v>
      </c>
      <c r="K2677" s="7" t="s">
        <v>68</v>
      </c>
      <c r="L2677" s="7" t="s">
        <v>68</v>
      </c>
      <c r="M2677" s="6" t="s">
        <v>61</v>
      </c>
      <c r="N2677" s="7" t="s">
        <v>68</v>
      </c>
      <c r="O2677" s="7" t="s">
        <v>68</v>
      </c>
      <c r="P2677" s="6" t="s">
        <v>2782</v>
      </c>
      <c r="Q2677" s="6" t="s">
        <v>1858</v>
      </c>
      <c r="R2677" s="6" t="s">
        <v>133</v>
      </c>
      <c r="S2677" s="6" t="s">
        <v>110</v>
      </c>
      <c r="T2677" s="6" t="s">
        <v>134</v>
      </c>
      <c r="U2677" s="6" t="s">
        <v>115</v>
      </c>
      <c r="V2677" s="6" t="s">
        <v>45</v>
      </c>
      <c r="W2677" s="6" t="s">
        <v>34</v>
      </c>
      <c r="X2677" s="6" t="s">
        <v>46</v>
      </c>
      <c r="Y2677" s="6" t="s">
        <v>47</v>
      </c>
      <c r="Z2677" s="6" t="s">
        <v>971</v>
      </c>
      <c r="AA2677" s="6" t="s">
        <v>2783</v>
      </c>
      <c r="AB2677" s="7">
        <v>4</v>
      </c>
      <c r="AC2677" s="7">
        <v>33968</v>
      </c>
      <c r="AD2677" s="7">
        <v>33.97</v>
      </c>
      <c r="AE2677" s="7">
        <v>715000</v>
      </c>
    </row>
    <row r="2678" spans="1:31" ht="22" customHeight="1" x14ac:dyDescent="0.3">
      <c r="A2678" s="2">
        <v>42397</v>
      </c>
      <c r="B2678" s="3" t="s">
        <v>31</v>
      </c>
      <c r="C2678" s="3" t="s">
        <v>56</v>
      </c>
      <c r="D2678" s="4" t="s">
        <v>68</v>
      </c>
      <c r="E2678" s="4" t="s">
        <v>68</v>
      </c>
      <c r="F2678" s="4" t="s">
        <v>68</v>
      </c>
      <c r="G2678" s="4" t="s">
        <v>68</v>
      </c>
      <c r="H2678" s="4" t="s">
        <v>68</v>
      </c>
      <c r="I2678" s="3" t="s">
        <v>1843</v>
      </c>
      <c r="J2678" s="3" t="s">
        <v>244</v>
      </c>
      <c r="K2678" s="4" t="s">
        <v>68</v>
      </c>
      <c r="L2678" s="3" t="s">
        <v>245</v>
      </c>
      <c r="M2678" s="3" t="s">
        <v>61</v>
      </c>
      <c r="N2678" s="4" t="s">
        <v>68</v>
      </c>
      <c r="O2678" s="4" t="s">
        <v>68</v>
      </c>
      <c r="P2678" s="3" t="s">
        <v>246</v>
      </c>
      <c r="Q2678" s="3" t="s">
        <v>1858</v>
      </c>
      <c r="R2678" s="3" t="s">
        <v>474</v>
      </c>
      <c r="S2678" s="3" t="s">
        <v>245</v>
      </c>
      <c r="T2678" s="3" t="s">
        <v>475</v>
      </c>
      <c r="U2678" s="3" t="s">
        <v>124</v>
      </c>
      <c r="V2678" s="3" t="s">
        <v>45</v>
      </c>
      <c r="W2678" s="3" t="s">
        <v>34</v>
      </c>
      <c r="X2678" s="3" t="s">
        <v>46</v>
      </c>
      <c r="Y2678" s="3" t="s">
        <v>47</v>
      </c>
      <c r="Z2678" s="3" t="s">
        <v>187</v>
      </c>
      <c r="AA2678" s="3" t="s">
        <v>2784</v>
      </c>
      <c r="AB2678" s="4">
        <v>4</v>
      </c>
      <c r="AC2678" s="4">
        <v>97600</v>
      </c>
      <c r="AD2678" s="4">
        <v>97.6</v>
      </c>
      <c r="AE2678" s="4">
        <v>887000</v>
      </c>
    </row>
    <row r="2679" spans="1:31" ht="22" customHeight="1" x14ac:dyDescent="0.3">
      <c r="A2679" s="5">
        <v>42393</v>
      </c>
      <c r="B2679" s="6" t="s">
        <v>31</v>
      </c>
      <c r="C2679" s="6" t="s">
        <v>56</v>
      </c>
      <c r="D2679" s="7" t="s">
        <v>68</v>
      </c>
      <c r="E2679" s="7" t="s">
        <v>68</v>
      </c>
      <c r="F2679" s="7" t="s">
        <v>68</v>
      </c>
      <c r="G2679" s="7" t="s">
        <v>68</v>
      </c>
      <c r="H2679" s="7" t="s">
        <v>68</v>
      </c>
      <c r="I2679" s="6" t="s">
        <v>1955</v>
      </c>
      <c r="J2679" s="6" t="s">
        <v>2475</v>
      </c>
      <c r="K2679" s="7" t="s">
        <v>68</v>
      </c>
      <c r="L2679" s="7" t="s">
        <v>68</v>
      </c>
      <c r="M2679" s="6" t="s">
        <v>61</v>
      </c>
      <c r="N2679" s="7" t="s">
        <v>68</v>
      </c>
      <c r="O2679" s="7" t="s">
        <v>68</v>
      </c>
      <c r="P2679" s="6" t="s">
        <v>2476</v>
      </c>
      <c r="Q2679" s="6" t="s">
        <v>1858</v>
      </c>
      <c r="R2679" s="6" t="s">
        <v>2477</v>
      </c>
      <c r="S2679" s="6" t="s">
        <v>2478</v>
      </c>
      <c r="T2679" s="6" t="s">
        <v>2479</v>
      </c>
      <c r="U2679" s="6" t="s">
        <v>115</v>
      </c>
      <c r="V2679" s="6" t="s">
        <v>45</v>
      </c>
      <c r="W2679" s="6" t="s">
        <v>34</v>
      </c>
      <c r="X2679" s="6" t="s">
        <v>46</v>
      </c>
      <c r="Y2679" s="6" t="s">
        <v>47</v>
      </c>
      <c r="Z2679" s="6" t="s">
        <v>2695</v>
      </c>
      <c r="AA2679" s="6" t="s">
        <v>2785</v>
      </c>
      <c r="AB2679" s="7">
        <v>20</v>
      </c>
      <c r="AC2679" s="7">
        <v>501200.01</v>
      </c>
      <c r="AD2679" s="7">
        <v>501.2</v>
      </c>
      <c r="AE2679" s="6" t="s">
        <v>68</v>
      </c>
    </row>
    <row r="2680" spans="1:31" ht="22" customHeight="1" x14ac:dyDescent="0.3">
      <c r="A2680" s="2">
        <v>42392</v>
      </c>
      <c r="B2680" s="3" t="s">
        <v>31</v>
      </c>
      <c r="C2680" s="3" t="s">
        <v>56</v>
      </c>
      <c r="D2680" s="4" t="s">
        <v>68</v>
      </c>
      <c r="E2680" s="4" t="s">
        <v>68</v>
      </c>
      <c r="F2680" s="4" t="s">
        <v>68</v>
      </c>
      <c r="G2680" s="4" t="s">
        <v>68</v>
      </c>
      <c r="H2680" s="4" t="s">
        <v>68</v>
      </c>
      <c r="I2680" s="3" t="s">
        <v>1843</v>
      </c>
      <c r="J2680" s="3" t="s">
        <v>1676</v>
      </c>
      <c r="K2680" s="3" t="s">
        <v>1677</v>
      </c>
      <c r="L2680" s="3" t="s">
        <v>92</v>
      </c>
      <c r="M2680" s="3" t="s">
        <v>61</v>
      </c>
      <c r="N2680" s="8">
        <v>42196711</v>
      </c>
      <c r="O2680" s="4" t="s">
        <v>68</v>
      </c>
      <c r="P2680" s="3" t="s">
        <v>1678</v>
      </c>
      <c r="Q2680" s="3" t="s">
        <v>1858</v>
      </c>
      <c r="R2680" s="3" t="s">
        <v>91</v>
      </c>
      <c r="S2680" s="3" t="s">
        <v>92</v>
      </c>
      <c r="T2680" s="3" t="s">
        <v>93</v>
      </c>
      <c r="U2680" s="3" t="s">
        <v>94</v>
      </c>
      <c r="V2680" s="3" t="s">
        <v>45</v>
      </c>
      <c r="W2680" s="3" t="s">
        <v>34</v>
      </c>
      <c r="X2680" s="3" t="s">
        <v>46</v>
      </c>
      <c r="Y2680" s="3" t="s">
        <v>47</v>
      </c>
      <c r="Z2680" s="3" t="s">
        <v>205</v>
      </c>
      <c r="AA2680" s="3" t="s">
        <v>2786</v>
      </c>
      <c r="AB2680" s="4">
        <v>20</v>
      </c>
      <c r="AC2680" s="4">
        <v>258000</v>
      </c>
      <c r="AD2680" s="4">
        <v>258</v>
      </c>
      <c r="AE2680" s="4">
        <v>3181000</v>
      </c>
    </row>
    <row r="2681" spans="1:31" ht="22" customHeight="1" x14ac:dyDescent="0.3">
      <c r="A2681" s="5">
        <v>42392</v>
      </c>
      <c r="B2681" s="6" t="s">
        <v>31</v>
      </c>
      <c r="C2681" s="6" t="s">
        <v>56</v>
      </c>
      <c r="D2681" s="7" t="s">
        <v>68</v>
      </c>
      <c r="E2681" s="7" t="s">
        <v>68</v>
      </c>
      <c r="F2681" s="7" t="s">
        <v>68</v>
      </c>
      <c r="G2681" s="7" t="s">
        <v>68</v>
      </c>
      <c r="H2681" s="7" t="s">
        <v>68</v>
      </c>
      <c r="I2681" s="6" t="s">
        <v>1843</v>
      </c>
      <c r="J2681" s="6" t="s">
        <v>1676</v>
      </c>
      <c r="K2681" s="6" t="s">
        <v>1677</v>
      </c>
      <c r="L2681" s="6" t="s">
        <v>92</v>
      </c>
      <c r="M2681" s="6" t="s">
        <v>61</v>
      </c>
      <c r="N2681" s="9">
        <v>42196711</v>
      </c>
      <c r="O2681" s="7" t="s">
        <v>68</v>
      </c>
      <c r="P2681" s="6" t="s">
        <v>1678</v>
      </c>
      <c r="Q2681" s="6" t="s">
        <v>1858</v>
      </c>
      <c r="R2681" s="6" t="s">
        <v>91</v>
      </c>
      <c r="S2681" s="6" t="s">
        <v>92</v>
      </c>
      <c r="T2681" s="6" t="s">
        <v>93</v>
      </c>
      <c r="U2681" s="6" t="s">
        <v>94</v>
      </c>
      <c r="V2681" s="6" t="s">
        <v>45</v>
      </c>
      <c r="W2681" s="6" t="s">
        <v>34</v>
      </c>
      <c r="X2681" s="6" t="s">
        <v>46</v>
      </c>
      <c r="Y2681" s="6" t="s">
        <v>47</v>
      </c>
      <c r="Z2681" s="6" t="s">
        <v>205</v>
      </c>
      <c r="AA2681" s="6" t="s">
        <v>2787</v>
      </c>
      <c r="AB2681" s="7">
        <v>4</v>
      </c>
      <c r="AC2681" s="7">
        <v>51600</v>
      </c>
      <c r="AD2681" s="7">
        <v>51.6</v>
      </c>
      <c r="AE2681" s="7">
        <v>636000</v>
      </c>
    </row>
    <row r="2682" spans="1:31" ht="22" customHeight="1" x14ac:dyDescent="0.3">
      <c r="A2682" s="2">
        <v>42392</v>
      </c>
      <c r="B2682" s="3" t="s">
        <v>31</v>
      </c>
      <c r="C2682" s="3" t="s">
        <v>56</v>
      </c>
      <c r="D2682" s="4" t="s">
        <v>68</v>
      </c>
      <c r="E2682" s="4" t="s">
        <v>68</v>
      </c>
      <c r="F2682" s="4" t="s">
        <v>68</v>
      </c>
      <c r="G2682" s="4" t="s">
        <v>68</v>
      </c>
      <c r="H2682" s="4" t="s">
        <v>68</v>
      </c>
      <c r="I2682" s="3" t="s">
        <v>1843</v>
      </c>
      <c r="J2682" s="3" t="s">
        <v>588</v>
      </c>
      <c r="K2682" s="3" t="s">
        <v>589</v>
      </c>
      <c r="L2682" s="3" t="s">
        <v>99</v>
      </c>
      <c r="M2682" s="3" t="s">
        <v>61</v>
      </c>
      <c r="N2682" s="4" t="s">
        <v>68</v>
      </c>
      <c r="O2682" s="4" t="s">
        <v>68</v>
      </c>
      <c r="P2682" s="3" t="s">
        <v>100</v>
      </c>
      <c r="Q2682" s="3" t="s">
        <v>1858</v>
      </c>
      <c r="R2682" s="3" t="s">
        <v>102</v>
      </c>
      <c r="S2682" s="3" t="s">
        <v>99</v>
      </c>
      <c r="T2682" s="3" t="s">
        <v>103</v>
      </c>
      <c r="U2682" s="3" t="s">
        <v>104</v>
      </c>
      <c r="V2682" s="3" t="s">
        <v>45</v>
      </c>
      <c r="W2682" s="3" t="s">
        <v>34</v>
      </c>
      <c r="X2682" s="3" t="s">
        <v>46</v>
      </c>
      <c r="Y2682" s="3" t="s">
        <v>47</v>
      </c>
      <c r="Z2682" s="3" t="s">
        <v>2202</v>
      </c>
      <c r="AA2682" s="3" t="s">
        <v>2788</v>
      </c>
      <c r="AB2682" s="4">
        <v>8</v>
      </c>
      <c r="AC2682" s="4">
        <v>92970</v>
      </c>
      <c r="AD2682" s="4">
        <v>92.97</v>
      </c>
      <c r="AE2682" s="4">
        <v>410000</v>
      </c>
    </row>
    <row r="2683" spans="1:31" ht="22" customHeight="1" x14ac:dyDescent="0.3">
      <c r="A2683" s="5">
        <v>42387</v>
      </c>
      <c r="B2683" s="6" t="s">
        <v>31</v>
      </c>
      <c r="C2683" s="6" t="s">
        <v>56</v>
      </c>
      <c r="D2683" s="7" t="s">
        <v>68</v>
      </c>
      <c r="E2683" s="7" t="s">
        <v>68</v>
      </c>
      <c r="F2683" s="7" t="s">
        <v>68</v>
      </c>
      <c r="G2683" s="7" t="s">
        <v>68</v>
      </c>
      <c r="H2683" s="7" t="s">
        <v>68</v>
      </c>
      <c r="I2683" s="6" t="s">
        <v>1843</v>
      </c>
      <c r="J2683" s="6" t="s">
        <v>2629</v>
      </c>
      <c r="K2683" s="7" t="s">
        <v>68</v>
      </c>
      <c r="L2683" s="6" t="s">
        <v>350</v>
      </c>
      <c r="M2683" s="7" t="s">
        <v>68</v>
      </c>
      <c r="N2683" s="7" t="s">
        <v>68</v>
      </c>
      <c r="O2683" s="7" t="s">
        <v>68</v>
      </c>
      <c r="P2683" s="6" t="s">
        <v>2630</v>
      </c>
      <c r="Q2683" s="6" t="s">
        <v>2031</v>
      </c>
      <c r="R2683" s="6" t="s">
        <v>82</v>
      </c>
      <c r="S2683" s="6" t="s">
        <v>79</v>
      </c>
      <c r="T2683" s="6" t="s">
        <v>83</v>
      </c>
      <c r="U2683" s="6" t="s">
        <v>65</v>
      </c>
      <c r="V2683" s="6" t="s">
        <v>45</v>
      </c>
      <c r="W2683" s="6" t="s">
        <v>34</v>
      </c>
      <c r="X2683" s="6" t="s">
        <v>46</v>
      </c>
      <c r="Y2683" s="6" t="s">
        <v>47</v>
      </c>
      <c r="Z2683" s="6" t="s">
        <v>84</v>
      </c>
      <c r="AA2683" s="6" t="s">
        <v>2789</v>
      </c>
      <c r="AB2683" s="7">
        <v>5</v>
      </c>
      <c r="AC2683" s="7">
        <v>72213</v>
      </c>
      <c r="AD2683" s="7">
        <v>72.209999999999994</v>
      </c>
      <c r="AE2683" s="7">
        <v>230000</v>
      </c>
    </row>
    <row r="2684" spans="1:31" ht="22" customHeight="1" x14ac:dyDescent="0.3">
      <c r="A2684" s="2">
        <v>42385</v>
      </c>
      <c r="B2684" s="3" t="s">
        <v>31</v>
      </c>
      <c r="C2684" s="3" t="s">
        <v>56</v>
      </c>
      <c r="D2684" s="4" t="s">
        <v>68</v>
      </c>
      <c r="E2684" s="4" t="s">
        <v>68</v>
      </c>
      <c r="F2684" s="4" t="s">
        <v>68</v>
      </c>
      <c r="G2684" s="4" t="s">
        <v>68</v>
      </c>
      <c r="H2684" s="4" t="s">
        <v>68</v>
      </c>
      <c r="I2684" s="3" t="s">
        <v>1843</v>
      </c>
      <c r="J2684" s="3" t="s">
        <v>1676</v>
      </c>
      <c r="K2684" s="3" t="s">
        <v>1677</v>
      </c>
      <c r="L2684" s="3" t="s">
        <v>92</v>
      </c>
      <c r="M2684" s="3" t="s">
        <v>61</v>
      </c>
      <c r="N2684" s="8">
        <v>42196711</v>
      </c>
      <c r="O2684" s="4" t="s">
        <v>68</v>
      </c>
      <c r="P2684" s="3" t="s">
        <v>1678</v>
      </c>
      <c r="Q2684" s="3" t="s">
        <v>1858</v>
      </c>
      <c r="R2684" s="3" t="s">
        <v>91</v>
      </c>
      <c r="S2684" s="3" t="s">
        <v>92</v>
      </c>
      <c r="T2684" s="3" t="s">
        <v>93</v>
      </c>
      <c r="U2684" s="3" t="s">
        <v>94</v>
      </c>
      <c r="V2684" s="3" t="s">
        <v>45</v>
      </c>
      <c r="W2684" s="3" t="s">
        <v>34</v>
      </c>
      <c r="X2684" s="3" t="s">
        <v>46</v>
      </c>
      <c r="Y2684" s="3" t="s">
        <v>47</v>
      </c>
      <c r="Z2684" s="3" t="s">
        <v>205</v>
      </c>
      <c r="AA2684" s="3" t="s">
        <v>2790</v>
      </c>
      <c r="AB2684" s="4">
        <v>4</v>
      </c>
      <c r="AC2684" s="4">
        <v>51600</v>
      </c>
      <c r="AD2684" s="4">
        <v>51.6</v>
      </c>
      <c r="AE2684" s="4">
        <v>636000</v>
      </c>
    </row>
    <row r="2685" spans="1:31" ht="22" customHeight="1" x14ac:dyDescent="0.3">
      <c r="A2685" s="5">
        <v>42385</v>
      </c>
      <c r="B2685" s="6" t="s">
        <v>31</v>
      </c>
      <c r="C2685" s="6" t="s">
        <v>56</v>
      </c>
      <c r="D2685" s="7" t="s">
        <v>68</v>
      </c>
      <c r="E2685" s="7" t="s">
        <v>68</v>
      </c>
      <c r="F2685" s="7" t="s">
        <v>68</v>
      </c>
      <c r="G2685" s="7" t="s">
        <v>68</v>
      </c>
      <c r="H2685" s="7" t="s">
        <v>68</v>
      </c>
      <c r="I2685" s="6" t="s">
        <v>1843</v>
      </c>
      <c r="J2685" s="6" t="s">
        <v>1676</v>
      </c>
      <c r="K2685" s="6" t="s">
        <v>1677</v>
      </c>
      <c r="L2685" s="6" t="s">
        <v>92</v>
      </c>
      <c r="M2685" s="6" t="s">
        <v>61</v>
      </c>
      <c r="N2685" s="9">
        <v>42196711</v>
      </c>
      <c r="O2685" s="7" t="s">
        <v>68</v>
      </c>
      <c r="P2685" s="6" t="s">
        <v>1678</v>
      </c>
      <c r="Q2685" s="6" t="s">
        <v>1858</v>
      </c>
      <c r="R2685" s="6" t="s">
        <v>91</v>
      </c>
      <c r="S2685" s="6" t="s">
        <v>92</v>
      </c>
      <c r="T2685" s="6" t="s">
        <v>93</v>
      </c>
      <c r="U2685" s="6" t="s">
        <v>94</v>
      </c>
      <c r="V2685" s="6" t="s">
        <v>45</v>
      </c>
      <c r="W2685" s="6" t="s">
        <v>34</v>
      </c>
      <c r="X2685" s="6" t="s">
        <v>46</v>
      </c>
      <c r="Y2685" s="6" t="s">
        <v>47</v>
      </c>
      <c r="Z2685" s="6" t="s">
        <v>205</v>
      </c>
      <c r="AA2685" s="6" t="s">
        <v>2791</v>
      </c>
      <c r="AB2685" s="7">
        <v>20</v>
      </c>
      <c r="AC2685" s="7">
        <v>258000</v>
      </c>
      <c r="AD2685" s="7">
        <v>258</v>
      </c>
      <c r="AE2685" s="7">
        <v>3181000</v>
      </c>
    </row>
    <row r="2686" spans="1:31" ht="22" customHeight="1" x14ac:dyDescent="0.3">
      <c r="A2686" s="2">
        <v>42385</v>
      </c>
      <c r="B2686" s="3" t="s">
        <v>31</v>
      </c>
      <c r="C2686" s="3" t="s">
        <v>56</v>
      </c>
      <c r="D2686" s="4" t="s">
        <v>68</v>
      </c>
      <c r="E2686" s="4" t="s">
        <v>68</v>
      </c>
      <c r="F2686" s="4" t="s">
        <v>68</v>
      </c>
      <c r="G2686" s="4" t="s">
        <v>68</v>
      </c>
      <c r="H2686" s="4" t="s">
        <v>68</v>
      </c>
      <c r="I2686" s="3" t="s">
        <v>1843</v>
      </c>
      <c r="J2686" s="3" t="s">
        <v>588</v>
      </c>
      <c r="K2686" s="3" t="s">
        <v>589</v>
      </c>
      <c r="L2686" s="3" t="s">
        <v>99</v>
      </c>
      <c r="M2686" s="3" t="s">
        <v>61</v>
      </c>
      <c r="N2686" s="4" t="s">
        <v>68</v>
      </c>
      <c r="O2686" s="4" t="s">
        <v>68</v>
      </c>
      <c r="P2686" s="3" t="s">
        <v>100</v>
      </c>
      <c r="Q2686" s="3" t="s">
        <v>1858</v>
      </c>
      <c r="R2686" s="3" t="s">
        <v>102</v>
      </c>
      <c r="S2686" s="3" t="s">
        <v>99</v>
      </c>
      <c r="T2686" s="3" t="s">
        <v>103</v>
      </c>
      <c r="U2686" s="3" t="s">
        <v>104</v>
      </c>
      <c r="V2686" s="3" t="s">
        <v>45</v>
      </c>
      <c r="W2686" s="3" t="s">
        <v>34</v>
      </c>
      <c r="X2686" s="3" t="s">
        <v>46</v>
      </c>
      <c r="Y2686" s="3" t="s">
        <v>47</v>
      </c>
      <c r="Z2686" s="3" t="s">
        <v>2202</v>
      </c>
      <c r="AA2686" s="3" t="s">
        <v>2792</v>
      </c>
      <c r="AB2686" s="4">
        <v>6</v>
      </c>
      <c r="AC2686" s="4">
        <v>69728</v>
      </c>
      <c r="AD2686" s="4">
        <v>69.73</v>
      </c>
      <c r="AE2686" s="4">
        <v>307000</v>
      </c>
    </row>
    <row r="2687" spans="1:31" ht="22" customHeight="1" x14ac:dyDescent="0.3">
      <c r="A2687" s="5">
        <v>42384</v>
      </c>
      <c r="B2687" s="6" t="s">
        <v>31</v>
      </c>
      <c r="C2687" s="6" t="s">
        <v>56</v>
      </c>
      <c r="D2687" s="7" t="s">
        <v>68</v>
      </c>
      <c r="E2687" s="7" t="s">
        <v>68</v>
      </c>
      <c r="F2687" s="7" t="s">
        <v>68</v>
      </c>
      <c r="G2687" s="7" t="s">
        <v>68</v>
      </c>
      <c r="H2687" s="7" t="s">
        <v>68</v>
      </c>
      <c r="I2687" s="6" t="s">
        <v>1843</v>
      </c>
      <c r="J2687" s="6" t="s">
        <v>244</v>
      </c>
      <c r="K2687" s="7" t="s">
        <v>68</v>
      </c>
      <c r="L2687" s="6" t="s">
        <v>245</v>
      </c>
      <c r="M2687" s="6" t="s">
        <v>61</v>
      </c>
      <c r="N2687" s="7" t="s">
        <v>68</v>
      </c>
      <c r="O2687" s="7" t="s">
        <v>68</v>
      </c>
      <c r="P2687" s="6" t="s">
        <v>246</v>
      </c>
      <c r="Q2687" s="6" t="s">
        <v>1858</v>
      </c>
      <c r="R2687" s="6" t="s">
        <v>474</v>
      </c>
      <c r="S2687" s="6" t="s">
        <v>245</v>
      </c>
      <c r="T2687" s="6" t="s">
        <v>475</v>
      </c>
      <c r="U2687" s="6" t="s">
        <v>124</v>
      </c>
      <c r="V2687" s="6" t="s">
        <v>45</v>
      </c>
      <c r="W2687" s="6" t="s">
        <v>34</v>
      </c>
      <c r="X2687" s="6" t="s">
        <v>46</v>
      </c>
      <c r="Y2687" s="6" t="s">
        <v>47</v>
      </c>
      <c r="Z2687" s="6" t="s">
        <v>187</v>
      </c>
      <c r="AA2687" s="6" t="s">
        <v>2793</v>
      </c>
      <c r="AB2687" s="7">
        <v>2</v>
      </c>
      <c r="AC2687" s="7">
        <v>48800</v>
      </c>
      <c r="AD2687" s="7">
        <v>48.8</v>
      </c>
      <c r="AE2687" s="7">
        <v>444000</v>
      </c>
    </row>
    <row r="2688" spans="1:31" ht="22" customHeight="1" x14ac:dyDescent="0.3">
      <c r="A2688" s="2">
        <v>42381</v>
      </c>
      <c r="B2688" s="3" t="s">
        <v>31</v>
      </c>
      <c r="C2688" s="3" t="s">
        <v>56</v>
      </c>
      <c r="D2688" s="4" t="s">
        <v>68</v>
      </c>
      <c r="E2688" s="4" t="s">
        <v>68</v>
      </c>
      <c r="F2688" s="4" t="s">
        <v>68</v>
      </c>
      <c r="G2688" s="4" t="s">
        <v>68</v>
      </c>
      <c r="H2688" s="4" t="s">
        <v>68</v>
      </c>
      <c r="I2688" s="3" t="s">
        <v>1843</v>
      </c>
      <c r="J2688" s="3" t="s">
        <v>1676</v>
      </c>
      <c r="K2688" s="3" t="s">
        <v>1677</v>
      </c>
      <c r="L2688" s="3" t="s">
        <v>92</v>
      </c>
      <c r="M2688" s="3" t="s">
        <v>61</v>
      </c>
      <c r="N2688" s="8">
        <v>42196711</v>
      </c>
      <c r="O2688" s="4" t="s">
        <v>68</v>
      </c>
      <c r="P2688" s="3" t="s">
        <v>1678</v>
      </c>
      <c r="Q2688" s="3" t="s">
        <v>1858</v>
      </c>
      <c r="R2688" s="3" t="s">
        <v>91</v>
      </c>
      <c r="S2688" s="3" t="s">
        <v>92</v>
      </c>
      <c r="T2688" s="3" t="s">
        <v>93</v>
      </c>
      <c r="U2688" s="3" t="s">
        <v>94</v>
      </c>
      <c r="V2688" s="3" t="s">
        <v>45</v>
      </c>
      <c r="W2688" s="3" t="s">
        <v>34</v>
      </c>
      <c r="X2688" s="3" t="s">
        <v>46</v>
      </c>
      <c r="Y2688" s="3" t="s">
        <v>47</v>
      </c>
      <c r="Z2688" s="3" t="s">
        <v>205</v>
      </c>
      <c r="AA2688" s="3" t="s">
        <v>2616</v>
      </c>
      <c r="AB2688" s="4">
        <v>2</v>
      </c>
      <c r="AC2688" s="4">
        <v>25800</v>
      </c>
      <c r="AD2688" s="4">
        <v>25.8</v>
      </c>
      <c r="AE2688" s="4">
        <v>318000</v>
      </c>
    </row>
    <row r="2689" spans="1:31" ht="22" customHeight="1" x14ac:dyDescent="0.3">
      <c r="A2689" s="5">
        <v>42381</v>
      </c>
      <c r="B2689" s="6" t="s">
        <v>107</v>
      </c>
      <c r="C2689" s="6" t="s">
        <v>56</v>
      </c>
      <c r="D2689" s="7" t="s">
        <v>68</v>
      </c>
      <c r="E2689" s="7" t="s">
        <v>68</v>
      </c>
      <c r="F2689" s="7" t="s">
        <v>68</v>
      </c>
      <c r="G2689" s="7" t="s">
        <v>68</v>
      </c>
      <c r="H2689" s="7" t="s">
        <v>68</v>
      </c>
      <c r="I2689" s="6" t="s">
        <v>1843</v>
      </c>
      <c r="J2689" s="6" t="s">
        <v>108</v>
      </c>
      <c r="K2689" s="6" t="s">
        <v>109</v>
      </c>
      <c r="L2689" s="6" t="s">
        <v>110</v>
      </c>
      <c r="M2689" s="6" t="s">
        <v>61</v>
      </c>
      <c r="N2689" s="7">
        <v>4753761516.5299997</v>
      </c>
      <c r="O2689" s="7">
        <v>5421594553.2399998</v>
      </c>
      <c r="P2689" s="6" t="s">
        <v>1856</v>
      </c>
      <c r="Q2689" s="6" t="s">
        <v>1858</v>
      </c>
      <c r="R2689" s="6" t="s">
        <v>133</v>
      </c>
      <c r="S2689" s="6" t="s">
        <v>110</v>
      </c>
      <c r="T2689" s="6" t="s">
        <v>134</v>
      </c>
      <c r="U2689" s="6" t="s">
        <v>115</v>
      </c>
      <c r="V2689" s="6" t="s">
        <v>45</v>
      </c>
      <c r="W2689" s="6" t="s">
        <v>34</v>
      </c>
      <c r="X2689" s="6" t="s">
        <v>46</v>
      </c>
      <c r="Y2689" s="6" t="s">
        <v>47</v>
      </c>
      <c r="Z2689" s="6" t="s">
        <v>971</v>
      </c>
      <c r="AA2689" s="6" t="s">
        <v>2794</v>
      </c>
      <c r="AB2689" s="7">
        <v>16</v>
      </c>
      <c r="AC2689" s="7">
        <v>180544.01</v>
      </c>
      <c r="AD2689" s="7">
        <v>180.54</v>
      </c>
      <c r="AE2689" s="7">
        <v>3841000</v>
      </c>
    </row>
    <row r="2690" spans="1:31" ht="22" customHeight="1" x14ac:dyDescent="0.3">
      <c r="A2690" s="2">
        <v>42381</v>
      </c>
      <c r="B2690" s="3" t="s">
        <v>31</v>
      </c>
      <c r="C2690" s="3" t="s">
        <v>56</v>
      </c>
      <c r="D2690" s="3" t="s">
        <v>222</v>
      </c>
      <c r="E2690" s="3" t="s">
        <v>34</v>
      </c>
      <c r="F2690" s="4" t="s">
        <v>68</v>
      </c>
      <c r="G2690" s="4" t="s">
        <v>68</v>
      </c>
      <c r="H2690" s="4" t="s">
        <v>68</v>
      </c>
      <c r="I2690" s="3" t="s">
        <v>1882</v>
      </c>
      <c r="J2690" s="3" t="s">
        <v>1676</v>
      </c>
      <c r="K2690" s="3" t="s">
        <v>1677</v>
      </c>
      <c r="L2690" s="3" t="s">
        <v>92</v>
      </c>
      <c r="M2690" s="3" t="s">
        <v>61</v>
      </c>
      <c r="N2690" s="8">
        <v>42196711</v>
      </c>
      <c r="O2690" s="4" t="s">
        <v>68</v>
      </c>
      <c r="P2690" s="3" t="s">
        <v>1678</v>
      </c>
      <c r="Q2690" s="3" t="s">
        <v>1858</v>
      </c>
      <c r="R2690" s="3" t="s">
        <v>91</v>
      </c>
      <c r="S2690" s="3" t="s">
        <v>92</v>
      </c>
      <c r="T2690" s="3" t="s">
        <v>93</v>
      </c>
      <c r="U2690" s="3" t="s">
        <v>94</v>
      </c>
      <c r="V2690" s="3" t="s">
        <v>45</v>
      </c>
      <c r="W2690" s="3" t="s">
        <v>34</v>
      </c>
      <c r="X2690" s="3" t="s">
        <v>46</v>
      </c>
      <c r="Y2690" s="3" t="s">
        <v>47</v>
      </c>
      <c r="Z2690" s="3" t="s">
        <v>205</v>
      </c>
      <c r="AA2690" s="3" t="s">
        <v>2795</v>
      </c>
      <c r="AB2690" s="4">
        <v>6</v>
      </c>
      <c r="AC2690" s="4">
        <v>77400</v>
      </c>
      <c r="AD2690" s="4">
        <v>77.400000000000006</v>
      </c>
      <c r="AE2690" s="4">
        <v>954000</v>
      </c>
    </row>
    <row r="2691" spans="1:31" ht="22" customHeight="1" x14ac:dyDescent="0.3">
      <c r="A2691" s="5">
        <v>42381</v>
      </c>
      <c r="B2691" s="6" t="s">
        <v>31</v>
      </c>
      <c r="C2691" s="6" t="s">
        <v>56</v>
      </c>
      <c r="D2691" s="7" t="s">
        <v>68</v>
      </c>
      <c r="E2691" s="7" t="s">
        <v>68</v>
      </c>
      <c r="F2691" s="7" t="s">
        <v>68</v>
      </c>
      <c r="G2691" s="7" t="s">
        <v>68</v>
      </c>
      <c r="H2691" s="7" t="s">
        <v>68</v>
      </c>
      <c r="I2691" s="6" t="s">
        <v>1843</v>
      </c>
      <c r="J2691" s="6" t="s">
        <v>131</v>
      </c>
      <c r="K2691" s="7" t="s">
        <v>68</v>
      </c>
      <c r="L2691" s="7" t="s">
        <v>68</v>
      </c>
      <c r="M2691" s="6" t="s">
        <v>61</v>
      </c>
      <c r="N2691" s="7" t="s">
        <v>68</v>
      </c>
      <c r="O2691" s="7" t="s">
        <v>68</v>
      </c>
      <c r="P2691" s="6" t="s">
        <v>2782</v>
      </c>
      <c r="Q2691" s="6" t="s">
        <v>1858</v>
      </c>
      <c r="R2691" s="6" t="s">
        <v>133</v>
      </c>
      <c r="S2691" s="6" t="s">
        <v>110</v>
      </c>
      <c r="T2691" s="6" t="s">
        <v>134</v>
      </c>
      <c r="U2691" s="6" t="s">
        <v>115</v>
      </c>
      <c r="V2691" s="6" t="s">
        <v>45</v>
      </c>
      <c r="W2691" s="6" t="s">
        <v>34</v>
      </c>
      <c r="X2691" s="6" t="s">
        <v>46</v>
      </c>
      <c r="Y2691" s="6" t="s">
        <v>47</v>
      </c>
      <c r="Z2691" s="6" t="s">
        <v>971</v>
      </c>
      <c r="AA2691" s="6" t="s">
        <v>2796</v>
      </c>
      <c r="AB2691" s="7">
        <v>5</v>
      </c>
      <c r="AC2691" s="7">
        <v>42460</v>
      </c>
      <c r="AD2691" s="7">
        <v>42.46</v>
      </c>
      <c r="AE2691" s="7">
        <v>903000</v>
      </c>
    </row>
    <row r="2692" spans="1:31" ht="22" customHeight="1" x14ac:dyDescent="0.3">
      <c r="A2692" s="2">
        <v>42375</v>
      </c>
      <c r="B2692" s="3" t="s">
        <v>31</v>
      </c>
      <c r="C2692" s="3" t="s">
        <v>56</v>
      </c>
      <c r="D2692" s="4" t="s">
        <v>68</v>
      </c>
      <c r="E2692" s="4" t="s">
        <v>68</v>
      </c>
      <c r="F2692" s="4" t="s">
        <v>68</v>
      </c>
      <c r="G2692" s="4" t="s">
        <v>68</v>
      </c>
      <c r="H2692" s="4" t="s">
        <v>68</v>
      </c>
      <c r="I2692" s="3" t="s">
        <v>1843</v>
      </c>
      <c r="J2692" s="3" t="s">
        <v>1492</v>
      </c>
      <c r="K2692" s="4" t="s">
        <v>68</v>
      </c>
      <c r="L2692" s="3" t="s">
        <v>120</v>
      </c>
      <c r="M2692" s="4" t="s">
        <v>68</v>
      </c>
      <c r="N2692" s="4" t="s">
        <v>68</v>
      </c>
      <c r="O2692" s="4" t="s">
        <v>68</v>
      </c>
      <c r="P2692" s="3" t="s">
        <v>1493</v>
      </c>
      <c r="Q2692" s="3" t="s">
        <v>1858</v>
      </c>
      <c r="R2692" s="3" t="s">
        <v>122</v>
      </c>
      <c r="S2692" s="3" t="s">
        <v>120</v>
      </c>
      <c r="T2692" s="3" t="s">
        <v>123</v>
      </c>
      <c r="U2692" s="3" t="s">
        <v>124</v>
      </c>
      <c r="V2692" s="3" t="s">
        <v>45</v>
      </c>
      <c r="W2692" s="3" t="s">
        <v>34</v>
      </c>
      <c r="X2692" s="3" t="s">
        <v>46</v>
      </c>
      <c r="Y2692" s="3" t="s">
        <v>47</v>
      </c>
      <c r="Z2692" s="3" t="s">
        <v>129</v>
      </c>
      <c r="AA2692" s="3" t="s">
        <v>2797</v>
      </c>
      <c r="AB2692" s="4">
        <v>2</v>
      </c>
      <c r="AC2692" s="4">
        <v>43440</v>
      </c>
      <c r="AD2692" s="4">
        <v>43.44</v>
      </c>
      <c r="AE2692" s="4">
        <v>925000</v>
      </c>
    </row>
    <row r="2693" spans="1:31" ht="22" customHeight="1" x14ac:dyDescent="0.3">
      <c r="A2693" s="5">
        <v>42373</v>
      </c>
      <c r="B2693" s="6" t="s">
        <v>31</v>
      </c>
      <c r="C2693" s="6" t="s">
        <v>56</v>
      </c>
      <c r="D2693" s="7" t="s">
        <v>68</v>
      </c>
      <c r="E2693" s="7" t="s">
        <v>68</v>
      </c>
      <c r="F2693" s="7" t="s">
        <v>68</v>
      </c>
      <c r="G2693" s="7" t="s">
        <v>68</v>
      </c>
      <c r="H2693" s="7" t="s">
        <v>68</v>
      </c>
      <c r="I2693" s="6" t="s">
        <v>2798</v>
      </c>
      <c r="J2693" s="6" t="s">
        <v>2799</v>
      </c>
      <c r="K2693" s="6" t="s">
        <v>716</v>
      </c>
      <c r="L2693" s="6" t="s">
        <v>717</v>
      </c>
      <c r="M2693" s="7" t="s">
        <v>68</v>
      </c>
      <c r="N2693" s="7" t="s">
        <v>68</v>
      </c>
      <c r="O2693" s="7" t="s">
        <v>68</v>
      </c>
      <c r="P2693" s="6" t="s">
        <v>2800</v>
      </c>
      <c r="Q2693" s="6" t="s">
        <v>2801</v>
      </c>
      <c r="R2693" s="6" t="s">
        <v>133</v>
      </c>
      <c r="S2693" s="6" t="s">
        <v>110</v>
      </c>
      <c r="T2693" s="6" t="s">
        <v>134</v>
      </c>
      <c r="U2693" s="6" t="s">
        <v>115</v>
      </c>
      <c r="V2693" s="6" t="s">
        <v>408</v>
      </c>
      <c r="W2693" s="6" t="s">
        <v>34</v>
      </c>
      <c r="X2693" s="6" t="s">
        <v>409</v>
      </c>
      <c r="Y2693" s="6" t="s">
        <v>47</v>
      </c>
      <c r="Z2693" s="6" t="s">
        <v>2802</v>
      </c>
      <c r="AA2693" s="6" t="s">
        <v>2803</v>
      </c>
      <c r="AB2693" s="7">
        <v>1</v>
      </c>
      <c r="AC2693" s="7">
        <v>1130</v>
      </c>
      <c r="AD2693" s="7">
        <v>1.1299999999999999</v>
      </c>
      <c r="AE2693" s="7">
        <v>11700</v>
      </c>
    </row>
    <row r="2694" spans="1:31" ht="22" customHeight="1" x14ac:dyDescent="0.3">
      <c r="A2694" s="2">
        <v>42372</v>
      </c>
      <c r="B2694" s="3" t="s">
        <v>31</v>
      </c>
      <c r="C2694" s="3" t="s">
        <v>56</v>
      </c>
      <c r="D2694" s="4" t="s">
        <v>68</v>
      </c>
      <c r="E2694" s="4" t="s">
        <v>68</v>
      </c>
      <c r="F2694" s="4" t="s">
        <v>68</v>
      </c>
      <c r="G2694" s="4" t="s">
        <v>68</v>
      </c>
      <c r="H2694" s="4" t="s">
        <v>68</v>
      </c>
      <c r="I2694" s="3" t="s">
        <v>1843</v>
      </c>
      <c r="J2694" s="3" t="s">
        <v>1734</v>
      </c>
      <c r="K2694" s="4" t="s">
        <v>68</v>
      </c>
      <c r="L2694" s="3" t="s">
        <v>120</v>
      </c>
      <c r="M2694" s="4" t="s">
        <v>68</v>
      </c>
      <c r="N2694" s="4" t="s">
        <v>68</v>
      </c>
      <c r="O2694" s="4" t="s">
        <v>68</v>
      </c>
      <c r="P2694" s="3" t="s">
        <v>1735</v>
      </c>
      <c r="Q2694" s="3" t="s">
        <v>1858</v>
      </c>
      <c r="R2694" s="3" t="s">
        <v>122</v>
      </c>
      <c r="S2694" s="3" t="s">
        <v>120</v>
      </c>
      <c r="T2694" s="3" t="s">
        <v>123</v>
      </c>
      <c r="U2694" s="3" t="s">
        <v>124</v>
      </c>
      <c r="V2694" s="3" t="s">
        <v>45</v>
      </c>
      <c r="W2694" s="3" t="s">
        <v>34</v>
      </c>
      <c r="X2694" s="3" t="s">
        <v>46</v>
      </c>
      <c r="Y2694" s="3" t="s">
        <v>47</v>
      </c>
      <c r="Z2694" s="3" t="s">
        <v>187</v>
      </c>
      <c r="AA2694" s="3" t="s">
        <v>2804</v>
      </c>
      <c r="AB2694" s="4">
        <v>4</v>
      </c>
      <c r="AC2694" s="4">
        <v>12960</v>
      </c>
      <c r="AD2694" s="4">
        <v>12.96</v>
      </c>
      <c r="AE2694" s="4">
        <v>65700</v>
      </c>
    </row>
    <row r="2695" spans="1:31" ht="22" customHeight="1" x14ac:dyDescent="0.3">
      <c r="A2695" s="5">
        <v>42372</v>
      </c>
      <c r="B2695" s="6" t="s">
        <v>31</v>
      </c>
      <c r="C2695" s="6" t="s">
        <v>56</v>
      </c>
      <c r="D2695" s="7" t="s">
        <v>68</v>
      </c>
      <c r="E2695" s="7" t="s">
        <v>68</v>
      </c>
      <c r="F2695" s="7" t="s">
        <v>68</v>
      </c>
      <c r="G2695" s="7" t="s">
        <v>68</v>
      </c>
      <c r="H2695" s="7" t="s">
        <v>68</v>
      </c>
      <c r="I2695" s="6" t="s">
        <v>1843</v>
      </c>
      <c r="J2695" s="6" t="s">
        <v>200</v>
      </c>
      <c r="K2695" s="7" t="s">
        <v>68</v>
      </c>
      <c r="L2695" s="6" t="s">
        <v>99</v>
      </c>
      <c r="M2695" s="7" t="s">
        <v>68</v>
      </c>
      <c r="N2695" s="7" t="s">
        <v>68</v>
      </c>
      <c r="O2695" s="7" t="s">
        <v>68</v>
      </c>
      <c r="P2695" s="6" t="s">
        <v>202</v>
      </c>
      <c r="Q2695" s="6" t="s">
        <v>1858</v>
      </c>
      <c r="R2695" s="6" t="s">
        <v>133</v>
      </c>
      <c r="S2695" s="6" t="s">
        <v>110</v>
      </c>
      <c r="T2695" s="6" t="s">
        <v>134</v>
      </c>
      <c r="U2695" s="6" t="s">
        <v>115</v>
      </c>
      <c r="V2695" s="6" t="s">
        <v>45</v>
      </c>
      <c r="W2695" s="6" t="s">
        <v>34</v>
      </c>
      <c r="X2695" s="6" t="s">
        <v>46</v>
      </c>
      <c r="Y2695" s="6" t="s">
        <v>47</v>
      </c>
      <c r="Z2695" s="6" t="s">
        <v>971</v>
      </c>
      <c r="AA2695" s="6" t="s">
        <v>2805</v>
      </c>
      <c r="AB2695" s="7">
        <v>24</v>
      </c>
      <c r="AC2695" s="7">
        <v>270816.01</v>
      </c>
      <c r="AD2695" s="7">
        <v>270.82</v>
      </c>
      <c r="AE2695" s="7">
        <v>5762000</v>
      </c>
    </row>
    <row r="2696" spans="1:31" ht="22" customHeight="1" x14ac:dyDescent="0.3">
      <c r="A2696" s="2">
        <v>42372</v>
      </c>
      <c r="B2696" s="3" t="s">
        <v>31</v>
      </c>
      <c r="C2696" s="3" t="s">
        <v>56</v>
      </c>
      <c r="D2696" s="4" t="s">
        <v>68</v>
      </c>
      <c r="E2696" s="4" t="s">
        <v>68</v>
      </c>
      <c r="F2696" s="4" t="s">
        <v>68</v>
      </c>
      <c r="G2696" s="4" t="s">
        <v>68</v>
      </c>
      <c r="H2696" s="4" t="s">
        <v>68</v>
      </c>
      <c r="I2696" s="3" t="s">
        <v>1843</v>
      </c>
      <c r="J2696" s="3" t="s">
        <v>200</v>
      </c>
      <c r="K2696" s="4" t="s">
        <v>68</v>
      </c>
      <c r="L2696" s="3" t="s">
        <v>99</v>
      </c>
      <c r="M2696" s="4" t="s">
        <v>68</v>
      </c>
      <c r="N2696" s="4" t="s">
        <v>68</v>
      </c>
      <c r="O2696" s="4" t="s">
        <v>68</v>
      </c>
      <c r="P2696" s="3" t="s">
        <v>202</v>
      </c>
      <c r="Q2696" s="3" t="s">
        <v>1858</v>
      </c>
      <c r="R2696" s="3" t="s">
        <v>133</v>
      </c>
      <c r="S2696" s="3" t="s">
        <v>110</v>
      </c>
      <c r="T2696" s="3" t="s">
        <v>134</v>
      </c>
      <c r="U2696" s="3" t="s">
        <v>115</v>
      </c>
      <c r="V2696" s="3" t="s">
        <v>45</v>
      </c>
      <c r="W2696" s="3" t="s">
        <v>34</v>
      </c>
      <c r="X2696" s="3" t="s">
        <v>46</v>
      </c>
      <c r="Y2696" s="3" t="s">
        <v>47</v>
      </c>
      <c r="Z2696" s="3" t="s">
        <v>971</v>
      </c>
      <c r="AA2696" s="3" t="s">
        <v>2806</v>
      </c>
      <c r="AB2696" s="4">
        <v>8</v>
      </c>
      <c r="AC2696" s="4">
        <v>90272</v>
      </c>
      <c r="AD2696" s="4">
        <v>90.27</v>
      </c>
      <c r="AE2696" s="4">
        <v>1921000</v>
      </c>
    </row>
    <row r="2697" spans="1:31" ht="22" customHeight="1" x14ac:dyDescent="0.3">
      <c r="A2697" s="5">
        <v>42372</v>
      </c>
      <c r="B2697" s="6" t="s">
        <v>31</v>
      </c>
      <c r="C2697" s="6" t="s">
        <v>56</v>
      </c>
      <c r="D2697" s="7" t="s">
        <v>68</v>
      </c>
      <c r="E2697" s="7" t="s">
        <v>68</v>
      </c>
      <c r="F2697" s="7" t="s">
        <v>68</v>
      </c>
      <c r="G2697" s="7" t="s">
        <v>68</v>
      </c>
      <c r="H2697" s="7" t="s">
        <v>68</v>
      </c>
      <c r="I2697" s="6" t="s">
        <v>1843</v>
      </c>
      <c r="J2697" s="6" t="s">
        <v>2807</v>
      </c>
      <c r="K2697" s="7" t="s">
        <v>68</v>
      </c>
      <c r="L2697" s="6" t="s">
        <v>120</v>
      </c>
      <c r="M2697" s="7" t="s">
        <v>68</v>
      </c>
      <c r="N2697" s="7" t="s">
        <v>68</v>
      </c>
      <c r="O2697" s="7" t="s">
        <v>68</v>
      </c>
      <c r="P2697" s="6" t="s">
        <v>2808</v>
      </c>
      <c r="Q2697" s="6" t="s">
        <v>1858</v>
      </c>
      <c r="R2697" s="6" t="s">
        <v>2809</v>
      </c>
      <c r="S2697" s="6" t="s">
        <v>120</v>
      </c>
      <c r="T2697" s="6" t="s">
        <v>2810</v>
      </c>
      <c r="U2697" s="6" t="s">
        <v>124</v>
      </c>
      <c r="V2697" s="6" t="s">
        <v>45</v>
      </c>
      <c r="W2697" s="6" t="s">
        <v>34</v>
      </c>
      <c r="X2697" s="6" t="s">
        <v>46</v>
      </c>
      <c r="Y2697" s="6" t="s">
        <v>47</v>
      </c>
      <c r="Z2697" s="6" t="s">
        <v>2811</v>
      </c>
      <c r="AA2697" s="6" t="s">
        <v>2812</v>
      </c>
      <c r="AB2697" s="7">
        <v>2</v>
      </c>
      <c r="AC2697" s="7">
        <v>10500</v>
      </c>
      <c r="AD2697" s="7">
        <v>10.5</v>
      </c>
      <c r="AE2697" s="7">
        <v>85700</v>
      </c>
    </row>
    <row r="2698" spans="1:31" ht="22" customHeight="1" x14ac:dyDescent="0.3">
      <c r="A2698" s="2">
        <v>42371</v>
      </c>
      <c r="B2698" s="3" t="s">
        <v>31</v>
      </c>
      <c r="C2698" s="3" t="s">
        <v>56</v>
      </c>
      <c r="D2698" s="4" t="s">
        <v>68</v>
      </c>
      <c r="E2698" s="4" t="s">
        <v>68</v>
      </c>
      <c r="F2698" s="4" t="s">
        <v>68</v>
      </c>
      <c r="G2698" s="4" t="s">
        <v>68</v>
      </c>
      <c r="H2698" s="4" t="s">
        <v>68</v>
      </c>
      <c r="I2698" s="3" t="s">
        <v>1843</v>
      </c>
      <c r="J2698" s="3" t="s">
        <v>1676</v>
      </c>
      <c r="K2698" s="3" t="s">
        <v>1677</v>
      </c>
      <c r="L2698" s="3" t="s">
        <v>92</v>
      </c>
      <c r="M2698" s="3" t="s">
        <v>61</v>
      </c>
      <c r="N2698" s="8">
        <v>42196711</v>
      </c>
      <c r="O2698" s="4" t="s">
        <v>68</v>
      </c>
      <c r="P2698" s="3" t="s">
        <v>1678</v>
      </c>
      <c r="Q2698" s="3" t="s">
        <v>1858</v>
      </c>
      <c r="R2698" s="3" t="s">
        <v>91</v>
      </c>
      <c r="S2698" s="3" t="s">
        <v>92</v>
      </c>
      <c r="T2698" s="3" t="s">
        <v>93</v>
      </c>
      <c r="U2698" s="3" t="s">
        <v>94</v>
      </c>
      <c r="V2698" s="3" t="s">
        <v>45</v>
      </c>
      <c r="W2698" s="3" t="s">
        <v>34</v>
      </c>
      <c r="X2698" s="3" t="s">
        <v>46</v>
      </c>
      <c r="Y2698" s="3" t="s">
        <v>47</v>
      </c>
      <c r="Z2698" s="3" t="s">
        <v>205</v>
      </c>
      <c r="AA2698" s="3" t="s">
        <v>2616</v>
      </c>
      <c r="AB2698" s="4">
        <v>2</v>
      </c>
      <c r="AC2698" s="4">
        <v>25800</v>
      </c>
      <c r="AD2698" s="4">
        <v>25.8</v>
      </c>
      <c r="AE2698" s="4">
        <v>318000</v>
      </c>
    </row>
    <row r="2699" spans="1:31" ht="22" customHeight="1" x14ac:dyDescent="0.3">
      <c r="A2699" s="5">
        <v>42371</v>
      </c>
      <c r="B2699" s="6" t="s">
        <v>31</v>
      </c>
      <c r="C2699" s="6" t="s">
        <v>56</v>
      </c>
      <c r="D2699" s="7" t="s">
        <v>68</v>
      </c>
      <c r="E2699" s="7" t="s">
        <v>68</v>
      </c>
      <c r="F2699" s="7" t="s">
        <v>68</v>
      </c>
      <c r="G2699" s="7" t="s">
        <v>68</v>
      </c>
      <c r="H2699" s="7" t="s">
        <v>68</v>
      </c>
      <c r="I2699" s="6" t="s">
        <v>1843</v>
      </c>
      <c r="J2699" s="6" t="s">
        <v>1676</v>
      </c>
      <c r="K2699" s="6" t="s">
        <v>1677</v>
      </c>
      <c r="L2699" s="6" t="s">
        <v>92</v>
      </c>
      <c r="M2699" s="6" t="s">
        <v>61</v>
      </c>
      <c r="N2699" s="9">
        <v>42196711</v>
      </c>
      <c r="O2699" s="7" t="s">
        <v>68</v>
      </c>
      <c r="P2699" s="6" t="s">
        <v>1678</v>
      </c>
      <c r="Q2699" s="6" t="s">
        <v>1858</v>
      </c>
      <c r="R2699" s="6" t="s">
        <v>91</v>
      </c>
      <c r="S2699" s="6" t="s">
        <v>92</v>
      </c>
      <c r="T2699" s="6" t="s">
        <v>93</v>
      </c>
      <c r="U2699" s="6" t="s">
        <v>94</v>
      </c>
      <c r="V2699" s="6" t="s">
        <v>45</v>
      </c>
      <c r="W2699" s="6" t="s">
        <v>34</v>
      </c>
      <c r="X2699" s="6" t="s">
        <v>46</v>
      </c>
      <c r="Y2699" s="6" t="s">
        <v>47</v>
      </c>
      <c r="Z2699" s="6" t="s">
        <v>205</v>
      </c>
      <c r="AA2699" s="6" t="s">
        <v>2813</v>
      </c>
      <c r="AB2699" s="7">
        <v>12</v>
      </c>
      <c r="AC2699" s="7">
        <v>157200</v>
      </c>
      <c r="AD2699" s="7">
        <v>157.19999999999999</v>
      </c>
      <c r="AE2699" s="7">
        <v>1938000</v>
      </c>
    </row>
    <row r="2700" spans="1:31" ht="22" customHeight="1" x14ac:dyDescent="0.3">
      <c r="A2700" s="2">
        <v>42371</v>
      </c>
      <c r="B2700" s="3" t="s">
        <v>31</v>
      </c>
      <c r="C2700" s="3" t="s">
        <v>56</v>
      </c>
      <c r="D2700" s="4" t="s">
        <v>68</v>
      </c>
      <c r="E2700" s="4" t="s">
        <v>68</v>
      </c>
      <c r="F2700" s="4" t="s">
        <v>68</v>
      </c>
      <c r="G2700" s="4" t="s">
        <v>68</v>
      </c>
      <c r="H2700" s="4" t="s">
        <v>68</v>
      </c>
      <c r="I2700" s="3" t="s">
        <v>1843</v>
      </c>
      <c r="J2700" s="3" t="s">
        <v>1676</v>
      </c>
      <c r="K2700" s="3" t="s">
        <v>1677</v>
      </c>
      <c r="L2700" s="3" t="s">
        <v>92</v>
      </c>
      <c r="M2700" s="3" t="s">
        <v>61</v>
      </c>
      <c r="N2700" s="8">
        <v>42196711</v>
      </c>
      <c r="O2700" s="4" t="s">
        <v>68</v>
      </c>
      <c r="P2700" s="3" t="s">
        <v>1678</v>
      </c>
      <c r="Q2700" s="3" t="s">
        <v>1858</v>
      </c>
      <c r="R2700" s="3" t="s">
        <v>91</v>
      </c>
      <c r="S2700" s="3" t="s">
        <v>92</v>
      </c>
      <c r="T2700" s="3" t="s">
        <v>93</v>
      </c>
      <c r="U2700" s="3" t="s">
        <v>94</v>
      </c>
      <c r="V2700" s="3" t="s">
        <v>45</v>
      </c>
      <c r="W2700" s="3" t="s">
        <v>34</v>
      </c>
      <c r="X2700" s="3" t="s">
        <v>46</v>
      </c>
      <c r="Y2700" s="3" t="s">
        <v>47</v>
      </c>
      <c r="Z2700" s="3" t="s">
        <v>205</v>
      </c>
      <c r="AA2700" s="3" t="s">
        <v>2814</v>
      </c>
      <c r="AB2700" s="4">
        <v>6</v>
      </c>
      <c r="AC2700" s="4">
        <v>77400</v>
      </c>
      <c r="AD2700" s="4">
        <v>77.400000000000006</v>
      </c>
      <c r="AE2700" s="4">
        <v>954000</v>
      </c>
    </row>
    <row r="2701" spans="1:31" ht="22" customHeight="1" x14ac:dyDescent="0.3">
      <c r="A2701" s="5">
        <v>42369</v>
      </c>
      <c r="B2701" s="6" t="s">
        <v>31</v>
      </c>
      <c r="C2701" s="6" t="s">
        <v>56</v>
      </c>
      <c r="D2701" s="7" t="s">
        <v>68</v>
      </c>
      <c r="E2701" s="7" t="s">
        <v>68</v>
      </c>
      <c r="F2701" s="7" t="s">
        <v>68</v>
      </c>
      <c r="G2701" s="7" t="s">
        <v>68</v>
      </c>
      <c r="H2701" s="7" t="s">
        <v>68</v>
      </c>
      <c r="I2701" s="6" t="s">
        <v>1843</v>
      </c>
      <c r="J2701" s="6" t="s">
        <v>244</v>
      </c>
      <c r="K2701" s="7" t="s">
        <v>68</v>
      </c>
      <c r="L2701" s="6" t="s">
        <v>245</v>
      </c>
      <c r="M2701" s="6" t="s">
        <v>61</v>
      </c>
      <c r="N2701" s="7" t="s">
        <v>68</v>
      </c>
      <c r="O2701" s="7" t="s">
        <v>68</v>
      </c>
      <c r="P2701" s="6" t="s">
        <v>246</v>
      </c>
      <c r="Q2701" s="6" t="s">
        <v>1858</v>
      </c>
      <c r="R2701" s="6" t="s">
        <v>474</v>
      </c>
      <c r="S2701" s="6" t="s">
        <v>245</v>
      </c>
      <c r="T2701" s="6" t="s">
        <v>475</v>
      </c>
      <c r="U2701" s="6" t="s">
        <v>124</v>
      </c>
      <c r="V2701" s="6" t="s">
        <v>45</v>
      </c>
      <c r="W2701" s="6" t="s">
        <v>34</v>
      </c>
      <c r="X2701" s="6" t="s">
        <v>46</v>
      </c>
      <c r="Y2701" s="6" t="s">
        <v>47</v>
      </c>
      <c r="Z2701" s="6" t="s">
        <v>187</v>
      </c>
      <c r="AA2701" s="6" t="s">
        <v>2815</v>
      </c>
      <c r="AB2701" s="7">
        <v>3</v>
      </c>
      <c r="AC2701" s="7">
        <v>73200</v>
      </c>
      <c r="AD2701" s="7">
        <v>73.2</v>
      </c>
      <c r="AE2701" s="7">
        <v>671000</v>
      </c>
    </row>
    <row r="2702" spans="1:31" ht="22" customHeight="1" x14ac:dyDescent="0.3">
      <c r="A2702" s="2">
        <v>42369</v>
      </c>
      <c r="B2702" s="3" t="s">
        <v>31</v>
      </c>
      <c r="C2702" s="3" t="s">
        <v>56</v>
      </c>
      <c r="D2702" s="4" t="s">
        <v>68</v>
      </c>
      <c r="E2702" s="4" t="s">
        <v>68</v>
      </c>
      <c r="F2702" s="4" t="s">
        <v>68</v>
      </c>
      <c r="G2702" s="4" t="s">
        <v>68</v>
      </c>
      <c r="H2702" s="4" t="s">
        <v>68</v>
      </c>
      <c r="I2702" s="3" t="s">
        <v>1955</v>
      </c>
      <c r="J2702" s="3" t="s">
        <v>2816</v>
      </c>
      <c r="K2702" s="4" t="s">
        <v>68</v>
      </c>
      <c r="L2702" s="3" t="s">
        <v>2148</v>
      </c>
      <c r="M2702" s="4" t="s">
        <v>68</v>
      </c>
      <c r="N2702" s="4" t="s">
        <v>68</v>
      </c>
      <c r="O2702" s="4" t="s">
        <v>68</v>
      </c>
      <c r="P2702" s="3" t="s">
        <v>2817</v>
      </c>
      <c r="Q2702" s="3" t="s">
        <v>1858</v>
      </c>
      <c r="R2702" s="3" t="s">
        <v>2818</v>
      </c>
      <c r="S2702" s="3" t="s">
        <v>788</v>
      </c>
      <c r="T2702" s="3" t="s">
        <v>2819</v>
      </c>
      <c r="U2702" s="3" t="s">
        <v>352</v>
      </c>
      <c r="V2702" s="3" t="s">
        <v>45</v>
      </c>
      <c r="W2702" s="3" t="s">
        <v>34</v>
      </c>
      <c r="X2702" s="3" t="s">
        <v>46</v>
      </c>
      <c r="Y2702" s="3" t="s">
        <v>47</v>
      </c>
      <c r="Z2702" s="3" t="s">
        <v>2820</v>
      </c>
      <c r="AA2702" s="3" t="s">
        <v>2821</v>
      </c>
      <c r="AB2702" s="4">
        <v>2</v>
      </c>
      <c r="AC2702" s="4">
        <v>8407</v>
      </c>
      <c r="AD2702" s="4">
        <v>8.41</v>
      </c>
      <c r="AE2702" s="4">
        <v>27700</v>
      </c>
    </row>
    <row r="2703" spans="1:31" ht="22" customHeight="1" x14ac:dyDescent="0.3">
      <c r="A2703" s="5">
        <v>42369</v>
      </c>
      <c r="B2703" s="6" t="s">
        <v>31</v>
      </c>
      <c r="C2703" s="6" t="s">
        <v>56</v>
      </c>
      <c r="D2703" s="6" t="s">
        <v>222</v>
      </c>
      <c r="E2703" s="6" t="s">
        <v>34</v>
      </c>
      <c r="F2703" s="7" t="s">
        <v>68</v>
      </c>
      <c r="G2703" s="7" t="s">
        <v>68</v>
      </c>
      <c r="H2703" s="7" t="s">
        <v>68</v>
      </c>
      <c r="I2703" s="6" t="s">
        <v>1882</v>
      </c>
      <c r="J2703" s="6" t="s">
        <v>244</v>
      </c>
      <c r="K2703" s="7" t="s">
        <v>68</v>
      </c>
      <c r="L2703" s="6" t="s">
        <v>245</v>
      </c>
      <c r="M2703" s="6" t="s">
        <v>61</v>
      </c>
      <c r="N2703" s="7" t="s">
        <v>68</v>
      </c>
      <c r="O2703" s="7" t="s">
        <v>68</v>
      </c>
      <c r="P2703" s="6" t="s">
        <v>246</v>
      </c>
      <c r="Q2703" s="6" t="s">
        <v>1858</v>
      </c>
      <c r="R2703" s="6" t="s">
        <v>474</v>
      </c>
      <c r="S2703" s="6" t="s">
        <v>245</v>
      </c>
      <c r="T2703" s="6" t="s">
        <v>475</v>
      </c>
      <c r="U2703" s="6" t="s">
        <v>124</v>
      </c>
      <c r="V2703" s="6" t="s">
        <v>45</v>
      </c>
      <c r="W2703" s="6" t="s">
        <v>34</v>
      </c>
      <c r="X2703" s="6" t="s">
        <v>46</v>
      </c>
      <c r="Y2703" s="6" t="s">
        <v>47</v>
      </c>
      <c r="Z2703" s="6" t="s">
        <v>187</v>
      </c>
      <c r="AA2703" s="6" t="s">
        <v>2822</v>
      </c>
      <c r="AB2703" s="7">
        <v>2</v>
      </c>
      <c r="AC2703" s="7">
        <v>48800</v>
      </c>
      <c r="AD2703" s="7">
        <v>48.8</v>
      </c>
      <c r="AE2703" s="7">
        <v>447000</v>
      </c>
    </row>
    <row r="2704" spans="1:31" ht="22" customHeight="1" x14ac:dyDescent="0.3">
      <c r="A2704" s="2">
        <v>42366</v>
      </c>
      <c r="B2704" s="3" t="s">
        <v>31</v>
      </c>
      <c r="C2704" s="3" t="s">
        <v>56</v>
      </c>
      <c r="D2704" s="4" t="s">
        <v>68</v>
      </c>
      <c r="E2704" s="4" t="s">
        <v>68</v>
      </c>
      <c r="F2704" s="4" t="s">
        <v>68</v>
      </c>
      <c r="G2704" s="4" t="s">
        <v>68</v>
      </c>
      <c r="H2704" s="4" t="s">
        <v>68</v>
      </c>
      <c r="I2704" s="3" t="s">
        <v>1843</v>
      </c>
      <c r="J2704" s="3" t="s">
        <v>200</v>
      </c>
      <c r="K2704" s="4" t="s">
        <v>68</v>
      </c>
      <c r="L2704" s="3" t="s">
        <v>99</v>
      </c>
      <c r="M2704" s="4" t="s">
        <v>68</v>
      </c>
      <c r="N2704" s="4" t="s">
        <v>68</v>
      </c>
      <c r="O2704" s="4" t="s">
        <v>68</v>
      </c>
      <c r="P2704" s="3" t="s">
        <v>202</v>
      </c>
      <c r="Q2704" s="3" t="s">
        <v>1858</v>
      </c>
      <c r="R2704" s="3" t="s">
        <v>133</v>
      </c>
      <c r="S2704" s="3" t="s">
        <v>110</v>
      </c>
      <c r="T2704" s="3" t="s">
        <v>134</v>
      </c>
      <c r="U2704" s="3" t="s">
        <v>115</v>
      </c>
      <c r="V2704" s="3" t="s">
        <v>45</v>
      </c>
      <c r="W2704" s="3" t="s">
        <v>34</v>
      </c>
      <c r="X2704" s="3" t="s">
        <v>46</v>
      </c>
      <c r="Y2704" s="3" t="s">
        <v>47</v>
      </c>
      <c r="Z2704" s="3" t="s">
        <v>971</v>
      </c>
      <c r="AA2704" s="3" t="s">
        <v>2823</v>
      </c>
      <c r="AB2704" s="4">
        <v>2</v>
      </c>
      <c r="AC2704" s="4">
        <v>19240</v>
      </c>
      <c r="AD2704" s="4">
        <v>19.239999999999998</v>
      </c>
      <c r="AE2704" s="4">
        <v>435000</v>
      </c>
    </row>
    <row r="2705" spans="1:31" ht="22" customHeight="1" x14ac:dyDescent="0.3">
      <c r="A2705" s="5">
        <v>42365</v>
      </c>
      <c r="B2705" s="6" t="s">
        <v>31</v>
      </c>
      <c r="C2705" s="6" t="s">
        <v>56</v>
      </c>
      <c r="D2705" s="7" t="s">
        <v>68</v>
      </c>
      <c r="E2705" s="7" t="s">
        <v>68</v>
      </c>
      <c r="F2705" s="7" t="s">
        <v>68</v>
      </c>
      <c r="G2705" s="7" t="s">
        <v>68</v>
      </c>
      <c r="H2705" s="7" t="s">
        <v>68</v>
      </c>
      <c r="I2705" s="6" t="s">
        <v>1843</v>
      </c>
      <c r="J2705" s="6" t="s">
        <v>1676</v>
      </c>
      <c r="K2705" s="6" t="s">
        <v>1677</v>
      </c>
      <c r="L2705" s="6" t="s">
        <v>92</v>
      </c>
      <c r="M2705" s="6" t="s">
        <v>61</v>
      </c>
      <c r="N2705" s="9">
        <v>42196711</v>
      </c>
      <c r="O2705" s="7" t="s">
        <v>68</v>
      </c>
      <c r="P2705" s="6" t="s">
        <v>1678</v>
      </c>
      <c r="Q2705" s="6" t="s">
        <v>1858</v>
      </c>
      <c r="R2705" s="6" t="s">
        <v>91</v>
      </c>
      <c r="S2705" s="6" t="s">
        <v>92</v>
      </c>
      <c r="T2705" s="6" t="s">
        <v>93</v>
      </c>
      <c r="U2705" s="6" t="s">
        <v>94</v>
      </c>
      <c r="V2705" s="6" t="s">
        <v>45</v>
      </c>
      <c r="W2705" s="6" t="s">
        <v>34</v>
      </c>
      <c r="X2705" s="6" t="s">
        <v>46</v>
      </c>
      <c r="Y2705" s="6" t="s">
        <v>47</v>
      </c>
      <c r="Z2705" s="6" t="s">
        <v>205</v>
      </c>
      <c r="AA2705" s="6" t="s">
        <v>2824</v>
      </c>
      <c r="AB2705" s="7">
        <v>4</v>
      </c>
      <c r="AC2705" s="7">
        <v>51600</v>
      </c>
      <c r="AD2705" s="7">
        <v>51.6</v>
      </c>
      <c r="AE2705" s="7">
        <v>621000</v>
      </c>
    </row>
    <row r="2706" spans="1:31" ht="22" customHeight="1" x14ac:dyDescent="0.3">
      <c r="A2706" s="2">
        <v>42365</v>
      </c>
      <c r="B2706" s="3" t="s">
        <v>31</v>
      </c>
      <c r="C2706" s="3" t="s">
        <v>56</v>
      </c>
      <c r="D2706" s="4" t="s">
        <v>68</v>
      </c>
      <c r="E2706" s="4" t="s">
        <v>68</v>
      </c>
      <c r="F2706" s="4" t="s">
        <v>68</v>
      </c>
      <c r="G2706" s="4" t="s">
        <v>68</v>
      </c>
      <c r="H2706" s="4" t="s">
        <v>68</v>
      </c>
      <c r="I2706" s="3" t="s">
        <v>1843</v>
      </c>
      <c r="J2706" s="3" t="s">
        <v>1676</v>
      </c>
      <c r="K2706" s="3" t="s">
        <v>1677</v>
      </c>
      <c r="L2706" s="3" t="s">
        <v>92</v>
      </c>
      <c r="M2706" s="3" t="s">
        <v>61</v>
      </c>
      <c r="N2706" s="8">
        <v>42196711</v>
      </c>
      <c r="O2706" s="4" t="s">
        <v>68</v>
      </c>
      <c r="P2706" s="3" t="s">
        <v>1678</v>
      </c>
      <c r="Q2706" s="3" t="s">
        <v>1858</v>
      </c>
      <c r="R2706" s="3" t="s">
        <v>91</v>
      </c>
      <c r="S2706" s="3" t="s">
        <v>92</v>
      </c>
      <c r="T2706" s="3" t="s">
        <v>93</v>
      </c>
      <c r="U2706" s="3" t="s">
        <v>94</v>
      </c>
      <c r="V2706" s="3" t="s">
        <v>45</v>
      </c>
      <c r="W2706" s="3" t="s">
        <v>34</v>
      </c>
      <c r="X2706" s="3" t="s">
        <v>46</v>
      </c>
      <c r="Y2706" s="3" t="s">
        <v>47</v>
      </c>
      <c r="Z2706" s="3" t="s">
        <v>205</v>
      </c>
      <c r="AA2706" s="3" t="s">
        <v>2825</v>
      </c>
      <c r="AB2706" s="4">
        <v>8</v>
      </c>
      <c r="AC2706" s="4">
        <v>104800</v>
      </c>
      <c r="AD2706" s="4">
        <v>104.8</v>
      </c>
      <c r="AE2706" s="4">
        <v>1262000</v>
      </c>
    </row>
    <row r="2707" spans="1:31" ht="22" customHeight="1" x14ac:dyDescent="0.3">
      <c r="A2707" s="5">
        <v>42365</v>
      </c>
      <c r="B2707" s="6" t="s">
        <v>31</v>
      </c>
      <c r="C2707" s="6" t="s">
        <v>56</v>
      </c>
      <c r="D2707" s="7" t="s">
        <v>68</v>
      </c>
      <c r="E2707" s="7" t="s">
        <v>68</v>
      </c>
      <c r="F2707" s="7" t="s">
        <v>68</v>
      </c>
      <c r="G2707" s="7" t="s">
        <v>68</v>
      </c>
      <c r="H2707" s="7" t="s">
        <v>68</v>
      </c>
      <c r="I2707" s="6" t="s">
        <v>1843</v>
      </c>
      <c r="J2707" s="6" t="s">
        <v>1676</v>
      </c>
      <c r="K2707" s="6" t="s">
        <v>1677</v>
      </c>
      <c r="L2707" s="6" t="s">
        <v>92</v>
      </c>
      <c r="M2707" s="6" t="s">
        <v>61</v>
      </c>
      <c r="N2707" s="9">
        <v>42196711</v>
      </c>
      <c r="O2707" s="7" t="s">
        <v>68</v>
      </c>
      <c r="P2707" s="6" t="s">
        <v>1678</v>
      </c>
      <c r="Q2707" s="6" t="s">
        <v>1858</v>
      </c>
      <c r="R2707" s="6" t="s">
        <v>91</v>
      </c>
      <c r="S2707" s="6" t="s">
        <v>92</v>
      </c>
      <c r="T2707" s="6" t="s">
        <v>93</v>
      </c>
      <c r="U2707" s="6" t="s">
        <v>94</v>
      </c>
      <c r="V2707" s="6" t="s">
        <v>45</v>
      </c>
      <c r="W2707" s="6" t="s">
        <v>34</v>
      </c>
      <c r="X2707" s="6" t="s">
        <v>46</v>
      </c>
      <c r="Y2707" s="6" t="s">
        <v>47</v>
      </c>
      <c r="Z2707" s="6" t="s">
        <v>205</v>
      </c>
      <c r="AA2707" s="6" t="s">
        <v>2826</v>
      </c>
      <c r="AB2707" s="7">
        <v>4</v>
      </c>
      <c r="AC2707" s="7">
        <v>51600</v>
      </c>
      <c r="AD2707" s="7">
        <v>51.6</v>
      </c>
      <c r="AE2707" s="7">
        <v>621000</v>
      </c>
    </row>
    <row r="2708" spans="1:31" ht="22" customHeight="1" x14ac:dyDescent="0.3">
      <c r="A2708" s="2">
        <v>42360</v>
      </c>
      <c r="B2708" s="3" t="s">
        <v>107</v>
      </c>
      <c r="C2708" s="3" t="s">
        <v>56</v>
      </c>
      <c r="D2708" s="4" t="s">
        <v>68</v>
      </c>
      <c r="E2708" s="4" t="s">
        <v>68</v>
      </c>
      <c r="F2708" s="4" t="s">
        <v>68</v>
      </c>
      <c r="G2708" s="4" t="s">
        <v>68</v>
      </c>
      <c r="H2708" s="4" t="s">
        <v>68</v>
      </c>
      <c r="I2708" s="3" t="s">
        <v>1843</v>
      </c>
      <c r="J2708" s="3" t="s">
        <v>1429</v>
      </c>
      <c r="K2708" s="3" t="s">
        <v>1430</v>
      </c>
      <c r="L2708" s="3" t="s">
        <v>110</v>
      </c>
      <c r="M2708" s="3" t="s">
        <v>61</v>
      </c>
      <c r="N2708" s="4">
        <v>4753761516.5299997</v>
      </c>
      <c r="O2708" s="4">
        <v>5288790928.5600004</v>
      </c>
      <c r="P2708" s="3" t="s">
        <v>1431</v>
      </c>
      <c r="Q2708" s="3" t="s">
        <v>1858</v>
      </c>
      <c r="R2708" s="3" t="s">
        <v>133</v>
      </c>
      <c r="S2708" s="3" t="s">
        <v>110</v>
      </c>
      <c r="T2708" s="3" t="s">
        <v>134</v>
      </c>
      <c r="U2708" s="3" t="s">
        <v>115</v>
      </c>
      <c r="V2708" s="3" t="s">
        <v>45</v>
      </c>
      <c r="W2708" s="3" t="s">
        <v>34</v>
      </c>
      <c r="X2708" s="3" t="s">
        <v>46</v>
      </c>
      <c r="Y2708" s="3" t="s">
        <v>47</v>
      </c>
      <c r="Z2708" s="3" t="s">
        <v>971</v>
      </c>
      <c r="AA2708" s="3" t="s">
        <v>2827</v>
      </c>
      <c r="AB2708" s="4">
        <v>2</v>
      </c>
      <c r="AC2708" s="4">
        <v>19240</v>
      </c>
      <c r="AD2708" s="4">
        <v>19.239999999999998</v>
      </c>
      <c r="AE2708" s="4">
        <v>435000</v>
      </c>
    </row>
    <row r="2709" spans="1:31" ht="22" hidden="1" customHeight="1" x14ac:dyDescent="0.3">
      <c r="A2709" s="5">
        <v>42353</v>
      </c>
      <c r="B2709" s="6" t="s">
        <v>341</v>
      </c>
      <c r="C2709" s="6" t="s">
        <v>342</v>
      </c>
      <c r="D2709" s="7" t="s">
        <v>68</v>
      </c>
      <c r="E2709" s="7" t="s">
        <v>68</v>
      </c>
      <c r="F2709" s="7" t="s">
        <v>68</v>
      </c>
      <c r="G2709" s="7" t="s">
        <v>68</v>
      </c>
      <c r="H2709" s="7" t="s">
        <v>68</v>
      </c>
      <c r="I2709" s="6" t="s">
        <v>343</v>
      </c>
      <c r="J2709" s="6" t="s">
        <v>108</v>
      </c>
      <c r="K2709" s="6" t="s">
        <v>109</v>
      </c>
      <c r="L2709" s="6" t="s">
        <v>110</v>
      </c>
      <c r="M2709" s="6" t="s">
        <v>61</v>
      </c>
      <c r="N2709" s="7">
        <v>4753761516.5299997</v>
      </c>
      <c r="O2709" s="7">
        <v>5421594553.2399998</v>
      </c>
      <c r="P2709" s="6" t="s">
        <v>1856</v>
      </c>
      <c r="Q2709" s="6" t="s">
        <v>344</v>
      </c>
      <c r="R2709" s="6" t="s">
        <v>133</v>
      </c>
      <c r="S2709" s="6" t="s">
        <v>110</v>
      </c>
      <c r="T2709" s="6" t="s">
        <v>134</v>
      </c>
      <c r="U2709" s="6" t="s">
        <v>115</v>
      </c>
      <c r="V2709" s="6" t="s">
        <v>45</v>
      </c>
      <c r="W2709" s="6" t="s">
        <v>34</v>
      </c>
      <c r="X2709" s="6" t="s">
        <v>46</v>
      </c>
      <c r="Y2709" s="6" t="s">
        <v>47</v>
      </c>
      <c r="Z2709" s="6" t="s">
        <v>971</v>
      </c>
      <c r="AA2709" s="6" t="s">
        <v>2828</v>
      </c>
      <c r="AB2709" s="7">
        <v>2</v>
      </c>
      <c r="AC2709" s="7">
        <v>25008</v>
      </c>
      <c r="AD2709" s="7">
        <v>25.01</v>
      </c>
      <c r="AE2709" s="7">
        <v>565000</v>
      </c>
    </row>
    <row r="2710" spans="1:31" ht="22" customHeight="1" x14ac:dyDescent="0.3">
      <c r="A2710" s="2">
        <v>42351</v>
      </c>
      <c r="B2710" s="3" t="s">
        <v>31</v>
      </c>
      <c r="C2710" s="3" t="s">
        <v>56</v>
      </c>
      <c r="D2710" s="4" t="s">
        <v>68</v>
      </c>
      <c r="E2710" s="4" t="s">
        <v>68</v>
      </c>
      <c r="F2710" s="4" t="s">
        <v>68</v>
      </c>
      <c r="G2710" s="4" t="s">
        <v>68</v>
      </c>
      <c r="H2710" s="4" t="s">
        <v>68</v>
      </c>
      <c r="I2710" s="3" t="s">
        <v>1843</v>
      </c>
      <c r="J2710" s="3" t="s">
        <v>1676</v>
      </c>
      <c r="K2710" s="3" t="s">
        <v>1677</v>
      </c>
      <c r="L2710" s="3" t="s">
        <v>92</v>
      </c>
      <c r="M2710" s="3" t="s">
        <v>61</v>
      </c>
      <c r="N2710" s="8">
        <v>42196711</v>
      </c>
      <c r="O2710" s="4" t="s">
        <v>68</v>
      </c>
      <c r="P2710" s="3" t="s">
        <v>1678</v>
      </c>
      <c r="Q2710" s="3" t="s">
        <v>1858</v>
      </c>
      <c r="R2710" s="3" t="s">
        <v>91</v>
      </c>
      <c r="S2710" s="3" t="s">
        <v>92</v>
      </c>
      <c r="T2710" s="3" t="s">
        <v>93</v>
      </c>
      <c r="U2710" s="3" t="s">
        <v>94</v>
      </c>
      <c r="V2710" s="3" t="s">
        <v>45</v>
      </c>
      <c r="W2710" s="3" t="s">
        <v>34</v>
      </c>
      <c r="X2710" s="3" t="s">
        <v>46</v>
      </c>
      <c r="Y2710" s="3" t="s">
        <v>47</v>
      </c>
      <c r="Z2710" s="3" t="s">
        <v>205</v>
      </c>
      <c r="AA2710" s="3" t="s">
        <v>2829</v>
      </c>
      <c r="AB2710" s="4">
        <v>10</v>
      </c>
      <c r="AC2710" s="4">
        <v>129000</v>
      </c>
      <c r="AD2710" s="4">
        <v>129</v>
      </c>
      <c r="AE2710" s="4">
        <v>1553000</v>
      </c>
    </row>
    <row r="2711" spans="1:31" ht="22" customHeight="1" x14ac:dyDescent="0.3">
      <c r="A2711" s="5">
        <v>42351</v>
      </c>
      <c r="B2711" s="6" t="s">
        <v>31</v>
      </c>
      <c r="C2711" s="6" t="s">
        <v>56</v>
      </c>
      <c r="D2711" s="7" t="s">
        <v>68</v>
      </c>
      <c r="E2711" s="7" t="s">
        <v>68</v>
      </c>
      <c r="F2711" s="7" t="s">
        <v>68</v>
      </c>
      <c r="G2711" s="7" t="s">
        <v>68</v>
      </c>
      <c r="H2711" s="7" t="s">
        <v>68</v>
      </c>
      <c r="I2711" s="6" t="s">
        <v>1843</v>
      </c>
      <c r="J2711" s="6" t="s">
        <v>1676</v>
      </c>
      <c r="K2711" s="6" t="s">
        <v>1677</v>
      </c>
      <c r="L2711" s="6" t="s">
        <v>92</v>
      </c>
      <c r="M2711" s="6" t="s">
        <v>61</v>
      </c>
      <c r="N2711" s="9">
        <v>42196711</v>
      </c>
      <c r="O2711" s="7" t="s">
        <v>68</v>
      </c>
      <c r="P2711" s="6" t="s">
        <v>1678</v>
      </c>
      <c r="Q2711" s="6" t="s">
        <v>1858</v>
      </c>
      <c r="R2711" s="6" t="s">
        <v>91</v>
      </c>
      <c r="S2711" s="6" t="s">
        <v>92</v>
      </c>
      <c r="T2711" s="6" t="s">
        <v>93</v>
      </c>
      <c r="U2711" s="6" t="s">
        <v>94</v>
      </c>
      <c r="V2711" s="6" t="s">
        <v>45</v>
      </c>
      <c r="W2711" s="6" t="s">
        <v>34</v>
      </c>
      <c r="X2711" s="6" t="s">
        <v>46</v>
      </c>
      <c r="Y2711" s="6" t="s">
        <v>47</v>
      </c>
      <c r="Z2711" s="6" t="s">
        <v>205</v>
      </c>
      <c r="AA2711" s="6" t="s">
        <v>2830</v>
      </c>
      <c r="AB2711" s="7">
        <v>2</v>
      </c>
      <c r="AC2711" s="7">
        <v>25800</v>
      </c>
      <c r="AD2711" s="7">
        <v>25.8</v>
      </c>
      <c r="AE2711" s="7">
        <v>311000</v>
      </c>
    </row>
    <row r="2712" spans="1:31" ht="22" customHeight="1" x14ac:dyDescent="0.3">
      <c r="A2712" s="2">
        <v>42351</v>
      </c>
      <c r="B2712" s="3" t="s">
        <v>31</v>
      </c>
      <c r="C2712" s="3" t="s">
        <v>56</v>
      </c>
      <c r="D2712" s="4" t="s">
        <v>68</v>
      </c>
      <c r="E2712" s="4" t="s">
        <v>68</v>
      </c>
      <c r="F2712" s="4" t="s">
        <v>68</v>
      </c>
      <c r="G2712" s="4" t="s">
        <v>68</v>
      </c>
      <c r="H2712" s="4" t="s">
        <v>68</v>
      </c>
      <c r="I2712" s="3" t="s">
        <v>1843</v>
      </c>
      <c r="J2712" s="3" t="s">
        <v>1676</v>
      </c>
      <c r="K2712" s="3" t="s">
        <v>1677</v>
      </c>
      <c r="L2712" s="3" t="s">
        <v>92</v>
      </c>
      <c r="M2712" s="3" t="s">
        <v>61</v>
      </c>
      <c r="N2712" s="8">
        <v>42196711</v>
      </c>
      <c r="O2712" s="4" t="s">
        <v>68</v>
      </c>
      <c r="P2712" s="3" t="s">
        <v>1678</v>
      </c>
      <c r="Q2712" s="3" t="s">
        <v>1858</v>
      </c>
      <c r="R2712" s="3" t="s">
        <v>91</v>
      </c>
      <c r="S2712" s="3" t="s">
        <v>92</v>
      </c>
      <c r="T2712" s="3" t="s">
        <v>93</v>
      </c>
      <c r="U2712" s="3" t="s">
        <v>94</v>
      </c>
      <c r="V2712" s="3" t="s">
        <v>45</v>
      </c>
      <c r="W2712" s="3" t="s">
        <v>34</v>
      </c>
      <c r="X2712" s="3" t="s">
        <v>46</v>
      </c>
      <c r="Y2712" s="3" t="s">
        <v>47</v>
      </c>
      <c r="Z2712" s="3" t="s">
        <v>205</v>
      </c>
      <c r="AA2712" s="3" t="s">
        <v>2831</v>
      </c>
      <c r="AB2712" s="4">
        <v>4</v>
      </c>
      <c r="AC2712" s="4">
        <v>51600</v>
      </c>
      <c r="AD2712" s="4">
        <v>51.6</v>
      </c>
      <c r="AE2712" s="4">
        <v>621000</v>
      </c>
    </row>
    <row r="2713" spans="1:31" ht="22" customHeight="1" x14ac:dyDescent="0.3">
      <c r="A2713" s="5">
        <v>42347</v>
      </c>
      <c r="B2713" s="6" t="s">
        <v>31</v>
      </c>
      <c r="C2713" s="6" t="s">
        <v>1873</v>
      </c>
      <c r="D2713" s="6" t="s">
        <v>33</v>
      </c>
      <c r="E2713" s="6" t="s">
        <v>34</v>
      </c>
      <c r="F2713" s="6" t="s">
        <v>61</v>
      </c>
      <c r="G2713" s="9">
        <v>668366358</v>
      </c>
      <c r="H2713" s="7" t="s">
        <v>68</v>
      </c>
      <c r="I2713" s="6" t="s">
        <v>1874</v>
      </c>
      <c r="J2713" s="6" t="s">
        <v>1492</v>
      </c>
      <c r="K2713" s="7" t="s">
        <v>68</v>
      </c>
      <c r="L2713" s="6" t="s">
        <v>120</v>
      </c>
      <c r="M2713" s="7" t="s">
        <v>68</v>
      </c>
      <c r="N2713" s="7" t="s">
        <v>68</v>
      </c>
      <c r="O2713" s="7" t="s">
        <v>68</v>
      </c>
      <c r="P2713" s="6" t="s">
        <v>1493</v>
      </c>
      <c r="Q2713" s="6" t="s">
        <v>1845</v>
      </c>
      <c r="R2713" s="6" t="s">
        <v>122</v>
      </c>
      <c r="S2713" s="6" t="s">
        <v>120</v>
      </c>
      <c r="T2713" s="6" t="s">
        <v>123</v>
      </c>
      <c r="U2713" s="6" t="s">
        <v>124</v>
      </c>
      <c r="V2713" s="6" t="s">
        <v>45</v>
      </c>
      <c r="W2713" s="6" t="s">
        <v>34</v>
      </c>
      <c r="X2713" s="6" t="s">
        <v>46</v>
      </c>
      <c r="Y2713" s="6" t="s">
        <v>47</v>
      </c>
      <c r="Z2713" s="6" t="s">
        <v>129</v>
      </c>
      <c r="AA2713" s="6" t="s">
        <v>2832</v>
      </c>
      <c r="AB2713" s="7">
        <v>2</v>
      </c>
      <c r="AC2713" s="7">
        <v>43440</v>
      </c>
      <c r="AD2713" s="7">
        <v>43.44</v>
      </c>
      <c r="AE2713" s="7">
        <v>906000</v>
      </c>
    </row>
    <row r="2714" spans="1:31" ht="22" customHeight="1" x14ac:dyDescent="0.3">
      <c r="A2714" s="2">
        <v>42346</v>
      </c>
      <c r="B2714" s="3" t="s">
        <v>31</v>
      </c>
      <c r="C2714" s="3" t="s">
        <v>56</v>
      </c>
      <c r="D2714" s="3" t="s">
        <v>222</v>
      </c>
      <c r="E2714" s="3" t="s">
        <v>34</v>
      </c>
      <c r="F2714" s="4" t="s">
        <v>68</v>
      </c>
      <c r="G2714" s="4" t="s">
        <v>68</v>
      </c>
      <c r="H2714" s="4" t="s">
        <v>68</v>
      </c>
      <c r="I2714" s="3" t="s">
        <v>1882</v>
      </c>
      <c r="J2714" s="3" t="s">
        <v>579</v>
      </c>
      <c r="K2714" s="3" t="s">
        <v>580</v>
      </c>
      <c r="L2714" s="3" t="s">
        <v>110</v>
      </c>
      <c r="M2714" s="3" t="s">
        <v>61</v>
      </c>
      <c r="N2714" s="4" t="s">
        <v>68</v>
      </c>
      <c r="O2714" s="4" t="s">
        <v>68</v>
      </c>
      <c r="P2714" s="3" t="s">
        <v>581</v>
      </c>
      <c r="Q2714" s="3" t="s">
        <v>1858</v>
      </c>
      <c r="R2714" s="3" t="s">
        <v>968</v>
      </c>
      <c r="S2714" s="3" t="s">
        <v>110</v>
      </c>
      <c r="T2714" s="3" t="s">
        <v>969</v>
      </c>
      <c r="U2714" s="3" t="s">
        <v>115</v>
      </c>
      <c r="V2714" s="3" t="s">
        <v>45</v>
      </c>
      <c r="W2714" s="3" t="s">
        <v>34</v>
      </c>
      <c r="X2714" s="3" t="s">
        <v>46</v>
      </c>
      <c r="Y2714" s="3" t="s">
        <v>47</v>
      </c>
      <c r="Z2714" s="3" t="s">
        <v>971</v>
      </c>
      <c r="AA2714" s="3" t="s">
        <v>2833</v>
      </c>
      <c r="AB2714" s="4">
        <v>1</v>
      </c>
      <c r="AC2714" s="4">
        <v>14066</v>
      </c>
      <c r="AD2714" s="4">
        <v>14.07</v>
      </c>
      <c r="AE2714" s="4">
        <v>318000</v>
      </c>
    </row>
    <row r="2715" spans="1:31" ht="22" customHeight="1" x14ac:dyDescent="0.3">
      <c r="A2715" s="5">
        <v>42346</v>
      </c>
      <c r="B2715" s="6" t="s">
        <v>31</v>
      </c>
      <c r="C2715" s="6" t="s">
        <v>56</v>
      </c>
      <c r="D2715" s="7" t="s">
        <v>68</v>
      </c>
      <c r="E2715" s="7" t="s">
        <v>68</v>
      </c>
      <c r="F2715" s="7" t="s">
        <v>68</v>
      </c>
      <c r="G2715" s="7" t="s">
        <v>68</v>
      </c>
      <c r="H2715" s="7" t="s">
        <v>68</v>
      </c>
      <c r="I2715" s="6" t="s">
        <v>1843</v>
      </c>
      <c r="J2715" s="6" t="s">
        <v>131</v>
      </c>
      <c r="K2715" s="7" t="s">
        <v>68</v>
      </c>
      <c r="L2715" s="7" t="s">
        <v>68</v>
      </c>
      <c r="M2715" s="6" t="s">
        <v>61</v>
      </c>
      <c r="N2715" s="7" t="s">
        <v>68</v>
      </c>
      <c r="O2715" s="7" t="s">
        <v>68</v>
      </c>
      <c r="P2715" s="6" t="s">
        <v>2782</v>
      </c>
      <c r="Q2715" s="6" t="s">
        <v>1858</v>
      </c>
      <c r="R2715" s="6" t="s">
        <v>133</v>
      </c>
      <c r="S2715" s="6" t="s">
        <v>110</v>
      </c>
      <c r="T2715" s="6" t="s">
        <v>134</v>
      </c>
      <c r="U2715" s="6" t="s">
        <v>115</v>
      </c>
      <c r="V2715" s="6" t="s">
        <v>45</v>
      </c>
      <c r="W2715" s="6" t="s">
        <v>34</v>
      </c>
      <c r="X2715" s="6" t="s">
        <v>46</v>
      </c>
      <c r="Y2715" s="6" t="s">
        <v>47</v>
      </c>
      <c r="Z2715" s="6" t="s">
        <v>971</v>
      </c>
      <c r="AA2715" s="6" t="s">
        <v>2834</v>
      </c>
      <c r="AB2715" s="7">
        <v>5</v>
      </c>
      <c r="AC2715" s="7">
        <v>42460</v>
      </c>
      <c r="AD2715" s="7">
        <v>42.46</v>
      </c>
      <c r="AE2715" s="7">
        <v>959000</v>
      </c>
    </row>
    <row r="2716" spans="1:31" ht="22" customHeight="1" x14ac:dyDescent="0.3">
      <c r="A2716" s="2">
        <v>42346</v>
      </c>
      <c r="B2716" s="3" t="s">
        <v>107</v>
      </c>
      <c r="C2716" s="3" t="s">
        <v>56</v>
      </c>
      <c r="D2716" s="4" t="s">
        <v>68</v>
      </c>
      <c r="E2716" s="4" t="s">
        <v>68</v>
      </c>
      <c r="F2716" s="4" t="s">
        <v>68</v>
      </c>
      <c r="G2716" s="4" t="s">
        <v>68</v>
      </c>
      <c r="H2716" s="4" t="s">
        <v>68</v>
      </c>
      <c r="I2716" s="3" t="s">
        <v>1843</v>
      </c>
      <c r="J2716" s="3" t="s">
        <v>108</v>
      </c>
      <c r="K2716" s="3" t="s">
        <v>109</v>
      </c>
      <c r="L2716" s="3" t="s">
        <v>110</v>
      </c>
      <c r="M2716" s="3" t="s">
        <v>61</v>
      </c>
      <c r="N2716" s="4">
        <v>4753761516.5299997</v>
      </c>
      <c r="O2716" s="4">
        <v>5421594553.2399998</v>
      </c>
      <c r="P2716" s="3" t="s">
        <v>1856</v>
      </c>
      <c r="Q2716" s="3" t="s">
        <v>1858</v>
      </c>
      <c r="R2716" s="3" t="s">
        <v>133</v>
      </c>
      <c r="S2716" s="3" t="s">
        <v>110</v>
      </c>
      <c r="T2716" s="3" t="s">
        <v>134</v>
      </c>
      <c r="U2716" s="3" t="s">
        <v>115</v>
      </c>
      <c r="V2716" s="3" t="s">
        <v>45</v>
      </c>
      <c r="W2716" s="3" t="s">
        <v>34</v>
      </c>
      <c r="X2716" s="3" t="s">
        <v>46</v>
      </c>
      <c r="Y2716" s="3" t="s">
        <v>47</v>
      </c>
      <c r="Z2716" s="3" t="s">
        <v>971</v>
      </c>
      <c r="AA2716" s="3" t="s">
        <v>2835</v>
      </c>
      <c r="AB2716" s="4">
        <v>2</v>
      </c>
      <c r="AC2716" s="4">
        <v>19240</v>
      </c>
      <c r="AD2716" s="4">
        <v>19.239999999999998</v>
      </c>
      <c r="AE2716" s="4">
        <v>435000</v>
      </c>
    </row>
    <row r="2717" spans="1:31" ht="22" customHeight="1" x14ac:dyDescent="0.3">
      <c r="A2717" s="5">
        <v>42344</v>
      </c>
      <c r="B2717" s="6" t="s">
        <v>31</v>
      </c>
      <c r="C2717" s="6" t="s">
        <v>56</v>
      </c>
      <c r="D2717" s="7" t="s">
        <v>68</v>
      </c>
      <c r="E2717" s="7" t="s">
        <v>68</v>
      </c>
      <c r="F2717" s="7" t="s">
        <v>68</v>
      </c>
      <c r="G2717" s="7" t="s">
        <v>68</v>
      </c>
      <c r="H2717" s="7" t="s">
        <v>68</v>
      </c>
      <c r="I2717" s="6" t="s">
        <v>1843</v>
      </c>
      <c r="J2717" s="6" t="s">
        <v>1676</v>
      </c>
      <c r="K2717" s="6" t="s">
        <v>1677</v>
      </c>
      <c r="L2717" s="6" t="s">
        <v>92</v>
      </c>
      <c r="M2717" s="6" t="s">
        <v>61</v>
      </c>
      <c r="N2717" s="9">
        <v>42196711</v>
      </c>
      <c r="O2717" s="7" t="s">
        <v>68</v>
      </c>
      <c r="P2717" s="6" t="s">
        <v>1678</v>
      </c>
      <c r="Q2717" s="6" t="s">
        <v>1858</v>
      </c>
      <c r="R2717" s="6" t="s">
        <v>91</v>
      </c>
      <c r="S2717" s="6" t="s">
        <v>92</v>
      </c>
      <c r="T2717" s="6" t="s">
        <v>93</v>
      </c>
      <c r="U2717" s="6" t="s">
        <v>94</v>
      </c>
      <c r="V2717" s="6" t="s">
        <v>45</v>
      </c>
      <c r="W2717" s="6" t="s">
        <v>34</v>
      </c>
      <c r="X2717" s="6" t="s">
        <v>46</v>
      </c>
      <c r="Y2717" s="6" t="s">
        <v>47</v>
      </c>
      <c r="Z2717" s="6" t="s">
        <v>205</v>
      </c>
      <c r="AA2717" s="6" t="s">
        <v>2836</v>
      </c>
      <c r="AB2717" s="7">
        <v>6</v>
      </c>
      <c r="AC2717" s="7">
        <v>77400</v>
      </c>
      <c r="AD2717" s="7">
        <v>77.400000000000006</v>
      </c>
      <c r="AE2717" s="7">
        <v>932000</v>
      </c>
    </row>
    <row r="2718" spans="1:31" ht="22" customHeight="1" x14ac:dyDescent="0.3">
      <c r="A2718" s="2">
        <v>42344</v>
      </c>
      <c r="B2718" s="3" t="s">
        <v>31</v>
      </c>
      <c r="C2718" s="3" t="s">
        <v>56</v>
      </c>
      <c r="D2718" s="4" t="s">
        <v>68</v>
      </c>
      <c r="E2718" s="4" t="s">
        <v>68</v>
      </c>
      <c r="F2718" s="4" t="s">
        <v>68</v>
      </c>
      <c r="G2718" s="4" t="s">
        <v>68</v>
      </c>
      <c r="H2718" s="4" t="s">
        <v>68</v>
      </c>
      <c r="I2718" s="3" t="s">
        <v>1843</v>
      </c>
      <c r="J2718" s="3" t="s">
        <v>1676</v>
      </c>
      <c r="K2718" s="3" t="s">
        <v>1677</v>
      </c>
      <c r="L2718" s="3" t="s">
        <v>92</v>
      </c>
      <c r="M2718" s="3" t="s">
        <v>61</v>
      </c>
      <c r="N2718" s="8">
        <v>42196711</v>
      </c>
      <c r="O2718" s="4" t="s">
        <v>68</v>
      </c>
      <c r="P2718" s="3" t="s">
        <v>1678</v>
      </c>
      <c r="Q2718" s="3" t="s">
        <v>1858</v>
      </c>
      <c r="R2718" s="3" t="s">
        <v>91</v>
      </c>
      <c r="S2718" s="3" t="s">
        <v>92</v>
      </c>
      <c r="T2718" s="3" t="s">
        <v>93</v>
      </c>
      <c r="U2718" s="3" t="s">
        <v>94</v>
      </c>
      <c r="V2718" s="3" t="s">
        <v>45</v>
      </c>
      <c r="W2718" s="3" t="s">
        <v>34</v>
      </c>
      <c r="X2718" s="3" t="s">
        <v>46</v>
      </c>
      <c r="Y2718" s="3" t="s">
        <v>47</v>
      </c>
      <c r="Z2718" s="3" t="s">
        <v>205</v>
      </c>
      <c r="AA2718" s="3" t="s">
        <v>2837</v>
      </c>
      <c r="AB2718" s="4">
        <v>2</v>
      </c>
      <c r="AC2718" s="4">
        <v>25800</v>
      </c>
      <c r="AD2718" s="4">
        <v>25.8</v>
      </c>
      <c r="AE2718" s="4">
        <v>311000</v>
      </c>
    </row>
    <row r="2719" spans="1:31" ht="22" customHeight="1" x14ac:dyDescent="0.3">
      <c r="A2719" s="5">
        <v>42343</v>
      </c>
      <c r="B2719" s="6" t="s">
        <v>31</v>
      </c>
      <c r="C2719" s="6" t="s">
        <v>56</v>
      </c>
      <c r="D2719" s="7" t="s">
        <v>68</v>
      </c>
      <c r="E2719" s="7" t="s">
        <v>68</v>
      </c>
      <c r="F2719" s="7" t="s">
        <v>68</v>
      </c>
      <c r="G2719" s="7" t="s">
        <v>68</v>
      </c>
      <c r="H2719" s="7" t="s">
        <v>68</v>
      </c>
      <c r="I2719" s="6" t="s">
        <v>1843</v>
      </c>
      <c r="J2719" s="6" t="s">
        <v>588</v>
      </c>
      <c r="K2719" s="6" t="s">
        <v>589</v>
      </c>
      <c r="L2719" s="6" t="s">
        <v>99</v>
      </c>
      <c r="M2719" s="6" t="s">
        <v>61</v>
      </c>
      <c r="N2719" s="7" t="s">
        <v>68</v>
      </c>
      <c r="O2719" s="7" t="s">
        <v>68</v>
      </c>
      <c r="P2719" s="6" t="s">
        <v>100</v>
      </c>
      <c r="Q2719" s="6" t="s">
        <v>1858</v>
      </c>
      <c r="R2719" s="6" t="s">
        <v>102</v>
      </c>
      <c r="S2719" s="6" t="s">
        <v>99</v>
      </c>
      <c r="T2719" s="6" t="s">
        <v>103</v>
      </c>
      <c r="U2719" s="6" t="s">
        <v>104</v>
      </c>
      <c r="V2719" s="6" t="s">
        <v>45</v>
      </c>
      <c r="W2719" s="6" t="s">
        <v>34</v>
      </c>
      <c r="X2719" s="6" t="s">
        <v>46</v>
      </c>
      <c r="Y2719" s="6" t="s">
        <v>47</v>
      </c>
      <c r="Z2719" s="6" t="s">
        <v>2631</v>
      </c>
      <c r="AA2719" s="6" t="s">
        <v>2838</v>
      </c>
      <c r="AB2719" s="7">
        <v>6</v>
      </c>
      <c r="AC2719" s="7">
        <v>69727</v>
      </c>
      <c r="AD2719" s="7">
        <v>69.73</v>
      </c>
      <c r="AE2719" s="7">
        <v>552000</v>
      </c>
    </row>
    <row r="2720" spans="1:31" ht="22" customHeight="1" x14ac:dyDescent="0.3">
      <c r="A2720" s="2">
        <v>42343</v>
      </c>
      <c r="B2720" s="3" t="s">
        <v>31</v>
      </c>
      <c r="C2720" s="3" t="s">
        <v>56</v>
      </c>
      <c r="D2720" s="4" t="s">
        <v>68</v>
      </c>
      <c r="E2720" s="4" t="s">
        <v>68</v>
      </c>
      <c r="F2720" s="4" t="s">
        <v>68</v>
      </c>
      <c r="G2720" s="4" t="s">
        <v>68</v>
      </c>
      <c r="H2720" s="4" t="s">
        <v>68</v>
      </c>
      <c r="I2720" s="3" t="s">
        <v>1843</v>
      </c>
      <c r="J2720" s="3" t="s">
        <v>625</v>
      </c>
      <c r="K2720" s="4" t="s">
        <v>68</v>
      </c>
      <c r="L2720" s="4" t="s">
        <v>68</v>
      </c>
      <c r="M2720" s="4" t="s">
        <v>68</v>
      </c>
      <c r="N2720" s="4" t="s">
        <v>68</v>
      </c>
      <c r="O2720" s="4" t="s">
        <v>68</v>
      </c>
      <c r="P2720" s="3" t="s">
        <v>2433</v>
      </c>
      <c r="Q2720" s="3" t="s">
        <v>1858</v>
      </c>
      <c r="R2720" s="3" t="s">
        <v>629</v>
      </c>
      <c r="S2720" s="3" t="s">
        <v>627</v>
      </c>
      <c r="T2720" s="3" t="s">
        <v>630</v>
      </c>
      <c r="U2720" s="3" t="s">
        <v>104</v>
      </c>
      <c r="V2720" s="3" t="s">
        <v>45</v>
      </c>
      <c r="W2720" s="3" t="s">
        <v>34</v>
      </c>
      <c r="X2720" s="3" t="s">
        <v>46</v>
      </c>
      <c r="Y2720" s="3" t="s">
        <v>47</v>
      </c>
      <c r="Z2720" s="3" t="s">
        <v>280</v>
      </c>
      <c r="AA2720" s="3" t="s">
        <v>2839</v>
      </c>
      <c r="AB2720" s="4">
        <v>1</v>
      </c>
      <c r="AC2720" s="4">
        <v>17027</v>
      </c>
      <c r="AD2720" s="4">
        <v>17.03</v>
      </c>
      <c r="AE2720" s="3" t="s">
        <v>68</v>
      </c>
    </row>
    <row r="2721" spans="1:31" ht="22" hidden="1" customHeight="1" x14ac:dyDescent="0.3">
      <c r="A2721" s="5">
        <v>42341</v>
      </c>
      <c r="B2721" s="6" t="s">
        <v>26</v>
      </c>
      <c r="C2721" s="6" t="s">
        <v>960</v>
      </c>
      <c r="D2721" s="6" t="s">
        <v>222</v>
      </c>
      <c r="E2721" s="6" t="s">
        <v>34</v>
      </c>
      <c r="F2721" s="7" t="s">
        <v>68</v>
      </c>
      <c r="G2721" s="7" t="s">
        <v>68</v>
      </c>
      <c r="H2721" s="7" t="s">
        <v>68</v>
      </c>
      <c r="I2721" s="6" t="s">
        <v>2840</v>
      </c>
      <c r="J2721" s="6" t="s">
        <v>2841</v>
      </c>
      <c r="K2721" s="7" t="s">
        <v>68</v>
      </c>
      <c r="L2721" s="7" t="s">
        <v>68</v>
      </c>
      <c r="M2721" s="7" t="s">
        <v>68</v>
      </c>
      <c r="N2721" s="7" t="s">
        <v>68</v>
      </c>
      <c r="O2721" s="7" t="s">
        <v>68</v>
      </c>
      <c r="P2721" s="6" t="s">
        <v>2842</v>
      </c>
      <c r="Q2721" s="6" t="s">
        <v>2843</v>
      </c>
      <c r="R2721" s="6" t="s">
        <v>2844</v>
      </c>
      <c r="S2721" s="6" t="s">
        <v>110</v>
      </c>
      <c r="T2721" s="6" t="s">
        <v>2845</v>
      </c>
      <c r="U2721" s="6" t="s">
        <v>115</v>
      </c>
      <c r="V2721" s="6" t="s">
        <v>45</v>
      </c>
      <c r="W2721" s="6" t="s">
        <v>34</v>
      </c>
      <c r="X2721" s="6" t="s">
        <v>46</v>
      </c>
      <c r="Y2721" s="6" t="s">
        <v>47</v>
      </c>
      <c r="Z2721" s="6" t="s">
        <v>2846</v>
      </c>
      <c r="AA2721" s="6" t="s">
        <v>2847</v>
      </c>
      <c r="AB2721" s="7">
        <v>1</v>
      </c>
      <c r="AC2721" s="7">
        <v>15840</v>
      </c>
      <c r="AD2721" s="7">
        <v>15.84</v>
      </c>
      <c r="AE2721" s="7">
        <v>37900</v>
      </c>
    </row>
    <row r="2722" spans="1:31" ht="22" customHeight="1" x14ac:dyDescent="0.3">
      <c r="A2722" s="2">
        <v>42339</v>
      </c>
      <c r="B2722" s="3" t="s">
        <v>31</v>
      </c>
      <c r="C2722" s="3" t="s">
        <v>56</v>
      </c>
      <c r="D2722" s="4" t="s">
        <v>68</v>
      </c>
      <c r="E2722" s="4" t="s">
        <v>68</v>
      </c>
      <c r="F2722" s="4" t="s">
        <v>68</v>
      </c>
      <c r="G2722" s="4" t="s">
        <v>68</v>
      </c>
      <c r="H2722" s="4" t="s">
        <v>68</v>
      </c>
      <c r="I2722" s="3" t="s">
        <v>1843</v>
      </c>
      <c r="J2722" s="3" t="s">
        <v>2570</v>
      </c>
      <c r="K2722" s="4" t="s">
        <v>68</v>
      </c>
      <c r="L2722" s="3" t="s">
        <v>120</v>
      </c>
      <c r="M2722" s="4" t="s">
        <v>68</v>
      </c>
      <c r="N2722" s="4" t="s">
        <v>68</v>
      </c>
      <c r="O2722" s="4" t="s">
        <v>68</v>
      </c>
      <c r="P2722" s="3" t="s">
        <v>2571</v>
      </c>
      <c r="Q2722" s="3" t="s">
        <v>1858</v>
      </c>
      <c r="R2722" s="3" t="s">
        <v>122</v>
      </c>
      <c r="S2722" s="3" t="s">
        <v>120</v>
      </c>
      <c r="T2722" s="3" t="s">
        <v>123</v>
      </c>
      <c r="U2722" s="3" t="s">
        <v>124</v>
      </c>
      <c r="V2722" s="3" t="s">
        <v>45</v>
      </c>
      <c r="W2722" s="3" t="s">
        <v>34</v>
      </c>
      <c r="X2722" s="3" t="s">
        <v>46</v>
      </c>
      <c r="Y2722" s="3" t="s">
        <v>47</v>
      </c>
      <c r="Z2722" s="3" t="s">
        <v>141</v>
      </c>
      <c r="AA2722" s="3" t="s">
        <v>2848</v>
      </c>
      <c r="AB2722" s="4">
        <v>3</v>
      </c>
      <c r="AC2722" s="4">
        <v>45270</v>
      </c>
      <c r="AD2722" s="4">
        <v>45.27</v>
      </c>
      <c r="AE2722" s="4">
        <v>383000</v>
      </c>
    </row>
    <row r="2723" spans="1:31" ht="22" customHeight="1" x14ac:dyDescent="0.3">
      <c r="A2723" s="5">
        <v>42338</v>
      </c>
      <c r="B2723" s="6" t="s">
        <v>31</v>
      </c>
      <c r="C2723" s="6" t="s">
        <v>56</v>
      </c>
      <c r="D2723" s="7" t="s">
        <v>68</v>
      </c>
      <c r="E2723" s="7" t="s">
        <v>68</v>
      </c>
      <c r="F2723" s="7" t="s">
        <v>68</v>
      </c>
      <c r="G2723" s="7" t="s">
        <v>68</v>
      </c>
      <c r="H2723" s="7" t="s">
        <v>68</v>
      </c>
      <c r="I2723" s="6" t="s">
        <v>1843</v>
      </c>
      <c r="J2723" s="6" t="s">
        <v>579</v>
      </c>
      <c r="K2723" s="6" t="s">
        <v>580</v>
      </c>
      <c r="L2723" s="6" t="s">
        <v>110</v>
      </c>
      <c r="M2723" s="6" t="s">
        <v>61</v>
      </c>
      <c r="N2723" s="7" t="s">
        <v>68</v>
      </c>
      <c r="O2723" s="7" t="s">
        <v>68</v>
      </c>
      <c r="P2723" s="6" t="s">
        <v>581</v>
      </c>
      <c r="Q2723" s="6" t="s">
        <v>1858</v>
      </c>
      <c r="R2723" s="6" t="s">
        <v>968</v>
      </c>
      <c r="S2723" s="6" t="s">
        <v>110</v>
      </c>
      <c r="T2723" s="6" t="s">
        <v>969</v>
      </c>
      <c r="U2723" s="6" t="s">
        <v>115</v>
      </c>
      <c r="V2723" s="6" t="s">
        <v>45</v>
      </c>
      <c r="W2723" s="6" t="s">
        <v>34</v>
      </c>
      <c r="X2723" s="6" t="s">
        <v>46</v>
      </c>
      <c r="Y2723" s="6" t="s">
        <v>47</v>
      </c>
      <c r="Z2723" s="6" t="s">
        <v>971</v>
      </c>
      <c r="AA2723" s="6" t="s">
        <v>2849</v>
      </c>
      <c r="AB2723" s="7">
        <v>2</v>
      </c>
      <c r="AC2723" s="7">
        <v>28132</v>
      </c>
      <c r="AD2723" s="7">
        <v>28.13</v>
      </c>
      <c r="AE2723" s="7">
        <v>644000</v>
      </c>
    </row>
    <row r="2724" spans="1:31" ht="22" customHeight="1" x14ac:dyDescent="0.3">
      <c r="A2724" s="2">
        <v>42338</v>
      </c>
      <c r="B2724" s="3" t="s">
        <v>107</v>
      </c>
      <c r="C2724" s="3" t="s">
        <v>56</v>
      </c>
      <c r="D2724" s="4" t="s">
        <v>68</v>
      </c>
      <c r="E2724" s="4" t="s">
        <v>68</v>
      </c>
      <c r="F2724" s="4" t="s">
        <v>68</v>
      </c>
      <c r="G2724" s="4" t="s">
        <v>68</v>
      </c>
      <c r="H2724" s="4" t="s">
        <v>68</v>
      </c>
      <c r="I2724" s="3" t="s">
        <v>1843</v>
      </c>
      <c r="J2724" s="3" t="s">
        <v>108</v>
      </c>
      <c r="K2724" s="3" t="s">
        <v>109</v>
      </c>
      <c r="L2724" s="3" t="s">
        <v>110</v>
      </c>
      <c r="M2724" s="3" t="s">
        <v>61</v>
      </c>
      <c r="N2724" s="4">
        <v>4753761516.5299997</v>
      </c>
      <c r="O2724" s="4">
        <v>5421594553.2399998</v>
      </c>
      <c r="P2724" s="3" t="s">
        <v>1856</v>
      </c>
      <c r="Q2724" s="3" t="s">
        <v>1858</v>
      </c>
      <c r="R2724" s="3" t="s">
        <v>133</v>
      </c>
      <c r="S2724" s="3" t="s">
        <v>110</v>
      </c>
      <c r="T2724" s="3" t="s">
        <v>134</v>
      </c>
      <c r="U2724" s="3" t="s">
        <v>115</v>
      </c>
      <c r="V2724" s="3" t="s">
        <v>45</v>
      </c>
      <c r="W2724" s="3" t="s">
        <v>34</v>
      </c>
      <c r="X2724" s="3" t="s">
        <v>46</v>
      </c>
      <c r="Y2724" s="3" t="s">
        <v>47</v>
      </c>
      <c r="Z2724" s="3" t="s">
        <v>971</v>
      </c>
      <c r="AA2724" s="3" t="s">
        <v>2850</v>
      </c>
      <c r="AB2724" s="4">
        <v>22</v>
      </c>
      <c r="AC2724" s="4">
        <v>249348.01</v>
      </c>
      <c r="AD2724" s="4">
        <v>249.35</v>
      </c>
      <c r="AE2724" s="4">
        <v>5710000</v>
      </c>
    </row>
    <row r="2725" spans="1:31" ht="22" customHeight="1" x14ac:dyDescent="0.3">
      <c r="A2725" s="5">
        <v>42338</v>
      </c>
      <c r="B2725" s="6" t="s">
        <v>31</v>
      </c>
      <c r="C2725" s="6" t="s">
        <v>56</v>
      </c>
      <c r="D2725" s="7" t="s">
        <v>68</v>
      </c>
      <c r="E2725" s="7" t="s">
        <v>68</v>
      </c>
      <c r="F2725" s="7" t="s">
        <v>68</v>
      </c>
      <c r="G2725" s="7" t="s">
        <v>68</v>
      </c>
      <c r="H2725" s="7" t="s">
        <v>68</v>
      </c>
      <c r="I2725" s="6" t="s">
        <v>1843</v>
      </c>
      <c r="J2725" s="6" t="s">
        <v>200</v>
      </c>
      <c r="K2725" s="7" t="s">
        <v>68</v>
      </c>
      <c r="L2725" s="6" t="s">
        <v>99</v>
      </c>
      <c r="M2725" s="7" t="s">
        <v>68</v>
      </c>
      <c r="N2725" s="7" t="s">
        <v>68</v>
      </c>
      <c r="O2725" s="7" t="s">
        <v>68</v>
      </c>
      <c r="P2725" s="6" t="s">
        <v>202</v>
      </c>
      <c r="Q2725" s="6" t="s">
        <v>1858</v>
      </c>
      <c r="R2725" s="6" t="s">
        <v>133</v>
      </c>
      <c r="S2725" s="6" t="s">
        <v>110</v>
      </c>
      <c r="T2725" s="6" t="s">
        <v>134</v>
      </c>
      <c r="U2725" s="6" t="s">
        <v>115</v>
      </c>
      <c r="V2725" s="6" t="s">
        <v>45</v>
      </c>
      <c r="W2725" s="6" t="s">
        <v>34</v>
      </c>
      <c r="X2725" s="6" t="s">
        <v>46</v>
      </c>
      <c r="Y2725" s="6" t="s">
        <v>47</v>
      </c>
      <c r="Z2725" s="6" t="s">
        <v>971</v>
      </c>
      <c r="AA2725" s="6" t="s">
        <v>2851</v>
      </c>
      <c r="AB2725" s="7">
        <v>2</v>
      </c>
      <c r="AC2725" s="7">
        <v>19240</v>
      </c>
      <c r="AD2725" s="7">
        <v>19.239999999999998</v>
      </c>
      <c r="AE2725" s="7">
        <v>441000</v>
      </c>
    </row>
    <row r="2726" spans="1:31" ht="22" customHeight="1" x14ac:dyDescent="0.3">
      <c r="A2726" s="2">
        <v>42338</v>
      </c>
      <c r="B2726" s="3" t="s">
        <v>107</v>
      </c>
      <c r="C2726" s="3" t="s">
        <v>56</v>
      </c>
      <c r="D2726" s="4" t="s">
        <v>68</v>
      </c>
      <c r="E2726" s="4" t="s">
        <v>68</v>
      </c>
      <c r="F2726" s="4" t="s">
        <v>68</v>
      </c>
      <c r="G2726" s="4" t="s">
        <v>68</v>
      </c>
      <c r="H2726" s="4" t="s">
        <v>68</v>
      </c>
      <c r="I2726" s="3" t="s">
        <v>1843</v>
      </c>
      <c r="J2726" s="3" t="s">
        <v>108</v>
      </c>
      <c r="K2726" s="3" t="s">
        <v>109</v>
      </c>
      <c r="L2726" s="3" t="s">
        <v>110</v>
      </c>
      <c r="M2726" s="3" t="s">
        <v>61</v>
      </c>
      <c r="N2726" s="4">
        <v>4753761516.5299997</v>
      </c>
      <c r="O2726" s="4">
        <v>5421594553.2399998</v>
      </c>
      <c r="P2726" s="3" t="s">
        <v>1856</v>
      </c>
      <c r="Q2726" s="3" t="s">
        <v>1858</v>
      </c>
      <c r="R2726" s="3" t="s">
        <v>133</v>
      </c>
      <c r="S2726" s="3" t="s">
        <v>110</v>
      </c>
      <c r="T2726" s="3" t="s">
        <v>134</v>
      </c>
      <c r="U2726" s="3" t="s">
        <v>115</v>
      </c>
      <c r="V2726" s="3" t="s">
        <v>45</v>
      </c>
      <c r="W2726" s="3" t="s">
        <v>34</v>
      </c>
      <c r="X2726" s="3" t="s">
        <v>46</v>
      </c>
      <c r="Y2726" s="3" t="s">
        <v>47</v>
      </c>
      <c r="Z2726" s="3" t="s">
        <v>971</v>
      </c>
      <c r="AA2726" s="3" t="s">
        <v>2852</v>
      </c>
      <c r="AB2726" s="4">
        <v>2</v>
      </c>
      <c r="AC2726" s="4">
        <v>19240</v>
      </c>
      <c r="AD2726" s="4">
        <v>19.239999999999998</v>
      </c>
      <c r="AE2726" s="4">
        <v>441000</v>
      </c>
    </row>
    <row r="2727" spans="1:31" ht="22" customHeight="1" x14ac:dyDescent="0.3">
      <c r="A2727" s="5">
        <v>42337</v>
      </c>
      <c r="B2727" s="6" t="s">
        <v>31</v>
      </c>
      <c r="C2727" s="6" t="s">
        <v>56</v>
      </c>
      <c r="D2727" s="7" t="s">
        <v>68</v>
      </c>
      <c r="E2727" s="7" t="s">
        <v>68</v>
      </c>
      <c r="F2727" s="7" t="s">
        <v>68</v>
      </c>
      <c r="G2727" s="7" t="s">
        <v>68</v>
      </c>
      <c r="H2727" s="7" t="s">
        <v>68</v>
      </c>
      <c r="I2727" s="6" t="s">
        <v>1843</v>
      </c>
      <c r="J2727" s="6" t="s">
        <v>1734</v>
      </c>
      <c r="K2727" s="7" t="s">
        <v>68</v>
      </c>
      <c r="L2727" s="6" t="s">
        <v>120</v>
      </c>
      <c r="M2727" s="7" t="s">
        <v>68</v>
      </c>
      <c r="N2727" s="7" t="s">
        <v>68</v>
      </c>
      <c r="O2727" s="7" t="s">
        <v>68</v>
      </c>
      <c r="P2727" s="6" t="s">
        <v>1735</v>
      </c>
      <c r="Q2727" s="6" t="s">
        <v>1858</v>
      </c>
      <c r="R2727" s="6" t="s">
        <v>122</v>
      </c>
      <c r="S2727" s="6" t="s">
        <v>120</v>
      </c>
      <c r="T2727" s="6" t="s">
        <v>123</v>
      </c>
      <c r="U2727" s="6" t="s">
        <v>124</v>
      </c>
      <c r="V2727" s="6" t="s">
        <v>45</v>
      </c>
      <c r="W2727" s="6" t="s">
        <v>34</v>
      </c>
      <c r="X2727" s="6" t="s">
        <v>46</v>
      </c>
      <c r="Y2727" s="6" t="s">
        <v>47</v>
      </c>
      <c r="Z2727" s="6" t="s">
        <v>187</v>
      </c>
      <c r="AA2727" s="6" t="s">
        <v>2853</v>
      </c>
      <c r="AB2727" s="7">
        <v>1</v>
      </c>
      <c r="AC2727" s="7">
        <v>12600</v>
      </c>
      <c r="AD2727" s="7">
        <v>12.6</v>
      </c>
      <c r="AE2727" s="7">
        <v>51500</v>
      </c>
    </row>
    <row r="2728" spans="1:31" ht="22" customHeight="1" x14ac:dyDescent="0.3">
      <c r="A2728" s="2">
        <v>42337</v>
      </c>
      <c r="B2728" s="3" t="s">
        <v>31</v>
      </c>
      <c r="C2728" s="3" t="s">
        <v>56</v>
      </c>
      <c r="D2728" s="4" t="s">
        <v>68</v>
      </c>
      <c r="E2728" s="4" t="s">
        <v>68</v>
      </c>
      <c r="F2728" s="4" t="s">
        <v>68</v>
      </c>
      <c r="G2728" s="4" t="s">
        <v>68</v>
      </c>
      <c r="H2728" s="4" t="s">
        <v>68</v>
      </c>
      <c r="I2728" s="3" t="s">
        <v>1843</v>
      </c>
      <c r="J2728" s="3" t="s">
        <v>2249</v>
      </c>
      <c r="K2728" s="3" t="s">
        <v>170</v>
      </c>
      <c r="L2728" s="3" t="s">
        <v>120</v>
      </c>
      <c r="M2728" s="4" t="s">
        <v>68</v>
      </c>
      <c r="N2728" s="4" t="s">
        <v>68</v>
      </c>
      <c r="O2728" s="4" t="s">
        <v>68</v>
      </c>
      <c r="P2728" s="3" t="s">
        <v>2250</v>
      </c>
      <c r="Q2728" s="3" t="s">
        <v>1858</v>
      </c>
      <c r="R2728" s="3" t="s">
        <v>1684</v>
      </c>
      <c r="S2728" s="3" t="s">
        <v>120</v>
      </c>
      <c r="T2728" s="3" t="s">
        <v>1685</v>
      </c>
      <c r="U2728" s="3" t="s">
        <v>124</v>
      </c>
      <c r="V2728" s="3" t="s">
        <v>45</v>
      </c>
      <c r="W2728" s="3" t="s">
        <v>34</v>
      </c>
      <c r="X2728" s="3" t="s">
        <v>46</v>
      </c>
      <c r="Y2728" s="3" t="s">
        <v>47</v>
      </c>
      <c r="Z2728" s="3" t="s">
        <v>364</v>
      </c>
      <c r="AA2728" s="3" t="s">
        <v>2854</v>
      </c>
      <c r="AB2728" s="4">
        <v>1</v>
      </c>
      <c r="AC2728" s="4">
        <v>11040</v>
      </c>
      <c r="AD2728" s="4">
        <v>11.04</v>
      </c>
      <c r="AE2728" s="4">
        <v>143000</v>
      </c>
    </row>
    <row r="2729" spans="1:31" ht="22" customHeight="1" x14ac:dyDescent="0.3">
      <c r="A2729" s="5">
        <v>42337</v>
      </c>
      <c r="B2729" s="6" t="s">
        <v>31</v>
      </c>
      <c r="C2729" s="6" t="s">
        <v>56</v>
      </c>
      <c r="D2729" s="7" t="s">
        <v>68</v>
      </c>
      <c r="E2729" s="7" t="s">
        <v>68</v>
      </c>
      <c r="F2729" s="7" t="s">
        <v>68</v>
      </c>
      <c r="G2729" s="7" t="s">
        <v>68</v>
      </c>
      <c r="H2729" s="7" t="s">
        <v>68</v>
      </c>
      <c r="I2729" s="6" t="s">
        <v>1843</v>
      </c>
      <c r="J2729" s="6" t="s">
        <v>1734</v>
      </c>
      <c r="K2729" s="7" t="s">
        <v>68</v>
      </c>
      <c r="L2729" s="6" t="s">
        <v>120</v>
      </c>
      <c r="M2729" s="7" t="s">
        <v>68</v>
      </c>
      <c r="N2729" s="7" t="s">
        <v>68</v>
      </c>
      <c r="O2729" s="7" t="s">
        <v>68</v>
      </c>
      <c r="P2729" s="6" t="s">
        <v>1735</v>
      </c>
      <c r="Q2729" s="6" t="s">
        <v>1858</v>
      </c>
      <c r="R2729" s="6" t="s">
        <v>122</v>
      </c>
      <c r="S2729" s="6" t="s">
        <v>120</v>
      </c>
      <c r="T2729" s="6" t="s">
        <v>123</v>
      </c>
      <c r="U2729" s="6" t="s">
        <v>124</v>
      </c>
      <c r="V2729" s="6" t="s">
        <v>45</v>
      </c>
      <c r="W2729" s="6" t="s">
        <v>34</v>
      </c>
      <c r="X2729" s="6" t="s">
        <v>46</v>
      </c>
      <c r="Y2729" s="6" t="s">
        <v>47</v>
      </c>
      <c r="Z2729" s="6" t="s">
        <v>187</v>
      </c>
      <c r="AA2729" s="6" t="s">
        <v>2855</v>
      </c>
      <c r="AB2729" s="7">
        <v>4</v>
      </c>
      <c r="AC2729" s="7">
        <v>12960</v>
      </c>
      <c r="AD2729" s="7">
        <v>12.96</v>
      </c>
      <c r="AE2729" s="7">
        <v>53000</v>
      </c>
    </row>
    <row r="2730" spans="1:31" ht="22" customHeight="1" x14ac:dyDescent="0.3">
      <c r="A2730" s="2">
        <v>42336</v>
      </c>
      <c r="B2730" s="3" t="s">
        <v>31</v>
      </c>
      <c r="C2730" s="3" t="s">
        <v>56</v>
      </c>
      <c r="D2730" s="4" t="s">
        <v>68</v>
      </c>
      <c r="E2730" s="4" t="s">
        <v>68</v>
      </c>
      <c r="F2730" s="4" t="s">
        <v>68</v>
      </c>
      <c r="G2730" s="4" t="s">
        <v>68</v>
      </c>
      <c r="H2730" s="4" t="s">
        <v>68</v>
      </c>
      <c r="I2730" s="3" t="s">
        <v>1843</v>
      </c>
      <c r="J2730" s="3" t="s">
        <v>1676</v>
      </c>
      <c r="K2730" s="3" t="s">
        <v>1677</v>
      </c>
      <c r="L2730" s="3" t="s">
        <v>92</v>
      </c>
      <c r="M2730" s="3" t="s">
        <v>61</v>
      </c>
      <c r="N2730" s="8">
        <v>42196711</v>
      </c>
      <c r="O2730" s="4" t="s">
        <v>68</v>
      </c>
      <c r="P2730" s="3" t="s">
        <v>1678</v>
      </c>
      <c r="Q2730" s="3" t="s">
        <v>1858</v>
      </c>
      <c r="R2730" s="3" t="s">
        <v>91</v>
      </c>
      <c r="S2730" s="3" t="s">
        <v>92</v>
      </c>
      <c r="T2730" s="3" t="s">
        <v>93</v>
      </c>
      <c r="U2730" s="3" t="s">
        <v>94</v>
      </c>
      <c r="V2730" s="3" t="s">
        <v>45</v>
      </c>
      <c r="W2730" s="3" t="s">
        <v>34</v>
      </c>
      <c r="X2730" s="3" t="s">
        <v>46</v>
      </c>
      <c r="Y2730" s="3" t="s">
        <v>47</v>
      </c>
      <c r="Z2730" s="3" t="s">
        <v>205</v>
      </c>
      <c r="AA2730" s="3" t="s">
        <v>2856</v>
      </c>
      <c r="AB2730" s="4">
        <v>6</v>
      </c>
      <c r="AC2730" s="4">
        <v>77400</v>
      </c>
      <c r="AD2730" s="4">
        <v>77.400000000000006</v>
      </c>
      <c r="AE2730" s="4">
        <v>934000</v>
      </c>
    </row>
    <row r="2731" spans="1:31" ht="22" customHeight="1" x14ac:dyDescent="0.3">
      <c r="A2731" s="5">
        <v>42336</v>
      </c>
      <c r="B2731" s="6" t="s">
        <v>31</v>
      </c>
      <c r="C2731" s="6" t="s">
        <v>56</v>
      </c>
      <c r="D2731" s="7" t="s">
        <v>68</v>
      </c>
      <c r="E2731" s="7" t="s">
        <v>68</v>
      </c>
      <c r="F2731" s="7" t="s">
        <v>68</v>
      </c>
      <c r="G2731" s="7" t="s">
        <v>68</v>
      </c>
      <c r="H2731" s="7" t="s">
        <v>68</v>
      </c>
      <c r="I2731" s="6" t="s">
        <v>1843</v>
      </c>
      <c r="J2731" s="6" t="s">
        <v>1676</v>
      </c>
      <c r="K2731" s="6" t="s">
        <v>1677</v>
      </c>
      <c r="L2731" s="6" t="s">
        <v>92</v>
      </c>
      <c r="M2731" s="6" t="s">
        <v>61</v>
      </c>
      <c r="N2731" s="9">
        <v>42196711</v>
      </c>
      <c r="O2731" s="7" t="s">
        <v>68</v>
      </c>
      <c r="P2731" s="6" t="s">
        <v>1678</v>
      </c>
      <c r="Q2731" s="6" t="s">
        <v>1858</v>
      </c>
      <c r="R2731" s="6" t="s">
        <v>91</v>
      </c>
      <c r="S2731" s="6" t="s">
        <v>92</v>
      </c>
      <c r="T2731" s="6" t="s">
        <v>93</v>
      </c>
      <c r="U2731" s="6" t="s">
        <v>94</v>
      </c>
      <c r="V2731" s="6" t="s">
        <v>45</v>
      </c>
      <c r="W2731" s="6" t="s">
        <v>34</v>
      </c>
      <c r="X2731" s="6" t="s">
        <v>46</v>
      </c>
      <c r="Y2731" s="6" t="s">
        <v>47</v>
      </c>
      <c r="Z2731" s="6" t="s">
        <v>205</v>
      </c>
      <c r="AA2731" s="6" t="s">
        <v>2857</v>
      </c>
      <c r="AB2731" s="7">
        <v>10</v>
      </c>
      <c r="AC2731" s="7">
        <v>129000</v>
      </c>
      <c r="AD2731" s="7">
        <v>129</v>
      </c>
      <c r="AE2731" s="7">
        <v>1556000</v>
      </c>
    </row>
    <row r="2732" spans="1:31" ht="22" customHeight="1" x14ac:dyDescent="0.3">
      <c r="A2732" s="2">
        <v>42336</v>
      </c>
      <c r="B2732" s="3" t="s">
        <v>31</v>
      </c>
      <c r="C2732" s="3" t="s">
        <v>56</v>
      </c>
      <c r="D2732" s="4" t="s">
        <v>68</v>
      </c>
      <c r="E2732" s="4" t="s">
        <v>68</v>
      </c>
      <c r="F2732" s="4" t="s">
        <v>68</v>
      </c>
      <c r="G2732" s="4" t="s">
        <v>68</v>
      </c>
      <c r="H2732" s="4" t="s">
        <v>68</v>
      </c>
      <c r="I2732" s="3" t="s">
        <v>1843</v>
      </c>
      <c r="J2732" s="3" t="s">
        <v>1676</v>
      </c>
      <c r="K2732" s="3" t="s">
        <v>1677</v>
      </c>
      <c r="L2732" s="3" t="s">
        <v>92</v>
      </c>
      <c r="M2732" s="3" t="s">
        <v>61</v>
      </c>
      <c r="N2732" s="8">
        <v>42196711</v>
      </c>
      <c r="O2732" s="4" t="s">
        <v>68</v>
      </c>
      <c r="P2732" s="3" t="s">
        <v>1678</v>
      </c>
      <c r="Q2732" s="3" t="s">
        <v>1858</v>
      </c>
      <c r="R2732" s="3" t="s">
        <v>91</v>
      </c>
      <c r="S2732" s="3" t="s">
        <v>92</v>
      </c>
      <c r="T2732" s="3" t="s">
        <v>93</v>
      </c>
      <c r="U2732" s="3" t="s">
        <v>94</v>
      </c>
      <c r="V2732" s="3" t="s">
        <v>45</v>
      </c>
      <c r="W2732" s="3" t="s">
        <v>34</v>
      </c>
      <c r="X2732" s="3" t="s">
        <v>46</v>
      </c>
      <c r="Y2732" s="3" t="s">
        <v>47</v>
      </c>
      <c r="Z2732" s="3" t="s">
        <v>205</v>
      </c>
      <c r="AA2732" s="3" t="s">
        <v>2858</v>
      </c>
      <c r="AB2732" s="4">
        <v>6</v>
      </c>
      <c r="AC2732" s="4">
        <v>77400</v>
      </c>
      <c r="AD2732" s="4">
        <v>77.400000000000006</v>
      </c>
      <c r="AE2732" s="4">
        <v>934000</v>
      </c>
    </row>
    <row r="2733" spans="1:31" ht="22" customHeight="1" x14ac:dyDescent="0.3">
      <c r="A2733" s="5">
        <v>42331</v>
      </c>
      <c r="B2733" s="6" t="s">
        <v>107</v>
      </c>
      <c r="C2733" s="6" t="s">
        <v>56</v>
      </c>
      <c r="D2733" s="7" t="s">
        <v>68</v>
      </c>
      <c r="E2733" s="7" t="s">
        <v>68</v>
      </c>
      <c r="F2733" s="7" t="s">
        <v>68</v>
      </c>
      <c r="G2733" s="7" t="s">
        <v>68</v>
      </c>
      <c r="H2733" s="7" t="s">
        <v>68</v>
      </c>
      <c r="I2733" s="6" t="s">
        <v>1843</v>
      </c>
      <c r="J2733" s="6" t="s">
        <v>108</v>
      </c>
      <c r="K2733" s="6" t="s">
        <v>109</v>
      </c>
      <c r="L2733" s="6" t="s">
        <v>110</v>
      </c>
      <c r="M2733" s="6" t="s">
        <v>61</v>
      </c>
      <c r="N2733" s="7">
        <v>4753761516.5299997</v>
      </c>
      <c r="O2733" s="7">
        <v>5421594553.2399998</v>
      </c>
      <c r="P2733" s="6" t="s">
        <v>1856</v>
      </c>
      <c r="Q2733" s="6" t="s">
        <v>1858</v>
      </c>
      <c r="R2733" s="6" t="s">
        <v>133</v>
      </c>
      <c r="S2733" s="6" t="s">
        <v>110</v>
      </c>
      <c r="T2733" s="6" t="s">
        <v>134</v>
      </c>
      <c r="U2733" s="6" t="s">
        <v>115</v>
      </c>
      <c r="V2733" s="6" t="s">
        <v>45</v>
      </c>
      <c r="W2733" s="6" t="s">
        <v>34</v>
      </c>
      <c r="X2733" s="6" t="s">
        <v>46</v>
      </c>
      <c r="Y2733" s="6" t="s">
        <v>47</v>
      </c>
      <c r="Z2733" s="6" t="s">
        <v>971</v>
      </c>
      <c r="AA2733" s="6" t="s">
        <v>2859</v>
      </c>
      <c r="AB2733" s="7">
        <v>2</v>
      </c>
      <c r="AC2733" s="7">
        <v>19240</v>
      </c>
      <c r="AD2733" s="7">
        <v>19.239999999999998</v>
      </c>
      <c r="AE2733" s="7">
        <v>441000</v>
      </c>
    </row>
    <row r="2734" spans="1:31" ht="22" customHeight="1" x14ac:dyDescent="0.3">
      <c r="A2734" s="2">
        <v>42331</v>
      </c>
      <c r="B2734" s="3" t="s">
        <v>31</v>
      </c>
      <c r="C2734" s="3" t="s">
        <v>56</v>
      </c>
      <c r="D2734" s="4" t="s">
        <v>68</v>
      </c>
      <c r="E2734" s="4" t="s">
        <v>68</v>
      </c>
      <c r="F2734" s="4" t="s">
        <v>68</v>
      </c>
      <c r="G2734" s="4" t="s">
        <v>68</v>
      </c>
      <c r="H2734" s="4" t="s">
        <v>68</v>
      </c>
      <c r="I2734" s="3" t="s">
        <v>1843</v>
      </c>
      <c r="J2734" s="3" t="s">
        <v>579</v>
      </c>
      <c r="K2734" s="3" t="s">
        <v>580</v>
      </c>
      <c r="L2734" s="3" t="s">
        <v>110</v>
      </c>
      <c r="M2734" s="3" t="s">
        <v>61</v>
      </c>
      <c r="N2734" s="4" t="s">
        <v>68</v>
      </c>
      <c r="O2734" s="4" t="s">
        <v>68</v>
      </c>
      <c r="P2734" s="3" t="s">
        <v>581</v>
      </c>
      <c r="Q2734" s="3" t="s">
        <v>1858</v>
      </c>
      <c r="R2734" s="3" t="s">
        <v>968</v>
      </c>
      <c r="S2734" s="3" t="s">
        <v>110</v>
      </c>
      <c r="T2734" s="3" t="s">
        <v>969</v>
      </c>
      <c r="U2734" s="3" t="s">
        <v>115</v>
      </c>
      <c r="V2734" s="3" t="s">
        <v>45</v>
      </c>
      <c r="W2734" s="3" t="s">
        <v>34</v>
      </c>
      <c r="X2734" s="3" t="s">
        <v>46</v>
      </c>
      <c r="Y2734" s="3" t="s">
        <v>47</v>
      </c>
      <c r="Z2734" s="3" t="s">
        <v>971</v>
      </c>
      <c r="AA2734" s="3" t="s">
        <v>2860</v>
      </c>
      <c r="AB2734" s="4">
        <v>2</v>
      </c>
      <c r="AC2734" s="4">
        <v>16272</v>
      </c>
      <c r="AD2734" s="4">
        <v>16.27</v>
      </c>
      <c r="AE2734" s="4">
        <v>373000</v>
      </c>
    </row>
    <row r="2735" spans="1:31" ht="22" customHeight="1" x14ac:dyDescent="0.3">
      <c r="A2735" s="5">
        <v>42331</v>
      </c>
      <c r="B2735" s="6" t="s">
        <v>31</v>
      </c>
      <c r="C2735" s="6" t="s">
        <v>56</v>
      </c>
      <c r="D2735" s="7" t="s">
        <v>68</v>
      </c>
      <c r="E2735" s="7" t="s">
        <v>68</v>
      </c>
      <c r="F2735" s="7" t="s">
        <v>68</v>
      </c>
      <c r="G2735" s="7" t="s">
        <v>68</v>
      </c>
      <c r="H2735" s="7" t="s">
        <v>68</v>
      </c>
      <c r="I2735" s="6" t="s">
        <v>1843</v>
      </c>
      <c r="J2735" s="6" t="s">
        <v>2629</v>
      </c>
      <c r="K2735" s="7" t="s">
        <v>68</v>
      </c>
      <c r="L2735" s="6" t="s">
        <v>350</v>
      </c>
      <c r="M2735" s="7" t="s">
        <v>68</v>
      </c>
      <c r="N2735" s="7" t="s">
        <v>68</v>
      </c>
      <c r="O2735" s="7" t="s">
        <v>68</v>
      </c>
      <c r="P2735" s="6" t="s">
        <v>2630</v>
      </c>
      <c r="Q2735" s="6" t="s">
        <v>1858</v>
      </c>
      <c r="R2735" s="6" t="s">
        <v>82</v>
      </c>
      <c r="S2735" s="6" t="s">
        <v>79</v>
      </c>
      <c r="T2735" s="6" t="s">
        <v>83</v>
      </c>
      <c r="U2735" s="6" t="s">
        <v>65</v>
      </c>
      <c r="V2735" s="6" t="s">
        <v>45</v>
      </c>
      <c r="W2735" s="6" t="s">
        <v>34</v>
      </c>
      <c r="X2735" s="6" t="s">
        <v>46</v>
      </c>
      <c r="Y2735" s="6" t="s">
        <v>47</v>
      </c>
      <c r="Z2735" s="6" t="s">
        <v>84</v>
      </c>
      <c r="AA2735" s="6" t="s">
        <v>2861</v>
      </c>
      <c r="AB2735" s="7">
        <v>8</v>
      </c>
      <c r="AC2735" s="7">
        <v>115776</v>
      </c>
      <c r="AD2735" s="7">
        <v>115.78</v>
      </c>
      <c r="AE2735" s="7">
        <v>355000</v>
      </c>
    </row>
    <row r="2736" spans="1:31" ht="22" customHeight="1" x14ac:dyDescent="0.3">
      <c r="A2736" s="2">
        <v>42331</v>
      </c>
      <c r="B2736" s="3" t="s">
        <v>107</v>
      </c>
      <c r="C2736" s="3" t="s">
        <v>56</v>
      </c>
      <c r="D2736" s="4" t="s">
        <v>68</v>
      </c>
      <c r="E2736" s="4" t="s">
        <v>68</v>
      </c>
      <c r="F2736" s="4" t="s">
        <v>68</v>
      </c>
      <c r="G2736" s="4" t="s">
        <v>68</v>
      </c>
      <c r="H2736" s="4" t="s">
        <v>68</v>
      </c>
      <c r="I2736" s="3" t="s">
        <v>1843</v>
      </c>
      <c r="J2736" s="3" t="s">
        <v>108</v>
      </c>
      <c r="K2736" s="3" t="s">
        <v>109</v>
      </c>
      <c r="L2736" s="3" t="s">
        <v>110</v>
      </c>
      <c r="M2736" s="3" t="s">
        <v>61</v>
      </c>
      <c r="N2736" s="4">
        <v>4753761516.5299997</v>
      </c>
      <c r="O2736" s="4">
        <v>5421594553.2399998</v>
      </c>
      <c r="P2736" s="3" t="s">
        <v>1856</v>
      </c>
      <c r="Q2736" s="3" t="s">
        <v>1858</v>
      </c>
      <c r="R2736" s="3" t="s">
        <v>133</v>
      </c>
      <c r="S2736" s="3" t="s">
        <v>110</v>
      </c>
      <c r="T2736" s="3" t="s">
        <v>134</v>
      </c>
      <c r="U2736" s="3" t="s">
        <v>115</v>
      </c>
      <c r="V2736" s="3" t="s">
        <v>45</v>
      </c>
      <c r="W2736" s="3" t="s">
        <v>34</v>
      </c>
      <c r="X2736" s="3" t="s">
        <v>46</v>
      </c>
      <c r="Y2736" s="3" t="s">
        <v>47</v>
      </c>
      <c r="Z2736" s="3" t="s">
        <v>205</v>
      </c>
      <c r="AA2736" s="3" t="s">
        <v>2862</v>
      </c>
      <c r="AB2736" s="4">
        <v>6</v>
      </c>
      <c r="AC2736" s="4">
        <v>76040</v>
      </c>
      <c r="AD2736" s="4">
        <v>76.040000000000006</v>
      </c>
      <c r="AE2736" s="4">
        <v>917000</v>
      </c>
    </row>
    <row r="2737" spans="1:31" ht="22" customHeight="1" x14ac:dyDescent="0.3">
      <c r="A2737" s="5">
        <v>42331</v>
      </c>
      <c r="B2737" s="6" t="s">
        <v>31</v>
      </c>
      <c r="C2737" s="6" t="s">
        <v>56</v>
      </c>
      <c r="D2737" s="7" t="s">
        <v>68</v>
      </c>
      <c r="E2737" s="7" t="s">
        <v>68</v>
      </c>
      <c r="F2737" s="7" t="s">
        <v>68</v>
      </c>
      <c r="G2737" s="7" t="s">
        <v>68</v>
      </c>
      <c r="H2737" s="7" t="s">
        <v>68</v>
      </c>
      <c r="I2737" s="6" t="s">
        <v>1843</v>
      </c>
      <c r="J2737" s="6" t="s">
        <v>131</v>
      </c>
      <c r="K2737" s="7" t="s">
        <v>68</v>
      </c>
      <c r="L2737" s="7" t="s">
        <v>68</v>
      </c>
      <c r="M2737" s="6" t="s">
        <v>61</v>
      </c>
      <c r="N2737" s="7" t="s">
        <v>68</v>
      </c>
      <c r="O2737" s="7" t="s">
        <v>68</v>
      </c>
      <c r="P2737" s="6" t="s">
        <v>2782</v>
      </c>
      <c r="Q2737" s="6" t="s">
        <v>1858</v>
      </c>
      <c r="R2737" s="6" t="s">
        <v>133</v>
      </c>
      <c r="S2737" s="6" t="s">
        <v>110</v>
      </c>
      <c r="T2737" s="6" t="s">
        <v>134</v>
      </c>
      <c r="U2737" s="6" t="s">
        <v>115</v>
      </c>
      <c r="V2737" s="6" t="s">
        <v>45</v>
      </c>
      <c r="W2737" s="6" t="s">
        <v>34</v>
      </c>
      <c r="X2737" s="6" t="s">
        <v>46</v>
      </c>
      <c r="Y2737" s="6" t="s">
        <v>47</v>
      </c>
      <c r="Z2737" s="6" t="s">
        <v>971</v>
      </c>
      <c r="AA2737" s="6" t="s">
        <v>2863</v>
      </c>
      <c r="AB2737" s="7">
        <v>3</v>
      </c>
      <c r="AC2737" s="7">
        <v>25476</v>
      </c>
      <c r="AD2737" s="7">
        <v>25.48</v>
      </c>
      <c r="AE2737" s="7">
        <v>583000</v>
      </c>
    </row>
    <row r="2738" spans="1:31" ht="22" customHeight="1" x14ac:dyDescent="0.3">
      <c r="A2738" s="2">
        <v>42331</v>
      </c>
      <c r="B2738" s="3" t="s">
        <v>107</v>
      </c>
      <c r="C2738" s="3" t="s">
        <v>56</v>
      </c>
      <c r="D2738" s="4" t="s">
        <v>68</v>
      </c>
      <c r="E2738" s="4" t="s">
        <v>68</v>
      </c>
      <c r="F2738" s="4" t="s">
        <v>68</v>
      </c>
      <c r="G2738" s="4" t="s">
        <v>68</v>
      </c>
      <c r="H2738" s="4" t="s">
        <v>68</v>
      </c>
      <c r="I2738" s="3" t="s">
        <v>1843</v>
      </c>
      <c r="J2738" s="3" t="s">
        <v>108</v>
      </c>
      <c r="K2738" s="3" t="s">
        <v>109</v>
      </c>
      <c r="L2738" s="3" t="s">
        <v>110</v>
      </c>
      <c r="M2738" s="3" t="s">
        <v>61</v>
      </c>
      <c r="N2738" s="4">
        <v>4753761516.5299997</v>
      </c>
      <c r="O2738" s="4">
        <v>5421594553.2399998</v>
      </c>
      <c r="P2738" s="3" t="s">
        <v>1856</v>
      </c>
      <c r="Q2738" s="3" t="s">
        <v>1858</v>
      </c>
      <c r="R2738" s="3" t="s">
        <v>133</v>
      </c>
      <c r="S2738" s="3" t="s">
        <v>110</v>
      </c>
      <c r="T2738" s="3" t="s">
        <v>134</v>
      </c>
      <c r="U2738" s="3" t="s">
        <v>115</v>
      </c>
      <c r="V2738" s="3" t="s">
        <v>45</v>
      </c>
      <c r="W2738" s="3" t="s">
        <v>34</v>
      </c>
      <c r="X2738" s="3" t="s">
        <v>46</v>
      </c>
      <c r="Y2738" s="3" t="s">
        <v>47</v>
      </c>
      <c r="Z2738" s="3" t="s">
        <v>205</v>
      </c>
      <c r="AA2738" s="3" t="s">
        <v>2864</v>
      </c>
      <c r="AB2738" s="4">
        <v>6</v>
      </c>
      <c r="AC2738" s="4">
        <v>76080</v>
      </c>
      <c r="AD2738" s="4">
        <v>76.08</v>
      </c>
      <c r="AE2738" s="4">
        <v>918000</v>
      </c>
    </row>
    <row r="2739" spans="1:31" ht="22" customHeight="1" x14ac:dyDescent="0.3">
      <c r="A2739" s="5">
        <v>42331</v>
      </c>
      <c r="B2739" s="6" t="s">
        <v>31</v>
      </c>
      <c r="C2739" s="6" t="s">
        <v>56</v>
      </c>
      <c r="D2739" s="7" t="s">
        <v>68</v>
      </c>
      <c r="E2739" s="7" t="s">
        <v>68</v>
      </c>
      <c r="F2739" s="7" t="s">
        <v>68</v>
      </c>
      <c r="G2739" s="7" t="s">
        <v>68</v>
      </c>
      <c r="H2739" s="7" t="s">
        <v>68</v>
      </c>
      <c r="I2739" s="6" t="s">
        <v>1843</v>
      </c>
      <c r="J2739" s="6" t="s">
        <v>2629</v>
      </c>
      <c r="K2739" s="7" t="s">
        <v>68</v>
      </c>
      <c r="L2739" s="6" t="s">
        <v>350</v>
      </c>
      <c r="M2739" s="7" t="s">
        <v>68</v>
      </c>
      <c r="N2739" s="7" t="s">
        <v>68</v>
      </c>
      <c r="O2739" s="7" t="s">
        <v>68</v>
      </c>
      <c r="P2739" s="6" t="s">
        <v>2630</v>
      </c>
      <c r="Q2739" s="6" t="s">
        <v>2031</v>
      </c>
      <c r="R2739" s="6" t="s">
        <v>82</v>
      </c>
      <c r="S2739" s="6" t="s">
        <v>79</v>
      </c>
      <c r="T2739" s="6" t="s">
        <v>83</v>
      </c>
      <c r="U2739" s="6" t="s">
        <v>65</v>
      </c>
      <c r="V2739" s="6" t="s">
        <v>45</v>
      </c>
      <c r="W2739" s="6" t="s">
        <v>34</v>
      </c>
      <c r="X2739" s="6" t="s">
        <v>46</v>
      </c>
      <c r="Y2739" s="6" t="s">
        <v>47</v>
      </c>
      <c r="Z2739" s="6" t="s">
        <v>84</v>
      </c>
      <c r="AA2739" s="6" t="s">
        <v>2865</v>
      </c>
      <c r="AB2739" s="7">
        <v>3</v>
      </c>
      <c r="AC2739" s="7">
        <v>43254</v>
      </c>
      <c r="AD2739" s="7">
        <v>43.25</v>
      </c>
      <c r="AE2739" s="7">
        <v>133000</v>
      </c>
    </row>
    <row r="2740" spans="1:31" ht="22" customHeight="1" x14ac:dyDescent="0.3">
      <c r="A2740" s="2">
        <v>42331</v>
      </c>
      <c r="B2740" s="3" t="s">
        <v>107</v>
      </c>
      <c r="C2740" s="3" t="s">
        <v>56</v>
      </c>
      <c r="D2740" s="4" t="s">
        <v>68</v>
      </c>
      <c r="E2740" s="4" t="s">
        <v>68</v>
      </c>
      <c r="F2740" s="4" t="s">
        <v>68</v>
      </c>
      <c r="G2740" s="4" t="s">
        <v>68</v>
      </c>
      <c r="H2740" s="4" t="s">
        <v>68</v>
      </c>
      <c r="I2740" s="3" t="s">
        <v>1843</v>
      </c>
      <c r="J2740" s="3" t="s">
        <v>108</v>
      </c>
      <c r="K2740" s="3" t="s">
        <v>109</v>
      </c>
      <c r="L2740" s="3" t="s">
        <v>110</v>
      </c>
      <c r="M2740" s="3" t="s">
        <v>61</v>
      </c>
      <c r="N2740" s="4">
        <v>4753761516.5299997</v>
      </c>
      <c r="O2740" s="4">
        <v>5421594553.2399998</v>
      </c>
      <c r="P2740" s="3" t="s">
        <v>1856</v>
      </c>
      <c r="Q2740" s="3" t="s">
        <v>1858</v>
      </c>
      <c r="R2740" s="3" t="s">
        <v>133</v>
      </c>
      <c r="S2740" s="3" t="s">
        <v>110</v>
      </c>
      <c r="T2740" s="3" t="s">
        <v>134</v>
      </c>
      <c r="U2740" s="3" t="s">
        <v>115</v>
      </c>
      <c r="V2740" s="3" t="s">
        <v>45</v>
      </c>
      <c r="W2740" s="3" t="s">
        <v>34</v>
      </c>
      <c r="X2740" s="3" t="s">
        <v>46</v>
      </c>
      <c r="Y2740" s="3" t="s">
        <v>47</v>
      </c>
      <c r="Z2740" s="3" t="s">
        <v>971</v>
      </c>
      <c r="AA2740" s="3" t="s">
        <v>2866</v>
      </c>
      <c r="AB2740" s="4">
        <v>30</v>
      </c>
      <c r="AC2740" s="4">
        <v>340019.99</v>
      </c>
      <c r="AD2740" s="4">
        <v>340.02</v>
      </c>
      <c r="AE2740" s="4">
        <v>7786000</v>
      </c>
    </row>
    <row r="2741" spans="1:31" ht="22" customHeight="1" x14ac:dyDescent="0.3">
      <c r="A2741" s="5">
        <v>42331</v>
      </c>
      <c r="B2741" s="6" t="s">
        <v>31</v>
      </c>
      <c r="C2741" s="6" t="s">
        <v>56</v>
      </c>
      <c r="D2741" s="7" t="s">
        <v>68</v>
      </c>
      <c r="E2741" s="7" t="s">
        <v>68</v>
      </c>
      <c r="F2741" s="7" t="s">
        <v>68</v>
      </c>
      <c r="G2741" s="7" t="s">
        <v>68</v>
      </c>
      <c r="H2741" s="7" t="s">
        <v>68</v>
      </c>
      <c r="I2741" s="6" t="s">
        <v>1955</v>
      </c>
      <c r="J2741" s="6" t="s">
        <v>2680</v>
      </c>
      <c r="K2741" s="7" t="s">
        <v>68</v>
      </c>
      <c r="L2741" s="6" t="s">
        <v>350</v>
      </c>
      <c r="M2741" s="7" t="s">
        <v>68</v>
      </c>
      <c r="N2741" s="7" t="s">
        <v>68</v>
      </c>
      <c r="O2741" s="7" t="s">
        <v>68</v>
      </c>
      <c r="P2741" s="6" t="s">
        <v>2681</v>
      </c>
      <c r="Q2741" s="6" t="s">
        <v>1858</v>
      </c>
      <c r="R2741" s="6" t="s">
        <v>371</v>
      </c>
      <c r="S2741" s="6" t="s">
        <v>350</v>
      </c>
      <c r="T2741" s="6" t="s">
        <v>372</v>
      </c>
      <c r="U2741" s="6" t="s">
        <v>352</v>
      </c>
      <c r="V2741" s="6" t="s">
        <v>45</v>
      </c>
      <c r="W2741" s="6" t="s">
        <v>34</v>
      </c>
      <c r="X2741" s="6" t="s">
        <v>46</v>
      </c>
      <c r="Y2741" s="6" t="s">
        <v>47</v>
      </c>
      <c r="Z2741" s="6" t="s">
        <v>66</v>
      </c>
      <c r="AA2741" s="6" t="s">
        <v>2867</v>
      </c>
      <c r="AB2741" s="7">
        <v>5</v>
      </c>
      <c r="AC2741" s="7">
        <v>94615</v>
      </c>
      <c r="AD2741" s="7">
        <v>94.61</v>
      </c>
      <c r="AE2741" s="6" t="s">
        <v>68</v>
      </c>
    </row>
    <row r="2742" spans="1:31" ht="22" customHeight="1" x14ac:dyDescent="0.3">
      <c r="A2742" s="2">
        <v>42331</v>
      </c>
      <c r="B2742" s="3" t="s">
        <v>107</v>
      </c>
      <c r="C2742" s="3" t="s">
        <v>56</v>
      </c>
      <c r="D2742" s="4" t="s">
        <v>68</v>
      </c>
      <c r="E2742" s="4" t="s">
        <v>68</v>
      </c>
      <c r="F2742" s="4" t="s">
        <v>68</v>
      </c>
      <c r="G2742" s="4" t="s">
        <v>68</v>
      </c>
      <c r="H2742" s="4" t="s">
        <v>68</v>
      </c>
      <c r="I2742" s="3" t="s">
        <v>1843</v>
      </c>
      <c r="J2742" s="3" t="s">
        <v>108</v>
      </c>
      <c r="K2742" s="3" t="s">
        <v>109</v>
      </c>
      <c r="L2742" s="3" t="s">
        <v>110</v>
      </c>
      <c r="M2742" s="3" t="s">
        <v>61</v>
      </c>
      <c r="N2742" s="4">
        <v>4753761516.5299997</v>
      </c>
      <c r="O2742" s="4">
        <v>5421594553.2399998</v>
      </c>
      <c r="P2742" s="3" t="s">
        <v>1856</v>
      </c>
      <c r="Q2742" s="3" t="s">
        <v>1858</v>
      </c>
      <c r="R2742" s="3" t="s">
        <v>133</v>
      </c>
      <c r="S2742" s="3" t="s">
        <v>110</v>
      </c>
      <c r="T2742" s="3" t="s">
        <v>134</v>
      </c>
      <c r="U2742" s="3" t="s">
        <v>115</v>
      </c>
      <c r="V2742" s="3" t="s">
        <v>45</v>
      </c>
      <c r="W2742" s="3" t="s">
        <v>34</v>
      </c>
      <c r="X2742" s="3" t="s">
        <v>46</v>
      </c>
      <c r="Y2742" s="3" t="s">
        <v>47</v>
      </c>
      <c r="Z2742" s="3" t="s">
        <v>971</v>
      </c>
      <c r="AA2742" s="3" t="s">
        <v>2868</v>
      </c>
      <c r="AB2742" s="4">
        <v>4</v>
      </c>
      <c r="AC2742" s="4">
        <v>38480</v>
      </c>
      <c r="AD2742" s="4">
        <v>38.479999999999997</v>
      </c>
      <c r="AE2742" s="4">
        <v>881000</v>
      </c>
    </row>
    <row r="2743" spans="1:31" ht="22" customHeight="1" x14ac:dyDescent="0.3">
      <c r="A2743" s="5">
        <v>42330</v>
      </c>
      <c r="B2743" s="6" t="s">
        <v>31</v>
      </c>
      <c r="C2743" s="6" t="s">
        <v>56</v>
      </c>
      <c r="D2743" s="7" t="s">
        <v>68</v>
      </c>
      <c r="E2743" s="7" t="s">
        <v>68</v>
      </c>
      <c r="F2743" s="7" t="s">
        <v>68</v>
      </c>
      <c r="G2743" s="7" t="s">
        <v>68</v>
      </c>
      <c r="H2743" s="7" t="s">
        <v>68</v>
      </c>
      <c r="I2743" s="6" t="s">
        <v>1843</v>
      </c>
      <c r="J2743" s="6" t="s">
        <v>2663</v>
      </c>
      <c r="K2743" s="7" t="s">
        <v>68</v>
      </c>
      <c r="L2743" s="6" t="s">
        <v>120</v>
      </c>
      <c r="M2743" s="7" t="s">
        <v>68</v>
      </c>
      <c r="N2743" s="7" t="s">
        <v>68</v>
      </c>
      <c r="O2743" s="7" t="s">
        <v>68</v>
      </c>
      <c r="P2743" s="6" t="s">
        <v>2664</v>
      </c>
      <c r="Q2743" s="6" t="s">
        <v>1858</v>
      </c>
      <c r="R2743" s="6" t="s">
        <v>316</v>
      </c>
      <c r="S2743" s="6" t="s">
        <v>120</v>
      </c>
      <c r="T2743" s="6" t="s">
        <v>317</v>
      </c>
      <c r="U2743" s="6" t="s">
        <v>124</v>
      </c>
      <c r="V2743" s="6" t="s">
        <v>45</v>
      </c>
      <c r="W2743" s="6" t="s">
        <v>34</v>
      </c>
      <c r="X2743" s="6" t="s">
        <v>46</v>
      </c>
      <c r="Y2743" s="6" t="s">
        <v>47</v>
      </c>
      <c r="Z2743" s="6" t="s">
        <v>2189</v>
      </c>
      <c r="AA2743" s="6" t="s">
        <v>2869</v>
      </c>
      <c r="AB2743" s="7">
        <v>12</v>
      </c>
      <c r="AC2743" s="7">
        <v>183480</v>
      </c>
      <c r="AD2743" s="7">
        <v>183.48</v>
      </c>
      <c r="AE2743" s="7">
        <v>542000</v>
      </c>
    </row>
    <row r="2744" spans="1:31" ht="22" customHeight="1" x14ac:dyDescent="0.3">
      <c r="A2744" s="2">
        <v>42330</v>
      </c>
      <c r="B2744" s="3" t="s">
        <v>31</v>
      </c>
      <c r="C2744" s="3" t="s">
        <v>56</v>
      </c>
      <c r="D2744" s="4" t="s">
        <v>68</v>
      </c>
      <c r="E2744" s="4" t="s">
        <v>68</v>
      </c>
      <c r="F2744" s="4" t="s">
        <v>68</v>
      </c>
      <c r="G2744" s="4" t="s">
        <v>68</v>
      </c>
      <c r="H2744" s="4" t="s">
        <v>68</v>
      </c>
      <c r="I2744" s="3" t="s">
        <v>1843</v>
      </c>
      <c r="J2744" s="3" t="s">
        <v>1676</v>
      </c>
      <c r="K2744" s="3" t="s">
        <v>1677</v>
      </c>
      <c r="L2744" s="3" t="s">
        <v>92</v>
      </c>
      <c r="M2744" s="3" t="s">
        <v>61</v>
      </c>
      <c r="N2744" s="8">
        <v>42196711</v>
      </c>
      <c r="O2744" s="4" t="s">
        <v>68</v>
      </c>
      <c r="P2744" s="3" t="s">
        <v>1678</v>
      </c>
      <c r="Q2744" s="3" t="s">
        <v>1858</v>
      </c>
      <c r="R2744" s="3" t="s">
        <v>91</v>
      </c>
      <c r="S2744" s="3" t="s">
        <v>92</v>
      </c>
      <c r="T2744" s="3" t="s">
        <v>93</v>
      </c>
      <c r="U2744" s="3" t="s">
        <v>94</v>
      </c>
      <c r="V2744" s="3" t="s">
        <v>45</v>
      </c>
      <c r="W2744" s="3" t="s">
        <v>34</v>
      </c>
      <c r="X2744" s="3" t="s">
        <v>46</v>
      </c>
      <c r="Y2744" s="3" t="s">
        <v>47</v>
      </c>
      <c r="Z2744" s="3" t="s">
        <v>205</v>
      </c>
      <c r="AA2744" s="3" t="s">
        <v>2870</v>
      </c>
      <c r="AB2744" s="4">
        <v>2</v>
      </c>
      <c r="AC2744" s="4">
        <v>25800</v>
      </c>
      <c r="AD2744" s="4">
        <v>25.8</v>
      </c>
      <c r="AE2744" s="4">
        <v>311000</v>
      </c>
    </row>
    <row r="2745" spans="1:31" ht="22" customHeight="1" x14ac:dyDescent="0.3">
      <c r="A2745" s="5">
        <v>42330</v>
      </c>
      <c r="B2745" s="6" t="s">
        <v>31</v>
      </c>
      <c r="C2745" s="6" t="s">
        <v>56</v>
      </c>
      <c r="D2745" s="7" t="s">
        <v>68</v>
      </c>
      <c r="E2745" s="7" t="s">
        <v>68</v>
      </c>
      <c r="F2745" s="7" t="s">
        <v>68</v>
      </c>
      <c r="G2745" s="7" t="s">
        <v>68</v>
      </c>
      <c r="H2745" s="7" t="s">
        <v>68</v>
      </c>
      <c r="I2745" s="6" t="s">
        <v>1843</v>
      </c>
      <c r="J2745" s="6" t="s">
        <v>2663</v>
      </c>
      <c r="K2745" s="7" t="s">
        <v>68</v>
      </c>
      <c r="L2745" s="6" t="s">
        <v>120</v>
      </c>
      <c r="M2745" s="7" t="s">
        <v>68</v>
      </c>
      <c r="N2745" s="7" t="s">
        <v>68</v>
      </c>
      <c r="O2745" s="7" t="s">
        <v>68</v>
      </c>
      <c r="P2745" s="6" t="s">
        <v>2664</v>
      </c>
      <c r="Q2745" s="6" t="s">
        <v>1858</v>
      </c>
      <c r="R2745" s="6" t="s">
        <v>316</v>
      </c>
      <c r="S2745" s="6" t="s">
        <v>120</v>
      </c>
      <c r="T2745" s="6" t="s">
        <v>317</v>
      </c>
      <c r="U2745" s="6" t="s">
        <v>124</v>
      </c>
      <c r="V2745" s="6" t="s">
        <v>45</v>
      </c>
      <c r="W2745" s="6" t="s">
        <v>34</v>
      </c>
      <c r="X2745" s="6" t="s">
        <v>46</v>
      </c>
      <c r="Y2745" s="6" t="s">
        <v>47</v>
      </c>
      <c r="Z2745" s="6" t="s">
        <v>2189</v>
      </c>
      <c r="AA2745" s="6" t="s">
        <v>2869</v>
      </c>
      <c r="AB2745" s="7">
        <v>12</v>
      </c>
      <c r="AC2745" s="7">
        <v>183480</v>
      </c>
      <c r="AD2745" s="7">
        <v>183.48</v>
      </c>
      <c r="AE2745" s="7">
        <v>542000</v>
      </c>
    </row>
    <row r="2746" spans="1:31" ht="22" customHeight="1" x14ac:dyDescent="0.3">
      <c r="A2746" s="2">
        <v>42330</v>
      </c>
      <c r="B2746" s="3" t="s">
        <v>31</v>
      </c>
      <c r="C2746" s="3" t="s">
        <v>56</v>
      </c>
      <c r="D2746" s="4" t="s">
        <v>68</v>
      </c>
      <c r="E2746" s="4" t="s">
        <v>68</v>
      </c>
      <c r="F2746" s="4" t="s">
        <v>68</v>
      </c>
      <c r="G2746" s="4" t="s">
        <v>68</v>
      </c>
      <c r="H2746" s="4" t="s">
        <v>68</v>
      </c>
      <c r="I2746" s="3" t="s">
        <v>1843</v>
      </c>
      <c r="J2746" s="3" t="s">
        <v>1676</v>
      </c>
      <c r="K2746" s="3" t="s">
        <v>1677</v>
      </c>
      <c r="L2746" s="3" t="s">
        <v>92</v>
      </c>
      <c r="M2746" s="3" t="s">
        <v>61</v>
      </c>
      <c r="N2746" s="8">
        <v>42196711</v>
      </c>
      <c r="O2746" s="4" t="s">
        <v>68</v>
      </c>
      <c r="P2746" s="3" t="s">
        <v>1678</v>
      </c>
      <c r="Q2746" s="3" t="s">
        <v>1858</v>
      </c>
      <c r="R2746" s="3" t="s">
        <v>91</v>
      </c>
      <c r="S2746" s="3" t="s">
        <v>92</v>
      </c>
      <c r="T2746" s="3" t="s">
        <v>93</v>
      </c>
      <c r="U2746" s="3" t="s">
        <v>94</v>
      </c>
      <c r="V2746" s="3" t="s">
        <v>45</v>
      </c>
      <c r="W2746" s="3" t="s">
        <v>34</v>
      </c>
      <c r="X2746" s="3" t="s">
        <v>46</v>
      </c>
      <c r="Y2746" s="3" t="s">
        <v>47</v>
      </c>
      <c r="Z2746" s="3" t="s">
        <v>205</v>
      </c>
      <c r="AA2746" s="3" t="s">
        <v>2871</v>
      </c>
      <c r="AB2746" s="4">
        <v>8</v>
      </c>
      <c r="AC2746" s="4">
        <v>103200</v>
      </c>
      <c r="AD2746" s="4">
        <v>103.2</v>
      </c>
      <c r="AE2746" s="4">
        <v>1245000</v>
      </c>
    </row>
    <row r="2747" spans="1:31" ht="22" customHeight="1" x14ac:dyDescent="0.3">
      <c r="A2747" s="5">
        <v>42329</v>
      </c>
      <c r="B2747" s="6" t="s">
        <v>31</v>
      </c>
      <c r="C2747" s="6" t="s">
        <v>56</v>
      </c>
      <c r="D2747" s="7" t="s">
        <v>68</v>
      </c>
      <c r="E2747" s="7" t="s">
        <v>68</v>
      </c>
      <c r="F2747" s="7" t="s">
        <v>68</v>
      </c>
      <c r="G2747" s="7" t="s">
        <v>68</v>
      </c>
      <c r="H2747" s="7" t="s">
        <v>68</v>
      </c>
      <c r="I2747" s="6" t="s">
        <v>1843</v>
      </c>
      <c r="J2747" s="6" t="s">
        <v>625</v>
      </c>
      <c r="K2747" s="7" t="s">
        <v>68</v>
      </c>
      <c r="L2747" s="7" t="s">
        <v>68</v>
      </c>
      <c r="M2747" s="7" t="s">
        <v>68</v>
      </c>
      <c r="N2747" s="7" t="s">
        <v>68</v>
      </c>
      <c r="O2747" s="7" t="s">
        <v>68</v>
      </c>
      <c r="P2747" s="6" t="s">
        <v>2433</v>
      </c>
      <c r="Q2747" s="6" t="s">
        <v>1858</v>
      </c>
      <c r="R2747" s="6" t="s">
        <v>629</v>
      </c>
      <c r="S2747" s="6" t="s">
        <v>627</v>
      </c>
      <c r="T2747" s="6" t="s">
        <v>630</v>
      </c>
      <c r="U2747" s="6" t="s">
        <v>104</v>
      </c>
      <c r="V2747" s="6" t="s">
        <v>45</v>
      </c>
      <c r="W2747" s="6" t="s">
        <v>34</v>
      </c>
      <c r="X2747" s="6" t="s">
        <v>46</v>
      </c>
      <c r="Y2747" s="6" t="s">
        <v>47</v>
      </c>
      <c r="Z2747" s="6" t="s">
        <v>2745</v>
      </c>
      <c r="AA2747" s="6" t="s">
        <v>2872</v>
      </c>
      <c r="AB2747" s="7">
        <v>1</v>
      </c>
      <c r="AC2747" s="7">
        <v>17200</v>
      </c>
      <c r="AD2747" s="7">
        <v>17.2</v>
      </c>
      <c r="AE2747" s="7">
        <v>228000</v>
      </c>
    </row>
    <row r="2748" spans="1:31" ht="22" customHeight="1" x14ac:dyDescent="0.3">
      <c r="A2748" s="2">
        <v>42327</v>
      </c>
      <c r="B2748" s="3" t="s">
        <v>31</v>
      </c>
      <c r="C2748" s="3" t="s">
        <v>56</v>
      </c>
      <c r="D2748" s="4" t="s">
        <v>68</v>
      </c>
      <c r="E2748" s="4" t="s">
        <v>68</v>
      </c>
      <c r="F2748" s="4" t="s">
        <v>68</v>
      </c>
      <c r="G2748" s="4" t="s">
        <v>68</v>
      </c>
      <c r="H2748" s="4" t="s">
        <v>68</v>
      </c>
      <c r="I2748" s="3" t="s">
        <v>1843</v>
      </c>
      <c r="J2748" s="3" t="s">
        <v>2501</v>
      </c>
      <c r="K2748" s="4" t="s">
        <v>68</v>
      </c>
      <c r="L2748" s="3" t="s">
        <v>120</v>
      </c>
      <c r="M2748" s="4" t="s">
        <v>68</v>
      </c>
      <c r="N2748" s="4" t="s">
        <v>68</v>
      </c>
      <c r="O2748" s="4" t="s">
        <v>68</v>
      </c>
      <c r="P2748" s="3" t="s">
        <v>2557</v>
      </c>
      <c r="Q2748" s="3" t="s">
        <v>1858</v>
      </c>
      <c r="R2748" s="3" t="s">
        <v>316</v>
      </c>
      <c r="S2748" s="3" t="s">
        <v>120</v>
      </c>
      <c r="T2748" s="3" t="s">
        <v>317</v>
      </c>
      <c r="U2748" s="3" t="s">
        <v>124</v>
      </c>
      <c r="V2748" s="3" t="s">
        <v>45</v>
      </c>
      <c r="W2748" s="3" t="s">
        <v>34</v>
      </c>
      <c r="X2748" s="3" t="s">
        <v>46</v>
      </c>
      <c r="Y2748" s="3" t="s">
        <v>47</v>
      </c>
      <c r="Z2748" s="3" t="s">
        <v>2189</v>
      </c>
      <c r="AA2748" s="3" t="s">
        <v>2873</v>
      </c>
      <c r="AB2748" s="4">
        <v>12</v>
      </c>
      <c r="AC2748" s="4">
        <v>183480</v>
      </c>
      <c r="AD2748" s="4">
        <v>183.48</v>
      </c>
      <c r="AE2748" s="4">
        <v>542000</v>
      </c>
    </row>
    <row r="2749" spans="1:31" ht="22" customHeight="1" x14ac:dyDescent="0.3">
      <c r="A2749" s="5">
        <v>42327</v>
      </c>
      <c r="B2749" s="6" t="s">
        <v>31</v>
      </c>
      <c r="C2749" s="6" t="s">
        <v>56</v>
      </c>
      <c r="D2749" s="7" t="s">
        <v>68</v>
      </c>
      <c r="E2749" s="7" t="s">
        <v>68</v>
      </c>
      <c r="F2749" s="7" t="s">
        <v>68</v>
      </c>
      <c r="G2749" s="7" t="s">
        <v>68</v>
      </c>
      <c r="H2749" s="7" t="s">
        <v>68</v>
      </c>
      <c r="I2749" s="6" t="s">
        <v>1843</v>
      </c>
      <c r="J2749" s="6" t="s">
        <v>2680</v>
      </c>
      <c r="K2749" s="7" t="s">
        <v>68</v>
      </c>
      <c r="L2749" s="6" t="s">
        <v>350</v>
      </c>
      <c r="M2749" s="7" t="s">
        <v>68</v>
      </c>
      <c r="N2749" s="7" t="s">
        <v>68</v>
      </c>
      <c r="O2749" s="7" t="s">
        <v>68</v>
      </c>
      <c r="P2749" s="6" t="s">
        <v>2681</v>
      </c>
      <c r="Q2749" s="6" t="s">
        <v>1858</v>
      </c>
      <c r="R2749" s="6" t="s">
        <v>371</v>
      </c>
      <c r="S2749" s="6" t="s">
        <v>350</v>
      </c>
      <c r="T2749" s="6" t="s">
        <v>372</v>
      </c>
      <c r="U2749" s="6" t="s">
        <v>352</v>
      </c>
      <c r="V2749" s="6" t="s">
        <v>45</v>
      </c>
      <c r="W2749" s="6" t="s">
        <v>34</v>
      </c>
      <c r="X2749" s="6" t="s">
        <v>46</v>
      </c>
      <c r="Y2749" s="6" t="s">
        <v>47</v>
      </c>
      <c r="Z2749" s="6" t="s">
        <v>792</v>
      </c>
      <c r="AA2749" s="6" t="s">
        <v>2874</v>
      </c>
      <c r="AB2749" s="7">
        <v>4</v>
      </c>
      <c r="AC2749" s="7">
        <v>65292</v>
      </c>
      <c r="AD2749" s="7">
        <v>65.290000000000006</v>
      </c>
      <c r="AE2749" s="6" t="s">
        <v>68</v>
      </c>
    </row>
    <row r="2750" spans="1:31" ht="22" customHeight="1" x14ac:dyDescent="0.3">
      <c r="A2750" s="2">
        <v>42327</v>
      </c>
      <c r="B2750" s="3" t="s">
        <v>31</v>
      </c>
      <c r="C2750" s="3" t="s">
        <v>56</v>
      </c>
      <c r="D2750" s="3" t="s">
        <v>222</v>
      </c>
      <c r="E2750" s="3" t="s">
        <v>34</v>
      </c>
      <c r="F2750" s="4" t="s">
        <v>68</v>
      </c>
      <c r="G2750" s="4" t="s">
        <v>68</v>
      </c>
      <c r="H2750" s="4" t="s">
        <v>68</v>
      </c>
      <c r="I2750" s="3" t="s">
        <v>1882</v>
      </c>
      <c r="J2750" s="3" t="s">
        <v>244</v>
      </c>
      <c r="K2750" s="4" t="s">
        <v>68</v>
      </c>
      <c r="L2750" s="3" t="s">
        <v>245</v>
      </c>
      <c r="M2750" s="3" t="s">
        <v>61</v>
      </c>
      <c r="N2750" s="4" t="s">
        <v>68</v>
      </c>
      <c r="O2750" s="4" t="s">
        <v>68</v>
      </c>
      <c r="P2750" s="3" t="s">
        <v>246</v>
      </c>
      <c r="Q2750" s="3" t="s">
        <v>1858</v>
      </c>
      <c r="R2750" s="3" t="s">
        <v>474</v>
      </c>
      <c r="S2750" s="3" t="s">
        <v>245</v>
      </c>
      <c r="T2750" s="3" t="s">
        <v>475</v>
      </c>
      <c r="U2750" s="3" t="s">
        <v>124</v>
      </c>
      <c r="V2750" s="3" t="s">
        <v>45</v>
      </c>
      <c r="W2750" s="3" t="s">
        <v>34</v>
      </c>
      <c r="X2750" s="3" t="s">
        <v>46</v>
      </c>
      <c r="Y2750" s="3" t="s">
        <v>47</v>
      </c>
      <c r="Z2750" s="3" t="s">
        <v>187</v>
      </c>
      <c r="AA2750" s="3" t="s">
        <v>2875</v>
      </c>
      <c r="AB2750" s="4">
        <v>3</v>
      </c>
      <c r="AC2750" s="4">
        <v>74115</v>
      </c>
      <c r="AD2750" s="4">
        <v>74.11</v>
      </c>
      <c r="AE2750" s="4">
        <v>737000</v>
      </c>
    </row>
    <row r="2751" spans="1:31" ht="22" customHeight="1" x14ac:dyDescent="0.3">
      <c r="A2751" s="5">
        <v>42327</v>
      </c>
      <c r="B2751" s="6" t="s">
        <v>31</v>
      </c>
      <c r="C2751" s="6" t="s">
        <v>56</v>
      </c>
      <c r="D2751" s="7" t="s">
        <v>68</v>
      </c>
      <c r="E2751" s="7" t="s">
        <v>68</v>
      </c>
      <c r="F2751" s="7" t="s">
        <v>68</v>
      </c>
      <c r="G2751" s="7" t="s">
        <v>68</v>
      </c>
      <c r="H2751" s="7" t="s">
        <v>68</v>
      </c>
      <c r="I2751" s="6" t="s">
        <v>1843</v>
      </c>
      <c r="J2751" s="6" t="s">
        <v>2876</v>
      </c>
      <c r="K2751" s="7" t="s">
        <v>68</v>
      </c>
      <c r="L2751" s="6" t="s">
        <v>120</v>
      </c>
      <c r="M2751" s="7" t="s">
        <v>68</v>
      </c>
      <c r="N2751" s="7" t="s">
        <v>68</v>
      </c>
      <c r="O2751" s="7" t="s">
        <v>68</v>
      </c>
      <c r="P2751" s="6" t="s">
        <v>2877</v>
      </c>
      <c r="Q2751" s="6" t="s">
        <v>1858</v>
      </c>
      <c r="R2751" s="6" t="s">
        <v>122</v>
      </c>
      <c r="S2751" s="6" t="s">
        <v>120</v>
      </c>
      <c r="T2751" s="6" t="s">
        <v>123</v>
      </c>
      <c r="U2751" s="6" t="s">
        <v>124</v>
      </c>
      <c r="V2751" s="6" t="s">
        <v>45</v>
      </c>
      <c r="W2751" s="6" t="s">
        <v>34</v>
      </c>
      <c r="X2751" s="6" t="s">
        <v>46</v>
      </c>
      <c r="Y2751" s="6" t="s">
        <v>47</v>
      </c>
      <c r="Z2751" s="6" t="s">
        <v>143</v>
      </c>
      <c r="AA2751" s="6" t="s">
        <v>2878</v>
      </c>
      <c r="AB2751" s="7">
        <v>6</v>
      </c>
      <c r="AC2751" s="7">
        <v>64800</v>
      </c>
      <c r="AD2751" s="7">
        <v>64.8</v>
      </c>
      <c r="AE2751" s="7">
        <v>415000</v>
      </c>
    </row>
    <row r="2752" spans="1:31" ht="22" customHeight="1" x14ac:dyDescent="0.3">
      <c r="A2752" s="2">
        <v>42324</v>
      </c>
      <c r="B2752" s="3" t="s">
        <v>31</v>
      </c>
      <c r="C2752" s="3" t="s">
        <v>56</v>
      </c>
      <c r="D2752" s="4" t="s">
        <v>68</v>
      </c>
      <c r="E2752" s="4" t="s">
        <v>68</v>
      </c>
      <c r="F2752" s="4" t="s">
        <v>68</v>
      </c>
      <c r="G2752" s="4" t="s">
        <v>68</v>
      </c>
      <c r="H2752" s="4" t="s">
        <v>68</v>
      </c>
      <c r="I2752" s="3" t="s">
        <v>1843</v>
      </c>
      <c r="J2752" s="3" t="s">
        <v>2629</v>
      </c>
      <c r="K2752" s="4" t="s">
        <v>68</v>
      </c>
      <c r="L2752" s="3" t="s">
        <v>350</v>
      </c>
      <c r="M2752" s="4" t="s">
        <v>68</v>
      </c>
      <c r="N2752" s="4" t="s">
        <v>68</v>
      </c>
      <c r="O2752" s="4" t="s">
        <v>68</v>
      </c>
      <c r="P2752" s="3" t="s">
        <v>2630</v>
      </c>
      <c r="Q2752" s="3" t="s">
        <v>2031</v>
      </c>
      <c r="R2752" s="3" t="s">
        <v>82</v>
      </c>
      <c r="S2752" s="3" t="s">
        <v>79</v>
      </c>
      <c r="T2752" s="3" t="s">
        <v>83</v>
      </c>
      <c r="U2752" s="3" t="s">
        <v>65</v>
      </c>
      <c r="V2752" s="3" t="s">
        <v>45</v>
      </c>
      <c r="W2752" s="3" t="s">
        <v>34</v>
      </c>
      <c r="X2752" s="3" t="s">
        <v>46</v>
      </c>
      <c r="Y2752" s="3" t="s">
        <v>47</v>
      </c>
      <c r="Z2752" s="3" t="s">
        <v>84</v>
      </c>
      <c r="AA2752" s="3" t="s">
        <v>2879</v>
      </c>
      <c r="AB2752" s="4">
        <v>6</v>
      </c>
      <c r="AC2752" s="4">
        <v>86689</v>
      </c>
      <c r="AD2752" s="4">
        <v>86.69</v>
      </c>
      <c r="AE2752" s="4">
        <v>266000</v>
      </c>
    </row>
    <row r="2753" spans="1:31" ht="22" customHeight="1" x14ac:dyDescent="0.3">
      <c r="A2753" s="5">
        <v>42322</v>
      </c>
      <c r="B2753" s="6" t="s">
        <v>31</v>
      </c>
      <c r="C2753" s="6" t="s">
        <v>56</v>
      </c>
      <c r="D2753" s="7" t="s">
        <v>68</v>
      </c>
      <c r="E2753" s="7" t="s">
        <v>68</v>
      </c>
      <c r="F2753" s="7" t="s">
        <v>68</v>
      </c>
      <c r="G2753" s="7" t="s">
        <v>68</v>
      </c>
      <c r="H2753" s="7" t="s">
        <v>68</v>
      </c>
      <c r="I2753" s="6" t="s">
        <v>1843</v>
      </c>
      <c r="J2753" s="6" t="s">
        <v>1676</v>
      </c>
      <c r="K2753" s="6" t="s">
        <v>1677</v>
      </c>
      <c r="L2753" s="6" t="s">
        <v>92</v>
      </c>
      <c r="M2753" s="6" t="s">
        <v>61</v>
      </c>
      <c r="N2753" s="9">
        <v>42196711</v>
      </c>
      <c r="O2753" s="7" t="s">
        <v>68</v>
      </c>
      <c r="P2753" s="6" t="s">
        <v>1678</v>
      </c>
      <c r="Q2753" s="6" t="s">
        <v>1858</v>
      </c>
      <c r="R2753" s="6" t="s">
        <v>91</v>
      </c>
      <c r="S2753" s="6" t="s">
        <v>92</v>
      </c>
      <c r="T2753" s="6" t="s">
        <v>93</v>
      </c>
      <c r="U2753" s="6" t="s">
        <v>94</v>
      </c>
      <c r="V2753" s="6" t="s">
        <v>45</v>
      </c>
      <c r="W2753" s="6" t="s">
        <v>34</v>
      </c>
      <c r="X2753" s="6" t="s">
        <v>46</v>
      </c>
      <c r="Y2753" s="6" t="s">
        <v>47</v>
      </c>
      <c r="Z2753" s="6" t="s">
        <v>205</v>
      </c>
      <c r="AA2753" s="6" t="s">
        <v>2870</v>
      </c>
      <c r="AB2753" s="7">
        <v>2</v>
      </c>
      <c r="AC2753" s="7">
        <v>25800</v>
      </c>
      <c r="AD2753" s="7">
        <v>25.8</v>
      </c>
      <c r="AE2753" s="7">
        <v>311000</v>
      </c>
    </row>
    <row r="2754" spans="1:31" ht="22" customHeight="1" x14ac:dyDescent="0.3">
      <c r="A2754" s="2">
        <v>42317</v>
      </c>
      <c r="B2754" s="3" t="s">
        <v>107</v>
      </c>
      <c r="C2754" s="3" t="s">
        <v>56</v>
      </c>
      <c r="D2754" s="4" t="s">
        <v>68</v>
      </c>
      <c r="E2754" s="4" t="s">
        <v>68</v>
      </c>
      <c r="F2754" s="4" t="s">
        <v>68</v>
      </c>
      <c r="G2754" s="4" t="s">
        <v>68</v>
      </c>
      <c r="H2754" s="4" t="s">
        <v>68</v>
      </c>
      <c r="I2754" s="3" t="s">
        <v>1843</v>
      </c>
      <c r="J2754" s="3" t="s">
        <v>108</v>
      </c>
      <c r="K2754" s="3" t="s">
        <v>109</v>
      </c>
      <c r="L2754" s="3" t="s">
        <v>110</v>
      </c>
      <c r="M2754" s="3" t="s">
        <v>61</v>
      </c>
      <c r="N2754" s="4">
        <v>4753761516.5299997</v>
      </c>
      <c r="O2754" s="4">
        <v>5421594553.2399998</v>
      </c>
      <c r="P2754" s="3" t="s">
        <v>1856</v>
      </c>
      <c r="Q2754" s="3" t="s">
        <v>1858</v>
      </c>
      <c r="R2754" s="3" t="s">
        <v>133</v>
      </c>
      <c r="S2754" s="3" t="s">
        <v>110</v>
      </c>
      <c r="T2754" s="3" t="s">
        <v>134</v>
      </c>
      <c r="U2754" s="3" t="s">
        <v>115</v>
      </c>
      <c r="V2754" s="3" t="s">
        <v>45</v>
      </c>
      <c r="W2754" s="3" t="s">
        <v>34</v>
      </c>
      <c r="X2754" s="3" t="s">
        <v>46</v>
      </c>
      <c r="Y2754" s="3" t="s">
        <v>47</v>
      </c>
      <c r="Z2754" s="3" t="s">
        <v>971</v>
      </c>
      <c r="AA2754" s="3" t="s">
        <v>2880</v>
      </c>
      <c r="AB2754" s="4">
        <v>16</v>
      </c>
      <c r="AC2754" s="4">
        <v>181343.99</v>
      </c>
      <c r="AD2754" s="4">
        <v>181.34</v>
      </c>
      <c r="AE2754" s="4">
        <v>4153000</v>
      </c>
    </row>
    <row r="2755" spans="1:31" ht="22" customHeight="1" x14ac:dyDescent="0.3">
      <c r="A2755" s="5">
        <v>42317</v>
      </c>
      <c r="B2755" s="6" t="s">
        <v>31</v>
      </c>
      <c r="C2755" s="6" t="s">
        <v>56</v>
      </c>
      <c r="D2755" s="7" t="s">
        <v>68</v>
      </c>
      <c r="E2755" s="7" t="s">
        <v>68</v>
      </c>
      <c r="F2755" s="7" t="s">
        <v>68</v>
      </c>
      <c r="G2755" s="7" t="s">
        <v>68</v>
      </c>
      <c r="H2755" s="7" t="s">
        <v>68</v>
      </c>
      <c r="I2755" s="6" t="s">
        <v>1843</v>
      </c>
      <c r="J2755" s="6" t="s">
        <v>131</v>
      </c>
      <c r="K2755" s="7" t="s">
        <v>68</v>
      </c>
      <c r="L2755" s="7" t="s">
        <v>68</v>
      </c>
      <c r="M2755" s="6" t="s">
        <v>61</v>
      </c>
      <c r="N2755" s="7" t="s">
        <v>68</v>
      </c>
      <c r="O2755" s="7" t="s">
        <v>68</v>
      </c>
      <c r="P2755" s="6" t="s">
        <v>2782</v>
      </c>
      <c r="Q2755" s="6" t="s">
        <v>1858</v>
      </c>
      <c r="R2755" s="6" t="s">
        <v>133</v>
      </c>
      <c r="S2755" s="6" t="s">
        <v>110</v>
      </c>
      <c r="T2755" s="6" t="s">
        <v>134</v>
      </c>
      <c r="U2755" s="6" t="s">
        <v>115</v>
      </c>
      <c r="V2755" s="6" t="s">
        <v>45</v>
      </c>
      <c r="W2755" s="6" t="s">
        <v>34</v>
      </c>
      <c r="X2755" s="6" t="s">
        <v>46</v>
      </c>
      <c r="Y2755" s="6" t="s">
        <v>47</v>
      </c>
      <c r="Z2755" s="6" t="s">
        <v>971</v>
      </c>
      <c r="AA2755" s="6" t="s">
        <v>2881</v>
      </c>
      <c r="AB2755" s="7">
        <v>5</v>
      </c>
      <c r="AC2755" s="7">
        <v>42460</v>
      </c>
      <c r="AD2755" s="7">
        <v>42.46</v>
      </c>
      <c r="AE2755" s="7">
        <v>972000</v>
      </c>
    </row>
    <row r="2756" spans="1:31" ht="22" customHeight="1" x14ac:dyDescent="0.3">
      <c r="A2756" s="2">
        <v>42317</v>
      </c>
      <c r="B2756" s="3" t="s">
        <v>107</v>
      </c>
      <c r="C2756" s="3" t="s">
        <v>56</v>
      </c>
      <c r="D2756" s="4" t="s">
        <v>68</v>
      </c>
      <c r="E2756" s="4" t="s">
        <v>68</v>
      </c>
      <c r="F2756" s="4" t="s">
        <v>68</v>
      </c>
      <c r="G2756" s="4" t="s">
        <v>68</v>
      </c>
      <c r="H2756" s="4" t="s">
        <v>68</v>
      </c>
      <c r="I2756" s="3" t="s">
        <v>1843</v>
      </c>
      <c r="J2756" s="3" t="s">
        <v>108</v>
      </c>
      <c r="K2756" s="3" t="s">
        <v>109</v>
      </c>
      <c r="L2756" s="3" t="s">
        <v>110</v>
      </c>
      <c r="M2756" s="3" t="s">
        <v>61</v>
      </c>
      <c r="N2756" s="4">
        <v>4753761516.5299997</v>
      </c>
      <c r="O2756" s="4">
        <v>5421594553.2399998</v>
      </c>
      <c r="P2756" s="3" t="s">
        <v>1856</v>
      </c>
      <c r="Q2756" s="3" t="s">
        <v>1858</v>
      </c>
      <c r="R2756" s="3" t="s">
        <v>210</v>
      </c>
      <c r="S2756" s="3" t="s">
        <v>110</v>
      </c>
      <c r="T2756" s="3" t="s">
        <v>211</v>
      </c>
      <c r="U2756" s="3" t="s">
        <v>115</v>
      </c>
      <c r="V2756" s="3" t="s">
        <v>45</v>
      </c>
      <c r="W2756" s="3" t="s">
        <v>34</v>
      </c>
      <c r="X2756" s="3" t="s">
        <v>46</v>
      </c>
      <c r="Y2756" s="3" t="s">
        <v>47</v>
      </c>
      <c r="Z2756" s="3" t="s">
        <v>205</v>
      </c>
      <c r="AA2756" s="3" t="s">
        <v>2882</v>
      </c>
      <c r="AB2756" s="4">
        <v>2</v>
      </c>
      <c r="AC2756" s="4">
        <v>25360</v>
      </c>
      <c r="AD2756" s="4">
        <v>25.36</v>
      </c>
      <c r="AE2756" s="4">
        <v>306000</v>
      </c>
    </row>
    <row r="2757" spans="1:31" ht="22" customHeight="1" x14ac:dyDescent="0.3">
      <c r="A2757" s="5">
        <v>42317</v>
      </c>
      <c r="B2757" s="6" t="s">
        <v>2068</v>
      </c>
      <c r="C2757" s="6" t="s">
        <v>1873</v>
      </c>
      <c r="D2757" s="6" t="s">
        <v>33</v>
      </c>
      <c r="E2757" s="6" t="s">
        <v>34</v>
      </c>
      <c r="F2757" s="6" t="s">
        <v>61</v>
      </c>
      <c r="G2757" s="9">
        <v>668366358</v>
      </c>
      <c r="H2757" s="7" t="s">
        <v>68</v>
      </c>
      <c r="I2757" s="6" t="s">
        <v>1874</v>
      </c>
      <c r="J2757" s="6" t="s">
        <v>108</v>
      </c>
      <c r="K2757" s="6" t="s">
        <v>109</v>
      </c>
      <c r="L2757" s="6" t="s">
        <v>110</v>
      </c>
      <c r="M2757" s="6" t="s">
        <v>61</v>
      </c>
      <c r="N2757" s="7">
        <v>4753761516.5299997</v>
      </c>
      <c r="O2757" s="7">
        <v>5421594553.2399998</v>
      </c>
      <c r="P2757" s="6" t="s">
        <v>1856</v>
      </c>
      <c r="Q2757" s="6" t="s">
        <v>1845</v>
      </c>
      <c r="R2757" s="6" t="s">
        <v>133</v>
      </c>
      <c r="S2757" s="6" t="s">
        <v>110</v>
      </c>
      <c r="T2757" s="6" t="s">
        <v>134</v>
      </c>
      <c r="U2757" s="6" t="s">
        <v>115</v>
      </c>
      <c r="V2757" s="6" t="s">
        <v>45</v>
      </c>
      <c r="W2757" s="6" t="s">
        <v>34</v>
      </c>
      <c r="X2757" s="6" t="s">
        <v>46</v>
      </c>
      <c r="Y2757" s="6" t="s">
        <v>47</v>
      </c>
      <c r="Z2757" s="6" t="s">
        <v>971</v>
      </c>
      <c r="AA2757" s="6" t="s">
        <v>2883</v>
      </c>
      <c r="AB2757" s="7">
        <v>12</v>
      </c>
      <c r="AC2757" s="7">
        <v>136008</v>
      </c>
      <c r="AD2757" s="7">
        <v>136.01</v>
      </c>
      <c r="AE2757" s="7">
        <v>3115000</v>
      </c>
    </row>
    <row r="2758" spans="1:31" ht="22" customHeight="1" x14ac:dyDescent="0.3">
      <c r="A2758" s="2">
        <v>42317</v>
      </c>
      <c r="B2758" s="3" t="s">
        <v>31</v>
      </c>
      <c r="C2758" s="3" t="s">
        <v>1873</v>
      </c>
      <c r="D2758" s="3" t="s">
        <v>33</v>
      </c>
      <c r="E2758" s="3" t="s">
        <v>34</v>
      </c>
      <c r="F2758" s="3" t="s">
        <v>61</v>
      </c>
      <c r="G2758" s="8">
        <v>668366358</v>
      </c>
      <c r="H2758" s="4" t="s">
        <v>68</v>
      </c>
      <c r="I2758" s="3" t="s">
        <v>1874</v>
      </c>
      <c r="J2758" s="3" t="s">
        <v>656</v>
      </c>
      <c r="K2758" s="4" t="s">
        <v>68</v>
      </c>
      <c r="L2758" s="4" t="s">
        <v>68</v>
      </c>
      <c r="M2758" s="3" t="s">
        <v>61</v>
      </c>
      <c r="N2758" s="4">
        <v>124714731.55</v>
      </c>
      <c r="O2758" s="4">
        <v>390932039.19</v>
      </c>
      <c r="P2758" s="3" t="s">
        <v>2547</v>
      </c>
      <c r="Q2758" s="3" t="s">
        <v>1845</v>
      </c>
      <c r="R2758" s="3" t="s">
        <v>133</v>
      </c>
      <c r="S2758" s="3" t="s">
        <v>110</v>
      </c>
      <c r="T2758" s="3" t="s">
        <v>134</v>
      </c>
      <c r="U2758" s="3" t="s">
        <v>115</v>
      </c>
      <c r="V2758" s="3" t="s">
        <v>45</v>
      </c>
      <c r="W2758" s="3" t="s">
        <v>34</v>
      </c>
      <c r="X2758" s="3" t="s">
        <v>46</v>
      </c>
      <c r="Y2758" s="3" t="s">
        <v>47</v>
      </c>
      <c r="Z2758" s="3" t="s">
        <v>163</v>
      </c>
      <c r="AA2758" s="3" t="s">
        <v>2884</v>
      </c>
      <c r="AB2758" s="4">
        <v>2</v>
      </c>
      <c r="AC2758" s="4">
        <v>35520</v>
      </c>
      <c r="AD2758" s="4">
        <v>35.520000000000003</v>
      </c>
      <c r="AE2758" s="4">
        <v>2761000</v>
      </c>
    </row>
    <row r="2759" spans="1:31" ht="22" customHeight="1" x14ac:dyDescent="0.3">
      <c r="A2759" s="5">
        <v>42317</v>
      </c>
      <c r="B2759" s="6" t="s">
        <v>107</v>
      </c>
      <c r="C2759" s="6" t="s">
        <v>56</v>
      </c>
      <c r="D2759" s="7" t="s">
        <v>68</v>
      </c>
      <c r="E2759" s="7" t="s">
        <v>68</v>
      </c>
      <c r="F2759" s="7" t="s">
        <v>68</v>
      </c>
      <c r="G2759" s="7" t="s">
        <v>68</v>
      </c>
      <c r="H2759" s="7" t="s">
        <v>68</v>
      </c>
      <c r="I2759" s="6" t="s">
        <v>1843</v>
      </c>
      <c r="J2759" s="6" t="s">
        <v>108</v>
      </c>
      <c r="K2759" s="6" t="s">
        <v>109</v>
      </c>
      <c r="L2759" s="6" t="s">
        <v>110</v>
      </c>
      <c r="M2759" s="6" t="s">
        <v>61</v>
      </c>
      <c r="N2759" s="7">
        <v>4753761516.5299997</v>
      </c>
      <c r="O2759" s="7">
        <v>5421594553.2399998</v>
      </c>
      <c r="P2759" s="6" t="s">
        <v>1856</v>
      </c>
      <c r="Q2759" s="6" t="s">
        <v>1858</v>
      </c>
      <c r="R2759" s="6" t="s">
        <v>133</v>
      </c>
      <c r="S2759" s="6" t="s">
        <v>110</v>
      </c>
      <c r="T2759" s="6" t="s">
        <v>134</v>
      </c>
      <c r="U2759" s="6" t="s">
        <v>115</v>
      </c>
      <c r="V2759" s="6" t="s">
        <v>45</v>
      </c>
      <c r="W2759" s="6" t="s">
        <v>34</v>
      </c>
      <c r="X2759" s="6" t="s">
        <v>46</v>
      </c>
      <c r="Y2759" s="6" t="s">
        <v>47</v>
      </c>
      <c r="Z2759" s="6" t="s">
        <v>971</v>
      </c>
      <c r="AA2759" s="6" t="s">
        <v>2885</v>
      </c>
      <c r="AB2759" s="7">
        <v>4</v>
      </c>
      <c r="AC2759" s="7">
        <v>38480</v>
      </c>
      <c r="AD2759" s="7">
        <v>38.479999999999997</v>
      </c>
      <c r="AE2759" s="7">
        <v>881000</v>
      </c>
    </row>
    <row r="2760" spans="1:31" ht="22" customHeight="1" x14ac:dyDescent="0.3">
      <c r="A2760" s="2">
        <v>42317</v>
      </c>
      <c r="B2760" s="3" t="s">
        <v>107</v>
      </c>
      <c r="C2760" s="3" t="s">
        <v>56</v>
      </c>
      <c r="D2760" s="4" t="s">
        <v>68</v>
      </c>
      <c r="E2760" s="4" t="s">
        <v>68</v>
      </c>
      <c r="F2760" s="4" t="s">
        <v>68</v>
      </c>
      <c r="G2760" s="4" t="s">
        <v>68</v>
      </c>
      <c r="H2760" s="4" t="s">
        <v>68</v>
      </c>
      <c r="I2760" s="3" t="s">
        <v>1843</v>
      </c>
      <c r="J2760" s="3" t="s">
        <v>108</v>
      </c>
      <c r="K2760" s="3" t="s">
        <v>109</v>
      </c>
      <c r="L2760" s="3" t="s">
        <v>110</v>
      </c>
      <c r="M2760" s="3" t="s">
        <v>61</v>
      </c>
      <c r="N2760" s="4">
        <v>4753761516.5299997</v>
      </c>
      <c r="O2760" s="4">
        <v>5421594553.2399998</v>
      </c>
      <c r="P2760" s="3" t="s">
        <v>1856</v>
      </c>
      <c r="Q2760" s="3" t="s">
        <v>1858</v>
      </c>
      <c r="R2760" s="3" t="s">
        <v>133</v>
      </c>
      <c r="S2760" s="3" t="s">
        <v>110</v>
      </c>
      <c r="T2760" s="3" t="s">
        <v>134</v>
      </c>
      <c r="U2760" s="3" t="s">
        <v>115</v>
      </c>
      <c r="V2760" s="3" t="s">
        <v>45</v>
      </c>
      <c r="W2760" s="3" t="s">
        <v>34</v>
      </c>
      <c r="X2760" s="3" t="s">
        <v>46</v>
      </c>
      <c r="Y2760" s="3" t="s">
        <v>47</v>
      </c>
      <c r="Z2760" s="3" t="s">
        <v>971</v>
      </c>
      <c r="AA2760" s="3" t="s">
        <v>2886</v>
      </c>
      <c r="AB2760" s="4">
        <v>28</v>
      </c>
      <c r="AC2760" s="4">
        <v>317351.99</v>
      </c>
      <c r="AD2760" s="4">
        <v>317.35000000000002</v>
      </c>
      <c r="AE2760" s="4">
        <v>7267000</v>
      </c>
    </row>
    <row r="2761" spans="1:31" ht="22" customHeight="1" x14ac:dyDescent="0.3">
      <c r="A2761" s="5">
        <v>42317</v>
      </c>
      <c r="B2761" s="6" t="s">
        <v>31</v>
      </c>
      <c r="C2761" s="6" t="s">
        <v>56</v>
      </c>
      <c r="D2761" s="7" t="s">
        <v>68</v>
      </c>
      <c r="E2761" s="7" t="s">
        <v>68</v>
      </c>
      <c r="F2761" s="7" t="s">
        <v>68</v>
      </c>
      <c r="G2761" s="7" t="s">
        <v>68</v>
      </c>
      <c r="H2761" s="7" t="s">
        <v>68</v>
      </c>
      <c r="I2761" s="6" t="s">
        <v>1843</v>
      </c>
      <c r="J2761" s="6" t="s">
        <v>200</v>
      </c>
      <c r="K2761" s="7" t="s">
        <v>68</v>
      </c>
      <c r="L2761" s="6" t="s">
        <v>99</v>
      </c>
      <c r="M2761" s="7" t="s">
        <v>68</v>
      </c>
      <c r="N2761" s="7" t="s">
        <v>68</v>
      </c>
      <c r="O2761" s="7" t="s">
        <v>68</v>
      </c>
      <c r="P2761" s="6" t="s">
        <v>202</v>
      </c>
      <c r="Q2761" s="6" t="s">
        <v>1858</v>
      </c>
      <c r="R2761" s="6" t="s">
        <v>133</v>
      </c>
      <c r="S2761" s="6" t="s">
        <v>110</v>
      </c>
      <c r="T2761" s="6" t="s">
        <v>134</v>
      </c>
      <c r="U2761" s="6" t="s">
        <v>115</v>
      </c>
      <c r="V2761" s="6" t="s">
        <v>45</v>
      </c>
      <c r="W2761" s="6" t="s">
        <v>34</v>
      </c>
      <c r="X2761" s="6" t="s">
        <v>46</v>
      </c>
      <c r="Y2761" s="6" t="s">
        <v>47</v>
      </c>
      <c r="Z2761" s="6" t="s">
        <v>205</v>
      </c>
      <c r="AA2761" s="6" t="s">
        <v>2887</v>
      </c>
      <c r="AB2761" s="7">
        <v>18</v>
      </c>
      <c r="AC2761" s="7">
        <v>227880.01</v>
      </c>
      <c r="AD2761" s="7">
        <v>227.88</v>
      </c>
      <c r="AE2761" s="7">
        <v>2749000</v>
      </c>
    </row>
    <row r="2762" spans="1:31" ht="22" customHeight="1" x14ac:dyDescent="0.3">
      <c r="A2762" s="2">
        <v>42315</v>
      </c>
      <c r="B2762" s="3" t="s">
        <v>31</v>
      </c>
      <c r="C2762" s="3" t="s">
        <v>1873</v>
      </c>
      <c r="D2762" s="3" t="s">
        <v>33</v>
      </c>
      <c r="E2762" s="3" t="s">
        <v>34</v>
      </c>
      <c r="F2762" s="3" t="s">
        <v>61</v>
      </c>
      <c r="G2762" s="8">
        <v>668366358</v>
      </c>
      <c r="H2762" s="4" t="s">
        <v>68</v>
      </c>
      <c r="I2762" s="3" t="s">
        <v>1874</v>
      </c>
      <c r="J2762" s="3" t="s">
        <v>588</v>
      </c>
      <c r="K2762" s="3" t="s">
        <v>589</v>
      </c>
      <c r="L2762" s="3" t="s">
        <v>99</v>
      </c>
      <c r="M2762" s="3" t="s">
        <v>61</v>
      </c>
      <c r="N2762" s="4" t="s">
        <v>68</v>
      </c>
      <c r="O2762" s="4" t="s">
        <v>68</v>
      </c>
      <c r="P2762" s="3" t="s">
        <v>100</v>
      </c>
      <c r="Q2762" s="3" t="s">
        <v>1845</v>
      </c>
      <c r="R2762" s="3" t="s">
        <v>102</v>
      </c>
      <c r="S2762" s="3" t="s">
        <v>99</v>
      </c>
      <c r="T2762" s="3" t="s">
        <v>103</v>
      </c>
      <c r="U2762" s="3" t="s">
        <v>104</v>
      </c>
      <c r="V2762" s="3" t="s">
        <v>45</v>
      </c>
      <c r="W2762" s="3" t="s">
        <v>34</v>
      </c>
      <c r="X2762" s="3" t="s">
        <v>46</v>
      </c>
      <c r="Y2762" s="3" t="s">
        <v>47</v>
      </c>
      <c r="Z2762" s="3" t="s">
        <v>2888</v>
      </c>
      <c r="AA2762" s="3" t="s">
        <v>2889</v>
      </c>
      <c r="AB2762" s="4">
        <v>8</v>
      </c>
      <c r="AC2762" s="4">
        <v>92970</v>
      </c>
      <c r="AD2762" s="4">
        <v>92.97</v>
      </c>
      <c r="AE2762" s="3" t="s">
        <v>68</v>
      </c>
    </row>
    <row r="2763" spans="1:31" ht="22" customHeight="1" x14ac:dyDescent="0.3">
      <c r="A2763" s="5">
        <v>42315</v>
      </c>
      <c r="B2763" s="6" t="s">
        <v>31</v>
      </c>
      <c r="C2763" s="6" t="s">
        <v>56</v>
      </c>
      <c r="D2763" s="7" t="s">
        <v>68</v>
      </c>
      <c r="E2763" s="7" t="s">
        <v>68</v>
      </c>
      <c r="F2763" s="7" t="s">
        <v>68</v>
      </c>
      <c r="G2763" s="7" t="s">
        <v>68</v>
      </c>
      <c r="H2763" s="7" t="s">
        <v>68</v>
      </c>
      <c r="I2763" s="6" t="s">
        <v>1843</v>
      </c>
      <c r="J2763" s="6" t="s">
        <v>1676</v>
      </c>
      <c r="K2763" s="6" t="s">
        <v>1677</v>
      </c>
      <c r="L2763" s="6" t="s">
        <v>92</v>
      </c>
      <c r="M2763" s="6" t="s">
        <v>61</v>
      </c>
      <c r="N2763" s="9">
        <v>42196711</v>
      </c>
      <c r="O2763" s="7" t="s">
        <v>68</v>
      </c>
      <c r="P2763" s="6" t="s">
        <v>1678</v>
      </c>
      <c r="Q2763" s="6" t="s">
        <v>1858</v>
      </c>
      <c r="R2763" s="6" t="s">
        <v>91</v>
      </c>
      <c r="S2763" s="6" t="s">
        <v>92</v>
      </c>
      <c r="T2763" s="6" t="s">
        <v>93</v>
      </c>
      <c r="U2763" s="6" t="s">
        <v>94</v>
      </c>
      <c r="V2763" s="6" t="s">
        <v>45</v>
      </c>
      <c r="W2763" s="6" t="s">
        <v>34</v>
      </c>
      <c r="X2763" s="6" t="s">
        <v>46</v>
      </c>
      <c r="Y2763" s="6" t="s">
        <v>47</v>
      </c>
      <c r="Z2763" s="6" t="s">
        <v>205</v>
      </c>
      <c r="AA2763" s="6" t="s">
        <v>2757</v>
      </c>
      <c r="AB2763" s="7">
        <v>2</v>
      </c>
      <c r="AC2763" s="7">
        <v>25800</v>
      </c>
      <c r="AD2763" s="7">
        <v>25.8</v>
      </c>
      <c r="AE2763" s="7">
        <v>311000</v>
      </c>
    </row>
    <row r="2764" spans="1:31" ht="22" customHeight="1" x14ac:dyDescent="0.3">
      <c r="A2764" s="2">
        <v>42315</v>
      </c>
      <c r="B2764" s="3" t="s">
        <v>31</v>
      </c>
      <c r="C2764" s="3" t="s">
        <v>56</v>
      </c>
      <c r="D2764" s="4" t="s">
        <v>68</v>
      </c>
      <c r="E2764" s="4" t="s">
        <v>68</v>
      </c>
      <c r="F2764" s="4" t="s">
        <v>68</v>
      </c>
      <c r="G2764" s="4" t="s">
        <v>68</v>
      </c>
      <c r="H2764" s="4" t="s">
        <v>68</v>
      </c>
      <c r="I2764" s="3" t="s">
        <v>1843</v>
      </c>
      <c r="J2764" s="3" t="s">
        <v>1676</v>
      </c>
      <c r="K2764" s="3" t="s">
        <v>1677</v>
      </c>
      <c r="L2764" s="3" t="s">
        <v>92</v>
      </c>
      <c r="M2764" s="3" t="s">
        <v>61</v>
      </c>
      <c r="N2764" s="8">
        <v>42196711</v>
      </c>
      <c r="O2764" s="4" t="s">
        <v>68</v>
      </c>
      <c r="P2764" s="3" t="s">
        <v>1678</v>
      </c>
      <c r="Q2764" s="3" t="s">
        <v>1858</v>
      </c>
      <c r="R2764" s="3" t="s">
        <v>91</v>
      </c>
      <c r="S2764" s="3" t="s">
        <v>92</v>
      </c>
      <c r="T2764" s="3" t="s">
        <v>93</v>
      </c>
      <c r="U2764" s="3" t="s">
        <v>94</v>
      </c>
      <c r="V2764" s="3" t="s">
        <v>45</v>
      </c>
      <c r="W2764" s="3" t="s">
        <v>34</v>
      </c>
      <c r="X2764" s="3" t="s">
        <v>46</v>
      </c>
      <c r="Y2764" s="3" t="s">
        <v>47</v>
      </c>
      <c r="Z2764" s="3" t="s">
        <v>205</v>
      </c>
      <c r="AA2764" s="3" t="s">
        <v>2890</v>
      </c>
      <c r="AB2764" s="4">
        <v>6</v>
      </c>
      <c r="AC2764" s="4">
        <v>69474</v>
      </c>
      <c r="AD2764" s="4">
        <v>69.47</v>
      </c>
      <c r="AE2764" s="4">
        <v>838000</v>
      </c>
    </row>
    <row r="2765" spans="1:31" ht="22" customHeight="1" x14ac:dyDescent="0.3">
      <c r="A2765" s="5">
        <v>42315</v>
      </c>
      <c r="B2765" s="6" t="s">
        <v>31</v>
      </c>
      <c r="C2765" s="6" t="s">
        <v>1873</v>
      </c>
      <c r="D2765" s="6" t="s">
        <v>33</v>
      </c>
      <c r="E2765" s="6" t="s">
        <v>34</v>
      </c>
      <c r="F2765" s="6" t="s">
        <v>61</v>
      </c>
      <c r="G2765" s="9">
        <v>668366358</v>
      </c>
      <c r="H2765" s="7" t="s">
        <v>68</v>
      </c>
      <c r="I2765" s="6" t="s">
        <v>1874</v>
      </c>
      <c r="J2765" s="6" t="s">
        <v>588</v>
      </c>
      <c r="K2765" s="6" t="s">
        <v>589</v>
      </c>
      <c r="L2765" s="6" t="s">
        <v>99</v>
      </c>
      <c r="M2765" s="6" t="s">
        <v>61</v>
      </c>
      <c r="N2765" s="7" t="s">
        <v>68</v>
      </c>
      <c r="O2765" s="7" t="s">
        <v>68</v>
      </c>
      <c r="P2765" s="6" t="s">
        <v>100</v>
      </c>
      <c r="Q2765" s="6" t="s">
        <v>1845</v>
      </c>
      <c r="R2765" s="6" t="s">
        <v>102</v>
      </c>
      <c r="S2765" s="6" t="s">
        <v>99</v>
      </c>
      <c r="T2765" s="6" t="s">
        <v>103</v>
      </c>
      <c r="U2765" s="6" t="s">
        <v>104</v>
      </c>
      <c r="V2765" s="6" t="s">
        <v>45</v>
      </c>
      <c r="W2765" s="6" t="s">
        <v>34</v>
      </c>
      <c r="X2765" s="6" t="s">
        <v>46</v>
      </c>
      <c r="Y2765" s="6" t="s">
        <v>47</v>
      </c>
      <c r="Z2765" s="6" t="s">
        <v>2888</v>
      </c>
      <c r="AA2765" s="6" t="s">
        <v>2891</v>
      </c>
      <c r="AB2765" s="7">
        <v>10</v>
      </c>
      <c r="AC2765" s="7">
        <v>116212</v>
      </c>
      <c r="AD2765" s="7">
        <v>116.21</v>
      </c>
      <c r="AE2765" s="6" t="s">
        <v>68</v>
      </c>
    </row>
    <row r="2766" spans="1:31" ht="22" customHeight="1" x14ac:dyDescent="0.3">
      <c r="A2766" s="2">
        <v>42315</v>
      </c>
      <c r="B2766" s="3" t="s">
        <v>31</v>
      </c>
      <c r="C2766" s="3" t="s">
        <v>56</v>
      </c>
      <c r="D2766" s="4" t="s">
        <v>68</v>
      </c>
      <c r="E2766" s="4" t="s">
        <v>68</v>
      </c>
      <c r="F2766" s="4" t="s">
        <v>68</v>
      </c>
      <c r="G2766" s="4" t="s">
        <v>68</v>
      </c>
      <c r="H2766" s="4" t="s">
        <v>68</v>
      </c>
      <c r="I2766" s="3" t="s">
        <v>1955</v>
      </c>
      <c r="J2766" s="3" t="s">
        <v>2680</v>
      </c>
      <c r="K2766" s="4" t="s">
        <v>68</v>
      </c>
      <c r="L2766" s="3" t="s">
        <v>350</v>
      </c>
      <c r="M2766" s="4" t="s">
        <v>68</v>
      </c>
      <c r="N2766" s="4" t="s">
        <v>68</v>
      </c>
      <c r="O2766" s="4" t="s">
        <v>68</v>
      </c>
      <c r="P2766" s="3" t="s">
        <v>2681</v>
      </c>
      <c r="Q2766" s="3" t="s">
        <v>1858</v>
      </c>
      <c r="R2766" s="3" t="s">
        <v>790</v>
      </c>
      <c r="S2766" s="3" t="s">
        <v>788</v>
      </c>
      <c r="T2766" s="3" t="s">
        <v>791</v>
      </c>
      <c r="U2766" s="3" t="s">
        <v>352</v>
      </c>
      <c r="V2766" s="3" t="s">
        <v>45</v>
      </c>
      <c r="W2766" s="3" t="s">
        <v>34</v>
      </c>
      <c r="X2766" s="3" t="s">
        <v>46</v>
      </c>
      <c r="Y2766" s="3" t="s">
        <v>47</v>
      </c>
      <c r="Z2766" s="3" t="s">
        <v>2695</v>
      </c>
      <c r="AA2766" s="3" t="s">
        <v>2892</v>
      </c>
      <c r="AB2766" s="4">
        <v>6</v>
      </c>
      <c r="AC2766" s="4">
        <v>99432</v>
      </c>
      <c r="AD2766" s="4">
        <v>99.43</v>
      </c>
      <c r="AE2766" s="3" t="s">
        <v>68</v>
      </c>
    </row>
    <row r="2767" spans="1:31" ht="22" customHeight="1" x14ac:dyDescent="0.3">
      <c r="A2767" s="5">
        <v>42315</v>
      </c>
      <c r="B2767" s="6" t="s">
        <v>31</v>
      </c>
      <c r="C2767" s="6" t="s">
        <v>56</v>
      </c>
      <c r="D2767" s="7" t="s">
        <v>68</v>
      </c>
      <c r="E2767" s="7" t="s">
        <v>68</v>
      </c>
      <c r="F2767" s="7" t="s">
        <v>68</v>
      </c>
      <c r="G2767" s="7" t="s">
        <v>68</v>
      </c>
      <c r="H2767" s="7" t="s">
        <v>68</v>
      </c>
      <c r="I2767" s="6" t="s">
        <v>1843</v>
      </c>
      <c r="J2767" s="6" t="s">
        <v>1676</v>
      </c>
      <c r="K2767" s="6" t="s">
        <v>1677</v>
      </c>
      <c r="L2767" s="6" t="s">
        <v>92</v>
      </c>
      <c r="M2767" s="6" t="s">
        <v>61</v>
      </c>
      <c r="N2767" s="9">
        <v>42196711</v>
      </c>
      <c r="O2767" s="7" t="s">
        <v>68</v>
      </c>
      <c r="P2767" s="6" t="s">
        <v>1678</v>
      </c>
      <c r="Q2767" s="6" t="s">
        <v>1858</v>
      </c>
      <c r="R2767" s="6" t="s">
        <v>91</v>
      </c>
      <c r="S2767" s="6" t="s">
        <v>92</v>
      </c>
      <c r="T2767" s="6" t="s">
        <v>93</v>
      </c>
      <c r="U2767" s="6" t="s">
        <v>94</v>
      </c>
      <c r="V2767" s="6" t="s">
        <v>45</v>
      </c>
      <c r="W2767" s="6" t="s">
        <v>34</v>
      </c>
      <c r="X2767" s="6" t="s">
        <v>46</v>
      </c>
      <c r="Y2767" s="6" t="s">
        <v>47</v>
      </c>
      <c r="Z2767" s="6" t="s">
        <v>205</v>
      </c>
      <c r="AA2767" s="6" t="s">
        <v>2893</v>
      </c>
      <c r="AB2767" s="7">
        <v>2</v>
      </c>
      <c r="AC2767" s="7">
        <v>25800</v>
      </c>
      <c r="AD2767" s="7">
        <v>25.8</v>
      </c>
      <c r="AE2767" s="7">
        <v>311000</v>
      </c>
    </row>
    <row r="2768" spans="1:31" ht="22" hidden="1" customHeight="1" x14ac:dyDescent="0.3">
      <c r="A2768" s="2">
        <v>42312</v>
      </c>
      <c r="B2768" s="3" t="s">
        <v>341</v>
      </c>
      <c r="C2768" s="3" t="s">
        <v>2894</v>
      </c>
      <c r="D2768" s="4" t="s">
        <v>68</v>
      </c>
      <c r="E2768" s="4" t="s">
        <v>68</v>
      </c>
      <c r="F2768" s="3" t="s">
        <v>61</v>
      </c>
      <c r="G2768" s="4" t="s">
        <v>68</v>
      </c>
      <c r="H2768" s="4" t="s">
        <v>68</v>
      </c>
      <c r="I2768" s="3" t="s">
        <v>2895</v>
      </c>
      <c r="J2768" s="3" t="s">
        <v>1429</v>
      </c>
      <c r="K2768" s="3" t="s">
        <v>1430</v>
      </c>
      <c r="L2768" s="3" t="s">
        <v>110</v>
      </c>
      <c r="M2768" s="3" t="s">
        <v>61</v>
      </c>
      <c r="N2768" s="4">
        <v>4753761516.5299997</v>
      </c>
      <c r="O2768" s="4">
        <v>5288790928.5600004</v>
      </c>
      <c r="P2768" s="3" t="s">
        <v>1431</v>
      </c>
      <c r="Q2768" s="3" t="s">
        <v>2896</v>
      </c>
      <c r="R2768" s="3" t="s">
        <v>133</v>
      </c>
      <c r="S2768" s="3" t="s">
        <v>110</v>
      </c>
      <c r="T2768" s="3" t="s">
        <v>134</v>
      </c>
      <c r="U2768" s="3" t="s">
        <v>115</v>
      </c>
      <c r="V2768" s="3" t="s">
        <v>408</v>
      </c>
      <c r="W2768" s="3" t="s">
        <v>34</v>
      </c>
      <c r="X2768" s="3" t="s">
        <v>409</v>
      </c>
      <c r="Y2768" s="3" t="s">
        <v>47</v>
      </c>
      <c r="Z2768" s="3" t="s">
        <v>971</v>
      </c>
      <c r="AA2768" s="3" t="s">
        <v>2897</v>
      </c>
      <c r="AB2768" s="4">
        <v>8</v>
      </c>
      <c r="AC2768" s="4">
        <v>69488</v>
      </c>
      <c r="AD2768" s="4">
        <v>69.489999999999995</v>
      </c>
      <c r="AE2768" s="4">
        <v>1591000</v>
      </c>
    </row>
    <row r="2769" spans="1:31" ht="22" customHeight="1" x14ac:dyDescent="0.3">
      <c r="A2769" s="5">
        <v>42311</v>
      </c>
      <c r="B2769" s="6" t="s">
        <v>31</v>
      </c>
      <c r="C2769" s="6" t="s">
        <v>56</v>
      </c>
      <c r="D2769" s="7" t="s">
        <v>68</v>
      </c>
      <c r="E2769" s="7" t="s">
        <v>68</v>
      </c>
      <c r="F2769" s="7" t="s">
        <v>68</v>
      </c>
      <c r="G2769" s="7" t="s">
        <v>68</v>
      </c>
      <c r="H2769" s="7" t="s">
        <v>68</v>
      </c>
      <c r="I2769" s="6" t="s">
        <v>1843</v>
      </c>
      <c r="J2769" s="6" t="s">
        <v>200</v>
      </c>
      <c r="K2769" s="7" t="s">
        <v>68</v>
      </c>
      <c r="L2769" s="6" t="s">
        <v>99</v>
      </c>
      <c r="M2769" s="7" t="s">
        <v>68</v>
      </c>
      <c r="N2769" s="7" t="s">
        <v>68</v>
      </c>
      <c r="O2769" s="7" t="s">
        <v>68</v>
      </c>
      <c r="P2769" s="6" t="s">
        <v>202</v>
      </c>
      <c r="Q2769" s="6" t="s">
        <v>1858</v>
      </c>
      <c r="R2769" s="6" t="s">
        <v>133</v>
      </c>
      <c r="S2769" s="6" t="s">
        <v>110</v>
      </c>
      <c r="T2769" s="6" t="s">
        <v>134</v>
      </c>
      <c r="U2769" s="6" t="s">
        <v>115</v>
      </c>
      <c r="V2769" s="6" t="s">
        <v>45</v>
      </c>
      <c r="W2769" s="6" t="s">
        <v>34</v>
      </c>
      <c r="X2769" s="6" t="s">
        <v>46</v>
      </c>
      <c r="Y2769" s="6" t="s">
        <v>47</v>
      </c>
      <c r="Z2769" s="6" t="s">
        <v>971</v>
      </c>
      <c r="AA2769" s="6" t="s">
        <v>2898</v>
      </c>
      <c r="AB2769" s="7">
        <v>32</v>
      </c>
      <c r="AC2769" s="7">
        <v>362687.99</v>
      </c>
      <c r="AD2769" s="7">
        <v>362.69</v>
      </c>
      <c r="AE2769" s="7">
        <v>8306000</v>
      </c>
    </row>
    <row r="2770" spans="1:31" ht="22" customHeight="1" x14ac:dyDescent="0.3">
      <c r="A2770" s="2">
        <v>42310</v>
      </c>
      <c r="B2770" s="3" t="s">
        <v>31</v>
      </c>
      <c r="C2770" s="3" t="s">
        <v>56</v>
      </c>
      <c r="D2770" s="4" t="s">
        <v>68</v>
      </c>
      <c r="E2770" s="4" t="s">
        <v>68</v>
      </c>
      <c r="F2770" s="4" t="s">
        <v>68</v>
      </c>
      <c r="G2770" s="4" t="s">
        <v>68</v>
      </c>
      <c r="H2770" s="4" t="s">
        <v>68</v>
      </c>
      <c r="I2770" s="3" t="s">
        <v>1843</v>
      </c>
      <c r="J2770" s="3" t="s">
        <v>200</v>
      </c>
      <c r="K2770" s="4" t="s">
        <v>68</v>
      </c>
      <c r="L2770" s="3" t="s">
        <v>99</v>
      </c>
      <c r="M2770" s="4" t="s">
        <v>68</v>
      </c>
      <c r="N2770" s="4" t="s">
        <v>68</v>
      </c>
      <c r="O2770" s="4" t="s">
        <v>68</v>
      </c>
      <c r="P2770" s="3" t="s">
        <v>202</v>
      </c>
      <c r="Q2770" s="3" t="s">
        <v>1858</v>
      </c>
      <c r="R2770" s="3" t="s">
        <v>133</v>
      </c>
      <c r="S2770" s="3" t="s">
        <v>110</v>
      </c>
      <c r="T2770" s="3" t="s">
        <v>134</v>
      </c>
      <c r="U2770" s="3" t="s">
        <v>115</v>
      </c>
      <c r="V2770" s="3" t="s">
        <v>45</v>
      </c>
      <c r="W2770" s="3" t="s">
        <v>34</v>
      </c>
      <c r="X2770" s="3" t="s">
        <v>46</v>
      </c>
      <c r="Y2770" s="3" t="s">
        <v>47</v>
      </c>
      <c r="Z2770" s="3" t="s">
        <v>971</v>
      </c>
      <c r="AA2770" s="3" t="s">
        <v>2899</v>
      </c>
      <c r="AB2770" s="4">
        <v>4</v>
      </c>
      <c r="AC2770" s="4">
        <v>38480</v>
      </c>
      <c r="AD2770" s="4">
        <v>38.479999999999997</v>
      </c>
      <c r="AE2770" s="4">
        <v>881000</v>
      </c>
    </row>
    <row r="2771" spans="1:31" ht="22" customHeight="1" x14ac:dyDescent="0.3">
      <c r="A2771" s="5">
        <v>42310</v>
      </c>
      <c r="B2771" s="6" t="s">
        <v>31</v>
      </c>
      <c r="C2771" s="6" t="s">
        <v>56</v>
      </c>
      <c r="D2771" s="7" t="s">
        <v>68</v>
      </c>
      <c r="E2771" s="7" t="s">
        <v>68</v>
      </c>
      <c r="F2771" s="7" t="s">
        <v>68</v>
      </c>
      <c r="G2771" s="7" t="s">
        <v>68</v>
      </c>
      <c r="H2771" s="7" t="s">
        <v>68</v>
      </c>
      <c r="I2771" s="6" t="s">
        <v>1843</v>
      </c>
      <c r="J2771" s="6" t="s">
        <v>2900</v>
      </c>
      <c r="K2771" s="7" t="s">
        <v>68</v>
      </c>
      <c r="L2771" s="6" t="s">
        <v>245</v>
      </c>
      <c r="M2771" s="7" t="s">
        <v>68</v>
      </c>
      <c r="N2771" s="7" t="s">
        <v>68</v>
      </c>
      <c r="O2771" s="7" t="s">
        <v>68</v>
      </c>
      <c r="P2771" s="6" t="s">
        <v>2901</v>
      </c>
      <c r="Q2771" s="6" t="s">
        <v>1858</v>
      </c>
      <c r="R2771" s="6" t="s">
        <v>122</v>
      </c>
      <c r="S2771" s="6" t="s">
        <v>120</v>
      </c>
      <c r="T2771" s="6" t="s">
        <v>123</v>
      </c>
      <c r="U2771" s="6" t="s">
        <v>124</v>
      </c>
      <c r="V2771" s="6" t="s">
        <v>45</v>
      </c>
      <c r="W2771" s="6" t="s">
        <v>34</v>
      </c>
      <c r="X2771" s="6" t="s">
        <v>46</v>
      </c>
      <c r="Y2771" s="6" t="s">
        <v>47</v>
      </c>
      <c r="Z2771" s="6" t="s">
        <v>143</v>
      </c>
      <c r="AA2771" s="6" t="s">
        <v>2902</v>
      </c>
      <c r="AB2771" s="7">
        <v>8</v>
      </c>
      <c r="AC2771" s="7">
        <v>86400</v>
      </c>
      <c r="AD2771" s="7">
        <v>86.4</v>
      </c>
      <c r="AE2771" s="7">
        <v>553000</v>
      </c>
    </row>
    <row r="2772" spans="1:31" ht="22" customHeight="1" x14ac:dyDescent="0.3">
      <c r="A2772" s="2">
        <v>42310</v>
      </c>
      <c r="B2772" s="3" t="s">
        <v>31</v>
      </c>
      <c r="C2772" s="3" t="s">
        <v>56</v>
      </c>
      <c r="D2772" s="4" t="s">
        <v>68</v>
      </c>
      <c r="E2772" s="4" t="s">
        <v>68</v>
      </c>
      <c r="F2772" s="4" t="s">
        <v>68</v>
      </c>
      <c r="G2772" s="4" t="s">
        <v>68</v>
      </c>
      <c r="H2772" s="4" t="s">
        <v>68</v>
      </c>
      <c r="I2772" s="3" t="s">
        <v>1843</v>
      </c>
      <c r="J2772" s="3" t="s">
        <v>200</v>
      </c>
      <c r="K2772" s="4" t="s">
        <v>68</v>
      </c>
      <c r="L2772" s="3" t="s">
        <v>99</v>
      </c>
      <c r="M2772" s="4" t="s">
        <v>68</v>
      </c>
      <c r="N2772" s="4" t="s">
        <v>68</v>
      </c>
      <c r="O2772" s="4" t="s">
        <v>68</v>
      </c>
      <c r="P2772" s="3" t="s">
        <v>202</v>
      </c>
      <c r="Q2772" s="3" t="s">
        <v>1858</v>
      </c>
      <c r="R2772" s="3" t="s">
        <v>133</v>
      </c>
      <c r="S2772" s="3" t="s">
        <v>110</v>
      </c>
      <c r="T2772" s="3" t="s">
        <v>134</v>
      </c>
      <c r="U2772" s="3" t="s">
        <v>115</v>
      </c>
      <c r="V2772" s="3" t="s">
        <v>45</v>
      </c>
      <c r="W2772" s="3" t="s">
        <v>34</v>
      </c>
      <c r="X2772" s="3" t="s">
        <v>46</v>
      </c>
      <c r="Y2772" s="3" t="s">
        <v>47</v>
      </c>
      <c r="Z2772" s="3" t="s">
        <v>205</v>
      </c>
      <c r="AA2772" s="3" t="s">
        <v>2903</v>
      </c>
      <c r="AB2772" s="4">
        <v>2</v>
      </c>
      <c r="AC2772" s="4">
        <v>25400</v>
      </c>
      <c r="AD2772" s="4">
        <v>25.4</v>
      </c>
      <c r="AE2772" s="4">
        <v>306000</v>
      </c>
    </row>
    <row r="2773" spans="1:31" ht="22" customHeight="1" x14ac:dyDescent="0.3">
      <c r="A2773" s="5">
        <v>42310</v>
      </c>
      <c r="B2773" s="6" t="s">
        <v>31</v>
      </c>
      <c r="C2773" s="6" t="s">
        <v>56</v>
      </c>
      <c r="D2773" s="7" t="s">
        <v>68</v>
      </c>
      <c r="E2773" s="7" t="s">
        <v>68</v>
      </c>
      <c r="F2773" s="7" t="s">
        <v>68</v>
      </c>
      <c r="G2773" s="7" t="s">
        <v>68</v>
      </c>
      <c r="H2773" s="7" t="s">
        <v>68</v>
      </c>
      <c r="I2773" s="6" t="s">
        <v>1843</v>
      </c>
      <c r="J2773" s="6" t="s">
        <v>200</v>
      </c>
      <c r="K2773" s="7" t="s">
        <v>68</v>
      </c>
      <c r="L2773" s="6" t="s">
        <v>99</v>
      </c>
      <c r="M2773" s="7" t="s">
        <v>68</v>
      </c>
      <c r="N2773" s="7" t="s">
        <v>68</v>
      </c>
      <c r="O2773" s="7" t="s">
        <v>68</v>
      </c>
      <c r="P2773" s="6" t="s">
        <v>202</v>
      </c>
      <c r="Q2773" s="6" t="s">
        <v>1858</v>
      </c>
      <c r="R2773" s="6" t="s">
        <v>133</v>
      </c>
      <c r="S2773" s="6" t="s">
        <v>110</v>
      </c>
      <c r="T2773" s="6" t="s">
        <v>134</v>
      </c>
      <c r="U2773" s="6" t="s">
        <v>115</v>
      </c>
      <c r="V2773" s="6" t="s">
        <v>45</v>
      </c>
      <c r="W2773" s="6" t="s">
        <v>34</v>
      </c>
      <c r="X2773" s="6" t="s">
        <v>46</v>
      </c>
      <c r="Y2773" s="6" t="s">
        <v>47</v>
      </c>
      <c r="Z2773" s="6" t="s">
        <v>205</v>
      </c>
      <c r="AA2773" s="6" t="s">
        <v>2904</v>
      </c>
      <c r="AB2773" s="7">
        <v>10</v>
      </c>
      <c r="AC2773" s="7">
        <v>126600</v>
      </c>
      <c r="AD2773" s="7">
        <v>126.6</v>
      </c>
      <c r="AE2773" s="7">
        <v>1527000</v>
      </c>
    </row>
    <row r="2774" spans="1:31" ht="22" customHeight="1" x14ac:dyDescent="0.3">
      <c r="A2774" s="2">
        <v>42309</v>
      </c>
      <c r="B2774" s="3" t="s">
        <v>31</v>
      </c>
      <c r="C2774" s="3" t="s">
        <v>56</v>
      </c>
      <c r="D2774" s="4" t="s">
        <v>68</v>
      </c>
      <c r="E2774" s="4" t="s">
        <v>68</v>
      </c>
      <c r="F2774" s="4" t="s">
        <v>68</v>
      </c>
      <c r="G2774" s="4" t="s">
        <v>68</v>
      </c>
      <c r="H2774" s="4" t="s">
        <v>68</v>
      </c>
      <c r="I2774" s="3" t="s">
        <v>1843</v>
      </c>
      <c r="J2774" s="3" t="s">
        <v>2905</v>
      </c>
      <c r="K2774" s="4" t="s">
        <v>68</v>
      </c>
      <c r="L2774" s="3" t="s">
        <v>92</v>
      </c>
      <c r="M2774" s="4" t="s">
        <v>68</v>
      </c>
      <c r="N2774" s="4" t="s">
        <v>68</v>
      </c>
      <c r="O2774" s="4" t="s">
        <v>68</v>
      </c>
      <c r="P2774" s="3" t="s">
        <v>2906</v>
      </c>
      <c r="Q2774" s="3" t="s">
        <v>1858</v>
      </c>
      <c r="R2774" s="3" t="s">
        <v>91</v>
      </c>
      <c r="S2774" s="3" t="s">
        <v>92</v>
      </c>
      <c r="T2774" s="3" t="s">
        <v>93</v>
      </c>
      <c r="U2774" s="3" t="s">
        <v>94</v>
      </c>
      <c r="V2774" s="3" t="s">
        <v>45</v>
      </c>
      <c r="W2774" s="3" t="s">
        <v>34</v>
      </c>
      <c r="X2774" s="3" t="s">
        <v>46</v>
      </c>
      <c r="Y2774" s="3" t="s">
        <v>47</v>
      </c>
      <c r="Z2774" s="3" t="s">
        <v>205</v>
      </c>
      <c r="AA2774" s="3" t="s">
        <v>2907</v>
      </c>
      <c r="AB2774" s="4">
        <v>8</v>
      </c>
      <c r="AC2774" s="4">
        <v>92632</v>
      </c>
      <c r="AD2774" s="4">
        <v>92.63</v>
      </c>
      <c r="AE2774" s="4">
        <v>1118000</v>
      </c>
    </row>
    <row r="2775" spans="1:31" ht="22" customHeight="1" x14ac:dyDescent="0.3">
      <c r="A2775" s="5">
        <v>42309</v>
      </c>
      <c r="B2775" s="6" t="s">
        <v>31</v>
      </c>
      <c r="C2775" s="6" t="s">
        <v>56</v>
      </c>
      <c r="D2775" s="7" t="s">
        <v>68</v>
      </c>
      <c r="E2775" s="7" t="s">
        <v>68</v>
      </c>
      <c r="F2775" s="7" t="s">
        <v>68</v>
      </c>
      <c r="G2775" s="7" t="s">
        <v>68</v>
      </c>
      <c r="H2775" s="7" t="s">
        <v>68</v>
      </c>
      <c r="I2775" s="6" t="s">
        <v>1843</v>
      </c>
      <c r="J2775" s="6" t="s">
        <v>2905</v>
      </c>
      <c r="K2775" s="7" t="s">
        <v>68</v>
      </c>
      <c r="L2775" s="6" t="s">
        <v>92</v>
      </c>
      <c r="M2775" s="7" t="s">
        <v>68</v>
      </c>
      <c r="N2775" s="7" t="s">
        <v>68</v>
      </c>
      <c r="O2775" s="7" t="s">
        <v>68</v>
      </c>
      <c r="P2775" s="6" t="s">
        <v>2906</v>
      </c>
      <c r="Q2775" s="6" t="s">
        <v>1858</v>
      </c>
      <c r="R2775" s="6" t="s">
        <v>91</v>
      </c>
      <c r="S2775" s="6" t="s">
        <v>92</v>
      </c>
      <c r="T2775" s="6" t="s">
        <v>93</v>
      </c>
      <c r="U2775" s="6" t="s">
        <v>94</v>
      </c>
      <c r="V2775" s="6" t="s">
        <v>45</v>
      </c>
      <c r="W2775" s="6" t="s">
        <v>34</v>
      </c>
      <c r="X2775" s="6" t="s">
        <v>46</v>
      </c>
      <c r="Y2775" s="6" t="s">
        <v>47</v>
      </c>
      <c r="Z2775" s="6" t="s">
        <v>205</v>
      </c>
      <c r="AA2775" s="6" t="s">
        <v>2908</v>
      </c>
      <c r="AB2775" s="7">
        <v>2</v>
      </c>
      <c r="AC2775" s="7">
        <v>23158</v>
      </c>
      <c r="AD2775" s="7">
        <v>23.16</v>
      </c>
      <c r="AE2775" s="7">
        <v>279000</v>
      </c>
    </row>
    <row r="2776" spans="1:31" ht="22" customHeight="1" x14ac:dyDescent="0.3">
      <c r="A2776" s="2">
        <v>42309</v>
      </c>
      <c r="B2776" s="3" t="s">
        <v>31</v>
      </c>
      <c r="C2776" s="3" t="s">
        <v>56</v>
      </c>
      <c r="D2776" s="4" t="s">
        <v>68</v>
      </c>
      <c r="E2776" s="4" t="s">
        <v>68</v>
      </c>
      <c r="F2776" s="4" t="s">
        <v>68</v>
      </c>
      <c r="G2776" s="4" t="s">
        <v>68</v>
      </c>
      <c r="H2776" s="4" t="s">
        <v>68</v>
      </c>
      <c r="I2776" s="3" t="s">
        <v>1843</v>
      </c>
      <c r="J2776" s="3" t="s">
        <v>1676</v>
      </c>
      <c r="K2776" s="3" t="s">
        <v>1677</v>
      </c>
      <c r="L2776" s="3" t="s">
        <v>92</v>
      </c>
      <c r="M2776" s="3" t="s">
        <v>61</v>
      </c>
      <c r="N2776" s="8">
        <v>42196711</v>
      </c>
      <c r="O2776" s="4" t="s">
        <v>68</v>
      </c>
      <c r="P2776" s="3" t="s">
        <v>1678</v>
      </c>
      <c r="Q2776" s="3" t="s">
        <v>1858</v>
      </c>
      <c r="R2776" s="3" t="s">
        <v>91</v>
      </c>
      <c r="S2776" s="3" t="s">
        <v>92</v>
      </c>
      <c r="T2776" s="3" t="s">
        <v>93</v>
      </c>
      <c r="U2776" s="3" t="s">
        <v>94</v>
      </c>
      <c r="V2776" s="3" t="s">
        <v>45</v>
      </c>
      <c r="W2776" s="3" t="s">
        <v>34</v>
      </c>
      <c r="X2776" s="3" t="s">
        <v>46</v>
      </c>
      <c r="Y2776" s="3" t="s">
        <v>47</v>
      </c>
      <c r="Z2776" s="3" t="s">
        <v>2766</v>
      </c>
      <c r="AA2776" s="3" t="s">
        <v>2909</v>
      </c>
      <c r="AB2776" s="4">
        <v>2</v>
      </c>
      <c r="AC2776" s="4">
        <v>23158</v>
      </c>
      <c r="AD2776" s="4">
        <v>23.16</v>
      </c>
      <c r="AE2776" s="4">
        <v>80400</v>
      </c>
    </row>
    <row r="2777" spans="1:31" ht="22" customHeight="1" x14ac:dyDescent="0.3">
      <c r="A2777" s="5">
        <v>42309</v>
      </c>
      <c r="B2777" s="6" t="s">
        <v>31</v>
      </c>
      <c r="C2777" s="6" t="s">
        <v>56</v>
      </c>
      <c r="D2777" s="7" t="s">
        <v>68</v>
      </c>
      <c r="E2777" s="7" t="s">
        <v>68</v>
      </c>
      <c r="F2777" s="7" t="s">
        <v>68</v>
      </c>
      <c r="G2777" s="7" t="s">
        <v>68</v>
      </c>
      <c r="H2777" s="7" t="s">
        <v>68</v>
      </c>
      <c r="I2777" s="6" t="s">
        <v>1843</v>
      </c>
      <c r="J2777" s="6" t="s">
        <v>2905</v>
      </c>
      <c r="K2777" s="7" t="s">
        <v>68</v>
      </c>
      <c r="L2777" s="6" t="s">
        <v>92</v>
      </c>
      <c r="M2777" s="7" t="s">
        <v>68</v>
      </c>
      <c r="N2777" s="7" t="s">
        <v>68</v>
      </c>
      <c r="O2777" s="7" t="s">
        <v>68</v>
      </c>
      <c r="P2777" s="6" t="s">
        <v>2906</v>
      </c>
      <c r="Q2777" s="6" t="s">
        <v>1858</v>
      </c>
      <c r="R2777" s="6" t="s">
        <v>91</v>
      </c>
      <c r="S2777" s="6" t="s">
        <v>92</v>
      </c>
      <c r="T2777" s="6" t="s">
        <v>93</v>
      </c>
      <c r="U2777" s="6" t="s">
        <v>94</v>
      </c>
      <c r="V2777" s="6" t="s">
        <v>45</v>
      </c>
      <c r="W2777" s="6" t="s">
        <v>34</v>
      </c>
      <c r="X2777" s="6" t="s">
        <v>46</v>
      </c>
      <c r="Y2777" s="6" t="s">
        <v>47</v>
      </c>
      <c r="Z2777" s="6" t="s">
        <v>205</v>
      </c>
      <c r="AA2777" s="6" t="s">
        <v>2910</v>
      </c>
      <c r="AB2777" s="7">
        <v>2</v>
      </c>
      <c r="AC2777" s="7">
        <v>25800</v>
      </c>
      <c r="AD2777" s="7">
        <v>25.8</v>
      </c>
      <c r="AE2777" s="7">
        <v>311000</v>
      </c>
    </row>
    <row r="2778" spans="1:31" ht="22" customHeight="1" x14ac:dyDescent="0.3">
      <c r="A2778" s="2">
        <v>42306</v>
      </c>
      <c r="B2778" s="3" t="s">
        <v>31</v>
      </c>
      <c r="C2778" s="3" t="s">
        <v>56</v>
      </c>
      <c r="D2778" s="4" t="s">
        <v>68</v>
      </c>
      <c r="E2778" s="4" t="s">
        <v>68</v>
      </c>
      <c r="F2778" s="4" t="s">
        <v>68</v>
      </c>
      <c r="G2778" s="4" t="s">
        <v>68</v>
      </c>
      <c r="H2778" s="4" t="s">
        <v>68</v>
      </c>
      <c r="I2778" s="3" t="s">
        <v>1843</v>
      </c>
      <c r="J2778" s="3" t="s">
        <v>1734</v>
      </c>
      <c r="K2778" s="4" t="s">
        <v>68</v>
      </c>
      <c r="L2778" s="3" t="s">
        <v>120</v>
      </c>
      <c r="M2778" s="4" t="s">
        <v>68</v>
      </c>
      <c r="N2778" s="4" t="s">
        <v>68</v>
      </c>
      <c r="O2778" s="4" t="s">
        <v>68</v>
      </c>
      <c r="P2778" s="3" t="s">
        <v>1735</v>
      </c>
      <c r="Q2778" s="3" t="s">
        <v>1858</v>
      </c>
      <c r="R2778" s="3" t="s">
        <v>122</v>
      </c>
      <c r="S2778" s="3" t="s">
        <v>120</v>
      </c>
      <c r="T2778" s="3" t="s">
        <v>123</v>
      </c>
      <c r="U2778" s="3" t="s">
        <v>124</v>
      </c>
      <c r="V2778" s="3" t="s">
        <v>45</v>
      </c>
      <c r="W2778" s="3" t="s">
        <v>34</v>
      </c>
      <c r="X2778" s="3" t="s">
        <v>46</v>
      </c>
      <c r="Y2778" s="3" t="s">
        <v>47</v>
      </c>
      <c r="Z2778" s="3" t="s">
        <v>187</v>
      </c>
      <c r="AA2778" s="3" t="s">
        <v>2911</v>
      </c>
      <c r="AB2778" s="4">
        <v>6</v>
      </c>
      <c r="AC2778" s="4">
        <v>19440</v>
      </c>
      <c r="AD2778" s="4">
        <v>19.440000000000001</v>
      </c>
      <c r="AE2778" s="4">
        <v>110000</v>
      </c>
    </row>
    <row r="2779" spans="1:31" ht="22" customHeight="1" x14ac:dyDescent="0.3">
      <c r="A2779" s="5">
        <v>42306</v>
      </c>
      <c r="B2779" s="6" t="s">
        <v>31</v>
      </c>
      <c r="C2779" s="6" t="s">
        <v>56</v>
      </c>
      <c r="D2779" s="7" t="s">
        <v>68</v>
      </c>
      <c r="E2779" s="7" t="s">
        <v>68</v>
      </c>
      <c r="F2779" s="7" t="s">
        <v>68</v>
      </c>
      <c r="G2779" s="7" t="s">
        <v>68</v>
      </c>
      <c r="H2779" s="7" t="s">
        <v>68</v>
      </c>
      <c r="I2779" s="6" t="s">
        <v>1843</v>
      </c>
      <c r="J2779" s="6" t="s">
        <v>2900</v>
      </c>
      <c r="K2779" s="7" t="s">
        <v>68</v>
      </c>
      <c r="L2779" s="6" t="s">
        <v>245</v>
      </c>
      <c r="M2779" s="7" t="s">
        <v>68</v>
      </c>
      <c r="N2779" s="7" t="s">
        <v>68</v>
      </c>
      <c r="O2779" s="7" t="s">
        <v>68</v>
      </c>
      <c r="P2779" s="6" t="s">
        <v>2901</v>
      </c>
      <c r="Q2779" s="6" t="s">
        <v>1858</v>
      </c>
      <c r="R2779" s="6" t="s">
        <v>474</v>
      </c>
      <c r="S2779" s="6" t="s">
        <v>245</v>
      </c>
      <c r="T2779" s="6" t="s">
        <v>475</v>
      </c>
      <c r="U2779" s="6" t="s">
        <v>124</v>
      </c>
      <c r="V2779" s="6" t="s">
        <v>45</v>
      </c>
      <c r="W2779" s="6" t="s">
        <v>34</v>
      </c>
      <c r="X2779" s="6" t="s">
        <v>46</v>
      </c>
      <c r="Y2779" s="6" t="s">
        <v>47</v>
      </c>
      <c r="Z2779" s="6" t="s">
        <v>187</v>
      </c>
      <c r="AA2779" s="6" t="s">
        <v>2875</v>
      </c>
      <c r="AB2779" s="7">
        <v>3</v>
      </c>
      <c r="AC2779" s="7">
        <v>74115</v>
      </c>
      <c r="AD2779" s="7">
        <v>74.11</v>
      </c>
      <c r="AE2779" s="7">
        <v>1042000</v>
      </c>
    </row>
    <row r="2780" spans="1:31" ht="22" hidden="1" customHeight="1" x14ac:dyDescent="0.3">
      <c r="A2780" s="2">
        <v>42305</v>
      </c>
      <c r="B2780" s="3" t="s">
        <v>341</v>
      </c>
      <c r="C2780" s="3" t="s">
        <v>2894</v>
      </c>
      <c r="D2780" s="4" t="s">
        <v>68</v>
      </c>
      <c r="E2780" s="4" t="s">
        <v>68</v>
      </c>
      <c r="F2780" s="3" t="s">
        <v>61</v>
      </c>
      <c r="G2780" s="4" t="s">
        <v>68</v>
      </c>
      <c r="H2780" s="4" t="s">
        <v>68</v>
      </c>
      <c r="I2780" s="3" t="s">
        <v>2895</v>
      </c>
      <c r="J2780" s="3" t="s">
        <v>108</v>
      </c>
      <c r="K2780" s="3" t="s">
        <v>109</v>
      </c>
      <c r="L2780" s="3" t="s">
        <v>110</v>
      </c>
      <c r="M2780" s="3" t="s">
        <v>61</v>
      </c>
      <c r="N2780" s="4">
        <v>4753761516.5299997</v>
      </c>
      <c r="O2780" s="4">
        <v>5421594553.2399998</v>
      </c>
      <c r="P2780" s="3" t="s">
        <v>1856</v>
      </c>
      <c r="Q2780" s="3" t="s">
        <v>2896</v>
      </c>
      <c r="R2780" s="3" t="s">
        <v>133</v>
      </c>
      <c r="S2780" s="3" t="s">
        <v>110</v>
      </c>
      <c r="T2780" s="3" t="s">
        <v>134</v>
      </c>
      <c r="U2780" s="3" t="s">
        <v>115</v>
      </c>
      <c r="V2780" s="3" t="s">
        <v>408</v>
      </c>
      <c r="W2780" s="3" t="s">
        <v>34</v>
      </c>
      <c r="X2780" s="3" t="s">
        <v>409</v>
      </c>
      <c r="Y2780" s="3" t="s">
        <v>47</v>
      </c>
      <c r="Z2780" s="3" t="s">
        <v>971</v>
      </c>
      <c r="AA2780" s="3" t="s">
        <v>2912</v>
      </c>
      <c r="AB2780" s="4">
        <v>6</v>
      </c>
      <c r="AC2780" s="4">
        <v>51916</v>
      </c>
      <c r="AD2780" s="4">
        <v>51.92</v>
      </c>
      <c r="AE2780" s="4">
        <v>1176000</v>
      </c>
    </row>
    <row r="2781" spans="1:31" ht="22" customHeight="1" x14ac:dyDescent="0.3">
      <c r="A2781" s="5">
        <v>42303</v>
      </c>
      <c r="B2781" s="6" t="s">
        <v>107</v>
      </c>
      <c r="C2781" s="6" t="s">
        <v>56</v>
      </c>
      <c r="D2781" s="6" t="s">
        <v>222</v>
      </c>
      <c r="E2781" s="6" t="s">
        <v>34</v>
      </c>
      <c r="F2781" s="7" t="s">
        <v>68</v>
      </c>
      <c r="G2781" s="7" t="s">
        <v>68</v>
      </c>
      <c r="H2781" s="7" t="s">
        <v>68</v>
      </c>
      <c r="I2781" s="6" t="s">
        <v>1882</v>
      </c>
      <c r="J2781" s="6" t="s">
        <v>108</v>
      </c>
      <c r="K2781" s="6" t="s">
        <v>109</v>
      </c>
      <c r="L2781" s="6" t="s">
        <v>110</v>
      </c>
      <c r="M2781" s="6" t="s">
        <v>61</v>
      </c>
      <c r="N2781" s="7">
        <v>4753761516.5299997</v>
      </c>
      <c r="O2781" s="7">
        <v>5421594553.2399998</v>
      </c>
      <c r="P2781" s="6" t="s">
        <v>1856</v>
      </c>
      <c r="Q2781" s="6" t="s">
        <v>1858</v>
      </c>
      <c r="R2781" s="6" t="s">
        <v>133</v>
      </c>
      <c r="S2781" s="6" t="s">
        <v>110</v>
      </c>
      <c r="T2781" s="6" t="s">
        <v>134</v>
      </c>
      <c r="U2781" s="6" t="s">
        <v>115</v>
      </c>
      <c r="V2781" s="6" t="s">
        <v>45</v>
      </c>
      <c r="W2781" s="6" t="s">
        <v>34</v>
      </c>
      <c r="X2781" s="6" t="s">
        <v>46</v>
      </c>
      <c r="Y2781" s="6" t="s">
        <v>47</v>
      </c>
      <c r="Z2781" s="6" t="s">
        <v>971</v>
      </c>
      <c r="AA2781" s="6" t="s">
        <v>2913</v>
      </c>
      <c r="AB2781" s="7">
        <v>30</v>
      </c>
      <c r="AC2781" s="7">
        <v>340019.99</v>
      </c>
      <c r="AD2781" s="7">
        <v>340.02</v>
      </c>
      <c r="AE2781" s="7">
        <v>7702000</v>
      </c>
    </row>
    <row r="2782" spans="1:31" ht="22" customHeight="1" x14ac:dyDescent="0.3">
      <c r="A2782" s="2">
        <v>42303</v>
      </c>
      <c r="B2782" s="3" t="s">
        <v>31</v>
      </c>
      <c r="C2782" s="3" t="s">
        <v>56</v>
      </c>
      <c r="D2782" s="4" t="s">
        <v>68</v>
      </c>
      <c r="E2782" s="4" t="s">
        <v>68</v>
      </c>
      <c r="F2782" s="4" t="s">
        <v>68</v>
      </c>
      <c r="G2782" s="4" t="s">
        <v>68</v>
      </c>
      <c r="H2782" s="4" t="s">
        <v>68</v>
      </c>
      <c r="I2782" s="3" t="s">
        <v>1843</v>
      </c>
      <c r="J2782" s="3" t="s">
        <v>131</v>
      </c>
      <c r="K2782" s="4" t="s">
        <v>68</v>
      </c>
      <c r="L2782" s="4" t="s">
        <v>68</v>
      </c>
      <c r="M2782" s="3" t="s">
        <v>61</v>
      </c>
      <c r="N2782" s="4" t="s">
        <v>68</v>
      </c>
      <c r="O2782" s="4" t="s">
        <v>68</v>
      </c>
      <c r="P2782" s="3" t="s">
        <v>2782</v>
      </c>
      <c r="Q2782" s="3" t="s">
        <v>1858</v>
      </c>
      <c r="R2782" s="3" t="s">
        <v>133</v>
      </c>
      <c r="S2782" s="3" t="s">
        <v>110</v>
      </c>
      <c r="T2782" s="3" t="s">
        <v>134</v>
      </c>
      <c r="U2782" s="3" t="s">
        <v>115</v>
      </c>
      <c r="V2782" s="3" t="s">
        <v>45</v>
      </c>
      <c r="W2782" s="3" t="s">
        <v>34</v>
      </c>
      <c r="X2782" s="3" t="s">
        <v>46</v>
      </c>
      <c r="Y2782" s="3" t="s">
        <v>47</v>
      </c>
      <c r="Z2782" s="3" t="s">
        <v>971</v>
      </c>
      <c r="AA2782" s="3" t="s">
        <v>2914</v>
      </c>
      <c r="AB2782" s="4">
        <v>3</v>
      </c>
      <c r="AC2782" s="4">
        <v>43260</v>
      </c>
      <c r="AD2782" s="4">
        <v>43.26</v>
      </c>
      <c r="AE2782" s="4">
        <v>980000</v>
      </c>
    </row>
    <row r="2783" spans="1:31" ht="22" customHeight="1" x14ac:dyDescent="0.3">
      <c r="A2783" s="5">
        <v>42303</v>
      </c>
      <c r="B2783" s="6" t="s">
        <v>107</v>
      </c>
      <c r="C2783" s="6" t="s">
        <v>56</v>
      </c>
      <c r="D2783" s="7" t="s">
        <v>68</v>
      </c>
      <c r="E2783" s="7" t="s">
        <v>68</v>
      </c>
      <c r="F2783" s="7" t="s">
        <v>68</v>
      </c>
      <c r="G2783" s="7" t="s">
        <v>68</v>
      </c>
      <c r="H2783" s="7" t="s">
        <v>68</v>
      </c>
      <c r="I2783" s="6" t="s">
        <v>1843</v>
      </c>
      <c r="J2783" s="6" t="s">
        <v>1429</v>
      </c>
      <c r="K2783" s="6" t="s">
        <v>1430</v>
      </c>
      <c r="L2783" s="6" t="s">
        <v>110</v>
      </c>
      <c r="M2783" s="6" t="s">
        <v>61</v>
      </c>
      <c r="N2783" s="7">
        <v>4753761516.5299997</v>
      </c>
      <c r="O2783" s="7">
        <v>5288790928.5600004</v>
      </c>
      <c r="P2783" s="6" t="s">
        <v>1431</v>
      </c>
      <c r="Q2783" s="6" t="s">
        <v>1858</v>
      </c>
      <c r="R2783" s="6" t="s">
        <v>133</v>
      </c>
      <c r="S2783" s="6" t="s">
        <v>110</v>
      </c>
      <c r="T2783" s="6" t="s">
        <v>134</v>
      </c>
      <c r="U2783" s="6" t="s">
        <v>115</v>
      </c>
      <c r="V2783" s="6" t="s">
        <v>45</v>
      </c>
      <c r="W2783" s="6" t="s">
        <v>34</v>
      </c>
      <c r="X2783" s="6" t="s">
        <v>46</v>
      </c>
      <c r="Y2783" s="6" t="s">
        <v>47</v>
      </c>
      <c r="Z2783" s="6" t="s">
        <v>971</v>
      </c>
      <c r="AA2783" s="6" t="s">
        <v>2915</v>
      </c>
      <c r="AB2783" s="7">
        <v>2</v>
      </c>
      <c r="AC2783" s="7">
        <v>19240</v>
      </c>
      <c r="AD2783" s="7">
        <v>19.239999999999998</v>
      </c>
      <c r="AE2783" s="7">
        <v>436000</v>
      </c>
    </row>
    <row r="2784" spans="1:31" ht="22" customHeight="1" x14ac:dyDescent="0.3">
      <c r="A2784" s="2">
        <v>42303</v>
      </c>
      <c r="B2784" s="3" t="s">
        <v>31</v>
      </c>
      <c r="C2784" s="3" t="s">
        <v>56</v>
      </c>
      <c r="D2784" s="4" t="s">
        <v>68</v>
      </c>
      <c r="E2784" s="4" t="s">
        <v>68</v>
      </c>
      <c r="F2784" s="4" t="s">
        <v>68</v>
      </c>
      <c r="G2784" s="4" t="s">
        <v>68</v>
      </c>
      <c r="H2784" s="4" t="s">
        <v>68</v>
      </c>
      <c r="I2784" s="3" t="s">
        <v>1843</v>
      </c>
      <c r="J2784" s="3" t="s">
        <v>579</v>
      </c>
      <c r="K2784" s="3" t="s">
        <v>580</v>
      </c>
      <c r="L2784" s="3" t="s">
        <v>110</v>
      </c>
      <c r="M2784" s="3" t="s">
        <v>61</v>
      </c>
      <c r="N2784" s="4" t="s">
        <v>68</v>
      </c>
      <c r="O2784" s="4" t="s">
        <v>68</v>
      </c>
      <c r="P2784" s="3" t="s">
        <v>581</v>
      </c>
      <c r="Q2784" s="3" t="s">
        <v>1858</v>
      </c>
      <c r="R2784" s="3" t="s">
        <v>968</v>
      </c>
      <c r="S2784" s="3" t="s">
        <v>110</v>
      </c>
      <c r="T2784" s="3" t="s">
        <v>969</v>
      </c>
      <c r="U2784" s="3" t="s">
        <v>115</v>
      </c>
      <c r="V2784" s="3" t="s">
        <v>45</v>
      </c>
      <c r="W2784" s="3" t="s">
        <v>34</v>
      </c>
      <c r="X2784" s="3" t="s">
        <v>46</v>
      </c>
      <c r="Y2784" s="3" t="s">
        <v>47</v>
      </c>
      <c r="Z2784" s="3" t="s">
        <v>971</v>
      </c>
      <c r="AA2784" s="3" t="s">
        <v>2916</v>
      </c>
      <c r="AB2784" s="4">
        <v>5</v>
      </c>
      <c r="AC2784" s="4">
        <v>40680</v>
      </c>
      <c r="AD2784" s="4">
        <v>40.68</v>
      </c>
      <c r="AE2784" s="4">
        <v>921000</v>
      </c>
    </row>
    <row r="2785" spans="1:31" ht="22" customHeight="1" x14ac:dyDescent="0.3">
      <c r="A2785" s="5">
        <v>42303</v>
      </c>
      <c r="B2785" s="6" t="s">
        <v>107</v>
      </c>
      <c r="C2785" s="6" t="s">
        <v>56</v>
      </c>
      <c r="D2785" s="6" t="s">
        <v>222</v>
      </c>
      <c r="E2785" s="6" t="s">
        <v>34</v>
      </c>
      <c r="F2785" s="7" t="s">
        <v>68</v>
      </c>
      <c r="G2785" s="7" t="s">
        <v>68</v>
      </c>
      <c r="H2785" s="7" t="s">
        <v>68</v>
      </c>
      <c r="I2785" s="6" t="s">
        <v>1882</v>
      </c>
      <c r="J2785" s="6" t="s">
        <v>108</v>
      </c>
      <c r="K2785" s="6" t="s">
        <v>109</v>
      </c>
      <c r="L2785" s="6" t="s">
        <v>110</v>
      </c>
      <c r="M2785" s="6" t="s">
        <v>61</v>
      </c>
      <c r="N2785" s="7">
        <v>4753761516.5299997</v>
      </c>
      <c r="O2785" s="7">
        <v>5421594553.2399998</v>
      </c>
      <c r="P2785" s="6" t="s">
        <v>1856</v>
      </c>
      <c r="Q2785" s="6" t="s">
        <v>1858</v>
      </c>
      <c r="R2785" s="6" t="s">
        <v>133</v>
      </c>
      <c r="S2785" s="6" t="s">
        <v>110</v>
      </c>
      <c r="T2785" s="6" t="s">
        <v>134</v>
      </c>
      <c r="U2785" s="6" t="s">
        <v>115</v>
      </c>
      <c r="V2785" s="6" t="s">
        <v>45</v>
      </c>
      <c r="W2785" s="6" t="s">
        <v>34</v>
      </c>
      <c r="X2785" s="6" t="s">
        <v>46</v>
      </c>
      <c r="Y2785" s="6" t="s">
        <v>47</v>
      </c>
      <c r="Z2785" s="6" t="s">
        <v>205</v>
      </c>
      <c r="AA2785" s="6" t="s">
        <v>2917</v>
      </c>
      <c r="AB2785" s="7">
        <v>12</v>
      </c>
      <c r="AC2785" s="7">
        <v>151920</v>
      </c>
      <c r="AD2785" s="7">
        <v>151.91999999999999</v>
      </c>
      <c r="AE2785" s="7">
        <v>1761000</v>
      </c>
    </row>
    <row r="2786" spans="1:31" ht="22" customHeight="1" x14ac:dyDescent="0.3">
      <c r="A2786" s="2">
        <v>42302</v>
      </c>
      <c r="B2786" s="3" t="s">
        <v>31</v>
      </c>
      <c r="C2786" s="3" t="s">
        <v>56</v>
      </c>
      <c r="D2786" s="4" t="s">
        <v>68</v>
      </c>
      <c r="E2786" s="4" t="s">
        <v>68</v>
      </c>
      <c r="F2786" s="4" t="s">
        <v>68</v>
      </c>
      <c r="G2786" s="4" t="s">
        <v>68</v>
      </c>
      <c r="H2786" s="4" t="s">
        <v>68</v>
      </c>
      <c r="I2786" s="3" t="s">
        <v>1843</v>
      </c>
      <c r="J2786" s="3" t="s">
        <v>2918</v>
      </c>
      <c r="K2786" s="4" t="s">
        <v>68</v>
      </c>
      <c r="L2786" s="3" t="s">
        <v>120</v>
      </c>
      <c r="M2786" s="4" t="s">
        <v>68</v>
      </c>
      <c r="N2786" s="4" t="s">
        <v>68</v>
      </c>
      <c r="O2786" s="4" t="s">
        <v>68</v>
      </c>
      <c r="P2786" s="3" t="s">
        <v>2919</v>
      </c>
      <c r="Q2786" s="3" t="s">
        <v>1858</v>
      </c>
      <c r="R2786" s="3" t="s">
        <v>122</v>
      </c>
      <c r="S2786" s="3" t="s">
        <v>120</v>
      </c>
      <c r="T2786" s="3" t="s">
        <v>123</v>
      </c>
      <c r="U2786" s="3" t="s">
        <v>124</v>
      </c>
      <c r="V2786" s="3" t="s">
        <v>45</v>
      </c>
      <c r="W2786" s="3" t="s">
        <v>34</v>
      </c>
      <c r="X2786" s="3" t="s">
        <v>46</v>
      </c>
      <c r="Y2786" s="3" t="s">
        <v>47</v>
      </c>
      <c r="Z2786" s="3" t="s">
        <v>971</v>
      </c>
      <c r="AA2786" s="3" t="s">
        <v>2920</v>
      </c>
      <c r="AB2786" s="4">
        <v>2</v>
      </c>
      <c r="AC2786" s="4">
        <v>16416</v>
      </c>
      <c r="AD2786" s="4">
        <v>16.420000000000002</v>
      </c>
      <c r="AE2786" s="4">
        <v>372000</v>
      </c>
    </row>
    <row r="2787" spans="1:31" ht="22" customHeight="1" x14ac:dyDescent="0.3">
      <c r="A2787" s="5">
        <v>42301</v>
      </c>
      <c r="B2787" s="6" t="s">
        <v>31</v>
      </c>
      <c r="C2787" s="6" t="s">
        <v>56</v>
      </c>
      <c r="D2787" s="7" t="s">
        <v>68</v>
      </c>
      <c r="E2787" s="7" t="s">
        <v>68</v>
      </c>
      <c r="F2787" s="7" t="s">
        <v>68</v>
      </c>
      <c r="G2787" s="7" t="s">
        <v>68</v>
      </c>
      <c r="H2787" s="7" t="s">
        <v>68</v>
      </c>
      <c r="I2787" s="6" t="s">
        <v>1843</v>
      </c>
      <c r="J2787" s="6" t="s">
        <v>1676</v>
      </c>
      <c r="K2787" s="6" t="s">
        <v>1677</v>
      </c>
      <c r="L2787" s="6" t="s">
        <v>92</v>
      </c>
      <c r="M2787" s="6" t="s">
        <v>61</v>
      </c>
      <c r="N2787" s="9">
        <v>42196711</v>
      </c>
      <c r="O2787" s="7" t="s">
        <v>68</v>
      </c>
      <c r="P2787" s="6" t="s">
        <v>1678</v>
      </c>
      <c r="Q2787" s="6" t="s">
        <v>1858</v>
      </c>
      <c r="R2787" s="6" t="s">
        <v>91</v>
      </c>
      <c r="S2787" s="6" t="s">
        <v>92</v>
      </c>
      <c r="T2787" s="6" t="s">
        <v>93</v>
      </c>
      <c r="U2787" s="6" t="s">
        <v>94</v>
      </c>
      <c r="V2787" s="6" t="s">
        <v>45</v>
      </c>
      <c r="W2787" s="6" t="s">
        <v>34</v>
      </c>
      <c r="X2787" s="6" t="s">
        <v>46</v>
      </c>
      <c r="Y2787" s="6" t="s">
        <v>47</v>
      </c>
      <c r="Z2787" s="6" t="s">
        <v>205</v>
      </c>
      <c r="AA2787" s="6" t="s">
        <v>2921</v>
      </c>
      <c r="AB2787" s="7">
        <v>4</v>
      </c>
      <c r="AC2787" s="7">
        <v>51600</v>
      </c>
      <c r="AD2787" s="7">
        <v>51.6</v>
      </c>
      <c r="AE2787" s="7">
        <v>598000</v>
      </c>
    </row>
    <row r="2788" spans="1:31" ht="22" hidden="1" customHeight="1" x14ac:dyDescent="0.3">
      <c r="A2788" s="2">
        <v>42298</v>
      </c>
      <c r="B2788" s="3" t="s">
        <v>341</v>
      </c>
      <c r="C2788" s="3" t="s">
        <v>2894</v>
      </c>
      <c r="D2788" s="4" t="s">
        <v>68</v>
      </c>
      <c r="E2788" s="4" t="s">
        <v>68</v>
      </c>
      <c r="F2788" s="3" t="s">
        <v>61</v>
      </c>
      <c r="G2788" s="4" t="s">
        <v>68</v>
      </c>
      <c r="H2788" s="4" t="s">
        <v>68</v>
      </c>
      <c r="I2788" s="3" t="s">
        <v>2895</v>
      </c>
      <c r="J2788" s="3" t="s">
        <v>108</v>
      </c>
      <c r="K2788" s="3" t="s">
        <v>109</v>
      </c>
      <c r="L2788" s="3" t="s">
        <v>110</v>
      </c>
      <c r="M2788" s="3" t="s">
        <v>61</v>
      </c>
      <c r="N2788" s="4">
        <v>4753761516.5299997</v>
      </c>
      <c r="O2788" s="4">
        <v>5421594553.2399998</v>
      </c>
      <c r="P2788" s="3" t="s">
        <v>1856</v>
      </c>
      <c r="Q2788" s="3" t="s">
        <v>2896</v>
      </c>
      <c r="R2788" s="3" t="s">
        <v>133</v>
      </c>
      <c r="S2788" s="3" t="s">
        <v>110</v>
      </c>
      <c r="T2788" s="3" t="s">
        <v>134</v>
      </c>
      <c r="U2788" s="3" t="s">
        <v>115</v>
      </c>
      <c r="V2788" s="3" t="s">
        <v>408</v>
      </c>
      <c r="W2788" s="3" t="s">
        <v>34</v>
      </c>
      <c r="X2788" s="3" t="s">
        <v>409</v>
      </c>
      <c r="Y2788" s="3" t="s">
        <v>47</v>
      </c>
      <c r="Z2788" s="3" t="s">
        <v>971</v>
      </c>
      <c r="AA2788" s="3" t="s">
        <v>2922</v>
      </c>
      <c r="AB2788" s="4">
        <v>8</v>
      </c>
      <c r="AC2788" s="4">
        <v>69088</v>
      </c>
      <c r="AD2788" s="4">
        <v>69.09</v>
      </c>
      <c r="AE2788" s="4">
        <v>1565000</v>
      </c>
    </row>
    <row r="2789" spans="1:31" ht="22" hidden="1" customHeight="1" x14ac:dyDescent="0.3">
      <c r="A2789" s="5">
        <v>42297</v>
      </c>
      <c r="B2789" s="6" t="s">
        <v>341</v>
      </c>
      <c r="C2789" s="6" t="s">
        <v>342</v>
      </c>
      <c r="D2789" s="7" t="s">
        <v>68</v>
      </c>
      <c r="E2789" s="7" t="s">
        <v>68</v>
      </c>
      <c r="F2789" s="7" t="s">
        <v>68</v>
      </c>
      <c r="G2789" s="7" t="s">
        <v>68</v>
      </c>
      <c r="H2789" s="7" t="s">
        <v>68</v>
      </c>
      <c r="I2789" s="6" t="s">
        <v>343</v>
      </c>
      <c r="J2789" s="6" t="s">
        <v>108</v>
      </c>
      <c r="K2789" s="6" t="s">
        <v>109</v>
      </c>
      <c r="L2789" s="6" t="s">
        <v>110</v>
      </c>
      <c r="M2789" s="6" t="s">
        <v>61</v>
      </c>
      <c r="N2789" s="7">
        <v>4753761516.5299997</v>
      </c>
      <c r="O2789" s="7">
        <v>5421594553.2399998</v>
      </c>
      <c r="P2789" s="6" t="s">
        <v>1856</v>
      </c>
      <c r="Q2789" s="6" t="s">
        <v>344</v>
      </c>
      <c r="R2789" s="6" t="s">
        <v>133</v>
      </c>
      <c r="S2789" s="6" t="s">
        <v>110</v>
      </c>
      <c r="T2789" s="6" t="s">
        <v>134</v>
      </c>
      <c r="U2789" s="6" t="s">
        <v>115</v>
      </c>
      <c r="V2789" s="6" t="s">
        <v>45</v>
      </c>
      <c r="W2789" s="6" t="s">
        <v>34</v>
      </c>
      <c r="X2789" s="6" t="s">
        <v>46</v>
      </c>
      <c r="Y2789" s="6" t="s">
        <v>47</v>
      </c>
      <c r="Z2789" s="6" t="s">
        <v>971</v>
      </c>
      <c r="AA2789" s="6" t="s">
        <v>2923</v>
      </c>
      <c r="AB2789" s="7">
        <v>3</v>
      </c>
      <c r="AC2789" s="7">
        <v>37512</v>
      </c>
      <c r="AD2789" s="7">
        <v>37.51</v>
      </c>
      <c r="AE2789" s="7">
        <v>850000</v>
      </c>
    </row>
    <row r="2790" spans="1:31" ht="22" customHeight="1" x14ac:dyDescent="0.3">
      <c r="A2790" s="2">
        <v>42297</v>
      </c>
      <c r="B2790" s="3" t="s">
        <v>31</v>
      </c>
      <c r="C2790" s="3" t="s">
        <v>1873</v>
      </c>
      <c r="D2790" s="3" t="s">
        <v>33</v>
      </c>
      <c r="E2790" s="3" t="s">
        <v>34</v>
      </c>
      <c r="F2790" s="3" t="s">
        <v>61</v>
      </c>
      <c r="G2790" s="8">
        <v>668366358</v>
      </c>
      <c r="H2790" s="4" t="s">
        <v>68</v>
      </c>
      <c r="I2790" s="3" t="s">
        <v>1874</v>
      </c>
      <c r="J2790" s="3" t="s">
        <v>2924</v>
      </c>
      <c r="K2790" s="3" t="s">
        <v>580</v>
      </c>
      <c r="L2790" s="3" t="s">
        <v>110</v>
      </c>
      <c r="M2790" s="4" t="s">
        <v>68</v>
      </c>
      <c r="N2790" s="4" t="s">
        <v>68</v>
      </c>
      <c r="O2790" s="4" t="s">
        <v>68</v>
      </c>
      <c r="P2790" s="3" t="s">
        <v>2925</v>
      </c>
      <c r="Q2790" s="3" t="s">
        <v>1845</v>
      </c>
      <c r="R2790" s="3" t="s">
        <v>133</v>
      </c>
      <c r="S2790" s="3" t="s">
        <v>110</v>
      </c>
      <c r="T2790" s="3" t="s">
        <v>134</v>
      </c>
      <c r="U2790" s="3" t="s">
        <v>115</v>
      </c>
      <c r="V2790" s="3" t="s">
        <v>45</v>
      </c>
      <c r="W2790" s="3" t="s">
        <v>34</v>
      </c>
      <c r="X2790" s="3" t="s">
        <v>46</v>
      </c>
      <c r="Y2790" s="3" t="s">
        <v>47</v>
      </c>
      <c r="Z2790" s="3" t="s">
        <v>205</v>
      </c>
      <c r="AA2790" s="3" t="s">
        <v>2926</v>
      </c>
      <c r="AB2790" s="4">
        <v>4</v>
      </c>
      <c r="AC2790" s="4">
        <v>50640</v>
      </c>
      <c r="AD2790" s="4">
        <v>50.64</v>
      </c>
      <c r="AE2790" s="4">
        <v>587000</v>
      </c>
    </row>
    <row r="2791" spans="1:31" ht="22" customHeight="1" x14ac:dyDescent="0.3">
      <c r="A2791" s="5">
        <v>42297</v>
      </c>
      <c r="B2791" s="6" t="s">
        <v>31</v>
      </c>
      <c r="C2791" s="6" t="s">
        <v>56</v>
      </c>
      <c r="D2791" s="7" t="s">
        <v>68</v>
      </c>
      <c r="E2791" s="7" t="s">
        <v>68</v>
      </c>
      <c r="F2791" s="7" t="s">
        <v>68</v>
      </c>
      <c r="G2791" s="7" t="s">
        <v>68</v>
      </c>
      <c r="H2791" s="7" t="s">
        <v>68</v>
      </c>
      <c r="I2791" s="6" t="s">
        <v>1843</v>
      </c>
      <c r="J2791" s="6" t="s">
        <v>200</v>
      </c>
      <c r="K2791" s="7" t="s">
        <v>68</v>
      </c>
      <c r="L2791" s="6" t="s">
        <v>99</v>
      </c>
      <c r="M2791" s="7" t="s">
        <v>68</v>
      </c>
      <c r="N2791" s="7" t="s">
        <v>68</v>
      </c>
      <c r="O2791" s="7" t="s">
        <v>68</v>
      </c>
      <c r="P2791" s="6" t="s">
        <v>202</v>
      </c>
      <c r="Q2791" s="6" t="s">
        <v>1858</v>
      </c>
      <c r="R2791" s="6" t="s">
        <v>133</v>
      </c>
      <c r="S2791" s="6" t="s">
        <v>110</v>
      </c>
      <c r="T2791" s="6" t="s">
        <v>134</v>
      </c>
      <c r="U2791" s="6" t="s">
        <v>115</v>
      </c>
      <c r="V2791" s="6" t="s">
        <v>45</v>
      </c>
      <c r="W2791" s="6" t="s">
        <v>34</v>
      </c>
      <c r="X2791" s="6" t="s">
        <v>46</v>
      </c>
      <c r="Y2791" s="6" t="s">
        <v>47</v>
      </c>
      <c r="Z2791" s="6" t="s">
        <v>971</v>
      </c>
      <c r="AA2791" s="6" t="s">
        <v>2927</v>
      </c>
      <c r="AB2791" s="7">
        <v>2</v>
      </c>
      <c r="AC2791" s="7">
        <v>21648</v>
      </c>
      <c r="AD2791" s="7">
        <v>21.65</v>
      </c>
      <c r="AE2791" s="7">
        <v>490000</v>
      </c>
    </row>
    <row r="2792" spans="1:31" ht="22" customHeight="1" x14ac:dyDescent="0.3">
      <c r="A2792" s="2">
        <v>42297</v>
      </c>
      <c r="B2792" s="3" t="s">
        <v>31</v>
      </c>
      <c r="C2792" s="3" t="s">
        <v>56</v>
      </c>
      <c r="D2792" s="4" t="s">
        <v>68</v>
      </c>
      <c r="E2792" s="4" t="s">
        <v>68</v>
      </c>
      <c r="F2792" s="4" t="s">
        <v>68</v>
      </c>
      <c r="G2792" s="4" t="s">
        <v>68</v>
      </c>
      <c r="H2792" s="4" t="s">
        <v>68</v>
      </c>
      <c r="I2792" s="3" t="s">
        <v>1843</v>
      </c>
      <c r="J2792" s="3" t="s">
        <v>2680</v>
      </c>
      <c r="K2792" s="4" t="s">
        <v>68</v>
      </c>
      <c r="L2792" s="3" t="s">
        <v>350</v>
      </c>
      <c r="M2792" s="4" t="s">
        <v>68</v>
      </c>
      <c r="N2792" s="4" t="s">
        <v>68</v>
      </c>
      <c r="O2792" s="4" t="s">
        <v>68</v>
      </c>
      <c r="P2792" s="3" t="s">
        <v>2681</v>
      </c>
      <c r="Q2792" s="3" t="s">
        <v>1858</v>
      </c>
      <c r="R2792" s="3" t="s">
        <v>790</v>
      </c>
      <c r="S2792" s="3" t="s">
        <v>788</v>
      </c>
      <c r="T2792" s="3" t="s">
        <v>791</v>
      </c>
      <c r="U2792" s="3" t="s">
        <v>352</v>
      </c>
      <c r="V2792" s="3" t="s">
        <v>45</v>
      </c>
      <c r="W2792" s="3" t="s">
        <v>34</v>
      </c>
      <c r="X2792" s="3" t="s">
        <v>46</v>
      </c>
      <c r="Y2792" s="3" t="s">
        <v>47</v>
      </c>
      <c r="Z2792" s="3" t="s">
        <v>792</v>
      </c>
      <c r="AA2792" s="3" t="s">
        <v>2928</v>
      </c>
      <c r="AB2792" s="4">
        <v>5</v>
      </c>
      <c r="AC2792" s="4">
        <v>85465</v>
      </c>
      <c r="AD2792" s="4">
        <v>85.46</v>
      </c>
      <c r="AE2792" s="3" t="s">
        <v>68</v>
      </c>
    </row>
    <row r="2793" spans="1:31" ht="22" customHeight="1" x14ac:dyDescent="0.3">
      <c r="A2793" s="5">
        <v>42297</v>
      </c>
      <c r="B2793" s="6" t="s">
        <v>107</v>
      </c>
      <c r="C2793" s="6" t="s">
        <v>56</v>
      </c>
      <c r="D2793" s="7" t="s">
        <v>68</v>
      </c>
      <c r="E2793" s="7" t="s">
        <v>68</v>
      </c>
      <c r="F2793" s="7" t="s">
        <v>68</v>
      </c>
      <c r="G2793" s="7" t="s">
        <v>68</v>
      </c>
      <c r="H2793" s="7" t="s">
        <v>68</v>
      </c>
      <c r="I2793" s="6" t="s">
        <v>1843</v>
      </c>
      <c r="J2793" s="6" t="s">
        <v>108</v>
      </c>
      <c r="K2793" s="6" t="s">
        <v>109</v>
      </c>
      <c r="L2793" s="6" t="s">
        <v>110</v>
      </c>
      <c r="M2793" s="6" t="s">
        <v>61</v>
      </c>
      <c r="N2793" s="7">
        <v>4753761516.5299997</v>
      </c>
      <c r="O2793" s="7">
        <v>5421594553.2399998</v>
      </c>
      <c r="P2793" s="6" t="s">
        <v>1856</v>
      </c>
      <c r="Q2793" s="6" t="s">
        <v>1858</v>
      </c>
      <c r="R2793" s="6" t="s">
        <v>133</v>
      </c>
      <c r="S2793" s="6" t="s">
        <v>110</v>
      </c>
      <c r="T2793" s="6" t="s">
        <v>134</v>
      </c>
      <c r="U2793" s="6" t="s">
        <v>115</v>
      </c>
      <c r="V2793" s="6" t="s">
        <v>45</v>
      </c>
      <c r="W2793" s="6" t="s">
        <v>34</v>
      </c>
      <c r="X2793" s="6" t="s">
        <v>46</v>
      </c>
      <c r="Y2793" s="6" t="s">
        <v>47</v>
      </c>
      <c r="Z2793" s="6" t="s">
        <v>971</v>
      </c>
      <c r="AA2793" s="6" t="s">
        <v>2929</v>
      </c>
      <c r="AB2793" s="7">
        <v>2</v>
      </c>
      <c r="AC2793" s="7">
        <v>19240</v>
      </c>
      <c r="AD2793" s="7">
        <v>19.239999999999998</v>
      </c>
      <c r="AE2793" s="7">
        <v>436000</v>
      </c>
    </row>
    <row r="2794" spans="1:31" ht="22" customHeight="1" x14ac:dyDescent="0.3">
      <c r="A2794" s="2">
        <v>42297</v>
      </c>
      <c r="B2794" s="3" t="s">
        <v>107</v>
      </c>
      <c r="C2794" s="3" t="s">
        <v>56</v>
      </c>
      <c r="D2794" s="4" t="s">
        <v>68</v>
      </c>
      <c r="E2794" s="4" t="s">
        <v>68</v>
      </c>
      <c r="F2794" s="4" t="s">
        <v>68</v>
      </c>
      <c r="G2794" s="4" t="s">
        <v>68</v>
      </c>
      <c r="H2794" s="4" t="s">
        <v>68</v>
      </c>
      <c r="I2794" s="3" t="s">
        <v>1843</v>
      </c>
      <c r="J2794" s="3" t="s">
        <v>108</v>
      </c>
      <c r="K2794" s="3" t="s">
        <v>109</v>
      </c>
      <c r="L2794" s="3" t="s">
        <v>110</v>
      </c>
      <c r="M2794" s="3" t="s">
        <v>61</v>
      </c>
      <c r="N2794" s="4">
        <v>4753761516.5299997</v>
      </c>
      <c r="O2794" s="4">
        <v>5421594553.2399998</v>
      </c>
      <c r="P2794" s="3" t="s">
        <v>1856</v>
      </c>
      <c r="Q2794" s="3" t="s">
        <v>1858</v>
      </c>
      <c r="R2794" s="3" t="s">
        <v>133</v>
      </c>
      <c r="S2794" s="3" t="s">
        <v>110</v>
      </c>
      <c r="T2794" s="3" t="s">
        <v>134</v>
      </c>
      <c r="U2794" s="3" t="s">
        <v>115</v>
      </c>
      <c r="V2794" s="3" t="s">
        <v>45</v>
      </c>
      <c r="W2794" s="3" t="s">
        <v>34</v>
      </c>
      <c r="X2794" s="3" t="s">
        <v>46</v>
      </c>
      <c r="Y2794" s="3" t="s">
        <v>47</v>
      </c>
      <c r="Z2794" s="3" t="s">
        <v>205</v>
      </c>
      <c r="AA2794" s="3" t="s">
        <v>2930</v>
      </c>
      <c r="AB2794" s="4">
        <v>20</v>
      </c>
      <c r="AC2794" s="4">
        <v>253720</v>
      </c>
      <c r="AD2794" s="4">
        <v>253.72</v>
      </c>
      <c r="AE2794" s="4">
        <v>2940000</v>
      </c>
    </row>
    <row r="2795" spans="1:31" ht="22" customHeight="1" x14ac:dyDescent="0.3">
      <c r="A2795" s="5">
        <v>42297</v>
      </c>
      <c r="B2795" s="6" t="s">
        <v>107</v>
      </c>
      <c r="C2795" s="6" t="s">
        <v>56</v>
      </c>
      <c r="D2795" s="7" t="s">
        <v>68</v>
      </c>
      <c r="E2795" s="7" t="s">
        <v>68</v>
      </c>
      <c r="F2795" s="7" t="s">
        <v>68</v>
      </c>
      <c r="G2795" s="7" t="s">
        <v>68</v>
      </c>
      <c r="H2795" s="7" t="s">
        <v>68</v>
      </c>
      <c r="I2795" s="6" t="s">
        <v>1843</v>
      </c>
      <c r="J2795" s="6" t="s">
        <v>108</v>
      </c>
      <c r="K2795" s="6" t="s">
        <v>109</v>
      </c>
      <c r="L2795" s="6" t="s">
        <v>110</v>
      </c>
      <c r="M2795" s="6" t="s">
        <v>61</v>
      </c>
      <c r="N2795" s="7">
        <v>4753761516.5299997</v>
      </c>
      <c r="O2795" s="7">
        <v>5421594553.2399998</v>
      </c>
      <c r="P2795" s="6" t="s">
        <v>1856</v>
      </c>
      <c r="Q2795" s="6" t="s">
        <v>1858</v>
      </c>
      <c r="R2795" s="6" t="s">
        <v>133</v>
      </c>
      <c r="S2795" s="6" t="s">
        <v>110</v>
      </c>
      <c r="T2795" s="6" t="s">
        <v>134</v>
      </c>
      <c r="U2795" s="6" t="s">
        <v>115</v>
      </c>
      <c r="V2795" s="6" t="s">
        <v>45</v>
      </c>
      <c r="W2795" s="6" t="s">
        <v>34</v>
      </c>
      <c r="X2795" s="6" t="s">
        <v>46</v>
      </c>
      <c r="Y2795" s="6" t="s">
        <v>47</v>
      </c>
      <c r="Z2795" s="6" t="s">
        <v>205</v>
      </c>
      <c r="AA2795" s="6" t="s">
        <v>2931</v>
      </c>
      <c r="AB2795" s="7">
        <v>4</v>
      </c>
      <c r="AC2795" s="7">
        <v>50640</v>
      </c>
      <c r="AD2795" s="7">
        <v>50.64</v>
      </c>
      <c r="AE2795" s="7">
        <v>587000</v>
      </c>
    </row>
    <row r="2796" spans="1:31" ht="22" customHeight="1" x14ac:dyDescent="0.3">
      <c r="A2796" s="2">
        <v>42297</v>
      </c>
      <c r="B2796" s="3" t="s">
        <v>107</v>
      </c>
      <c r="C2796" s="3" t="s">
        <v>56</v>
      </c>
      <c r="D2796" s="4" t="s">
        <v>68</v>
      </c>
      <c r="E2796" s="4" t="s">
        <v>68</v>
      </c>
      <c r="F2796" s="4" t="s">
        <v>68</v>
      </c>
      <c r="G2796" s="4" t="s">
        <v>68</v>
      </c>
      <c r="H2796" s="4" t="s">
        <v>68</v>
      </c>
      <c r="I2796" s="3" t="s">
        <v>1843</v>
      </c>
      <c r="J2796" s="3" t="s">
        <v>108</v>
      </c>
      <c r="K2796" s="3" t="s">
        <v>109</v>
      </c>
      <c r="L2796" s="3" t="s">
        <v>110</v>
      </c>
      <c r="M2796" s="3" t="s">
        <v>61</v>
      </c>
      <c r="N2796" s="4">
        <v>4753761516.5299997</v>
      </c>
      <c r="O2796" s="4">
        <v>5421594553.2399998</v>
      </c>
      <c r="P2796" s="3" t="s">
        <v>1856</v>
      </c>
      <c r="Q2796" s="3" t="s">
        <v>1858</v>
      </c>
      <c r="R2796" s="3" t="s">
        <v>133</v>
      </c>
      <c r="S2796" s="3" t="s">
        <v>110</v>
      </c>
      <c r="T2796" s="3" t="s">
        <v>134</v>
      </c>
      <c r="U2796" s="3" t="s">
        <v>115</v>
      </c>
      <c r="V2796" s="3" t="s">
        <v>45</v>
      </c>
      <c r="W2796" s="3" t="s">
        <v>34</v>
      </c>
      <c r="X2796" s="3" t="s">
        <v>46</v>
      </c>
      <c r="Y2796" s="3" t="s">
        <v>47</v>
      </c>
      <c r="Z2796" s="3" t="s">
        <v>971</v>
      </c>
      <c r="AA2796" s="3" t="s">
        <v>2932</v>
      </c>
      <c r="AB2796" s="4">
        <v>20</v>
      </c>
      <c r="AC2796" s="4">
        <v>226679.99</v>
      </c>
      <c r="AD2796" s="4">
        <v>226.68</v>
      </c>
      <c r="AE2796" s="4">
        <v>5135000</v>
      </c>
    </row>
    <row r="2797" spans="1:31" ht="22" customHeight="1" x14ac:dyDescent="0.3">
      <c r="A2797" s="5">
        <v>42297</v>
      </c>
      <c r="B2797" s="6" t="s">
        <v>31</v>
      </c>
      <c r="C2797" s="6" t="s">
        <v>56</v>
      </c>
      <c r="D2797" s="7" t="s">
        <v>68</v>
      </c>
      <c r="E2797" s="7" t="s">
        <v>68</v>
      </c>
      <c r="F2797" s="7" t="s">
        <v>68</v>
      </c>
      <c r="G2797" s="7" t="s">
        <v>68</v>
      </c>
      <c r="H2797" s="7" t="s">
        <v>68</v>
      </c>
      <c r="I2797" s="6" t="s">
        <v>1843</v>
      </c>
      <c r="J2797" s="6" t="s">
        <v>200</v>
      </c>
      <c r="K2797" s="7" t="s">
        <v>68</v>
      </c>
      <c r="L2797" s="6" t="s">
        <v>99</v>
      </c>
      <c r="M2797" s="7" t="s">
        <v>68</v>
      </c>
      <c r="N2797" s="7" t="s">
        <v>68</v>
      </c>
      <c r="O2797" s="7" t="s">
        <v>68</v>
      </c>
      <c r="P2797" s="6" t="s">
        <v>202</v>
      </c>
      <c r="Q2797" s="6" t="s">
        <v>1858</v>
      </c>
      <c r="R2797" s="6" t="s">
        <v>133</v>
      </c>
      <c r="S2797" s="6" t="s">
        <v>110</v>
      </c>
      <c r="T2797" s="6" t="s">
        <v>134</v>
      </c>
      <c r="U2797" s="6" t="s">
        <v>115</v>
      </c>
      <c r="V2797" s="6" t="s">
        <v>45</v>
      </c>
      <c r="W2797" s="6" t="s">
        <v>34</v>
      </c>
      <c r="X2797" s="6" t="s">
        <v>46</v>
      </c>
      <c r="Y2797" s="6" t="s">
        <v>47</v>
      </c>
      <c r="Z2797" s="6" t="s">
        <v>971</v>
      </c>
      <c r="AA2797" s="6" t="s">
        <v>2933</v>
      </c>
      <c r="AB2797" s="7">
        <v>4</v>
      </c>
      <c r="AC2797" s="7">
        <v>45336</v>
      </c>
      <c r="AD2797" s="7">
        <v>45.34</v>
      </c>
      <c r="AE2797" s="7">
        <v>1027000</v>
      </c>
    </row>
    <row r="2798" spans="1:31" ht="22" customHeight="1" x14ac:dyDescent="0.3">
      <c r="A2798" s="2">
        <v>42297</v>
      </c>
      <c r="B2798" s="3" t="s">
        <v>107</v>
      </c>
      <c r="C2798" s="3" t="s">
        <v>56</v>
      </c>
      <c r="D2798" s="4" t="s">
        <v>68</v>
      </c>
      <c r="E2798" s="4" t="s">
        <v>68</v>
      </c>
      <c r="F2798" s="4" t="s">
        <v>68</v>
      </c>
      <c r="G2798" s="4" t="s">
        <v>68</v>
      </c>
      <c r="H2798" s="4" t="s">
        <v>68</v>
      </c>
      <c r="I2798" s="3" t="s">
        <v>1843</v>
      </c>
      <c r="J2798" s="3" t="s">
        <v>108</v>
      </c>
      <c r="K2798" s="3" t="s">
        <v>109</v>
      </c>
      <c r="L2798" s="3" t="s">
        <v>110</v>
      </c>
      <c r="M2798" s="3" t="s">
        <v>61</v>
      </c>
      <c r="N2798" s="4">
        <v>4753761516.5299997</v>
      </c>
      <c r="O2798" s="4">
        <v>5421594553.2399998</v>
      </c>
      <c r="P2798" s="3" t="s">
        <v>1856</v>
      </c>
      <c r="Q2798" s="3" t="s">
        <v>1858</v>
      </c>
      <c r="R2798" s="3" t="s">
        <v>133</v>
      </c>
      <c r="S2798" s="3" t="s">
        <v>110</v>
      </c>
      <c r="T2798" s="3" t="s">
        <v>134</v>
      </c>
      <c r="U2798" s="3" t="s">
        <v>115</v>
      </c>
      <c r="V2798" s="3" t="s">
        <v>45</v>
      </c>
      <c r="W2798" s="3" t="s">
        <v>34</v>
      </c>
      <c r="X2798" s="3" t="s">
        <v>46</v>
      </c>
      <c r="Y2798" s="3" t="s">
        <v>47</v>
      </c>
      <c r="Z2798" s="3" t="s">
        <v>971</v>
      </c>
      <c r="AA2798" s="3" t="s">
        <v>2934</v>
      </c>
      <c r="AB2798" s="4">
        <v>16</v>
      </c>
      <c r="AC2798" s="4">
        <v>181343.99</v>
      </c>
      <c r="AD2798" s="4">
        <v>181.34</v>
      </c>
      <c r="AE2798" s="4">
        <v>4108000</v>
      </c>
    </row>
    <row r="2799" spans="1:31" ht="22" customHeight="1" x14ac:dyDescent="0.3">
      <c r="A2799" s="5">
        <v>42296</v>
      </c>
      <c r="B2799" s="6" t="s">
        <v>31</v>
      </c>
      <c r="C2799" s="6" t="s">
        <v>56</v>
      </c>
      <c r="D2799" s="7" t="s">
        <v>68</v>
      </c>
      <c r="E2799" s="7" t="s">
        <v>68</v>
      </c>
      <c r="F2799" s="7" t="s">
        <v>68</v>
      </c>
      <c r="G2799" s="7" t="s">
        <v>68</v>
      </c>
      <c r="H2799" s="7" t="s">
        <v>68</v>
      </c>
      <c r="I2799" s="6" t="s">
        <v>1843</v>
      </c>
      <c r="J2799" s="6" t="s">
        <v>2918</v>
      </c>
      <c r="K2799" s="7" t="s">
        <v>68</v>
      </c>
      <c r="L2799" s="6" t="s">
        <v>120</v>
      </c>
      <c r="M2799" s="7" t="s">
        <v>68</v>
      </c>
      <c r="N2799" s="7" t="s">
        <v>68</v>
      </c>
      <c r="O2799" s="7" t="s">
        <v>68</v>
      </c>
      <c r="P2799" s="6" t="s">
        <v>2919</v>
      </c>
      <c r="Q2799" s="6" t="s">
        <v>1858</v>
      </c>
      <c r="R2799" s="6" t="s">
        <v>1684</v>
      </c>
      <c r="S2799" s="6" t="s">
        <v>120</v>
      </c>
      <c r="T2799" s="6" t="s">
        <v>1685</v>
      </c>
      <c r="U2799" s="6" t="s">
        <v>124</v>
      </c>
      <c r="V2799" s="6" t="s">
        <v>45</v>
      </c>
      <c r="W2799" s="6" t="s">
        <v>34</v>
      </c>
      <c r="X2799" s="6" t="s">
        <v>46</v>
      </c>
      <c r="Y2799" s="6" t="s">
        <v>47</v>
      </c>
      <c r="Z2799" s="6" t="s">
        <v>364</v>
      </c>
      <c r="AA2799" s="6" t="s">
        <v>2935</v>
      </c>
      <c r="AB2799" s="7">
        <v>2</v>
      </c>
      <c r="AC2799" s="7">
        <v>22160</v>
      </c>
      <c r="AD2799" s="7">
        <v>22.16</v>
      </c>
      <c r="AE2799" s="7">
        <v>279000</v>
      </c>
    </row>
    <row r="2800" spans="1:31" ht="22" customHeight="1" x14ac:dyDescent="0.3">
      <c r="A2800" s="2">
        <v>42295</v>
      </c>
      <c r="B2800" s="3" t="s">
        <v>31</v>
      </c>
      <c r="C2800" s="3" t="s">
        <v>56</v>
      </c>
      <c r="D2800" s="4" t="s">
        <v>68</v>
      </c>
      <c r="E2800" s="4" t="s">
        <v>68</v>
      </c>
      <c r="F2800" s="4" t="s">
        <v>68</v>
      </c>
      <c r="G2800" s="4" t="s">
        <v>68</v>
      </c>
      <c r="H2800" s="4" t="s">
        <v>68</v>
      </c>
      <c r="I2800" s="3" t="s">
        <v>1843</v>
      </c>
      <c r="J2800" s="3" t="s">
        <v>2663</v>
      </c>
      <c r="K2800" s="4" t="s">
        <v>68</v>
      </c>
      <c r="L2800" s="3" t="s">
        <v>120</v>
      </c>
      <c r="M2800" s="4" t="s">
        <v>68</v>
      </c>
      <c r="N2800" s="4" t="s">
        <v>68</v>
      </c>
      <c r="O2800" s="4" t="s">
        <v>68</v>
      </c>
      <c r="P2800" s="3" t="s">
        <v>2664</v>
      </c>
      <c r="Q2800" s="3" t="s">
        <v>1858</v>
      </c>
      <c r="R2800" s="3" t="s">
        <v>122</v>
      </c>
      <c r="S2800" s="3" t="s">
        <v>120</v>
      </c>
      <c r="T2800" s="3" t="s">
        <v>123</v>
      </c>
      <c r="U2800" s="3" t="s">
        <v>124</v>
      </c>
      <c r="V2800" s="3" t="s">
        <v>45</v>
      </c>
      <c r="W2800" s="3" t="s">
        <v>34</v>
      </c>
      <c r="X2800" s="3" t="s">
        <v>46</v>
      </c>
      <c r="Y2800" s="3" t="s">
        <v>47</v>
      </c>
      <c r="Z2800" s="3" t="s">
        <v>2189</v>
      </c>
      <c r="AA2800" s="3" t="s">
        <v>2936</v>
      </c>
      <c r="AB2800" s="4">
        <v>15</v>
      </c>
      <c r="AC2800" s="4">
        <v>229350.01</v>
      </c>
      <c r="AD2800" s="4">
        <v>229.35</v>
      </c>
      <c r="AE2800" s="4">
        <v>875000</v>
      </c>
    </row>
    <row r="2801" spans="1:31" ht="22" customHeight="1" x14ac:dyDescent="0.3">
      <c r="A2801" s="5">
        <v>42295</v>
      </c>
      <c r="B2801" s="6" t="s">
        <v>31</v>
      </c>
      <c r="C2801" s="6" t="s">
        <v>56</v>
      </c>
      <c r="D2801" s="7" t="s">
        <v>68</v>
      </c>
      <c r="E2801" s="7" t="s">
        <v>68</v>
      </c>
      <c r="F2801" s="7" t="s">
        <v>68</v>
      </c>
      <c r="G2801" s="7" t="s">
        <v>68</v>
      </c>
      <c r="H2801" s="7" t="s">
        <v>68</v>
      </c>
      <c r="I2801" s="6" t="s">
        <v>1843</v>
      </c>
      <c r="J2801" s="6" t="s">
        <v>2663</v>
      </c>
      <c r="K2801" s="7" t="s">
        <v>68</v>
      </c>
      <c r="L2801" s="6" t="s">
        <v>120</v>
      </c>
      <c r="M2801" s="7" t="s">
        <v>68</v>
      </c>
      <c r="N2801" s="7" t="s">
        <v>68</v>
      </c>
      <c r="O2801" s="7" t="s">
        <v>68</v>
      </c>
      <c r="P2801" s="6" t="s">
        <v>2664</v>
      </c>
      <c r="Q2801" s="6" t="s">
        <v>1858</v>
      </c>
      <c r="R2801" s="6" t="s">
        <v>122</v>
      </c>
      <c r="S2801" s="6" t="s">
        <v>120</v>
      </c>
      <c r="T2801" s="6" t="s">
        <v>123</v>
      </c>
      <c r="U2801" s="6" t="s">
        <v>124</v>
      </c>
      <c r="V2801" s="6" t="s">
        <v>45</v>
      </c>
      <c r="W2801" s="6" t="s">
        <v>34</v>
      </c>
      <c r="X2801" s="6" t="s">
        <v>46</v>
      </c>
      <c r="Y2801" s="6" t="s">
        <v>47</v>
      </c>
      <c r="Z2801" s="6" t="s">
        <v>2189</v>
      </c>
      <c r="AA2801" s="6" t="s">
        <v>2936</v>
      </c>
      <c r="AB2801" s="7">
        <v>15</v>
      </c>
      <c r="AC2801" s="7">
        <v>229350.01</v>
      </c>
      <c r="AD2801" s="7">
        <v>229.35</v>
      </c>
      <c r="AE2801" s="7">
        <v>875000</v>
      </c>
    </row>
    <row r="2802" spans="1:31" ht="22" customHeight="1" x14ac:dyDescent="0.3">
      <c r="A2802" s="2">
        <v>42295</v>
      </c>
      <c r="B2802" s="3" t="s">
        <v>31</v>
      </c>
      <c r="C2802" s="3" t="s">
        <v>56</v>
      </c>
      <c r="D2802" s="4" t="s">
        <v>68</v>
      </c>
      <c r="E2802" s="4" t="s">
        <v>68</v>
      </c>
      <c r="F2802" s="4" t="s">
        <v>68</v>
      </c>
      <c r="G2802" s="4" t="s">
        <v>68</v>
      </c>
      <c r="H2802" s="4" t="s">
        <v>68</v>
      </c>
      <c r="I2802" s="3" t="s">
        <v>1843</v>
      </c>
      <c r="J2802" s="3" t="s">
        <v>1283</v>
      </c>
      <c r="K2802" s="4" t="s">
        <v>68</v>
      </c>
      <c r="L2802" s="3" t="s">
        <v>120</v>
      </c>
      <c r="M2802" s="4" t="s">
        <v>68</v>
      </c>
      <c r="N2802" s="4" t="s">
        <v>68</v>
      </c>
      <c r="O2802" s="4" t="s">
        <v>68</v>
      </c>
      <c r="P2802" s="3" t="s">
        <v>1284</v>
      </c>
      <c r="Q2802" s="3" t="s">
        <v>1858</v>
      </c>
      <c r="R2802" s="3" t="s">
        <v>122</v>
      </c>
      <c r="S2802" s="3" t="s">
        <v>120</v>
      </c>
      <c r="T2802" s="3" t="s">
        <v>123</v>
      </c>
      <c r="U2802" s="3" t="s">
        <v>124</v>
      </c>
      <c r="V2802" s="3" t="s">
        <v>45</v>
      </c>
      <c r="W2802" s="3" t="s">
        <v>34</v>
      </c>
      <c r="X2802" s="3" t="s">
        <v>46</v>
      </c>
      <c r="Y2802" s="3" t="s">
        <v>47</v>
      </c>
      <c r="Z2802" s="3" t="s">
        <v>2189</v>
      </c>
      <c r="AA2802" s="3" t="s">
        <v>2937</v>
      </c>
      <c r="AB2802" s="4">
        <v>11</v>
      </c>
      <c r="AC2802" s="4">
        <v>165898</v>
      </c>
      <c r="AD2802" s="4">
        <v>165.9</v>
      </c>
      <c r="AE2802" s="4">
        <v>633000</v>
      </c>
    </row>
    <row r="2803" spans="1:31" ht="22" customHeight="1" x14ac:dyDescent="0.3">
      <c r="A2803" s="5">
        <v>42294</v>
      </c>
      <c r="B2803" s="6" t="s">
        <v>31</v>
      </c>
      <c r="C2803" s="6" t="s">
        <v>56</v>
      </c>
      <c r="D2803" s="7" t="s">
        <v>68</v>
      </c>
      <c r="E2803" s="7" t="s">
        <v>68</v>
      </c>
      <c r="F2803" s="7" t="s">
        <v>68</v>
      </c>
      <c r="G2803" s="7" t="s">
        <v>68</v>
      </c>
      <c r="H2803" s="7" t="s">
        <v>68</v>
      </c>
      <c r="I2803" s="6" t="s">
        <v>1843</v>
      </c>
      <c r="J2803" s="6" t="s">
        <v>1676</v>
      </c>
      <c r="K2803" s="6" t="s">
        <v>1677</v>
      </c>
      <c r="L2803" s="6" t="s">
        <v>92</v>
      </c>
      <c r="M2803" s="6" t="s">
        <v>61</v>
      </c>
      <c r="N2803" s="9">
        <v>42196711</v>
      </c>
      <c r="O2803" s="7" t="s">
        <v>68</v>
      </c>
      <c r="P2803" s="6" t="s">
        <v>1678</v>
      </c>
      <c r="Q2803" s="6" t="s">
        <v>1858</v>
      </c>
      <c r="R2803" s="6" t="s">
        <v>91</v>
      </c>
      <c r="S2803" s="6" t="s">
        <v>92</v>
      </c>
      <c r="T2803" s="6" t="s">
        <v>93</v>
      </c>
      <c r="U2803" s="6" t="s">
        <v>94</v>
      </c>
      <c r="V2803" s="6" t="s">
        <v>45</v>
      </c>
      <c r="W2803" s="6" t="s">
        <v>34</v>
      </c>
      <c r="X2803" s="6" t="s">
        <v>46</v>
      </c>
      <c r="Y2803" s="6" t="s">
        <v>47</v>
      </c>
      <c r="Z2803" s="6" t="s">
        <v>205</v>
      </c>
      <c r="AA2803" s="6" t="s">
        <v>2938</v>
      </c>
      <c r="AB2803" s="7">
        <v>10</v>
      </c>
      <c r="AC2803" s="7">
        <v>129000</v>
      </c>
      <c r="AD2803" s="7">
        <v>129</v>
      </c>
      <c r="AE2803" s="7">
        <v>1495000</v>
      </c>
    </row>
    <row r="2804" spans="1:31" ht="22" customHeight="1" x14ac:dyDescent="0.3">
      <c r="A2804" s="2">
        <v>42294</v>
      </c>
      <c r="B2804" s="3" t="s">
        <v>31</v>
      </c>
      <c r="C2804" s="3" t="s">
        <v>56</v>
      </c>
      <c r="D2804" s="4" t="s">
        <v>68</v>
      </c>
      <c r="E2804" s="4" t="s">
        <v>68</v>
      </c>
      <c r="F2804" s="4" t="s">
        <v>68</v>
      </c>
      <c r="G2804" s="4" t="s">
        <v>68</v>
      </c>
      <c r="H2804" s="4" t="s">
        <v>68</v>
      </c>
      <c r="I2804" s="3" t="s">
        <v>1843</v>
      </c>
      <c r="J2804" s="3" t="s">
        <v>1676</v>
      </c>
      <c r="K2804" s="3" t="s">
        <v>1677</v>
      </c>
      <c r="L2804" s="3" t="s">
        <v>92</v>
      </c>
      <c r="M2804" s="3" t="s">
        <v>61</v>
      </c>
      <c r="N2804" s="8">
        <v>42196711</v>
      </c>
      <c r="O2804" s="4" t="s">
        <v>68</v>
      </c>
      <c r="P2804" s="3" t="s">
        <v>1678</v>
      </c>
      <c r="Q2804" s="3" t="s">
        <v>1858</v>
      </c>
      <c r="R2804" s="3" t="s">
        <v>91</v>
      </c>
      <c r="S2804" s="3" t="s">
        <v>92</v>
      </c>
      <c r="T2804" s="3" t="s">
        <v>93</v>
      </c>
      <c r="U2804" s="3" t="s">
        <v>94</v>
      </c>
      <c r="V2804" s="3" t="s">
        <v>45</v>
      </c>
      <c r="W2804" s="3" t="s">
        <v>34</v>
      </c>
      <c r="X2804" s="3" t="s">
        <v>46</v>
      </c>
      <c r="Y2804" s="3" t="s">
        <v>47</v>
      </c>
      <c r="Z2804" s="3" t="s">
        <v>205</v>
      </c>
      <c r="AA2804" s="3" t="s">
        <v>2939</v>
      </c>
      <c r="AB2804" s="4">
        <v>4</v>
      </c>
      <c r="AC2804" s="4">
        <v>51600</v>
      </c>
      <c r="AD2804" s="4">
        <v>51.6</v>
      </c>
      <c r="AE2804" s="4">
        <v>598000</v>
      </c>
    </row>
    <row r="2805" spans="1:31" ht="22" customHeight="1" x14ac:dyDescent="0.3">
      <c r="A2805" s="5">
        <v>42292</v>
      </c>
      <c r="B2805" s="6" t="s">
        <v>31</v>
      </c>
      <c r="C2805" s="6" t="s">
        <v>56</v>
      </c>
      <c r="D2805" s="7" t="s">
        <v>68</v>
      </c>
      <c r="E2805" s="7" t="s">
        <v>68</v>
      </c>
      <c r="F2805" s="7" t="s">
        <v>68</v>
      </c>
      <c r="G2805" s="7" t="s">
        <v>68</v>
      </c>
      <c r="H2805" s="7" t="s">
        <v>68</v>
      </c>
      <c r="I2805" s="6" t="s">
        <v>1843</v>
      </c>
      <c r="J2805" s="6" t="s">
        <v>2501</v>
      </c>
      <c r="K2805" s="7" t="s">
        <v>68</v>
      </c>
      <c r="L2805" s="6" t="s">
        <v>120</v>
      </c>
      <c r="M2805" s="7" t="s">
        <v>68</v>
      </c>
      <c r="N2805" s="7" t="s">
        <v>68</v>
      </c>
      <c r="O2805" s="7" t="s">
        <v>68</v>
      </c>
      <c r="P2805" s="6" t="s">
        <v>2557</v>
      </c>
      <c r="Q2805" s="6" t="s">
        <v>1858</v>
      </c>
      <c r="R2805" s="6" t="s">
        <v>316</v>
      </c>
      <c r="S2805" s="6" t="s">
        <v>120</v>
      </c>
      <c r="T2805" s="6" t="s">
        <v>317</v>
      </c>
      <c r="U2805" s="6" t="s">
        <v>124</v>
      </c>
      <c r="V2805" s="6" t="s">
        <v>45</v>
      </c>
      <c r="W2805" s="6" t="s">
        <v>34</v>
      </c>
      <c r="X2805" s="6" t="s">
        <v>46</v>
      </c>
      <c r="Y2805" s="6" t="s">
        <v>47</v>
      </c>
      <c r="Z2805" s="6" t="s">
        <v>2189</v>
      </c>
      <c r="AA2805" s="6" t="s">
        <v>2940</v>
      </c>
      <c r="AB2805" s="7">
        <v>10</v>
      </c>
      <c r="AC2805" s="7">
        <v>152899.99</v>
      </c>
      <c r="AD2805" s="7">
        <v>152.9</v>
      </c>
      <c r="AE2805" s="7">
        <v>583000</v>
      </c>
    </row>
    <row r="2806" spans="1:31" ht="22" hidden="1" customHeight="1" x14ac:dyDescent="0.3">
      <c r="A2806" s="2">
        <v>42291</v>
      </c>
      <c r="B2806" s="3" t="s">
        <v>341</v>
      </c>
      <c r="C2806" s="3" t="s">
        <v>2894</v>
      </c>
      <c r="D2806" s="4" t="s">
        <v>68</v>
      </c>
      <c r="E2806" s="4" t="s">
        <v>68</v>
      </c>
      <c r="F2806" s="3" t="s">
        <v>61</v>
      </c>
      <c r="G2806" s="4" t="s">
        <v>68</v>
      </c>
      <c r="H2806" s="4" t="s">
        <v>68</v>
      </c>
      <c r="I2806" s="3" t="s">
        <v>2895</v>
      </c>
      <c r="J2806" s="3" t="s">
        <v>108</v>
      </c>
      <c r="K2806" s="3" t="s">
        <v>109</v>
      </c>
      <c r="L2806" s="3" t="s">
        <v>110</v>
      </c>
      <c r="M2806" s="3" t="s">
        <v>61</v>
      </c>
      <c r="N2806" s="4">
        <v>4753761516.5299997</v>
      </c>
      <c r="O2806" s="4">
        <v>5421594553.2399998</v>
      </c>
      <c r="P2806" s="3" t="s">
        <v>1856</v>
      </c>
      <c r="Q2806" s="3" t="s">
        <v>2896</v>
      </c>
      <c r="R2806" s="3" t="s">
        <v>133</v>
      </c>
      <c r="S2806" s="3" t="s">
        <v>110</v>
      </c>
      <c r="T2806" s="3" t="s">
        <v>134</v>
      </c>
      <c r="U2806" s="3" t="s">
        <v>115</v>
      </c>
      <c r="V2806" s="3" t="s">
        <v>408</v>
      </c>
      <c r="W2806" s="3" t="s">
        <v>34</v>
      </c>
      <c r="X2806" s="3" t="s">
        <v>409</v>
      </c>
      <c r="Y2806" s="3" t="s">
        <v>47</v>
      </c>
      <c r="Z2806" s="3" t="s">
        <v>971</v>
      </c>
      <c r="AA2806" s="3" t="s">
        <v>2941</v>
      </c>
      <c r="AB2806" s="4">
        <v>4</v>
      </c>
      <c r="AC2806" s="4">
        <v>34544</v>
      </c>
      <c r="AD2806" s="4">
        <v>34.54</v>
      </c>
      <c r="AE2806" s="4">
        <v>782000</v>
      </c>
    </row>
    <row r="2807" spans="1:31" ht="22" customHeight="1" x14ac:dyDescent="0.3">
      <c r="A2807" s="5">
        <v>42290</v>
      </c>
      <c r="B2807" s="6" t="s">
        <v>31</v>
      </c>
      <c r="C2807" s="6" t="s">
        <v>56</v>
      </c>
      <c r="D2807" s="7" t="s">
        <v>68</v>
      </c>
      <c r="E2807" s="7" t="s">
        <v>68</v>
      </c>
      <c r="F2807" s="7" t="s">
        <v>68</v>
      </c>
      <c r="G2807" s="7" t="s">
        <v>68</v>
      </c>
      <c r="H2807" s="7" t="s">
        <v>68</v>
      </c>
      <c r="I2807" s="6" t="s">
        <v>1843</v>
      </c>
      <c r="J2807" s="6" t="s">
        <v>200</v>
      </c>
      <c r="K2807" s="7" t="s">
        <v>68</v>
      </c>
      <c r="L2807" s="6" t="s">
        <v>99</v>
      </c>
      <c r="M2807" s="7" t="s">
        <v>68</v>
      </c>
      <c r="N2807" s="7" t="s">
        <v>68</v>
      </c>
      <c r="O2807" s="7" t="s">
        <v>68</v>
      </c>
      <c r="P2807" s="6" t="s">
        <v>202</v>
      </c>
      <c r="Q2807" s="6" t="s">
        <v>1858</v>
      </c>
      <c r="R2807" s="6" t="s">
        <v>133</v>
      </c>
      <c r="S2807" s="6" t="s">
        <v>110</v>
      </c>
      <c r="T2807" s="6" t="s">
        <v>134</v>
      </c>
      <c r="U2807" s="6" t="s">
        <v>115</v>
      </c>
      <c r="V2807" s="6" t="s">
        <v>45</v>
      </c>
      <c r="W2807" s="6" t="s">
        <v>34</v>
      </c>
      <c r="X2807" s="6" t="s">
        <v>46</v>
      </c>
      <c r="Y2807" s="6" t="s">
        <v>47</v>
      </c>
      <c r="Z2807" s="6" t="s">
        <v>205</v>
      </c>
      <c r="AA2807" s="6" t="s">
        <v>2942</v>
      </c>
      <c r="AB2807" s="7">
        <v>8</v>
      </c>
      <c r="AC2807" s="7">
        <v>101680</v>
      </c>
      <c r="AD2807" s="7">
        <v>101.68</v>
      </c>
      <c r="AE2807" s="7">
        <v>1178000</v>
      </c>
    </row>
    <row r="2808" spans="1:31" ht="22" customHeight="1" x14ac:dyDescent="0.3">
      <c r="A2808" s="2">
        <v>42290</v>
      </c>
      <c r="B2808" s="3" t="s">
        <v>107</v>
      </c>
      <c r="C2808" s="3" t="s">
        <v>56</v>
      </c>
      <c r="D2808" s="4" t="s">
        <v>68</v>
      </c>
      <c r="E2808" s="4" t="s">
        <v>68</v>
      </c>
      <c r="F2808" s="4" t="s">
        <v>68</v>
      </c>
      <c r="G2808" s="4" t="s">
        <v>68</v>
      </c>
      <c r="H2808" s="4" t="s">
        <v>68</v>
      </c>
      <c r="I2808" s="3" t="s">
        <v>1843</v>
      </c>
      <c r="J2808" s="3" t="s">
        <v>108</v>
      </c>
      <c r="K2808" s="3" t="s">
        <v>109</v>
      </c>
      <c r="L2808" s="3" t="s">
        <v>110</v>
      </c>
      <c r="M2808" s="3" t="s">
        <v>61</v>
      </c>
      <c r="N2808" s="4">
        <v>4753761516.5299997</v>
      </c>
      <c r="O2808" s="4">
        <v>5421594553.2399998</v>
      </c>
      <c r="P2808" s="3" t="s">
        <v>1856</v>
      </c>
      <c r="Q2808" s="3" t="s">
        <v>1858</v>
      </c>
      <c r="R2808" s="3" t="s">
        <v>133</v>
      </c>
      <c r="S2808" s="3" t="s">
        <v>110</v>
      </c>
      <c r="T2808" s="3" t="s">
        <v>134</v>
      </c>
      <c r="U2808" s="3" t="s">
        <v>115</v>
      </c>
      <c r="V2808" s="3" t="s">
        <v>45</v>
      </c>
      <c r="W2808" s="3" t="s">
        <v>34</v>
      </c>
      <c r="X2808" s="3" t="s">
        <v>46</v>
      </c>
      <c r="Y2808" s="3" t="s">
        <v>47</v>
      </c>
      <c r="Z2808" s="3" t="s">
        <v>205</v>
      </c>
      <c r="AA2808" s="3" t="s">
        <v>2943</v>
      </c>
      <c r="AB2808" s="4">
        <v>4</v>
      </c>
      <c r="AC2808" s="4">
        <v>50760</v>
      </c>
      <c r="AD2808" s="4">
        <v>50.76</v>
      </c>
      <c r="AE2808" s="4">
        <v>588000</v>
      </c>
    </row>
    <row r="2809" spans="1:31" ht="22" customHeight="1" x14ac:dyDescent="0.3">
      <c r="A2809" s="5">
        <v>42290</v>
      </c>
      <c r="B2809" s="6" t="s">
        <v>31</v>
      </c>
      <c r="C2809" s="6" t="s">
        <v>56</v>
      </c>
      <c r="D2809" s="7" t="s">
        <v>68</v>
      </c>
      <c r="E2809" s="7" t="s">
        <v>68</v>
      </c>
      <c r="F2809" s="7" t="s">
        <v>68</v>
      </c>
      <c r="G2809" s="7" t="s">
        <v>68</v>
      </c>
      <c r="H2809" s="7" t="s">
        <v>68</v>
      </c>
      <c r="I2809" s="6" t="s">
        <v>1843</v>
      </c>
      <c r="J2809" s="6" t="s">
        <v>200</v>
      </c>
      <c r="K2809" s="7" t="s">
        <v>68</v>
      </c>
      <c r="L2809" s="6" t="s">
        <v>99</v>
      </c>
      <c r="M2809" s="7" t="s">
        <v>68</v>
      </c>
      <c r="N2809" s="7" t="s">
        <v>68</v>
      </c>
      <c r="O2809" s="7" t="s">
        <v>68</v>
      </c>
      <c r="P2809" s="6" t="s">
        <v>202</v>
      </c>
      <c r="Q2809" s="6" t="s">
        <v>1858</v>
      </c>
      <c r="R2809" s="6" t="s">
        <v>133</v>
      </c>
      <c r="S2809" s="6" t="s">
        <v>110</v>
      </c>
      <c r="T2809" s="6" t="s">
        <v>134</v>
      </c>
      <c r="U2809" s="6" t="s">
        <v>115</v>
      </c>
      <c r="V2809" s="6" t="s">
        <v>45</v>
      </c>
      <c r="W2809" s="6" t="s">
        <v>34</v>
      </c>
      <c r="X2809" s="6" t="s">
        <v>46</v>
      </c>
      <c r="Y2809" s="6" t="s">
        <v>47</v>
      </c>
      <c r="Z2809" s="6" t="s">
        <v>971</v>
      </c>
      <c r="AA2809" s="6" t="s">
        <v>2944</v>
      </c>
      <c r="AB2809" s="7">
        <v>16</v>
      </c>
      <c r="AC2809" s="7">
        <v>181343.99</v>
      </c>
      <c r="AD2809" s="7">
        <v>181.34</v>
      </c>
      <c r="AE2809" s="7">
        <v>4108000</v>
      </c>
    </row>
    <row r="2810" spans="1:31" ht="22" customHeight="1" x14ac:dyDescent="0.3">
      <c r="A2810" s="2">
        <v>42290</v>
      </c>
      <c r="B2810" s="3" t="s">
        <v>107</v>
      </c>
      <c r="C2810" s="3" t="s">
        <v>56</v>
      </c>
      <c r="D2810" s="4" t="s">
        <v>68</v>
      </c>
      <c r="E2810" s="4" t="s">
        <v>68</v>
      </c>
      <c r="F2810" s="4" t="s">
        <v>68</v>
      </c>
      <c r="G2810" s="4" t="s">
        <v>68</v>
      </c>
      <c r="H2810" s="4" t="s">
        <v>68</v>
      </c>
      <c r="I2810" s="3" t="s">
        <v>1843</v>
      </c>
      <c r="J2810" s="3" t="s">
        <v>108</v>
      </c>
      <c r="K2810" s="3" t="s">
        <v>109</v>
      </c>
      <c r="L2810" s="3" t="s">
        <v>110</v>
      </c>
      <c r="M2810" s="3" t="s">
        <v>61</v>
      </c>
      <c r="N2810" s="4">
        <v>4753761516.5299997</v>
      </c>
      <c r="O2810" s="4">
        <v>5421594553.2399998</v>
      </c>
      <c r="P2810" s="3" t="s">
        <v>1856</v>
      </c>
      <c r="Q2810" s="3" t="s">
        <v>1858</v>
      </c>
      <c r="R2810" s="3" t="s">
        <v>133</v>
      </c>
      <c r="S2810" s="3" t="s">
        <v>110</v>
      </c>
      <c r="T2810" s="3" t="s">
        <v>134</v>
      </c>
      <c r="U2810" s="3" t="s">
        <v>115</v>
      </c>
      <c r="V2810" s="3" t="s">
        <v>45</v>
      </c>
      <c r="W2810" s="3" t="s">
        <v>34</v>
      </c>
      <c r="X2810" s="3" t="s">
        <v>46</v>
      </c>
      <c r="Y2810" s="3" t="s">
        <v>47</v>
      </c>
      <c r="Z2810" s="3" t="s">
        <v>205</v>
      </c>
      <c r="AA2810" s="3" t="s">
        <v>2945</v>
      </c>
      <c r="AB2810" s="4">
        <v>2</v>
      </c>
      <c r="AC2810" s="4">
        <v>25440</v>
      </c>
      <c r="AD2810" s="4">
        <v>25.44</v>
      </c>
      <c r="AE2810" s="4">
        <v>295000</v>
      </c>
    </row>
    <row r="2811" spans="1:31" ht="22" customHeight="1" x14ac:dyDescent="0.3">
      <c r="A2811" s="5">
        <v>42290</v>
      </c>
      <c r="B2811" s="6" t="s">
        <v>31</v>
      </c>
      <c r="C2811" s="6" t="s">
        <v>56</v>
      </c>
      <c r="D2811" s="7" t="s">
        <v>68</v>
      </c>
      <c r="E2811" s="7" t="s">
        <v>68</v>
      </c>
      <c r="F2811" s="7" t="s">
        <v>68</v>
      </c>
      <c r="G2811" s="7" t="s">
        <v>68</v>
      </c>
      <c r="H2811" s="7" t="s">
        <v>68</v>
      </c>
      <c r="I2811" s="6" t="s">
        <v>1843</v>
      </c>
      <c r="J2811" s="6" t="s">
        <v>200</v>
      </c>
      <c r="K2811" s="7" t="s">
        <v>68</v>
      </c>
      <c r="L2811" s="6" t="s">
        <v>99</v>
      </c>
      <c r="M2811" s="7" t="s">
        <v>68</v>
      </c>
      <c r="N2811" s="7" t="s">
        <v>68</v>
      </c>
      <c r="O2811" s="7" t="s">
        <v>68</v>
      </c>
      <c r="P2811" s="6" t="s">
        <v>202</v>
      </c>
      <c r="Q2811" s="6" t="s">
        <v>1858</v>
      </c>
      <c r="R2811" s="6" t="s">
        <v>133</v>
      </c>
      <c r="S2811" s="6" t="s">
        <v>110</v>
      </c>
      <c r="T2811" s="6" t="s">
        <v>134</v>
      </c>
      <c r="U2811" s="6" t="s">
        <v>115</v>
      </c>
      <c r="V2811" s="6" t="s">
        <v>45</v>
      </c>
      <c r="W2811" s="6" t="s">
        <v>34</v>
      </c>
      <c r="X2811" s="6" t="s">
        <v>46</v>
      </c>
      <c r="Y2811" s="6" t="s">
        <v>47</v>
      </c>
      <c r="Z2811" s="6" t="s">
        <v>205</v>
      </c>
      <c r="AA2811" s="6" t="s">
        <v>2946</v>
      </c>
      <c r="AB2811" s="7">
        <v>4</v>
      </c>
      <c r="AC2811" s="7">
        <v>50640</v>
      </c>
      <c r="AD2811" s="7">
        <v>50.64</v>
      </c>
      <c r="AE2811" s="7">
        <v>587000</v>
      </c>
    </row>
    <row r="2812" spans="1:31" ht="22" customHeight="1" x14ac:dyDescent="0.3">
      <c r="A2812" s="2">
        <v>42290</v>
      </c>
      <c r="B2812" s="3" t="s">
        <v>31</v>
      </c>
      <c r="C2812" s="3" t="s">
        <v>56</v>
      </c>
      <c r="D2812" s="4" t="s">
        <v>68</v>
      </c>
      <c r="E2812" s="4" t="s">
        <v>68</v>
      </c>
      <c r="F2812" s="4" t="s">
        <v>68</v>
      </c>
      <c r="G2812" s="4" t="s">
        <v>68</v>
      </c>
      <c r="H2812" s="4" t="s">
        <v>68</v>
      </c>
      <c r="I2812" s="3" t="s">
        <v>1843</v>
      </c>
      <c r="J2812" s="3" t="s">
        <v>579</v>
      </c>
      <c r="K2812" s="3" t="s">
        <v>580</v>
      </c>
      <c r="L2812" s="3" t="s">
        <v>110</v>
      </c>
      <c r="M2812" s="3" t="s">
        <v>61</v>
      </c>
      <c r="N2812" s="4" t="s">
        <v>68</v>
      </c>
      <c r="O2812" s="4" t="s">
        <v>68</v>
      </c>
      <c r="P2812" s="3" t="s">
        <v>581</v>
      </c>
      <c r="Q2812" s="3" t="s">
        <v>1858</v>
      </c>
      <c r="R2812" s="3" t="s">
        <v>968</v>
      </c>
      <c r="S2812" s="3" t="s">
        <v>110</v>
      </c>
      <c r="T2812" s="3" t="s">
        <v>969</v>
      </c>
      <c r="U2812" s="3" t="s">
        <v>115</v>
      </c>
      <c r="V2812" s="3" t="s">
        <v>45</v>
      </c>
      <c r="W2812" s="3" t="s">
        <v>34</v>
      </c>
      <c r="X2812" s="3" t="s">
        <v>46</v>
      </c>
      <c r="Y2812" s="3" t="s">
        <v>47</v>
      </c>
      <c r="Z2812" s="3" t="s">
        <v>971</v>
      </c>
      <c r="AA2812" s="3" t="s">
        <v>2947</v>
      </c>
      <c r="AB2812" s="4">
        <v>3</v>
      </c>
      <c r="AC2812" s="4">
        <v>24408</v>
      </c>
      <c r="AD2812" s="4">
        <v>24.41</v>
      </c>
      <c r="AE2812" s="4">
        <v>553000</v>
      </c>
    </row>
    <row r="2813" spans="1:31" ht="22" customHeight="1" x14ac:dyDescent="0.3">
      <c r="A2813" s="5">
        <v>42290</v>
      </c>
      <c r="B2813" s="6" t="s">
        <v>31</v>
      </c>
      <c r="C2813" s="6" t="s">
        <v>56</v>
      </c>
      <c r="D2813" s="7" t="s">
        <v>68</v>
      </c>
      <c r="E2813" s="7" t="s">
        <v>68</v>
      </c>
      <c r="F2813" s="7" t="s">
        <v>68</v>
      </c>
      <c r="G2813" s="7" t="s">
        <v>68</v>
      </c>
      <c r="H2813" s="7" t="s">
        <v>68</v>
      </c>
      <c r="I2813" s="6" t="s">
        <v>1843</v>
      </c>
      <c r="J2813" s="6" t="s">
        <v>200</v>
      </c>
      <c r="K2813" s="7" t="s">
        <v>68</v>
      </c>
      <c r="L2813" s="6" t="s">
        <v>99</v>
      </c>
      <c r="M2813" s="7" t="s">
        <v>68</v>
      </c>
      <c r="N2813" s="7" t="s">
        <v>68</v>
      </c>
      <c r="O2813" s="7" t="s">
        <v>68</v>
      </c>
      <c r="P2813" s="6" t="s">
        <v>202</v>
      </c>
      <c r="Q2813" s="6" t="s">
        <v>1858</v>
      </c>
      <c r="R2813" s="6" t="s">
        <v>133</v>
      </c>
      <c r="S2813" s="6" t="s">
        <v>110</v>
      </c>
      <c r="T2813" s="6" t="s">
        <v>134</v>
      </c>
      <c r="U2813" s="6" t="s">
        <v>115</v>
      </c>
      <c r="V2813" s="6" t="s">
        <v>45</v>
      </c>
      <c r="W2813" s="6" t="s">
        <v>34</v>
      </c>
      <c r="X2813" s="6" t="s">
        <v>46</v>
      </c>
      <c r="Y2813" s="6" t="s">
        <v>47</v>
      </c>
      <c r="Z2813" s="6" t="s">
        <v>971</v>
      </c>
      <c r="AA2813" s="6" t="s">
        <v>2948</v>
      </c>
      <c r="AB2813" s="7">
        <v>4</v>
      </c>
      <c r="AC2813" s="7">
        <v>45336</v>
      </c>
      <c r="AD2813" s="7">
        <v>45.34</v>
      </c>
      <c r="AE2813" s="7">
        <v>1027000</v>
      </c>
    </row>
    <row r="2814" spans="1:31" ht="22" customHeight="1" x14ac:dyDescent="0.3">
      <c r="A2814" s="2">
        <v>42290</v>
      </c>
      <c r="B2814" s="3" t="s">
        <v>31</v>
      </c>
      <c r="C2814" s="3" t="s">
        <v>56</v>
      </c>
      <c r="D2814" s="4" t="s">
        <v>68</v>
      </c>
      <c r="E2814" s="4" t="s">
        <v>68</v>
      </c>
      <c r="F2814" s="4" t="s">
        <v>68</v>
      </c>
      <c r="G2814" s="4" t="s">
        <v>68</v>
      </c>
      <c r="H2814" s="4" t="s">
        <v>68</v>
      </c>
      <c r="I2814" s="3" t="s">
        <v>1843</v>
      </c>
      <c r="J2814" s="3" t="s">
        <v>1492</v>
      </c>
      <c r="K2814" s="4" t="s">
        <v>68</v>
      </c>
      <c r="L2814" s="3" t="s">
        <v>120</v>
      </c>
      <c r="M2814" s="4" t="s">
        <v>68</v>
      </c>
      <c r="N2814" s="4" t="s">
        <v>68</v>
      </c>
      <c r="O2814" s="4" t="s">
        <v>68</v>
      </c>
      <c r="P2814" s="3" t="s">
        <v>1493</v>
      </c>
      <c r="Q2814" s="3" t="s">
        <v>1858</v>
      </c>
      <c r="R2814" s="3" t="s">
        <v>122</v>
      </c>
      <c r="S2814" s="3" t="s">
        <v>120</v>
      </c>
      <c r="T2814" s="3" t="s">
        <v>123</v>
      </c>
      <c r="U2814" s="3" t="s">
        <v>124</v>
      </c>
      <c r="V2814" s="3" t="s">
        <v>45</v>
      </c>
      <c r="W2814" s="3" t="s">
        <v>34</v>
      </c>
      <c r="X2814" s="3" t="s">
        <v>46</v>
      </c>
      <c r="Y2814" s="3" t="s">
        <v>47</v>
      </c>
      <c r="Z2814" s="3" t="s">
        <v>2189</v>
      </c>
      <c r="AA2814" s="3" t="s">
        <v>2949</v>
      </c>
      <c r="AB2814" s="4">
        <v>14</v>
      </c>
      <c r="AC2814" s="4">
        <v>211260</v>
      </c>
      <c r="AD2814" s="4">
        <v>211.26</v>
      </c>
      <c r="AE2814" s="4">
        <v>806000</v>
      </c>
    </row>
    <row r="2815" spans="1:31" ht="22" customHeight="1" x14ac:dyDescent="0.3">
      <c r="A2815" s="5">
        <v>42289</v>
      </c>
      <c r="B2815" s="6" t="s">
        <v>31</v>
      </c>
      <c r="C2815" s="6" t="s">
        <v>56</v>
      </c>
      <c r="D2815" s="7" t="s">
        <v>68</v>
      </c>
      <c r="E2815" s="7" t="s">
        <v>68</v>
      </c>
      <c r="F2815" s="7" t="s">
        <v>68</v>
      </c>
      <c r="G2815" s="7" t="s">
        <v>68</v>
      </c>
      <c r="H2815" s="7" t="s">
        <v>68</v>
      </c>
      <c r="I2815" s="6" t="s">
        <v>1843</v>
      </c>
      <c r="J2815" s="6" t="s">
        <v>1774</v>
      </c>
      <c r="K2815" s="7" t="s">
        <v>68</v>
      </c>
      <c r="L2815" s="6" t="s">
        <v>1775</v>
      </c>
      <c r="M2815" s="7" t="s">
        <v>68</v>
      </c>
      <c r="N2815" s="7" t="s">
        <v>68</v>
      </c>
      <c r="O2815" s="7" t="s">
        <v>68</v>
      </c>
      <c r="P2815" s="6" t="s">
        <v>1776</v>
      </c>
      <c r="Q2815" s="6" t="s">
        <v>1858</v>
      </c>
      <c r="R2815" s="6" t="s">
        <v>82</v>
      </c>
      <c r="S2815" s="6" t="s">
        <v>79</v>
      </c>
      <c r="T2815" s="6" t="s">
        <v>83</v>
      </c>
      <c r="U2815" s="6" t="s">
        <v>65</v>
      </c>
      <c r="V2815" s="6" t="s">
        <v>45</v>
      </c>
      <c r="W2815" s="6" t="s">
        <v>34</v>
      </c>
      <c r="X2815" s="6" t="s">
        <v>46</v>
      </c>
      <c r="Y2815" s="6" t="s">
        <v>47</v>
      </c>
      <c r="Z2815" s="6" t="s">
        <v>84</v>
      </c>
      <c r="AA2815" s="6" t="s">
        <v>2950</v>
      </c>
      <c r="AB2815" s="7">
        <v>7</v>
      </c>
      <c r="AC2815" s="7">
        <v>101378</v>
      </c>
      <c r="AD2815" s="7">
        <v>101.38</v>
      </c>
      <c r="AE2815" s="7">
        <v>364000</v>
      </c>
    </row>
    <row r="2816" spans="1:31" ht="22" customHeight="1" x14ac:dyDescent="0.3">
      <c r="A2816" s="2">
        <v>42288</v>
      </c>
      <c r="B2816" s="3" t="s">
        <v>31</v>
      </c>
      <c r="C2816" s="3" t="s">
        <v>56</v>
      </c>
      <c r="D2816" s="4" t="s">
        <v>68</v>
      </c>
      <c r="E2816" s="4" t="s">
        <v>68</v>
      </c>
      <c r="F2816" s="4" t="s">
        <v>68</v>
      </c>
      <c r="G2816" s="4" t="s">
        <v>68</v>
      </c>
      <c r="H2816" s="4" t="s">
        <v>68</v>
      </c>
      <c r="I2816" s="3" t="s">
        <v>1843</v>
      </c>
      <c r="J2816" s="3" t="s">
        <v>2918</v>
      </c>
      <c r="K2816" s="4" t="s">
        <v>68</v>
      </c>
      <c r="L2816" s="3" t="s">
        <v>120</v>
      </c>
      <c r="M2816" s="4" t="s">
        <v>68</v>
      </c>
      <c r="N2816" s="4" t="s">
        <v>68</v>
      </c>
      <c r="O2816" s="4" t="s">
        <v>68</v>
      </c>
      <c r="P2816" s="3" t="s">
        <v>2919</v>
      </c>
      <c r="Q2816" s="3" t="s">
        <v>1858</v>
      </c>
      <c r="R2816" s="3" t="s">
        <v>122</v>
      </c>
      <c r="S2816" s="3" t="s">
        <v>120</v>
      </c>
      <c r="T2816" s="3" t="s">
        <v>123</v>
      </c>
      <c r="U2816" s="3" t="s">
        <v>124</v>
      </c>
      <c r="V2816" s="3" t="s">
        <v>45</v>
      </c>
      <c r="W2816" s="3" t="s">
        <v>34</v>
      </c>
      <c r="X2816" s="3" t="s">
        <v>46</v>
      </c>
      <c r="Y2816" s="3" t="s">
        <v>47</v>
      </c>
      <c r="Z2816" s="3" t="s">
        <v>2189</v>
      </c>
      <c r="AA2816" s="3" t="s">
        <v>2951</v>
      </c>
      <c r="AB2816" s="4">
        <v>10</v>
      </c>
      <c r="AC2816" s="4">
        <v>150899.99</v>
      </c>
      <c r="AD2816" s="4">
        <v>150.9</v>
      </c>
      <c r="AE2816" s="4">
        <v>576000</v>
      </c>
    </row>
    <row r="2817" spans="1:31" ht="22" customHeight="1" x14ac:dyDescent="0.3">
      <c r="A2817" s="5">
        <v>42288</v>
      </c>
      <c r="B2817" s="6" t="s">
        <v>31</v>
      </c>
      <c r="C2817" s="6" t="s">
        <v>56</v>
      </c>
      <c r="D2817" s="7" t="s">
        <v>68</v>
      </c>
      <c r="E2817" s="7" t="s">
        <v>68</v>
      </c>
      <c r="F2817" s="7" t="s">
        <v>68</v>
      </c>
      <c r="G2817" s="7" t="s">
        <v>68</v>
      </c>
      <c r="H2817" s="7" t="s">
        <v>68</v>
      </c>
      <c r="I2817" s="6" t="s">
        <v>1843</v>
      </c>
      <c r="J2817" s="6" t="s">
        <v>2952</v>
      </c>
      <c r="K2817" s="6" t="s">
        <v>1430</v>
      </c>
      <c r="L2817" s="6" t="s">
        <v>110</v>
      </c>
      <c r="M2817" s="7" t="s">
        <v>68</v>
      </c>
      <c r="N2817" s="7" t="s">
        <v>68</v>
      </c>
      <c r="O2817" s="7" t="s">
        <v>68</v>
      </c>
      <c r="P2817" s="6" t="s">
        <v>2953</v>
      </c>
      <c r="Q2817" s="6" t="s">
        <v>1858</v>
      </c>
      <c r="R2817" s="6" t="s">
        <v>122</v>
      </c>
      <c r="S2817" s="6" t="s">
        <v>120</v>
      </c>
      <c r="T2817" s="6" t="s">
        <v>123</v>
      </c>
      <c r="U2817" s="6" t="s">
        <v>124</v>
      </c>
      <c r="V2817" s="6" t="s">
        <v>45</v>
      </c>
      <c r="W2817" s="6" t="s">
        <v>34</v>
      </c>
      <c r="X2817" s="6" t="s">
        <v>46</v>
      </c>
      <c r="Y2817" s="6" t="s">
        <v>47</v>
      </c>
      <c r="Z2817" s="6" t="s">
        <v>971</v>
      </c>
      <c r="AA2817" s="6" t="s">
        <v>2954</v>
      </c>
      <c r="AB2817" s="7">
        <v>2</v>
      </c>
      <c r="AC2817" s="7">
        <v>22800</v>
      </c>
      <c r="AD2817" s="7">
        <v>22.8</v>
      </c>
      <c r="AE2817" s="7">
        <v>516000</v>
      </c>
    </row>
    <row r="2818" spans="1:31" ht="22" customHeight="1" x14ac:dyDescent="0.3">
      <c r="A2818" s="2">
        <v>42287</v>
      </c>
      <c r="B2818" s="3" t="s">
        <v>31</v>
      </c>
      <c r="C2818" s="3" t="s">
        <v>56</v>
      </c>
      <c r="D2818" s="4" t="s">
        <v>68</v>
      </c>
      <c r="E2818" s="4" t="s">
        <v>68</v>
      </c>
      <c r="F2818" s="4" t="s">
        <v>68</v>
      </c>
      <c r="G2818" s="4" t="s">
        <v>68</v>
      </c>
      <c r="H2818" s="4" t="s">
        <v>68</v>
      </c>
      <c r="I2818" s="3" t="s">
        <v>1843</v>
      </c>
      <c r="J2818" s="3" t="s">
        <v>1676</v>
      </c>
      <c r="K2818" s="3" t="s">
        <v>1677</v>
      </c>
      <c r="L2818" s="3" t="s">
        <v>92</v>
      </c>
      <c r="M2818" s="3" t="s">
        <v>61</v>
      </c>
      <c r="N2818" s="8">
        <v>42196711</v>
      </c>
      <c r="O2818" s="4" t="s">
        <v>68</v>
      </c>
      <c r="P2818" s="3" t="s">
        <v>1678</v>
      </c>
      <c r="Q2818" s="3" t="s">
        <v>1858</v>
      </c>
      <c r="R2818" s="3" t="s">
        <v>91</v>
      </c>
      <c r="S2818" s="3" t="s">
        <v>92</v>
      </c>
      <c r="T2818" s="3" t="s">
        <v>93</v>
      </c>
      <c r="U2818" s="3" t="s">
        <v>94</v>
      </c>
      <c r="V2818" s="3" t="s">
        <v>45</v>
      </c>
      <c r="W2818" s="3" t="s">
        <v>34</v>
      </c>
      <c r="X2818" s="3" t="s">
        <v>46</v>
      </c>
      <c r="Y2818" s="3" t="s">
        <v>47</v>
      </c>
      <c r="Z2818" s="3" t="s">
        <v>205</v>
      </c>
      <c r="AA2818" s="3" t="s">
        <v>2955</v>
      </c>
      <c r="AB2818" s="4">
        <v>6</v>
      </c>
      <c r="AC2818" s="4">
        <v>76584</v>
      </c>
      <c r="AD2818" s="4">
        <v>76.58</v>
      </c>
      <c r="AE2818" s="4">
        <v>887000</v>
      </c>
    </row>
    <row r="2819" spans="1:31" ht="22" customHeight="1" x14ac:dyDescent="0.3">
      <c r="A2819" s="5">
        <v>42285</v>
      </c>
      <c r="B2819" s="6" t="s">
        <v>31</v>
      </c>
      <c r="C2819" s="6" t="s">
        <v>56</v>
      </c>
      <c r="D2819" s="7" t="s">
        <v>68</v>
      </c>
      <c r="E2819" s="7" t="s">
        <v>68</v>
      </c>
      <c r="F2819" s="7" t="s">
        <v>68</v>
      </c>
      <c r="G2819" s="7" t="s">
        <v>68</v>
      </c>
      <c r="H2819" s="7" t="s">
        <v>68</v>
      </c>
      <c r="I2819" s="6" t="s">
        <v>1843</v>
      </c>
      <c r="J2819" s="6" t="s">
        <v>1734</v>
      </c>
      <c r="K2819" s="7" t="s">
        <v>68</v>
      </c>
      <c r="L2819" s="6" t="s">
        <v>120</v>
      </c>
      <c r="M2819" s="7" t="s">
        <v>68</v>
      </c>
      <c r="N2819" s="7" t="s">
        <v>68</v>
      </c>
      <c r="O2819" s="7" t="s">
        <v>68</v>
      </c>
      <c r="P2819" s="6" t="s">
        <v>1735</v>
      </c>
      <c r="Q2819" s="6" t="s">
        <v>1858</v>
      </c>
      <c r="R2819" s="6" t="s">
        <v>122</v>
      </c>
      <c r="S2819" s="6" t="s">
        <v>120</v>
      </c>
      <c r="T2819" s="6" t="s">
        <v>123</v>
      </c>
      <c r="U2819" s="6" t="s">
        <v>124</v>
      </c>
      <c r="V2819" s="6" t="s">
        <v>45</v>
      </c>
      <c r="W2819" s="6" t="s">
        <v>34</v>
      </c>
      <c r="X2819" s="6" t="s">
        <v>46</v>
      </c>
      <c r="Y2819" s="6" t="s">
        <v>47</v>
      </c>
      <c r="Z2819" s="6" t="s">
        <v>187</v>
      </c>
      <c r="AA2819" s="6" t="s">
        <v>2956</v>
      </c>
      <c r="AB2819" s="7">
        <v>2</v>
      </c>
      <c r="AC2819" s="7">
        <v>12600</v>
      </c>
      <c r="AD2819" s="7">
        <v>12.6</v>
      </c>
      <c r="AE2819" s="7">
        <v>71300</v>
      </c>
    </row>
    <row r="2820" spans="1:31" ht="22" customHeight="1" x14ac:dyDescent="0.3">
      <c r="A2820" s="2">
        <v>42285</v>
      </c>
      <c r="B2820" s="3" t="s">
        <v>31</v>
      </c>
      <c r="C2820" s="3" t="s">
        <v>56</v>
      </c>
      <c r="D2820" s="4" t="s">
        <v>68</v>
      </c>
      <c r="E2820" s="4" t="s">
        <v>68</v>
      </c>
      <c r="F2820" s="4" t="s">
        <v>68</v>
      </c>
      <c r="G2820" s="4" t="s">
        <v>68</v>
      </c>
      <c r="H2820" s="4" t="s">
        <v>68</v>
      </c>
      <c r="I2820" s="3" t="s">
        <v>1843</v>
      </c>
      <c r="J2820" s="3" t="s">
        <v>1734</v>
      </c>
      <c r="K2820" s="4" t="s">
        <v>68</v>
      </c>
      <c r="L2820" s="3" t="s">
        <v>120</v>
      </c>
      <c r="M2820" s="4" t="s">
        <v>68</v>
      </c>
      <c r="N2820" s="4" t="s">
        <v>68</v>
      </c>
      <c r="O2820" s="4" t="s">
        <v>68</v>
      </c>
      <c r="P2820" s="3" t="s">
        <v>1735</v>
      </c>
      <c r="Q2820" s="3" t="s">
        <v>1858</v>
      </c>
      <c r="R2820" s="3" t="s">
        <v>122</v>
      </c>
      <c r="S2820" s="3" t="s">
        <v>120</v>
      </c>
      <c r="T2820" s="3" t="s">
        <v>123</v>
      </c>
      <c r="U2820" s="3" t="s">
        <v>124</v>
      </c>
      <c r="V2820" s="3" t="s">
        <v>45</v>
      </c>
      <c r="W2820" s="3" t="s">
        <v>34</v>
      </c>
      <c r="X2820" s="3" t="s">
        <v>46</v>
      </c>
      <c r="Y2820" s="3" t="s">
        <v>47</v>
      </c>
      <c r="Z2820" s="3" t="s">
        <v>187</v>
      </c>
      <c r="AA2820" s="3" t="s">
        <v>2957</v>
      </c>
      <c r="AB2820" s="4">
        <v>2</v>
      </c>
      <c r="AC2820" s="4">
        <v>6480</v>
      </c>
      <c r="AD2820" s="4">
        <v>6.48</v>
      </c>
      <c r="AE2820" s="4">
        <v>36700</v>
      </c>
    </row>
    <row r="2821" spans="1:31" ht="22" customHeight="1" x14ac:dyDescent="0.3">
      <c r="A2821" s="5">
        <v>42284</v>
      </c>
      <c r="B2821" s="6" t="s">
        <v>31</v>
      </c>
      <c r="C2821" s="6" t="s">
        <v>56</v>
      </c>
      <c r="D2821" s="7" t="s">
        <v>68</v>
      </c>
      <c r="E2821" s="7" t="s">
        <v>68</v>
      </c>
      <c r="F2821" s="7" t="s">
        <v>68</v>
      </c>
      <c r="G2821" s="7" t="s">
        <v>68</v>
      </c>
      <c r="H2821" s="7" t="s">
        <v>68</v>
      </c>
      <c r="I2821" s="6" t="s">
        <v>1843</v>
      </c>
      <c r="J2821" s="6" t="s">
        <v>2952</v>
      </c>
      <c r="K2821" s="6" t="s">
        <v>1430</v>
      </c>
      <c r="L2821" s="6" t="s">
        <v>110</v>
      </c>
      <c r="M2821" s="7" t="s">
        <v>68</v>
      </c>
      <c r="N2821" s="7" t="s">
        <v>68</v>
      </c>
      <c r="O2821" s="7" t="s">
        <v>68</v>
      </c>
      <c r="P2821" s="6" t="s">
        <v>2953</v>
      </c>
      <c r="Q2821" s="6" t="s">
        <v>1858</v>
      </c>
      <c r="R2821" s="6" t="s">
        <v>122</v>
      </c>
      <c r="S2821" s="6" t="s">
        <v>120</v>
      </c>
      <c r="T2821" s="6" t="s">
        <v>123</v>
      </c>
      <c r="U2821" s="6" t="s">
        <v>124</v>
      </c>
      <c r="V2821" s="6" t="s">
        <v>45</v>
      </c>
      <c r="W2821" s="6" t="s">
        <v>34</v>
      </c>
      <c r="X2821" s="6" t="s">
        <v>46</v>
      </c>
      <c r="Y2821" s="6" t="s">
        <v>47</v>
      </c>
      <c r="Z2821" s="6" t="s">
        <v>2189</v>
      </c>
      <c r="AA2821" s="6" t="s">
        <v>2958</v>
      </c>
      <c r="AB2821" s="7">
        <v>11</v>
      </c>
      <c r="AC2821" s="7">
        <v>165855</v>
      </c>
      <c r="AD2821" s="7">
        <v>165.85</v>
      </c>
      <c r="AE2821" s="7">
        <v>633000</v>
      </c>
    </row>
    <row r="2822" spans="1:31" ht="22" customHeight="1" x14ac:dyDescent="0.3">
      <c r="A2822" s="2">
        <v>42283</v>
      </c>
      <c r="B2822" s="3" t="s">
        <v>31</v>
      </c>
      <c r="C2822" s="3" t="s">
        <v>56</v>
      </c>
      <c r="D2822" s="4" t="s">
        <v>68</v>
      </c>
      <c r="E2822" s="4" t="s">
        <v>68</v>
      </c>
      <c r="F2822" s="4" t="s">
        <v>68</v>
      </c>
      <c r="G2822" s="4" t="s">
        <v>68</v>
      </c>
      <c r="H2822" s="4" t="s">
        <v>68</v>
      </c>
      <c r="I2822" s="3" t="s">
        <v>1843</v>
      </c>
      <c r="J2822" s="3" t="s">
        <v>200</v>
      </c>
      <c r="K2822" s="4" t="s">
        <v>68</v>
      </c>
      <c r="L2822" s="3" t="s">
        <v>99</v>
      </c>
      <c r="M2822" s="4" t="s">
        <v>68</v>
      </c>
      <c r="N2822" s="4" t="s">
        <v>68</v>
      </c>
      <c r="O2822" s="4" t="s">
        <v>68</v>
      </c>
      <c r="P2822" s="3" t="s">
        <v>202</v>
      </c>
      <c r="Q2822" s="3" t="s">
        <v>1858</v>
      </c>
      <c r="R2822" s="3" t="s">
        <v>133</v>
      </c>
      <c r="S2822" s="3" t="s">
        <v>110</v>
      </c>
      <c r="T2822" s="3" t="s">
        <v>134</v>
      </c>
      <c r="U2822" s="3" t="s">
        <v>115</v>
      </c>
      <c r="V2822" s="3" t="s">
        <v>45</v>
      </c>
      <c r="W2822" s="3" t="s">
        <v>34</v>
      </c>
      <c r="X2822" s="3" t="s">
        <v>46</v>
      </c>
      <c r="Y2822" s="3" t="s">
        <v>47</v>
      </c>
      <c r="Z2822" s="3" t="s">
        <v>205</v>
      </c>
      <c r="AA2822" s="3" t="s">
        <v>2959</v>
      </c>
      <c r="AB2822" s="4">
        <v>16</v>
      </c>
      <c r="AC2822" s="4">
        <v>203480</v>
      </c>
      <c r="AD2822" s="4">
        <v>203.48</v>
      </c>
      <c r="AE2822" s="4">
        <v>2358000</v>
      </c>
    </row>
    <row r="2823" spans="1:31" ht="22" customHeight="1" x14ac:dyDescent="0.3">
      <c r="A2823" s="5">
        <v>42283</v>
      </c>
      <c r="B2823" s="6" t="s">
        <v>31</v>
      </c>
      <c r="C2823" s="6" t="s">
        <v>56</v>
      </c>
      <c r="D2823" s="7" t="s">
        <v>68</v>
      </c>
      <c r="E2823" s="7" t="s">
        <v>68</v>
      </c>
      <c r="F2823" s="7" t="s">
        <v>68</v>
      </c>
      <c r="G2823" s="7" t="s">
        <v>68</v>
      </c>
      <c r="H2823" s="7" t="s">
        <v>68</v>
      </c>
      <c r="I2823" s="6" t="s">
        <v>1843</v>
      </c>
      <c r="J2823" s="6" t="s">
        <v>131</v>
      </c>
      <c r="K2823" s="7" t="s">
        <v>68</v>
      </c>
      <c r="L2823" s="7" t="s">
        <v>68</v>
      </c>
      <c r="M2823" s="6" t="s">
        <v>61</v>
      </c>
      <c r="N2823" s="7" t="s">
        <v>68</v>
      </c>
      <c r="O2823" s="7" t="s">
        <v>68</v>
      </c>
      <c r="P2823" s="6" t="s">
        <v>2782</v>
      </c>
      <c r="Q2823" s="6" t="s">
        <v>1858</v>
      </c>
      <c r="R2823" s="6" t="s">
        <v>133</v>
      </c>
      <c r="S2823" s="6" t="s">
        <v>110</v>
      </c>
      <c r="T2823" s="6" t="s">
        <v>134</v>
      </c>
      <c r="U2823" s="6" t="s">
        <v>115</v>
      </c>
      <c r="V2823" s="6" t="s">
        <v>45</v>
      </c>
      <c r="W2823" s="6" t="s">
        <v>34</v>
      </c>
      <c r="X2823" s="6" t="s">
        <v>46</v>
      </c>
      <c r="Y2823" s="6" t="s">
        <v>47</v>
      </c>
      <c r="Z2823" s="6" t="s">
        <v>971</v>
      </c>
      <c r="AA2823" s="6" t="s">
        <v>2960</v>
      </c>
      <c r="AB2823" s="7">
        <v>2</v>
      </c>
      <c r="AC2823" s="7">
        <v>27504</v>
      </c>
      <c r="AD2823" s="7">
        <v>27.5</v>
      </c>
      <c r="AE2823" s="7">
        <v>623000</v>
      </c>
    </row>
    <row r="2824" spans="1:31" ht="22" customHeight="1" x14ac:dyDescent="0.3">
      <c r="A2824" s="2">
        <v>42283</v>
      </c>
      <c r="B2824" s="3" t="s">
        <v>107</v>
      </c>
      <c r="C2824" s="3" t="s">
        <v>56</v>
      </c>
      <c r="D2824" s="4" t="s">
        <v>68</v>
      </c>
      <c r="E2824" s="4" t="s">
        <v>68</v>
      </c>
      <c r="F2824" s="4" t="s">
        <v>68</v>
      </c>
      <c r="G2824" s="4" t="s">
        <v>68</v>
      </c>
      <c r="H2824" s="4" t="s">
        <v>68</v>
      </c>
      <c r="I2824" s="3" t="s">
        <v>1843</v>
      </c>
      <c r="J2824" s="3" t="s">
        <v>108</v>
      </c>
      <c r="K2824" s="3" t="s">
        <v>109</v>
      </c>
      <c r="L2824" s="3" t="s">
        <v>110</v>
      </c>
      <c r="M2824" s="3" t="s">
        <v>61</v>
      </c>
      <c r="N2824" s="4">
        <v>4753761516.5299997</v>
      </c>
      <c r="O2824" s="4">
        <v>5421594553.2399998</v>
      </c>
      <c r="P2824" s="3" t="s">
        <v>1856</v>
      </c>
      <c r="Q2824" s="3" t="s">
        <v>1858</v>
      </c>
      <c r="R2824" s="3" t="s">
        <v>133</v>
      </c>
      <c r="S2824" s="3" t="s">
        <v>110</v>
      </c>
      <c r="T2824" s="3" t="s">
        <v>134</v>
      </c>
      <c r="U2824" s="3" t="s">
        <v>115</v>
      </c>
      <c r="V2824" s="3" t="s">
        <v>45</v>
      </c>
      <c r="W2824" s="3" t="s">
        <v>34</v>
      </c>
      <c r="X2824" s="3" t="s">
        <v>46</v>
      </c>
      <c r="Y2824" s="3" t="s">
        <v>47</v>
      </c>
      <c r="Z2824" s="3" t="s">
        <v>205</v>
      </c>
      <c r="AA2824" s="3" t="s">
        <v>2961</v>
      </c>
      <c r="AB2824" s="4">
        <v>10</v>
      </c>
      <c r="AC2824" s="4">
        <v>126600</v>
      </c>
      <c r="AD2824" s="4">
        <v>126.6</v>
      </c>
      <c r="AE2824" s="4">
        <v>1467000</v>
      </c>
    </row>
    <row r="2825" spans="1:31" ht="22" customHeight="1" x14ac:dyDescent="0.3">
      <c r="A2825" s="5">
        <v>42283</v>
      </c>
      <c r="B2825" s="6" t="s">
        <v>31</v>
      </c>
      <c r="C2825" s="6" t="s">
        <v>56</v>
      </c>
      <c r="D2825" s="7" t="s">
        <v>68</v>
      </c>
      <c r="E2825" s="7" t="s">
        <v>68</v>
      </c>
      <c r="F2825" s="7" t="s">
        <v>68</v>
      </c>
      <c r="G2825" s="7" t="s">
        <v>68</v>
      </c>
      <c r="H2825" s="7" t="s">
        <v>68</v>
      </c>
      <c r="I2825" s="6" t="s">
        <v>1843</v>
      </c>
      <c r="J2825" s="6" t="s">
        <v>200</v>
      </c>
      <c r="K2825" s="7" t="s">
        <v>68</v>
      </c>
      <c r="L2825" s="6" t="s">
        <v>99</v>
      </c>
      <c r="M2825" s="7" t="s">
        <v>68</v>
      </c>
      <c r="N2825" s="7" t="s">
        <v>68</v>
      </c>
      <c r="O2825" s="7" t="s">
        <v>68</v>
      </c>
      <c r="P2825" s="6" t="s">
        <v>202</v>
      </c>
      <c r="Q2825" s="6" t="s">
        <v>1858</v>
      </c>
      <c r="R2825" s="6" t="s">
        <v>133</v>
      </c>
      <c r="S2825" s="6" t="s">
        <v>110</v>
      </c>
      <c r="T2825" s="6" t="s">
        <v>134</v>
      </c>
      <c r="U2825" s="6" t="s">
        <v>115</v>
      </c>
      <c r="V2825" s="6" t="s">
        <v>45</v>
      </c>
      <c r="W2825" s="6" t="s">
        <v>34</v>
      </c>
      <c r="X2825" s="6" t="s">
        <v>46</v>
      </c>
      <c r="Y2825" s="6" t="s">
        <v>47</v>
      </c>
      <c r="Z2825" s="6" t="s">
        <v>971</v>
      </c>
      <c r="AA2825" s="6" t="s">
        <v>2962</v>
      </c>
      <c r="AB2825" s="7">
        <v>16</v>
      </c>
      <c r="AC2825" s="7">
        <v>181343.99</v>
      </c>
      <c r="AD2825" s="7">
        <v>181.34</v>
      </c>
      <c r="AE2825" s="7">
        <v>4108000</v>
      </c>
    </row>
    <row r="2826" spans="1:31" ht="22" customHeight="1" x14ac:dyDescent="0.3">
      <c r="A2826" s="2">
        <v>42283</v>
      </c>
      <c r="B2826" s="3" t="s">
        <v>31</v>
      </c>
      <c r="C2826" s="3" t="s">
        <v>56</v>
      </c>
      <c r="D2826" s="4" t="s">
        <v>68</v>
      </c>
      <c r="E2826" s="4" t="s">
        <v>68</v>
      </c>
      <c r="F2826" s="4" t="s">
        <v>68</v>
      </c>
      <c r="G2826" s="4" t="s">
        <v>68</v>
      </c>
      <c r="H2826" s="4" t="s">
        <v>68</v>
      </c>
      <c r="I2826" s="3" t="s">
        <v>1843</v>
      </c>
      <c r="J2826" s="3" t="s">
        <v>579</v>
      </c>
      <c r="K2826" s="3" t="s">
        <v>580</v>
      </c>
      <c r="L2826" s="3" t="s">
        <v>110</v>
      </c>
      <c r="M2826" s="3" t="s">
        <v>61</v>
      </c>
      <c r="N2826" s="4" t="s">
        <v>68</v>
      </c>
      <c r="O2826" s="4" t="s">
        <v>68</v>
      </c>
      <c r="P2826" s="3" t="s">
        <v>581</v>
      </c>
      <c r="Q2826" s="3" t="s">
        <v>1858</v>
      </c>
      <c r="R2826" s="3" t="s">
        <v>968</v>
      </c>
      <c r="S2826" s="3" t="s">
        <v>110</v>
      </c>
      <c r="T2826" s="3" t="s">
        <v>969</v>
      </c>
      <c r="U2826" s="3" t="s">
        <v>115</v>
      </c>
      <c r="V2826" s="3" t="s">
        <v>45</v>
      </c>
      <c r="W2826" s="3" t="s">
        <v>34</v>
      </c>
      <c r="X2826" s="3" t="s">
        <v>46</v>
      </c>
      <c r="Y2826" s="3" t="s">
        <v>47</v>
      </c>
      <c r="Z2826" s="3" t="s">
        <v>971</v>
      </c>
      <c r="AA2826" s="3" t="s">
        <v>2963</v>
      </c>
      <c r="AB2826" s="4">
        <v>2</v>
      </c>
      <c r="AC2826" s="4">
        <v>16272</v>
      </c>
      <c r="AD2826" s="4">
        <v>16.27</v>
      </c>
      <c r="AE2826" s="4">
        <v>369000</v>
      </c>
    </row>
    <row r="2827" spans="1:31" ht="22" customHeight="1" x14ac:dyDescent="0.3">
      <c r="A2827" s="5">
        <v>42282</v>
      </c>
      <c r="B2827" s="6" t="s">
        <v>31</v>
      </c>
      <c r="C2827" s="6" t="s">
        <v>56</v>
      </c>
      <c r="D2827" s="7" t="s">
        <v>68</v>
      </c>
      <c r="E2827" s="7" t="s">
        <v>68</v>
      </c>
      <c r="F2827" s="7" t="s">
        <v>68</v>
      </c>
      <c r="G2827" s="7" t="s">
        <v>68</v>
      </c>
      <c r="H2827" s="7" t="s">
        <v>68</v>
      </c>
      <c r="I2827" s="6" t="s">
        <v>1843</v>
      </c>
      <c r="J2827" s="6" t="s">
        <v>1774</v>
      </c>
      <c r="K2827" s="7" t="s">
        <v>68</v>
      </c>
      <c r="L2827" s="6" t="s">
        <v>1775</v>
      </c>
      <c r="M2827" s="7" t="s">
        <v>68</v>
      </c>
      <c r="N2827" s="7" t="s">
        <v>68</v>
      </c>
      <c r="O2827" s="7" t="s">
        <v>68</v>
      </c>
      <c r="P2827" s="6" t="s">
        <v>1776</v>
      </c>
      <c r="Q2827" s="6" t="s">
        <v>1858</v>
      </c>
      <c r="R2827" s="6" t="s">
        <v>82</v>
      </c>
      <c r="S2827" s="6" t="s">
        <v>79</v>
      </c>
      <c r="T2827" s="6" t="s">
        <v>83</v>
      </c>
      <c r="U2827" s="6" t="s">
        <v>65</v>
      </c>
      <c r="V2827" s="6" t="s">
        <v>45</v>
      </c>
      <c r="W2827" s="6" t="s">
        <v>34</v>
      </c>
      <c r="X2827" s="6" t="s">
        <v>46</v>
      </c>
      <c r="Y2827" s="6" t="s">
        <v>47</v>
      </c>
      <c r="Z2827" s="6" t="s">
        <v>84</v>
      </c>
      <c r="AA2827" s="6" t="s">
        <v>2950</v>
      </c>
      <c r="AB2827" s="7">
        <v>7</v>
      </c>
      <c r="AC2827" s="7">
        <v>165910</v>
      </c>
      <c r="AD2827" s="7">
        <v>165.91</v>
      </c>
      <c r="AE2827" s="7">
        <v>596000</v>
      </c>
    </row>
    <row r="2828" spans="1:31" ht="22" customHeight="1" x14ac:dyDescent="0.3">
      <c r="A2828" s="2">
        <v>42282</v>
      </c>
      <c r="B2828" s="3" t="s">
        <v>31</v>
      </c>
      <c r="C2828" s="3" t="s">
        <v>56</v>
      </c>
      <c r="D2828" s="4" t="s">
        <v>68</v>
      </c>
      <c r="E2828" s="4" t="s">
        <v>68</v>
      </c>
      <c r="F2828" s="4" t="s">
        <v>68</v>
      </c>
      <c r="G2828" s="4" t="s">
        <v>68</v>
      </c>
      <c r="H2828" s="4" t="s">
        <v>68</v>
      </c>
      <c r="I2828" s="3" t="s">
        <v>1843</v>
      </c>
      <c r="J2828" s="3" t="s">
        <v>2918</v>
      </c>
      <c r="K2828" s="4" t="s">
        <v>68</v>
      </c>
      <c r="L2828" s="3" t="s">
        <v>120</v>
      </c>
      <c r="M2828" s="4" t="s">
        <v>68</v>
      </c>
      <c r="N2828" s="4" t="s">
        <v>68</v>
      </c>
      <c r="O2828" s="4" t="s">
        <v>68</v>
      </c>
      <c r="P2828" s="3" t="s">
        <v>2919</v>
      </c>
      <c r="Q2828" s="3" t="s">
        <v>1858</v>
      </c>
      <c r="R2828" s="3" t="s">
        <v>122</v>
      </c>
      <c r="S2828" s="3" t="s">
        <v>120</v>
      </c>
      <c r="T2828" s="3" t="s">
        <v>123</v>
      </c>
      <c r="U2828" s="3" t="s">
        <v>124</v>
      </c>
      <c r="V2828" s="3" t="s">
        <v>45</v>
      </c>
      <c r="W2828" s="3" t="s">
        <v>34</v>
      </c>
      <c r="X2828" s="3" t="s">
        <v>46</v>
      </c>
      <c r="Y2828" s="3" t="s">
        <v>47</v>
      </c>
      <c r="Z2828" s="3" t="s">
        <v>2189</v>
      </c>
      <c r="AA2828" s="3" t="s">
        <v>2964</v>
      </c>
      <c r="AB2828" s="4">
        <v>15</v>
      </c>
      <c r="AC2828" s="4">
        <v>226350.01</v>
      </c>
      <c r="AD2828" s="4">
        <v>226.35</v>
      </c>
      <c r="AE2828" s="4">
        <v>864000</v>
      </c>
    </row>
    <row r="2829" spans="1:31" ht="22" customHeight="1" x14ac:dyDescent="0.3">
      <c r="A2829" s="5">
        <v>42281</v>
      </c>
      <c r="B2829" s="6" t="s">
        <v>31</v>
      </c>
      <c r="C2829" s="6" t="s">
        <v>56</v>
      </c>
      <c r="D2829" s="7" t="s">
        <v>68</v>
      </c>
      <c r="E2829" s="7" t="s">
        <v>68</v>
      </c>
      <c r="F2829" s="7" t="s">
        <v>68</v>
      </c>
      <c r="G2829" s="7" t="s">
        <v>68</v>
      </c>
      <c r="H2829" s="7" t="s">
        <v>68</v>
      </c>
      <c r="I2829" s="6" t="s">
        <v>1843</v>
      </c>
      <c r="J2829" s="6" t="s">
        <v>1676</v>
      </c>
      <c r="K2829" s="6" t="s">
        <v>1677</v>
      </c>
      <c r="L2829" s="6" t="s">
        <v>92</v>
      </c>
      <c r="M2829" s="6" t="s">
        <v>61</v>
      </c>
      <c r="N2829" s="9">
        <v>42196711</v>
      </c>
      <c r="O2829" s="7" t="s">
        <v>68</v>
      </c>
      <c r="P2829" s="6" t="s">
        <v>1678</v>
      </c>
      <c r="Q2829" s="6" t="s">
        <v>1858</v>
      </c>
      <c r="R2829" s="6" t="s">
        <v>91</v>
      </c>
      <c r="S2829" s="6" t="s">
        <v>92</v>
      </c>
      <c r="T2829" s="6" t="s">
        <v>93</v>
      </c>
      <c r="U2829" s="6" t="s">
        <v>94</v>
      </c>
      <c r="V2829" s="6" t="s">
        <v>45</v>
      </c>
      <c r="W2829" s="6" t="s">
        <v>34</v>
      </c>
      <c r="X2829" s="6" t="s">
        <v>46</v>
      </c>
      <c r="Y2829" s="6" t="s">
        <v>47</v>
      </c>
      <c r="Z2829" s="6" t="s">
        <v>205</v>
      </c>
      <c r="AA2829" s="6" t="s">
        <v>2965</v>
      </c>
      <c r="AB2829" s="7">
        <v>2</v>
      </c>
      <c r="AC2829" s="7">
        <v>25800</v>
      </c>
      <c r="AD2829" s="7">
        <v>25.8</v>
      </c>
      <c r="AE2829" s="7">
        <v>299000</v>
      </c>
    </row>
    <row r="2830" spans="1:31" ht="22" customHeight="1" x14ac:dyDescent="0.3">
      <c r="A2830" s="2">
        <v>42281</v>
      </c>
      <c r="B2830" s="3" t="s">
        <v>31</v>
      </c>
      <c r="C2830" s="3" t="s">
        <v>56</v>
      </c>
      <c r="D2830" s="4" t="s">
        <v>68</v>
      </c>
      <c r="E2830" s="4" t="s">
        <v>68</v>
      </c>
      <c r="F2830" s="4" t="s">
        <v>68</v>
      </c>
      <c r="G2830" s="4" t="s">
        <v>68</v>
      </c>
      <c r="H2830" s="4" t="s">
        <v>68</v>
      </c>
      <c r="I2830" s="3" t="s">
        <v>1843</v>
      </c>
      <c r="J2830" s="3" t="s">
        <v>1676</v>
      </c>
      <c r="K2830" s="3" t="s">
        <v>1677</v>
      </c>
      <c r="L2830" s="3" t="s">
        <v>92</v>
      </c>
      <c r="M2830" s="3" t="s">
        <v>61</v>
      </c>
      <c r="N2830" s="8">
        <v>42196711</v>
      </c>
      <c r="O2830" s="4" t="s">
        <v>68</v>
      </c>
      <c r="P2830" s="3" t="s">
        <v>1678</v>
      </c>
      <c r="Q2830" s="3" t="s">
        <v>1858</v>
      </c>
      <c r="R2830" s="3" t="s">
        <v>91</v>
      </c>
      <c r="S2830" s="3" t="s">
        <v>92</v>
      </c>
      <c r="T2830" s="3" t="s">
        <v>93</v>
      </c>
      <c r="U2830" s="3" t="s">
        <v>94</v>
      </c>
      <c r="V2830" s="3" t="s">
        <v>45</v>
      </c>
      <c r="W2830" s="3" t="s">
        <v>34</v>
      </c>
      <c r="X2830" s="3" t="s">
        <v>46</v>
      </c>
      <c r="Y2830" s="3" t="s">
        <v>47</v>
      </c>
      <c r="Z2830" s="3" t="s">
        <v>205</v>
      </c>
      <c r="AA2830" s="3" t="s">
        <v>2966</v>
      </c>
      <c r="AB2830" s="4">
        <v>4</v>
      </c>
      <c r="AC2830" s="4">
        <v>49968</v>
      </c>
      <c r="AD2830" s="4">
        <v>49.97</v>
      </c>
      <c r="AE2830" s="4">
        <v>579000</v>
      </c>
    </row>
    <row r="2831" spans="1:31" ht="22" customHeight="1" x14ac:dyDescent="0.3">
      <c r="A2831" s="5">
        <v>42281</v>
      </c>
      <c r="B2831" s="6" t="s">
        <v>31</v>
      </c>
      <c r="C2831" s="6" t="s">
        <v>56</v>
      </c>
      <c r="D2831" s="7" t="s">
        <v>68</v>
      </c>
      <c r="E2831" s="7" t="s">
        <v>68</v>
      </c>
      <c r="F2831" s="7" t="s">
        <v>68</v>
      </c>
      <c r="G2831" s="7" t="s">
        <v>68</v>
      </c>
      <c r="H2831" s="7" t="s">
        <v>68</v>
      </c>
      <c r="I2831" s="6" t="s">
        <v>1843</v>
      </c>
      <c r="J2831" s="6" t="s">
        <v>1676</v>
      </c>
      <c r="K2831" s="6" t="s">
        <v>1677</v>
      </c>
      <c r="L2831" s="6" t="s">
        <v>92</v>
      </c>
      <c r="M2831" s="6" t="s">
        <v>61</v>
      </c>
      <c r="N2831" s="9">
        <v>42196711</v>
      </c>
      <c r="O2831" s="7" t="s">
        <v>68</v>
      </c>
      <c r="P2831" s="6" t="s">
        <v>1678</v>
      </c>
      <c r="Q2831" s="6" t="s">
        <v>1858</v>
      </c>
      <c r="R2831" s="6" t="s">
        <v>91</v>
      </c>
      <c r="S2831" s="6" t="s">
        <v>92</v>
      </c>
      <c r="T2831" s="6" t="s">
        <v>93</v>
      </c>
      <c r="U2831" s="6" t="s">
        <v>94</v>
      </c>
      <c r="V2831" s="6" t="s">
        <v>45</v>
      </c>
      <c r="W2831" s="6" t="s">
        <v>34</v>
      </c>
      <c r="X2831" s="6" t="s">
        <v>46</v>
      </c>
      <c r="Y2831" s="6" t="s">
        <v>47</v>
      </c>
      <c r="Z2831" s="6" t="s">
        <v>205</v>
      </c>
      <c r="AA2831" s="6" t="s">
        <v>2967</v>
      </c>
      <c r="AB2831" s="7">
        <v>4</v>
      </c>
      <c r="AC2831" s="7">
        <v>51600</v>
      </c>
      <c r="AD2831" s="7">
        <v>51.6</v>
      </c>
      <c r="AE2831" s="7">
        <v>598000</v>
      </c>
    </row>
    <row r="2832" spans="1:31" ht="22" customHeight="1" x14ac:dyDescent="0.3">
      <c r="A2832" s="2">
        <v>42278</v>
      </c>
      <c r="B2832" s="3" t="s">
        <v>31</v>
      </c>
      <c r="C2832" s="3" t="s">
        <v>1873</v>
      </c>
      <c r="D2832" s="3" t="s">
        <v>33</v>
      </c>
      <c r="E2832" s="3" t="s">
        <v>34</v>
      </c>
      <c r="F2832" s="3" t="s">
        <v>61</v>
      </c>
      <c r="G2832" s="8">
        <v>668366358</v>
      </c>
      <c r="H2832" s="4" t="s">
        <v>68</v>
      </c>
      <c r="I2832" s="3" t="s">
        <v>1874</v>
      </c>
      <c r="J2832" s="3" t="s">
        <v>652</v>
      </c>
      <c r="K2832" s="4" t="s">
        <v>68</v>
      </c>
      <c r="L2832" s="3" t="s">
        <v>120</v>
      </c>
      <c r="M2832" s="3" t="s">
        <v>201</v>
      </c>
      <c r="N2832" s="4" t="s">
        <v>68</v>
      </c>
      <c r="O2832" s="4" t="s">
        <v>68</v>
      </c>
      <c r="P2832" s="3" t="s">
        <v>653</v>
      </c>
      <c r="Q2832" s="3" t="s">
        <v>1845</v>
      </c>
      <c r="R2832" s="3" t="s">
        <v>122</v>
      </c>
      <c r="S2832" s="3" t="s">
        <v>120</v>
      </c>
      <c r="T2832" s="3" t="s">
        <v>123</v>
      </c>
      <c r="U2832" s="3" t="s">
        <v>124</v>
      </c>
      <c r="V2832" s="3" t="s">
        <v>45</v>
      </c>
      <c r="W2832" s="3" t="s">
        <v>34</v>
      </c>
      <c r="X2832" s="3" t="s">
        <v>46</v>
      </c>
      <c r="Y2832" s="3" t="s">
        <v>47</v>
      </c>
      <c r="Z2832" s="3" t="s">
        <v>2189</v>
      </c>
      <c r="AA2832" s="3" t="s">
        <v>2968</v>
      </c>
      <c r="AB2832" s="4">
        <v>12</v>
      </c>
      <c r="AC2832" s="4">
        <v>144720</v>
      </c>
      <c r="AD2832" s="4">
        <v>144.72</v>
      </c>
      <c r="AE2832" s="4">
        <v>552000</v>
      </c>
    </row>
    <row r="2833" spans="1:31" ht="22" customHeight="1" x14ac:dyDescent="0.3">
      <c r="A2833" s="5">
        <v>42278</v>
      </c>
      <c r="B2833" s="6" t="s">
        <v>31</v>
      </c>
      <c r="C2833" s="6" t="s">
        <v>56</v>
      </c>
      <c r="D2833" s="7" t="s">
        <v>68</v>
      </c>
      <c r="E2833" s="7" t="s">
        <v>68</v>
      </c>
      <c r="F2833" s="7" t="s">
        <v>68</v>
      </c>
      <c r="G2833" s="7" t="s">
        <v>68</v>
      </c>
      <c r="H2833" s="7" t="s">
        <v>68</v>
      </c>
      <c r="I2833" s="6" t="s">
        <v>1843</v>
      </c>
      <c r="J2833" s="6" t="s">
        <v>244</v>
      </c>
      <c r="K2833" s="7" t="s">
        <v>68</v>
      </c>
      <c r="L2833" s="6" t="s">
        <v>245</v>
      </c>
      <c r="M2833" s="6" t="s">
        <v>61</v>
      </c>
      <c r="N2833" s="7" t="s">
        <v>68</v>
      </c>
      <c r="O2833" s="7" t="s">
        <v>68</v>
      </c>
      <c r="P2833" s="6" t="s">
        <v>246</v>
      </c>
      <c r="Q2833" s="6" t="s">
        <v>1858</v>
      </c>
      <c r="R2833" s="6" t="s">
        <v>474</v>
      </c>
      <c r="S2833" s="6" t="s">
        <v>245</v>
      </c>
      <c r="T2833" s="6" t="s">
        <v>475</v>
      </c>
      <c r="U2833" s="6" t="s">
        <v>124</v>
      </c>
      <c r="V2833" s="6" t="s">
        <v>45</v>
      </c>
      <c r="W2833" s="6" t="s">
        <v>34</v>
      </c>
      <c r="X2833" s="6" t="s">
        <v>46</v>
      </c>
      <c r="Y2833" s="6" t="s">
        <v>47</v>
      </c>
      <c r="Z2833" s="6" t="s">
        <v>187</v>
      </c>
      <c r="AA2833" s="6" t="s">
        <v>2969</v>
      </c>
      <c r="AB2833" s="7">
        <v>3</v>
      </c>
      <c r="AC2833" s="7">
        <v>74115</v>
      </c>
      <c r="AD2833" s="7">
        <v>74.11</v>
      </c>
      <c r="AE2833" s="7">
        <v>1042000</v>
      </c>
    </row>
    <row r="2834" spans="1:31" ht="22" customHeight="1" x14ac:dyDescent="0.3">
      <c r="A2834" s="2">
        <v>42278</v>
      </c>
      <c r="B2834" s="3" t="s">
        <v>31</v>
      </c>
      <c r="C2834" s="3" t="s">
        <v>1873</v>
      </c>
      <c r="D2834" s="3" t="s">
        <v>33</v>
      </c>
      <c r="E2834" s="3" t="s">
        <v>34</v>
      </c>
      <c r="F2834" s="3" t="s">
        <v>61</v>
      </c>
      <c r="G2834" s="8">
        <v>668366358</v>
      </c>
      <c r="H2834" s="4" t="s">
        <v>68</v>
      </c>
      <c r="I2834" s="3" t="s">
        <v>1874</v>
      </c>
      <c r="J2834" s="3" t="s">
        <v>652</v>
      </c>
      <c r="K2834" s="4" t="s">
        <v>68</v>
      </c>
      <c r="L2834" s="3" t="s">
        <v>120</v>
      </c>
      <c r="M2834" s="3" t="s">
        <v>201</v>
      </c>
      <c r="N2834" s="4" t="s">
        <v>68</v>
      </c>
      <c r="O2834" s="4" t="s">
        <v>68</v>
      </c>
      <c r="P2834" s="3" t="s">
        <v>653</v>
      </c>
      <c r="Q2834" s="3" t="s">
        <v>1845</v>
      </c>
      <c r="R2834" s="3" t="s">
        <v>122</v>
      </c>
      <c r="S2834" s="3" t="s">
        <v>120</v>
      </c>
      <c r="T2834" s="3" t="s">
        <v>123</v>
      </c>
      <c r="U2834" s="3" t="s">
        <v>124</v>
      </c>
      <c r="V2834" s="3" t="s">
        <v>45</v>
      </c>
      <c r="W2834" s="3" t="s">
        <v>34</v>
      </c>
      <c r="X2834" s="3" t="s">
        <v>46</v>
      </c>
      <c r="Y2834" s="3" t="s">
        <v>47</v>
      </c>
      <c r="Z2834" s="3" t="s">
        <v>2189</v>
      </c>
      <c r="AA2834" s="3" t="s">
        <v>2970</v>
      </c>
      <c r="AB2834" s="4">
        <v>16</v>
      </c>
      <c r="AC2834" s="4">
        <v>192960.01</v>
      </c>
      <c r="AD2834" s="4">
        <v>192.96</v>
      </c>
      <c r="AE2834" s="4">
        <v>736000</v>
      </c>
    </row>
    <row r="2835" spans="1:31" ht="22" customHeight="1" x14ac:dyDescent="0.3">
      <c r="A2835" s="5">
        <v>42278</v>
      </c>
      <c r="B2835" s="6" t="s">
        <v>31</v>
      </c>
      <c r="C2835" s="6" t="s">
        <v>1873</v>
      </c>
      <c r="D2835" s="6" t="s">
        <v>33</v>
      </c>
      <c r="E2835" s="6" t="s">
        <v>34</v>
      </c>
      <c r="F2835" s="6" t="s">
        <v>61</v>
      </c>
      <c r="G2835" s="9">
        <v>668366358</v>
      </c>
      <c r="H2835" s="7" t="s">
        <v>68</v>
      </c>
      <c r="I2835" s="6" t="s">
        <v>1874</v>
      </c>
      <c r="J2835" s="6" t="s">
        <v>2971</v>
      </c>
      <c r="K2835" s="7" t="s">
        <v>68</v>
      </c>
      <c r="L2835" s="7" t="s">
        <v>68</v>
      </c>
      <c r="M2835" s="7" t="s">
        <v>68</v>
      </c>
      <c r="N2835" s="7" t="s">
        <v>68</v>
      </c>
      <c r="O2835" s="7" t="s">
        <v>68</v>
      </c>
      <c r="P2835" s="6" t="s">
        <v>2972</v>
      </c>
      <c r="Q2835" s="6" t="s">
        <v>1845</v>
      </c>
      <c r="R2835" s="6" t="s">
        <v>1684</v>
      </c>
      <c r="S2835" s="6" t="s">
        <v>120</v>
      </c>
      <c r="T2835" s="6" t="s">
        <v>1685</v>
      </c>
      <c r="U2835" s="6" t="s">
        <v>124</v>
      </c>
      <c r="V2835" s="6" t="s">
        <v>45</v>
      </c>
      <c r="W2835" s="6" t="s">
        <v>34</v>
      </c>
      <c r="X2835" s="6" t="s">
        <v>46</v>
      </c>
      <c r="Y2835" s="6" t="s">
        <v>47</v>
      </c>
      <c r="Z2835" s="6" t="s">
        <v>364</v>
      </c>
      <c r="AA2835" s="6" t="s">
        <v>2973</v>
      </c>
      <c r="AB2835" s="7">
        <v>4</v>
      </c>
      <c r="AC2835" s="7">
        <v>44320</v>
      </c>
      <c r="AD2835" s="7">
        <v>44.32</v>
      </c>
      <c r="AE2835" s="7">
        <v>558000</v>
      </c>
    </row>
    <row r="2836" spans="1:31" ht="22" customHeight="1" x14ac:dyDescent="0.3">
      <c r="A2836" s="2">
        <v>42275</v>
      </c>
      <c r="B2836" s="3" t="s">
        <v>31</v>
      </c>
      <c r="C2836" s="3" t="s">
        <v>56</v>
      </c>
      <c r="D2836" s="4" t="s">
        <v>68</v>
      </c>
      <c r="E2836" s="4" t="s">
        <v>68</v>
      </c>
      <c r="F2836" s="4" t="s">
        <v>68</v>
      </c>
      <c r="G2836" s="4" t="s">
        <v>68</v>
      </c>
      <c r="H2836" s="4" t="s">
        <v>68</v>
      </c>
      <c r="I2836" s="3" t="s">
        <v>1843</v>
      </c>
      <c r="J2836" s="3" t="s">
        <v>200</v>
      </c>
      <c r="K2836" s="4" t="s">
        <v>68</v>
      </c>
      <c r="L2836" s="3" t="s">
        <v>99</v>
      </c>
      <c r="M2836" s="4" t="s">
        <v>68</v>
      </c>
      <c r="N2836" s="4" t="s">
        <v>68</v>
      </c>
      <c r="O2836" s="4" t="s">
        <v>68</v>
      </c>
      <c r="P2836" s="3" t="s">
        <v>202</v>
      </c>
      <c r="Q2836" s="3" t="s">
        <v>1858</v>
      </c>
      <c r="R2836" s="3" t="s">
        <v>133</v>
      </c>
      <c r="S2836" s="3" t="s">
        <v>110</v>
      </c>
      <c r="T2836" s="3" t="s">
        <v>134</v>
      </c>
      <c r="U2836" s="3" t="s">
        <v>115</v>
      </c>
      <c r="V2836" s="3" t="s">
        <v>45</v>
      </c>
      <c r="W2836" s="3" t="s">
        <v>34</v>
      </c>
      <c r="X2836" s="3" t="s">
        <v>46</v>
      </c>
      <c r="Y2836" s="3" t="s">
        <v>47</v>
      </c>
      <c r="Z2836" s="3" t="s">
        <v>205</v>
      </c>
      <c r="AA2836" s="3" t="s">
        <v>2974</v>
      </c>
      <c r="AB2836" s="4">
        <v>2</v>
      </c>
      <c r="AC2836" s="4">
        <v>25360</v>
      </c>
      <c r="AD2836" s="4">
        <v>25.36</v>
      </c>
      <c r="AE2836" s="4">
        <v>323000</v>
      </c>
    </row>
    <row r="2837" spans="1:31" ht="22" customHeight="1" x14ac:dyDescent="0.3">
      <c r="A2837" s="5">
        <v>42275</v>
      </c>
      <c r="B2837" s="6" t="s">
        <v>31</v>
      </c>
      <c r="C2837" s="6" t="s">
        <v>56</v>
      </c>
      <c r="D2837" s="7" t="s">
        <v>68</v>
      </c>
      <c r="E2837" s="7" t="s">
        <v>68</v>
      </c>
      <c r="F2837" s="7" t="s">
        <v>68</v>
      </c>
      <c r="G2837" s="7" t="s">
        <v>68</v>
      </c>
      <c r="H2837" s="7" t="s">
        <v>68</v>
      </c>
      <c r="I2837" s="6" t="s">
        <v>1843</v>
      </c>
      <c r="J2837" s="6" t="s">
        <v>870</v>
      </c>
      <c r="K2837" s="7" t="s">
        <v>68</v>
      </c>
      <c r="L2837" s="6" t="s">
        <v>120</v>
      </c>
      <c r="M2837" s="6" t="s">
        <v>61</v>
      </c>
      <c r="N2837" s="7">
        <v>225347920.55000001</v>
      </c>
      <c r="O2837" s="7">
        <v>1008273273.7</v>
      </c>
      <c r="P2837" s="6" t="s">
        <v>871</v>
      </c>
      <c r="Q2837" s="6" t="s">
        <v>1858</v>
      </c>
      <c r="R2837" s="6" t="s">
        <v>122</v>
      </c>
      <c r="S2837" s="6" t="s">
        <v>120</v>
      </c>
      <c r="T2837" s="6" t="s">
        <v>123</v>
      </c>
      <c r="U2837" s="6" t="s">
        <v>124</v>
      </c>
      <c r="V2837" s="6" t="s">
        <v>45</v>
      </c>
      <c r="W2837" s="6" t="s">
        <v>34</v>
      </c>
      <c r="X2837" s="6" t="s">
        <v>46</v>
      </c>
      <c r="Y2837" s="6" t="s">
        <v>47</v>
      </c>
      <c r="Z2837" s="6" t="s">
        <v>872</v>
      </c>
      <c r="AA2837" s="6" t="s">
        <v>2975</v>
      </c>
      <c r="AB2837" s="7">
        <v>1</v>
      </c>
      <c r="AC2837" s="7">
        <v>10080</v>
      </c>
      <c r="AD2837" s="7">
        <v>10.08</v>
      </c>
      <c r="AE2837" s="7">
        <v>164000</v>
      </c>
    </row>
    <row r="2838" spans="1:31" ht="22" customHeight="1" x14ac:dyDescent="0.3">
      <c r="A2838" s="2">
        <v>42275</v>
      </c>
      <c r="B2838" s="3" t="s">
        <v>31</v>
      </c>
      <c r="C2838" s="3" t="s">
        <v>56</v>
      </c>
      <c r="D2838" s="4" t="s">
        <v>68</v>
      </c>
      <c r="E2838" s="4" t="s">
        <v>68</v>
      </c>
      <c r="F2838" s="4" t="s">
        <v>68</v>
      </c>
      <c r="G2838" s="4" t="s">
        <v>68</v>
      </c>
      <c r="H2838" s="4" t="s">
        <v>68</v>
      </c>
      <c r="I2838" s="3" t="s">
        <v>1843</v>
      </c>
      <c r="J2838" s="3" t="s">
        <v>200</v>
      </c>
      <c r="K2838" s="4" t="s">
        <v>68</v>
      </c>
      <c r="L2838" s="3" t="s">
        <v>99</v>
      </c>
      <c r="M2838" s="4" t="s">
        <v>68</v>
      </c>
      <c r="N2838" s="4" t="s">
        <v>68</v>
      </c>
      <c r="O2838" s="4" t="s">
        <v>68</v>
      </c>
      <c r="P2838" s="3" t="s">
        <v>202</v>
      </c>
      <c r="Q2838" s="3" t="s">
        <v>1858</v>
      </c>
      <c r="R2838" s="3" t="s">
        <v>133</v>
      </c>
      <c r="S2838" s="3" t="s">
        <v>110</v>
      </c>
      <c r="T2838" s="3" t="s">
        <v>134</v>
      </c>
      <c r="U2838" s="3" t="s">
        <v>115</v>
      </c>
      <c r="V2838" s="3" t="s">
        <v>45</v>
      </c>
      <c r="W2838" s="3" t="s">
        <v>34</v>
      </c>
      <c r="X2838" s="3" t="s">
        <v>46</v>
      </c>
      <c r="Y2838" s="3" t="s">
        <v>47</v>
      </c>
      <c r="Z2838" s="3" t="s">
        <v>205</v>
      </c>
      <c r="AA2838" s="3" t="s">
        <v>2976</v>
      </c>
      <c r="AB2838" s="4">
        <v>4</v>
      </c>
      <c r="AC2838" s="4">
        <v>50640</v>
      </c>
      <c r="AD2838" s="4">
        <v>50.64</v>
      </c>
      <c r="AE2838" s="4">
        <v>645000</v>
      </c>
    </row>
    <row r="2839" spans="1:31" ht="22" customHeight="1" x14ac:dyDescent="0.3">
      <c r="A2839" s="5">
        <v>42275</v>
      </c>
      <c r="B2839" s="6" t="s">
        <v>31</v>
      </c>
      <c r="C2839" s="6" t="s">
        <v>56</v>
      </c>
      <c r="D2839" s="7" t="s">
        <v>68</v>
      </c>
      <c r="E2839" s="7" t="s">
        <v>68</v>
      </c>
      <c r="F2839" s="7" t="s">
        <v>68</v>
      </c>
      <c r="G2839" s="7" t="s">
        <v>68</v>
      </c>
      <c r="H2839" s="7" t="s">
        <v>68</v>
      </c>
      <c r="I2839" s="6" t="s">
        <v>1843</v>
      </c>
      <c r="J2839" s="6" t="s">
        <v>200</v>
      </c>
      <c r="K2839" s="7" t="s">
        <v>68</v>
      </c>
      <c r="L2839" s="6" t="s">
        <v>99</v>
      </c>
      <c r="M2839" s="7" t="s">
        <v>68</v>
      </c>
      <c r="N2839" s="7" t="s">
        <v>68</v>
      </c>
      <c r="O2839" s="7" t="s">
        <v>68</v>
      </c>
      <c r="P2839" s="6" t="s">
        <v>202</v>
      </c>
      <c r="Q2839" s="6" t="s">
        <v>1858</v>
      </c>
      <c r="R2839" s="6" t="s">
        <v>133</v>
      </c>
      <c r="S2839" s="6" t="s">
        <v>110</v>
      </c>
      <c r="T2839" s="6" t="s">
        <v>134</v>
      </c>
      <c r="U2839" s="6" t="s">
        <v>115</v>
      </c>
      <c r="V2839" s="6" t="s">
        <v>45</v>
      </c>
      <c r="W2839" s="6" t="s">
        <v>34</v>
      </c>
      <c r="X2839" s="6" t="s">
        <v>46</v>
      </c>
      <c r="Y2839" s="6" t="s">
        <v>47</v>
      </c>
      <c r="Z2839" s="6" t="s">
        <v>205</v>
      </c>
      <c r="AA2839" s="6" t="s">
        <v>2977</v>
      </c>
      <c r="AB2839" s="7">
        <v>4</v>
      </c>
      <c r="AC2839" s="7">
        <v>50640</v>
      </c>
      <c r="AD2839" s="7">
        <v>50.64</v>
      </c>
      <c r="AE2839" s="7">
        <v>645000</v>
      </c>
    </row>
    <row r="2840" spans="1:31" ht="22" customHeight="1" x14ac:dyDescent="0.3">
      <c r="A2840" s="2">
        <v>42275</v>
      </c>
      <c r="B2840" s="3" t="s">
        <v>31</v>
      </c>
      <c r="C2840" s="3" t="s">
        <v>56</v>
      </c>
      <c r="D2840" s="4" t="s">
        <v>68</v>
      </c>
      <c r="E2840" s="4" t="s">
        <v>68</v>
      </c>
      <c r="F2840" s="4" t="s">
        <v>68</v>
      </c>
      <c r="G2840" s="4" t="s">
        <v>68</v>
      </c>
      <c r="H2840" s="4" t="s">
        <v>68</v>
      </c>
      <c r="I2840" s="3" t="s">
        <v>1843</v>
      </c>
      <c r="J2840" s="3" t="s">
        <v>2876</v>
      </c>
      <c r="K2840" s="4" t="s">
        <v>68</v>
      </c>
      <c r="L2840" s="3" t="s">
        <v>120</v>
      </c>
      <c r="M2840" s="4" t="s">
        <v>68</v>
      </c>
      <c r="N2840" s="4" t="s">
        <v>68</v>
      </c>
      <c r="O2840" s="4" t="s">
        <v>68</v>
      </c>
      <c r="P2840" s="3" t="s">
        <v>2877</v>
      </c>
      <c r="Q2840" s="3" t="s">
        <v>1858</v>
      </c>
      <c r="R2840" s="3" t="s">
        <v>122</v>
      </c>
      <c r="S2840" s="3" t="s">
        <v>120</v>
      </c>
      <c r="T2840" s="3" t="s">
        <v>123</v>
      </c>
      <c r="U2840" s="3" t="s">
        <v>124</v>
      </c>
      <c r="V2840" s="3" t="s">
        <v>45</v>
      </c>
      <c r="W2840" s="3" t="s">
        <v>34</v>
      </c>
      <c r="X2840" s="3" t="s">
        <v>46</v>
      </c>
      <c r="Y2840" s="3" t="s">
        <v>47</v>
      </c>
      <c r="Z2840" s="3" t="s">
        <v>971</v>
      </c>
      <c r="AA2840" s="3" t="s">
        <v>2978</v>
      </c>
      <c r="AB2840" s="4">
        <v>6</v>
      </c>
      <c r="AC2840" s="4">
        <v>49248</v>
      </c>
      <c r="AD2840" s="4">
        <v>49.25</v>
      </c>
      <c r="AE2840" s="4">
        <v>1083000</v>
      </c>
    </row>
    <row r="2841" spans="1:31" ht="22" customHeight="1" x14ac:dyDescent="0.3">
      <c r="A2841" s="5">
        <v>42275</v>
      </c>
      <c r="B2841" s="6" t="s">
        <v>31</v>
      </c>
      <c r="C2841" s="6" t="s">
        <v>56</v>
      </c>
      <c r="D2841" s="7" t="s">
        <v>68</v>
      </c>
      <c r="E2841" s="7" t="s">
        <v>68</v>
      </c>
      <c r="F2841" s="7" t="s">
        <v>68</v>
      </c>
      <c r="G2841" s="7" t="s">
        <v>68</v>
      </c>
      <c r="H2841" s="7" t="s">
        <v>68</v>
      </c>
      <c r="I2841" s="6" t="s">
        <v>1843</v>
      </c>
      <c r="J2841" s="6" t="s">
        <v>200</v>
      </c>
      <c r="K2841" s="7" t="s">
        <v>68</v>
      </c>
      <c r="L2841" s="6" t="s">
        <v>99</v>
      </c>
      <c r="M2841" s="7" t="s">
        <v>68</v>
      </c>
      <c r="N2841" s="7" t="s">
        <v>68</v>
      </c>
      <c r="O2841" s="7" t="s">
        <v>68</v>
      </c>
      <c r="P2841" s="6" t="s">
        <v>202</v>
      </c>
      <c r="Q2841" s="6" t="s">
        <v>1858</v>
      </c>
      <c r="R2841" s="6" t="s">
        <v>133</v>
      </c>
      <c r="S2841" s="6" t="s">
        <v>110</v>
      </c>
      <c r="T2841" s="6" t="s">
        <v>134</v>
      </c>
      <c r="U2841" s="6" t="s">
        <v>115</v>
      </c>
      <c r="V2841" s="6" t="s">
        <v>45</v>
      </c>
      <c r="W2841" s="6" t="s">
        <v>34</v>
      </c>
      <c r="X2841" s="6" t="s">
        <v>46</v>
      </c>
      <c r="Y2841" s="6" t="s">
        <v>47</v>
      </c>
      <c r="Z2841" s="6" t="s">
        <v>205</v>
      </c>
      <c r="AA2841" s="6" t="s">
        <v>2979</v>
      </c>
      <c r="AB2841" s="7">
        <v>8</v>
      </c>
      <c r="AC2841" s="7">
        <v>101800</v>
      </c>
      <c r="AD2841" s="7">
        <v>101.8</v>
      </c>
      <c r="AE2841" s="7">
        <v>1296000</v>
      </c>
    </row>
    <row r="2842" spans="1:31" ht="22" customHeight="1" x14ac:dyDescent="0.3">
      <c r="A2842" s="2">
        <v>42275</v>
      </c>
      <c r="B2842" s="3" t="s">
        <v>31</v>
      </c>
      <c r="C2842" s="3" t="s">
        <v>56</v>
      </c>
      <c r="D2842" s="4" t="s">
        <v>68</v>
      </c>
      <c r="E2842" s="4" t="s">
        <v>68</v>
      </c>
      <c r="F2842" s="4" t="s">
        <v>68</v>
      </c>
      <c r="G2842" s="4" t="s">
        <v>68</v>
      </c>
      <c r="H2842" s="4" t="s">
        <v>68</v>
      </c>
      <c r="I2842" s="3" t="s">
        <v>1843</v>
      </c>
      <c r="J2842" s="3" t="s">
        <v>1774</v>
      </c>
      <c r="K2842" s="4" t="s">
        <v>68</v>
      </c>
      <c r="L2842" s="3" t="s">
        <v>1775</v>
      </c>
      <c r="M2842" s="4" t="s">
        <v>68</v>
      </c>
      <c r="N2842" s="4" t="s">
        <v>68</v>
      </c>
      <c r="O2842" s="4" t="s">
        <v>68</v>
      </c>
      <c r="P2842" s="3" t="s">
        <v>1776</v>
      </c>
      <c r="Q2842" s="3" t="s">
        <v>1858</v>
      </c>
      <c r="R2842" s="3" t="s">
        <v>82</v>
      </c>
      <c r="S2842" s="3" t="s">
        <v>79</v>
      </c>
      <c r="T2842" s="3" t="s">
        <v>83</v>
      </c>
      <c r="U2842" s="3" t="s">
        <v>65</v>
      </c>
      <c r="V2842" s="3" t="s">
        <v>45</v>
      </c>
      <c r="W2842" s="3" t="s">
        <v>34</v>
      </c>
      <c r="X2842" s="3" t="s">
        <v>46</v>
      </c>
      <c r="Y2842" s="3" t="s">
        <v>47</v>
      </c>
      <c r="Z2842" s="3" t="s">
        <v>84</v>
      </c>
      <c r="AA2842" s="3" t="s">
        <v>2980</v>
      </c>
      <c r="AB2842" s="4">
        <v>7</v>
      </c>
      <c r="AC2842" s="4">
        <v>101369</v>
      </c>
      <c r="AD2842" s="4">
        <v>101.37</v>
      </c>
      <c r="AE2842" s="4">
        <v>351000</v>
      </c>
    </row>
    <row r="2843" spans="1:31" ht="22" customHeight="1" x14ac:dyDescent="0.3">
      <c r="A2843" s="5">
        <v>42275</v>
      </c>
      <c r="B2843" s="6" t="s">
        <v>31</v>
      </c>
      <c r="C2843" s="6" t="s">
        <v>56</v>
      </c>
      <c r="D2843" s="7" t="s">
        <v>68</v>
      </c>
      <c r="E2843" s="7" t="s">
        <v>68</v>
      </c>
      <c r="F2843" s="7" t="s">
        <v>68</v>
      </c>
      <c r="G2843" s="7" t="s">
        <v>68</v>
      </c>
      <c r="H2843" s="7" t="s">
        <v>68</v>
      </c>
      <c r="I2843" s="6" t="s">
        <v>1843</v>
      </c>
      <c r="J2843" s="6" t="s">
        <v>200</v>
      </c>
      <c r="K2843" s="7" t="s">
        <v>68</v>
      </c>
      <c r="L2843" s="6" t="s">
        <v>99</v>
      </c>
      <c r="M2843" s="7" t="s">
        <v>68</v>
      </c>
      <c r="N2843" s="7" t="s">
        <v>68</v>
      </c>
      <c r="O2843" s="7" t="s">
        <v>68</v>
      </c>
      <c r="P2843" s="6" t="s">
        <v>202</v>
      </c>
      <c r="Q2843" s="6" t="s">
        <v>1858</v>
      </c>
      <c r="R2843" s="6" t="s">
        <v>133</v>
      </c>
      <c r="S2843" s="6" t="s">
        <v>110</v>
      </c>
      <c r="T2843" s="6" t="s">
        <v>134</v>
      </c>
      <c r="U2843" s="6" t="s">
        <v>115</v>
      </c>
      <c r="V2843" s="6" t="s">
        <v>45</v>
      </c>
      <c r="W2843" s="6" t="s">
        <v>34</v>
      </c>
      <c r="X2843" s="6" t="s">
        <v>46</v>
      </c>
      <c r="Y2843" s="6" t="s">
        <v>47</v>
      </c>
      <c r="Z2843" s="6" t="s">
        <v>971</v>
      </c>
      <c r="AA2843" s="6" t="s">
        <v>2981</v>
      </c>
      <c r="AB2843" s="7">
        <v>4</v>
      </c>
      <c r="AC2843" s="7">
        <v>38480</v>
      </c>
      <c r="AD2843" s="7">
        <v>38.479999999999997</v>
      </c>
      <c r="AE2843" s="7">
        <v>846000</v>
      </c>
    </row>
    <row r="2844" spans="1:31" ht="22" customHeight="1" x14ac:dyDescent="0.3">
      <c r="A2844" s="2">
        <v>42275</v>
      </c>
      <c r="B2844" s="3" t="s">
        <v>31</v>
      </c>
      <c r="C2844" s="3" t="s">
        <v>56</v>
      </c>
      <c r="D2844" s="4" t="s">
        <v>68</v>
      </c>
      <c r="E2844" s="4" t="s">
        <v>68</v>
      </c>
      <c r="F2844" s="4" t="s">
        <v>68</v>
      </c>
      <c r="G2844" s="4" t="s">
        <v>68</v>
      </c>
      <c r="H2844" s="4" t="s">
        <v>68</v>
      </c>
      <c r="I2844" s="3" t="s">
        <v>1843</v>
      </c>
      <c r="J2844" s="3" t="s">
        <v>131</v>
      </c>
      <c r="K2844" s="4" t="s">
        <v>68</v>
      </c>
      <c r="L2844" s="4" t="s">
        <v>68</v>
      </c>
      <c r="M2844" s="3" t="s">
        <v>61</v>
      </c>
      <c r="N2844" s="4" t="s">
        <v>68</v>
      </c>
      <c r="O2844" s="4" t="s">
        <v>68</v>
      </c>
      <c r="P2844" s="3" t="s">
        <v>2782</v>
      </c>
      <c r="Q2844" s="3" t="s">
        <v>1858</v>
      </c>
      <c r="R2844" s="3" t="s">
        <v>133</v>
      </c>
      <c r="S2844" s="3" t="s">
        <v>110</v>
      </c>
      <c r="T2844" s="3" t="s">
        <v>134</v>
      </c>
      <c r="U2844" s="3" t="s">
        <v>115</v>
      </c>
      <c r="V2844" s="3" t="s">
        <v>45</v>
      </c>
      <c r="W2844" s="3" t="s">
        <v>34</v>
      </c>
      <c r="X2844" s="3" t="s">
        <v>46</v>
      </c>
      <c r="Y2844" s="3" t="s">
        <v>47</v>
      </c>
      <c r="Z2844" s="3" t="s">
        <v>971</v>
      </c>
      <c r="AA2844" s="3" t="s">
        <v>2386</v>
      </c>
      <c r="AB2844" s="4">
        <v>3</v>
      </c>
      <c r="AC2844" s="4">
        <v>25476</v>
      </c>
      <c r="AD2844" s="4">
        <v>25.48</v>
      </c>
      <c r="AE2844" s="4">
        <v>560000</v>
      </c>
    </row>
    <row r="2845" spans="1:31" ht="22" customHeight="1" x14ac:dyDescent="0.3">
      <c r="A2845" s="5">
        <v>42274</v>
      </c>
      <c r="B2845" s="6" t="s">
        <v>31</v>
      </c>
      <c r="C2845" s="6" t="s">
        <v>56</v>
      </c>
      <c r="D2845" s="7" t="s">
        <v>68</v>
      </c>
      <c r="E2845" s="7" t="s">
        <v>68</v>
      </c>
      <c r="F2845" s="7" t="s">
        <v>68</v>
      </c>
      <c r="G2845" s="7" t="s">
        <v>68</v>
      </c>
      <c r="H2845" s="7" t="s">
        <v>68</v>
      </c>
      <c r="I2845" s="6" t="s">
        <v>1843</v>
      </c>
      <c r="J2845" s="6" t="s">
        <v>2971</v>
      </c>
      <c r="K2845" s="7" t="s">
        <v>68</v>
      </c>
      <c r="L2845" s="7" t="s">
        <v>68</v>
      </c>
      <c r="M2845" s="7" t="s">
        <v>68</v>
      </c>
      <c r="N2845" s="7" t="s">
        <v>68</v>
      </c>
      <c r="O2845" s="7" t="s">
        <v>68</v>
      </c>
      <c r="P2845" s="6" t="s">
        <v>2972</v>
      </c>
      <c r="Q2845" s="6" t="s">
        <v>1858</v>
      </c>
      <c r="R2845" s="6" t="s">
        <v>122</v>
      </c>
      <c r="S2845" s="6" t="s">
        <v>120</v>
      </c>
      <c r="T2845" s="6" t="s">
        <v>123</v>
      </c>
      <c r="U2845" s="6" t="s">
        <v>124</v>
      </c>
      <c r="V2845" s="6" t="s">
        <v>45</v>
      </c>
      <c r="W2845" s="6" t="s">
        <v>34</v>
      </c>
      <c r="X2845" s="6" t="s">
        <v>46</v>
      </c>
      <c r="Y2845" s="6" t="s">
        <v>47</v>
      </c>
      <c r="Z2845" s="6" t="s">
        <v>2189</v>
      </c>
      <c r="AA2845" s="6" t="s">
        <v>2982</v>
      </c>
      <c r="AB2845" s="7">
        <v>11</v>
      </c>
      <c r="AC2845" s="7">
        <v>165825</v>
      </c>
      <c r="AD2845" s="7">
        <v>165.82</v>
      </c>
      <c r="AE2845" s="7">
        <v>611000</v>
      </c>
    </row>
    <row r="2846" spans="1:31" ht="22" customHeight="1" x14ac:dyDescent="0.3">
      <c r="A2846" s="2">
        <v>42273</v>
      </c>
      <c r="B2846" s="3" t="s">
        <v>31</v>
      </c>
      <c r="C2846" s="3" t="s">
        <v>56</v>
      </c>
      <c r="D2846" s="4" t="s">
        <v>68</v>
      </c>
      <c r="E2846" s="4" t="s">
        <v>68</v>
      </c>
      <c r="F2846" s="4" t="s">
        <v>68</v>
      </c>
      <c r="G2846" s="4" t="s">
        <v>68</v>
      </c>
      <c r="H2846" s="4" t="s">
        <v>68</v>
      </c>
      <c r="I2846" s="3" t="s">
        <v>1843</v>
      </c>
      <c r="J2846" s="3" t="s">
        <v>1676</v>
      </c>
      <c r="K2846" s="3" t="s">
        <v>1677</v>
      </c>
      <c r="L2846" s="3" t="s">
        <v>92</v>
      </c>
      <c r="M2846" s="3" t="s">
        <v>61</v>
      </c>
      <c r="N2846" s="8">
        <v>42196711</v>
      </c>
      <c r="O2846" s="4" t="s">
        <v>68</v>
      </c>
      <c r="P2846" s="3" t="s">
        <v>1678</v>
      </c>
      <c r="Q2846" s="3" t="s">
        <v>1858</v>
      </c>
      <c r="R2846" s="3" t="s">
        <v>91</v>
      </c>
      <c r="S2846" s="3" t="s">
        <v>92</v>
      </c>
      <c r="T2846" s="3" t="s">
        <v>93</v>
      </c>
      <c r="U2846" s="3" t="s">
        <v>94</v>
      </c>
      <c r="V2846" s="3" t="s">
        <v>45</v>
      </c>
      <c r="W2846" s="3" t="s">
        <v>34</v>
      </c>
      <c r="X2846" s="3" t="s">
        <v>46</v>
      </c>
      <c r="Y2846" s="3" t="s">
        <v>47</v>
      </c>
      <c r="Z2846" s="3" t="s">
        <v>205</v>
      </c>
      <c r="AA2846" s="3" t="s">
        <v>2983</v>
      </c>
      <c r="AB2846" s="4">
        <v>8</v>
      </c>
      <c r="AC2846" s="4">
        <v>99936</v>
      </c>
      <c r="AD2846" s="4">
        <v>99.94</v>
      </c>
      <c r="AE2846" s="4">
        <v>1273000</v>
      </c>
    </row>
    <row r="2847" spans="1:31" ht="22" customHeight="1" x14ac:dyDescent="0.3">
      <c r="A2847" s="5">
        <v>42273</v>
      </c>
      <c r="B2847" s="6" t="s">
        <v>31</v>
      </c>
      <c r="C2847" s="6" t="s">
        <v>56</v>
      </c>
      <c r="D2847" s="7" t="s">
        <v>68</v>
      </c>
      <c r="E2847" s="7" t="s">
        <v>68</v>
      </c>
      <c r="F2847" s="7" t="s">
        <v>68</v>
      </c>
      <c r="G2847" s="7" t="s">
        <v>68</v>
      </c>
      <c r="H2847" s="7" t="s">
        <v>68</v>
      </c>
      <c r="I2847" s="6" t="s">
        <v>1843</v>
      </c>
      <c r="J2847" s="6" t="s">
        <v>1676</v>
      </c>
      <c r="K2847" s="6" t="s">
        <v>1677</v>
      </c>
      <c r="L2847" s="6" t="s">
        <v>92</v>
      </c>
      <c r="M2847" s="6" t="s">
        <v>61</v>
      </c>
      <c r="N2847" s="9">
        <v>42196711</v>
      </c>
      <c r="O2847" s="7" t="s">
        <v>68</v>
      </c>
      <c r="P2847" s="6" t="s">
        <v>1678</v>
      </c>
      <c r="Q2847" s="6" t="s">
        <v>1858</v>
      </c>
      <c r="R2847" s="6" t="s">
        <v>91</v>
      </c>
      <c r="S2847" s="6" t="s">
        <v>92</v>
      </c>
      <c r="T2847" s="6" t="s">
        <v>93</v>
      </c>
      <c r="U2847" s="6" t="s">
        <v>94</v>
      </c>
      <c r="V2847" s="6" t="s">
        <v>45</v>
      </c>
      <c r="W2847" s="6" t="s">
        <v>34</v>
      </c>
      <c r="X2847" s="6" t="s">
        <v>46</v>
      </c>
      <c r="Y2847" s="6" t="s">
        <v>47</v>
      </c>
      <c r="Z2847" s="6" t="s">
        <v>205</v>
      </c>
      <c r="AA2847" s="6" t="s">
        <v>2984</v>
      </c>
      <c r="AB2847" s="7">
        <v>2</v>
      </c>
      <c r="AC2847" s="7">
        <v>25800</v>
      </c>
      <c r="AD2847" s="7">
        <v>25.8</v>
      </c>
      <c r="AE2847" s="7">
        <v>329000</v>
      </c>
    </row>
    <row r="2848" spans="1:31" ht="22" customHeight="1" x14ac:dyDescent="0.3">
      <c r="A2848" s="2">
        <v>42273</v>
      </c>
      <c r="B2848" s="3" t="s">
        <v>31</v>
      </c>
      <c r="C2848" s="3" t="s">
        <v>56</v>
      </c>
      <c r="D2848" s="4" t="s">
        <v>68</v>
      </c>
      <c r="E2848" s="4" t="s">
        <v>68</v>
      </c>
      <c r="F2848" s="4" t="s">
        <v>68</v>
      </c>
      <c r="G2848" s="4" t="s">
        <v>68</v>
      </c>
      <c r="H2848" s="4" t="s">
        <v>68</v>
      </c>
      <c r="I2848" s="3" t="s">
        <v>1843</v>
      </c>
      <c r="J2848" s="3" t="s">
        <v>1676</v>
      </c>
      <c r="K2848" s="3" t="s">
        <v>1677</v>
      </c>
      <c r="L2848" s="3" t="s">
        <v>92</v>
      </c>
      <c r="M2848" s="3" t="s">
        <v>61</v>
      </c>
      <c r="N2848" s="8">
        <v>42196711</v>
      </c>
      <c r="O2848" s="4" t="s">
        <v>68</v>
      </c>
      <c r="P2848" s="3" t="s">
        <v>1678</v>
      </c>
      <c r="Q2848" s="3" t="s">
        <v>1858</v>
      </c>
      <c r="R2848" s="3" t="s">
        <v>91</v>
      </c>
      <c r="S2848" s="3" t="s">
        <v>92</v>
      </c>
      <c r="T2848" s="3" t="s">
        <v>93</v>
      </c>
      <c r="U2848" s="3" t="s">
        <v>94</v>
      </c>
      <c r="V2848" s="3" t="s">
        <v>45</v>
      </c>
      <c r="W2848" s="3" t="s">
        <v>34</v>
      </c>
      <c r="X2848" s="3" t="s">
        <v>46</v>
      </c>
      <c r="Y2848" s="3" t="s">
        <v>47</v>
      </c>
      <c r="Z2848" s="3" t="s">
        <v>205</v>
      </c>
      <c r="AA2848" s="3" t="s">
        <v>2985</v>
      </c>
      <c r="AB2848" s="4">
        <v>2</v>
      </c>
      <c r="AC2848" s="4">
        <v>23158</v>
      </c>
      <c r="AD2848" s="4">
        <v>23.16</v>
      </c>
      <c r="AE2848" s="4">
        <v>295000</v>
      </c>
    </row>
    <row r="2849" spans="1:31" ht="22" customHeight="1" x14ac:dyDescent="0.3">
      <c r="A2849" s="5">
        <v>42269</v>
      </c>
      <c r="B2849" s="6" t="s">
        <v>107</v>
      </c>
      <c r="C2849" s="6" t="s">
        <v>56</v>
      </c>
      <c r="D2849" s="7" t="s">
        <v>68</v>
      </c>
      <c r="E2849" s="7" t="s">
        <v>68</v>
      </c>
      <c r="F2849" s="7" t="s">
        <v>68</v>
      </c>
      <c r="G2849" s="7" t="s">
        <v>68</v>
      </c>
      <c r="H2849" s="7" t="s">
        <v>68</v>
      </c>
      <c r="I2849" s="6" t="s">
        <v>1843</v>
      </c>
      <c r="J2849" s="6" t="s">
        <v>108</v>
      </c>
      <c r="K2849" s="6" t="s">
        <v>109</v>
      </c>
      <c r="L2849" s="6" t="s">
        <v>110</v>
      </c>
      <c r="M2849" s="6" t="s">
        <v>61</v>
      </c>
      <c r="N2849" s="7">
        <v>4753761516.5299997</v>
      </c>
      <c r="O2849" s="7">
        <v>5421594553.2399998</v>
      </c>
      <c r="P2849" s="6" t="s">
        <v>1856</v>
      </c>
      <c r="Q2849" s="6" t="s">
        <v>1858</v>
      </c>
      <c r="R2849" s="6" t="s">
        <v>133</v>
      </c>
      <c r="S2849" s="6" t="s">
        <v>110</v>
      </c>
      <c r="T2849" s="6" t="s">
        <v>134</v>
      </c>
      <c r="U2849" s="6" t="s">
        <v>115</v>
      </c>
      <c r="V2849" s="6" t="s">
        <v>45</v>
      </c>
      <c r="W2849" s="6" t="s">
        <v>34</v>
      </c>
      <c r="X2849" s="6" t="s">
        <v>46</v>
      </c>
      <c r="Y2849" s="6" t="s">
        <v>47</v>
      </c>
      <c r="Z2849" s="6" t="s">
        <v>205</v>
      </c>
      <c r="AA2849" s="6" t="s">
        <v>2986</v>
      </c>
      <c r="AB2849" s="7">
        <v>2</v>
      </c>
      <c r="AC2849" s="7">
        <v>25360</v>
      </c>
      <c r="AD2849" s="7">
        <v>25.36</v>
      </c>
      <c r="AE2849" s="7">
        <v>323000</v>
      </c>
    </row>
    <row r="2850" spans="1:31" ht="22" customHeight="1" x14ac:dyDescent="0.3">
      <c r="A2850" s="2">
        <v>42269</v>
      </c>
      <c r="B2850" s="3" t="s">
        <v>31</v>
      </c>
      <c r="C2850" s="3" t="s">
        <v>56</v>
      </c>
      <c r="D2850" s="4" t="s">
        <v>68</v>
      </c>
      <c r="E2850" s="4" t="s">
        <v>68</v>
      </c>
      <c r="F2850" s="4" t="s">
        <v>68</v>
      </c>
      <c r="G2850" s="4" t="s">
        <v>68</v>
      </c>
      <c r="H2850" s="4" t="s">
        <v>68</v>
      </c>
      <c r="I2850" s="3" t="s">
        <v>1843</v>
      </c>
      <c r="J2850" s="3" t="s">
        <v>2924</v>
      </c>
      <c r="K2850" s="3" t="s">
        <v>580</v>
      </c>
      <c r="L2850" s="3" t="s">
        <v>110</v>
      </c>
      <c r="M2850" s="4" t="s">
        <v>68</v>
      </c>
      <c r="N2850" s="4" t="s">
        <v>68</v>
      </c>
      <c r="O2850" s="4" t="s">
        <v>68</v>
      </c>
      <c r="P2850" s="3" t="s">
        <v>2925</v>
      </c>
      <c r="Q2850" s="3" t="s">
        <v>1858</v>
      </c>
      <c r="R2850" s="3" t="s">
        <v>133</v>
      </c>
      <c r="S2850" s="3" t="s">
        <v>110</v>
      </c>
      <c r="T2850" s="3" t="s">
        <v>134</v>
      </c>
      <c r="U2850" s="3" t="s">
        <v>115</v>
      </c>
      <c r="V2850" s="3" t="s">
        <v>45</v>
      </c>
      <c r="W2850" s="3" t="s">
        <v>34</v>
      </c>
      <c r="X2850" s="3" t="s">
        <v>46</v>
      </c>
      <c r="Y2850" s="3" t="s">
        <v>47</v>
      </c>
      <c r="Z2850" s="3" t="s">
        <v>205</v>
      </c>
      <c r="AA2850" s="3" t="s">
        <v>2987</v>
      </c>
      <c r="AB2850" s="4">
        <v>4</v>
      </c>
      <c r="AC2850" s="4">
        <v>50920</v>
      </c>
      <c r="AD2850" s="4">
        <v>50.92</v>
      </c>
      <c r="AE2850" s="4">
        <v>648000</v>
      </c>
    </row>
    <row r="2851" spans="1:31" ht="22" customHeight="1" x14ac:dyDescent="0.3">
      <c r="A2851" s="5">
        <v>42269</v>
      </c>
      <c r="B2851" s="6" t="s">
        <v>107</v>
      </c>
      <c r="C2851" s="6" t="s">
        <v>56</v>
      </c>
      <c r="D2851" s="7" t="s">
        <v>68</v>
      </c>
      <c r="E2851" s="7" t="s">
        <v>68</v>
      </c>
      <c r="F2851" s="7" t="s">
        <v>68</v>
      </c>
      <c r="G2851" s="7" t="s">
        <v>68</v>
      </c>
      <c r="H2851" s="7" t="s">
        <v>68</v>
      </c>
      <c r="I2851" s="6" t="s">
        <v>1843</v>
      </c>
      <c r="J2851" s="6" t="s">
        <v>1429</v>
      </c>
      <c r="K2851" s="6" t="s">
        <v>1430</v>
      </c>
      <c r="L2851" s="6" t="s">
        <v>110</v>
      </c>
      <c r="M2851" s="6" t="s">
        <v>61</v>
      </c>
      <c r="N2851" s="7">
        <v>4753761516.5299997</v>
      </c>
      <c r="O2851" s="7">
        <v>5288790928.5600004</v>
      </c>
      <c r="P2851" s="6" t="s">
        <v>1431</v>
      </c>
      <c r="Q2851" s="6" t="s">
        <v>1858</v>
      </c>
      <c r="R2851" s="6" t="s">
        <v>133</v>
      </c>
      <c r="S2851" s="6" t="s">
        <v>110</v>
      </c>
      <c r="T2851" s="6" t="s">
        <v>134</v>
      </c>
      <c r="U2851" s="6" t="s">
        <v>115</v>
      </c>
      <c r="V2851" s="6" t="s">
        <v>45</v>
      </c>
      <c r="W2851" s="6" t="s">
        <v>34</v>
      </c>
      <c r="X2851" s="6" t="s">
        <v>46</v>
      </c>
      <c r="Y2851" s="6" t="s">
        <v>47</v>
      </c>
      <c r="Z2851" s="6" t="s">
        <v>205</v>
      </c>
      <c r="AA2851" s="6" t="s">
        <v>2988</v>
      </c>
      <c r="AB2851" s="7">
        <v>6</v>
      </c>
      <c r="AC2851" s="7">
        <v>76120</v>
      </c>
      <c r="AD2851" s="7">
        <v>76.12</v>
      </c>
      <c r="AE2851" s="7">
        <v>969000</v>
      </c>
    </row>
    <row r="2852" spans="1:31" ht="22" customHeight="1" x14ac:dyDescent="0.3">
      <c r="A2852" s="2">
        <v>42269</v>
      </c>
      <c r="B2852" s="3" t="s">
        <v>107</v>
      </c>
      <c r="C2852" s="3" t="s">
        <v>56</v>
      </c>
      <c r="D2852" s="4" t="s">
        <v>68</v>
      </c>
      <c r="E2852" s="4" t="s">
        <v>68</v>
      </c>
      <c r="F2852" s="4" t="s">
        <v>68</v>
      </c>
      <c r="G2852" s="4" t="s">
        <v>68</v>
      </c>
      <c r="H2852" s="4" t="s">
        <v>68</v>
      </c>
      <c r="I2852" s="3" t="s">
        <v>1843</v>
      </c>
      <c r="J2852" s="3" t="s">
        <v>108</v>
      </c>
      <c r="K2852" s="3" t="s">
        <v>109</v>
      </c>
      <c r="L2852" s="3" t="s">
        <v>110</v>
      </c>
      <c r="M2852" s="3" t="s">
        <v>61</v>
      </c>
      <c r="N2852" s="4">
        <v>4753761516.5299997</v>
      </c>
      <c r="O2852" s="4">
        <v>5421594553.2399998</v>
      </c>
      <c r="P2852" s="3" t="s">
        <v>1856</v>
      </c>
      <c r="Q2852" s="3" t="s">
        <v>1858</v>
      </c>
      <c r="R2852" s="3" t="s">
        <v>133</v>
      </c>
      <c r="S2852" s="3" t="s">
        <v>110</v>
      </c>
      <c r="T2852" s="3" t="s">
        <v>134</v>
      </c>
      <c r="U2852" s="3" t="s">
        <v>115</v>
      </c>
      <c r="V2852" s="3" t="s">
        <v>45</v>
      </c>
      <c r="W2852" s="3" t="s">
        <v>34</v>
      </c>
      <c r="X2852" s="3" t="s">
        <v>46</v>
      </c>
      <c r="Y2852" s="3" t="s">
        <v>47</v>
      </c>
      <c r="Z2852" s="3" t="s">
        <v>971</v>
      </c>
      <c r="AA2852" s="3" t="s">
        <v>2989</v>
      </c>
      <c r="AB2852" s="4">
        <v>4</v>
      </c>
      <c r="AC2852" s="4">
        <v>38480</v>
      </c>
      <c r="AD2852" s="4">
        <v>38.479999999999997</v>
      </c>
      <c r="AE2852" s="4">
        <v>846000</v>
      </c>
    </row>
    <row r="2853" spans="1:31" ht="22" customHeight="1" x14ac:dyDescent="0.3">
      <c r="A2853" s="5">
        <v>42269</v>
      </c>
      <c r="B2853" s="6" t="s">
        <v>31</v>
      </c>
      <c r="C2853" s="6" t="s">
        <v>56</v>
      </c>
      <c r="D2853" s="7" t="s">
        <v>68</v>
      </c>
      <c r="E2853" s="7" t="s">
        <v>68</v>
      </c>
      <c r="F2853" s="7" t="s">
        <v>68</v>
      </c>
      <c r="G2853" s="7" t="s">
        <v>68</v>
      </c>
      <c r="H2853" s="7" t="s">
        <v>68</v>
      </c>
      <c r="I2853" s="6" t="s">
        <v>1843</v>
      </c>
      <c r="J2853" s="6" t="s">
        <v>131</v>
      </c>
      <c r="K2853" s="7" t="s">
        <v>68</v>
      </c>
      <c r="L2853" s="7" t="s">
        <v>68</v>
      </c>
      <c r="M2853" s="6" t="s">
        <v>61</v>
      </c>
      <c r="N2853" s="7" t="s">
        <v>68</v>
      </c>
      <c r="O2853" s="7" t="s">
        <v>68</v>
      </c>
      <c r="P2853" s="6" t="s">
        <v>2782</v>
      </c>
      <c r="Q2853" s="6" t="s">
        <v>1858</v>
      </c>
      <c r="R2853" s="6" t="s">
        <v>133</v>
      </c>
      <c r="S2853" s="6" t="s">
        <v>110</v>
      </c>
      <c r="T2853" s="6" t="s">
        <v>134</v>
      </c>
      <c r="U2853" s="6" t="s">
        <v>115</v>
      </c>
      <c r="V2853" s="6" t="s">
        <v>45</v>
      </c>
      <c r="W2853" s="6" t="s">
        <v>34</v>
      </c>
      <c r="X2853" s="6" t="s">
        <v>46</v>
      </c>
      <c r="Y2853" s="6" t="s">
        <v>47</v>
      </c>
      <c r="Z2853" s="6" t="s">
        <v>971</v>
      </c>
      <c r="AA2853" s="6" t="s">
        <v>2990</v>
      </c>
      <c r="AB2853" s="7">
        <v>2</v>
      </c>
      <c r="AC2853" s="7">
        <v>16984</v>
      </c>
      <c r="AD2853" s="7">
        <v>16.98</v>
      </c>
      <c r="AE2853" s="7">
        <v>373000</v>
      </c>
    </row>
    <row r="2854" spans="1:31" ht="22" customHeight="1" x14ac:dyDescent="0.3">
      <c r="A2854" s="2">
        <v>42269</v>
      </c>
      <c r="B2854" s="3" t="s">
        <v>31</v>
      </c>
      <c r="C2854" s="3" t="s">
        <v>56</v>
      </c>
      <c r="D2854" s="4" t="s">
        <v>68</v>
      </c>
      <c r="E2854" s="4" t="s">
        <v>68</v>
      </c>
      <c r="F2854" s="4" t="s">
        <v>68</v>
      </c>
      <c r="G2854" s="4" t="s">
        <v>68</v>
      </c>
      <c r="H2854" s="4" t="s">
        <v>68</v>
      </c>
      <c r="I2854" s="3" t="s">
        <v>1843</v>
      </c>
      <c r="J2854" s="3" t="s">
        <v>1774</v>
      </c>
      <c r="K2854" s="4" t="s">
        <v>68</v>
      </c>
      <c r="L2854" s="3" t="s">
        <v>1775</v>
      </c>
      <c r="M2854" s="4" t="s">
        <v>68</v>
      </c>
      <c r="N2854" s="4" t="s">
        <v>68</v>
      </c>
      <c r="O2854" s="4" t="s">
        <v>68</v>
      </c>
      <c r="P2854" s="3" t="s">
        <v>1776</v>
      </c>
      <c r="Q2854" s="3" t="s">
        <v>1858</v>
      </c>
      <c r="R2854" s="3" t="s">
        <v>82</v>
      </c>
      <c r="S2854" s="3" t="s">
        <v>79</v>
      </c>
      <c r="T2854" s="3" t="s">
        <v>83</v>
      </c>
      <c r="U2854" s="3" t="s">
        <v>65</v>
      </c>
      <c r="V2854" s="3" t="s">
        <v>45</v>
      </c>
      <c r="W2854" s="3" t="s">
        <v>34</v>
      </c>
      <c r="X2854" s="3" t="s">
        <v>46</v>
      </c>
      <c r="Y2854" s="3" t="s">
        <v>47</v>
      </c>
      <c r="Z2854" s="3" t="s">
        <v>84</v>
      </c>
      <c r="AA2854" s="3" t="s">
        <v>2950</v>
      </c>
      <c r="AB2854" s="4">
        <v>7</v>
      </c>
      <c r="AC2854" s="4">
        <v>101514</v>
      </c>
      <c r="AD2854" s="4">
        <v>101.51</v>
      </c>
      <c r="AE2854" s="4">
        <v>352000</v>
      </c>
    </row>
    <row r="2855" spans="1:31" ht="22" customHeight="1" x14ac:dyDescent="0.3">
      <c r="A2855" s="5">
        <v>42269</v>
      </c>
      <c r="B2855" s="6" t="s">
        <v>31</v>
      </c>
      <c r="C2855" s="6" t="s">
        <v>56</v>
      </c>
      <c r="D2855" s="7" t="s">
        <v>68</v>
      </c>
      <c r="E2855" s="7" t="s">
        <v>68</v>
      </c>
      <c r="F2855" s="7" t="s">
        <v>68</v>
      </c>
      <c r="G2855" s="7" t="s">
        <v>68</v>
      </c>
      <c r="H2855" s="7" t="s">
        <v>68</v>
      </c>
      <c r="I2855" s="6" t="s">
        <v>1955</v>
      </c>
      <c r="J2855" s="6" t="s">
        <v>2680</v>
      </c>
      <c r="K2855" s="7" t="s">
        <v>68</v>
      </c>
      <c r="L2855" s="6" t="s">
        <v>350</v>
      </c>
      <c r="M2855" s="7" t="s">
        <v>68</v>
      </c>
      <c r="N2855" s="7" t="s">
        <v>68</v>
      </c>
      <c r="O2855" s="7" t="s">
        <v>68</v>
      </c>
      <c r="P2855" s="6" t="s">
        <v>2681</v>
      </c>
      <c r="Q2855" s="6" t="s">
        <v>1858</v>
      </c>
      <c r="R2855" s="6" t="s">
        <v>790</v>
      </c>
      <c r="S2855" s="6" t="s">
        <v>788</v>
      </c>
      <c r="T2855" s="6" t="s">
        <v>791</v>
      </c>
      <c r="U2855" s="6" t="s">
        <v>352</v>
      </c>
      <c r="V2855" s="6" t="s">
        <v>45</v>
      </c>
      <c r="W2855" s="6" t="s">
        <v>34</v>
      </c>
      <c r="X2855" s="6" t="s">
        <v>46</v>
      </c>
      <c r="Y2855" s="6" t="s">
        <v>47</v>
      </c>
      <c r="Z2855" s="6" t="s">
        <v>2695</v>
      </c>
      <c r="AA2855" s="6" t="s">
        <v>2991</v>
      </c>
      <c r="AB2855" s="7">
        <v>6</v>
      </c>
      <c r="AC2855" s="7">
        <v>113538</v>
      </c>
      <c r="AD2855" s="7">
        <v>113.54</v>
      </c>
      <c r="AE2855" s="6" t="s">
        <v>68</v>
      </c>
    </row>
    <row r="2856" spans="1:31" ht="22" customHeight="1" x14ac:dyDescent="0.3">
      <c r="A2856" s="2">
        <v>42269</v>
      </c>
      <c r="B2856" s="3" t="s">
        <v>31</v>
      </c>
      <c r="C2856" s="3" t="s">
        <v>56</v>
      </c>
      <c r="D2856" s="4" t="s">
        <v>68</v>
      </c>
      <c r="E2856" s="4" t="s">
        <v>68</v>
      </c>
      <c r="F2856" s="4" t="s">
        <v>68</v>
      </c>
      <c r="G2856" s="4" t="s">
        <v>68</v>
      </c>
      <c r="H2856" s="4" t="s">
        <v>68</v>
      </c>
      <c r="I2856" s="3" t="s">
        <v>1843</v>
      </c>
      <c r="J2856" s="3" t="s">
        <v>200</v>
      </c>
      <c r="K2856" s="4" t="s">
        <v>68</v>
      </c>
      <c r="L2856" s="3" t="s">
        <v>99</v>
      </c>
      <c r="M2856" s="4" t="s">
        <v>68</v>
      </c>
      <c r="N2856" s="4" t="s">
        <v>68</v>
      </c>
      <c r="O2856" s="4" t="s">
        <v>68</v>
      </c>
      <c r="P2856" s="3" t="s">
        <v>202</v>
      </c>
      <c r="Q2856" s="3" t="s">
        <v>1858</v>
      </c>
      <c r="R2856" s="3" t="s">
        <v>210</v>
      </c>
      <c r="S2856" s="3" t="s">
        <v>110</v>
      </c>
      <c r="T2856" s="3" t="s">
        <v>211</v>
      </c>
      <c r="U2856" s="3" t="s">
        <v>115</v>
      </c>
      <c r="V2856" s="3" t="s">
        <v>45</v>
      </c>
      <c r="W2856" s="3" t="s">
        <v>34</v>
      </c>
      <c r="X2856" s="3" t="s">
        <v>46</v>
      </c>
      <c r="Y2856" s="3" t="s">
        <v>47</v>
      </c>
      <c r="Z2856" s="3" t="s">
        <v>205</v>
      </c>
      <c r="AA2856" s="3" t="s">
        <v>2992</v>
      </c>
      <c r="AB2856" s="4">
        <v>2</v>
      </c>
      <c r="AC2856" s="4">
        <v>25480</v>
      </c>
      <c r="AD2856" s="4">
        <v>25.48</v>
      </c>
      <c r="AE2856" s="4">
        <v>324000</v>
      </c>
    </row>
    <row r="2857" spans="1:31" ht="22" customHeight="1" x14ac:dyDescent="0.3">
      <c r="A2857" s="5">
        <v>42269</v>
      </c>
      <c r="B2857" s="6" t="s">
        <v>107</v>
      </c>
      <c r="C2857" s="6" t="s">
        <v>56</v>
      </c>
      <c r="D2857" s="7" t="s">
        <v>68</v>
      </c>
      <c r="E2857" s="7" t="s">
        <v>68</v>
      </c>
      <c r="F2857" s="7" t="s">
        <v>68</v>
      </c>
      <c r="G2857" s="7" t="s">
        <v>68</v>
      </c>
      <c r="H2857" s="7" t="s">
        <v>68</v>
      </c>
      <c r="I2857" s="6" t="s">
        <v>1843</v>
      </c>
      <c r="J2857" s="6" t="s">
        <v>108</v>
      </c>
      <c r="K2857" s="6" t="s">
        <v>109</v>
      </c>
      <c r="L2857" s="6" t="s">
        <v>110</v>
      </c>
      <c r="M2857" s="6" t="s">
        <v>61</v>
      </c>
      <c r="N2857" s="7">
        <v>4753761516.5299997</v>
      </c>
      <c r="O2857" s="7">
        <v>5421594553.2399998</v>
      </c>
      <c r="P2857" s="6" t="s">
        <v>1856</v>
      </c>
      <c r="Q2857" s="6" t="s">
        <v>1858</v>
      </c>
      <c r="R2857" s="6" t="s">
        <v>133</v>
      </c>
      <c r="S2857" s="6" t="s">
        <v>110</v>
      </c>
      <c r="T2857" s="6" t="s">
        <v>134</v>
      </c>
      <c r="U2857" s="6" t="s">
        <v>115</v>
      </c>
      <c r="V2857" s="6" t="s">
        <v>45</v>
      </c>
      <c r="W2857" s="6" t="s">
        <v>34</v>
      </c>
      <c r="X2857" s="6" t="s">
        <v>46</v>
      </c>
      <c r="Y2857" s="6" t="s">
        <v>47</v>
      </c>
      <c r="Z2857" s="6" t="s">
        <v>205</v>
      </c>
      <c r="AA2857" s="6" t="s">
        <v>2993</v>
      </c>
      <c r="AB2857" s="7">
        <v>10</v>
      </c>
      <c r="AC2857" s="7">
        <v>126800</v>
      </c>
      <c r="AD2857" s="7">
        <v>126.8</v>
      </c>
      <c r="AE2857" s="7">
        <v>1615000</v>
      </c>
    </row>
    <row r="2858" spans="1:31" ht="22" customHeight="1" x14ac:dyDescent="0.3">
      <c r="A2858" s="2">
        <v>42269</v>
      </c>
      <c r="B2858" s="3" t="s">
        <v>107</v>
      </c>
      <c r="C2858" s="3" t="s">
        <v>56</v>
      </c>
      <c r="D2858" s="4" t="s">
        <v>68</v>
      </c>
      <c r="E2858" s="4" t="s">
        <v>68</v>
      </c>
      <c r="F2858" s="4" t="s">
        <v>68</v>
      </c>
      <c r="G2858" s="4" t="s">
        <v>68</v>
      </c>
      <c r="H2858" s="4" t="s">
        <v>68</v>
      </c>
      <c r="I2858" s="3" t="s">
        <v>1843</v>
      </c>
      <c r="J2858" s="3" t="s">
        <v>108</v>
      </c>
      <c r="K2858" s="3" t="s">
        <v>109</v>
      </c>
      <c r="L2858" s="3" t="s">
        <v>110</v>
      </c>
      <c r="M2858" s="3" t="s">
        <v>61</v>
      </c>
      <c r="N2858" s="4">
        <v>4753761516.5299997</v>
      </c>
      <c r="O2858" s="4">
        <v>5421594553.2399998</v>
      </c>
      <c r="P2858" s="3" t="s">
        <v>1856</v>
      </c>
      <c r="Q2858" s="3" t="s">
        <v>1858</v>
      </c>
      <c r="R2858" s="3" t="s">
        <v>210</v>
      </c>
      <c r="S2858" s="3" t="s">
        <v>110</v>
      </c>
      <c r="T2858" s="3" t="s">
        <v>211</v>
      </c>
      <c r="U2858" s="3" t="s">
        <v>115</v>
      </c>
      <c r="V2858" s="3" t="s">
        <v>45</v>
      </c>
      <c r="W2858" s="3" t="s">
        <v>34</v>
      </c>
      <c r="X2858" s="3" t="s">
        <v>46</v>
      </c>
      <c r="Y2858" s="3" t="s">
        <v>47</v>
      </c>
      <c r="Z2858" s="3" t="s">
        <v>971</v>
      </c>
      <c r="AA2858" s="3" t="s">
        <v>2994</v>
      </c>
      <c r="AB2858" s="4">
        <v>2</v>
      </c>
      <c r="AC2858" s="4">
        <v>19240</v>
      </c>
      <c r="AD2858" s="4">
        <v>19.239999999999998</v>
      </c>
      <c r="AE2858" s="4">
        <v>423000</v>
      </c>
    </row>
    <row r="2859" spans="1:31" ht="22" customHeight="1" x14ac:dyDescent="0.3">
      <c r="A2859" s="5">
        <v>42269</v>
      </c>
      <c r="B2859" s="6" t="s">
        <v>107</v>
      </c>
      <c r="C2859" s="6" t="s">
        <v>56</v>
      </c>
      <c r="D2859" s="7" t="s">
        <v>68</v>
      </c>
      <c r="E2859" s="7" t="s">
        <v>68</v>
      </c>
      <c r="F2859" s="7" t="s">
        <v>68</v>
      </c>
      <c r="G2859" s="7" t="s">
        <v>68</v>
      </c>
      <c r="H2859" s="7" t="s">
        <v>68</v>
      </c>
      <c r="I2859" s="6" t="s">
        <v>1843</v>
      </c>
      <c r="J2859" s="6" t="s">
        <v>108</v>
      </c>
      <c r="K2859" s="6" t="s">
        <v>109</v>
      </c>
      <c r="L2859" s="6" t="s">
        <v>110</v>
      </c>
      <c r="M2859" s="6" t="s">
        <v>61</v>
      </c>
      <c r="N2859" s="7">
        <v>4753761516.5299997</v>
      </c>
      <c r="O2859" s="7">
        <v>5421594553.2399998</v>
      </c>
      <c r="P2859" s="6" t="s">
        <v>1856</v>
      </c>
      <c r="Q2859" s="6" t="s">
        <v>1858</v>
      </c>
      <c r="R2859" s="6" t="s">
        <v>133</v>
      </c>
      <c r="S2859" s="6" t="s">
        <v>110</v>
      </c>
      <c r="T2859" s="6" t="s">
        <v>134</v>
      </c>
      <c r="U2859" s="6" t="s">
        <v>115</v>
      </c>
      <c r="V2859" s="6" t="s">
        <v>45</v>
      </c>
      <c r="W2859" s="6" t="s">
        <v>34</v>
      </c>
      <c r="X2859" s="6" t="s">
        <v>46</v>
      </c>
      <c r="Y2859" s="6" t="s">
        <v>47</v>
      </c>
      <c r="Z2859" s="6" t="s">
        <v>205</v>
      </c>
      <c r="AA2859" s="6" t="s">
        <v>2995</v>
      </c>
      <c r="AB2859" s="7">
        <v>2</v>
      </c>
      <c r="AC2859" s="7">
        <v>25320</v>
      </c>
      <c r="AD2859" s="7">
        <v>25.32</v>
      </c>
      <c r="AE2859" s="7">
        <v>322000</v>
      </c>
    </row>
    <row r="2860" spans="1:31" ht="22" hidden="1" customHeight="1" x14ac:dyDescent="0.3">
      <c r="A2860" s="2">
        <v>42269</v>
      </c>
      <c r="B2860" s="3" t="s">
        <v>341</v>
      </c>
      <c r="C2860" s="3" t="s">
        <v>903</v>
      </c>
      <c r="D2860" s="4" t="s">
        <v>68</v>
      </c>
      <c r="E2860" s="4" t="s">
        <v>68</v>
      </c>
      <c r="F2860" s="4" t="s">
        <v>68</v>
      </c>
      <c r="G2860" s="4" t="s">
        <v>68</v>
      </c>
      <c r="H2860" s="4" t="s">
        <v>68</v>
      </c>
      <c r="I2860" s="3" t="s">
        <v>2996</v>
      </c>
      <c r="J2860" s="3" t="s">
        <v>108</v>
      </c>
      <c r="K2860" s="3" t="s">
        <v>109</v>
      </c>
      <c r="L2860" s="3" t="s">
        <v>110</v>
      </c>
      <c r="M2860" s="3" t="s">
        <v>61</v>
      </c>
      <c r="N2860" s="4">
        <v>4753761516.5299997</v>
      </c>
      <c r="O2860" s="4">
        <v>5421594553.2399998</v>
      </c>
      <c r="P2860" s="3" t="s">
        <v>1856</v>
      </c>
      <c r="Q2860" s="3" t="s">
        <v>905</v>
      </c>
      <c r="R2860" s="3" t="s">
        <v>210</v>
      </c>
      <c r="S2860" s="3" t="s">
        <v>110</v>
      </c>
      <c r="T2860" s="3" t="s">
        <v>211</v>
      </c>
      <c r="U2860" s="3" t="s">
        <v>115</v>
      </c>
      <c r="V2860" s="3" t="s">
        <v>45</v>
      </c>
      <c r="W2860" s="3" t="s">
        <v>34</v>
      </c>
      <c r="X2860" s="3" t="s">
        <v>46</v>
      </c>
      <c r="Y2860" s="3" t="s">
        <v>47</v>
      </c>
      <c r="Z2860" s="3" t="s">
        <v>971</v>
      </c>
      <c r="AA2860" s="3" t="s">
        <v>2997</v>
      </c>
      <c r="AB2860" s="4">
        <v>2</v>
      </c>
      <c r="AC2860" s="4">
        <v>22668</v>
      </c>
      <c r="AD2860" s="4">
        <v>22.67</v>
      </c>
      <c r="AE2860" s="4">
        <v>498000</v>
      </c>
    </row>
    <row r="2861" spans="1:31" ht="22" customHeight="1" x14ac:dyDescent="0.3">
      <c r="A2861" s="5">
        <v>42266</v>
      </c>
      <c r="B2861" s="6" t="s">
        <v>31</v>
      </c>
      <c r="C2861" s="6" t="s">
        <v>56</v>
      </c>
      <c r="D2861" s="6" t="s">
        <v>222</v>
      </c>
      <c r="E2861" s="6" t="s">
        <v>34</v>
      </c>
      <c r="F2861" s="7" t="s">
        <v>68</v>
      </c>
      <c r="G2861" s="7" t="s">
        <v>68</v>
      </c>
      <c r="H2861" s="7" t="s">
        <v>68</v>
      </c>
      <c r="I2861" s="6" t="s">
        <v>1882</v>
      </c>
      <c r="J2861" s="6" t="s">
        <v>2998</v>
      </c>
      <c r="K2861" s="6" t="s">
        <v>2999</v>
      </c>
      <c r="L2861" s="6" t="s">
        <v>99</v>
      </c>
      <c r="M2861" s="6" t="s">
        <v>3000</v>
      </c>
      <c r="N2861" s="7" t="s">
        <v>68</v>
      </c>
      <c r="O2861" s="7" t="s">
        <v>68</v>
      </c>
      <c r="P2861" s="6" t="s">
        <v>3001</v>
      </c>
      <c r="Q2861" s="6" t="s">
        <v>1858</v>
      </c>
      <c r="R2861" s="6" t="s">
        <v>102</v>
      </c>
      <c r="S2861" s="6" t="s">
        <v>99</v>
      </c>
      <c r="T2861" s="6" t="s">
        <v>103</v>
      </c>
      <c r="U2861" s="6" t="s">
        <v>104</v>
      </c>
      <c r="V2861" s="6" t="s">
        <v>45</v>
      </c>
      <c r="W2861" s="6" t="s">
        <v>34</v>
      </c>
      <c r="X2861" s="6" t="s">
        <v>46</v>
      </c>
      <c r="Y2861" s="6" t="s">
        <v>47</v>
      </c>
      <c r="Z2861" s="6" t="s">
        <v>2202</v>
      </c>
      <c r="AA2861" s="6" t="s">
        <v>3002</v>
      </c>
      <c r="AB2861" s="7">
        <v>2</v>
      </c>
      <c r="AC2861" s="7">
        <v>23242</v>
      </c>
      <c r="AD2861" s="7">
        <v>23.24</v>
      </c>
      <c r="AE2861" s="7">
        <v>101000</v>
      </c>
    </row>
    <row r="2862" spans="1:31" ht="22" customHeight="1" x14ac:dyDescent="0.3">
      <c r="A2862" s="2">
        <v>42266</v>
      </c>
      <c r="B2862" s="3" t="s">
        <v>31</v>
      </c>
      <c r="C2862" s="3" t="s">
        <v>56</v>
      </c>
      <c r="D2862" s="4" t="s">
        <v>68</v>
      </c>
      <c r="E2862" s="4" t="s">
        <v>68</v>
      </c>
      <c r="F2862" s="4" t="s">
        <v>68</v>
      </c>
      <c r="G2862" s="4" t="s">
        <v>68</v>
      </c>
      <c r="H2862" s="4" t="s">
        <v>68</v>
      </c>
      <c r="I2862" s="3" t="s">
        <v>1843</v>
      </c>
      <c r="J2862" s="3" t="s">
        <v>1676</v>
      </c>
      <c r="K2862" s="3" t="s">
        <v>1677</v>
      </c>
      <c r="L2862" s="3" t="s">
        <v>92</v>
      </c>
      <c r="M2862" s="3" t="s">
        <v>61</v>
      </c>
      <c r="N2862" s="8">
        <v>42196711</v>
      </c>
      <c r="O2862" s="4" t="s">
        <v>68</v>
      </c>
      <c r="P2862" s="3" t="s">
        <v>1678</v>
      </c>
      <c r="Q2862" s="3" t="s">
        <v>1858</v>
      </c>
      <c r="R2862" s="3" t="s">
        <v>91</v>
      </c>
      <c r="S2862" s="3" t="s">
        <v>92</v>
      </c>
      <c r="T2862" s="3" t="s">
        <v>93</v>
      </c>
      <c r="U2862" s="3" t="s">
        <v>94</v>
      </c>
      <c r="V2862" s="3" t="s">
        <v>45</v>
      </c>
      <c r="W2862" s="3" t="s">
        <v>34</v>
      </c>
      <c r="X2862" s="3" t="s">
        <v>46</v>
      </c>
      <c r="Y2862" s="3" t="s">
        <v>47</v>
      </c>
      <c r="Z2862" s="3" t="s">
        <v>205</v>
      </c>
      <c r="AA2862" s="3" t="s">
        <v>3003</v>
      </c>
      <c r="AB2862" s="4">
        <v>8</v>
      </c>
      <c r="AC2862" s="4">
        <v>99936</v>
      </c>
      <c r="AD2862" s="4">
        <v>99.94</v>
      </c>
      <c r="AE2862" s="4">
        <v>1273000</v>
      </c>
    </row>
    <row r="2863" spans="1:31" ht="22" customHeight="1" x14ac:dyDescent="0.3">
      <c r="A2863" s="5">
        <v>42266</v>
      </c>
      <c r="B2863" s="6" t="s">
        <v>31</v>
      </c>
      <c r="C2863" s="6" t="s">
        <v>56</v>
      </c>
      <c r="D2863" s="7" t="s">
        <v>68</v>
      </c>
      <c r="E2863" s="7" t="s">
        <v>68</v>
      </c>
      <c r="F2863" s="7" t="s">
        <v>68</v>
      </c>
      <c r="G2863" s="7" t="s">
        <v>68</v>
      </c>
      <c r="H2863" s="7" t="s">
        <v>68</v>
      </c>
      <c r="I2863" s="6" t="s">
        <v>1843</v>
      </c>
      <c r="J2863" s="6" t="s">
        <v>1676</v>
      </c>
      <c r="K2863" s="6" t="s">
        <v>1677</v>
      </c>
      <c r="L2863" s="6" t="s">
        <v>92</v>
      </c>
      <c r="M2863" s="6" t="s">
        <v>61</v>
      </c>
      <c r="N2863" s="9">
        <v>42196711</v>
      </c>
      <c r="O2863" s="7" t="s">
        <v>68</v>
      </c>
      <c r="P2863" s="6" t="s">
        <v>1678</v>
      </c>
      <c r="Q2863" s="6" t="s">
        <v>1858</v>
      </c>
      <c r="R2863" s="6" t="s">
        <v>91</v>
      </c>
      <c r="S2863" s="6" t="s">
        <v>92</v>
      </c>
      <c r="T2863" s="6" t="s">
        <v>93</v>
      </c>
      <c r="U2863" s="6" t="s">
        <v>94</v>
      </c>
      <c r="V2863" s="6" t="s">
        <v>45</v>
      </c>
      <c r="W2863" s="6" t="s">
        <v>34</v>
      </c>
      <c r="X2863" s="6" t="s">
        <v>46</v>
      </c>
      <c r="Y2863" s="6" t="s">
        <v>47</v>
      </c>
      <c r="Z2863" s="6" t="s">
        <v>205</v>
      </c>
      <c r="AA2863" s="6" t="s">
        <v>2909</v>
      </c>
      <c r="AB2863" s="7">
        <v>2</v>
      </c>
      <c r="AC2863" s="7">
        <v>23158</v>
      </c>
      <c r="AD2863" s="7">
        <v>23.16</v>
      </c>
      <c r="AE2863" s="7">
        <v>295000</v>
      </c>
    </row>
    <row r="2864" spans="1:31" ht="22" customHeight="1" x14ac:dyDescent="0.3">
      <c r="A2864" s="2">
        <v>42266</v>
      </c>
      <c r="B2864" s="3" t="s">
        <v>31</v>
      </c>
      <c r="C2864" s="3" t="s">
        <v>56</v>
      </c>
      <c r="D2864" s="4" t="s">
        <v>68</v>
      </c>
      <c r="E2864" s="4" t="s">
        <v>68</v>
      </c>
      <c r="F2864" s="4" t="s">
        <v>68</v>
      </c>
      <c r="G2864" s="4" t="s">
        <v>68</v>
      </c>
      <c r="H2864" s="4" t="s">
        <v>68</v>
      </c>
      <c r="I2864" s="3" t="s">
        <v>1843</v>
      </c>
      <c r="J2864" s="3" t="s">
        <v>1676</v>
      </c>
      <c r="K2864" s="3" t="s">
        <v>1677</v>
      </c>
      <c r="L2864" s="3" t="s">
        <v>92</v>
      </c>
      <c r="M2864" s="3" t="s">
        <v>61</v>
      </c>
      <c r="N2864" s="8">
        <v>42196711</v>
      </c>
      <c r="O2864" s="4" t="s">
        <v>68</v>
      </c>
      <c r="P2864" s="3" t="s">
        <v>1678</v>
      </c>
      <c r="Q2864" s="3" t="s">
        <v>1858</v>
      </c>
      <c r="R2864" s="3" t="s">
        <v>91</v>
      </c>
      <c r="S2864" s="3" t="s">
        <v>92</v>
      </c>
      <c r="T2864" s="3" t="s">
        <v>93</v>
      </c>
      <c r="U2864" s="3" t="s">
        <v>94</v>
      </c>
      <c r="V2864" s="3" t="s">
        <v>45</v>
      </c>
      <c r="W2864" s="3" t="s">
        <v>34</v>
      </c>
      <c r="X2864" s="3" t="s">
        <v>46</v>
      </c>
      <c r="Y2864" s="3" t="s">
        <v>47</v>
      </c>
      <c r="Z2864" s="3" t="s">
        <v>205</v>
      </c>
      <c r="AA2864" s="3" t="s">
        <v>3004</v>
      </c>
      <c r="AB2864" s="4">
        <v>2</v>
      </c>
      <c r="AC2864" s="4">
        <v>23158</v>
      </c>
      <c r="AD2864" s="4">
        <v>23.16</v>
      </c>
      <c r="AE2864" s="4">
        <v>295000</v>
      </c>
    </row>
    <row r="2865" spans="1:31" ht="22" customHeight="1" x14ac:dyDescent="0.3">
      <c r="A2865" s="5">
        <v>42266</v>
      </c>
      <c r="B2865" s="6" t="s">
        <v>31</v>
      </c>
      <c r="C2865" s="6" t="s">
        <v>56</v>
      </c>
      <c r="D2865" s="7" t="s">
        <v>68</v>
      </c>
      <c r="E2865" s="7" t="s">
        <v>68</v>
      </c>
      <c r="F2865" s="7" t="s">
        <v>68</v>
      </c>
      <c r="G2865" s="7" t="s">
        <v>68</v>
      </c>
      <c r="H2865" s="7" t="s">
        <v>68</v>
      </c>
      <c r="I2865" s="6" t="s">
        <v>1843</v>
      </c>
      <c r="J2865" s="6" t="s">
        <v>1676</v>
      </c>
      <c r="K2865" s="6" t="s">
        <v>1677</v>
      </c>
      <c r="L2865" s="6" t="s">
        <v>92</v>
      </c>
      <c r="M2865" s="6" t="s">
        <v>61</v>
      </c>
      <c r="N2865" s="9">
        <v>42196711</v>
      </c>
      <c r="O2865" s="7" t="s">
        <v>68</v>
      </c>
      <c r="P2865" s="6" t="s">
        <v>1678</v>
      </c>
      <c r="Q2865" s="6" t="s">
        <v>1858</v>
      </c>
      <c r="R2865" s="6" t="s">
        <v>91</v>
      </c>
      <c r="S2865" s="6" t="s">
        <v>92</v>
      </c>
      <c r="T2865" s="6" t="s">
        <v>93</v>
      </c>
      <c r="U2865" s="6" t="s">
        <v>94</v>
      </c>
      <c r="V2865" s="6" t="s">
        <v>45</v>
      </c>
      <c r="W2865" s="6" t="s">
        <v>34</v>
      </c>
      <c r="X2865" s="6" t="s">
        <v>46</v>
      </c>
      <c r="Y2865" s="6" t="s">
        <v>47</v>
      </c>
      <c r="Z2865" s="6" t="s">
        <v>205</v>
      </c>
      <c r="AA2865" s="6" t="s">
        <v>2909</v>
      </c>
      <c r="AB2865" s="7">
        <v>2</v>
      </c>
      <c r="AC2865" s="7">
        <v>23158</v>
      </c>
      <c r="AD2865" s="7">
        <v>23.16</v>
      </c>
      <c r="AE2865" s="7">
        <v>295000</v>
      </c>
    </row>
    <row r="2866" spans="1:31" ht="22" hidden="1" customHeight="1" x14ac:dyDescent="0.3">
      <c r="A2866" s="2">
        <v>42264</v>
      </c>
      <c r="B2866" s="3" t="s">
        <v>26</v>
      </c>
      <c r="C2866" s="3" t="s">
        <v>3005</v>
      </c>
      <c r="D2866" s="3" t="s">
        <v>222</v>
      </c>
      <c r="E2866" s="3" t="s">
        <v>34</v>
      </c>
      <c r="F2866" s="4" t="s">
        <v>68</v>
      </c>
      <c r="G2866" s="4" t="s">
        <v>68</v>
      </c>
      <c r="H2866" s="4" t="s">
        <v>68</v>
      </c>
      <c r="I2866" s="3" t="s">
        <v>3006</v>
      </c>
      <c r="J2866" s="3" t="s">
        <v>2635</v>
      </c>
      <c r="K2866" s="3" t="s">
        <v>1430</v>
      </c>
      <c r="L2866" s="3" t="s">
        <v>110</v>
      </c>
      <c r="M2866" s="4" t="s">
        <v>68</v>
      </c>
      <c r="N2866" s="4" t="s">
        <v>68</v>
      </c>
      <c r="O2866" s="4" t="s">
        <v>68</v>
      </c>
      <c r="P2866" s="3" t="s">
        <v>2636</v>
      </c>
      <c r="Q2866" s="3" t="s">
        <v>3007</v>
      </c>
      <c r="R2866" s="3" t="s">
        <v>2844</v>
      </c>
      <c r="S2866" s="3" t="s">
        <v>110</v>
      </c>
      <c r="T2866" s="3" t="s">
        <v>2845</v>
      </c>
      <c r="U2866" s="3" t="s">
        <v>115</v>
      </c>
      <c r="V2866" s="3" t="s">
        <v>45</v>
      </c>
      <c r="W2866" s="3" t="s">
        <v>34</v>
      </c>
      <c r="X2866" s="3" t="s">
        <v>46</v>
      </c>
      <c r="Y2866" s="3" t="s">
        <v>47</v>
      </c>
      <c r="Z2866" s="3" t="s">
        <v>2846</v>
      </c>
      <c r="AA2866" s="3" t="s">
        <v>3008</v>
      </c>
      <c r="AB2866" s="4">
        <v>1</v>
      </c>
      <c r="AC2866" s="4">
        <v>16596</v>
      </c>
      <c r="AD2866" s="4">
        <v>16.600000000000001</v>
      </c>
      <c r="AE2866" s="4">
        <v>41600</v>
      </c>
    </row>
    <row r="2867" spans="1:31" ht="22" customHeight="1" x14ac:dyDescent="0.3">
      <c r="A2867" s="5">
        <v>42264</v>
      </c>
      <c r="B2867" s="6" t="s">
        <v>31</v>
      </c>
      <c r="C2867" s="6" t="s">
        <v>56</v>
      </c>
      <c r="D2867" s="7" t="s">
        <v>68</v>
      </c>
      <c r="E2867" s="7" t="s">
        <v>68</v>
      </c>
      <c r="F2867" s="7" t="s">
        <v>68</v>
      </c>
      <c r="G2867" s="7" t="s">
        <v>68</v>
      </c>
      <c r="H2867" s="7" t="s">
        <v>68</v>
      </c>
      <c r="I2867" s="6" t="s">
        <v>1843</v>
      </c>
      <c r="J2867" s="6" t="s">
        <v>127</v>
      </c>
      <c r="K2867" s="7" t="s">
        <v>68</v>
      </c>
      <c r="L2867" s="6" t="s">
        <v>120</v>
      </c>
      <c r="M2867" s="7" t="s">
        <v>68</v>
      </c>
      <c r="N2867" s="7" t="s">
        <v>68</v>
      </c>
      <c r="O2867" s="7" t="s">
        <v>68</v>
      </c>
      <c r="P2867" s="6" t="s">
        <v>128</v>
      </c>
      <c r="Q2867" s="6" t="s">
        <v>1858</v>
      </c>
      <c r="R2867" s="6" t="s">
        <v>122</v>
      </c>
      <c r="S2867" s="6" t="s">
        <v>120</v>
      </c>
      <c r="T2867" s="6" t="s">
        <v>123</v>
      </c>
      <c r="U2867" s="6" t="s">
        <v>124</v>
      </c>
      <c r="V2867" s="6" t="s">
        <v>45</v>
      </c>
      <c r="W2867" s="6" t="s">
        <v>34</v>
      </c>
      <c r="X2867" s="6" t="s">
        <v>46</v>
      </c>
      <c r="Y2867" s="6" t="s">
        <v>47</v>
      </c>
      <c r="Z2867" s="6" t="s">
        <v>2189</v>
      </c>
      <c r="AA2867" s="6" t="s">
        <v>3009</v>
      </c>
      <c r="AB2867" s="7">
        <v>16</v>
      </c>
      <c r="AC2867" s="7">
        <v>192960.01</v>
      </c>
      <c r="AD2867" s="7">
        <v>192.96</v>
      </c>
      <c r="AE2867" s="7">
        <v>711000</v>
      </c>
    </row>
    <row r="2868" spans="1:31" ht="22" customHeight="1" x14ac:dyDescent="0.3">
      <c r="A2868" s="2">
        <v>42261</v>
      </c>
      <c r="B2868" s="3" t="s">
        <v>31</v>
      </c>
      <c r="C2868" s="3" t="s">
        <v>56</v>
      </c>
      <c r="D2868" s="4" t="s">
        <v>68</v>
      </c>
      <c r="E2868" s="4" t="s">
        <v>68</v>
      </c>
      <c r="F2868" s="4" t="s">
        <v>68</v>
      </c>
      <c r="G2868" s="4" t="s">
        <v>68</v>
      </c>
      <c r="H2868" s="4" t="s">
        <v>68</v>
      </c>
      <c r="I2868" s="3" t="s">
        <v>1843</v>
      </c>
      <c r="J2868" s="3" t="s">
        <v>200</v>
      </c>
      <c r="K2868" s="4" t="s">
        <v>68</v>
      </c>
      <c r="L2868" s="3" t="s">
        <v>99</v>
      </c>
      <c r="M2868" s="4" t="s">
        <v>68</v>
      </c>
      <c r="N2868" s="4" t="s">
        <v>68</v>
      </c>
      <c r="O2868" s="4" t="s">
        <v>68</v>
      </c>
      <c r="P2868" s="3" t="s">
        <v>202</v>
      </c>
      <c r="Q2868" s="3" t="s">
        <v>1858</v>
      </c>
      <c r="R2868" s="3" t="s">
        <v>210</v>
      </c>
      <c r="S2868" s="3" t="s">
        <v>110</v>
      </c>
      <c r="T2868" s="3" t="s">
        <v>211</v>
      </c>
      <c r="U2868" s="3" t="s">
        <v>115</v>
      </c>
      <c r="V2868" s="3" t="s">
        <v>45</v>
      </c>
      <c r="W2868" s="3" t="s">
        <v>34</v>
      </c>
      <c r="X2868" s="3" t="s">
        <v>46</v>
      </c>
      <c r="Y2868" s="3" t="s">
        <v>47</v>
      </c>
      <c r="Z2868" s="3" t="s">
        <v>205</v>
      </c>
      <c r="AA2868" s="3" t="s">
        <v>3010</v>
      </c>
      <c r="AB2868" s="4">
        <v>6</v>
      </c>
      <c r="AC2868" s="4">
        <v>76400</v>
      </c>
      <c r="AD2868" s="4">
        <v>76.400000000000006</v>
      </c>
      <c r="AE2868" s="4">
        <v>973000</v>
      </c>
    </row>
    <row r="2869" spans="1:31" ht="22" customHeight="1" x14ac:dyDescent="0.3">
      <c r="A2869" s="5">
        <v>42261</v>
      </c>
      <c r="B2869" s="6" t="s">
        <v>31</v>
      </c>
      <c r="C2869" s="6" t="s">
        <v>56</v>
      </c>
      <c r="D2869" s="7" t="s">
        <v>68</v>
      </c>
      <c r="E2869" s="7" t="s">
        <v>68</v>
      </c>
      <c r="F2869" s="7" t="s">
        <v>68</v>
      </c>
      <c r="G2869" s="7" t="s">
        <v>68</v>
      </c>
      <c r="H2869" s="7" t="s">
        <v>68</v>
      </c>
      <c r="I2869" s="6" t="s">
        <v>1843</v>
      </c>
      <c r="J2869" s="6" t="s">
        <v>131</v>
      </c>
      <c r="K2869" s="7" t="s">
        <v>68</v>
      </c>
      <c r="L2869" s="7" t="s">
        <v>68</v>
      </c>
      <c r="M2869" s="6" t="s">
        <v>61</v>
      </c>
      <c r="N2869" s="7" t="s">
        <v>68</v>
      </c>
      <c r="O2869" s="7" t="s">
        <v>68</v>
      </c>
      <c r="P2869" s="6" t="s">
        <v>2782</v>
      </c>
      <c r="Q2869" s="6" t="s">
        <v>1858</v>
      </c>
      <c r="R2869" s="6" t="s">
        <v>133</v>
      </c>
      <c r="S2869" s="6" t="s">
        <v>110</v>
      </c>
      <c r="T2869" s="6" t="s">
        <v>134</v>
      </c>
      <c r="U2869" s="6" t="s">
        <v>115</v>
      </c>
      <c r="V2869" s="6" t="s">
        <v>45</v>
      </c>
      <c r="W2869" s="6" t="s">
        <v>34</v>
      </c>
      <c r="X2869" s="6" t="s">
        <v>46</v>
      </c>
      <c r="Y2869" s="6" t="s">
        <v>47</v>
      </c>
      <c r="Z2869" s="6" t="s">
        <v>971</v>
      </c>
      <c r="AA2869" s="6" t="s">
        <v>3011</v>
      </c>
      <c r="AB2869" s="7">
        <v>2</v>
      </c>
      <c r="AC2869" s="7">
        <v>28840</v>
      </c>
      <c r="AD2869" s="7">
        <v>28.84</v>
      </c>
      <c r="AE2869" s="7">
        <v>634000</v>
      </c>
    </row>
    <row r="2870" spans="1:31" ht="22" customHeight="1" x14ac:dyDescent="0.3">
      <c r="A2870" s="2">
        <v>42261</v>
      </c>
      <c r="B2870" s="3" t="s">
        <v>107</v>
      </c>
      <c r="C2870" s="3" t="s">
        <v>56</v>
      </c>
      <c r="D2870" s="4" t="s">
        <v>68</v>
      </c>
      <c r="E2870" s="4" t="s">
        <v>68</v>
      </c>
      <c r="F2870" s="4" t="s">
        <v>68</v>
      </c>
      <c r="G2870" s="4" t="s">
        <v>68</v>
      </c>
      <c r="H2870" s="4" t="s">
        <v>68</v>
      </c>
      <c r="I2870" s="3" t="s">
        <v>1843</v>
      </c>
      <c r="J2870" s="3" t="s">
        <v>108</v>
      </c>
      <c r="K2870" s="3" t="s">
        <v>109</v>
      </c>
      <c r="L2870" s="3" t="s">
        <v>110</v>
      </c>
      <c r="M2870" s="3" t="s">
        <v>61</v>
      </c>
      <c r="N2870" s="4">
        <v>4753761516.5299997</v>
      </c>
      <c r="O2870" s="4">
        <v>5421594553.2399998</v>
      </c>
      <c r="P2870" s="3" t="s">
        <v>1856</v>
      </c>
      <c r="Q2870" s="3" t="s">
        <v>1858</v>
      </c>
      <c r="R2870" s="3" t="s">
        <v>133</v>
      </c>
      <c r="S2870" s="3" t="s">
        <v>110</v>
      </c>
      <c r="T2870" s="3" t="s">
        <v>134</v>
      </c>
      <c r="U2870" s="3" t="s">
        <v>115</v>
      </c>
      <c r="V2870" s="3" t="s">
        <v>45</v>
      </c>
      <c r="W2870" s="3" t="s">
        <v>34</v>
      </c>
      <c r="X2870" s="3" t="s">
        <v>46</v>
      </c>
      <c r="Y2870" s="3" t="s">
        <v>47</v>
      </c>
      <c r="Z2870" s="3" t="s">
        <v>971</v>
      </c>
      <c r="AA2870" s="3" t="s">
        <v>3012</v>
      </c>
      <c r="AB2870" s="4">
        <v>6</v>
      </c>
      <c r="AC2870" s="4">
        <v>57720</v>
      </c>
      <c r="AD2870" s="4">
        <v>57.72</v>
      </c>
      <c r="AE2870" s="4">
        <v>1269000</v>
      </c>
    </row>
    <row r="2871" spans="1:31" ht="22" customHeight="1" x14ac:dyDescent="0.3">
      <c r="A2871" s="5">
        <v>42261</v>
      </c>
      <c r="B2871" s="6" t="s">
        <v>31</v>
      </c>
      <c r="C2871" s="6" t="s">
        <v>56</v>
      </c>
      <c r="D2871" s="7" t="s">
        <v>68</v>
      </c>
      <c r="E2871" s="7" t="s">
        <v>68</v>
      </c>
      <c r="F2871" s="7" t="s">
        <v>68</v>
      </c>
      <c r="G2871" s="7" t="s">
        <v>68</v>
      </c>
      <c r="H2871" s="7" t="s">
        <v>68</v>
      </c>
      <c r="I2871" s="6" t="s">
        <v>1843</v>
      </c>
      <c r="J2871" s="6" t="s">
        <v>3013</v>
      </c>
      <c r="K2871" s="6" t="s">
        <v>109</v>
      </c>
      <c r="L2871" s="6" t="s">
        <v>110</v>
      </c>
      <c r="M2871" s="6" t="s">
        <v>61</v>
      </c>
      <c r="N2871" s="7" t="s">
        <v>68</v>
      </c>
      <c r="O2871" s="7" t="s">
        <v>68</v>
      </c>
      <c r="P2871" s="6" t="s">
        <v>3014</v>
      </c>
      <c r="Q2871" s="6" t="s">
        <v>1858</v>
      </c>
      <c r="R2871" s="6" t="s">
        <v>133</v>
      </c>
      <c r="S2871" s="6" t="s">
        <v>110</v>
      </c>
      <c r="T2871" s="6" t="s">
        <v>134</v>
      </c>
      <c r="U2871" s="6" t="s">
        <v>115</v>
      </c>
      <c r="V2871" s="6" t="s">
        <v>45</v>
      </c>
      <c r="W2871" s="6" t="s">
        <v>34</v>
      </c>
      <c r="X2871" s="6" t="s">
        <v>46</v>
      </c>
      <c r="Y2871" s="6" t="s">
        <v>47</v>
      </c>
      <c r="Z2871" s="6" t="s">
        <v>232</v>
      </c>
      <c r="AA2871" s="6" t="s">
        <v>3015</v>
      </c>
      <c r="AB2871" s="7">
        <v>4</v>
      </c>
      <c r="AC2871" s="7">
        <v>61760</v>
      </c>
      <c r="AD2871" s="7">
        <v>61.76</v>
      </c>
      <c r="AE2871" s="7">
        <v>108000</v>
      </c>
    </row>
    <row r="2872" spans="1:31" ht="22" customHeight="1" x14ac:dyDescent="0.3">
      <c r="A2872" s="2">
        <v>42261</v>
      </c>
      <c r="B2872" s="3" t="s">
        <v>31</v>
      </c>
      <c r="C2872" s="3" t="s">
        <v>56</v>
      </c>
      <c r="D2872" s="4" t="s">
        <v>68</v>
      </c>
      <c r="E2872" s="4" t="s">
        <v>68</v>
      </c>
      <c r="F2872" s="4" t="s">
        <v>68</v>
      </c>
      <c r="G2872" s="4" t="s">
        <v>68</v>
      </c>
      <c r="H2872" s="4" t="s">
        <v>68</v>
      </c>
      <c r="I2872" s="3" t="s">
        <v>1843</v>
      </c>
      <c r="J2872" s="3" t="s">
        <v>200</v>
      </c>
      <c r="K2872" s="4" t="s">
        <v>68</v>
      </c>
      <c r="L2872" s="3" t="s">
        <v>99</v>
      </c>
      <c r="M2872" s="4" t="s">
        <v>68</v>
      </c>
      <c r="N2872" s="4" t="s">
        <v>68</v>
      </c>
      <c r="O2872" s="4" t="s">
        <v>68</v>
      </c>
      <c r="P2872" s="3" t="s">
        <v>202</v>
      </c>
      <c r="Q2872" s="3" t="s">
        <v>1858</v>
      </c>
      <c r="R2872" s="3" t="s">
        <v>133</v>
      </c>
      <c r="S2872" s="3" t="s">
        <v>110</v>
      </c>
      <c r="T2872" s="3" t="s">
        <v>134</v>
      </c>
      <c r="U2872" s="3" t="s">
        <v>115</v>
      </c>
      <c r="V2872" s="3" t="s">
        <v>45</v>
      </c>
      <c r="W2872" s="3" t="s">
        <v>34</v>
      </c>
      <c r="X2872" s="3" t="s">
        <v>46</v>
      </c>
      <c r="Y2872" s="3" t="s">
        <v>47</v>
      </c>
      <c r="Z2872" s="3" t="s">
        <v>205</v>
      </c>
      <c r="AA2872" s="3" t="s">
        <v>3016</v>
      </c>
      <c r="AB2872" s="4">
        <v>6</v>
      </c>
      <c r="AC2872" s="4">
        <v>76440</v>
      </c>
      <c r="AD2872" s="4">
        <v>76.44</v>
      </c>
      <c r="AE2872" s="4">
        <v>973000</v>
      </c>
    </row>
    <row r="2873" spans="1:31" ht="22" customHeight="1" x14ac:dyDescent="0.3">
      <c r="A2873" s="5">
        <v>42261</v>
      </c>
      <c r="B2873" s="6" t="s">
        <v>31</v>
      </c>
      <c r="C2873" s="6" t="s">
        <v>56</v>
      </c>
      <c r="D2873" s="7" t="s">
        <v>68</v>
      </c>
      <c r="E2873" s="7" t="s">
        <v>68</v>
      </c>
      <c r="F2873" s="7" t="s">
        <v>68</v>
      </c>
      <c r="G2873" s="7" t="s">
        <v>68</v>
      </c>
      <c r="H2873" s="7" t="s">
        <v>68</v>
      </c>
      <c r="I2873" s="6" t="s">
        <v>1843</v>
      </c>
      <c r="J2873" s="6" t="s">
        <v>2680</v>
      </c>
      <c r="K2873" s="7" t="s">
        <v>68</v>
      </c>
      <c r="L2873" s="6" t="s">
        <v>350</v>
      </c>
      <c r="M2873" s="7" t="s">
        <v>68</v>
      </c>
      <c r="N2873" s="7" t="s">
        <v>68</v>
      </c>
      <c r="O2873" s="7" t="s">
        <v>68</v>
      </c>
      <c r="P2873" s="6" t="s">
        <v>2681</v>
      </c>
      <c r="Q2873" s="6" t="s">
        <v>1858</v>
      </c>
      <c r="R2873" s="6" t="s">
        <v>371</v>
      </c>
      <c r="S2873" s="6" t="s">
        <v>350</v>
      </c>
      <c r="T2873" s="6" t="s">
        <v>372</v>
      </c>
      <c r="U2873" s="6" t="s">
        <v>352</v>
      </c>
      <c r="V2873" s="6" t="s">
        <v>45</v>
      </c>
      <c r="W2873" s="6" t="s">
        <v>34</v>
      </c>
      <c r="X2873" s="6" t="s">
        <v>46</v>
      </c>
      <c r="Y2873" s="6" t="s">
        <v>47</v>
      </c>
      <c r="Z2873" s="6" t="s">
        <v>2705</v>
      </c>
      <c r="AA2873" s="6" t="s">
        <v>3017</v>
      </c>
      <c r="AB2873" s="7">
        <v>4</v>
      </c>
      <c r="AC2873" s="7">
        <v>56128</v>
      </c>
      <c r="AD2873" s="7">
        <v>56.13</v>
      </c>
      <c r="AE2873" s="6" t="s">
        <v>68</v>
      </c>
    </row>
    <row r="2874" spans="1:31" ht="22" customHeight="1" x14ac:dyDescent="0.3">
      <c r="A2874" s="2">
        <v>42261</v>
      </c>
      <c r="B2874" s="3" t="s">
        <v>31</v>
      </c>
      <c r="C2874" s="3" t="s">
        <v>56</v>
      </c>
      <c r="D2874" s="4" t="s">
        <v>68</v>
      </c>
      <c r="E2874" s="4" t="s">
        <v>68</v>
      </c>
      <c r="F2874" s="4" t="s">
        <v>68</v>
      </c>
      <c r="G2874" s="4" t="s">
        <v>68</v>
      </c>
      <c r="H2874" s="4" t="s">
        <v>68</v>
      </c>
      <c r="I2874" s="3" t="s">
        <v>1843</v>
      </c>
      <c r="J2874" s="3" t="s">
        <v>200</v>
      </c>
      <c r="K2874" s="4" t="s">
        <v>68</v>
      </c>
      <c r="L2874" s="3" t="s">
        <v>99</v>
      </c>
      <c r="M2874" s="4" t="s">
        <v>68</v>
      </c>
      <c r="N2874" s="4" t="s">
        <v>68</v>
      </c>
      <c r="O2874" s="4" t="s">
        <v>68</v>
      </c>
      <c r="P2874" s="3" t="s">
        <v>202</v>
      </c>
      <c r="Q2874" s="3" t="s">
        <v>1858</v>
      </c>
      <c r="R2874" s="3" t="s">
        <v>210</v>
      </c>
      <c r="S2874" s="3" t="s">
        <v>110</v>
      </c>
      <c r="T2874" s="3" t="s">
        <v>211</v>
      </c>
      <c r="U2874" s="3" t="s">
        <v>115</v>
      </c>
      <c r="V2874" s="3" t="s">
        <v>45</v>
      </c>
      <c r="W2874" s="3" t="s">
        <v>34</v>
      </c>
      <c r="X2874" s="3" t="s">
        <v>46</v>
      </c>
      <c r="Y2874" s="3" t="s">
        <v>47</v>
      </c>
      <c r="Z2874" s="3" t="s">
        <v>971</v>
      </c>
      <c r="AA2874" s="3" t="s">
        <v>3018</v>
      </c>
      <c r="AB2874" s="4">
        <v>2</v>
      </c>
      <c r="AC2874" s="4">
        <v>19240</v>
      </c>
      <c r="AD2874" s="4">
        <v>19.239999999999998</v>
      </c>
      <c r="AE2874" s="4">
        <v>423000</v>
      </c>
    </row>
    <row r="2875" spans="1:31" ht="22" customHeight="1" x14ac:dyDescent="0.3">
      <c r="A2875" s="5">
        <v>42261</v>
      </c>
      <c r="B2875" s="6" t="s">
        <v>31</v>
      </c>
      <c r="C2875" s="6" t="s">
        <v>56</v>
      </c>
      <c r="D2875" s="7" t="s">
        <v>68</v>
      </c>
      <c r="E2875" s="7" t="s">
        <v>68</v>
      </c>
      <c r="F2875" s="7" t="s">
        <v>68</v>
      </c>
      <c r="G2875" s="7" t="s">
        <v>68</v>
      </c>
      <c r="H2875" s="7" t="s">
        <v>68</v>
      </c>
      <c r="I2875" s="6" t="s">
        <v>1843</v>
      </c>
      <c r="J2875" s="6" t="s">
        <v>131</v>
      </c>
      <c r="K2875" s="7" t="s">
        <v>68</v>
      </c>
      <c r="L2875" s="7" t="s">
        <v>68</v>
      </c>
      <c r="M2875" s="6" t="s">
        <v>61</v>
      </c>
      <c r="N2875" s="7" t="s">
        <v>68</v>
      </c>
      <c r="O2875" s="7" t="s">
        <v>68</v>
      </c>
      <c r="P2875" s="6" t="s">
        <v>2782</v>
      </c>
      <c r="Q2875" s="6" t="s">
        <v>1858</v>
      </c>
      <c r="R2875" s="6" t="s">
        <v>133</v>
      </c>
      <c r="S2875" s="6" t="s">
        <v>110</v>
      </c>
      <c r="T2875" s="6" t="s">
        <v>134</v>
      </c>
      <c r="U2875" s="6" t="s">
        <v>115</v>
      </c>
      <c r="V2875" s="6" t="s">
        <v>45</v>
      </c>
      <c r="W2875" s="6" t="s">
        <v>34</v>
      </c>
      <c r="X2875" s="6" t="s">
        <v>46</v>
      </c>
      <c r="Y2875" s="6" t="s">
        <v>47</v>
      </c>
      <c r="Z2875" s="6" t="s">
        <v>971</v>
      </c>
      <c r="AA2875" s="6" t="s">
        <v>3019</v>
      </c>
      <c r="AB2875" s="7">
        <v>2</v>
      </c>
      <c r="AC2875" s="7">
        <v>27504</v>
      </c>
      <c r="AD2875" s="7">
        <v>27.5</v>
      </c>
      <c r="AE2875" s="7">
        <v>605000</v>
      </c>
    </row>
    <row r="2876" spans="1:31" ht="22" customHeight="1" x14ac:dyDescent="0.3">
      <c r="A2876" s="2">
        <v>42261</v>
      </c>
      <c r="B2876" s="3" t="s">
        <v>31</v>
      </c>
      <c r="C2876" s="3" t="s">
        <v>56</v>
      </c>
      <c r="D2876" s="4" t="s">
        <v>68</v>
      </c>
      <c r="E2876" s="4" t="s">
        <v>68</v>
      </c>
      <c r="F2876" s="4" t="s">
        <v>68</v>
      </c>
      <c r="G2876" s="4" t="s">
        <v>68</v>
      </c>
      <c r="H2876" s="4" t="s">
        <v>68</v>
      </c>
      <c r="I2876" s="3" t="s">
        <v>1843</v>
      </c>
      <c r="J2876" s="3" t="s">
        <v>1774</v>
      </c>
      <c r="K2876" s="4" t="s">
        <v>68</v>
      </c>
      <c r="L2876" s="3" t="s">
        <v>1775</v>
      </c>
      <c r="M2876" s="4" t="s">
        <v>68</v>
      </c>
      <c r="N2876" s="4" t="s">
        <v>68</v>
      </c>
      <c r="O2876" s="4" t="s">
        <v>68</v>
      </c>
      <c r="P2876" s="3" t="s">
        <v>1776</v>
      </c>
      <c r="Q2876" s="3" t="s">
        <v>1858</v>
      </c>
      <c r="R2876" s="3" t="s">
        <v>82</v>
      </c>
      <c r="S2876" s="3" t="s">
        <v>79</v>
      </c>
      <c r="T2876" s="3" t="s">
        <v>83</v>
      </c>
      <c r="U2876" s="3" t="s">
        <v>65</v>
      </c>
      <c r="V2876" s="3" t="s">
        <v>45</v>
      </c>
      <c r="W2876" s="3" t="s">
        <v>34</v>
      </c>
      <c r="X2876" s="3" t="s">
        <v>46</v>
      </c>
      <c r="Y2876" s="3" t="s">
        <v>47</v>
      </c>
      <c r="Z2876" s="3" t="s">
        <v>84</v>
      </c>
      <c r="AA2876" s="3" t="s">
        <v>3020</v>
      </c>
      <c r="AB2876" s="4">
        <v>8</v>
      </c>
      <c r="AC2876" s="4">
        <v>115784</v>
      </c>
      <c r="AD2876" s="4">
        <v>115.78</v>
      </c>
      <c r="AE2876" s="4">
        <v>401000</v>
      </c>
    </row>
    <row r="2877" spans="1:31" ht="22" customHeight="1" x14ac:dyDescent="0.3">
      <c r="A2877" s="5">
        <v>42261</v>
      </c>
      <c r="B2877" s="6" t="s">
        <v>31</v>
      </c>
      <c r="C2877" s="6" t="s">
        <v>56</v>
      </c>
      <c r="D2877" s="7" t="s">
        <v>68</v>
      </c>
      <c r="E2877" s="7" t="s">
        <v>68</v>
      </c>
      <c r="F2877" s="7" t="s">
        <v>68</v>
      </c>
      <c r="G2877" s="7" t="s">
        <v>68</v>
      </c>
      <c r="H2877" s="7" t="s">
        <v>68</v>
      </c>
      <c r="I2877" s="6" t="s">
        <v>1843</v>
      </c>
      <c r="J2877" s="6" t="s">
        <v>131</v>
      </c>
      <c r="K2877" s="7" t="s">
        <v>68</v>
      </c>
      <c r="L2877" s="7" t="s">
        <v>68</v>
      </c>
      <c r="M2877" s="6" t="s">
        <v>61</v>
      </c>
      <c r="N2877" s="7" t="s">
        <v>68</v>
      </c>
      <c r="O2877" s="7" t="s">
        <v>68</v>
      </c>
      <c r="P2877" s="6" t="s">
        <v>2782</v>
      </c>
      <c r="Q2877" s="6" t="s">
        <v>1858</v>
      </c>
      <c r="R2877" s="6" t="s">
        <v>133</v>
      </c>
      <c r="S2877" s="6" t="s">
        <v>110</v>
      </c>
      <c r="T2877" s="6" t="s">
        <v>134</v>
      </c>
      <c r="U2877" s="6" t="s">
        <v>115</v>
      </c>
      <c r="V2877" s="6" t="s">
        <v>45</v>
      </c>
      <c r="W2877" s="6" t="s">
        <v>34</v>
      </c>
      <c r="X2877" s="6" t="s">
        <v>46</v>
      </c>
      <c r="Y2877" s="6" t="s">
        <v>47</v>
      </c>
      <c r="Z2877" s="6" t="s">
        <v>971</v>
      </c>
      <c r="AA2877" s="6" t="s">
        <v>3021</v>
      </c>
      <c r="AB2877" s="7">
        <v>5</v>
      </c>
      <c r="AC2877" s="7">
        <v>42460</v>
      </c>
      <c r="AD2877" s="7">
        <v>42.46</v>
      </c>
      <c r="AE2877" s="7">
        <v>933000</v>
      </c>
    </row>
    <row r="2878" spans="1:31" ht="22" customHeight="1" x14ac:dyDescent="0.3">
      <c r="A2878" s="2">
        <v>42261</v>
      </c>
      <c r="B2878" s="3" t="s">
        <v>31</v>
      </c>
      <c r="C2878" s="3" t="s">
        <v>56</v>
      </c>
      <c r="D2878" s="4" t="s">
        <v>68</v>
      </c>
      <c r="E2878" s="4" t="s">
        <v>68</v>
      </c>
      <c r="F2878" s="4" t="s">
        <v>68</v>
      </c>
      <c r="G2878" s="4" t="s">
        <v>68</v>
      </c>
      <c r="H2878" s="4" t="s">
        <v>68</v>
      </c>
      <c r="I2878" s="3" t="s">
        <v>1843</v>
      </c>
      <c r="J2878" s="3" t="s">
        <v>200</v>
      </c>
      <c r="K2878" s="4" t="s">
        <v>68</v>
      </c>
      <c r="L2878" s="3" t="s">
        <v>99</v>
      </c>
      <c r="M2878" s="4" t="s">
        <v>68</v>
      </c>
      <c r="N2878" s="4" t="s">
        <v>68</v>
      </c>
      <c r="O2878" s="4" t="s">
        <v>68</v>
      </c>
      <c r="P2878" s="3" t="s">
        <v>202</v>
      </c>
      <c r="Q2878" s="3" t="s">
        <v>1858</v>
      </c>
      <c r="R2878" s="3" t="s">
        <v>210</v>
      </c>
      <c r="S2878" s="3" t="s">
        <v>110</v>
      </c>
      <c r="T2878" s="3" t="s">
        <v>211</v>
      </c>
      <c r="U2878" s="3" t="s">
        <v>115</v>
      </c>
      <c r="V2878" s="3" t="s">
        <v>45</v>
      </c>
      <c r="W2878" s="3" t="s">
        <v>34</v>
      </c>
      <c r="X2878" s="3" t="s">
        <v>46</v>
      </c>
      <c r="Y2878" s="3" t="s">
        <v>47</v>
      </c>
      <c r="Z2878" s="3" t="s">
        <v>205</v>
      </c>
      <c r="AA2878" s="3" t="s">
        <v>3022</v>
      </c>
      <c r="AB2878" s="4">
        <v>2</v>
      </c>
      <c r="AC2878" s="4">
        <v>25440</v>
      </c>
      <c r="AD2878" s="4">
        <v>25.44</v>
      </c>
      <c r="AE2878" s="4">
        <v>324000</v>
      </c>
    </row>
    <row r="2879" spans="1:31" ht="22" customHeight="1" x14ac:dyDescent="0.3">
      <c r="A2879" s="5">
        <v>42261</v>
      </c>
      <c r="B2879" s="6" t="s">
        <v>31</v>
      </c>
      <c r="C2879" s="6" t="s">
        <v>56</v>
      </c>
      <c r="D2879" s="7" t="s">
        <v>68</v>
      </c>
      <c r="E2879" s="7" t="s">
        <v>68</v>
      </c>
      <c r="F2879" s="7" t="s">
        <v>68</v>
      </c>
      <c r="G2879" s="7" t="s">
        <v>68</v>
      </c>
      <c r="H2879" s="7" t="s">
        <v>68</v>
      </c>
      <c r="I2879" s="6" t="s">
        <v>1843</v>
      </c>
      <c r="J2879" s="6" t="s">
        <v>2629</v>
      </c>
      <c r="K2879" s="7" t="s">
        <v>68</v>
      </c>
      <c r="L2879" s="6" t="s">
        <v>350</v>
      </c>
      <c r="M2879" s="7" t="s">
        <v>68</v>
      </c>
      <c r="N2879" s="7" t="s">
        <v>68</v>
      </c>
      <c r="O2879" s="7" t="s">
        <v>68</v>
      </c>
      <c r="P2879" s="6" t="s">
        <v>2630</v>
      </c>
      <c r="Q2879" s="6" t="s">
        <v>2031</v>
      </c>
      <c r="R2879" s="6" t="s">
        <v>82</v>
      </c>
      <c r="S2879" s="6" t="s">
        <v>79</v>
      </c>
      <c r="T2879" s="6" t="s">
        <v>83</v>
      </c>
      <c r="U2879" s="6" t="s">
        <v>65</v>
      </c>
      <c r="V2879" s="6" t="s">
        <v>45</v>
      </c>
      <c r="W2879" s="6" t="s">
        <v>34</v>
      </c>
      <c r="X2879" s="6" t="s">
        <v>46</v>
      </c>
      <c r="Y2879" s="6" t="s">
        <v>47</v>
      </c>
      <c r="Z2879" s="6" t="s">
        <v>84</v>
      </c>
      <c r="AA2879" s="6" t="s">
        <v>3023</v>
      </c>
      <c r="AB2879" s="7">
        <v>7</v>
      </c>
      <c r="AC2879" s="7">
        <v>101151</v>
      </c>
      <c r="AD2879" s="7">
        <v>101.15</v>
      </c>
      <c r="AE2879" s="7">
        <v>351000</v>
      </c>
    </row>
    <row r="2880" spans="1:31" ht="22" customHeight="1" x14ac:dyDescent="0.3">
      <c r="A2880" s="2">
        <v>42261</v>
      </c>
      <c r="B2880" s="3" t="s">
        <v>31</v>
      </c>
      <c r="C2880" s="3" t="s">
        <v>56</v>
      </c>
      <c r="D2880" s="4" t="s">
        <v>68</v>
      </c>
      <c r="E2880" s="4" t="s">
        <v>68</v>
      </c>
      <c r="F2880" s="4" t="s">
        <v>68</v>
      </c>
      <c r="G2880" s="4" t="s">
        <v>68</v>
      </c>
      <c r="H2880" s="4" t="s">
        <v>68</v>
      </c>
      <c r="I2880" s="3" t="s">
        <v>1843</v>
      </c>
      <c r="J2880" s="3" t="s">
        <v>2918</v>
      </c>
      <c r="K2880" s="4" t="s">
        <v>68</v>
      </c>
      <c r="L2880" s="3" t="s">
        <v>120</v>
      </c>
      <c r="M2880" s="4" t="s">
        <v>68</v>
      </c>
      <c r="N2880" s="4" t="s">
        <v>68</v>
      </c>
      <c r="O2880" s="4" t="s">
        <v>68</v>
      </c>
      <c r="P2880" s="3" t="s">
        <v>2919</v>
      </c>
      <c r="Q2880" s="3" t="s">
        <v>1858</v>
      </c>
      <c r="R2880" s="3" t="s">
        <v>122</v>
      </c>
      <c r="S2880" s="3" t="s">
        <v>120</v>
      </c>
      <c r="T2880" s="3" t="s">
        <v>123</v>
      </c>
      <c r="U2880" s="3" t="s">
        <v>124</v>
      </c>
      <c r="V2880" s="3" t="s">
        <v>45</v>
      </c>
      <c r="W2880" s="3" t="s">
        <v>34</v>
      </c>
      <c r="X2880" s="3" t="s">
        <v>46</v>
      </c>
      <c r="Y2880" s="3" t="s">
        <v>47</v>
      </c>
      <c r="Z2880" s="3" t="s">
        <v>187</v>
      </c>
      <c r="AA2880" s="3" t="s">
        <v>3024</v>
      </c>
      <c r="AB2880" s="4">
        <v>4</v>
      </c>
      <c r="AC2880" s="4">
        <v>50400</v>
      </c>
      <c r="AD2880" s="4">
        <v>50.4</v>
      </c>
      <c r="AE2880" s="4">
        <v>276000</v>
      </c>
    </row>
    <row r="2881" spans="1:31" ht="22" customHeight="1" x14ac:dyDescent="0.3">
      <c r="A2881" s="5">
        <v>42259</v>
      </c>
      <c r="B2881" s="6" t="s">
        <v>31</v>
      </c>
      <c r="C2881" s="6" t="s">
        <v>56</v>
      </c>
      <c r="D2881" s="7" t="s">
        <v>68</v>
      </c>
      <c r="E2881" s="7" t="s">
        <v>68</v>
      </c>
      <c r="F2881" s="7" t="s">
        <v>68</v>
      </c>
      <c r="G2881" s="7" t="s">
        <v>68</v>
      </c>
      <c r="H2881" s="7" t="s">
        <v>68</v>
      </c>
      <c r="I2881" s="6" t="s">
        <v>1843</v>
      </c>
      <c r="J2881" s="6" t="s">
        <v>1676</v>
      </c>
      <c r="K2881" s="6" t="s">
        <v>1677</v>
      </c>
      <c r="L2881" s="6" t="s">
        <v>92</v>
      </c>
      <c r="M2881" s="6" t="s">
        <v>61</v>
      </c>
      <c r="N2881" s="9">
        <v>42196711</v>
      </c>
      <c r="O2881" s="7" t="s">
        <v>68</v>
      </c>
      <c r="P2881" s="6" t="s">
        <v>1678</v>
      </c>
      <c r="Q2881" s="6" t="s">
        <v>1858</v>
      </c>
      <c r="R2881" s="6" t="s">
        <v>91</v>
      </c>
      <c r="S2881" s="6" t="s">
        <v>92</v>
      </c>
      <c r="T2881" s="6" t="s">
        <v>93</v>
      </c>
      <c r="U2881" s="6" t="s">
        <v>94</v>
      </c>
      <c r="V2881" s="6" t="s">
        <v>45</v>
      </c>
      <c r="W2881" s="6" t="s">
        <v>34</v>
      </c>
      <c r="X2881" s="6" t="s">
        <v>46</v>
      </c>
      <c r="Y2881" s="6" t="s">
        <v>47</v>
      </c>
      <c r="Z2881" s="6" t="s">
        <v>205</v>
      </c>
      <c r="AA2881" s="6" t="s">
        <v>3025</v>
      </c>
      <c r="AB2881" s="7">
        <v>8</v>
      </c>
      <c r="AC2881" s="7">
        <v>99936</v>
      </c>
      <c r="AD2881" s="7">
        <v>99.94</v>
      </c>
      <c r="AE2881" s="7">
        <v>1273000</v>
      </c>
    </row>
    <row r="2882" spans="1:31" ht="22" customHeight="1" x14ac:dyDescent="0.3">
      <c r="A2882" s="2">
        <v>42259</v>
      </c>
      <c r="B2882" s="3" t="s">
        <v>31</v>
      </c>
      <c r="C2882" s="3" t="s">
        <v>56</v>
      </c>
      <c r="D2882" s="4" t="s">
        <v>68</v>
      </c>
      <c r="E2882" s="4" t="s">
        <v>68</v>
      </c>
      <c r="F2882" s="4" t="s">
        <v>68</v>
      </c>
      <c r="G2882" s="4" t="s">
        <v>68</v>
      </c>
      <c r="H2882" s="4" t="s">
        <v>68</v>
      </c>
      <c r="I2882" s="3" t="s">
        <v>1843</v>
      </c>
      <c r="J2882" s="3" t="s">
        <v>1676</v>
      </c>
      <c r="K2882" s="3" t="s">
        <v>1677</v>
      </c>
      <c r="L2882" s="3" t="s">
        <v>92</v>
      </c>
      <c r="M2882" s="3" t="s">
        <v>61</v>
      </c>
      <c r="N2882" s="8">
        <v>42196711</v>
      </c>
      <c r="O2882" s="4" t="s">
        <v>68</v>
      </c>
      <c r="P2882" s="3" t="s">
        <v>1678</v>
      </c>
      <c r="Q2882" s="3" t="s">
        <v>1858</v>
      </c>
      <c r="R2882" s="3" t="s">
        <v>91</v>
      </c>
      <c r="S2882" s="3" t="s">
        <v>92</v>
      </c>
      <c r="T2882" s="3" t="s">
        <v>93</v>
      </c>
      <c r="U2882" s="3" t="s">
        <v>94</v>
      </c>
      <c r="V2882" s="3" t="s">
        <v>45</v>
      </c>
      <c r="W2882" s="3" t="s">
        <v>34</v>
      </c>
      <c r="X2882" s="3" t="s">
        <v>46</v>
      </c>
      <c r="Y2882" s="3" t="s">
        <v>47</v>
      </c>
      <c r="Z2882" s="3" t="s">
        <v>205</v>
      </c>
      <c r="AA2882" s="3" t="s">
        <v>3025</v>
      </c>
      <c r="AB2882" s="4">
        <v>8</v>
      </c>
      <c r="AC2882" s="4">
        <v>99936</v>
      </c>
      <c r="AD2882" s="4">
        <v>99.94</v>
      </c>
      <c r="AE2882" s="4">
        <v>1273000</v>
      </c>
    </row>
    <row r="2883" spans="1:31" ht="22" customHeight="1" x14ac:dyDescent="0.3">
      <c r="A2883" s="5">
        <v>42259</v>
      </c>
      <c r="B2883" s="6" t="s">
        <v>31</v>
      </c>
      <c r="C2883" s="6" t="s">
        <v>56</v>
      </c>
      <c r="D2883" s="7" t="s">
        <v>68</v>
      </c>
      <c r="E2883" s="7" t="s">
        <v>68</v>
      </c>
      <c r="F2883" s="7" t="s">
        <v>68</v>
      </c>
      <c r="G2883" s="7" t="s">
        <v>68</v>
      </c>
      <c r="H2883" s="7" t="s">
        <v>68</v>
      </c>
      <c r="I2883" s="6" t="s">
        <v>1955</v>
      </c>
      <c r="J2883" s="6" t="s">
        <v>588</v>
      </c>
      <c r="K2883" s="6" t="s">
        <v>589</v>
      </c>
      <c r="L2883" s="6" t="s">
        <v>99</v>
      </c>
      <c r="M2883" s="6" t="s">
        <v>61</v>
      </c>
      <c r="N2883" s="7" t="s">
        <v>68</v>
      </c>
      <c r="O2883" s="7" t="s">
        <v>68</v>
      </c>
      <c r="P2883" s="6" t="s">
        <v>100</v>
      </c>
      <c r="Q2883" s="6" t="s">
        <v>1858</v>
      </c>
      <c r="R2883" s="6" t="s">
        <v>102</v>
      </c>
      <c r="S2883" s="6" t="s">
        <v>99</v>
      </c>
      <c r="T2883" s="6" t="s">
        <v>103</v>
      </c>
      <c r="U2883" s="6" t="s">
        <v>104</v>
      </c>
      <c r="V2883" s="6" t="s">
        <v>45</v>
      </c>
      <c r="W2883" s="6" t="s">
        <v>34</v>
      </c>
      <c r="X2883" s="6" t="s">
        <v>46</v>
      </c>
      <c r="Y2883" s="6" t="s">
        <v>47</v>
      </c>
      <c r="Z2883" s="6" t="s">
        <v>2202</v>
      </c>
      <c r="AA2883" s="6" t="s">
        <v>3026</v>
      </c>
      <c r="AB2883" s="7">
        <v>12</v>
      </c>
      <c r="AC2883" s="7">
        <v>162697.01</v>
      </c>
      <c r="AD2883" s="7">
        <v>162.69999999999999</v>
      </c>
      <c r="AE2883" s="7">
        <v>707000</v>
      </c>
    </row>
    <row r="2884" spans="1:31" ht="22" customHeight="1" x14ac:dyDescent="0.3">
      <c r="A2884" s="2">
        <v>42257</v>
      </c>
      <c r="B2884" s="3" t="s">
        <v>31</v>
      </c>
      <c r="C2884" s="3" t="s">
        <v>56</v>
      </c>
      <c r="D2884" s="4" t="s">
        <v>68</v>
      </c>
      <c r="E2884" s="4" t="s">
        <v>68</v>
      </c>
      <c r="F2884" s="4" t="s">
        <v>68</v>
      </c>
      <c r="G2884" s="4" t="s">
        <v>68</v>
      </c>
      <c r="H2884" s="4" t="s">
        <v>68</v>
      </c>
      <c r="I2884" s="3" t="s">
        <v>1843</v>
      </c>
      <c r="J2884" s="3" t="s">
        <v>652</v>
      </c>
      <c r="K2884" s="4" t="s">
        <v>68</v>
      </c>
      <c r="L2884" s="3" t="s">
        <v>120</v>
      </c>
      <c r="M2884" s="3" t="s">
        <v>201</v>
      </c>
      <c r="N2884" s="4" t="s">
        <v>68</v>
      </c>
      <c r="O2884" s="4" t="s">
        <v>68</v>
      </c>
      <c r="P2884" s="3" t="s">
        <v>653</v>
      </c>
      <c r="Q2884" s="3" t="s">
        <v>1858</v>
      </c>
      <c r="R2884" s="3" t="s">
        <v>122</v>
      </c>
      <c r="S2884" s="3" t="s">
        <v>120</v>
      </c>
      <c r="T2884" s="3" t="s">
        <v>123</v>
      </c>
      <c r="U2884" s="3" t="s">
        <v>124</v>
      </c>
      <c r="V2884" s="3" t="s">
        <v>45</v>
      </c>
      <c r="W2884" s="3" t="s">
        <v>34</v>
      </c>
      <c r="X2884" s="3" t="s">
        <v>46</v>
      </c>
      <c r="Y2884" s="3" t="s">
        <v>47</v>
      </c>
      <c r="Z2884" s="3" t="s">
        <v>2189</v>
      </c>
      <c r="AA2884" s="3" t="s">
        <v>3027</v>
      </c>
      <c r="AB2884" s="4">
        <v>16</v>
      </c>
      <c r="AC2884" s="4">
        <v>192960.01</v>
      </c>
      <c r="AD2884" s="4">
        <v>192.96</v>
      </c>
      <c r="AE2884" s="4">
        <v>711000</v>
      </c>
    </row>
    <row r="2885" spans="1:31" ht="22" customHeight="1" x14ac:dyDescent="0.3">
      <c r="A2885" s="5">
        <v>42255</v>
      </c>
      <c r="B2885" s="6" t="s">
        <v>31</v>
      </c>
      <c r="C2885" s="6" t="s">
        <v>56</v>
      </c>
      <c r="D2885" s="7" t="s">
        <v>68</v>
      </c>
      <c r="E2885" s="7" t="s">
        <v>68</v>
      </c>
      <c r="F2885" s="7" t="s">
        <v>68</v>
      </c>
      <c r="G2885" s="7" t="s">
        <v>68</v>
      </c>
      <c r="H2885" s="7" t="s">
        <v>68</v>
      </c>
      <c r="I2885" s="6" t="s">
        <v>1843</v>
      </c>
      <c r="J2885" s="6" t="s">
        <v>2680</v>
      </c>
      <c r="K2885" s="7" t="s">
        <v>68</v>
      </c>
      <c r="L2885" s="6" t="s">
        <v>350</v>
      </c>
      <c r="M2885" s="7" t="s">
        <v>68</v>
      </c>
      <c r="N2885" s="7" t="s">
        <v>68</v>
      </c>
      <c r="O2885" s="7" t="s">
        <v>68</v>
      </c>
      <c r="P2885" s="6" t="s">
        <v>2681</v>
      </c>
      <c r="Q2885" s="6" t="s">
        <v>1858</v>
      </c>
      <c r="R2885" s="6" t="s">
        <v>790</v>
      </c>
      <c r="S2885" s="6" t="s">
        <v>788</v>
      </c>
      <c r="T2885" s="6" t="s">
        <v>791</v>
      </c>
      <c r="U2885" s="6" t="s">
        <v>352</v>
      </c>
      <c r="V2885" s="6" t="s">
        <v>45</v>
      </c>
      <c r="W2885" s="6" t="s">
        <v>34</v>
      </c>
      <c r="X2885" s="6" t="s">
        <v>46</v>
      </c>
      <c r="Y2885" s="6" t="s">
        <v>47</v>
      </c>
      <c r="Z2885" s="6" t="s">
        <v>2705</v>
      </c>
      <c r="AA2885" s="6" t="s">
        <v>3028</v>
      </c>
      <c r="AB2885" s="7">
        <v>4</v>
      </c>
      <c r="AC2885" s="7">
        <v>70797</v>
      </c>
      <c r="AD2885" s="7">
        <v>70.8</v>
      </c>
      <c r="AE2885" s="6" t="s">
        <v>68</v>
      </c>
    </row>
    <row r="2886" spans="1:31" ht="22" customHeight="1" x14ac:dyDescent="0.3">
      <c r="A2886" s="2">
        <v>42255</v>
      </c>
      <c r="B2886" s="3" t="s">
        <v>31</v>
      </c>
      <c r="C2886" s="3" t="s">
        <v>56</v>
      </c>
      <c r="D2886" s="4" t="s">
        <v>68</v>
      </c>
      <c r="E2886" s="4" t="s">
        <v>68</v>
      </c>
      <c r="F2886" s="4" t="s">
        <v>68</v>
      </c>
      <c r="G2886" s="4" t="s">
        <v>68</v>
      </c>
      <c r="H2886" s="4" t="s">
        <v>68</v>
      </c>
      <c r="I2886" s="3" t="s">
        <v>1843</v>
      </c>
      <c r="J2886" s="3" t="s">
        <v>200</v>
      </c>
      <c r="K2886" s="4" t="s">
        <v>68</v>
      </c>
      <c r="L2886" s="3" t="s">
        <v>99</v>
      </c>
      <c r="M2886" s="4" t="s">
        <v>68</v>
      </c>
      <c r="N2886" s="4" t="s">
        <v>68</v>
      </c>
      <c r="O2886" s="4" t="s">
        <v>68</v>
      </c>
      <c r="P2886" s="3" t="s">
        <v>202</v>
      </c>
      <c r="Q2886" s="3" t="s">
        <v>1858</v>
      </c>
      <c r="R2886" s="3" t="s">
        <v>210</v>
      </c>
      <c r="S2886" s="3" t="s">
        <v>110</v>
      </c>
      <c r="T2886" s="3" t="s">
        <v>211</v>
      </c>
      <c r="U2886" s="3" t="s">
        <v>115</v>
      </c>
      <c r="V2886" s="3" t="s">
        <v>45</v>
      </c>
      <c r="W2886" s="3" t="s">
        <v>34</v>
      </c>
      <c r="X2886" s="3" t="s">
        <v>46</v>
      </c>
      <c r="Y2886" s="3" t="s">
        <v>47</v>
      </c>
      <c r="Z2886" s="3" t="s">
        <v>971</v>
      </c>
      <c r="AA2886" s="3" t="s">
        <v>3029</v>
      </c>
      <c r="AB2886" s="4">
        <v>2</v>
      </c>
      <c r="AC2886" s="4">
        <v>19240</v>
      </c>
      <c r="AD2886" s="4">
        <v>19.239999999999998</v>
      </c>
      <c r="AE2886" s="4">
        <v>423000</v>
      </c>
    </row>
    <row r="2887" spans="1:31" ht="22" customHeight="1" x14ac:dyDescent="0.3">
      <c r="A2887" s="5">
        <v>42255</v>
      </c>
      <c r="B2887" s="6" t="s">
        <v>31</v>
      </c>
      <c r="C2887" s="6" t="s">
        <v>56</v>
      </c>
      <c r="D2887" s="7" t="s">
        <v>68</v>
      </c>
      <c r="E2887" s="7" t="s">
        <v>68</v>
      </c>
      <c r="F2887" s="7" t="s">
        <v>68</v>
      </c>
      <c r="G2887" s="7" t="s">
        <v>68</v>
      </c>
      <c r="H2887" s="7" t="s">
        <v>68</v>
      </c>
      <c r="I2887" s="6" t="s">
        <v>1955</v>
      </c>
      <c r="J2887" s="6" t="s">
        <v>3013</v>
      </c>
      <c r="K2887" s="6" t="s">
        <v>109</v>
      </c>
      <c r="L2887" s="6" t="s">
        <v>110</v>
      </c>
      <c r="M2887" s="6" t="s">
        <v>61</v>
      </c>
      <c r="N2887" s="7" t="s">
        <v>68</v>
      </c>
      <c r="O2887" s="7" t="s">
        <v>68</v>
      </c>
      <c r="P2887" s="6" t="s">
        <v>3014</v>
      </c>
      <c r="Q2887" s="6" t="s">
        <v>1858</v>
      </c>
      <c r="R2887" s="6" t="s">
        <v>133</v>
      </c>
      <c r="S2887" s="6" t="s">
        <v>110</v>
      </c>
      <c r="T2887" s="6" t="s">
        <v>134</v>
      </c>
      <c r="U2887" s="6" t="s">
        <v>115</v>
      </c>
      <c r="V2887" s="6" t="s">
        <v>45</v>
      </c>
      <c r="W2887" s="6" t="s">
        <v>34</v>
      </c>
      <c r="X2887" s="6" t="s">
        <v>46</v>
      </c>
      <c r="Y2887" s="6" t="s">
        <v>47</v>
      </c>
      <c r="Z2887" s="6" t="s">
        <v>232</v>
      </c>
      <c r="AA2887" s="6" t="s">
        <v>3030</v>
      </c>
      <c r="AB2887" s="7">
        <v>4</v>
      </c>
      <c r="AC2887" s="7">
        <v>61760</v>
      </c>
      <c r="AD2887" s="7">
        <v>61.76</v>
      </c>
      <c r="AE2887" s="7">
        <v>108000</v>
      </c>
    </row>
    <row r="2888" spans="1:31" ht="22" customHeight="1" x14ac:dyDescent="0.3">
      <c r="A2888" s="2">
        <v>42255</v>
      </c>
      <c r="B2888" s="3" t="s">
        <v>31</v>
      </c>
      <c r="C2888" s="3" t="s">
        <v>56</v>
      </c>
      <c r="D2888" s="4" t="s">
        <v>68</v>
      </c>
      <c r="E2888" s="4" t="s">
        <v>68</v>
      </c>
      <c r="F2888" s="4" t="s">
        <v>68</v>
      </c>
      <c r="G2888" s="4" t="s">
        <v>68</v>
      </c>
      <c r="H2888" s="4" t="s">
        <v>68</v>
      </c>
      <c r="I2888" s="3" t="s">
        <v>1843</v>
      </c>
      <c r="J2888" s="3" t="s">
        <v>200</v>
      </c>
      <c r="K2888" s="4" t="s">
        <v>68</v>
      </c>
      <c r="L2888" s="3" t="s">
        <v>99</v>
      </c>
      <c r="M2888" s="4" t="s">
        <v>68</v>
      </c>
      <c r="N2888" s="4" t="s">
        <v>68</v>
      </c>
      <c r="O2888" s="4" t="s">
        <v>68</v>
      </c>
      <c r="P2888" s="3" t="s">
        <v>202</v>
      </c>
      <c r="Q2888" s="3" t="s">
        <v>1858</v>
      </c>
      <c r="R2888" s="3" t="s">
        <v>133</v>
      </c>
      <c r="S2888" s="3" t="s">
        <v>110</v>
      </c>
      <c r="T2888" s="3" t="s">
        <v>134</v>
      </c>
      <c r="U2888" s="3" t="s">
        <v>115</v>
      </c>
      <c r="V2888" s="3" t="s">
        <v>45</v>
      </c>
      <c r="W2888" s="3" t="s">
        <v>34</v>
      </c>
      <c r="X2888" s="3" t="s">
        <v>46</v>
      </c>
      <c r="Y2888" s="3" t="s">
        <v>47</v>
      </c>
      <c r="Z2888" s="3" t="s">
        <v>205</v>
      </c>
      <c r="AA2888" s="3" t="s">
        <v>3031</v>
      </c>
      <c r="AB2888" s="4">
        <v>8</v>
      </c>
      <c r="AC2888" s="4">
        <v>101800</v>
      </c>
      <c r="AD2888" s="4">
        <v>101.8</v>
      </c>
      <c r="AE2888" s="4">
        <v>1296000</v>
      </c>
    </row>
    <row r="2889" spans="1:31" ht="22" customHeight="1" x14ac:dyDescent="0.3">
      <c r="A2889" s="5">
        <v>42255</v>
      </c>
      <c r="B2889" s="6" t="s">
        <v>31</v>
      </c>
      <c r="C2889" s="6" t="s">
        <v>56</v>
      </c>
      <c r="D2889" s="7" t="s">
        <v>68</v>
      </c>
      <c r="E2889" s="7" t="s">
        <v>68</v>
      </c>
      <c r="F2889" s="7" t="s">
        <v>68</v>
      </c>
      <c r="G2889" s="7" t="s">
        <v>68</v>
      </c>
      <c r="H2889" s="7" t="s">
        <v>68</v>
      </c>
      <c r="I2889" s="6" t="s">
        <v>1843</v>
      </c>
      <c r="J2889" s="6" t="s">
        <v>200</v>
      </c>
      <c r="K2889" s="7" t="s">
        <v>68</v>
      </c>
      <c r="L2889" s="6" t="s">
        <v>99</v>
      </c>
      <c r="M2889" s="7" t="s">
        <v>68</v>
      </c>
      <c r="N2889" s="7" t="s">
        <v>68</v>
      </c>
      <c r="O2889" s="7" t="s">
        <v>68</v>
      </c>
      <c r="P2889" s="6" t="s">
        <v>202</v>
      </c>
      <c r="Q2889" s="6" t="s">
        <v>1858</v>
      </c>
      <c r="R2889" s="6" t="s">
        <v>133</v>
      </c>
      <c r="S2889" s="6" t="s">
        <v>110</v>
      </c>
      <c r="T2889" s="6" t="s">
        <v>134</v>
      </c>
      <c r="U2889" s="6" t="s">
        <v>115</v>
      </c>
      <c r="V2889" s="6" t="s">
        <v>45</v>
      </c>
      <c r="W2889" s="6" t="s">
        <v>34</v>
      </c>
      <c r="X2889" s="6" t="s">
        <v>46</v>
      </c>
      <c r="Y2889" s="6" t="s">
        <v>47</v>
      </c>
      <c r="Z2889" s="6" t="s">
        <v>971</v>
      </c>
      <c r="AA2889" s="6" t="s">
        <v>3032</v>
      </c>
      <c r="AB2889" s="7">
        <v>2</v>
      </c>
      <c r="AC2889" s="7">
        <v>19240</v>
      </c>
      <c r="AD2889" s="7">
        <v>19.239999999999998</v>
      </c>
      <c r="AE2889" s="7">
        <v>423000</v>
      </c>
    </row>
    <row r="2890" spans="1:31" ht="22" customHeight="1" x14ac:dyDescent="0.3">
      <c r="A2890" s="2">
        <v>42254</v>
      </c>
      <c r="B2890" s="3" t="s">
        <v>31</v>
      </c>
      <c r="C2890" s="3" t="s">
        <v>56</v>
      </c>
      <c r="D2890" s="4" t="s">
        <v>68</v>
      </c>
      <c r="E2890" s="4" t="s">
        <v>68</v>
      </c>
      <c r="F2890" s="4" t="s">
        <v>68</v>
      </c>
      <c r="G2890" s="4" t="s">
        <v>68</v>
      </c>
      <c r="H2890" s="4" t="s">
        <v>68</v>
      </c>
      <c r="I2890" s="3" t="s">
        <v>1843</v>
      </c>
      <c r="J2890" s="3" t="s">
        <v>2629</v>
      </c>
      <c r="K2890" s="4" t="s">
        <v>68</v>
      </c>
      <c r="L2890" s="3" t="s">
        <v>350</v>
      </c>
      <c r="M2890" s="4" t="s">
        <v>68</v>
      </c>
      <c r="N2890" s="4" t="s">
        <v>68</v>
      </c>
      <c r="O2890" s="4" t="s">
        <v>68</v>
      </c>
      <c r="P2890" s="3" t="s">
        <v>2630</v>
      </c>
      <c r="Q2890" s="3" t="s">
        <v>2031</v>
      </c>
      <c r="R2890" s="3" t="s">
        <v>82</v>
      </c>
      <c r="S2890" s="3" t="s">
        <v>79</v>
      </c>
      <c r="T2890" s="3" t="s">
        <v>83</v>
      </c>
      <c r="U2890" s="3" t="s">
        <v>65</v>
      </c>
      <c r="V2890" s="3" t="s">
        <v>45</v>
      </c>
      <c r="W2890" s="3" t="s">
        <v>34</v>
      </c>
      <c r="X2890" s="3" t="s">
        <v>46</v>
      </c>
      <c r="Y2890" s="3" t="s">
        <v>47</v>
      </c>
      <c r="Z2890" s="3" t="s">
        <v>84</v>
      </c>
      <c r="AA2890" s="3" t="s">
        <v>3033</v>
      </c>
      <c r="AB2890" s="4">
        <v>7</v>
      </c>
      <c r="AC2890" s="4">
        <v>101088</v>
      </c>
      <c r="AD2890" s="4">
        <v>101.09</v>
      </c>
      <c r="AE2890" s="4">
        <v>350000</v>
      </c>
    </row>
    <row r="2891" spans="1:31" ht="22" customHeight="1" x14ac:dyDescent="0.3">
      <c r="A2891" s="5">
        <v>42253</v>
      </c>
      <c r="B2891" s="6" t="s">
        <v>31</v>
      </c>
      <c r="C2891" s="6" t="s">
        <v>56</v>
      </c>
      <c r="D2891" s="7" t="s">
        <v>68</v>
      </c>
      <c r="E2891" s="7" t="s">
        <v>68</v>
      </c>
      <c r="F2891" s="7" t="s">
        <v>68</v>
      </c>
      <c r="G2891" s="7" t="s">
        <v>68</v>
      </c>
      <c r="H2891" s="7" t="s">
        <v>68</v>
      </c>
      <c r="I2891" s="6" t="s">
        <v>1843</v>
      </c>
      <c r="J2891" s="6" t="s">
        <v>1676</v>
      </c>
      <c r="K2891" s="6" t="s">
        <v>1677</v>
      </c>
      <c r="L2891" s="6" t="s">
        <v>92</v>
      </c>
      <c r="M2891" s="6" t="s">
        <v>61</v>
      </c>
      <c r="N2891" s="9">
        <v>42196711</v>
      </c>
      <c r="O2891" s="7" t="s">
        <v>68</v>
      </c>
      <c r="P2891" s="6" t="s">
        <v>1678</v>
      </c>
      <c r="Q2891" s="6" t="s">
        <v>1858</v>
      </c>
      <c r="R2891" s="6" t="s">
        <v>91</v>
      </c>
      <c r="S2891" s="6" t="s">
        <v>92</v>
      </c>
      <c r="T2891" s="6" t="s">
        <v>93</v>
      </c>
      <c r="U2891" s="6" t="s">
        <v>94</v>
      </c>
      <c r="V2891" s="6" t="s">
        <v>45</v>
      </c>
      <c r="W2891" s="6" t="s">
        <v>34</v>
      </c>
      <c r="X2891" s="6" t="s">
        <v>46</v>
      </c>
      <c r="Y2891" s="6" t="s">
        <v>47</v>
      </c>
      <c r="Z2891" s="6" t="s">
        <v>205</v>
      </c>
      <c r="AA2891" s="6" t="s">
        <v>3025</v>
      </c>
      <c r="AB2891" s="7">
        <v>8</v>
      </c>
      <c r="AC2891" s="7">
        <v>99936</v>
      </c>
      <c r="AD2891" s="7">
        <v>99.94</v>
      </c>
      <c r="AE2891" s="7">
        <v>1273000</v>
      </c>
    </row>
    <row r="2892" spans="1:31" ht="22" customHeight="1" x14ac:dyDescent="0.3">
      <c r="A2892" s="2">
        <v>42253</v>
      </c>
      <c r="B2892" s="3" t="s">
        <v>31</v>
      </c>
      <c r="C2892" s="3" t="s">
        <v>56</v>
      </c>
      <c r="D2892" s="4" t="s">
        <v>68</v>
      </c>
      <c r="E2892" s="4" t="s">
        <v>68</v>
      </c>
      <c r="F2892" s="4" t="s">
        <v>68</v>
      </c>
      <c r="G2892" s="4" t="s">
        <v>68</v>
      </c>
      <c r="H2892" s="4" t="s">
        <v>68</v>
      </c>
      <c r="I2892" s="3" t="s">
        <v>1843</v>
      </c>
      <c r="J2892" s="3" t="s">
        <v>870</v>
      </c>
      <c r="K2892" s="4" t="s">
        <v>68</v>
      </c>
      <c r="L2892" s="3" t="s">
        <v>120</v>
      </c>
      <c r="M2892" s="3" t="s">
        <v>61</v>
      </c>
      <c r="N2892" s="4">
        <v>225347920.55000001</v>
      </c>
      <c r="O2892" s="4">
        <v>1008273273.7</v>
      </c>
      <c r="P2892" s="3" t="s">
        <v>871</v>
      </c>
      <c r="Q2892" s="3" t="s">
        <v>1858</v>
      </c>
      <c r="R2892" s="3" t="s">
        <v>122</v>
      </c>
      <c r="S2892" s="3" t="s">
        <v>120</v>
      </c>
      <c r="T2892" s="3" t="s">
        <v>123</v>
      </c>
      <c r="U2892" s="3" t="s">
        <v>124</v>
      </c>
      <c r="V2892" s="3" t="s">
        <v>45</v>
      </c>
      <c r="W2892" s="3" t="s">
        <v>34</v>
      </c>
      <c r="X2892" s="3" t="s">
        <v>46</v>
      </c>
      <c r="Y2892" s="3" t="s">
        <v>47</v>
      </c>
      <c r="Z2892" s="3" t="s">
        <v>872</v>
      </c>
      <c r="AA2892" s="3" t="s">
        <v>3034</v>
      </c>
      <c r="AB2892" s="4">
        <v>2</v>
      </c>
      <c r="AC2892" s="4">
        <v>20160</v>
      </c>
      <c r="AD2892" s="4">
        <v>20.16</v>
      </c>
      <c r="AE2892" s="4">
        <v>328000</v>
      </c>
    </row>
    <row r="2893" spans="1:31" ht="22" customHeight="1" x14ac:dyDescent="0.3">
      <c r="A2893" s="5">
        <v>42253</v>
      </c>
      <c r="B2893" s="6" t="s">
        <v>31</v>
      </c>
      <c r="C2893" s="6" t="s">
        <v>56</v>
      </c>
      <c r="D2893" s="7" t="s">
        <v>68</v>
      </c>
      <c r="E2893" s="7" t="s">
        <v>68</v>
      </c>
      <c r="F2893" s="7" t="s">
        <v>68</v>
      </c>
      <c r="G2893" s="7" t="s">
        <v>68</v>
      </c>
      <c r="H2893" s="7" t="s">
        <v>68</v>
      </c>
      <c r="I2893" s="6" t="s">
        <v>1843</v>
      </c>
      <c r="J2893" s="6" t="s">
        <v>1676</v>
      </c>
      <c r="K2893" s="6" t="s">
        <v>1677</v>
      </c>
      <c r="L2893" s="6" t="s">
        <v>92</v>
      </c>
      <c r="M2893" s="6" t="s">
        <v>61</v>
      </c>
      <c r="N2893" s="9">
        <v>42196711</v>
      </c>
      <c r="O2893" s="7" t="s">
        <v>68</v>
      </c>
      <c r="P2893" s="6" t="s">
        <v>1678</v>
      </c>
      <c r="Q2893" s="6" t="s">
        <v>1858</v>
      </c>
      <c r="R2893" s="6" t="s">
        <v>91</v>
      </c>
      <c r="S2893" s="6" t="s">
        <v>92</v>
      </c>
      <c r="T2893" s="6" t="s">
        <v>93</v>
      </c>
      <c r="U2893" s="6" t="s">
        <v>94</v>
      </c>
      <c r="V2893" s="6" t="s">
        <v>45</v>
      </c>
      <c r="W2893" s="6" t="s">
        <v>34</v>
      </c>
      <c r="X2893" s="6" t="s">
        <v>46</v>
      </c>
      <c r="Y2893" s="6" t="s">
        <v>47</v>
      </c>
      <c r="Z2893" s="6" t="s">
        <v>205</v>
      </c>
      <c r="AA2893" s="6" t="s">
        <v>3035</v>
      </c>
      <c r="AB2893" s="7">
        <v>6</v>
      </c>
      <c r="AC2893" s="7">
        <v>74952</v>
      </c>
      <c r="AD2893" s="7">
        <v>74.95</v>
      </c>
      <c r="AE2893" s="7">
        <v>954000</v>
      </c>
    </row>
    <row r="2894" spans="1:31" ht="22" customHeight="1" x14ac:dyDescent="0.3">
      <c r="A2894" s="2">
        <v>42253</v>
      </c>
      <c r="B2894" s="3" t="s">
        <v>31</v>
      </c>
      <c r="C2894" s="3" t="s">
        <v>56</v>
      </c>
      <c r="D2894" s="4" t="s">
        <v>68</v>
      </c>
      <c r="E2894" s="4" t="s">
        <v>68</v>
      </c>
      <c r="F2894" s="4" t="s">
        <v>68</v>
      </c>
      <c r="G2894" s="4" t="s">
        <v>68</v>
      </c>
      <c r="H2894" s="4" t="s">
        <v>68</v>
      </c>
      <c r="I2894" s="3" t="s">
        <v>1843</v>
      </c>
      <c r="J2894" s="3" t="s">
        <v>1676</v>
      </c>
      <c r="K2894" s="3" t="s">
        <v>1677</v>
      </c>
      <c r="L2894" s="3" t="s">
        <v>92</v>
      </c>
      <c r="M2894" s="3" t="s">
        <v>61</v>
      </c>
      <c r="N2894" s="8">
        <v>42196711</v>
      </c>
      <c r="O2894" s="4" t="s">
        <v>68</v>
      </c>
      <c r="P2894" s="3" t="s">
        <v>1678</v>
      </c>
      <c r="Q2894" s="3" t="s">
        <v>1858</v>
      </c>
      <c r="R2894" s="3" t="s">
        <v>91</v>
      </c>
      <c r="S2894" s="3" t="s">
        <v>92</v>
      </c>
      <c r="T2894" s="3" t="s">
        <v>93</v>
      </c>
      <c r="U2894" s="3" t="s">
        <v>94</v>
      </c>
      <c r="V2894" s="3" t="s">
        <v>45</v>
      </c>
      <c r="W2894" s="3" t="s">
        <v>34</v>
      </c>
      <c r="X2894" s="3" t="s">
        <v>46</v>
      </c>
      <c r="Y2894" s="3" t="s">
        <v>47</v>
      </c>
      <c r="Z2894" s="3" t="s">
        <v>205</v>
      </c>
      <c r="AA2894" s="3" t="s">
        <v>2909</v>
      </c>
      <c r="AB2894" s="4">
        <v>2</v>
      </c>
      <c r="AC2894" s="4">
        <v>23158</v>
      </c>
      <c r="AD2894" s="4">
        <v>23.16</v>
      </c>
      <c r="AE2894" s="4">
        <v>295000</v>
      </c>
    </row>
    <row r="2895" spans="1:31" ht="22" customHeight="1" x14ac:dyDescent="0.3">
      <c r="A2895" s="5">
        <v>42253</v>
      </c>
      <c r="B2895" s="6" t="s">
        <v>31</v>
      </c>
      <c r="C2895" s="6" t="s">
        <v>56</v>
      </c>
      <c r="D2895" s="7" t="s">
        <v>68</v>
      </c>
      <c r="E2895" s="7" t="s">
        <v>68</v>
      </c>
      <c r="F2895" s="7" t="s">
        <v>68</v>
      </c>
      <c r="G2895" s="7" t="s">
        <v>68</v>
      </c>
      <c r="H2895" s="7" t="s">
        <v>68</v>
      </c>
      <c r="I2895" s="6" t="s">
        <v>1843</v>
      </c>
      <c r="J2895" s="6" t="s">
        <v>1676</v>
      </c>
      <c r="K2895" s="6" t="s">
        <v>1677</v>
      </c>
      <c r="L2895" s="6" t="s">
        <v>92</v>
      </c>
      <c r="M2895" s="6" t="s">
        <v>61</v>
      </c>
      <c r="N2895" s="9">
        <v>42196711</v>
      </c>
      <c r="O2895" s="7" t="s">
        <v>68</v>
      </c>
      <c r="P2895" s="6" t="s">
        <v>1678</v>
      </c>
      <c r="Q2895" s="6" t="s">
        <v>1858</v>
      </c>
      <c r="R2895" s="6" t="s">
        <v>91</v>
      </c>
      <c r="S2895" s="6" t="s">
        <v>92</v>
      </c>
      <c r="T2895" s="6" t="s">
        <v>93</v>
      </c>
      <c r="U2895" s="6" t="s">
        <v>94</v>
      </c>
      <c r="V2895" s="6" t="s">
        <v>45</v>
      </c>
      <c r="W2895" s="6" t="s">
        <v>34</v>
      </c>
      <c r="X2895" s="6" t="s">
        <v>46</v>
      </c>
      <c r="Y2895" s="6" t="s">
        <v>47</v>
      </c>
      <c r="Z2895" s="6" t="s">
        <v>205</v>
      </c>
      <c r="AA2895" s="6" t="s">
        <v>2909</v>
      </c>
      <c r="AB2895" s="7">
        <v>2</v>
      </c>
      <c r="AC2895" s="7">
        <v>23158</v>
      </c>
      <c r="AD2895" s="7">
        <v>23.16</v>
      </c>
      <c r="AE2895" s="7">
        <v>295000</v>
      </c>
    </row>
    <row r="2896" spans="1:31" ht="22" customHeight="1" x14ac:dyDescent="0.3">
      <c r="A2896" s="2">
        <v>42252</v>
      </c>
      <c r="B2896" s="3" t="s">
        <v>31</v>
      </c>
      <c r="C2896" s="3" t="s">
        <v>56</v>
      </c>
      <c r="D2896" s="4" t="s">
        <v>68</v>
      </c>
      <c r="E2896" s="4" t="s">
        <v>68</v>
      </c>
      <c r="F2896" s="4" t="s">
        <v>68</v>
      </c>
      <c r="G2896" s="4" t="s">
        <v>68</v>
      </c>
      <c r="H2896" s="4" t="s">
        <v>68</v>
      </c>
      <c r="I2896" s="3" t="s">
        <v>1955</v>
      </c>
      <c r="J2896" s="3" t="s">
        <v>625</v>
      </c>
      <c r="K2896" s="4" t="s">
        <v>68</v>
      </c>
      <c r="L2896" s="4" t="s">
        <v>68</v>
      </c>
      <c r="M2896" s="4" t="s">
        <v>68</v>
      </c>
      <c r="N2896" s="4" t="s">
        <v>68</v>
      </c>
      <c r="O2896" s="4" t="s">
        <v>68</v>
      </c>
      <c r="P2896" s="3" t="s">
        <v>2433</v>
      </c>
      <c r="Q2896" s="3" t="s">
        <v>1858</v>
      </c>
      <c r="R2896" s="3" t="s">
        <v>629</v>
      </c>
      <c r="S2896" s="3" t="s">
        <v>627</v>
      </c>
      <c r="T2896" s="3" t="s">
        <v>630</v>
      </c>
      <c r="U2896" s="3" t="s">
        <v>104</v>
      </c>
      <c r="V2896" s="3" t="s">
        <v>45</v>
      </c>
      <c r="W2896" s="3" t="s">
        <v>34</v>
      </c>
      <c r="X2896" s="3" t="s">
        <v>46</v>
      </c>
      <c r="Y2896" s="3" t="s">
        <v>47</v>
      </c>
      <c r="Z2896" s="3" t="s">
        <v>2820</v>
      </c>
      <c r="AA2896" s="3" t="s">
        <v>3036</v>
      </c>
      <c r="AB2896" s="4">
        <v>1</v>
      </c>
      <c r="AC2896" s="4">
        <v>17200</v>
      </c>
      <c r="AD2896" s="4">
        <v>17.2</v>
      </c>
      <c r="AE2896" s="4">
        <v>183000</v>
      </c>
    </row>
    <row r="2897" spans="1:31" ht="22" customHeight="1" x14ac:dyDescent="0.3">
      <c r="A2897" s="5">
        <v>42250</v>
      </c>
      <c r="B2897" s="6" t="s">
        <v>31</v>
      </c>
      <c r="C2897" s="6" t="s">
        <v>1873</v>
      </c>
      <c r="D2897" s="6" t="s">
        <v>33</v>
      </c>
      <c r="E2897" s="6" t="s">
        <v>34</v>
      </c>
      <c r="F2897" s="6" t="s">
        <v>61</v>
      </c>
      <c r="G2897" s="9">
        <v>668366358</v>
      </c>
      <c r="H2897" s="7" t="s">
        <v>68</v>
      </c>
      <c r="I2897" s="6" t="s">
        <v>1874</v>
      </c>
      <c r="J2897" s="6" t="s">
        <v>2680</v>
      </c>
      <c r="K2897" s="7" t="s">
        <v>68</v>
      </c>
      <c r="L2897" s="6" t="s">
        <v>350</v>
      </c>
      <c r="M2897" s="7" t="s">
        <v>68</v>
      </c>
      <c r="N2897" s="7" t="s">
        <v>68</v>
      </c>
      <c r="O2897" s="7" t="s">
        <v>68</v>
      </c>
      <c r="P2897" s="6" t="s">
        <v>2681</v>
      </c>
      <c r="Q2897" s="6" t="s">
        <v>1845</v>
      </c>
      <c r="R2897" s="6" t="s">
        <v>371</v>
      </c>
      <c r="S2897" s="6" t="s">
        <v>350</v>
      </c>
      <c r="T2897" s="6" t="s">
        <v>372</v>
      </c>
      <c r="U2897" s="6" t="s">
        <v>352</v>
      </c>
      <c r="V2897" s="6" t="s">
        <v>45</v>
      </c>
      <c r="W2897" s="6" t="s">
        <v>34</v>
      </c>
      <c r="X2897" s="6" t="s">
        <v>46</v>
      </c>
      <c r="Y2897" s="6" t="s">
        <v>47</v>
      </c>
      <c r="Z2897" s="6" t="s">
        <v>792</v>
      </c>
      <c r="AA2897" s="6" t="s">
        <v>3037</v>
      </c>
      <c r="AB2897" s="7">
        <v>4</v>
      </c>
      <c r="AC2897" s="7">
        <v>57928</v>
      </c>
      <c r="AD2897" s="7">
        <v>57.93</v>
      </c>
      <c r="AE2897" s="6" t="s">
        <v>68</v>
      </c>
    </row>
    <row r="2898" spans="1:31" ht="22" customHeight="1" x14ac:dyDescent="0.3">
      <c r="A2898" s="2">
        <v>42247</v>
      </c>
      <c r="B2898" s="3" t="s">
        <v>31</v>
      </c>
      <c r="C2898" s="3" t="s">
        <v>56</v>
      </c>
      <c r="D2898" s="4" t="s">
        <v>68</v>
      </c>
      <c r="E2898" s="4" t="s">
        <v>68</v>
      </c>
      <c r="F2898" s="4" t="s">
        <v>68</v>
      </c>
      <c r="G2898" s="4" t="s">
        <v>68</v>
      </c>
      <c r="H2898" s="4" t="s">
        <v>68</v>
      </c>
      <c r="I2898" s="3" t="s">
        <v>1843</v>
      </c>
      <c r="J2898" s="3" t="s">
        <v>2629</v>
      </c>
      <c r="K2898" s="4" t="s">
        <v>68</v>
      </c>
      <c r="L2898" s="3" t="s">
        <v>350</v>
      </c>
      <c r="M2898" s="4" t="s">
        <v>68</v>
      </c>
      <c r="N2898" s="4" t="s">
        <v>68</v>
      </c>
      <c r="O2898" s="4" t="s">
        <v>68</v>
      </c>
      <c r="P2898" s="3" t="s">
        <v>2630</v>
      </c>
      <c r="Q2898" s="3" t="s">
        <v>2031</v>
      </c>
      <c r="R2898" s="3" t="s">
        <v>82</v>
      </c>
      <c r="S2898" s="3" t="s">
        <v>79</v>
      </c>
      <c r="T2898" s="3" t="s">
        <v>83</v>
      </c>
      <c r="U2898" s="3" t="s">
        <v>65</v>
      </c>
      <c r="V2898" s="3" t="s">
        <v>45</v>
      </c>
      <c r="W2898" s="3" t="s">
        <v>34</v>
      </c>
      <c r="X2898" s="3" t="s">
        <v>46</v>
      </c>
      <c r="Y2898" s="3" t="s">
        <v>47</v>
      </c>
      <c r="Z2898" s="3" t="s">
        <v>84</v>
      </c>
      <c r="AA2898" s="3" t="s">
        <v>3038</v>
      </c>
      <c r="AB2898" s="4">
        <v>7</v>
      </c>
      <c r="AC2898" s="4">
        <v>101450</v>
      </c>
      <c r="AD2898" s="4">
        <v>101.45</v>
      </c>
      <c r="AE2898" s="4">
        <v>350000</v>
      </c>
    </row>
    <row r="2899" spans="1:31" ht="22" customHeight="1" x14ac:dyDescent="0.3">
      <c r="A2899" s="5">
        <v>42247</v>
      </c>
      <c r="B2899" s="6" t="s">
        <v>31</v>
      </c>
      <c r="C2899" s="6" t="s">
        <v>56</v>
      </c>
      <c r="D2899" s="7" t="s">
        <v>68</v>
      </c>
      <c r="E2899" s="7" t="s">
        <v>68</v>
      </c>
      <c r="F2899" s="7" t="s">
        <v>68</v>
      </c>
      <c r="G2899" s="7" t="s">
        <v>68</v>
      </c>
      <c r="H2899" s="7" t="s">
        <v>68</v>
      </c>
      <c r="I2899" s="6" t="s">
        <v>1843</v>
      </c>
      <c r="J2899" s="6" t="s">
        <v>1774</v>
      </c>
      <c r="K2899" s="7" t="s">
        <v>68</v>
      </c>
      <c r="L2899" s="6" t="s">
        <v>1775</v>
      </c>
      <c r="M2899" s="7" t="s">
        <v>68</v>
      </c>
      <c r="N2899" s="7" t="s">
        <v>68</v>
      </c>
      <c r="O2899" s="7" t="s">
        <v>68</v>
      </c>
      <c r="P2899" s="6" t="s">
        <v>1776</v>
      </c>
      <c r="Q2899" s="6" t="s">
        <v>1858</v>
      </c>
      <c r="R2899" s="6" t="s">
        <v>82</v>
      </c>
      <c r="S2899" s="6" t="s">
        <v>79</v>
      </c>
      <c r="T2899" s="6" t="s">
        <v>83</v>
      </c>
      <c r="U2899" s="6" t="s">
        <v>65</v>
      </c>
      <c r="V2899" s="6" t="s">
        <v>45</v>
      </c>
      <c r="W2899" s="6" t="s">
        <v>34</v>
      </c>
      <c r="X2899" s="6" t="s">
        <v>46</v>
      </c>
      <c r="Y2899" s="6" t="s">
        <v>47</v>
      </c>
      <c r="Z2899" s="6" t="s">
        <v>84</v>
      </c>
      <c r="AA2899" s="6" t="s">
        <v>3039</v>
      </c>
      <c r="AB2899" s="7">
        <v>8</v>
      </c>
      <c r="AC2899" s="7">
        <v>115875</v>
      </c>
      <c r="AD2899" s="7">
        <v>115.88</v>
      </c>
      <c r="AE2899" s="7">
        <v>400000</v>
      </c>
    </row>
    <row r="2900" spans="1:31" ht="22" customHeight="1" x14ac:dyDescent="0.3">
      <c r="A2900" s="2">
        <v>42247</v>
      </c>
      <c r="B2900" s="3" t="s">
        <v>31</v>
      </c>
      <c r="C2900" s="3" t="s">
        <v>56</v>
      </c>
      <c r="D2900" s="4" t="s">
        <v>68</v>
      </c>
      <c r="E2900" s="4" t="s">
        <v>68</v>
      </c>
      <c r="F2900" s="4" t="s">
        <v>68</v>
      </c>
      <c r="G2900" s="4" t="s">
        <v>68</v>
      </c>
      <c r="H2900" s="4" t="s">
        <v>68</v>
      </c>
      <c r="I2900" s="3" t="s">
        <v>1843</v>
      </c>
      <c r="J2900" s="3" t="s">
        <v>200</v>
      </c>
      <c r="K2900" s="4" t="s">
        <v>68</v>
      </c>
      <c r="L2900" s="3" t="s">
        <v>99</v>
      </c>
      <c r="M2900" s="4" t="s">
        <v>68</v>
      </c>
      <c r="N2900" s="4" t="s">
        <v>68</v>
      </c>
      <c r="O2900" s="4" t="s">
        <v>68</v>
      </c>
      <c r="P2900" s="3" t="s">
        <v>202</v>
      </c>
      <c r="Q2900" s="3" t="s">
        <v>1858</v>
      </c>
      <c r="R2900" s="3" t="s">
        <v>133</v>
      </c>
      <c r="S2900" s="3" t="s">
        <v>110</v>
      </c>
      <c r="T2900" s="3" t="s">
        <v>134</v>
      </c>
      <c r="U2900" s="3" t="s">
        <v>115</v>
      </c>
      <c r="V2900" s="3" t="s">
        <v>45</v>
      </c>
      <c r="W2900" s="3" t="s">
        <v>34</v>
      </c>
      <c r="X2900" s="3" t="s">
        <v>46</v>
      </c>
      <c r="Y2900" s="3" t="s">
        <v>47</v>
      </c>
      <c r="Z2900" s="3" t="s">
        <v>205</v>
      </c>
      <c r="AA2900" s="3" t="s">
        <v>3040</v>
      </c>
      <c r="AB2900" s="4">
        <v>16</v>
      </c>
      <c r="AC2900" s="4">
        <v>203520</v>
      </c>
      <c r="AD2900" s="4">
        <v>203.52</v>
      </c>
      <c r="AE2900" s="4">
        <v>3060000</v>
      </c>
    </row>
    <row r="2901" spans="1:31" ht="22" customHeight="1" x14ac:dyDescent="0.3">
      <c r="A2901" s="5">
        <v>42247</v>
      </c>
      <c r="B2901" s="6" t="s">
        <v>31</v>
      </c>
      <c r="C2901" s="6" t="s">
        <v>56</v>
      </c>
      <c r="D2901" s="7" t="s">
        <v>68</v>
      </c>
      <c r="E2901" s="7" t="s">
        <v>68</v>
      </c>
      <c r="F2901" s="7" t="s">
        <v>68</v>
      </c>
      <c r="G2901" s="7" t="s">
        <v>68</v>
      </c>
      <c r="H2901" s="7" t="s">
        <v>68</v>
      </c>
      <c r="I2901" s="6" t="s">
        <v>1843</v>
      </c>
      <c r="J2901" s="6" t="s">
        <v>131</v>
      </c>
      <c r="K2901" s="7" t="s">
        <v>68</v>
      </c>
      <c r="L2901" s="7" t="s">
        <v>68</v>
      </c>
      <c r="M2901" s="6" t="s">
        <v>61</v>
      </c>
      <c r="N2901" s="7" t="s">
        <v>68</v>
      </c>
      <c r="O2901" s="7" t="s">
        <v>68</v>
      </c>
      <c r="P2901" s="6" t="s">
        <v>2782</v>
      </c>
      <c r="Q2901" s="6" t="s">
        <v>1858</v>
      </c>
      <c r="R2901" s="6" t="s">
        <v>133</v>
      </c>
      <c r="S2901" s="6" t="s">
        <v>110</v>
      </c>
      <c r="T2901" s="6" t="s">
        <v>134</v>
      </c>
      <c r="U2901" s="6" t="s">
        <v>115</v>
      </c>
      <c r="V2901" s="6" t="s">
        <v>45</v>
      </c>
      <c r="W2901" s="6" t="s">
        <v>34</v>
      </c>
      <c r="X2901" s="6" t="s">
        <v>46</v>
      </c>
      <c r="Y2901" s="6" t="s">
        <v>47</v>
      </c>
      <c r="Z2901" s="6" t="s">
        <v>971</v>
      </c>
      <c r="AA2901" s="6" t="s">
        <v>3041</v>
      </c>
      <c r="AB2901" s="7">
        <v>4</v>
      </c>
      <c r="AC2901" s="7">
        <v>57680</v>
      </c>
      <c r="AD2901" s="7">
        <v>57.68</v>
      </c>
      <c r="AE2901" s="7">
        <v>1204000</v>
      </c>
    </row>
    <row r="2902" spans="1:31" ht="22" customHeight="1" x14ac:dyDescent="0.3">
      <c r="A2902" s="2">
        <v>42247</v>
      </c>
      <c r="B2902" s="3" t="s">
        <v>107</v>
      </c>
      <c r="C2902" s="3" t="s">
        <v>56</v>
      </c>
      <c r="D2902" s="4" t="s">
        <v>68</v>
      </c>
      <c r="E2902" s="4" t="s">
        <v>68</v>
      </c>
      <c r="F2902" s="4" t="s">
        <v>68</v>
      </c>
      <c r="G2902" s="4" t="s">
        <v>68</v>
      </c>
      <c r="H2902" s="4" t="s">
        <v>68</v>
      </c>
      <c r="I2902" s="3" t="s">
        <v>1843</v>
      </c>
      <c r="J2902" s="3" t="s">
        <v>108</v>
      </c>
      <c r="K2902" s="3" t="s">
        <v>109</v>
      </c>
      <c r="L2902" s="3" t="s">
        <v>110</v>
      </c>
      <c r="M2902" s="3" t="s">
        <v>61</v>
      </c>
      <c r="N2902" s="4">
        <v>4753761516.5299997</v>
      </c>
      <c r="O2902" s="4">
        <v>5421594553.2399998</v>
      </c>
      <c r="P2902" s="3" t="s">
        <v>1856</v>
      </c>
      <c r="Q2902" s="3" t="s">
        <v>1858</v>
      </c>
      <c r="R2902" s="3" t="s">
        <v>133</v>
      </c>
      <c r="S2902" s="3" t="s">
        <v>110</v>
      </c>
      <c r="T2902" s="3" t="s">
        <v>134</v>
      </c>
      <c r="U2902" s="3" t="s">
        <v>115</v>
      </c>
      <c r="V2902" s="3" t="s">
        <v>45</v>
      </c>
      <c r="W2902" s="3" t="s">
        <v>34</v>
      </c>
      <c r="X2902" s="3" t="s">
        <v>46</v>
      </c>
      <c r="Y2902" s="3" t="s">
        <v>47</v>
      </c>
      <c r="Z2902" s="3" t="s">
        <v>205</v>
      </c>
      <c r="AA2902" s="3" t="s">
        <v>3042</v>
      </c>
      <c r="AB2902" s="4">
        <v>6</v>
      </c>
      <c r="AC2902" s="4">
        <v>76320</v>
      </c>
      <c r="AD2902" s="4">
        <v>76.319999999999993</v>
      </c>
      <c r="AE2902" s="4">
        <v>1148000</v>
      </c>
    </row>
    <row r="2903" spans="1:31" ht="22" customHeight="1" x14ac:dyDescent="0.3">
      <c r="A2903" s="5">
        <v>42247</v>
      </c>
      <c r="B2903" s="6" t="s">
        <v>107</v>
      </c>
      <c r="C2903" s="6" t="s">
        <v>56</v>
      </c>
      <c r="D2903" s="7" t="s">
        <v>68</v>
      </c>
      <c r="E2903" s="7" t="s">
        <v>68</v>
      </c>
      <c r="F2903" s="7" t="s">
        <v>68</v>
      </c>
      <c r="G2903" s="7" t="s">
        <v>68</v>
      </c>
      <c r="H2903" s="7" t="s">
        <v>68</v>
      </c>
      <c r="I2903" s="6" t="s">
        <v>1843</v>
      </c>
      <c r="J2903" s="6" t="s">
        <v>1429</v>
      </c>
      <c r="K2903" s="6" t="s">
        <v>1430</v>
      </c>
      <c r="L2903" s="6" t="s">
        <v>110</v>
      </c>
      <c r="M2903" s="6" t="s">
        <v>61</v>
      </c>
      <c r="N2903" s="7">
        <v>4753761516.5299997</v>
      </c>
      <c r="O2903" s="7">
        <v>5288790928.5600004</v>
      </c>
      <c r="P2903" s="6" t="s">
        <v>1431</v>
      </c>
      <c r="Q2903" s="6" t="s">
        <v>1858</v>
      </c>
      <c r="R2903" s="6" t="s">
        <v>133</v>
      </c>
      <c r="S2903" s="6" t="s">
        <v>110</v>
      </c>
      <c r="T2903" s="6" t="s">
        <v>134</v>
      </c>
      <c r="U2903" s="6" t="s">
        <v>115</v>
      </c>
      <c r="V2903" s="6" t="s">
        <v>45</v>
      </c>
      <c r="W2903" s="6" t="s">
        <v>34</v>
      </c>
      <c r="X2903" s="6" t="s">
        <v>46</v>
      </c>
      <c r="Y2903" s="6" t="s">
        <v>47</v>
      </c>
      <c r="Z2903" s="6" t="s">
        <v>971</v>
      </c>
      <c r="AA2903" s="6" t="s">
        <v>3043</v>
      </c>
      <c r="AB2903" s="7">
        <v>2</v>
      </c>
      <c r="AC2903" s="7">
        <v>19240</v>
      </c>
      <c r="AD2903" s="7">
        <v>19.239999999999998</v>
      </c>
      <c r="AE2903" s="7">
        <v>402000</v>
      </c>
    </row>
    <row r="2904" spans="1:31" ht="22" customHeight="1" x14ac:dyDescent="0.3">
      <c r="A2904" s="2">
        <v>42246</v>
      </c>
      <c r="B2904" s="3" t="s">
        <v>31</v>
      </c>
      <c r="C2904" s="3" t="s">
        <v>1873</v>
      </c>
      <c r="D2904" s="3" t="s">
        <v>33</v>
      </c>
      <c r="E2904" s="3" t="s">
        <v>34</v>
      </c>
      <c r="F2904" s="3" t="s">
        <v>61</v>
      </c>
      <c r="G2904" s="8">
        <v>668366358</v>
      </c>
      <c r="H2904" s="4" t="s">
        <v>68</v>
      </c>
      <c r="I2904" s="3" t="s">
        <v>1874</v>
      </c>
      <c r="J2904" s="3" t="s">
        <v>127</v>
      </c>
      <c r="K2904" s="4" t="s">
        <v>68</v>
      </c>
      <c r="L2904" s="3" t="s">
        <v>120</v>
      </c>
      <c r="M2904" s="4" t="s">
        <v>68</v>
      </c>
      <c r="N2904" s="4" t="s">
        <v>68</v>
      </c>
      <c r="O2904" s="4" t="s">
        <v>68</v>
      </c>
      <c r="P2904" s="3" t="s">
        <v>128</v>
      </c>
      <c r="Q2904" s="3" t="s">
        <v>1845</v>
      </c>
      <c r="R2904" s="3" t="s">
        <v>122</v>
      </c>
      <c r="S2904" s="3" t="s">
        <v>120</v>
      </c>
      <c r="T2904" s="3" t="s">
        <v>123</v>
      </c>
      <c r="U2904" s="3" t="s">
        <v>124</v>
      </c>
      <c r="V2904" s="3" t="s">
        <v>45</v>
      </c>
      <c r="W2904" s="3" t="s">
        <v>34</v>
      </c>
      <c r="X2904" s="3" t="s">
        <v>46</v>
      </c>
      <c r="Y2904" s="3" t="s">
        <v>47</v>
      </c>
      <c r="Z2904" s="3" t="s">
        <v>971</v>
      </c>
      <c r="AA2904" s="3" t="s">
        <v>3044</v>
      </c>
      <c r="AB2904" s="4">
        <v>6</v>
      </c>
      <c r="AC2904" s="4">
        <v>48384</v>
      </c>
      <c r="AD2904" s="4">
        <v>48.38</v>
      </c>
      <c r="AE2904" s="4">
        <v>1010000</v>
      </c>
    </row>
    <row r="2905" spans="1:31" ht="22" customHeight="1" x14ac:dyDescent="0.3">
      <c r="A2905" s="5">
        <v>42246</v>
      </c>
      <c r="B2905" s="6" t="s">
        <v>31</v>
      </c>
      <c r="C2905" s="6" t="s">
        <v>56</v>
      </c>
      <c r="D2905" s="7" t="s">
        <v>68</v>
      </c>
      <c r="E2905" s="7" t="s">
        <v>68</v>
      </c>
      <c r="F2905" s="7" t="s">
        <v>68</v>
      </c>
      <c r="G2905" s="7" t="s">
        <v>68</v>
      </c>
      <c r="H2905" s="7" t="s">
        <v>68</v>
      </c>
      <c r="I2905" s="6" t="s">
        <v>1843</v>
      </c>
      <c r="J2905" s="6" t="s">
        <v>1149</v>
      </c>
      <c r="K2905" s="7" t="s">
        <v>68</v>
      </c>
      <c r="L2905" s="6" t="s">
        <v>120</v>
      </c>
      <c r="M2905" s="6" t="s">
        <v>61</v>
      </c>
      <c r="N2905" s="7" t="s">
        <v>68</v>
      </c>
      <c r="O2905" s="7" t="s">
        <v>68</v>
      </c>
      <c r="P2905" s="6" t="s">
        <v>1309</v>
      </c>
      <c r="Q2905" s="6" t="s">
        <v>1858</v>
      </c>
      <c r="R2905" s="6" t="s">
        <v>122</v>
      </c>
      <c r="S2905" s="6" t="s">
        <v>120</v>
      </c>
      <c r="T2905" s="6" t="s">
        <v>123</v>
      </c>
      <c r="U2905" s="6" t="s">
        <v>124</v>
      </c>
      <c r="V2905" s="6" t="s">
        <v>45</v>
      </c>
      <c r="W2905" s="6" t="s">
        <v>34</v>
      </c>
      <c r="X2905" s="6" t="s">
        <v>46</v>
      </c>
      <c r="Y2905" s="6" t="s">
        <v>47</v>
      </c>
      <c r="Z2905" s="6" t="s">
        <v>971</v>
      </c>
      <c r="AA2905" s="6" t="s">
        <v>3045</v>
      </c>
      <c r="AB2905" s="7">
        <v>1</v>
      </c>
      <c r="AC2905" s="7">
        <v>11400</v>
      </c>
      <c r="AD2905" s="7">
        <v>11.4</v>
      </c>
      <c r="AE2905" s="7">
        <v>238000</v>
      </c>
    </row>
    <row r="2906" spans="1:31" ht="22" customHeight="1" x14ac:dyDescent="0.3">
      <c r="A2906" s="2">
        <v>42246</v>
      </c>
      <c r="B2906" s="3" t="s">
        <v>31</v>
      </c>
      <c r="C2906" s="3" t="s">
        <v>56</v>
      </c>
      <c r="D2906" s="4" t="s">
        <v>68</v>
      </c>
      <c r="E2906" s="4" t="s">
        <v>68</v>
      </c>
      <c r="F2906" s="4" t="s">
        <v>68</v>
      </c>
      <c r="G2906" s="4" t="s">
        <v>68</v>
      </c>
      <c r="H2906" s="4" t="s">
        <v>68</v>
      </c>
      <c r="I2906" s="3" t="s">
        <v>1843</v>
      </c>
      <c r="J2906" s="3" t="s">
        <v>2876</v>
      </c>
      <c r="K2906" s="4" t="s">
        <v>68</v>
      </c>
      <c r="L2906" s="3" t="s">
        <v>120</v>
      </c>
      <c r="M2906" s="4" t="s">
        <v>68</v>
      </c>
      <c r="N2906" s="4" t="s">
        <v>68</v>
      </c>
      <c r="O2906" s="4" t="s">
        <v>68</v>
      </c>
      <c r="P2906" s="3" t="s">
        <v>2877</v>
      </c>
      <c r="Q2906" s="3" t="s">
        <v>1858</v>
      </c>
      <c r="R2906" s="3" t="s">
        <v>122</v>
      </c>
      <c r="S2906" s="3" t="s">
        <v>120</v>
      </c>
      <c r="T2906" s="3" t="s">
        <v>123</v>
      </c>
      <c r="U2906" s="3" t="s">
        <v>124</v>
      </c>
      <c r="V2906" s="3" t="s">
        <v>45</v>
      </c>
      <c r="W2906" s="3" t="s">
        <v>34</v>
      </c>
      <c r="X2906" s="3" t="s">
        <v>46</v>
      </c>
      <c r="Y2906" s="3" t="s">
        <v>47</v>
      </c>
      <c r="Z2906" s="3" t="s">
        <v>971</v>
      </c>
      <c r="AA2906" s="3" t="s">
        <v>3046</v>
      </c>
      <c r="AB2906" s="4">
        <v>4</v>
      </c>
      <c r="AC2906" s="4">
        <v>32832</v>
      </c>
      <c r="AD2906" s="4">
        <v>32.83</v>
      </c>
      <c r="AE2906" s="4">
        <v>685000</v>
      </c>
    </row>
    <row r="2907" spans="1:31" ht="22" customHeight="1" x14ac:dyDescent="0.3">
      <c r="A2907" s="5">
        <v>42246</v>
      </c>
      <c r="B2907" s="6" t="s">
        <v>31</v>
      </c>
      <c r="C2907" s="6" t="s">
        <v>56</v>
      </c>
      <c r="D2907" s="7" t="s">
        <v>68</v>
      </c>
      <c r="E2907" s="7" t="s">
        <v>68</v>
      </c>
      <c r="F2907" s="7" t="s">
        <v>68</v>
      </c>
      <c r="G2907" s="7" t="s">
        <v>68</v>
      </c>
      <c r="H2907" s="7" t="s">
        <v>68</v>
      </c>
      <c r="I2907" s="6" t="s">
        <v>1843</v>
      </c>
      <c r="J2907" s="6" t="s">
        <v>127</v>
      </c>
      <c r="K2907" s="7" t="s">
        <v>68</v>
      </c>
      <c r="L2907" s="6" t="s">
        <v>120</v>
      </c>
      <c r="M2907" s="7" t="s">
        <v>68</v>
      </c>
      <c r="N2907" s="7" t="s">
        <v>68</v>
      </c>
      <c r="O2907" s="7" t="s">
        <v>68</v>
      </c>
      <c r="P2907" s="6" t="s">
        <v>128</v>
      </c>
      <c r="Q2907" s="6" t="s">
        <v>1858</v>
      </c>
      <c r="R2907" s="6" t="s">
        <v>122</v>
      </c>
      <c r="S2907" s="6" t="s">
        <v>120</v>
      </c>
      <c r="T2907" s="6" t="s">
        <v>123</v>
      </c>
      <c r="U2907" s="6" t="s">
        <v>124</v>
      </c>
      <c r="V2907" s="6" t="s">
        <v>45</v>
      </c>
      <c r="W2907" s="6" t="s">
        <v>34</v>
      </c>
      <c r="X2907" s="6" t="s">
        <v>46</v>
      </c>
      <c r="Y2907" s="6" t="s">
        <v>47</v>
      </c>
      <c r="Z2907" s="6" t="s">
        <v>971</v>
      </c>
      <c r="AA2907" s="6" t="s">
        <v>3045</v>
      </c>
      <c r="AB2907" s="7">
        <v>1</v>
      </c>
      <c r="AC2907" s="7">
        <v>11400</v>
      </c>
      <c r="AD2907" s="7">
        <v>11.4</v>
      </c>
      <c r="AE2907" s="7">
        <v>238000</v>
      </c>
    </row>
    <row r="2908" spans="1:31" ht="22" customHeight="1" x14ac:dyDescent="0.3">
      <c r="A2908" s="2">
        <v>42245</v>
      </c>
      <c r="B2908" s="3" t="s">
        <v>31</v>
      </c>
      <c r="C2908" s="3" t="s">
        <v>56</v>
      </c>
      <c r="D2908" s="4" t="s">
        <v>68</v>
      </c>
      <c r="E2908" s="4" t="s">
        <v>68</v>
      </c>
      <c r="F2908" s="4" t="s">
        <v>68</v>
      </c>
      <c r="G2908" s="4" t="s">
        <v>68</v>
      </c>
      <c r="H2908" s="4" t="s">
        <v>68</v>
      </c>
      <c r="I2908" s="3" t="s">
        <v>1843</v>
      </c>
      <c r="J2908" s="3" t="s">
        <v>625</v>
      </c>
      <c r="K2908" s="4" t="s">
        <v>68</v>
      </c>
      <c r="L2908" s="4" t="s">
        <v>68</v>
      </c>
      <c r="M2908" s="4" t="s">
        <v>68</v>
      </c>
      <c r="N2908" s="4" t="s">
        <v>68</v>
      </c>
      <c r="O2908" s="4" t="s">
        <v>68</v>
      </c>
      <c r="P2908" s="3" t="s">
        <v>2433</v>
      </c>
      <c r="Q2908" s="3" t="s">
        <v>1858</v>
      </c>
      <c r="R2908" s="3" t="s">
        <v>629</v>
      </c>
      <c r="S2908" s="3" t="s">
        <v>627</v>
      </c>
      <c r="T2908" s="3" t="s">
        <v>630</v>
      </c>
      <c r="U2908" s="3" t="s">
        <v>104</v>
      </c>
      <c r="V2908" s="3" t="s">
        <v>45</v>
      </c>
      <c r="W2908" s="3" t="s">
        <v>34</v>
      </c>
      <c r="X2908" s="3" t="s">
        <v>46</v>
      </c>
      <c r="Y2908" s="3" t="s">
        <v>47</v>
      </c>
      <c r="Z2908" s="3" t="s">
        <v>2489</v>
      </c>
      <c r="AA2908" s="3" t="s">
        <v>3047</v>
      </c>
      <c r="AB2908" s="4">
        <v>1</v>
      </c>
      <c r="AC2908" s="4">
        <v>17200</v>
      </c>
      <c r="AD2908" s="4">
        <v>17.2</v>
      </c>
      <c r="AE2908" s="4">
        <v>150000</v>
      </c>
    </row>
    <row r="2909" spans="1:31" ht="22" customHeight="1" x14ac:dyDescent="0.3">
      <c r="A2909" s="5">
        <v>42245</v>
      </c>
      <c r="B2909" s="6" t="s">
        <v>31</v>
      </c>
      <c r="C2909" s="6" t="s">
        <v>56</v>
      </c>
      <c r="D2909" s="7" t="s">
        <v>68</v>
      </c>
      <c r="E2909" s="7" t="s">
        <v>68</v>
      </c>
      <c r="F2909" s="7" t="s">
        <v>68</v>
      </c>
      <c r="G2909" s="7" t="s">
        <v>68</v>
      </c>
      <c r="H2909" s="7" t="s">
        <v>68</v>
      </c>
      <c r="I2909" s="6" t="s">
        <v>1843</v>
      </c>
      <c r="J2909" s="6" t="s">
        <v>1676</v>
      </c>
      <c r="K2909" s="6" t="s">
        <v>1677</v>
      </c>
      <c r="L2909" s="6" t="s">
        <v>92</v>
      </c>
      <c r="M2909" s="6" t="s">
        <v>61</v>
      </c>
      <c r="N2909" s="9">
        <v>42196711</v>
      </c>
      <c r="O2909" s="7" t="s">
        <v>68</v>
      </c>
      <c r="P2909" s="6" t="s">
        <v>1678</v>
      </c>
      <c r="Q2909" s="6" t="s">
        <v>1858</v>
      </c>
      <c r="R2909" s="6" t="s">
        <v>91</v>
      </c>
      <c r="S2909" s="6" t="s">
        <v>92</v>
      </c>
      <c r="T2909" s="6" t="s">
        <v>93</v>
      </c>
      <c r="U2909" s="6" t="s">
        <v>94</v>
      </c>
      <c r="V2909" s="6" t="s">
        <v>45</v>
      </c>
      <c r="W2909" s="6" t="s">
        <v>34</v>
      </c>
      <c r="X2909" s="6" t="s">
        <v>46</v>
      </c>
      <c r="Y2909" s="6" t="s">
        <v>47</v>
      </c>
      <c r="Z2909" s="6" t="s">
        <v>205</v>
      </c>
      <c r="AA2909" s="6" t="s">
        <v>3048</v>
      </c>
      <c r="AB2909" s="7">
        <v>8</v>
      </c>
      <c r="AC2909" s="7">
        <v>99936</v>
      </c>
      <c r="AD2909" s="7">
        <v>99.94</v>
      </c>
      <c r="AE2909" s="7">
        <v>1503000</v>
      </c>
    </row>
    <row r="2910" spans="1:31" ht="22" customHeight="1" x14ac:dyDescent="0.3">
      <c r="A2910" s="2">
        <v>42240</v>
      </c>
      <c r="B2910" s="3" t="s">
        <v>31</v>
      </c>
      <c r="C2910" s="3" t="s">
        <v>1873</v>
      </c>
      <c r="D2910" s="3" t="s">
        <v>33</v>
      </c>
      <c r="E2910" s="3" t="s">
        <v>34</v>
      </c>
      <c r="F2910" s="3" t="s">
        <v>61</v>
      </c>
      <c r="G2910" s="8">
        <v>668366358</v>
      </c>
      <c r="H2910" s="4" t="s">
        <v>68</v>
      </c>
      <c r="I2910" s="3" t="s">
        <v>1874</v>
      </c>
      <c r="J2910" s="3" t="s">
        <v>200</v>
      </c>
      <c r="K2910" s="4" t="s">
        <v>68</v>
      </c>
      <c r="L2910" s="3" t="s">
        <v>99</v>
      </c>
      <c r="M2910" s="4" t="s">
        <v>68</v>
      </c>
      <c r="N2910" s="4" t="s">
        <v>68</v>
      </c>
      <c r="O2910" s="4" t="s">
        <v>68</v>
      </c>
      <c r="P2910" s="3" t="s">
        <v>202</v>
      </c>
      <c r="Q2910" s="3" t="s">
        <v>1845</v>
      </c>
      <c r="R2910" s="3" t="s">
        <v>133</v>
      </c>
      <c r="S2910" s="3" t="s">
        <v>110</v>
      </c>
      <c r="T2910" s="3" t="s">
        <v>134</v>
      </c>
      <c r="U2910" s="3" t="s">
        <v>115</v>
      </c>
      <c r="V2910" s="3" t="s">
        <v>45</v>
      </c>
      <c r="W2910" s="3" t="s">
        <v>34</v>
      </c>
      <c r="X2910" s="3" t="s">
        <v>46</v>
      </c>
      <c r="Y2910" s="3" t="s">
        <v>47</v>
      </c>
      <c r="Z2910" s="3" t="s">
        <v>187</v>
      </c>
      <c r="AA2910" s="3" t="s">
        <v>3049</v>
      </c>
      <c r="AB2910" s="4">
        <v>2</v>
      </c>
      <c r="AC2910" s="4">
        <v>21706</v>
      </c>
      <c r="AD2910" s="4">
        <v>21.71</v>
      </c>
      <c r="AE2910" s="4">
        <v>198000</v>
      </c>
    </row>
    <row r="2911" spans="1:31" ht="22" customHeight="1" x14ac:dyDescent="0.3">
      <c r="A2911" s="5">
        <v>42240</v>
      </c>
      <c r="B2911" s="6" t="s">
        <v>31</v>
      </c>
      <c r="C2911" s="6" t="s">
        <v>56</v>
      </c>
      <c r="D2911" s="7" t="s">
        <v>68</v>
      </c>
      <c r="E2911" s="7" t="s">
        <v>68</v>
      </c>
      <c r="F2911" s="7" t="s">
        <v>68</v>
      </c>
      <c r="G2911" s="7" t="s">
        <v>68</v>
      </c>
      <c r="H2911" s="7" t="s">
        <v>68</v>
      </c>
      <c r="I2911" s="6" t="s">
        <v>1843</v>
      </c>
      <c r="J2911" s="6" t="s">
        <v>2629</v>
      </c>
      <c r="K2911" s="7" t="s">
        <v>68</v>
      </c>
      <c r="L2911" s="6" t="s">
        <v>350</v>
      </c>
      <c r="M2911" s="7" t="s">
        <v>68</v>
      </c>
      <c r="N2911" s="7" t="s">
        <v>68</v>
      </c>
      <c r="O2911" s="7" t="s">
        <v>68</v>
      </c>
      <c r="P2911" s="6" t="s">
        <v>2630</v>
      </c>
      <c r="Q2911" s="6" t="s">
        <v>2031</v>
      </c>
      <c r="R2911" s="6" t="s">
        <v>82</v>
      </c>
      <c r="S2911" s="6" t="s">
        <v>79</v>
      </c>
      <c r="T2911" s="6" t="s">
        <v>83</v>
      </c>
      <c r="U2911" s="6" t="s">
        <v>65</v>
      </c>
      <c r="V2911" s="6" t="s">
        <v>45</v>
      </c>
      <c r="W2911" s="6" t="s">
        <v>34</v>
      </c>
      <c r="X2911" s="6" t="s">
        <v>46</v>
      </c>
      <c r="Y2911" s="6" t="s">
        <v>47</v>
      </c>
      <c r="Z2911" s="6" t="s">
        <v>84</v>
      </c>
      <c r="AA2911" s="6" t="s">
        <v>3050</v>
      </c>
      <c r="AB2911" s="7">
        <v>7</v>
      </c>
      <c r="AC2911" s="7">
        <v>101369</v>
      </c>
      <c r="AD2911" s="7">
        <v>101.37</v>
      </c>
      <c r="AE2911" s="7">
        <v>350000</v>
      </c>
    </row>
    <row r="2912" spans="1:31" ht="22" customHeight="1" x14ac:dyDescent="0.3">
      <c r="A2912" s="2">
        <v>42240</v>
      </c>
      <c r="B2912" s="3" t="s">
        <v>31</v>
      </c>
      <c r="C2912" s="3" t="s">
        <v>1873</v>
      </c>
      <c r="D2912" s="3" t="s">
        <v>33</v>
      </c>
      <c r="E2912" s="3" t="s">
        <v>34</v>
      </c>
      <c r="F2912" s="3" t="s">
        <v>61</v>
      </c>
      <c r="G2912" s="8">
        <v>668366358</v>
      </c>
      <c r="H2912" s="4" t="s">
        <v>68</v>
      </c>
      <c r="I2912" s="3" t="s">
        <v>1874</v>
      </c>
      <c r="J2912" s="3" t="s">
        <v>200</v>
      </c>
      <c r="K2912" s="4" t="s">
        <v>68</v>
      </c>
      <c r="L2912" s="3" t="s">
        <v>99</v>
      </c>
      <c r="M2912" s="4" t="s">
        <v>68</v>
      </c>
      <c r="N2912" s="4" t="s">
        <v>68</v>
      </c>
      <c r="O2912" s="4" t="s">
        <v>68</v>
      </c>
      <c r="P2912" s="3" t="s">
        <v>202</v>
      </c>
      <c r="Q2912" s="3" t="s">
        <v>1845</v>
      </c>
      <c r="R2912" s="3" t="s">
        <v>133</v>
      </c>
      <c r="S2912" s="3" t="s">
        <v>110</v>
      </c>
      <c r="T2912" s="3" t="s">
        <v>134</v>
      </c>
      <c r="U2912" s="3" t="s">
        <v>115</v>
      </c>
      <c r="V2912" s="3" t="s">
        <v>45</v>
      </c>
      <c r="W2912" s="3" t="s">
        <v>34</v>
      </c>
      <c r="X2912" s="3" t="s">
        <v>46</v>
      </c>
      <c r="Y2912" s="3" t="s">
        <v>47</v>
      </c>
      <c r="Z2912" s="3" t="s">
        <v>205</v>
      </c>
      <c r="AA2912" s="3" t="s">
        <v>3051</v>
      </c>
      <c r="AB2912" s="4">
        <v>10</v>
      </c>
      <c r="AC2912" s="4">
        <v>127600</v>
      </c>
      <c r="AD2912" s="4">
        <v>127.6</v>
      </c>
      <c r="AE2912" s="4">
        <v>1919000</v>
      </c>
    </row>
    <row r="2913" spans="1:31" ht="22" customHeight="1" x14ac:dyDescent="0.3">
      <c r="A2913" s="5">
        <v>42240</v>
      </c>
      <c r="B2913" s="6" t="s">
        <v>31</v>
      </c>
      <c r="C2913" s="6" t="s">
        <v>1873</v>
      </c>
      <c r="D2913" s="6" t="s">
        <v>33</v>
      </c>
      <c r="E2913" s="6" t="s">
        <v>34</v>
      </c>
      <c r="F2913" s="6" t="s">
        <v>61</v>
      </c>
      <c r="G2913" s="9">
        <v>668366358</v>
      </c>
      <c r="H2913" s="7" t="s">
        <v>68</v>
      </c>
      <c r="I2913" s="6" t="s">
        <v>1874</v>
      </c>
      <c r="J2913" s="6" t="s">
        <v>200</v>
      </c>
      <c r="K2913" s="7" t="s">
        <v>68</v>
      </c>
      <c r="L2913" s="6" t="s">
        <v>99</v>
      </c>
      <c r="M2913" s="7" t="s">
        <v>68</v>
      </c>
      <c r="N2913" s="7" t="s">
        <v>68</v>
      </c>
      <c r="O2913" s="7" t="s">
        <v>68</v>
      </c>
      <c r="P2913" s="6" t="s">
        <v>202</v>
      </c>
      <c r="Q2913" s="6" t="s">
        <v>1845</v>
      </c>
      <c r="R2913" s="6" t="s">
        <v>133</v>
      </c>
      <c r="S2913" s="6" t="s">
        <v>110</v>
      </c>
      <c r="T2913" s="6" t="s">
        <v>134</v>
      </c>
      <c r="U2913" s="6" t="s">
        <v>115</v>
      </c>
      <c r="V2913" s="6" t="s">
        <v>45</v>
      </c>
      <c r="W2913" s="6" t="s">
        <v>34</v>
      </c>
      <c r="X2913" s="6" t="s">
        <v>46</v>
      </c>
      <c r="Y2913" s="6" t="s">
        <v>47</v>
      </c>
      <c r="Z2913" s="6" t="s">
        <v>971</v>
      </c>
      <c r="AA2913" s="6" t="s">
        <v>3052</v>
      </c>
      <c r="AB2913" s="7">
        <v>4</v>
      </c>
      <c r="AC2913" s="7">
        <v>38480</v>
      </c>
      <c r="AD2913" s="7">
        <v>38.479999999999997</v>
      </c>
      <c r="AE2913" s="7">
        <v>803000</v>
      </c>
    </row>
    <row r="2914" spans="1:31" ht="22" customHeight="1" x14ac:dyDescent="0.3">
      <c r="A2914" s="2">
        <v>42240</v>
      </c>
      <c r="B2914" s="3" t="s">
        <v>31</v>
      </c>
      <c r="C2914" s="3" t="s">
        <v>1873</v>
      </c>
      <c r="D2914" s="3" t="s">
        <v>33</v>
      </c>
      <c r="E2914" s="3" t="s">
        <v>34</v>
      </c>
      <c r="F2914" s="3" t="s">
        <v>61</v>
      </c>
      <c r="G2914" s="8">
        <v>668366358</v>
      </c>
      <c r="H2914" s="4" t="s">
        <v>68</v>
      </c>
      <c r="I2914" s="3" t="s">
        <v>1874</v>
      </c>
      <c r="J2914" s="3" t="s">
        <v>200</v>
      </c>
      <c r="K2914" s="4" t="s">
        <v>68</v>
      </c>
      <c r="L2914" s="3" t="s">
        <v>99</v>
      </c>
      <c r="M2914" s="4" t="s">
        <v>68</v>
      </c>
      <c r="N2914" s="4" t="s">
        <v>68</v>
      </c>
      <c r="O2914" s="4" t="s">
        <v>68</v>
      </c>
      <c r="P2914" s="3" t="s">
        <v>202</v>
      </c>
      <c r="Q2914" s="3" t="s">
        <v>1845</v>
      </c>
      <c r="R2914" s="3" t="s">
        <v>133</v>
      </c>
      <c r="S2914" s="3" t="s">
        <v>110</v>
      </c>
      <c r="T2914" s="3" t="s">
        <v>134</v>
      </c>
      <c r="U2914" s="3" t="s">
        <v>115</v>
      </c>
      <c r="V2914" s="3" t="s">
        <v>45</v>
      </c>
      <c r="W2914" s="3" t="s">
        <v>34</v>
      </c>
      <c r="X2914" s="3" t="s">
        <v>46</v>
      </c>
      <c r="Y2914" s="3" t="s">
        <v>47</v>
      </c>
      <c r="Z2914" s="3" t="s">
        <v>971</v>
      </c>
      <c r="AA2914" s="3" t="s">
        <v>3053</v>
      </c>
      <c r="AB2914" s="4">
        <v>4</v>
      </c>
      <c r="AC2914" s="4">
        <v>38480</v>
      </c>
      <c r="AD2914" s="4">
        <v>38.479999999999997</v>
      </c>
      <c r="AE2914" s="4">
        <v>803000</v>
      </c>
    </row>
    <row r="2915" spans="1:31" ht="22" customHeight="1" x14ac:dyDescent="0.3">
      <c r="A2915" s="5">
        <v>42239</v>
      </c>
      <c r="B2915" s="6" t="s">
        <v>31</v>
      </c>
      <c r="C2915" s="6" t="s">
        <v>1873</v>
      </c>
      <c r="D2915" s="6" t="s">
        <v>33</v>
      </c>
      <c r="E2915" s="6" t="s">
        <v>34</v>
      </c>
      <c r="F2915" s="6" t="s">
        <v>61</v>
      </c>
      <c r="G2915" s="9">
        <v>668366358</v>
      </c>
      <c r="H2915" s="7" t="s">
        <v>68</v>
      </c>
      <c r="I2915" s="6" t="s">
        <v>1874</v>
      </c>
      <c r="J2915" s="6" t="s">
        <v>1734</v>
      </c>
      <c r="K2915" s="7" t="s">
        <v>68</v>
      </c>
      <c r="L2915" s="6" t="s">
        <v>120</v>
      </c>
      <c r="M2915" s="7" t="s">
        <v>68</v>
      </c>
      <c r="N2915" s="7" t="s">
        <v>68</v>
      </c>
      <c r="O2915" s="7" t="s">
        <v>68</v>
      </c>
      <c r="P2915" s="6" t="s">
        <v>1735</v>
      </c>
      <c r="Q2915" s="6" t="s">
        <v>1845</v>
      </c>
      <c r="R2915" s="6" t="s">
        <v>122</v>
      </c>
      <c r="S2915" s="6" t="s">
        <v>120</v>
      </c>
      <c r="T2915" s="6" t="s">
        <v>123</v>
      </c>
      <c r="U2915" s="6" t="s">
        <v>124</v>
      </c>
      <c r="V2915" s="6" t="s">
        <v>45</v>
      </c>
      <c r="W2915" s="6" t="s">
        <v>34</v>
      </c>
      <c r="X2915" s="6" t="s">
        <v>46</v>
      </c>
      <c r="Y2915" s="6" t="s">
        <v>47</v>
      </c>
      <c r="Z2915" s="6" t="s">
        <v>187</v>
      </c>
      <c r="AA2915" s="6" t="s">
        <v>3024</v>
      </c>
      <c r="AB2915" s="7">
        <v>4</v>
      </c>
      <c r="AC2915" s="7">
        <v>50400</v>
      </c>
      <c r="AD2915" s="7">
        <v>50.4</v>
      </c>
      <c r="AE2915" s="7">
        <v>258000</v>
      </c>
    </row>
    <row r="2916" spans="1:31" ht="22" customHeight="1" x14ac:dyDescent="0.3">
      <c r="A2916" s="2">
        <v>42238</v>
      </c>
      <c r="B2916" s="3" t="s">
        <v>31</v>
      </c>
      <c r="C2916" s="3" t="s">
        <v>56</v>
      </c>
      <c r="D2916" s="4" t="s">
        <v>68</v>
      </c>
      <c r="E2916" s="4" t="s">
        <v>68</v>
      </c>
      <c r="F2916" s="4" t="s">
        <v>68</v>
      </c>
      <c r="G2916" s="4" t="s">
        <v>68</v>
      </c>
      <c r="H2916" s="4" t="s">
        <v>68</v>
      </c>
      <c r="I2916" s="3" t="s">
        <v>1843</v>
      </c>
      <c r="J2916" s="3" t="s">
        <v>1676</v>
      </c>
      <c r="K2916" s="3" t="s">
        <v>1677</v>
      </c>
      <c r="L2916" s="3" t="s">
        <v>92</v>
      </c>
      <c r="M2916" s="3" t="s">
        <v>61</v>
      </c>
      <c r="N2916" s="8">
        <v>42196711</v>
      </c>
      <c r="O2916" s="4" t="s">
        <v>68</v>
      </c>
      <c r="P2916" s="3" t="s">
        <v>1678</v>
      </c>
      <c r="Q2916" s="3" t="s">
        <v>1858</v>
      </c>
      <c r="R2916" s="3" t="s">
        <v>91</v>
      </c>
      <c r="S2916" s="3" t="s">
        <v>92</v>
      </c>
      <c r="T2916" s="3" t="s">
        <v>93</v>
      </c>
      <c r="U2916" s="3" t="s">
        <v>94</v>
      </c>
      <c r="V2916" s="3" t="s">
        <v>45</v>
      </c>
      <c r="W2916" s="3" t="s">
        <v>34</v>
      </c>
      <c r="X2916" s="3" t="s">
        <v>46</v>
      </c>
      <c r="Y2916" s="3" t="s">
        <v>47</v>
      </c>
      <c r="Z2916" s="3" t="s">
        <v>205</v>
      </c>
      <c r="AA2916" s="3" t="s">
        <v>3054</v>
      </c>
      <c r="AB2916" s="4">
        <v>6</v>
      </c>
      <c r="AC2916" s="4">
        <v>69474</v>
      </c>
      <c r="AD2916" s="4">
        <v>69.47</v>
      </c>
      <c r="AE2916" s="4">
        <v>1045000</v>
      </c>
    </row>
    <row r="2917" spans="1:31" ht="22" customHeight="1" x14ac:dyDescent="0.3">
      <c r="A2917" s="5">
        <v>42238</v>
      </c>
      <c r="B2917" s="6" t="s">
        <v>31</v>
      </c>
      <c r="C2917" s="6" t="s">
        <v>56</v>
      </c>
      <c r="D2917" s="7" t="s">
        <v>68</v>
      </c>
      <c r="E2917" s="7" t="s">
        <v>68</v>
      </c>
      <c r="F2917" s="7" t="s">
        <v>68</v>
      </c>
      <c r="G2917" s="7" t="s">
        <v>68</v>
      </c>
      <c r="H2917" s="7" t="s">
        <v>68</v>
      </c>
      <c r="I2917" s="6" t="s">
        <v>1843</v>
      </c>
      <c r="J2917" s="6" t="s">
        <v>1676</v>
      </c>
      <c r="K2917" s="6" t="s">
        <v>1677</v>
      </c>
      <c r="L2917" s="6" t="s">
        <v>92</v>
      </c>
      <c r="M2917" s="6" t="s">
        <v>61</v>
      </c>
      <c r="N2917" s="9">
        <v>42196711</v>
      </c>
      <c r="O2917" s="7" t="s">
        <v>68</v>
      </c>
      <c r="P2917" s="6" t="s">
        <v>1678</v>
      </c>
      <c r="Q2917" s="6" t="s">
        <v>1858</v>
      </c>
      <c r="R2917" s="6" t="s">
        <v>91</v>
      </c>
      <c r="S2917" s="6" t="s">
        <v>92</v>
      </c>
      <c r="T2917" s="6" t="s">
        <v>93</v>
      </c>
      <c r="U2917" s="6" t="s">
        <v>94</v>
      </c>
      <c r="V2917" s="6" t="s">
        <v>45</v>
      </c>
      <c r="W2917" s="6" t="s">
        <v>34</v>
      </c>
      <c r="X2917" s="6" t="s">
        <v>46</v>
      </c>
      <c r="Y2917" s="6" t="s">
        <v>47</v>
      </c>
      <c r="Z2917" s="6" t="s">
        <v>205</v>
      </c>
      <c r="AA2917" s="6" t="s">
        <v>3055</v>
      </c>
      <c r="AB2917" s="7">
        <v>4</v>
      </c>
      <c r="AC2917" s="7">
        <v>49968</v>
      </c>
      <c r="AD2917" s="7">
        <v>49.97</v>
      </c>
      <c r="AE2917" s="7">
        <v>751000</v>
      </c>
    </row>
    <row r="2918" spans="1:31" ht="22" customHeight="1" x14ac:dyDescent="0.3">
      <c r="A2918" s="2">
        <v>42238</v>
      </c>
      <c r="B2918" s="3" t="s">
        <v>31</v>
      </c>
      <c r="C2918" s="3" t="s">
        <v>56</v>
      </c>
      <c r="D2918" s="4" t="s">
        <v>68</v>
      </c>
      <c r="E2918" s="4" t="s">
        <v>68</v>
      </c>
      <c r="F2918" s="4" t="s">
        <v>68</v>
      </c>
      <c r="G2918" s="4" t="s">
        <v>68</v>
      </c>
      <c r="H2918" s="4" t="s">
        <v>68</v>
      </c>
      <c r="I2918" s="3" t="s">
        <v>1843</v>
      </c>
      <c r="J2918" s="3" t="s">
        <v>1676</v>
      </c>
      <c r="K2918" s="3" t="s">
        <v>1677</v>
      </c>
      <c r="L2918" s="3" t="s">
        <v>92</v>
      </c>
      <c r="M2918" s="3" t="s">
        <v>61</v>
      </c>
      <c r="N2918" s="8">
        <v>42196711</v>
      </c>
      <c r="O2918" s="4" t="s">
        <v>68</v>
      </c>
      <c r="P2918" s="3" t="s">
        <v>1678</v>
      </c>
      <c r="Q2918" s="3" t="s">
        <v>1858</v>
      </c>
      <c r="R2918" s="3" t="s">
        <v>91</v>
      </c>
      <c r="S2918" s="3" t="s">
        <v>92</v>
      </c>
      <c r="T2918" s="3" t="s">
        <v>93</v>
      </c>
      <c r="U2918" s="3" t="s">
        <v>94</v>
      </c>
      <c r="V2918" s="3" t="s">
        <v>45</v>
      </c>
      <c r="W2918" s="3" t="s">
        <v>34</v>
      </c>
      <c r="X2918" s="3" t="s">
        <v>46</v>
      </c>
      <c r="Y2918" s="3" t="s">
        <v>47</v>
      </c>
      <c r="Z2918" s="3" t="s">
        <v>205</v>
      </c>
      <c r="AA2918" s="3" t="s">
        <v>3056</v>
      </c>
      <c r="AB2918" s="4">
        <v>2</v>
      </c>
      <c r="AC2918" s="4">
        <v>24984</v>
      </c>
      <c r="AD2918" s="4">
        <v>24.98</v>
      </c>
      <c r="AE2918" s="4">
        <v>376000</v>
      </c>
    </row>
    <row r="2919" spans="1:31" ht="22" customHeight="1" x14ac:dyDescent="0.3">
      <c r="A2919" s="5">
        <v>42238</v>
      </c>
      <c r="B2919" s="6" t="s">
        <v>31</v>
      </c>
      <c r="C2919" s="6" t="s">
        <v>56</v>
      </c>
      <c r="D2919" s="7" t="s">
        <v>68</v>
      </c>
      <c r="E2919" s="7" t="s">
        <v>68</v>
      </c>
      <c r="F2919" s="7" t="s">
        <v>68</v>
      </c>
      <c r="G2919" s="7" t="s">
        <v>68</v>
      </c>
      <c r="H2919" s="7" t="s">
        <v>68</v>
      </c>
      <c r="I2919" s="6" t="s">
        <v>1843</v>
      </c>
      <c r="J2919" s="6" t="s">
        <v>1676</v>
      </c>
      <c r="K2919" s="6" t="s">
        <v>1677</v>
      </c>
      <c r="L2919" s="6" t="s">
        <v>92</v>
      </c>
      <c r="M2919" s="6" t="s">
        <v>61</v>
      </c>
      <c r="N2919" s="9">
        <v>42196711</v>
      </c>
      <c r="O2919" s="7" t="s">
        <v>68</v>
      </c>
      <c r="P2919" s="6" t="s">
        <v>1678</v>
      </c>
      <c r="Q2919" s="6" t="s">
        <v>1858</v>
      </c>
      <c r="R2919" s="6" t="s">
        <v>91</v>
      </c>
      <c r="S2919" s="6" t="s">
        <v>92</v>
      </c>
      <c r="T2919" s="6" t="s">
        <v>93</v>
      </c>
      <c r="U2919" s="6" t="s">
        <v>94</v>
      </c>
      <c r="V2919" s="6" t="s">
        <v>45</v>
      </c>
      <c r="W2919" s="6" t="s">
        <v>34</v>
      </c>
      <c r="X2919" s="6" t="s">
        <v>46</v>
      </c>
      <c r="Y2919" s="6" t="s">
        <v>47</v>
      </c>
      <c r="Z2919" s="6" t="s">
        <v>205</v>
      </c>
      <c r="AA2919" s="6" t="s">
        <v>3057</v>
      </c>
      <c r="AB2919" s="7">
        <v>4</v>
      </c>
      <c r="AC2919" s="7">
        <v>46316</v>
      </c>
      <c r="AD2919" s="7">
        <v>46.32</v>
      </c>
      <c r="AE2919" s="7">
        <v>696000</v>
      </c>
    </row>
    <row r="2920" spans="1:31" ht="22" customHeight="1" x14ac:dyDescent="0.3">
      <c r="A2920" s="2">
        <v>42238</v>
      </c>
      <c r="B2920" s="3" t="s">
        <v>31</v>
      </c>
      <c r="C2920" s="3" t="s">
        <v>56</v>
      </c>
      <c r="D2920" s="4" t="s">
        <v>68</v>
      </c>
      <c r="E2920" s="4" t="s">
        <v>68</v>
      </c>
      <c r="F2920" s="4" t="s">
        <v>68</v>
      </c>
      <c r="G2920" s="4" t="s">
        <v>68</v>
      </c>
      <c r="H2920" s="4" t="s">
        <v>68</v>
      </c>
      <c r="I2920" s="3" t="s">
        <v>1843</v>
      </c>
      <c r="J2920" s="3" t="s">
        <v>1676</v>
      </c>
      <c r="K2920" s="3" t="s">
        <v>1677</v>
      </c>
      <c r="L2920" s="3" t="s">
        <v>92</v>
      </c>
      <c r="M2920" s="3" t="s">
        <v>61</v>
      </c>
      <c r="N2920" s="8">
        <v>42196711</v>
      </c>
      <c r="O2920" s="4" t="s">
        <v>68</v>
      </c>
      <c r="P2920" s="3" t="s">
        <v>1678</v>
      </c>
      <c r="Q2920" s="3" t="s">
        <v>1858</v>
      </c>
      <c r="R2920" s="3" t="s">
        <v>91</v>
      </c>
      <c r="S2920" s="3" t="s">
        <v>92</v>
      </c>
      <c r="T2920" s="3" t="s">
        <v>93</v>
      </c>
      <c r="U2920" s="3" t="s">
        <v>94</v>
      </c>
      <c r="V2920" s="3" t="s">
        <v>45</v>
      </c>
      <c r="W2920" s="3" t="s">
        <v>34</v>
      </c>
      <c r="X2920" s="3" t="s">
        <v>46</v>
      </c>
      <c r="Y2920" s="3" t="s">
        <v>47</v>
      </c>
      <c r="Z2920" s="3" t="s">
        <v>205</v>
      </c>
      <c r="AA2920" s="3" t="s">
        <v>3058</v>
      </c>
      <c r="AB2920" s="4">
        <v>2</v>
      </c>
      <c r="AC2920" s="4">
        <v>24984</v>
      </c>
      <c r="AD2920" s="4">
        <v>24.98</v>
      </c>
      <c r="AE2920" s="4">
        <v>376000</v>
      </c>
    </row>
    <row r="2921" spans="1:31" ht="22" customHeight="1" x14ac:dyDescent="0.3">
      <c r="A2921" s="5">
        <v>42238</v>
      </c>
      <c r="B2921" s="6" t="s">
        <v>31</v>
      </c>
      <c r="C2921" s="6" t="s">
        <v>56</v>
      </c>
      <c r="D2921" s="7" t="s">
        <v>68</v>
      </c>
      <c r="E2921" s="7" t="s">
        <v>68</v>
      </c>
      <c r="F2921" s="7" t="s">
        <v>68</v>
      </c>
      <c r="G2921" s="7" t="s">
        <v>68</v>
      </c>
      <c r="H2921" s="7" t="s">
        <v>68</v>
      </c>
      <c r="I2921" s="6" t="s">
        <v>1843</v>
      </c>
      <c r="J2921" s="6" t="s">
        <v>1676</v>
      </c>
      <c r="K2921" s="6" t="s">
        <v>1677</v>
      </c>
      <c r="L2921" s="6" t="s">
        <v>92</v>
      </c>
      <c r="M2921" s="6" t="s">
        <v>61</v>
      </c>
      <c r="N2921" s="9">
        <v>42196711</v>
      </c>
      <c r="O2921" s="7" t="s">
        <v>68</v>
      </c>
      <c r="P2921" s="6" t="s">
        <v>1678</v>
      </c>
      <c r="Q2921" s="6" t="s">
        <v>1858</v>
      </c>
      <c r="R2921" s="6" t="s">
        <v>91</v>
      </c>
      <c r="S2921" s="6" t="s">
        <v>92</v>
      </c>
      <c r="T2921" s="6" t="s">
        <v>93</v>
      </c>
      <c r="U2921" s="6" t="s">
        <v>94</v>
      </c>
      <c r="V2921" s="6" t="s">
        <v>45</v>
      </c>
      <c r="W2921" s="6" t="s">
        <v>34</v>
      </c>
      <c r="X2921" s="6" t="s">
        <v>46</v>
      </c>
      <c r="Y2921" s="6" t="s">
        <v>47</v>
      </c>
      <c r="Z2921" s="6" t="s">
        <v>205</v>
      </c>
      <c r="AA2921" s="6" t="s">
        <v>3058</v>
      </c>
      <c r="AB2921" s="7">
        <v>8</v>
      </c>
      <c r="AC2921" s="7">
        <v>99936</v>
      </c>
      <c r="AD2921" s="7">
        <v>99.94</v>
      </c>
      <c r="AE2921" s="7">
        <v>1503000</v>
      </c>
    </row>
    <row r="2922" spans="1:31" ht="22" customHeight="1" x14ac:dyDescent="0.3">
      <c r="A2922" s="2">
        <v>42238</v>
      </c>
      <c r="B2922" s="3" t="s">
        <v>31</v>
      </c>
      <c r="C2922" s="3" t="s">
        <v>56</v>
      </c>
      <c r="D2922" s="4" t="s">
        <v>68</v>
      </c>
      <c r="E2922" s="4" t="s">
        <v>68</v>
      </c>
      <c r="F2922" s="4" t="s">
        <v>68</v>
      </c>
      <c r="G2922" s="4" t="s">
        <v>68</v>
      </c>
      <c r="H2922" s="4" t="s">
        <v>68</v>
      </c>
      <c r="I2922" s="3" t="s">
        <v>1843</v>
      </c>
      <c r="J2922" s="3" t="s">
        <v>1676</v>
      </c>
      <c r="K2922" s="3" t="s">
        <v>1677</v>
      </c>
      <c r="L2922" s="3" t="s">
        <v>92</v>
      </c>
      <c r="M2922" s="3" t="s">
        <v>61</v>
      </c>
      <c r="N2922" s="8">
        <v>42196711</v>
      </c>
      <c r="O2922" s="4" t="s">
        <v>68</v>
      </c>
      <c r="P2922" s="3" t="s">
        <v>1678</v>
      </c>
      <c r="Q2922" s="3" t="s">
        <v>1858</v>
      </c>
      <c r="R2922" s="3" t="s">
        <v>91</v>
      </c>
      <c r="S2922" s="3" t="s">
        <v>92</v>
      </c>
      <c r="T2922" s="3" t="s">
        <v>93</v>
      </c>
      <c r="U2922" s="3" t="s">
        <v>94</v>
      </c>
      <c r="V2922" s="3" t="s">
        <v>45</v>
      </c>
      <c r="W2922" s="3" t="s">
        <v>34</v>
      </c>
      <c r="X2922" s="3" t="s">
        <v>46</v>
      </c>
      <c r="Y2922" s="3" t="s">
        <v>47</v>
      </c>
      <c r="Z2922" s="3" t="s">
        <v>205</v>
      </c>
      <c r="AA2922" s="3" t="s">
        <v>3057</v>
      </c>
      <c r="AB2922" s="4">
        <v>4</v>
      </c>
      <c r="AC2922" s="4">
        <v>46316</v>
      </c>
      <c r="AD2922" s="4">
        <v>46.32</v>
      </c>
      <c r="AE2922" s="4">
        <v>696000</v>
      </c>
    </row>
    <row r="2923" spans="1:31" ht="22" customHeight="1" x14ac:dyDescent="0.3">
      <c r="A2923" s="5">
        <v>42238</v>
      </c>
      <c r="B2923" s="6" t="s">
        <v>31</v>
      </c>
      <c r="C2923" s="6" t="s">
        <v>56</v>
      </c>
      <c r="D2923" s="6" t="s">
        <v>222</v>
      </c>
      <c r="E2923" s="6" t="s">
        <v>34</v>
      </c>
      <c r="F2923" s="7" t="s">
        <v>68</v>
      </c>
      <c r="G2923" s="7" t="s">
        <v>68</v>
      </c>
      <c r="H2923" s="7" t="s">
        <v>68</v>
      </c>
      <c r="I2923" s="6" t="s">
        <v>1882</v>
      </c>
      <c r="J2923" s="6" t="s">
        <v>588</v>
      </c>
      <c r="K2923" s="6" t="s">
        <v>589</v>
      </c>
      <c r="L2923" s="6" t="s">
        <v>99</v>
      </c>
      <c r="M2923" s="6" t="s">
        <v>61</v>
      </c>
      <c r="N2923" s="7" t="s">
        <v>68</v>
      </c>
      <c r="O2923" s="7" t="s">
        <v>68</v>
      </c>
      <c r="P2923" s="6" t="s">
        <v>100</v>
      </c>
      <c r="Q2923" s="6" t="s">
        <v>1858</v>
      </c>
      <c r="R2923" s="6" t="s">
        <v>102</v>
      </c>
      <c r="S2923" s="6" t="s">
        <v>99</v>
      </c>
      <c r="T2923" s="6" t="s">
        <v>103</v>
      </c>
      <c r="U2923" s="6" t="s">
        <v>104</v>
      </c>
      <c r="V2923" s="6" t="s">
        <v>45</v>
      </c>
      <c r="W2923" s="6" t="s">
        <v>34</v>
      </c>
      <c r="X2923" s="6" t="s">
        <v>46</v>
      </c>
      <c r="Y2923" s="6" t="s">
        <v>47</v>
      </c>
      <c r="Z2923" s="6" t="s">
        <v>2202</v>
      </c>
      <c r="AA2923" s="6" t="s">
        <v>3059</v>
      </c>
      <c r="AB2923" s="7">
        <v>22</v>
      </c>
      <c r="AC2923" s="7">
        <v>255667.01</v>
      </c>
      <c r="AD2923" s="7">
        <v>255.67</v>
      </c>
      <c r="AE2923" s="7">
        <v>1125000</v>
      </c>
    </row>
    <row r="2924" spans="1:31" ht="22" customHeight="1" x14ac:dyDescent="0.3">
      <c r="A2924" s="2">
        <v>42234</v>
      </c>
      <c r="B2924" s="3" t="s">
        <v>31</v>
      </c>
      <c r="C2924" s="3" t="s">
        <v>1873</v>
      </c>
      <c r="D2924" s="3" t="s">
        <v>33</v>
      </c>
      <c r="E2924" s="3" t="s">
        <v>34</v>
      </c>
      <c r="F2924" s="3" t="s">
        <v>61</v>
      </c>
      <c r="G2924" s="8">
        <v>668366358</v>
      </c>
      <c r="H2924" s="4" t="s">
        <v>68</v>
      </c>
      <c r="I2924" s="3" t="s">
        <v>1874</v>
      </c>
      <c r="J2924" s="3" t="s">
        <v>3060</v>
      </c>
      <c r="K2924" s="4" t="s">
        <v>68</v>
      </c>
      <c r="L2924" s="3" t="s">
        <v>120</v>
      </c>
      <c r="M2924" s="3" t="s">
        <v>61</v>
      </c>
      <c r="N2924" s="4" t="s">
        <v>68</v>
      </c>
      <c r="O2924" s="4" t="s">
        <v>68</v>
      </c>
      <c r="P2924" s="3" t="s">
        <v>3061</v>
      </c>
      <c r="Q2924" s="3" t="s">
        <v>1845</v>
      </c>
      <c r="R2924" s="3" t="s">
        <v>122</v>
      </c>
      <c r="S2924" s="3" t="s">
        <v>120</v>
      </c>
      <c r="T2924" s="3" t="s">
        <v>123</v>
      </c>
      <c r="U2924" s="3" t="s">
        <v>124</v>
      </c>
      <c r="V2924" s="3" t="s">
        <v>45</v>
      </c>
      <c r="W2924" s="3" t="s">
        <v>34</v>
      </c>
      <c r="X2924" s="3" t="s">
        <v>46</v>
      </c>
      <c r="Y2924" s="3" t="s">
        <v>47</v>
      </c>
      <c r="Z2924" s="3" t="s">
        <v>971</v>
      </c>
      <c r="AA2924" s="3" t="s">
        <v>3062</v>
      </c>
      <c r="AB2924" s="4">
        <v>22</v>
      </c>
      <c r="AC2924" s="4">
        <v>177408.01</v>
      </c>
      <c r="AD2924" s="4">
        <v>177.41</v>
      </c>
      <c r="AE2924" s="4">
        <v>3703000</v>
      </c>
    </row>
    <row r="2925" spans="1:31" ht="22" customHeight="1" x14ac:dyDescent="0.3">
      <c r="A2925" s="5">
        <v>42234</v>
      </c>
      <c r="B2925" s="6" t="s">
        <v>31</v>
      </c>
      <c r="C2925" s="6" t="s">
        <v>1873</v>
      </c>
      <c r="D2925" s="6" t="s">
        <v>33</v>
      </c>
      <c r="E2925" s="6" t="s">
        <v>34</v>
      </c>
      <c r="F2925" s="6" t="s">
        <v>61</v>
      </c>
      <c r="G2925" s="9">
        <v>668366358</v>
      </c>
      <c r="H2925" s="7" t="s">
        <v>68</v>
      </c>
      <c r="I2925" s="6" t="s">
        <v>1874</v>
      </c>
      <c r="J2925" s="6" t="s">
        <v>2876</v>
      </c>
      <c r="K2925" s="7" t="s">
        <v>68</v>
      </c>
      <c r="L2925" s="6" t="s">
        <v>120</v>
      </c>
      <c r="M2925" s="7" t="s">
        <v>68</v>
      </c>
      <c r="N2925" s="7" t="s">
        <v>68</v>
      </c>
      <c r="O2925" s="7" t="s">
        <v>68</v>
      </c>
      <c r="P2925" s="6" t="s">
        <v>2877</v>
      </c>
      <c r="Q2925" s="6" t="s">
        <v>1845</v>
      </c>
      <c r="R2925" s="6" t="s">
        <v>122</v>
      </c>
      <c r="S2925" s="6" t="s">
        <v>120</v>
      </c>
      <c r="T2925" s="6" t="s">
        <v>123</v>
      </c>
      <c r="U2925" s="6" t="s">
        <v>124</v>
      </c>
      <c r="V2925" s="6" t="s">
        <v>45</v>
      </c>
      <c r="W2925" s="6" t="s">
        <v>34</v>
      </c>
      <c r="X2925" s="6" t="s">
        <v>46</v>
      </c>
      <c r="Y2925" s="6" t="s">
        <v>47</v>
      </c>
      <c r="Z2925" s="6" t="s">
        <v>971</v>
      </c>
      <c r="AA2925" s="6" t="s">
        <v>3063</v>
      </c>
      <c r="AB2925" s="7">
        <v>4</v>
      </c>
      <c r="AC2925" s="7">
        <v>32832</v>
      </c>
      <c r="AD2925" s="7">
        <v>32.83</v>
      </c>
      <c r="AE2925" s="7">
        <v>685000</v>
      </c>
    </row>
    <row r="2926" spans="1:31" ht="22" customHeight="1" x14ac:dyDescent="0.3">
      <c r="A2926" s="2">
        <v>42234</v>
      </c>
      <c r="B2926" s="3" t="s">
        <v>31</v>
      </c>
      <c r="C2926" s="3" t="s">
        <v>56</v>
      </c>
      <c r="D2926" s="4" t="s">
        <v>68</v>
      </c>
      <c r="E2926" s="4" t="s">
        <v>68</v>
      </c>
      <c r="F2926" s="4" t="s">
        <v>68</v>
      </c>
      <c r="G2926" s="4" t="s">
        <v>68</v>
      </c>
      <c r="H2926" s="4" t="s">
        <v>68</v>
      </c>
      <c r="I2926" s="3" t="s">
        <v>1843</v>
      </c>
      <c r="J2926" s="3" t="s">
        <v>1774</v>
      </c>
      <c r="K2926" s="4" t="s">
        <v>68</v>
      </c>
      <c r="L2926" s="3" t="s">
        <v>1775</v>
      </c>
      <c r="M2926" s="4" t="s">
        <v>68</v>
      </c>
      <c r="N2926" s="4" t="s">
        <v>68</v>
      </c>
      <c r="O2926" s="4" t="s">
        <v>68</v>
      </c>
      <c r="P2926" s="3" t="s">
        <v>1776</v>
      </c>
      <c r="Q2926" s="3" t="s">
        <v>1858</v>
      </c>
      <c r="R2926" s="3" t="s">
        <v>82</v>
      </c>
      <c r="S2926" s="3" t="s">
        <v>79</v>
      </c>
      <c r="T2926" s="3" t="s">
        <v>83</v>
      </c>
      <c r="U2926" s="3" t="s">
        <v>65</v>
      </c>
      <c r="V2926" s="3" t="s">
        <v>45</v>
      </c>
      <c r="W2926" s="3" t="s">
        <v>34</v>
      </c>
      <c r="X2926" s="3" t="s">
        <v>46</v>
      </c>
      <c r="Y2926" s="3" t="s">
        <v>47</v>
      </c>
      <c r="Z2926" s="3" t="s">
        <v>84</v>
      </c>
      <c r="AA2926" s="3" t="s">
        <v>2950</v>
      </c>
      <c r="AB2926" s="4">
        <v>7</v>
      </c>
      <c r="AC2926" s="4">
        <v>101459</v>
      </c>
      <c r="AD2926" s="4">
        <v>101.46</v>
      </c>
      <c r="AE2926" s="4">
        <v>350000</v>
      </c>
    </row>
    <row r="2927" spans="1:31" ht="22" customHeight="1" x14ac:dyDescent="0.3">
      <c r="A2927" s="5">
        <v>42233</v>
      </c>
      <c r="B2927" s="6" t="s">
        <v>31</v>
      </c>
      <c r="C2927" s="6" t="s">
        <v>56</v>
      </c>
      <c r="D2927" s="6" t="s">
        <v>222</v>
      </c>
      <c r="E2927" s="6" t="s">
        <v>34</v>
      </c>
      <c r="F2927" s="7" t="s">
        <v>68</v>
      </c>
      <c r="G2927" s="7" t="s">
        <v>68</v>
      </c>
      <c r="H2927" s="7" t="s">
        <v>68</v>
      </c>
      <c r="I2927" s="6" t="s">
        <v>1882</v>
      </c>
      <c r="J2927" s="6" t="s">
        <v>200</v>
      </c>
      <c r="K2927" s="7" t="s">
        <v>68</v>
      </c>
      <c r="L2927" s="6" t="s">
        <v>99</v>
      </c>
      <c r="M2927" s="7" t="s">
        <v>68</v>
      </c>
      <c r="N2927" s="7" t="s">
        <v>68</v>
      </c>
      <c r="O2927" s="7" t="s">
        <v>68</v>
      </c>
      <c r="P2927" s="6" t="s">
        <v>202</v>
      </c>
      <c r="Q2927" s="6" t="s">
        <v>1858</v>
      </c>
      <c r="R2927" s="6" t="s">
        <v>133</v>
      </c>
      <c r="S2927" s="6" t="s">
        <v>110</v>
      </c>
      <c r="T2927" s="6" t="s">
        <v>134</v>
      </c>
      <c r="U2927" s="6" t="s">
        <v>115</v>
      </c>
      <c r="V2927" s="6" t="s">
        <v>45</v>
      </c>
      <c r="W2927" s="6" t="s">
        <v>34</v>
      </c>
      <c r="X2927" s="6" t="s">
        <v>46</v>
      </c>
      <c r="Y2927" s="6" t="s">
        <v>47</v>
      </c>
      <c r="Z2927" s="6" t="s">
        <v>971</v>
      </c>
      <c r="AA2927" s="6" t="s">
        <v>3064</v>
      </c>
      <c r="AB2927" s="7">
        <v>2</v>
      </c>
      <c r="AC2927" s="7">
        <v>19240</v>
      </c>
      <c r="AD2927" s="7">
        <v>19.239999999999998</v>
      </c>
      <c r="AE2927" s="7">
        <v>402000</v>
      </c>
    </row>
    <row r="2928" spans="1:31" ht="22" customHeight="1" x14ac:dyDescent="0.3">
      <c r="A2928" s="2">
        <v>42233</v>
      </c>
      <c r="B2928" s="3" t="s">
        <v>31</v>
      </c>
      <c r="C2928" s="3" t="s">
        <v>56</v>
      </c>
      <c r="D2928" s="4" t="s">
        <v>68</v>
      </c>
      <c r="E2928" s="4" t="s">
        <v>68</v>
      </c>
      <c r="F2928" s="4" t="s">
        <v>68</v>
      </c>
      <c r="G2928" s="4" t="s">
        <v>68</v>
      </c>
      <c r="H2928" s="4" t="s">
        <v>68</v>
      </c>
      <c r="I2928" s="3" t="s">
        <v>1843</v>
      </c>
      <c r="J2928" s="3" t="s">
        <v>1676</v>
      </c>
      <c r="K2928" s="3" t="s">
        <v>1677</v>
      </c>
      <c r="L2928" s="3" t="s">
        <v>92</v>
      </c>
      <c r="M2928" s="3" t="s">
        <v>61</v>
      </c>
      <c r="N2928" s="8">
        <v>42196711</v>
      </c>
      <c r="O2928" s="4" t="s">
        <v>68</v>
      </c>
      <c r="P2928" s="3" t="s">
        <v>1678</v>
      </c>
      <c r="Q2928" s="3" t="s">
        <v>1858</v>
      </c>
      <c r="R2928" s="3" t="s">
        <v>91</v>
      </c>
      <c r="S2928" s="3" t="s">
        <v>92</v>
      </c>
      <c r="T2928" s="3" t="s">
        <v>93</v>
      </c>
      <c r="U2928" s="3" t="s">
        <v>94</v>
      </c>
      <c r="V2928" s="3" t="s">
        <v>45</v>
      </c>
      <c r="W2928" s="3" t="s">
        <v>34</v>
      </c>
      <c r="X2928" s="3" t="s">
        <v>46</v>
      </c>
      <c r="Y2928" s="3" t="s">
        <v>47</v>
      </c>
      <c r="Z2928" s="3" t="s">
        <v>205</v>
      </c>
      <c r="AA2928" s="3" t="s">
        <v>3056</v>
      </c>
      <c r="AB2928" s="4">
        <v>2</v>
      </c>
      <c r="AC2928" s="4">
        <v>24984</v>
      </c>
      <c r="AD2928" s="4">
        <v>24.98</v>
      </c>
      <c r="AE2928" s="4">
        <v>376000</v>
      </c>
    </row>
    <row r="2929" spans="1:31" ht="22" customHeight="1" x14ac:dyDescent="0.3">
      <c r="A2929" s="5">
        <v>42231</v>
      </c>
      <c r="B2929" s="6" t="s">
        <v>31</v>
      </c>
      <c r="C2929" s="6" t="s">
        <v>1873</v>
      </c>
      <c r="D2929" s="6" t="s">
        <v>33</v>
      </c>
      <c r="E2929" s="6" t="s">
        <v>34</v>
      </c>
      <c r="F2929" s="6" t="s">
        <v>61</v>
      </c>
      <c r="G2929" s="9">
        <v>668366358</v>
      </c>
      <c r="H2929" s="7" t="s">
        <v>68</v>
      </c>
      <c r="I2929" s="6" t="s">
        <v>1874</v>
      </c>
      <c r="J2929" s="6" t="s">
        <v>1492</v>
      </c>
      <c r="K2929" s="7" t="s">
        <v>68</v>
      </c>
      <c r="L2929" s="6" t="s">
        <v>120</v>
      </c>
      <c r="M2929" s="7" t="s">
        <v>68</v>
      </c>
      <c r="N2929" s="7" t="s">
        <v>68</v>
      </c>
      <c r="O2929" s="7" t="s">
        <v>68</v>
      </c>
      <c r="P2929" s="6" t="s">
        <v>1493</v>
      </c>
      <c r="Q2929" s="6" t="s">
        <v>1845</v>
      </c>
      <c r="R2929" s="6" t="s">
        <v>122</v>
      </c>
      <c r="S2929" s="6" t="s">
        <v>120</v>
      </c>
      <c r="T2929" s="6" t="s">
        <v>123</v>
      </c>
      <c r="U2929" s="6" t="s">
        <v>124</v>
      </c>
      <c r="V2929" s="6" t="s">
        <v>45</v>
      </c>
      <c r="W2929" s="6" t="s">
        <v>34</v>
      </c>
      <c r="X2929" s="6" t="s">
        <v>46</v>
      </c>
      <c r="Y2929" s="6" t="s">
        <v>47</v>
      </c>
      <c r="Z2929" s="6" t="s">
        <v>2189</v>
      </c>
      <c r="AA2929" s="6" t="s">
        <v>3065</v>
      </c>
      <c r="AB2929" s="7">
        <v>13</v>
      </c>
      <c r="AC2929" s="7">
        <v>195897</v>
      </c>
      <c r="AD2929" s="7">
        <v>195.9</v>
      </c>
      <c r="AE2929" s="7">
        <v>707000</v>
      </c>
    </row>
    <row r="2930" spans="1:31" ht="22" customHeight="1" x14ac:dyDescent="0.3">
      <c r="A2930" s="2">
        <v>42230</v>
      </c>
      <c r="B2930" s="3" t="s">
        <v>31</v>
      </c>
      <c r="C2930" s="3" t="s">
        <v>1873</v>
      </c>
      <c r="D2930" s="3" t="s">
        <v>33</v>
      </c>
      <c r="E2930" s="3" t="s">
        <v>34</v>
      </c>
      <c r="F2930" s="3" t="s">
        <v>61</v>
      </c>
      <c r="G2930" s="8">
        <v>668366358</v>
      </c>
      <c r="H2930" s="4" t="s">
        <v>68</v>
      </c>
      <c r="I2930" s="3" t="s">
        <v>1874</v>
      </c>
      <c r="J2930" s="3" t="s">
        <v>588</v>
      </c>
      <c r="K2930" s="3" t="s">
        <v>589</v>
      </c>
      <c r="L2930" s="3" t="s">
        <v>99</v>
      </c>
      <c r="M2930" s="3" t="s">
        <v>61</v>
      </c>
      <c r="N2930" s="4" t="s">
        <v>68</v>
      </c>
      <c r="O2930" s="4" t="s">
        <v>68</v>
      </c>
      <c r="P2930" s="3" t="s">
        <v>100</v>
      </c>
      <c r="Q2930" s="3" t="s">
        <v>2116</v>
      </c>
      <c r="R2930" s="3" t="s">
        <v>1107</v>
      </c>
      <c r="S2930" s="3" t="s">
        <v>299</v>
      </c>
      <c r="T2930" s="3" t="s">
        <v>1108</v>
      </c>
      <c r="U2930" s="3" t="s">
        <v>352</v>
      </c>
      <c r="V2930" s="3" t="s">
        <v>45</v>
      </c>
      <c r="W2930" s="3" t="s">
        <v>34</v>
      </c>
      <c r="X2930" s="3" t="s">
        <v>46</v>
      </c>
      <c r="Y2930" s="3" t="s">
        <v>47</v>
      </c>
      <c r="Z2930" s="3" t="s">
        <v>205</v>
      </c>
      <c r="AA2930" s="3" t="s">
        <v>3066</v>
      </c>
      <c r="AB2930" s="4">
        <v>20</v>
      </c>
      <c r="AC2930" s="4">
        <v>246092</v>
      </c>
      <c r="AD2930" s="4">
        <v>246.09</v>
      </c>
      <c r="AE2930" s="4">
        <v>3700000</v>
      </c>
    </row>
    <row r="2931" spans="1:31" ht="22" hidden="1" customHeight="1" x14ac:dyDescent="0.3">
      <c r="A2931" s="5">
        <v>42228</v>
      </c>
      <c r="B2931" s="6" t="s">
        <v>341</v>
      </c>
      <c r="C2931" s="6" t="s">
        <v>515</v>
      </c>
      <c r="D2931" s="6" t="s">
        <v>405</v>
      </c>
      <c r="E2931" s="6" t="s">
        <v>34</v>
      </c>
      <c r="F2931" s="6" t="s">
        <v>516</v>
      </c>
      <c r="G2931" s="9">
        <v>14150395</v>
      </c>
      <c r="H2931" s="7" t="s">
        <v>68</v>
      </c>
      <c r="I2931" s="6" t="s">
        <v>517</v>
      </c>
      <c r="J2931" s="6" t="s">
        <v>108</v>
      </c>
      <c r="K2931" s="6" t="s">
        <v>109</v>
      </c>
      <c r="L2931" s="6" t="s">
        <v>110</v>
      </c>
      <c r="M2931" s="6" t="s">
        <v>61</v>
      </c>
      <c r="N2931" s="7">
        <v>4753761516.5299997</v>
      </c>
      <c r="O2931" s="7">
        <v>5421594553.2399998</v>
      </c>
      <c r="P2931" s="6" t="s">
        <v>1856</v>
      </c>
      <c r="Q2931" s="6" t="s">
        <v>518</v>
      </c>
      <c r="R2931" s="6" t="s">
        <v>133</v>
      </c>
      <c r="S2931" s="6" t="s">
        <v>110</v>
      </c>
      <c r="T2931" s="6" t="s">
        <v>134</v>
      </c>
      <c r="U2931" s="6" t="s">
        <v>115</v>
      </c>
      <c r="V2931" s="6" t="s">
        <v>408</v>
      </c>
      <c r="W2931" s="6" t="s">
        <v>34</v>
      </c>
      <c r="X2931" s="6" t="s">
        <v>409</v>
      </c>
      <c r="Y2931" s="6" t="s">
        <v>47</v>
      </c>
      <c r="Z2931" s="6" t="s">
        <v>410</v>
      </c>
      <c r="AA2931" s="6" t="s">
        <v>3067</v>
      </c>
      <c r="AB2931" s="7">
        <v>1</v>
      </c>
      <c r="AC2931" s="7">
        <v>6127</v>
      </c>
      <c r="AD2931" s="7">
        <v>6.13</v>
      </c>
      <c r="AE2931" s="7">
        <v>31800</v>
      </c>
    </row>
    <row r="2932" spans="1:31" ht="22" customHeight="1" x14ac:dyDescent="0.3">
      <c r="A2932" s="2">
        <v>42227</v>
      </c>
      <c r="B2932" s="3" t="s">
        <v>31</v>
      </c>
      <c r="C2932" s="3" t="s">
        <v>1873</v>
      </c>
      <c r="D2932" s="3" t="s">
        <v>33</v>
      </c>
      <c r="E2932" s="3" t="s">
        <v>34</v>
      </c>
      <c r="F2932" s="3" t="s">
        <v>61</v>
      </c>
      <c r="G2932" s="8">
        <v>668366358</v>
      </c>
      <c r="H2932" s="4" t="s">
        <v>68</v>
      </c>
      <c r="I2932" s="3" t="s">
        <v>1874</v>
      </c>
      <c r="J2932" s="3" t="s">
        <v>127</v>
      </c>
      <c r="K2932" s="4" t="s">
        <v>68</v>
      </c>
      <c r="L2932" s="3" t="s">
        <v>120</v>
      </c>
      <c r="M2932" s="4" t="s">
        <v>68</v>
      </c>
      <c r="N2932" s="4" t="s">
        <v>68</v>
      </c>
      <c r="O2932" s="4" t="s">
        <v>68</v>
      </c>
      <c r="P2932" s="3" t="s">
        <v>128</v>
      </c>
      <c r="Q2932" s="3" t="s">
        <v>1845</v>
      </c>
      <c r="R2932" s="3" t="s">
        <v>1684</v>
      </c>
      <c r="S2932" s="3" t="s">
        <v>120</v>
      </c>
      <c r="T2932" s="3" t="s">
        <v>1685</v>
      </c>
      <c r="U2932" s="3" t="s">
        <v>124</v>
      </c>
      <c r="V2932" s="3" t="s">
        <v>45</v>
      </c>
      <c r="W2932" s="3" t="s">
        <v>34</v>
      </c>
      <c r="X2932" s="3" t="s">
        <v>46</v>
      </c>
      <c r="Y2932" s="3" t="s">
        <v>47</v>
      </c>
      <c r="Z2932" s="3" t="s">
        <v>364</v>
      </c>
      <c r="AA2932" s="3" t="s">
        <v>3068</v>
      </c>
      <c r="AB2932" s="4">
        <v>4</v>
      </c>
      <c r="AC2932" s="4">
        <v>44320</v>
      </c>
      <c r="AD2932" s="4">
        <v>44.32</v>
      </c>
      <c r="AE2932" s="4">
        <v>634000</v>
      </c>
    </row>
    <row r="2933" spans="1:31" ht="22" customHeight="1" x14ac:dyDescent="0.3">
      <c r="A2933" s="5">
        <v>42226</v>
      </c>
      <c r="B2933" s="6" t="s">
        <v>31</v>
      </c>
      <c r="C2933" s="6" t="s">
        <v>56</v>
      </c>
      <c r="D2933" s="7" t="s">
        <v>68</v>
      </c>
      <c r="E2933" s="7" t="s">
        <v>68</v>
      </c>
      <c r="F2933" s="7" t="s">
        <v>68</v>
      </c>
      <c r="G2933" s="7" t="s">
        <v>68</v>
      </c>
      <c r="H2933" s="7" t="s">
        <v>68</v>
      </c>
      <c r="I2933" s="6" t="s">
        <v>1843</v>
      </c>
      <c r="J2933" s="6" t="s">
        <v>1774</v>
      </c>
      <c r="K2933" s="7" t="s">
        <v>68</v>
      </c>
      <c r="L2933" s="6" t="s">
        <v>1775</v>
      </c>
      <c r="M2933" s="7" t="s">
        <v>68</v>
      </c>
      <c r="N2933" s="7" t="s">
        <v>68</v>
      </c>
      <c r="O2933" s="7" t="s">
        <v>68</v>
      </c>
      <c r="P2933" s="6" t="s">
        <v>1776</v>
      </c>
      <c r="Q2933" s="6" t="s">
        <v>1858</v>
      </c>
      <c r="R2933" s="6" t="s">
        <v>82</v>
      </c>
      <c r="S2933" s="6" t="s">
        <v>79</v>
      </c>
      <c r="T2933" s="6" t="s">
        <v>83</v>
      </c>
      <c r="U2933" s="6" t="s">
        <v>65</v>
      </c>
      <c r="V2933" s="6" t="s">
        <v>45</v>
      </c>
      <c r="W2933" s="6" t="s">
        <v>34</v>
      </c>
      <c r="X2933" s="6" t="s">
        <v>46</v>
      </c>
      <c r="Y2933" s="6" t="s">
        <v>47</v>
      </c>
      <c r="Z2933" s="6" t="s">
        <v>84</v>
      </c>
      <c r="AA2933" s="6" t="s">
        <v>3069</v>
      </c>
      <c r="AB2933" s="7">
        <v>7</v>
      </c>
      <c r="AC2933" s="7">
        <v>101287</v>
      </c>
      <c r="AD2933" s="7">
        <v>101.29</v>
      </c>
      <c r="AE2933" s="7">
        <v>350000</v>
      </c>
    </row>
    <row r="2934" spans="1:31" ht="22" customHeight="1" x14ac:dyDescent="0.3">
      <c r="A2934" s="2">
        <v>42226</v>
      </c>
      <c r="B2934" s="3" t="s">
        <v>31</v>
      </c>
      <c r="C2934" s="3" t="s">
        <v>56</v>
      </c>
      <c r="D2934" s="4" t="s">
        <v>68</v>
      </c>
      <c r="E2934" s="4" t="s">
        <v>68</v>
      </c>
      <c r="F2934" s="4" t="s">
        <v>68</v>
      </c>
      <c r="G2934" s="4" t="s">
        <v>68</v>
      </c>
      <c r="H2934" s="4" t="s">
        <v>68</v>
      </c>
      <c r="I2934" s="3" t="s">
        <v>1843</v>
      </c>
      <c r="J2934" s="3" t="s">
        <v>1774</v>
      </c>
      <c r="K2934" s="4" t="s">
        <v>68</v>
      </c>
      <c r="L2934" s="3" t="s">
        <v>1775</v>
      </c>
      <c r="M2934" s="4" t="s">
        <v>68</v>
      </c>
      <c r="N2934" s="4" t="s">
        <v>68</v>
      </c>
      <c r="O2934" s="4" t="s">
        <v>68</v>
      </c>
      <c r="P2934" s="3" t="s">
        <v>1776</v>
      </c>
      <c r="Q2934" s="3" t="s">
        <v>1858</v>
      </c>
      <c r="R2934" s="3" t="s">
        <v>82</v>
      </c>
      <c r="S2934" s="3" t="s">
        <v>79</v>
      </c>
      <c r="T2934" s="3" t="s">
        <v>83</v>
      </c>
      <c r="U2934" s="3" t="s">
        <v>65</v>
      </c>
      <c r="V2934" s="3" t="s">
        <v>45</v>
      </c>
      <c r="W2934" s="3" t="s">
        <v>34</v>
      </c>
      <c r="X2934" s="3" t="s">
        <v>46</v>
      </c>
      <c r="Y2934" s="3" t="s">
        <v>47</v>
      </c>
      <c r="Z2934" s="3" t="s">
        <v>84</v>
      </c>
      <c r="AA2934" s="3" t="s">
        <v>3070</v>
      </c>
      <c r="AB2934" s="4">
        <v>8</v>
      </c>
      <c r="AC2934" s="4">
        <v>115811</v>
      </c>
      <c r="AD2934" s="4">
        <v>115.81</v>
      </c>
      <c r="AE2934" s="4">
        <v>400000</v>
      </c>
    </row>
    <row r="2935" spans="1:31" ht="22" hidden="1" customHeight="1" x14ac:dyDescent="0.3">
      <c r="A2935" s="5">
        <v>42223</v>
      </c>
      <c r="B2935" s="6" t="s">
        <v>341</v>
      </c>
      <c r="C2935" s="6" t="s">
        <v>903</v>
      </c>
      <c r="D2935" s="7" t="s">
        <v>68</v>
      </c>
      <c r="E2935" s="7" t="s">
        <v>68</v>
      </c>
      <c r="F2935" s="7" t="s">
        <v>68</v>
      </c>
      <c r="G2935" s="7" t="s">
        <v>68</v>
      </c>
      <c r="H2935" s="7" t="s">
        <v>68</v>
      </c>
      <c r="I2935" s="6" t="s">
        <v>2996</v>
      </c>
      <c r="J2935" s="6" t="s">
        <v>108</v>
      </c>
      <c r="K2935" s="6" t="s">
        <v>109</v>
      </c>
      <c r="L2935" s="6" t="s">
        <v>110</v>
      </c>
      <c r="M2935" s="6" t="s">
        <v>61</v>
      </c>
      <c r="N2935" s="7">
        <v>4753761516.5299997</v>
      </c>
      <c r="O2935" s="7">
        <v>5421594553.2399998</v>
      </c>
      <c r="P2935" s="6" t="s">
        <v>1856</v>
      </c>
      <c r="Q2935" s="6" t="s">
        <v>905</v>
      </c>
      <c r="R2935" s="6" t="s">
        <v>113</v>
      </c>
      <c r="S2935" s="6" t="s">
        <v>110</v>
      </c>
      <c r="T2935" s="6" t="s">
        <v>114</v>
      </c>
      <c r="U2935" s="6" t="s">
        <v>115</v>
      </c>
      <c r="V2935" s="6" t="s">
        <v>45</v>
      </c>
      <c r="W2935" s="6" t="s">
        <v>34</v>
      </c>
      <c r="X2935" s="6" t="s">
        <v>46</v>
      </c>
      <c r="Y2935" s="6" t="s">
        <v>47</v>
      </c>
      <c r="Z2935" s="6" t="s">
        <v>971</v>
      </c>
      <c r="AA2935" s="6" t="s">
        <v>3071</v>
      </c>
      <c r="AB2935" s="7">
        <v>8</v>
      </c>
      <c r="AC2935" s="7">
        <v>78900</v>
      </c>
      <c r="AD2935" s="7">
        <v>78.900000000000006</v>
      </c>
      <c r="AE2935" s="7">
        <v>1647000</v>
      </c>
    </row>
    <row r="2936" spans="1:31" ht="22" customHeight="1" x14ac:dyDescent="0.3">
      <c r="A2936" s="2">
        <v>42223</v>
      </c>
      <c r="B2936" s="3" t="s">
        <v>31</v>
      </c>
      <c r="C2936" s="3" t="s">
        <v>1873</v>
      </c>
      <c r="D2936" s="3" t="s">
        <v>33</v>
      </c>
      <c r="E2936" s="3" t="s">
        <v>34</v>
      </c>
      <c r="F2936" s="3" t="s">
        <v>61</v>
      </c>
      <c r="G2936" s="8">
        <v>668366358</v>
      </c>
      <c r="H2936" s="4" t="s">
        <v>68</v>
      </c>
      <c r="I2936" s="3" t="s">
        <v>1874</v>
      </c>
      <c r="J2936" s="3" t="s">
        <v>2876</v>
      </c>
      <c r="K2936" s="4" t="s">
        <v>68</v>
      </c>
      <c r="L2936" s="3" t="s">
        <v>120</v>
      </c>
      <c r="M2936" s="4" t="s">
        <v>68</v>
      </c>
      <c r="N2936" s="4" t="s">
        <v>68</v>
      </c>
      <c r="O2936" s="4" t="s">
        <v>68</v>
      </c>
      <c r="P2936" s="3" t="s">
        <v>2877</v>
      </c>
      <c r="Q2936" s="3" t="s">
        <v>1845</v>
      </c>
      <c r="R2936" s="3" t="s">
        <v>122</v>
      </c>
      <c r="S2936" s="3" t="s">
        <v>120</v>
      </c>
      <c r="T2936" s="3" t="s">
        <v>123</v>
      </c>
      <c r="U2936" s="3" t="s">
        <v>124</v>
      </c>
      <c r="V2936" s="3" t="s">
        <v>45</v>
      </c>
      <c r="W2936" s="3" t="s">
        <v>34</v>
      </c>
      <c r="X2936" s="3" t="s">
        <v>46</v>
      </c>
      <c r="Y2936" s="3" t="s">
        <v>47</v>
      </c>
      <c r="Z2936" s="3" t="s">
        <v>187</v>
      </c>
      <c r="AA2936" s="3" t="s">
        <v>3072</v>
      </c>
      <c r="AB2936" s="4">
        <v>4</v>
      </c>
      <c r="AC2936" s="4">
        <v>31860</v>
      </c>
      <c r="AD2936" s="4">
        <v>31.86</v>
      </c>
      <c r="AE2936" s="4">
        <v>163000</v>
      </c>
    </row>
    <row r="2937" spans="1:31" ht="22" customHeight="1" x14ac:dyDescent="0.3">
      <c r="A2937" s="5">
        <v>42222</v>
      </c>
      <c r="B2937" s="6" t="s">
        <v>31</v>
      </c>
      <c r="C2937" s="6" t="s">
        <v>1873</v>
      </c>
      <c r="D2937" s="6" t="s">
        <v>33</v>
      </c>
      <c r="E2937" s="6" t="s">
        <v>34</v>
      </c>
      <c r="F2937" s="6" t="s">
        <v>61</v>
      </c>
      <c r="G2937" s="9">
        <v>668366358</v>
      </c>
      <c r="H2937" s="7" t="s">
        <v>68</v>
      </c>
      <c r="I2937" s="6" t="s">
        <v>1874</v>
      </c>
      <c r="J2937" s="6" t="s">
        <v>588</v>
      </c>
      <c r="K2937" s="6" t="s">
        <v>589</v>
      </c>
      <c r="L2937" s="6" t="s">
        <v>99</v>
      </c>
      <c r="M2937" s="6" t="s">
        <v>61</v>
      </c>
      <c r="N2937" s="7" t="s">
        <v>68</v>
      </c>
      <c r="O2937" s="7" t="s">
        <v>68</v>
      </c>
      <c r="P2937" s="6" t="s">
        <v>100</v>
      </c>
      <c r="Q2937" s="6" t="s">
        <v>2116</v>
      </c>
      <c r="R2937" s="6" t="s">
        <v>1107</v>
      </c>
      <c r="S2937" s="6" t="s">
        <v>299</v>
      </c>
      <c r="T2937" s="6" t="s">
        <v>1108</v>
      </c>
      <c r="U2937" s="6" t="s">
        <v>352</v>
      </c>
      <c r="V2937" s="6" t="s">
        <v>45</v>
      </c>
      <c r="W2937" s="6" t="s">
        <v>34</v>
      </c>
      <c r="X2937" s="6" t="s">
        <v>46</v>
      </c>
      <c r="Y2937" s="6" t="s">
        <v>47</v>
      </c>
      <c r="Z2937" s="6" t="s">
        <v>205</v>
      </c>
      <c r="AA2937" s="6" t="s">
        <v>3073</v>
      </c>
      <c r="AB2937" s="7">
        <v>22</v>
      </c>
      <c r="AC2937" s="7">
        <v>270700.99</v>
      </c>
      <c r="AD2937" s="7">
        <v>270.7</v>
      </c>
      <c r="AE2937" s="7">
        <v>4070000</v>
      </c>
    </row>
    <row r="2938" spans="1:31" ht="22" customHeight="1" x14ac:dyDescent="0.3">
      <c r="A2938" s="2">
        <v>42222</v>
      </c>
      <c r="B2938" s="3" t="s">
        <v>31</v>
      </c>
      <c r="C2938" s="3" t="s">
        <v>1873</v>
      </c>
      <c r="D2938" s="3" t="s">
        <v>33</v>
      </c>
      <c r="E2938" s="3" t="s">
        <v>34</v>
      </c>
      <c r="F2938" s="3" t="s">
        <v>61</v>
      </c>
      <c r="G2938" s="8">
        <v>668366358</v>
      </c>
      <c r="H2938" s="4" t="s">
        <v>68</v>
      </c>
      <c r="I2938" s="3" t="s">
        <v>1874</v>
      </c>
      <c r="J2938" s="3" t="s">
        <v>2680</v>
      </c>
      <c r="K2938" s="4" t="s">
        <v>68</v>
      </c>
      <c r="L2938" s="3" t="s">
        <v>350</v>
      </c>
      <c r="M2938" s="4" t="s">
        <v>68</v>
      </c>
      <c r="N2938" s="4" t="s">
        <v>68</v>
      </c>
      <c r="O2938" s="4" t="s">
        <v>68</v>
      </c>
      <c r="P2938" s="3" t="s">
        <v>2681</v>
      </c>
      <c r="Q2938" s="3" t="s">
        <v>1845</v>
      </c>
      <c r="R2938" s="3" t="s">
        <v>790</v>
      </c>
      <c r="S2938" s="3" t="s">
        <v>788</v>
      </c>
      <c r="T2938" s="3" t="s">
        <v>791</v>
      </c>
      <c r="U2938" s="3" t="s">
        <v>352</v>
      </c>
      <c r="V2938" s="3" t="s">
        <v>45</v>
      </c>
      <c r="W2938" s="3" t="s">
        <v>34</v>
      </c>
      <c r="X2938" s="3" t="s">
        <v>46</v>
      </c>
      <c r="Y2938" s="3" t="s">
        <v>47</v>
      </c>
      <c r="Z2938" s="3" t="s">
        <v>2695</v>
      </c>
      <c r="AA2938" s="3" t="s">
        <v>3074</v>
      </c>
      <c r="AB2938" s="4">
        <v>4</v>
      </c>
      <c r="AC2938" s="4">
        <v>48705</v>
      </c>
      <c r="AD2938" s="4">
        <v>48.71</v>
      </c>
      <c r="AE2938" s="3" t="s">
        <v>68</v>
      </c>
    </row>
    <row r="2939" spans="1:31" ht="22" customHeight="1" x14ac:dyDescent="0.3">
      <c r="A2939" s="5">
        <v>42220</v>
      </c>
      <c r="B2939" s="6" t="s">
        <v>2068</v>
      </c>
      <c r="C2939" s="6" t="s">
        <v>1873</v>
      </c>
      <c r="D2939" s="6" t="s">
        <v>33</v>
      </c>
      <c r="E2939" s="6" t="s">
        <v>34</v>
      </c>
      <c r="F2939" s="6" t="s">
        <v>61</v>
      </c>
      <c r="G2939" s="9">
        <v>668366358</v>
      </c>
      <c r="H2939" s="7" t="s">
        <v>68</v>
      </c>
      <c r="I2939" s="6" t="s">
        <v>1874</v>
      </c>
      <c r="J2939" s="6" t="s">
        <v>1429</v>
      </c>
      <c r="K2939" s="6" t="s">
        <v>1430</v>
      </c>
      <c r="L2939" s="6" t="s">
        <v>110</v>
      </c>
      <c r="M2939" s="6" t="s">
        <v>61</v>
      </c>
      <c r="N2939" s="7">
        <v>4753761516.5299997</v>
      </c>
      <c r="O2939" s="7">
        <v>5288790928.5600004</v>
      </c>
      <c r="P2939" s="6" t="s">
        <v>1431</v>
      </c>
      <c r="Q2939" s="6" t="s">
        <v>1845</v>
      </c>
      <c r="R2939" s="6" t="s">
        <v>133</v>
      </c>
      <c r="S2939" s="6" t="s">
        <v>110</v>
      </c>
      <c r="T2939" s="6" t="s">
        <v>134</v>
      </c>
      <c r="U2939" s="6" t="s">
        <v>115</v>
      </c>
      <c r="V2939" s="6" t="s">
        <v>45</v>
      </c>
      <c r="W2939" s="6" t="s">
        <v>34</v>
      </c>
      <c r="X2939" s="6" t="s">
        <v>46</v>
      </c>
      <c r="Y2939" s="6" t="s">
        <v>47</v>
      </c>
      <c r="Z2939" s="6" t="s">
        <v>971</v>
      </c>
      <c r="AA2939" s="6" t="s">
        <v>3075</v>
      </c>
      <c r="AB2939" s="7">
        <v>2</v>
      </c>
      <c r="AC2939" s="7">
        <v>19240</v>
      </c>
      <c r="AD2939" s="7">
        <v>19.239999999999998</v>
      </c>
      <c r="AE2939" s="7">
        <v>402000</v>
      </c>
    </row>
    <row r="2940" spans="1:31" ht="22" customHeight="1" x14ac:dyDescent="0.3">
      <c r="A2940" s="2">
        <v>42220</v>
      </c>
      <c r="B2940" s="3" t="s">
        <v>2068</v>
      </c>
      <c r="C2940" s="3" t="s">
        <v>1873</v>
      </c>
      <c r="D2940" s="3" t="s">
        <v>33</v>
      </c>
      <c r="E2940" s="3" t="s">
        <v>34</v>
      </c>
      <c r="F2940" s="3" t="s">
        <v>61</v>
      </c>
      <c r="G2940" s="8">
        <v>668366358</v>
      </c>
      <c r="H2940" s="4" t="s">
        <v>68</v>
      </c>
      <c r="I2940" s="3" t="s">
        <v>1874</v>
      </c>
      <c r="J2940" s="3" t="s">
        <v>1429</v>
      </c>
      <c r="K2940" s="3" t="s">
        <v>1430</v>
      </c>
      <c r="L2940" s="3" t="s">
        <v>110</v>
      </c>
      <c r="M2940" s="3" t="s">
        <v>61</v>
      </c>
      <c r="N2940" s="4">
        <v>4753761516.5299997</v>
      </c>
      <c r="O2940" s="4">
        <v>5288790928.5600004</v>
      </c>
      <c r="P2940" s="3" t="s">
        <v>1431</v>
      </c>
      <c r="Q2940" s="3" t="s">
        <v>1845</v>
      </c>
      <c r="R2940" s="3" t="s">
        <v>133</v>
      </c>
      <c r="S2940" s="3" t="s">
        <v>110</v>
      </c>
      <c r="T2940" s="3" t="s">
        <v>134</v>
      </c>
      <c r="U2940" s="3" t="s">
        <v>115</v>
      </c>
      <c r="V2940" s="3" t="s">
        <v>45</v>
      </c>
      <c r="W2940" s="3" t="s">
        <v>34</v>
      </c>
      <c r="X2940" s="3" t="s">
        <v>46</v>
      </c>
      <c r="Y2940" s="3" t="s">
        <v>47</v>
      </c>
      <c r="Z2940" s="3" t="s">
        <v>187</v>
      </c>
      <c r="AA2940" s="3" t="s">
        <v>3076</v>
      </c>
      <c r="AB2940" s="4">
        <v>2</v>
      </c>
      <c r="AC2940" s="4">
        <v>21592</v>
      </c>
      <c r="AD2940" s="4">
        <v>21.59</v>
      </c>
      <c r="AE2940" s="4">
        <v>197000</v>
      </c>
    </row>
    <row r="2941" spans="1:31" ht="22" customHeight="1" x14ac:dyDescent="0.3">
      <c r="A2941" s="5">
        <v>42220</v>
      </c>
      <c r="B2941" s="6" t="s">
        <v>3077</v>
      </c>
      <c r="C2941" s="6" t="s">
        <v>1873</v>
      </c>
      <c r="D2941" s="6" t="s">
        <v>33</v>
      </c>
      <c r="E2941" s="6" t="s">
        <v>34</v>
      </c>
      <c r="F2941" s="6" t="s">
        <v>61</v>
      </c>
      <c r="G2941" s="9">
        <v>668366358</v>
      </c>
      <c r="H2941" s="7" t="s">
        <v>68</v>
      </c>
      <c r="I2941" s="6" t="s">
        <v>1874</v>
      </c>
      <c r="J2941" s="6" t="s">
        <v>1429</v>
      </c>
      <c r="K2941" s="6" t="s">
        <v>1430</v>
      </c>
      <c r="L2941" s="6" t="s">
        <v>110</v>
      </c>
      <c r="M2941" s="6" t="s">
        <v>61</v>
      </c>
      <c r="N2941" s="7">
        <v>4753761516.5299997</v>
      </c>
      <c r="O2941" s="7">
        <v>5288790928.5600004</v>
      </c>
      <c r="P2941" s="6" t="s">
        <v>1431</v>
      </c>
      <c r="Q2941" s="6" t="s">
        <v>1845</v>
      </c>
      <c r="R2941" s="6" t="s">
        <v>133</v>
      </c>
      <c r="S2941" s="6" t="s">
        <v>110</v>
      </c>
      <c r="T2941" s="6" t="s">
        <v>134</v>
      </c>
      <c r="U2941" s="6" t="s">
        <v>115</v>
      </c>
      <c r="V2941" s="6" t="s">
        <v>45</v>
      </c>
      <c r="W2941" s="6" t="s">
        <v>34</v>
      </c>
      <c r="X2941" s="6" t="s">
        <v>46</v>
      </c>
      <c r="Y2941" s="6" t="s">
        <v>47</v>
      </c>
      <c r="Z2941" s="6" t="s">
        <v>205</v>
      </c>
      <c r="AA2941" s="6" t="s">
        <v>3078</v>
      </c>
      <c r="AB2941" s="7">
        <v>1</v>
      </c>
      <c r="AC2941" s="7">
        <v>3146</v>
      </c>
      <c r="AD2941" s="7">
        <v>3.15</v>
      </c>
      <c r="AE2941" s="7">
        <v>47300</v>
      </c>
    </row>
    <row r="2942" spans="1:31" ht="22" customHeight="1" x14ac:dyDescent="0.3">
      <c r="A2942" s="2">
        <v>42220</v>
      </c>
      <c r="B2942" s="3" t="s">
        <v>31</v>
      </c>
      <c r="C2942" s="3" t="s">
        <v>1873</v>
      </c>
      <c r="D2942" s="3" t="s">
        <v>33</v>
      </c>
      <c r="E2942" s="3" t="s">
        <v>34</v>
      </c>
      <c r="F2942" s="3" t="s">
        <v>61</v>
      </c>
      <c r="G2942" s="8">
        <v>668366358</v>
      </c>
      <c r="H2942" s="4" t="s">
        <v>68</v>
      </c>
      <c r="I2942" s="3" t="s">
        <v>1874</v>
      </c>
      <c r="J2942" s="3" t="s">
        <v>131</v>
      </c>
      <c r="K2942" s="4" t="s">
        <v>68</v>
      </c>
      <c r="L2942" s="4" t="s">
        <v>68</v>
      </c>
      <c r="M2942" s="3" t="s">
        <v>61</v>
      </c>
      <c r="N2942" s="4" t="s">
        <v>68</v>
      </c>
      <c r="O2942" s="4" t="s">
        <v>68</v>
      </c>
      <c r="P2942" s="3" t="s">
        <v>2782</v>
      </c>
      <c r="Q2942" s="3" t="s">
        <v>1845</v>
      </c>
      <c r="R2942" s="3" t="s">
        <v>133</v>
      </c>
      <c r="S2942" s="3" t="s">
        <v>110</v>
      </c>
      <c r="T2942" s="3" t="s">
        <v>134</v>
      </c>
      <c r="U2942" s="3" t="s">
        <v>115</v>
      </c>
      <c r="V2942" s="3" t="s">
        <v>45</v>
      </c>
      <c r="W2942" s="3" t="s">
        <v>34</v>
      </c>
      <c r="X2942" s="3" t="s">
        <v>46</v>
      </c>
      <c r="Y2942" s="3" t="s">
        <v>47</v>
      </c>
      <c r="Z2942" s="3" t="s">
        <v>971</v>
      </c>
      <c r="AA2942" s="3" t="s">
        <v>3079</v>
      </c>
      <c r="AB2942" s="4">
        <v>3</v>
      </c>
      <c r="AC2942" s="4">
        <v>43260</v>
      </c>
      <c r="AD2942" s="4">
        <v>43.26</v>
      </c>
      <c r="AE2942" s="4">
        <v>903000</v>
      </c>
    </row>
    <row r="2943" spans="1:31" ht="22" customHeight="1" x14ac:dyDescent="0.3">
      <c r="A2943" s="5">
        <v>42219</v>
      </c>
      <c r="B2943" s="6" t="s">
        <v>31</v>
      </c>
      <c r="C2943" s="6" t="s">
        <v>1873</v>
      </c>
      <c r="D2943" s="6" t="s">
        <v>33</v>
      </c>
      <c r="E2943" s="6" t="s">
        <v>34</v>
      </c>
      <c r="F2943" s="6" t="s">
        <v>61</v>
      </c>
      <c r="G2943" s="9">
        <v>668366358</v>
      </c>
      <c r="H2943" s="7" t="s">
        <v>68</v>
      </c>
      <c r="I2943" s="6" t="s">
        <v>1874</v>
      </c>
      <c r="J2943" s="6" t="s">
        <v>1805</v>
      </c>
      <c r="K2943" s="7" t="s">
        <v>68</v>
      </c>
      <c r="L2943" s="7" t="s">
        <v>68</v>
      </c>
      <c r="M2943" s="7" t="s">
        <v>68</v>
      </c>
      <c r="N2943" s="7" t="s">
        <v>68</v>
      </c>
      <c r="O2943" s="7" t="s">
        <v>68</v>
      </c>
      <c r="P2943" s="6" t="s">
        <v>1806</v>
      </c>
      <c r="Q2943" s="6" t="s">
        <v>1807</v>
      </c>
      <c r="R2943" s="6" t="s">
        <v>82</v>
      </c>
      <c r="S2943" s="6" t="s">
        <v>79</v>
      </c>
      <c r="T2943" s="6" t="s">
        <v>83</v>
      </c>
      <c r="U2943" s="6" t="s">
        <v>65</v>
      </c>
      <c r="V2943" s="6" t="s">
        <v>45</v>
      </c>
      <c r="W2943" s="6" t="s">
        <v>34</v>
      </c>
      <c r="X2943" s="6" t="s">
        <v>46</v>
      </c>
      <c r="Y2943" s="6" t="s">
        <v>47</v>
      </c>
      <c r="Z2943" s="6" t="s">
        <v>84</v>
      </c>
      <c r="AA2943" s="6" t="s">
        <v>3080</v>
      </c>
      <c r="AB2943" s="7">
        <v>7</v>
      </c>
      <c r="AC2943" s="7">
        <v>101514</v>
      </c>
      <c r="AD2943" s="7">
        <v>101.51</v>
      </c>
      <c r="AE2943" s="7">
        <v>350000</v>
      </c>
    </row>
    <row r="2944" spans="1:31" ht="22" customHeight="1" x14ac:dyDescent="0.3">
      <c r="A2944" s="2">
        <v>42216</v>
      </c>
      <c r="B2944" s="3" t="s">
        <v>31</v>
      </c>
      <c r="C2944" s="3" t="s">
        <v>1873</v>
      </c>
      <c r="D2944" s="3" t="s">
        <v>33</v>
      </c>
      <c r="E2944" s="3" t="s">
        <v>34</v>
      </c>
      <c r="F2944" s="3" t="s">
        <v>61</v>
      </c>
      <c r="G2944" s="8">
        <v>668366358</v>
      </c>
      <c r="H2944" s="4" t="s">
        <v>68</v>
      </c>
      <c r="I2944" s="3" t="s">
        <v>1874</v>
      </c>
      <c r="J2944" s="3" t="s">
        <v>127</v>
      </c>
      <c r="K2944" s="4" t="s">
        <v>68</v>
      </c>
      <c r="L2944" s="3" t="s">
        <v>120</v>
      </c>
      <c r="M2944" s="4" t="s">
        <v>68</v>
      </c>
      <c r="N2944" s="4" t="s">
        <v>68</v>
      </c>
      <c r="O2944" s="4" t="s">
        <v>68</v>
      </c>
      <c r="P2944" s="3" t="s">
        <v>128</v>
      </c>
      <c r="Q2944" s="3" t="s">
        <v>1845</v>
      </c>
      <c r="R2944" s="3" t="s">
        <v>122</v>
      </c>
      <c r="S2944" s="3" t="s">
        <v>120</v>
      </c>
      <c r="T2944" s="3" t="s">
        <v>123</v>
      </c>
      <c r="U2944" s="3" t="s">
        <v>124</v>
      </c>
      <c r="V2944" s="3" t="s">
        <v>45</v>
      </c>
      <c r="W2944" s="3" t="s">
        <v>34</v>
      </c>
      <c r="X2944" s="3" t="s">
        <v>46</v>
      </c>
      <c r="Y2944" s="3" t="s">
        <v>47</v>
      </c>
      <c r="Z2944" s="3" t="s">
        <v>143</v>
      </c>
      <c r="AA2944" s="3" t="s">
        <v>3081</v>
      </c>
      <c r="AB2944" s="4">
        <v>10</v>
      </c>
      <c r="AC2944" s="4">
        <v>108000</v>
      </c>
      <c r="AD2944" s="4">
        <v>108</v>
      </c>
      <c r="AE2944" s="4">
        <v>825000</v>
      </c>
    </row>
    <row r="2945" spans="1:31" ht="22" customHeight="1" x14ac:dyDescent="0.3">
      <c r="A2945" s="5">
        <v>42214</v>
      </c>
      <c r="B2945" s="6" t="s">
        <v>31</v>
      </c>
      <c r="C2945" s="6" t="s">
        <v>1873</v>
      </c>
      <c r="D2945" s="6" t="s">
        <v>33</v>
      </c>
      <c r="E2945" s="6" t="s">
        <v>34</v>
      </c>
      <c r="F2945" s="6" t="s">
        <v>61</v>
      </c>
      <c r="G2945" s="9">
        <v>668366358</v>
      </c>
      <c r="H2945" s="7" t="s">
        <v>68</v>
      </c>
      <c r="I2945" s="6" t="s">
        <v>1874</v>
      </c>
      <c r="J2945" s="6" t="s">
        <v>200</v>
      </c>
      <c r="K2945" s="7" t="s">
        <v>68</v>
      </c>
      <c r="L2945" s="6" t="s">
        <v>99</v>
      </c>
      <c r="M2945" s="7" t="s">
        <v>68</v>
      </c>
      <c r="N2945" s="7" t="s">
        <v>68</v>
      </c>
      <c r="O2945" s="7" t="s">
        <v>68</v>
      </c>
      <c r="P2945" s="6" t="s">
        <v>202</v>
      </c>
      <c r="Q2945" s="6" t="s">
        <v>1845</v>
      </c>
      <c r="R2945" s="6" t="s">
        <v>133</v>
      </c>
      <c r="S2945" s="6" t="s">
        <v>110</v>
      </c>
      <c r="T2945" s="6" t="s">
        <v>134</v>
      </c>
      <c r="U2945" s="6" t="s">
        <v>115</v>
      </c>
      <c r="V2945" s="6" t="s">
        <v>408</v>
      </c>
      <c r="W2945" s="6" t="s">
        <v>34</v>
      </c>
      <c r="X2945" s="6" t="s">
        <v>409</v>
      </c>
      <c r="Y2945" s="6" t="s">
        <v>47</v>
      </c>
      <c r="Z2945" s="6" t="s">
        <v>205</v>
      </c>
      <c r="AA2945" s="6" t="s">
        <v>3082</v>
      </c>
      <c r="AB2945" s="7">
        <v>2</v>
      </c>
      <c r="AC2945" s="7">
        <v>25560</v>
      </c>
      <c r="AD2945" s="7">
        <v>25.56</v>
      </c>
      <c r="AE2945" s="7">
        <v>404000</v>
      </c>
    </row>
    <row r="2946" spans="1:31" ht="22" customHeight="1" x14ac:dyDescent="0.3">
      <c r="A2946" s="2">
        <v>42213</v>
      </c>
      <c r="B2946" s="3" t="s">
        <v>2068</v>
      </c>
      <c r="C2946" s="3" t="s">
        <v>1873</v>
      </c>
      <c r="D2946" s="3" t="s">
        <v>33</v>
      </c>
      <c r="E2946" s="3" t="s">
        <v>34</v>
      </c>
      <c r="F2946" s="3" t="s">
        <v>61</v>
      </c>
      <c r="G2946" s="8">
        <v>668366358</v>
      </c>
      <c r="H2946" s="4" t="s">
        <v>68</v>
      </c>
      <c r="I2946" s="3" t="s">
        <v>1874</v>
      </c>
      <c r="J2946" s="3" t="s">
        <v>108</v>
      </c>
      <c r="K2946" s="3" t="s">
        <v>109</v>
      </c>
      <c r="L2946" s="3" t="s">
        <v>110</v>
      </c>
      <c r="M2946" s="3" t="s">
        <v>61</v>
      </c>
      <c r="N2946" s="4">
        <v>4753761516.5299997</v>
      </c>
      <c r="O2946" s="4">
        <v>5421594553.2399998</v>
      </c>
      <c r="P2946" s="3" t="s">
        <v>1856</v>
      </c>
      <c r="Q2946" s="3" t="s">
        <v>1845</v>
      </c>
      <c r="R2946" s="3" t="s">
        <v>133</v>
      </c>
      <c r="S2946" s="3" t="s">
        <v>110</v>
      </c>
      <c r="T2946" s="3" t="s">
        <v>134</v>
      </c>
      <c r="U2946" s="3" t="s">
        <v>115</v>
      </c>
      <c r="V2946" s="3" t="s">
        <v>45</v>
      </c>
      <c r="W2946" s="3" t="s">
        <v>34</v>
      </c>
      <c r="X2946" s="3" t="s">
        <v>46</v>
      </c>
      <c r="Y2946" s="3" t="s">
        <v>47</v>
      </c>
      <c r="Z2946" s="3" t="s">
        <v>971</v>
      </c>
      <c r="AA2946" s="3" t="s">
        <v>3083</v>
      </c>
      <c r="AB2946" s="4">
        <v>2</v>
      </c>
      <c r="AC2946" s="4">
        <v>19240</v>
      </c>
      <c r="AD2946" s="4">
        <v>19.239999999999998</v>
      </c>
      <c r="AE2946" s="4">
        <v>388000</v>
      </c>
    </row>
    <row r="2947" spans="1:31" ht="22" hidden="1" customHeight="1" x14ac:dyDescent="0.3">
      <c r="A2947" s="5">
        <v>42213</v>
      </c>
      <c r="B2947" s="6" t="s">
        <v>341</v>
      </c>
      <c r="C2947" s="6" t="s">
        <v>3084</v>
      </c>
      <c r="D2947" s="7" t="s">
        <v>68</v>
      </c>
      <c r="E2947" s="7" t="s">
        <v>68</v>
      </c>
      <c r="F2947" s="7" t="s">
        <v>68</v>
      </c>
      <c r="G2947" s="7" t="s">
        <v>68</v>
      </c>
      <c r="H2947" s="7" t="s">
        <v>68</v>
      </c>
      <c r="I2947" s="6" t="s">
        <v>3085</v>
      </c>
      <c r="J2947" s="6" t="s">
        <v>108</v>
      </c>
      <c r="K2947" s="6" t="s">
        <v>109</v>
      </c>
      <c r="L2947" s="6" t="s">
        <v>110</v>
      </c>
      <c r="M2947" s="6" t="s">
        <v>61</v>
      </c>
      <c r="N2947" s="7">
        <v>4753761516.5299997</v>
      </c>
      <c r="O2947" s="7">
        <v>5421594553.2399998</v>
      </c>
      <c r="P2947" s="6" t="s">
        <v>1856</v>
      </c>
      <c r="Q2947" s="6" t="s">
        <v>3086</v>
      </c>
      <c r="R2947" s="6" t="s">
        <v>133</v>
      </c>
      <c r="S2947" s="6" t="s">
        <v>110</v>
      </c>
      <c r="T2947" s="6" t="s">
        <v>134</v>
      </c>
      <c r="U2947" s="6" t="s">
        <v>115</v>
      </c>
      <c r="V2947" s="6" t="s">
        <v>45</v>
      </c>
      <c r="W2947" s="6" t="s">
        <v>34</v>
      </c>
      <c r="X2947" s="6" t="s">
        <v>46</v>
      </c>
      <c r="Y2947" s="6" t="s">
        <v>47</v>
      </c>
      <c r="Z2947" s="6" t="s">
        <v>205</v>
      </c>
      <c r="AA2947" s="6" t="s">
        <v>3087</v>
      </c>
      <c r="AB2947" s="7">
        <v>6</v>
      </c>
      <c r="AC2947" s="7">
        <v>76320</v>
      </c>
      <c r="AD2947" s="7">
        <v>76.319999999999993</v>
      </c>
      <c r="AE2947" s="7">
        <v>1208000</v>
      </c>
    </row>
    <row r="2948" spans="1:31" ht="22" hidden="1" customHeight="1" x14ac:dyDescent="0.3">
      <c r="A2948" s="2">
        <v>42209</v>
      </c>
      <c r="B2948" s="3" t="s">
        <v>341</v>
      </c>
      <c r="C2948" s="3" t="s">
        <v>903</v>
      </c>
      <c r="D2948" s="4" t="s">
        <v>68</v>
      </c>
      <c r="E2948" s="4" t="s">
        <v>68</v>
      </c>
      <c r="F2948" s="4" t="s">
        <v>68</v>
      </c>
      <c r="G2948" s="4" t="s">
        <v>68</v>
      </c>
      <c r="H2948" s="4" t="s">
        <v>68</v>
      </c>
      <c r="I2948" s="3" t="s">
        <v>2996</v>
      </c>
      <c r="J2948" s="3" t="s">
        <v>108</v>
      </c>
      <c r="K2948" s="3" t="s">
        <v>109</v>
      </c>
      <c r="L2948" s="3" t="s">
        <v>110</v>
      </c>
      <c r="M2948" s="3" t="s">
        <v>61</v>
      </c>
      <c r="N2948" s="4">
        <v>4753761516.5299997</v>
      </c>
      <c r="O2948" s="4">
        <v>5421594553.2399998</v>
      </c>
      <c r="P2948" s="3" t="s">
        <v>1856</v>
      </c>
      <c r="Q2948" s="3" t="s">
        <v>905</v>
      </c>
      <c r="R2948" s="3" t="s">
        <v>113</v>
      </c>
      <c r="S2948" s="3" t="s">
        <v>110</v>
      </c>
      <c r="T2948" s="3" t="s">
        <v>114</v>
      </c>
      <c r="U2948" s="3" t="s">
        <v>115</v>
      </c>
      <c r="V2948" s="3" t="s">
        <v>45</v>
      </c>
      <c r="W2948" s="3" t="s">
        <v>34</v>
      </c>
      <c r="X2948" s="3" t="s">
        <v>46</v>
      </c>
      <c r="Y2948" s="3" t="s">
        <v>47</v>
      </c>
      <c r="Z2948" s="3" t="s">
        <v>2766</v>
      </c>
      <c r="AA2948" s="3" t="s">
        <v>3088</v>
      </c>
      <c r="AB2948" s="4">
        <v>10</v>
      </c>
      <c r="AC2948" s="4">
        <v>98500</v>
      </c>
      <c r="AD2948" s="4">
        <v>98.5</v>
      </c>
      <c r="AE2948" s="4">
        <v>815000</v>
      </c>
    </row>
    <row r="2949" spans="1:31" ht="22" customHeight="1" x14ac:dyDescent="0.3">
      <c r="A2949" s="5">
        <v>42209</v>
      </c>
      <c r="B2949" s="6" t="s">
        <v>31</v>
      </c>
      <c r="C2949" s="6" t="s">
        <v>1873</v>
      </c>
      <c r="D2949" s="6" t="s">
        <v>33</v>
      </c>
      <c r="E2949" s="6" t="s">
        <v>34</v>
      </c>
      <c r="F2949" s="6" t="s">
        <v>61</v>
      </c>
      <c r="G2949" s="9">
        <v>668366358</v>
      </c>
      <c r="H2949" s="7" t="s">
        <v>68</v>
      </c>
      <c r="I2949" s="6" t="s">
        <v>1874</v>
      </c>
      <c r="J2949" s="6" t="s">
        <v>3060</v>
      </c>
      <c r="K2949" s="7" t="s">
        <v>68</v>
      </c>
      <c r="L2949" s="6" t="s">
        <v>120</v>
      </c>
      <c r="M2949" s="6" t="s">
        <v>61</v>
      </c>
      <c r="N2949" s="7" t="s">
        <v>68</v>
      </c>
      <c r="O2949" s="7" t="s">
        <v>68</v>
      </c>
      <c r="P2949" s="6" t="s">
        <v>3061</v>
      </c>
      <c r="Q2949" s="6" t="s">
        <v>1845</v>
      </c>
      <c r="R2949" s="6" t="s">
        <v>122</v>
      </c>
      <c r="S2949" s="6" t="s">
        <v>120</v>
      </c>
      <c r="T2949" s="6" t="s">
        <v>123</v>
      </c>
      <c r="U2949" s="6" t="s">
        <v>124</v>
      </c>
      <c r="V2949" s="6" t="s">
        <v>45</v>
      </c>
      <c r="W2949" s="6" t="s">
        <v>34</v>
      </c>
      <c r="X2949" s="6" t="s">
        <v>46</v>
      </c>
      <c r="Y2949" s="6" t="s">
        <v>47</v>
      </c>
      <c r="Z2949" s="6" t="s">
        <v>971</v>
      </c>
      <c r="AA2949" s="6" t="s">
        <v>3089</v>
      </c>
      <c r="AB2949" s="7">
        <v>18</v>
      </c>
      <c r="AC2949" s="7">
        <v>145151.99</v>
      </c>
      <c r="AD2949" s="7">
        <v>145.15</v>
      </c>
      <c r="AE2949" s="7">
        <v>2925000</v>
      </c>
    </row>
    <row r="2950" spans="1:31" ht="22" hidden="1" customHeight="1" x14ac:dyDescent="0.3">
      <c r="A2950" s="2">
        <v>42209</v>
      </c>
      <c r="B2950" s="3" t="s">
        <v>341</v>
      </c>
      <c r="C2950" s="3" t="s">
        <v>903</v>
      </c>
      <c r="D2950" s="4" t="s">
        <v>68</v>
      </c>
      <c r="E2950" s="4" t="s">
        <v>68</v>
      </c>
      <c r="F2950" s="4" t="s">
        <v>68</v>
      </c>
      <c r="G2950" s="4" t="s">
        <v>68</v>
      </c>
      <c r="H2950" s="4" t="s">
        <v>68</v>
      </c>
      <c r="I2950" s="3" t="s">
        <v>2996</v>
      </c>
      <c r="J2950" s="3" t="s">
        <v>108</v>
      </c>
      <c r="K2950" s="3" t="s">
        <v>109</v>
      </c>
      <c r="L2950" s="3" t="s">
        <v>110</v>
      </c>
      <c r="M2950" s="3" t="s">
        <v>61</v>
      </c>
      <c r="N2950" s="4">
        <v>4753761516.5299997</v>
      </c>
      <c r="O2950" s="4">
        <v>5421594553.2399998</v>
      </c>
      <c r="P2950" s="3" t="s">
        <v>1856</v>
      </c>
      <c r="Q2950" s="3" t="s">
        <v>905</v>
      </c>
      <c r="R2950" s="3" t="s">
        <v>113</v>
      </c>
      <c r="S2950" s="3" t="s">
        <v>110</v>
      </c>
      <c r="T2950" s="3" t="s">
        <v>114</v>
      </c>
      <c r="U2950" s="3" t="s">
        <v>115</v>
      </c>
      <c r="V2950" s="3" t="s">
        <v>45</v>
      </c>
      <c r="W2950" s="3" t="s">
        <v>34</v>
      </c>
      <c r="X2950" s="3" t="s">
        <v>46</v>
      </c>
      <c r="Y2950" s="3" t="s">
        <v>47</v>
      </c>
      <c r="Z2950" s="3" t="s">
        <v>971</v>
      </c>
      <c r="AA2950" s="3" t="s">
        <v>3090</v>
      </c>
      <c r="AB2950" s="4">
        <v>2</v>
      </c>
      <c r="AC2950" s="4">
        <v>19700</v>
      </c>
      <c r="AD2950" s="4">
        <v>19.7</v>
      </c>
      <c r="AE2950" s="4">
        <v>397000</v>
      </c>
    </row>
    <row r="2951" spans="1:31" ht="22" customHeight="1" x14ac:dyDescent="0.3">
      <c r="A2951" s="5">
        <v>42206</v>
      </c>
      <c r="B2951" s="6" t="s">
        <v>31</v>
      </c>
      <c r="C2951" s="6" t="s">
        <v>1873</v>
      </c>
      <c r="D2951" s="6" t="s">
        <v>33</v>
      </c>
      <c r="E2951" s="6" t="s">
        <v>34</v>
      </c>
      <c r="F2951" s="6" t="s">
        <v>61</v>
      </c>
      <c r="G2951" s="9">
        <v>668366358</v>
      </c>
      <c r="H2951" s="7" t="s">
        <v>68</v>
      </c>
      <c r="I2951" s="6" t="s">
        <v>1874</v>
      </c>
      <c r="J2951" s="6" t="s">
        <v>1492</v>
      </c>
      <c r="K2951" s="7" t="s">
        <v>68</v>
      </c>
      <c r="L2951" s="6" t="s">
        <v>120</v>
      </c>
      <c r="M2951" s="7" t="s">
        <v>68</v>
      </c>
      <c r="N2951" s="7" t="s">
        <v>68</v>
      </c>
      <c r="O2951" s="7" t="s">
        <v>68</v>
      </c>
      <c r="P2951" s="6" t="s">
        <v>1493</v>
      </c>
      <c r="Q2951" s="6" t="s">
        <v>1845</v>
      </c>
      <c r="R2951" s="6" t="s">
        <v>122</v>
      </c>
      <c r="S2951" s="6" t="s">
        <v>120</v>
      </c>
      <c r="T2951" s="6" t="s">
        <v>123</v>
      </c>
      <c r="U2951" s="6" t="s">
        <v>124</v>
      </c>
      <c r="V2951" s="6" t="s">
        <v>45</v>
      </c>
      <c r="W2951" s="6" t="s">
        <v>34</v>
      </c>
      <c r="X2951" s="6" t="s">
        <v>46</v>
      </c>
      <c r="Y2951" s="6" t="s">
        <v>47</v>
      </c>
      <c r="Z2951" s="6" t="s">
        <v>2189</v>
      </c>
      <c r="AA2951" s="6" t="s">
        <v>3091</v>
      </c>
      <c r="AB2951" s="7">
        <v>10</v>
      </c>
      <c r="AC2951" s="7">
        <v>150690</v>
      </c>
      <c r="AD2951" s="7">
        <v>150.69</v>
      </c>
      <c r="AE2951" s="7">
        <v>554000</v>
      </c>
    </row>
    <row r="2952" spans="1:31" ht="22" hidden="1" customHeight="1" x14ac:dyDescent="0.3">
      <c r="A2952" s="2">
        <v>42205</v>
      </c>
      <c r="B2952" s="3" t="s">
        <v>341</v>
      </c>
      <c r="C2952" s="3" t="s">
        <v>3084</v>
      </c>
      <c r="D2952" s="4" t="s">
        <v>68</v>
      </c>
      <c r="E2952" s="4" t="s">
        <v>68</v>
      </c>
      <c r="F2952" s="4" t="s">
        <v>68</v>
      </c>
      <c r="G2952" s="4" t="s">
        <v>68</v>
      </c>
      <c r="H2952" s="4" t="s">
        <v>68</v>
      </c>
      <c r="I2952" s="3" t="s">
        <v>3085</v>
      </c>
      <c r="J2952" s="3" t="s">
        <v>108</v>
      </c>
      <c r="K2952" s="3" t="s">
        <v>109</v>
      </c>
      <c r="L2952" s="3" t="s">
        <v>110</v>
      </c>
      <c r="M2952" s="3" t="s">
        <v>61</v>
      </c>
      <c r="N2952" s="4">
        <v>4753761516.5299997</v>
      </c>
      <c r="O2952" s="4">
        <v>5421594553.2399998</v>
      </c>
      <c r="P2952" s="3" t="s">
        <v>1856</v>
      </c>
      <c r="Q2952" s="3" t="s">
        <v>3086</v>
      </c>
      <c r="R2952" s="3" t="s">
        <v>133</v>
      </c>
      <c r="S2952" s="3" t="s">
        <v>110</v>
      </c>
      <c r="T2952" s="3" t="s">
        <v>134</v>
      </c>
      <c r="U2952" s="3" t="s">
        <v>115</v>
      </c>
      <c r="V2952" s="3" t="s">
        <v>45</v>
      </c>
      <c r="W2952" s="3" t="s">
        <v>34</v>
      </c>
      <c r="X2952" s="3" t="s">
        <v>46</v>
      </c>
      <c r="Y2952" s="3" t="s">
        <v>47</v>
      </c>
      <c r="Z2952" s="3" t="s">
        <v>205</v>
      </c>
      <c r="AA2952" s="3" t="s">
        <v>3092</v>
      </c>
      <c r="AB2952" s="4">
        <v>16</v>
      </c>
      <c r="AC2952" s="4">
        <v>203399.99</v>
      </c>
      <c r="AD2952" s="4">
        <v>203.4</v>
      </c>
      <c r="AE2952" s="4">
        <v>3218000</v>
      </c>
    </row>
    <row r="2953" spans="1:31" ht="22" customHeight="1" x14ac:dyDescent="0.3">
      <c r="A2953" s="5">
        <v>42203</v>
      </c>
      <c r="B2953" s="6" t="s">
        <v>31</v>
      </c>
      <c r="C2953" s="6" t="s">
        <v>1873</v>
      </c>
      <c r="D2953" s="6" t="s">
        <v>33</v>
      </c>
      <c r="E2953" s="6" t="s">
        <v>34</v>
      </c>
      <c r="F2953" s="6" t="s">
        <v>61</v>
      </c>
      <c r="G2953" s="9">
        <v>668366358</v>
      </c>
      <c r="H2953" s="7" t="s">
        <v>68</v>
      </c>
      <c r="I2953" s="6" t="s">
        <v>1874</v>
      </c>
      <c r="J2953" s="6" t="s">
        <v>588</v>
      </c>
      <c r="K2953" s="6" t="s">
        <v>589</v>
      </c>
      <c r="L2953" s="6" t="s">
        <v>99</v>
      </c>
      <c r="M2953" s="6" t="s">
        <v>61</v>
      </c>
      <c r="N2953" s="7" t="s">
        <v>68</v>
      </c>
      <c r="O2953" s="7" t="s">
        <v>68</v>
      </c>
      <c r="P2953" s="6" t="s">
        <v>100</v>
      </c>
      <c r="Q2953" s="6" t="s">
        <v>1845</v>
      </c>
      <c r="R2953" s="6" t="s">
        <v>102</v>
      </c>
      <c r="S2953" s="6" t="s">
        <v>99</v>
      </c>
      <c r="T2953" s="6" t="s">
        <v>103</v>
      </c>
      <c r="U2953" s="6" t="s">
        <v>104</v>
      </c>
      <c r="V2953" s="6" t="s">
        <v>45</v>
      </c>
      <c r="W2953" s="6" t="s">
        <v>34</v>
      </c>
      <c r="X2953" s="6" t="s">
        <v>46</v>
      </c>
      <c r="Y2953" s="6" t="s">
        <v>47</v>
      </c>
      <c r="Z2953" s="6" t="s">
        <v>2202</v>
      </c>
      <c r="AA2953" s="6" t="s">
        <v>3093</v>
      </c>
      <c r="AB2953" s="7">
        <v>16</v>
      </c>
      <c r="AC2953" s="7">
        <v>185940</v>
      </c>
      <c r="AD2953" s="7">
        <v>185.94</v>
      </c>
      <c r="AE2953" s="7">
        <v>818000</v>
      </c>
    </row>
    <row r="2954" spans="1:31" ht="22" hidden="1" customHeight="1" x14ac:dyDescent="0.3">
      <c r="A2954" s="2">
        <v>42199</v>
      </c>
      <c r="B2954" s="3" t="s">
        <v>341</v>
      </c>
      <c r="C2954" s="3" t="s">
        <v>3084</v>
      </c>
      <c r="D2954" s="4" t="s">
        <v>68</v>
      </c>
      <c r="E2954" s="4" t="s">
        <v>68</v>
      </c>
      <c r="F2954" s="4" t="s">
        <v>68</v>
      </c>
      <c r="G2954" s="4" t="s">
        <v>68</v>
      </c>
      <c r="H2954" s="4" t="s">
        <v>68</v>
      </c>
      <c r="I2954" s="3" t="s">
        <v>3085</v>
      </c>
      <c r="J2954" s="3" t="s">
        <v>1429</v>
      </c>
      <c r="K2954" s="3" t="s">
        <v>1430</v>
      </c>
      <c r="L2954" s="3" t="s">
        <v>110</v>
      </c>
      <c r="M2954" s="3" t="s">
        <v>61</v>
      </c>
      <c r="N2954" s="4">
        <v>4753761516.5299997</v>
      </c>
      <c r="O2954" s="4">
        <v>5288790928.5600004</v>
      </c>
      <c r="P2954" s="3" t="s">
        <v>1431</v>
      </c>
      <c r="Q2954" s="3" t="s">
        <v>3086</v>
      </c>
      <c r="R2954" s="3" t="s">
        <v>133</v>
      </c>
      <c r="S2954" s="3" t="s">
        <v>110</v>
      </c>
      <c r="T2954" s="3" t="s">
        <v>134</v>
      </c>
      <c r="U2954" s="3" t="s">
        <v>115</v>
      </c>
      <c r="V2954" s="3" t="s">
        <v>45</v>
      </c>
      <c r="W2954" s="3" t="s">
        <v>34</v>
      </c>
      <c r="X2954" s="3" t="s">
        <v>46</v>
      </c>
      <c r="Y2954" s="3" t="s">
        <v>47</v>
      </c>
      <c r="Z2954" s="3" t="s">
        <v>205</v>
      </c>
      <c r="AA2954" s="3" t="s">
        <v>3094</v>
      </c>
      <c r="AB2954" s="4">
        <v>4</v>
      </c>
      <c r="AC2954" s="4">
        <v>50840</v>
      </c>
      <c r="AD2954" s="4">
        <v>50.84</v>
      </c>
      <c r="AE2954" s="4">
        <v>804000</v>
      </c>
    </row>
    <row r="2955" spans="1:31" ht="22" hidden="1" customHeight="1" x14ac:dyDescent="0.3">
      <c r="A2955" s="5">
        <v>42199</v>
      </c>
      <c r="B2955" s="6" t="s">
        <v>341</v>
      </c>
      <c r="C2955" s="6" t="s">
        <v>3084</v>
      </c>
      <c r="D2955" s="7" t="s">
        <v>68</v>
      </c>
      <c r="E2955" s="7" t="s">
        <v>68</v>
      </c>
      <c r="F2955" s="7" t="s">
        <v>68</v>
      </c>
      <c r="G2955" s="7" t="s">
        <v>68</v>
      </c>
      <c r="H2955" s="7" t="s">
        <v>68</v>
      </c>
      <c r="I2955" s="6" t="s">
        <v>3085</v>
      </c>
      <c r="J2955" s="6" t="s">
        <v>108</v>
      </c>
      <c r="K2955" s="6" t="s">
        <v>109</v>
      </c>
      <c r="L2955" s="6" t="s">
        <v>110</v>
      </c>
      <c r="M2955" s="6" t="s">
        <v>61</v>
      </c>
      <c r="N2955" s="7">
        <v>4753761516.5299997</v>
      </c>
      <c r="O2955" s="7">
        <v>5421594553.2399998</v>
      </c>
      <c r="P2955" s="6" t="s">
        <v>1856</v>
      </c>
      <c r="Q2955" s="6" t="s">
        <v>3086</v>
      </c>
      <c r="R2955" s="6" t="s">
        <v>133</v>
      </c>
      <c r="S2955" s="6" t="s">
        <v>110</v>
      </c>
      <c r="T2955" s="6" t="s">
        <v>134</v>
      </c>
      <c r="U2955" s="6" t="s">
        <v>115</v>
      </c>
      <c r="V2955" s="6" t="s">
        <v>45</v>
      </c>
      <c r="W2955" s="6" t="s">
        <v>34</v>
      </c>
      <c r="X2955" s="6" t="s">
        <v>46</v>
      </c>
      <c r="Y2955" s="6" t="s">
        <v>47</v>
      </c>
      <c r="Z2955" s="6" t="s">
        <v>205</v>
      </c>
      <c r="AA2955" s="6" t="s">
        <v>3095</v>
      </c>
      <c r="AB2955" s="7">
        <v>6</v>
      </c>
      <c r="AC2955" s="7">
        <v>76400</v>
      </c>
      <c r="AD2955" s="7">
        <v>76.400000000000006</v>
      </c>
      <c r="AE2955" s="7">
        <v>1209000</v>
      </c>
    </row>
    <row r="2956" spans="1:31" ht="22" hidden="1" customHeight="1" x14ac:dyDescent="0.3">
      <c r="A2956" s="2">
        <v>42199</v>
      </c>
      <c r="B2956" s="3" t="s">
        <v>341</v>
      </c>
      <c r="C2956" s="3" t="s">
        <v>903</v>
      </c>
      <c r="D2956" s="4" t="s">
        <v>68</v>
      </c>
      <c r="E2956" s="4" t="s">
        <v>68</v>
      </c>
      <c r="F2956" s="4" t="s">
        <v>68</v>
      </c>
      <c r="G2956" s="4" t="s">
        <v>68</v>
      </c>
      <c r="H2956" s="4" t="s">
        <v>68</v>
      </c>
      <c r="I2956" s="3" t="s">
        <v>2996</v>
      </c>
      <c r="J2956" s="3" t="s">
        <v>108</v>
      </c>
      <c r="K2956" s="3" t="s">
        <v>109</v>
      </c>
      <c r="L2956" s="3" t="s">
        <v>110</v>
      </c>
      <c r="M2956" s="3" t="s">
        <v>61</v>
      </c>
      <c r="N2956" s="4">
        <v>4753761516.5299997</v>
      </c>
      <c r="O2956" s="4">
        <v>5421594553.2399998</v>
      </c>
      <c r="P2956" s="3" t="s">
        <v>1856</v>
      </c>
      <c r="Q2956" s="3" t="s">
        <v>905</v>
      </c>
      <c r="R2956" s="3" t="s">
        <v>113</v>
      </c>
      <c r="S2956" s="3" t="s">
        <v>110</v>
      </c>
      <c r="T2956" s="3" t="s">
        <v>114</v>
      </c>
      <c r="U2956" s="3" t="s">
        <v>115</v>
      </c>
      <c r="V2956" s="3" t="s">
        <v>45</v>
      </c>
      <c r="W2956" s="3" t="s">
        <v>34</v>
      </c>
      <c r="X2956" s="3" t="s">
        <v>46</v>
      </c>
      <c r="Y2956" s="3" t="s">
        <v>47</v>
      </c>
      <c r="Z2956" s="3" t="s">
        <v>2766</v>
      </c>
      <c r="AA2956" s="3" t="s">
        <v>3096</v>
      </c>
      <c r="AB2956" s="4">
        <v>6</v>
      </c>
      <c r="AC2956" s="4">
        <v>59100</v>
      </c>
      <c r="AD2956" s="4">
        <v>59.1</v>
      </c>
      <c r="AE2956" s="4">
        <v>489000</v>
      </c>
    </row>
    <row r="2957" spans="1:31" ht="22" customHeight="1" x14ac:dyDescent="0.3">
      <c r="A2957" s="5">
        <v>42196</v>
      </c>
      <c r="B2957" s="6" t="s">
        <v>31</v>
      </c>
      <c r="C2957" s="6" t="s">
        <v>1873</v>
      </c>
      <c r="D2957" s="6" t="s">
        <v>33</v>
      </c>
      <c r="E2957" s="6" t="s">
        <v>34</v>
      </c>
      <c r="F2957" s="6" t="s">
        <v>61</v>
      </c>
      <c r="G2957" s="9">
        <v>668366358</v>
      </c>
      <c r="H2957" s="7" t="s">
        <v>68</v>
      </c>
      <c r="I2957" s="6" t="s">
        <v>1874</v>
      </c>
      <c r="J2957" s="6" t="s">
        <v>588</v>
      </c>
      <c r="K2957" s="6" t="s">
        <v>589</v>
      </c>
      <c r="L2957" s="6" t="s">
        <v>99</v>
      </c>
      <c r="M2957" s="6" t="s">
        <v>61</v>
      </c>
      <c r="N2957" s="7" t="s">
        <v>68</v>
      </c>
      <c r="O2957" s="7" t="s">
        <v>68</v>
      </c>
      <c r="P2957" s="6" t="s">
        <v>100</v>
      </c>
      <c r="Q2957" s="6" t="s">
        <v>1845</v>
      </c>
      <c r="R2957" s="6" t="s">
        <v>102</v>
      </c>
      <c r="S2957" s="6" t="s">
        <v>99</v>
      </c>
      <c r="T2957" s="6" t="s">
        <v>103</v>
      </c>
      <c r="U2957" s="6" t="s">
        <v>104</v>
      </c>
      <c r="V2957" s="6" t="s">
        <v>45</v>
      </c>
      <c r="W2957" s="6" t="s">
        <v>34</v>
      </c>
      <c r="X2957" s="6" t="s">
        <v>46</v>
      </c>
      <c r="Y2957" s="6" t="s">
        <v>47</v>
      </c>
      <c r="Z2957" s="6" t="s">
        <v>2202</v>
      </c>
      <c r="AA2957" s="6" t="s">
        <v>3097</v>
      </c>
      <c r="AB2957" s="7">
        <v>8</v>
      </c>
      <c r="AC2957" s="7">
        <v>92970</v>
      </c>
      <c r="AD2957" s="7">
        <v>92.97</v>
      </c>
      <c r="AE2957" s="7">
        <v>409000</v>
      </c>
    </row>
    <row r="2958" spans="1:31" ht="22" customHeight="1" x14ac:dyDescent="0.3">
      <c r="A2958" s="2">
        <v>42195</v>
      </c>
      <c r="B2958" s="3" t="s">
        <v>31</v>
      </c>
      <c r="C2958" s="3" t="s">
        <v>1873</v>
      </c>
      <c r="D2958" s="3" t="s">
        <v>33</v>
      </c>
      <c r="E2958" s="3" t="s">
        <v>34</v>
      </c>
      <c r="F2958" s="3" t="s">
        <v>61</v>
      </c>
      <c r="G2958" s="8">
        <v>668366358</v>
      </c>
      <c r="H2958" s="4" t="s">
        <v>68</v>
      </c>
      <c r="I2958" s="3" t="s">
        <v>1874</v>
      </c>
      <c r="J2958" s="3" t="s">
        <v>3060</v>
      </c>
      <c r="K2958" s="4" t="s">
        <v>68</v>
      </c>
      <c r="L2958" s="3" t="s">
        <v>120</v>
      </c>
      <c r="M2958" s="3" t="s">
        <v>61</v>
      </c>
      <c r="N2958" s="4" t="s">
        <v>68</v>
      </c>
      <c r="O2958" s="4" t="s">
        <v>68</v>
      </c>
      <c r="P2958" s="3" t="s">
        <v>3061</v>
      </c>
      <c r="Q2958" s="3" t="s">
        <v>1845</v>
      </c>
      <c r="R2958" s="3" t="s">
        <v>122</v>
      </c>
      <c r="S2958" s="3" t="s">
        <v>120</v>
      </c>
      <c r="T2958" s="3" t="s">
        <v>123</v>
      </c>
      <c r="U2958" s="3" t="s">
        <v>124</v>
      </c>
      <c r="V2958" s="3" t="s">
        <v>45</v>
      </c>
      <c r="W2958" s="3" t="s">
        <v>34</v>
      </c>
      <c r="X2958" s="3" t="s">
        <v>46</v>
      </c>
      <c r="Y2958" s="3" t="s">
        <v>47</v>
      </c>
      <c r="Z2958" s="3" t="s">
        <v>971</v>
      </c>
      <c r="AA2958" s="3" t="s">
        <v>3098</v>
      </c>
      <c r="AB2958" s="4">
        <v>18</v>
      </c>
      <c r="AC2958" s="4">
        <v>145151.99</v>
      </c>
      <c r="AD2958" s="4">
        <v>145.15</v>
      </c>
      <c r="AE2958" s="4">
        <v>2925000</v>
      </c>
    </row>
    <row r="2959" spans="1:31" ht="22" customHeight="1" x14ac:dyDescent="0.3">
      <c r="A2959" s="5">
        <v>42192</v>
      </c>
      <c r="B2959" s="6" t="s">
        <v>31</v>
      </c>
      <c r="C2959" s="6" t="s">
        <v>1873</v>
      </c>
      <c r="D2959" s="6" t="s">
        <v>33</v>
      </c>
      <c r="E2959" s="6" t="s">
        <v>34</v>
      </c>
      <c r="F2959" s="6" t="s">
        <v>61</v>
      </c>
      <c r="G2959" s="9">
        <v>668366358</v>
      </c>
      <c r="H2959" s="7" t="s">
        <v>68</v>
      </c>
      <c r="I2959" s="6" t="s">
        <v>1874</v>
      </c>
      <c r="J2959" s="6" t="s">
        <v>2876</v>
      </c>
      <c r="K2959" s="7" t="s">
        <v>68</v>
      </c>
      <c r="L2959" s="6" t="s">
        <v>120</v>
      </c>
      <c r="M2959" s="7" t="s">
        <v>68</v>
      </c>
      <c r="N2959" s="7" t="s">
        <v>68</v>
      </c>
      <c r="O2959" s="7" t="s">
        <v>68</v>
      </c>
      <c r="P2959" s="6" t="s">
        <v>2877</v>
      </c>
      <c r="Q2959" s="6" t="s">
        <v>1845</v>
      </c>
      <c r="R2959" s="6" t="s">
        <v>122</v>
      </c>
      <c r="S2959" s="6" t="s">
        <v>120</v>
      </c>
      <c r="T2959" s="6" t="s">
        <v>123</v>
      </c>
      <c r="U2959" s="6" t="s">
        <v>124</v>
      </c>
      <c r="V2959" s="6" t="s">
        <v>45</v>
      </c>
      <c r="W2959" s="6" t="s">
        <v>34</v>
      </c>
      <c r="X2959" s="6" t="s">
        <v>46</v>
      </c>
      <c r="Y2959" s="6" t="s">
        <v>47</v>
      </c>
      <c r="Z2959" s="6" t="s">
        <v>143</v>
      </c>
      <c r="AA2959" s="6" t="s">
        <v>3099</v>
      </c>
      <c r="AB2959" s="7">
        <v>10</v>
      </c>
      <c r="AC2959" s="7">
        <v>108000</v>
      </c>
      <c r="AD2959" s="7">
        <v>108</v>
      </c>
      <c r="AE2959" s="7">
        <v>825000</v>
      </c>
    </row>
    <row r="2960" spans="1:31" ht="22" customHeight="1" x14ac:dyDescent="0.3">
      <c r="A2960" s="2">
        <v>42191</v>
      </c>
      <c r="B2960" s="3" t="s">
        <v>31</v>
      </c>
      <c r="C2960" s="3" t="s">
        <v>1873</v>
      </c>
      <c r="D2960" s="3" t="s">
        <v>33</v>
      </c>
      <c r="E2960" s="3" t="s">
        <v>34</v>
      </c>
      <c r="F2960" s="3" t="s">
        <v>61</v>
      </c>
      <c r="G2960" s="8">
        <v>668366358</v>
      </c>
      <c r="H2960" s="4" t="s">
        <v>68</v>
      </c>
      <c r="I2960" s="3" t="s">
        <v>1874</v>
      </c>
      <c r="J2960" s="3" t="s">
        <v>3100</v>
      </c>
      <c r="K2960" s="3" t="s">
        <v>580</v>
      </c>
      <c r="L2960" s="3" t="s">
        <v>110</v>
      </c>
      <c r="M2960" s="4" t="s">
        <v>68</v>
      </c>
      <c r="N2960" s="4" t="s">
        <v>68</v>
      </c>
      <c r="O2960" s="4" t="s">
        <v>68</v>
      </c>
      <c r="P2960" s="3" t="s">
        <v>3101</v>
      </c>
      <c r="Q2960" s="3" t="s">
        <v>1845</v>
      </c>
      <c r="R2960" s="3" t="s">
        <v>133</v>
      </c>
      <c r="S2960" s="3" t="s">
        <v>110</v>
      </c>
      <c r="T2960" s="3" t="s">
        <v>134</v>
      </c>
      <c r="U2960" s="3" t="s">
        <v>115</v>
      </c>
      <c r="V2960" s="3" t="s">
        <v>45</v>
      </c>
      <c r="W2960" s="3" t="s">
        <v>34</v>
      </c>
      <c r="X2960" s="3" t="s">
        <v>46</v>
      </c>
      <c r="Y2960" s="3" t="s">
        <v>47</v>
      </c>
      <c r="Z2960" s="3" t="s">
        <v>205</v>
      </c>
      <c r="AA2960" s="3" t="s">
        <v>3102</v>
      </c>
      <c r="AB2960" s="4">
        <v>2</v>
      </c>
      <c r="AC2960" s="4">
        <v>25560</v>
      </c>
      <c r="AD2960" s="4">
        <v>25.56</v>
      </c>
      <c r="AE2960" s="4">
        <v>404000</v>
      </c>
    </row>
    <row r="2961" spans="1:31" ht="22" customHeight="1" x14ac:dyDescent="0.3">
      <c r="A2961" s="5">
        <v>42191</v>
      </c>
      <c r="B2961" s="6" t="s">
        <v>31</v>
      </c>
      <c r="C2961" s="6" t="s">
        <v>1873</v>
      </c>
      <c r="D2961" s="6" t="s">
        <v>33</v>
      </c>
      <c r="E2961" s="6" t="s">
        <v>34</v>
      </c>
      <c r="F2961" s="6" t="s">
        <v>61</v>
      </c>
      <c r="G2961" s="9">
        <v>668366358</v>
      </c>
      <c r="H2961" s="7" t="s">
        <v>68</v>
      </c>
      <c r="I2961" s="6" t="s">
        <v>1874</v>
      </c>
      <c r="J2961" s="6" t="s">
        <v>1283</v>
      </c>
      <c r="K2961" s="7" t="s">
        <v>68</v>
      </c>
      <c r="L2961" s="6" t="s">
        <v>120</v>
      </c>
      <c r="M2961" s="7" t="s">
        <v>68</v>
      </c>
      <c r="N2961" s="7" t="s">
        <v>68</v>
      </c>
      <c r="O2961" s="7" t="s">
        <v>68</v>
      </c>
      <c r="P2961" s="6" t="s">
        <v>1284</v>
      </c>
      <c r="Q2961" s="6" t="s">
        <v>1845</v>
      </c>
      <c r="R2961" s="6" t="s">
        <v>122</v>
      </c>
      <c r="S2961" s="6" t="s">
        <v>120</v>
      </c>
      <c r="T2961" s="6" t="s">
        <v>123</v>
      </c>
      <c r="U2961" s="6" t="s">
        <v>124</v>
      </c>
      <c r="V2961" s="6" t="s">
        <v>45</v>
      </c>
      <c r="W2961" s="6" t="s">
        <v>34</v>
      </c>
      <c r="X2961" s="6" t="s">
        <v>46</v>
      </c>
      <c r="Y2961" s="6" t="s">
        <v>47</v>
      </c>
      <c r="Z2961" s="6" t="s">
        <v>2189</v>
      </c>
      <c r="AA2961" s="6" t="s">
        <v>3103</v>
      </c>
      <c r="AB2961" s="7">
        <v>7</v>
      </c>
      <c r="AC2961" s="7">
        <v>105525</v>
      </c>
      <c r="AD2961" s="7">
        <v>105.53</v>
      </c>
      <c r="AE2961" s="7">
        <v>388000</v>
      </c>
    </row>
    <row r="2962" spans="1:31" ht="22" customHeight="1" x14ac:dyDescent="0.3">
      <c r="A2962" s="2">
        <v>42188</v>
      </c>
      <c r="B2962" s="3" t="s">
        <v>31</v>
      </c>
      <c r="C2962" s="3" t="s">
        <v>1873</v>
      </c>
      <c r="D2962" s="3" t="s">
        <v>33</v>
      </c>
      <c r="E2962" s="3" t="s">
        <v>34</v>
      </c>
      <c r="F2962" s="3" t="s">
        <v>61</v>
      </c>
      <c r="G2962" s="8">
        <v>668366358</v>
      </c>
      <c r="H2962" s="4" t="s">
        <v>68</v>
      </c>
      <c r="I2962" s="3" t="s">
        <v>1874</v>
      </c>
      <c r="J2962" s="3" t="s">
        <v>2876</v>
      </c>
      <c r="K2962" s="4" t="s">
        <v>68</v>
      </c>
      <c r="L2962" s="3" t="s">
        <v>120</v>
      </c>
      <c r="M2962" s="4" t="s">
        <v>68</v>
      </c>
      <c r="N2962" s="4" t="s">
        <v>68</v>
      </c>
      <c r="O2962" s="4" t="s">
        <v>68</v>
      </c>
      <c r="P2962" s="3" t="s">
        <v>2877</v>
      </c>
      <c r="Q2962" s="3" t="s">
        <v>1845</v>
      </c>
      <c r="R2962" s="3" t="s">
        <v>122</v>
      </c>
      <c r="S2962" s="3" t="s">
        <v>120</v>
      </c>
      <c r="T2962" s="3" t="s">
        <v>123</v>
      </c>
      <c r="U2962" s="3" t="s">
        <v>124</v>
      </c>
      <c r="V2962" s="3" t="s">
        <v>45</v>
      </c>
      <c r="W2962" s="3" t="s">
        <v>34</v>
      </c>
      <c r="X2962" s="3" t="s">
        <v>46</v>
      </c>
      <c r="Y2962" s="3" t="s">
        <v>47</v>
      </c>
      <c r="Z2962" s="3" t="s">
        <v>187</v>
      </c>
      <c r="AA2962" s="3" t="s">
        <v>3104</v>
      </c>
      <c r="AB2962" s="4">
        <v>8</v>
      </c>
      <c r="AC2962" s="4">
        <v>63720</v>
      </c>
      <c r="AD2962" s="4">
        <v>63.72</v>
      </c>
      <c r="AE2962" s="4">
        <v>355000</v>
      </c>
    </row>
    <row r="2963" spans="1:31" ht="22" customHeight="1" x14ac:dyDescent="0.3">
      <c r="A2963" s="5">
        <v>42188</v>
      </c>
      <c r="B2963" s="6" t="s">
        <v>31</v>
      </c>
      <c r="C2963" s="6" t="s">
        <v>1873</v>
      </c>
      <c r="D2963" s="6" t="s">
        <v>33</v>
      </c>
      <c r="E2963" s="6" t="s">
        <v>34</v>
      </c>
      <c r="F2963" s="6" t="s">
        <v>61</v>
      </c>
      <c r="G2963" s="9">
        <v>668366358</v>
      </c>
      <c r="H2963" s="7" t="s">
        <v>68</v>
      </c>
      <c r="I2963" s="6" t="s">
        <v>1874</v>
      </c>
      <c r="J2963" s="6" t="s">
        <v>3060</v>
      </c>
      <c r="K2963" s="7" t="s">
        <v>68</v>
      </c>
      <c r="L2963" s="6" t="s">
        <v>120</v>
      </c>
      <c r="M2963" s="6" t="s">
        <v>61</v>
      </c>
      <c r="N2963" s="7" t="s">
        <v>68</v>
      </c>
      <c r="O2963" s="7" t="s">
        <v>68</v>
      </c>
      <c r="P2963" s="6" t="s">
        <v>3061</v>
      </c>
      <c r="Q2963" s="6" t="s">
        <v>1845</v>
      </c>
      <c r="R2963" s="6" t="s">
        <v>122</v>
      </c>
      <c r="S2963" s="6" t="s">
        <v>120</v>
      </c>
      <c r="T2963" s="6" t="s">
        <v>123</v>
      </c>
      <c r="U2963" s="6" t="s">
        <v>124</v>
      </c>
      <c r="V2963" s="6" t="s">
        <v>45</v>
      </c>
      <c r="W2963" s="6" t="s">
        <v>34</v>
      </c>
      <c r="X2963" s="6" t="s">
        <v>46</v>
      </c>
      <c r="Y2963" s="6" t="s">
        <v>47</v>
      </c>
      <c r="Z2963" s="6" t="s">
        <v>971</v>
      </c>
      <c r="AA2963" s="6" t="s">
        <v>3105</v>
      </c>
      <c r="AB2963" s="7">
        <v>2</v>
      </c>
      <c r="AC2963" s="7">
        <v>16128</v>
      </c>
      <c r="AD2963" s="7">
        <v>16.13</v>
      </c>
      <c r="AE2963" s="7">
        <v>325000</v>
      </c>
    </row>
    <row r="2964" spans="1:31" ht="22" customHeight="1" x14ac:dyDescent="0.3">
      <c r="A2964" s="2">
        <v>42188</v>
      </c>
      <c r="B2964" s="3" t="s">
        <v>31</v>
      </c>
      <c r="C2964" s="3" t="s">
        <v>1873</v>
      </c>
      <c r="D2964" s="3" t="s">
        <v>33</v>
      </c>
      <c r="E2964" s="3" t="s">
        <v>34</v>
      </c>
      <c r="F2964" s="3" t="s">
        <v>61</v>
      </c>
      <c r="G2964" s="8">
        <v>668366358</v>
      </c>
      <c r="H2964" s="4" t="s">
        <v>68</v>
      </c>
      <c r="I2964" s="3" t="s">
        <v>1874</v>
      </c>
      <c r="J2964" s="3" t="s">
        <v>3106</v>
      </c>
      <c r="K2964" s="4" t="s">
        <v>68</v>
      </c>
      <c r="L2964" s="3" t="s">
        <v>120</v>
      </c>
      <c r="M2964" s="4" t="s">
        <v>68</v>
      </c>
      <c r="N2964" s="4" t="s">
        <v>68</v>
      </c>
      <c r="O2964" s="4" t="s">
        <v>68</v>
      </c>
      <c r="P2964" s="3" t="s">
        <v>3107</v>
      </c>
      <c r="Q2964" s="3" t="s">
        <v>1845</v>
      </c>
      <c r="R2964" s="3" t="s">
        <v>122</v>
      </c>
      <c r="S2964" s="3" t="s">
        <v>120</v>
      </c>
      <c r="T2964" s="3" t="s">
        <v>123</v>
      </c>
      <c r="U2964" s="3" t="s">
        <v>124</v>
      </c>
      <c r="V2964" s="3" t="s">
        <v>45</v>
      </c>
      <c r="W2964" s="3" t="s">
        <v>34</v>
      </c>
      <c r="X2964" s="3" t="s">
        <v>46</v>
      </c>
      <c r="Y2964" s="3" t="s">
        <v>47</v>
      </c>
      <c r="Z2964" s="3" t="s">
        <v>388</v>
      </c>
      <c r="AA2964" s="3" t="s">
        <v>3108</v>
      </c>
      <c r="AB2964" s="4">
        <v>2</v>
      </c>
      <c r="AC2964" s="4">
        <v>24120</v>
      </c>
      <c r="AD2964" s="4">
        <v>24.12</v>
      </c>
      <c r="AE2964" s="4">
        <v>1048000</v>
      </c>
    </row>
    <row r="2965" spans="1:31" ht="22" customHeight="1" x14ac:dyDescent="0.3">
      <c r="A2965" s="5">
        <v>42188</v>
      </c>
      <c r="B2965" s="6" t="s">
        <v>31</v>
      </c>
      <c r="C2965" s="6" t="s">
        <v>1873</v>
      </c>
      <c r="D2965" s="6" t="s">
        <v>33</v>
      </c>
      <c r="E2965" s="6" t="s">
        <v>34</v>
      </c>
      <c r="F2965" s="6" t="s">
        <v>61</v>
      </c>
      <c r="G2965" s="9">
        <v>668366358</v>
      </c>
      <c r="H2965" s="7" t="s">
        <v>68</v>
      </c>
      <c r="I2965" s="6" t="s">
        <v>1874</v>
      </c>
      <c r="J2965" s="6" t="s">
        <v>2971</v>
      </c>
      <c r="K2965" s="7" t="s">
        <v>68</v>
      </c>
      <c r="L2965" s="7" t="s">
        <v>68</v>
      </c>
      <c r="M2965" s="7" t="s">
        <v>68</v>
      </c>
      <c r="N2965" s="7" t="s">
        <v>68</v>
      </c>
      <c r="O2965" s="7" t="s">
        <v>68</v>
      </c>
      <c r="P2965" s="6" t="s">
        <v>2972</v>
      </c>
      <c r="Q2965" s="6" t="s">
        <v>1845</v>
      </c>
      <c r="R2965" s="6" t="s">
        <v>122</v>
      </c>
      <c r="S2965" s="6" t="s">
        <v>120</v>
      </c>
      <c r="T2965" s="6" t="s">
        <v>123</v>
      </c>
      <c r="U2965" s="6" t="s">
        <v>124</v>
      </c>
      <c r="V2965" s="6" t="s">
        <v>45</v>
      </c>
      <c r="W2965" s="6" t="s">
        <v>34</v>
      </c>
      <c r="X2965" s="6" t="s">
        <v>46</v>
      </c>
      <c r="Y2965" s="6" t="s">
        <v>47</v>
      </c>
      <c r="Z2965" s="6" t="s">
        <v>143</v>
      </c>
      <c r="AA2965" s="6" t="s">
        <v>3109</v>
      </c>
      <c r="AB2965" s="7">
        <v>5</v>
      </c>
      <c r="AC2965" s="7">
        <v>54000</v>
      </c>
      <c r="AD2965" s="7">
        <v>54</v>
      </c>
      <c r="AE2965" s="7">
        <v>413000</v>
      </c>
    </row>
    <row r="2966" spans="1:31" ht="22" hidden="1" customHeight="1" x14ac:dyDescent="0.3">
      <c r="A2966" s="2">
        <v>42185</v>
      </c>
      <c r="B2966" s="3" t="s">
        <v>341</v>
      </c>
      <c r="C2966" s="3" t="s">
        <v>3084</v>
      </c>
      <c r="D2966" s="4" t="s">
        <v>68</v>
      </c>
      <c r="E2966" s="4" t="s">
        <v>68</v>
      </c>
      <c r="F2966" s="4" t="s">
        <v>68</v>
      </c>
      <c r="G2966" s="4" t="s">
        <v>68</v>
      </c>
      <c r="H2966" s="4" t="s">
        <v>68</v>
      </c>
      <c r="I2966" s="3" t="s">
        <v>3085</v>
      </c>
      <c r="J2966" s="3" t="s">
        <v>108</v>
      </c>
      <c r="K2966" s="3" t="s">
        <v>109</v>
      </c>
      <c r="L2966" s="3" t="s">
        <v>110</v>
      </c>
      <c r="M2966" s="3" t="s">
        <v>61</v>
      </c>
      <c r="N2966" s="4">
        <v>4753761516.5299997</v>
      </c>
      <c r="O2966" s="4">
        <v>5421594553.2399998</v>
      </c>
      <c r="P2966" s="3" t="s">
        <v>1856</v>
      </c>
      <c r="Q2966" s="3" t="s">
        <v>3086</v>
      </c>
      <c r="R2966" s="3" t="s">
        <v>133</v>
      </c>
      <c r="S2966" s="3" t="s">
        <v>110</v>
      </c>
      <c r="T2966" s="3" t="s">
        <v>134</v>
      </c>
      <c r="U2966" s="3" t="s">
        <v>115</v>
      </c>
      <c r="V2966" s="3" t="s">
        <v>45</v>
      </c>
      <c r="W2966" s="3" t="s">
        <v>34</v>
      </c>
      <c r="X2966" s="3" t="s">
        <v>46</v>
      </c>
      <c r="Y2966" s="3" t="s">
        <v>47</v>
      </c>
      <c r="Z2966" s="3" t="s">
        <v>971</v>
      </c>
      <c r="AA2966" s="3" t="s">
        <v>3110</v>
      </c>
      <c r="AB2966" s="4">
        <v>2</v>
      </c>
      <c r="AC2966" s="4">
        <v>19240</v>
      </c>
      <c r="AD2966" s="4">
        <v>19.239999999999998</v>
      </c>
      <c r="AE2966" s="4">
        <v>361000</v>
      </c>
    </row>
    <row r="2967" spans="1:31" ht="22" customHeight="1" x14ac:dyDescent="0.3">
      <c r="A2967" s="5">
        <v>42184</v>
      </c>
      <c r="B2967" s="6" t="s">
        <v>31</v>
      </c>
      <c r="C2967" s="6" t="s">
        <v>1873</v>
      </c>
      <c r="D2967" s="6" t="s">
        <v>33</v>
      </c>
      <c r="E2967" s="6" t="s">
        <v>34</v>
      </c>
      <c r="F2967" s="6" t="s">
        <v>61</v>
      </c>
      <c r="G2967" s="9">
        <v>668366358</v>
      </c>
      <c r="H2967" s="7" t="s">
        <v>68</v>
      </c>
      <c r="I2967" s="6" t="s">
        <v>1874</v>
      </c>
      <c r="J2967" s="6" t="s">
        <v>1283</v>
      </c>
      <c r="K2967" s="7" t="s">
        <v>68</v>
      </c>
      <c r="L2967" s="6" t="s">
        <v>120</v>
      </c>
      <c r="M2967" s="7" t="s">
        <v>68</v>
      </c>
      <c r="N2967" s="7" t="s">
        <v>68</v>
      </c>
      <c r="O2967" s="7" t="s">
        <v>68</v>
      </c>
      <c r="P2967" s="6" t="s">
        <v>1284</v>
      </c>
      <c r="Q2967" s="6" t="s">
        <v>1845</v>
      </c>
      <c r="R2967" s="6" t="s">
        <v>122</v>
      </c>
      <c r="S2967" s="6" t="s">
        <v>120</v>
      </c>
      <c r="T2967" s="6" t="s">
        <v>123</v>
      </c>
      <c r="U2967" s="6" t="s">
        <v>124</v>
      </c>
      <c r="V2967" s="6" t="s">
        <v>45</v>
      </c>
      <c r="W2967" s="6" t="s">
        <v>34</v>
      </c>
      <c r="X2967" s="6" t="s">
        <v>46</v>
      </c>
      <c r="Y2967" s="6" t="s">
        <v>47</v>
      </c>
      <c r="Z2967" s="6" t="s">
        <v>2189</v>
      </c>
      <c r="AA2967" s="6" t="s">
        <v>3111</v>
      </c>
      <c r="AB2967" s="7">
        <v>10</v>
      </c>
      <c r="AC2967" s="7">
        <v>150750</v>
      </c>
      <c r="AD2967" s="7">
        <v>150.75</v>
      </c>
      <c r="AE2967" s="7">
        <v>563000</v>
      </c>
    </row>
    <row r="2968" spans="1:31" ht="22" customHeight="1" x14ac:dyDescent="0.3">
      <c r="A2968" s="2">
        <v>42178</v>
      </c>
      <c r="B2968" s="3" t="s">
        <v>2068</v>
      </c>
      <c r="C2968" s="3" t="s">
        <v>1873</v>
      </c>
      <c r="D2968" s="3" t="s">
        <v>33</v>
      </c>
      <c r="E2968" s="3" t="s">
        <v>34</v>
      </c>
      <c r="F2968" s="3" t="s">
        <v>61</v>
      </c>
      <c r="G2968" s="8">
        <v>668366358</v>
      </c>
      <c r="H2968" s="4" t="s">
        <v>68</v>
      </c>
      <c r="I2968" s="3" t="s">
        <v>1874</v>
      </c>
      <c r="J2968" s="3" t="s">
        <v>108</v>
      </c>
      <c r="K2968" s="3" t="s">
        <v>109</v>
      </c>
      <c r="L2968" s="3" t="s">
        <v>110</v>
      </c>
      <c r="M2968" s="3" t="s">
        <v>61</v>
      </c>
      <c r="N2968" s="4">
        <v>4753761516.5299997</v>
      </c>
      <c r="O2968" s="4">
        <v>5421594553.2399998</v>
      </c>
      <c r="P2968" s="3" t="s">
        <v>1856</v>
      </c>
      <c r="Q2968" s="3" t="s">
        <v>1845</v>
      </c>
      <c r="R2968" s="3" t="s">
        <v>113</v>
      </c>
      <c r="S2968" s="3" t="s">
        <v>110</v>
      </c>
      <c r="T2968" s="3" t="s">
        <v>114</v>
      </c>
      <c r="U2968" s="3" t="s">
        <v>115</v>
      </c>
      <c r="V2968" s="3" t="s">
        <v>45</v>
      </c>
      <c r="W2968" s="3" t="s">
        <v>34</v>
      </c>
      <c r="X2968" s="3" t="s">
        <v>46</v>
      </c>
      <c r="Y2968" s="3" t="s">
        <v>47</v>
      </c>
      <c r="Z2968" s="3" t="s">
        <v>971</v>
      </c>
      <c r="AA2968" s="3" t="s">
        <v>3112</v>
      </c>
      <c r="AB2968" s="4">
        <v>4</v>
      </c>
      <c r="AC2968" s="4">
        <v>39400</v>
      </c>
      <c r="AD2968" s="4">
        <v>39.4</v>
      </c>
      <c r="AE2968" s="4">
        <v>739000</v>
      </c>
    </row>
    <row r="2969" spans="1:31" ht="22" customHeight="1" x14ac:dyDescent="0.3">
      <c r="A2969" s="5">
        <v>42178</v>
      </c>
      <c r="B2969" s="6" t="s">
        <v>2068</v>
      </c>
      <c r="C2969" s="6" t="s">
        <v>1873</v>
      </c>
      <c r="D2969" s="6" t="s">
        <v>33</v>
      </c>
      <c r="E2969" s="6" t="s">
        <v>34</v>
      </c>
      <c r="F2969" s="6" t="s">
        <v>61</v>
      </c>
      <c r="G2969" s="9">
        <v>668366358</v>
      </c>
      <c r="H2969" s="7" t="s">
        <v>68</v>
      </c>
      <c r="I2969" s="6" t="s">
        <v>1874</v>
      </c>
      <c r="J2969" s="6" t="s">
        <v>1429</v>
      </c>
      <c r="K2969" s="6" t="s">
        <v>1430</v>
      </c>
      <c r="L2969" s="6" t="s">
        <v>110</v>
      </c>
      <c r="M2969" s="6" t="s">
        <v>61</v>
      </c>
      <c r="N2969" s="7">
        <v>4753761516.5299997</v>
      </c>
      <c r="O2969" s="7">
        <v>5288790928.5600004</v>
      </c>
      <c r="P2969" s="6" t="s">
        <v>1431</v>
      </c>
      <c r="Q2969" s="6" t="s">
        <v>1845</v>
      </c>
      <c r="R2969" s="6" t="s">
        <v>113</v>
      </c>
      <c r="S2969" s="6" t="s">
        <v>110</v>
      </c>
      <c r="T2969" s="6" t="s">
        <v>114</v>
      </c>
      <c r="U2969" s="6" t="s">
        <v>115</v>
      </c>
      <c r="V2969" s="6" t="s">
        <v>45</v>
      </c>
      <c r="W2969" s="6" t="s">
        <v>34</v>
      </c>
      <c r="X2969" s="6" t="s">
        <v>46</v>
      </c>
      <c r="Y2969" s="6" t="s">
        <v>47</v>
      </c>
      <c r="Z2969" s="6" t="s">
        <v>971</v>
      </c>
      <c r="AA2969" s="6" t="s">
        <v>3113</v>
      </c>
      <c r="AB2969" s="7">
        <v>4</v>
      </c>
      <c r="AC2969" s="7">
        <v>39400</v>
      </c>
      <c r="AD2969" s="7">
        <v>39.4</v>
      </c>
      <c r="AE2969" s="7">
        <v>739000</v>
      </c>
    </row>
    <row r="2970" spans="1:31" ht="22" customHeight="1" x14ac:dyDescent="0.3">
      <c r="A2970" s="2">
        <v>42175</v>
      </c>
      <c r="B2970" s="3" t="s">
        <v>31</v>
      </c>
      <c r="C2970" s="3" t="s">
        <v>1873</v>
      </c>
      <c r="D2970" s="3" t="s">
        <v>33</v>
      </c>
      <c r="E2970" s="3" t="s">
        <v>34</v>
      </c>
      <c r="F2970" s="3" t="s">
        <v>61</v>
      </c>
      <c r="G2970" s="8">
        <v>668366358</v>
      </c>
      <c r="H2970" s="4" t="s">
        <v>68</v>
      </c>
      <c r="I2970" s="3" t="s">
        <v>1874</v>
      </c>
      <c r="J2970" s="3" t="s">
        <v>2971</v>
      </c>
      <c r="K2970" s="4" t="s">
        <v>68</v>
      </c>
      <c r="L2970" s="4" t="s">
        <v>68</v>
      </c>
      <c r="M2970" s="4" t="s">
        <v>68</v>
      </c>
      <c r="N2970" s="4" t="s">
        <v>68</v>
      </c>
      <c r="O2970" s="4" t="s">
        <v>68</v>
      </c>
      <c r="P2970" s="3" t="s">
        <v>2972</v>
      </c>
      <c r="Q2970" s="3" t="s">
        <v>1845</v>
      </c>
      <c r="R2970" s="3" t="s">
        <v>122</v>
      </c>
      <c r="S2970" s="3" t="s">
        <v>120</v>
      </c>
      <c r="T2970" s="3" t="s">
        <v>123</v>
      </c>
      <c r="U2970" s="3" t="s">
        <v>124</v>
      </c>
      <c r="V2970" s="3" t="s">
        <v>45</v>
      </c>
      <c r="W2970" s="3" t="s">
        <v>34</v>
      </c>
      <c r="X2970" s="3" t="s">
        <v>46</v>
      </c>
      <c r="Y2970" s="3" t="s">
        <v>47</v>
      </c>
      <c r="Z2970" s="3" t="s">
        <v>143</v>
      </c>
      <c r="AA2970" s="3" t="s">
        <v>3114</v>
      </c>
      <c r="AB2970" s="4">
        <v>10</v>
      </c>
      <c r="AC2970" s="4">
        <v>108000</v>
      </c>
      <c r="AD2970" s="4">
        <v>108</v>
      </c>
      <c r="AE2970" s="4">
        <v>902000</v>
      </c>
    </row>
    <row r="2971" spans="1:31" ht="22" hidden="1" customHeight="1" x14ac:dyDescent="0.3">
      <c r="A2971" s="5">
        <v>42170</v>
      </c>
      <c r="B2971" s="6" t="s">
        <v>341</v>
      </c>
      <c r="C2971" s="6" t="s">
        <v>3084</v>
      </c>
      <c r="D2971" s="7" t="s">
        <v>68</v>
      </c>
      <c r="E2971" s="7" t="s">
        <v>68</v>
      </c>
      <c r="F2971" s="7" t="s">
        <v>68</v>
      </c>
      <c r="G2971" s="7" t="s">
        <v>68</v>
      </c>
      <c r="H2971" s="7" t="s">
        <v>68</v>
      </c>
      <c r="I2971" s="6" t="s">
        <v>3085</v>
      </c>
      <c r="J2971" s="6" t="s">
        <v>108</v>
      </c>
      <c r="K2971" s="6" t="s">
        <v>109</v>
      </c>
      <c r="L2971" s="6" t="s">
        <v>110</v>
      </c>
      <c r="M2971" s="6" t="s">
        <v>61</v>
      </c>
      <c r="N2971" s="7">
        <v>4753761516.5299997</v>
      </c>
      <c r="O2971" s="7">
        <v>5421594553.2399998</v>
      </c>
      <c r="P2971" s="6" t="s">
        <v>1856</v>
      </c>
      <c r="Q2971" s="6" t="s">
        <v>3086</v>
      </c>
      <c r="R2971" s="6" t="s">
        <v>133</v>
      </c>
      <c r="S2971" s="6" t="s">
        <v>110</v>
      </c>
      <c r="T2971" s="6" t="s">
        <v>134</v>
      </c>
      <c r="U2971" s="6" t="s">
        <v>115</v>
      </c>
      <c r="V2971" s="6" t="s">
        <v>45</v>
      </c>
      <c r="W2971" s="6" t="s">
        <v>34</v>
      </c>
      <c r="X2971" s="6" t="s">
        <v>46</v>
      </c>
      <c r="Y2971" s="6" t="s">
        <v>47</v>
      </c>
      <c r="Z2971" s="6" t="s">
        <v>971</v>
      </c>
      <c r="AA2971" s="6" t="s">
        <v>3115</v>
      </c>
      <c r="AB2971" s="7">
        <v>2</v>
      </c>
      <c r="AC2971" s="7">
        <v>19240</v>
      </c>
      <c r="AD2971" s="7">
        <v>19.239999999999998</v>
      </c>
      <c r="AE2971" s="7">
        <v>361000</v>
      </c>
    </row>
    <row r="2972" spans="1:31" ht="22" customHeight="1" x14ac:dyDescent="0.3">
      <c r="A2972" s="2">
        <v>42170</v>
      </c>
      <c r="B2972" s="3" t="s">
        <v>31</v>
      </c>
      <c r="C2972" s="3" t="s">
        <v>1873</v>
      </c>
      <c r="D2972" s="3" t="s">
        <v>33</v>
      </c>
      <c r="E2972" s="3" t="s">
        <v>34</v>
      </c>
      <c r="F2972" s="3" t="s">
        <v>61</v>
      </c>
      <c r="G2972" s="8">
        <v>668366358</v>
      </c>
      <c r="H2972" s="4" t="s">
        <v>68</v>
      </c>
      <c r="I2972" s="3" t="s">
        <v>1874</v>
      </c>
      <c r="J2972" s="3" t="s">
        <v>2620</v>
      </c>
      <c r="K2972" s="4" t="s">
        <v>68</v>
      </c>
      <c r="L2972" s="3" t="s">
        <v>120</v>
      </c>
      <c r="M2972" s="3" t="s">
        <v>61</v>
      </c>
      <c r="N2972" s="4" t="s">
        <v>68</v>
      </c>
      <c r="O2972" s="4" t="s">
        <v>68</v>
      </c>
      <c r="P2972" s="3" t="s">
        <v>2621</v>
      </c>
      <c r="Q2972" s="3" t="s">
        <v>1845</v>
      </c>
      <c r="R2972" s="3" t="s">
        <v>122</v>
      </c>
      <c r="S2972" s="3" t="s">
        <v>120</v>
      </c>
      <c r="T2972" s="3" t="s">
        <v>123</v>
      </c>
      <c r="U2972" s="3" t="s">
        <v>124</v>
      </c>
      <c r="V2972" s="3" t="s">
        <v>45</v>
      </c>
      <c r="W2972" s="3" t="s">
        <v>34</v>
      </c>
      <c r="X2972" s="3" t="s">
        <v>46</v>
      </c>
      <c r="Y2972" s="3" t="s">
        <v>47</v>
      </c>
      <c r="Z2972" s="3" t="s">
        <v>129</v>
      </c>
      <c r="AA2972" s="3" t="s">
        <v>3116</v>
      </c>
      <c r="AB2972" s="4">
        <v>1</v>
      </c>
      <c r="AC2972" s="4">
        <v>21720</v>
      </c>
      <c r="AD2972" s="4">
        <v>21.72</v>
      </c>
      <c r="AE2972" s="4">
        <v>382000</v>
      </c>
    </row>
    <row r="2973" spans="1:31" ht="22" customHeight="1" x14ac:dyDescent="0.3">
      <c r="A2973" s="5">
        <v>42165</v>
      </c>
      <c r="B2973" s="6" t="s">
        <v>31</v>
      </c>
      <c r="C2973" s="6" t="s">
        <v>1873</v>
      </c>
      <c r="D2973" s="6" t="s">
        <v>33</v>
      </c>
      <c r="E2973" s="6" t="s">
        <v>34</v>
      </c>
      <c r="F2973" s="6" t="s">
        <v>61</v>
      </c>
      <c r="G2973" s="9">
        <v>668366358</v>
      </c>
      <c r="H2973" s="7" t="s">
        <v>68</v>
      </c>
      <c r="I2973" s="6" t="s">
        <v>1874</v>
      </c>
      <c r="J2973" s="6" t="s">
        <v>1283</v>
      </c>
      <c r="K2973" s="7" t="s">
        <v>68</v>
      </c>
      <c r="L2973" s="6" t="s">
        <v>120</v>
      </c>
      <c r="M2973" s="7" t="s">
        <v>68</v>
      </c>
      <c r="N2973" s="7" t="s">
        <v>68</v>
      </c>
      <c r="O2973" s="7" t="s">
        <v>68</v>
      </c>
      <c r="P2973" s="6" t="s">
        <v>1284</v>
      </c>
      <c r="Q2973" s="6" t="s">
        <v>1845</v>
      </c>
      <c r="R2973" s="6" t="s">
        <v>122</v>
      </c>
      <c r="S2973" s="6" t="s">
        <v>120</v>
      </c>
      <c r="T2973" s="6" t="s">
        <v>123</v>
      </c>
      <c r="U2973" s="6" t="s">
        <v>124</v>
      </c>
      <c r="V2973" s="6" t="s">
        <v>45</v>
      </c>
      <c r="W2973" s="6" t="s">
        <v>34</v>
      </c>
      <c r="X2973" s="6" t="s">
        <v>46</v>
      </c>
      <c r="Y2973" s="6" t="s">
        <v>47</v>
      </c>
      <c r="Z2973" s="6" t="s">
        <v>2189</v>
      </c>
      <c r="AA2973" s="6" t="s">
        <v>3117</v>
      </c>
      <c r="AB2973" s="7">
        <v>10</v>
      </c>
      <c r="AC2973" s="7">
        <v>150750</v>
      </c>
      <c r="AD2973" s="7">
        <v>150.75</v>
      </c>
      <c r="AE2973" s="7">
        <v>563000</v>
      </c>
    </row>
    <row r="2974" spans="1:31" ht="22" customHeight="1" x14ac:dyDescent="0.3">
      <c r="A2974" s="2">
        <v>42163</v>
      </c>
      <c r="B2974" s="3" t="s">
        <v>2068</v>
      </c>
      <c r="C2974" s="3" t="s">
        <v>1873</v>
      </c>
      <c r="D2974" s="3" t="s">
        <v>33</v>
      </c>
      <c r="E2974" s="3" t="s">
        <v>34</v>
      </c>
      <c r="F2974" s="3" t="s">
        <v>61</v>
      </c>
      <c r="G2974" s="8">
        <v>668366358</v>
      </c>
      <c r="H2974" s="4" t="s">
        <v>68</v>
      </c>
      <c r="I2974" s="3" t="s">
        <v>1874</v>
      </c>
      <c r="J2974" s="3" t="s">
        <v>108</v>
      </c>
      <c r="K2974" s="3" t="s">
        <v>109</v>
      </c>
      <c r="L2974" s="3" t="s">
        <v>110</v>
      </c>
      <c r="M2974" s="3" t="s">
        <v>61</v>
      </c>
      <c r="N2974" s="4">
        <v>4753761516.5299997</v>
      </c>
      <c r="O2974" s="4">
        <v>5421594553.2399998</v>
      </c>
      <c r="P2974" s="3" t="s">
        <v>1856</v>
      </c>
      <c r="Q2974" s="3" t="s">
        <v>1845</v>
      </c>
      <c r="R2974" s="3" t="s">
        <v>133</v>
      </c>
      <c r="S2974" s="3" t="s">
        <v>110</v>
      </c>
      <c r="T2974" s="3" t="s">
        <v>134</v>
      </c>
      <c r="U2974" s="3" t="s">
        <v>115</v>
      </c>
      <c r="V2974" s="3" t="s">
        <v>45</v>
      </c>
      <c r="W2974" s="3" t="s">
        <v>34</v>
      </c>
      <c r="X2974" s="3" t="s">
        <v>46</v>
      </c>
      <c r="Y2974" s="3" t="s">
        <v>47</v>
      </c>
      <c r="Z2974" s="3" t="s">
        <v>971</v>
      </c>
      <c r="AA2974" s="3" t="s">
        <v>3118</v>
      </c>
      <c r="AB2974" s="4">
        <v>2</v>
      </c>
      <c r="AC2974" s="4">
        <v>19240</v>
      </c>
      <c r="AD2974" s="4">
        <v>19.239999999999998</v>
      </c>
      <c r="AE2974" s="4">
        <v>361000</v>
      </c>
    </row>
    <row r="2975" spans="1:31" ht="22" customHeight="1" x14ac:dyDescent="0.3">
      <c r="A2975" s="5">
        <v>42161</v>
      </c>
      <c r="B2975" s="6" t="s">
        <v>31</v>
      </c>
      <c r="C2975" s="6" t="s">
        <v>1873</v>
      </c>
      <c r="D2975" s="6" t="s">
        <v>33</v>
      </c>
      <c r="E2975" s="6" t="s">
        <v>34</v>
      </c>
      <c r="F2975" s="6" t="s">
        <v>61</v>
      </c>
      <c r="G2975" s="9">
        <v>668366358</v>
      </c>
      <c r="H2975" s="7" t="s">
        <v>68</v>
      </c>
      <c r="I2975" s="6" t="s">
        <v>1874</v>
      </c>
      <c r="J2975" s="6" t="s">
        <v>625</v>
      </c>
      <c r="K2975" s="7" t="s">
        <v>68</v>
      </c>
      <c r="L2975" s="7" t="s">
        <v>68</v>
      </c>
      <c r="M2975" s="7" t="s">
        <v>68</v>
      </c>
      <c r="N2975" s="7" t="s">
        <v>68</v>
      </c>
      <c r="O2975" s="7" t="s">
        <v>68</v>
      </c>
      <c r="P2975" s="6" t="s">
        <v>2433</v>
      </c>
      <c r="Q2975" s="6" t="s">
        <v>1845</v>
      </c>
      <c r="R2975" s="6" t="s">
        <v>629</v>
      </c>
      <c r="S2975" s="6" t="s">
        <v>627</v>
      </c>
      <c r="T2975" s="6" t="s">
        <v>630</v>
      </c>
      <c r="U2975" s="6" t="s">
        <v>104</v>
      </c>
      <c r="V2975" s="6" t="s">
        <v>45</v>
      </c>
      <c r="W2975" s="6" t="s">
        <v>34</v>
      </c>
      <c r="X2975" s="6" t="s">
        <v>46</v>
      </c>
      <c r="Y2975" s="6" t="s">
        <v>47</v>
      </c>
      <c r="Z2975" s="6" t="s">
        <v>2820</v>
      </c>
      <c r="AA2975" s="6" t="s">
        <v>3036</v>
      </c>
      <c r="AB2975" s="7">
        <v>1</v>
      </c>
      <c r="AC2975" s="7">
        <v>17200</v>
      </c>
      <c r="AD2975" s="7">
        <v>17.2</v>
      </c>
      <c r="AE2975" s="7">
        <v>158000</v>
      </c>
    </row>
    <row r="2976" spans="1:31" ht="22" hidden="1" customHeight="1" x14ac:dyDescent="0.3">
      <c r="A2976" s="2">
        <v>42159</v>
      </c>
      <c r="B2976" s="3" t="s">
        <v>26</v>
      </c>
      <c r="C2976" s="3" t="s">
        <v>3119</v>
      </c>
      <c r="D2976" s="3" t="s">
        <v>222</v>
      </c>
      <c r="E2976" s="3" t="s">
        <v>34</v>
      </c>
      <c r="F2976" s="4" t="s">
        <v>68</v>
      </c>
      <c r="G2976" s="8">
        <v>542030</v>
      </c>
      <c r="H2976" s="4" t="s">
        <v>68</v>
      </c>
      <c r="I2976" s="3" t="s">
        <v>3120</v>
      </c>
      <c r="J2976" s="3" t="s">
        <v>3121</v>
      </c>
      <c r="K2976" s="4" t="s">
        <v>68</v>
      </c>
      <c r="L2976" s="3" t="s">
        <v>3122</v>
      </c>
      <c r="M2976" s="4" t="s">
        <v>68</v>
      </c>
      <c r="N2976" s="4" t="s">
        <v>68</v>
      </c>
      <c r="O2976" s="4" t="s">
        <v>68</v>
      </c>
      <c r="P2976" s="3" t="s">
        <v>3123</v>
      </c>
      <c r="Q2976" s="3" t="s">
        <v>3124</v>
      </c>
      <c r="R2976" s="3" t="s">
        <v>2844</v>
      </c>
      <c r="S2976" s="3" t="s">
        <v>110</v>
      </c>
      <c r="T2976" s="3" t="s">
        <v>2845</v>
      </c>
      <c r="U2976" s="3" t="s">
        <v>115</v>
      </c>
      <c r="V2976" s="3" t="s">
        <v>45</v>
      </c>
      <c r="W2976" s="3" t="s">
        <v>34</v>
      </c>
      <c r="X2976" s="3" t="s">
        <v>46</v>
      </c>
      <c r="Y2976" s="3" t="s">
        <v>47</v>
      </c>
      <c r="Z2976" s="3" t="s">
        <v>2846</v>
      </c>
      <c r="AA2976" s="3" t="s">
        <v>3125</v>
      </c>
      <c r="AB2976" s="4">
        <v>1</v>
      </c>
      <c r="AC2976" s="4">
        <v>15840</v>
      </c>
      <c r="AD2976" s="4">
        <v>15.84</v>
      </c>
      <c r="AE2976" s="4">
        <v>40500</v>
      </c>
    </row>
    <row r="2977" spans="1:31" ht="22" hidden="1" customHeight="1" x14ac:dyDescent="0.3">
      <c r="A2977" s="5">
        <v>42159</v>
      </c>
      <c r="B2977" s="6" t="s">
        <v>341</v>
      </c>
      <c r="C2977" s="6" t="s">
        <v>3084</v>
      </c>
      <c r="D2977" s="7" t="s">
        <v>68</v>
      </c>
      <c r="E2977" s="7" t="s">
        <v>68</v>
      </c>
      <c r="F2977" s="7" t="s">
        <v>68</v>
      </c>
      <c r="G2977" s="7" t="s">
        <v>68</v>
      </c>
      <c r="H2977" s="7" t="s">
        <v>68</v>
      </c>
      <c r="I2977" s="6" t="s">
        <v>3085</v>
      </c>
      <c r="J2977" s="6" t="s">
        <v>108</v>
      </c>
      <c r="K2977" s="6" t="s">
        <v>109</v>
      </c>
      <c r="L2977" s="6" t="s">
        <v>110</v>
      </c>
      <c r="M2977" s="6" t="s">
        <v>61</v>
      </c>
      <c r="N2977" s="7">
        <v>4753761516.5299997</v>
      </c>
      <c r="O2977" s="7">
        <v>5421594553.2399998</v>
      </c>
      <c r="P2977" s="6" t="s">
        <v>1856</v>
      </c>
      <c r="Q2977" s="6" t="s">
        <v>3086</v>
      </c>
      <c r="R2977" s="6" t="s">
        <v>133</v>
      </c>
      <c r="S2977" s="6" t="s">
        <v>110</v>
      </c>
      <c r="T2977" s="6" t="s">
        <v>134</v>
      </c>
      <c r="U2977" s="6" t="s">
        <v>115</v>
      </c>
      <c r="V2977" s="6" t="s">
        <v>45</v>
      </c>
      <c r="W2977" s="6" t="s">
        <v>34</v>
      </c>
      <c r="X2977" s="6" t="s">
        <v>46</v>
      </c>
      <c r="Y2977" s="6" t="s">
        <v>47</v>
      </c>
      <c r="Z2977" s="6" t="s">
        <v>971</v>
      </c>
      <c r="AA2977" s="6" t="s">
        <v>3126</v>
      </c>
      <c r="AB2977" s="7">
        <v>2</v>
      </c>
      <c r="AC2977" s="7">
        <v>19700</v>
      </c>
      <c r="AD2977" s="7">
        <v>19.7</v>
      </c>
      <c r="AE2977" s="7">
        <v>369000</v>
      </c>
    </row>
    <row r="2978" spans="1:31" ht="22" hidden="1" customHeight="1" x14ac:dyDescent="0.3">
      <c r="A2978" s="2">
        <v>42159</v>
      </c>
      <c r="B2978" s="3" t="s">
        <v>341</v>
      </c>
      <c r="C2978" s="3" t="s">
        <v>3084</v>
      </c>
      <c r="D2978" s="4" t="s">
        <v>68</v>
      </c>
      <c r="E2978" s="4" t="s">
        <v>68</v>
      </c>
      <c r="F2978" s="4" t="s">
        <v>68</v>
      </c>
      <c r="G2978" s="4" t="s">
        <v>68</v>
      </c>
      <c r="H2978" s="4" t="s">
        <v>68</v>
      </c>
      <c r="I2978" s="3" t="s">
        <v>3085</v>
      </c>
      <c r="J2978" s="3" t="s">
        <v>108</v>
      </c>
      <c r="K2978" s="3" t="s">
        <v>109</v>
      </c>
      <c r="L2978" s="3" t="s">
        <v>110</v>
      </c>
      <c r="M2978" s="3" t="s">
        <v>61</v>
      </c>
      <c r="N2978" s="4">
        <v>4753761516.5299997</v>
      </c>
      <c r="O2978" s="4">
        <v>5421594553.2399998</v>
      </c>
      <c r="P2978" s="3" t="s">
        <v>1856</v>
      </c>
      <c r="Q2978" s="3" t="s">
        <v>3086</v>
      </c>
      <c r="R2978" s="3" t="s">
        <v>133</v>
      </c>
      <c r="S2978" s="3" t="s">
        <v>110</v>
      </c>
      <c r="T2978" s="3" t="s">
        <v>134</v>
      </c>
      <c r="U2978" s="3" t="s">
        <v>115</v>
      </c>
      <c r="V2978" s="3" t="s">
        <v>45</v>
      </c>
      <c r="W2978" s="3" t="s">
        <v>34</v>
      </c>
      <c r="X2978" s="3" t="s">
        <v>46</v>
      </c>
      <c r="Y2978" s="3" t="s">
        <v>47</v>
      </c>
      <c r="Z2978" s="3" t="s">
        <v>971</v>
      </c>
      <c r="AA2978" s="3" t="s">
        <v>3127</v>
      </c>
      <c r="AB2978" s="4">
        <v>6</v>
      </c>
      <c r="AC2978" s="4">
        <v>59100</v>
      </c>
      <c r="AD2978" s="4">
        <v>59.1</v>
      </c>
      <c r="AE2978" s="4">
        <v>1108000</v>
      </c>
    </row>
    <row r="2979" spans="1:31" ht="22" customHeight="1" x14ac:dyDescent="0.3">
      <c r="A2979" s="5">
        <v>42158</v>
      </c>
      <c r="B2979" s="6" t="s">
        <v>31</v>
      </c>
      <c r="C2979" s="6" t="s">
        <v>1873</v>
      </c>
      <c r="D2979" s="6" t="s">
        <v>33</v>
      </c>
      <c r="E2979" s="6" t="s">
        <v>34</v>
      </c>
      <c r="F2979" s="6" t="s">
        <v>61</v>
      </c>
      <c r="G2979" s="9">
        <v>668366358</v>
      </c>
      <c r="H2979" s="7" t="s">
        <v>68</v>
      </c>
      <c r="I2979" s="6" t="s">
        <v>1874</v>
      </c>
      <c r="J2979" s="6" t="s">
        <v>1774</v>
      </c>
      <c r="K2979" s="7" t="s">
        <v>68</v>
      </c>
      <c r="L2979" s="6" t="s">
        <v>1775</v>
      </c>
      <c r="M2979" s="7" t="s">
        <v>68</v>
      </c>
      <c r="N2979" s="7" t="s">
        <v>68</v>
      </c>
      <c r="O2979" s="7" t="s">
        <v>68</v>
      </c>
      <c r="P2979" s="6" t="s">
        <v>1776</v>
      </c>
      <c r="Q2979" s="6" t="s">
        <v>1845</v>
      </c>
      <c r="R2979" s="6" t="s">
        <v>82</v>
      </c>
      <c r="S2979" s="6" t="s">
        <v>79</v>
      </c>
      <c r="T2979" s="6" t="s">
        <v>83</v>
      </c>
      <c r="U2979" s="6" t="s">
        <v>65</v>
      </c>
      <c r="V2979" s="6" t="s">
        <v>45</v>
      </c>
      <c r="W2979" s="6" t="s">
        <v>34</v>
      </c>
      <c r="X2979" s="6" t="s">
        <v>46</v>
      </c>
      <c r="Y2979" s="6" t="s">
        <v>47</v>
      </c>
      <c r="Z2979" s="6" t="s">
        <v>84</v>
      </c>
      <c r="AA2979" s="6" t="s">
        <v>3128</v>
      </c>
      <c r="AB2979" s="7">
        <v>6</v>
      </c>
      <c r="AC2979" s="7">
        <v>86818</v>
      </c>
      <c r="AD2979" s="7">
        <v>86.82</v>
      </c>
      <c r="AE2979" s="7">
        <v>303000</v>
      </c>
    </row>
    <row r="2980" spans="1:31" ht="22" customHeight="1" x14ac:dyDescent="0.3">
      <c r="A2980" s="2">
        <v>42154</v>
      </c>
      <c r="B2980" s="3" t="s">
        <v>31</v>
      </c>
      <c r="C2980" s="3" t="s">
        <v>1873</v>
      </c>
      <c r="D2980" s="3" t="s">
        <v>33</v>
      </c>
      <c r="E2980" s="3" t="s">
        <v>34</v>
      </c>
      <c r="F2980" s="3" t="s">
        <v>61</v>
      </c>
      <c r="G2980" s="8">
        <v>668366358</v>
      </c>
      <c r="H2980" s="4" t="s">
        <v>68</v>
      </c>
      <c r="I2980" s="3" t="s">
        <v>1874</v>
      </c>
      <c r="J2980" s="3" t="s">
        <v>2876</v>
      </c>
      <c r="K2980" s="4" t="s">
        <v>68</v>
      </c>
      <c r="L2980" s="3" t="s">
        <v>120</v>
      </c>
      <c r="M2980" s="4" t="s">
        <v>68</v>
      </c>
      <c r="N2980" s="4" t="s">
        <v>68</v>
      </c>
      <c r="O2980" s="4" t="s">
        <v>68</v>
      </c>
      <c r="P2980" s="3" t="s">
        <v>2877</v>
      </c>
      <c r="Q2980" s="3" t="s">
        <v>1845</v>
      </c>
      <c r="R2980" s="3" t="s">
        <v>122</v>
      </c>
      <c r="S2980" s="3" t="s">
        <v>120</v>
      </c>
      <c r="T2980" s="3" t="s">
        <v>123</v>
      </c>
      <c r="U2980" s="3" t="s">
        <v>124</v>
      </c>
      <c r="V2980" s="3" t="s">
        <v>45</v>
      </c>
      <c r="W2980" s="3" t="s">
        <v>34</v>
      </c>
      <c r="X2980" s="3" t="s">
        <v>46</v>
      </c>
      <c r="Y2980" s="3" t="s">
        <v>47</v>
      </c>
      <c r="Z2980" s="3" t="s">
        <v>187</v>
      </c>
      <c r="AA2980" s="3" t="s">
        <v>3129</v>
      </c>
      <c r="AB2980" s="4">
        <v>2</v>
      </c>
      <c r="AC2980" s="4">
        <v>15930</v>
      </c>
      <c r="AD2980" s="4">
        <v>15.93</v>
      </c>
      <c r="AE2980" s="4">
        <v>104000</v>
      </c>
    </row>
    <row r="2981" spans="1:31" ht="22" customHeight="1" x14ac:dyDescent="0.3">
      <c r="A2981" s="5">
        <v>42154</v>
      </c>
      <c r="B2981" s="6" t="s">
        <v>31</v>
      </c>
      <c r="C2981" s="6" t="s">
        <v>1873</v>
      </c>
      <c r="D2981" s="6" t="s">
        <v>33</v>
      </c>
      <c r="E2981" s="6" t="s">
        <v>34</v>
      </c>
      <c r="F2981" s="6" t="s">
        <v>61</v>
      </c>
      <c r="G2981" s="9">
        <v>668366358</v>
      </c>
      <c r="H2981" s="7" t="s">
        <v>68</v>
      </c>
      <c r="I2981" s="6" t="s">
        <v>1874</v>
      </c>
      <c r="J2981" s="6" t="s">
        <v>625</v>
      </c>
      <c r="K2981" s="7" t="s">
        <v>68</v>
      </c>
      <c r="L2981" s="7" t="s">
        <v>68</v>
      </c>
      <c r="M2981" s="7" t="s">
        <v>68</v>
      </c>
      <c r="N2981" s="7" t="s">
        <v>68</v>
      </c>
      <c r="O2981" s="7" t="s">
        <v>68</v>
      </c>
      <c r="P2981" s="6" t="s">
        <v>2433</v>
      </c>
      <c r="Q2981" s="6" t="s">
        <v>1845</v>
      </c>
      <c r="R2981" s="6" t="s">
        <v>629</v>
      </c>
      <c r="S2981" s="6" t="s">
        <v>627</v>
      </c>
      <c r="T2981" s="6" t="s">
        <v>630</v>
      </c>
      <c r="U2981" s="6" t="s">
        <v>104</v>
      </c>
      <c r="V2981" s="6" t="s">
        <v>45</v>
      </c>
      <c r="W2981" s="6" t="s">
        <v>34</v>
      </c>
      <c r="X2981" s="6" t="s">
        <v>46</v>
      </c>
      <c r="Y2981" s="6" t="s">
        <v>47</v>
      </c>
      <c r="Z2981" s="6" t="s">
        <v>2489</v>
      </c>
      <c r="AA2981" s="6" t="s">
        <v>3130</v>
      </c>
      <c r="AB2981" s="7">
        <v>1</v>
      </c>
      <c r="AC2981" s="7">
        <v>17200</v>
      </c>
      <c r="AD2981" s="7">
        <v>17.2</v>
      </c>
      <c r="AE2981" s="7">
        <v>178000</v>
      </c>
    </row>
    <row r="2982" spans="1:31" ht="22" customHeight="1" x14ac:dyDescent="0.3">
      <c r="A2982" s="2">
        <v>42150</v>
      </c>
      <c r="B2982" s="3" t="s">
        <v>31</v>
      </c>
      <c r="C2982" s="3" t="s">
        <v>1873</v>
      </c>
      <c r="D2982" s="3" t="s">
        <v>33</v>
      </c>
      <c r="E2982" s="3" t="s">
        <v>34</v>
      </c>
      <c r="F2982" s="3" t="s">
        <v>61</v>
      </c>
      <c r="G2982" s="8">
        <v>668366358</v>
      </c>
      <c r="H2982" s="4" t="s">
        <v>68</v>
      </c>
      <c r="I2982" s="3" t="s">
        <v>1874</v>
      </c>
      <c r="J2982" s="3" t="s">
        <v>2918</v>
      </c>
      <c r="K2982" s="4" t="s">
        <v>68</v>
      </c>
      <c r="L2982" s="3" t="s">
        <v>120</v>
      </c>
      <c r="M2982" s="4" t="s">
        <v>68</v>
      </c>
      <c r="N2982" s="4" t="s">
        <v>68</v>
      </c>
      <c r="O2982" s="4" t="s">
        <v>68</v>
      </c>
      <c r="P2982" s="3" t="s">
        <v>2919</v>
      </c>
      <c r="Q2982" s="3" t="s">
        <v>1845</v>
      </c>
      <c r="R2982" s="3" t="s">
        <v>122</v>
      </c>
      <c r="S2982" s="3" t="s">
        <v>120</v>
      </c>
      <c r="T2982" s="3" t="s">
        <v>123</v>
      </c>
      <c r="U2982" s="3" t="s">
        <v>124</v>
      </c>
      <c r="V2982" s="3" t="s">
        <v>45</v>
      </c>
      <c r="W2982" s="3" t="s">
        <v>34</v>
      </c>
      <c r="X2982" s="3" t="s">
        <v>46</v>
      </c>
      <c r="Y2982" s="3" t="s">
        <v>47</v>
      </c>
      <c r="Z2982" s="3" t="s">
        <v>2189</v>
      </c>
      <c r="AA2982" s="3" t="s">
        <v>3131</v>
      </c>
      <c r="AB2982" s="4">
        <v>24</v>
      </c>
      <c r="AC2982" s="4">
        <v>289440</v>
      </c>
      <c r="AD2982" s="4">
        <v>289.44</v>
      </c>
      <c r="AE2982" s="4">
        <v>1091000</v>
      </c>
    </row>
    <row r="2983" spans="1:31" ht="22" customHeight="1" x14ac:dyDescent="0.3">
      <c r="A2983" s="5">
        <v>42145</v>
      </c>
      <c r="B2983" s="6" t="s">
        <v>31</v>
      </c>
      <c r="C2983" s="6" t="s">
        <v>1873</v>
      </c>
      <c r="D2983" s="6" t="s">
        <v>33</v>
      </c>
      <c r="E2983" s="6" t="s">
        <v>34</v>
      </c>
      <c r="F2983" s="6" t="s">
        <v>61</v>
      </c>
      <c r="G2983" s="9">
        <v>668366358</v>
      </c>
      <c r="H2983" s="7" t="s">
        <v>68</v>
      </c>
      <c r="I2983" s="6" t="s">
        <v>1874</v>
      </c>
      <c r="J2983" s="6" t="s">
        <v>2501</v>
      </c>
      <c r="K2983" s="7" t="s">
        <v>68</v>
      </c>
      <c r="L2983" s="6" t="s">
        <v>120</v>
      </c>
      <c r="M2983" s="7" t="s">
        <v>68</v>
      </c>
      <c r="N2983" s="7" t="s">
        <v>68</v>
      </c>
      <c r="O2983" s="7" t="s">
        <v>68</v>
      </c>
      <c r="P2983" s="6" t="s">
        <v>2557</v>
      </c>
      <c r="Q2983" s="6" t="s">
        <v>1845</v>
      </c>
      <c r="R2983" s="6" t="s">
        <v>122</v>
      </c>
      <c r="S2983" s="6" t="s">
        <v>120</v>
      </c>
      <c r="T2983" s="6" t="s">
        <v>123</v>
      </c>
      <c r="U2983" s="6" t="s">
        <v>124</v>
      </c>
      <c r="V2983" s="6" t="s">
        <v>45</v>
      </c>
      <c r="W2983" s="6" t="s">
        <v>34</v>
      </c>
      <c r="X2983" s="6" t="s">
        <v>46</v>
      </c>
      <c r="Y2983" s="6" t="s">
        <v>47</v>
      </c>
      <c r="Z2983" s="6" t="s">
        <v>2189</v>
      </c>
      <c r="AA2983" s="6" t="s">
        <v>3132</v>
      </c>
      <c r="AB2983" s="7">
        <v>3</v>
      </c>
      <c r="AC2983" s="7">
        <v>45270</v>
      </c>
      <c r="AD2983" s="7">
        <v>45.27</v>
      </c>
      <c r="AE2983" s="7">
        <v>171000</v>
      </c>
    </row>
    <row r="2984" spans="1:31" ht="22" customHeight="1" x14ac:dyDescent="0.3">
      <c r="A2984" s="2">
        <v>42145</v>
      </c>
      <c r="B2984" s="3" t="s">
        <v>31</v>
      </c>
      <c r="C2984" s="3" t="s">
        <v>1873</v>
      </c>
      <c r="D2984" s="3" t="s">
        <v>33</v>
      </c>
      <c r="E2984" s="3" t="s">
        <v>34</v>
      </c>
      <c r="F2984" s="3" t="s">
        <v>61</v>
      </c>
      <c r="G2984" s="8">
        <v>668366358</v>
      </c>
      <c r="H2984" s="4" t="s">
        <v>68</v>
      </c>
      <c r="I2984" s="3" t="s">
        <v>1874</v>
      </c>
      <c r="J2984" s="3" t="s">
        <v>2501</v>
      </c>
      <c r="K2984" s="4" t="s">
        <v>68</v>
      </c>
      <c r="L2984" s="3" t="s">
        <v>120</v>
      </c>
      <c r="M2984" s="4" t="s">
        <v>68</v>
      </c>
      <c r="N2984" s="4" t="s">
        <v>68</v>
      </c>
      <c r="O2984" s="4" t="s">
        <v>68</v>
      </c>
      <c r="P2984" s="3" t="s">
        <v>2557</v>
      </c>
      <c r="Q2984" s="3" t="s">
        <v>1845</v>
      </c>
      <c r="R2984" s="3" t="s">
        <v>122</v>
      </c>
      <c r="S2984" s="3" t="s">
        <v>120</v>
      </c>
      <c r="T2984" s="3" t="s">
        <v>123</v>
      </c>
      <c r="U2984" s="3" t="s">
        <v>124</v>
      </c>
      <c r="V2984" s="3" t="s">
        <v>45</v>
      </c>
      <c r="W2984" s="3" t="s">
        <v>34</v>
      </c>
      <c r="X2984" s="3" t="s">
        <v>46</v>
      </c>
      <c r="Y2984" s="3" t="s">
        <v>47</v>
      </c>
      <c r="Z2984" s="3" t="s">
        <v>2189</v>
      </c>
      <c r="AA2984" s="3" t="s">
        <v>3133</v>
      </c>
      <c r="AB2984" s="4">
        <v>10</v>
      </c>
      <c r="AC2984" s="4">
        <v>150899.99</v>
      </c>
      <c r="AD2984" s="4">
        <v>150.9</v>
      </c>
      <c r="AE2984" s="4">
        <v>569000</v>
      </c>
    </row>
    <row r="2985" spans="1:31" ht="22" customHeight="1" x14ac:dyDescent="0.3">
      <c r="A2985" s="5">
        <v>42142</v>
      </c>
      <c r="B2985" s="6" t="s">
        <v>2068</v>
      </c>
      <c r="C2985" s="6" t="s">
        <v>1873</v>
      </c>
      <c r="D2985" s="6" t="s">
        <v>33</v>
      </c>
      <c r="E2985" s="6" t="s">
        <v>34</v>
      </c>
      <c r="F2985" s="6" t="s">
        <v>61</v>
      </c>
      <c r="G2985" s="9">
        <v>668366358</v>
      </c>
      <c r="H2985" s="7" t="s">
        <v>68</v>
      </c>
      <c r="I2985" s="6" t="s">
        <v>1874</v>
      </c>
      <c r="J2985" s="6" t="s">
        <v>108</v>
      </c>
      <c r="K2985" s="6" t="s">
        <v>109</v>
      </c>
      <c r="L2985" s="6" t="s">
        <v>110</v>
      </c>
      <c r="M2985" s="6" t="s">
        <v>61</v>
      </c>
      <c r="N2985" s="7">
        <v>4753761516.5299997</v>
      </c>
      <c r="O2985" s="7">
        <v>5421594553.2399998</v>
      </c>
      <c r="P2985" s="6" t="s">
        <v>1856</v>
      </c>
      <c r="Q2985" s="6" t="s">
        <v>1845</v>
      </c>
      <c r="R2985" s="6" t="s">
        <v>133</v>
      </c>
      <c r="S2985" s="6" t="s">
        <v>110</v>
      </c>
      <c r="T2985" s="6" t="s">
        <v>134</v>
      </c>
      <c r="U2985" s="6" t="s">
        <v>115</v>
      </c>
      <c r="V2985" s="6" t="s">
        <v>45</v>
      </c>
      <c r="W2985" s="6" t="s">
        <v>34</v>
      </c>
      <c r="X2985" s="6" t="s">
        <v>46</v>
      </c>
      <c r="Y2985" s="6" t="s">
        <v>47</v>
      </c>
      <c r="Z2985" s="6" t="s">
        <v>971</v>
      </c>
      <c r="AA2985" s="6" t="s">
        <v>3134</v>
      </c>
      <c r="AB2985" s="7">
        <v>4</v>
      </c>
      <c r="AC2985" s="7">
        <v>39200</v>
      </c>
      <c r="AD2985" s="7">
        <v>39.200000000000003</v>
      </c>
      <c r="AE2985" s="7">
        <v>700000</v>
      </c>
    </row>
    <row r="2986" spans="1:31" ht="22" customHeight="1" x14ac:dyDescent="0.3">
      <c r="A2986" s="2">
        <v>42142</v>
      </c>
      <c r="B2986" s="3" t="s">
        <v>2068</v>
      </c>
      <c r="C2986" s="3" t="s">
        <v>1873</v>
      </c>
      <c r="D2986" s="3" t="s">
        <v>33</v>
      </c>
      <c r="E2986" s="3" t="s">
        <v>34</v>
      </c>
      <c r="F2986" s="3" t="s">
        <v>61</v>
      </c>
      <c r="G2986" s="8">
        <v>668366358</v>
      </c>
      <c r="H2986" s="4" t="s">
        <v>68</v>
      </c>
      <c r="I2986" s="3" t="s">
        <v>1874</v>
      </c>
      <c r="J2986" s="3" t="s">
        <v>108</v>
      </c>
      <c r="K2986" s="3" t="s">
        <v>109</v>
      </c>
      <c r="L2986" s="3" t="s">
        <v>110</v>
      </c>
      <c r="M2986" s="3" t="s">
        <v>61</v>
      </c>
      <c r="N2986" s="4">
        <v>4753761516.5299997</v>
      </c>
      <c r="O2986" s="4">
        <v>5421594553.2399998</v>
      </c>
      <c r="P2986" s="3" t="s">
        <v>1856</v>
      </c>
      <c r="Q2986" s="3" t="s">
        <v>1845</v>
      </c>
      <c r="R2986" s="3" t="s">
        <v>133</v>
      </c>
      <c r="S2986" s="3" t="s">
        <v>110</v>
      </c>
      <c r="T2986" s="3" t="s">
        <v>134</v>
      </c>
      <c r="U2986" s="3" t="s">
        <v>115</v>
      </c>
      <c r="V2986" s="3" t="s">
        <v>45</v>
      </c>
      <c r="W2986" s="3" t="s">
        <v>34</v>
      </c>
      <c r="X2986" s="3" t="s">
        <v>46</v>
      </c>
      <c r="Y2986" s="3" t="s">
        <v>47</v>
      </c>
      <c r="Z2986" s="3" t="s">
        <v>205</v>
      </c>
      <c r="AA2986" s="3" t="s">
        <v>3135</v>
      </c>
      <c r="AB2986" s="4">
        <v>4</v>
      </c>
      <c r="AC2986" s="4">
        <v>50800</v>
      </c>
      <c r="AD2986" s="4">
        <v>50.8</v>
      </c>
      <c r="AE2986" s="4">
        <v>835000</v>
      </c>
    </row>
    <row r="2987" spans="1:31" ht="22" customHeight="1" x14ac:dyDescent="0.3">
      <c r="A2987" s="5">
        <v>42142</v>
      </c>
      <c r="B2987" s="6" t="s">
        <v>2068</v>
      </c>
      <c r="C2987" s="6" t="s">
        <v>1873</v>
      </c>
      <c r="D2987" s="6" t="s">
        <v>33</v>
      </c>
      <c r="E2987" s="6" t="s">
        <v>34</v>
      </c>
      <c r="F2987" s="6" t="s">
        <v>61</v>
      </c>
      <c r="G2987" s="9">
        <v>668366358</v>
      </c>
      <c r="H2987" s="7" t="s">
        <v>68</v>
      </c>
      <c r="I2987" s="6" t="s">
        <v>1874</v>
      </c>
      <c r="J2987" s="6" t="s">
        <v>108</v>
      </c>
      <c r="K2987" s="6" t="s">
        <v>109</v>
      </c>
      <c r="L2987" s="6" t="s">
        <v>110</v>
      </c>
      <c r="M2987" s="6" t="s">
        <v>61</v>
      </c>
      <c r="N2987" s="7">
        <v>4753761516.5299997</v>
      </c>
      <c r="O2987" s="7">
        <v>5421594553.2399998</v>
      </c>
      <c r="P2987" s="6" t="s">
        <v>1856</v>
      </c>
      <c r="Q2987" s="6" t="s">
        <v>1845</v>
      </c>
      <c r="R2987" s="6" t="s">
        <v>210</v>
      </c>
      <c r="S2987" s="6" t="s">
        <v>110</v>
      </c>
      <c r="T2987" s="6" t="s">
        <v>211</v>
      </c>
      <c r="U2987" s="6" t="s">
        <v>115</v>
      </c>
      <c r="V2987" s="6" t="s">
        <v>45</v>
      </c>
      <c r="W2987" s="6" t="s">
        <v>34</v>
      </c>
      <c r="X2987" s="6" t="s">
        <v>46</v>
      </c>
      <c r="Y2987" s="6" t="s">
        <v>47</v>
      </c>
      <c r="Z2987" s="6" t="s">
        <v>205</v>
      </c>
      <c r="AA2987" s="6" t="s">
        <v>3136</v>
      </c>
      <c r="AB2987" s="7">
        <v>6</v>
      </c>
      <c r="AC2987" s="7">
        <v>73248</v>
      </c>
      <c r="AD2987" s="7">
        <v>73.25</v>
      </c>
      <c r="AE2987" s="7">
        <v>1204000</v>
      </c>
    </row>
    <row r="2988" spans="1:31" ht="22" customHeight="1" x14ac:dyDescent="0.3">
      <c r="A2988" s="2">
        <v>42141</v>
      </c>
      <c r="B2988" s="3" t="s">
        <v>31</v>
      </c>
      <c r="C2988" s="3" t="s">
        <v>1873</v>
      </c>
      <c r="D2988" s="3" t="s">
        <v>33</v>
      </c>
      <c r="E2988" s="3" t="s">
        <v>34</v>
      </c>
      <c r="F2988" s="3" t="s">
        <v>61</v>
      </c>
      <c r="G2988" s="8">
        <v>668366358</v>
      </c>
      <c r="H2988" s="4" t="s">
        <v>68</v>
      </c>
      <c r="I2988" s="3" t="s">
        <v>1874</v>
      </c>
      <c r="J2988" s="3" t="s">
        <v>1283</v>
      </c>
      <c r="K2988" s="4" t="s">
        <v>68</v>
      </c>
      <c r="L2988" s="3" t="s">
        <v>120</v>
      </c>
      <c r="M2988" s="4" t="s">
        <v>68</v>
      </c>
      <c r="N2988" s="4" t="s">
        <v>68</v>
      </c>
      <c r="O2988" s="4" t="s">
        <v>68</v>
      </c>
      <c r="P2988" s="3" t="s">
        <v>1284</v>
      </c>
      <c r="Q2988" s="3" t="s">
        <v>1845</v>
      </c>
      <c r="R2988" s="3" t="s">
        <v>122</v>
      </c>
      <c r="S2988" s="3" t="s">
        <v>120</v>
      </c>
      <c r="T2988" s="3" t="s">
        <v>123</v>
      </c>
      <c r="U2988" s="3" t="s">
        <v>124</v>
      </c>
      <c r="V2988" s="3" t="s">
        <v>45</v>
      </c>
      <c r="W2988" s="3" t="s">
        <v>34</v>
      </c>
      <c r="X2988" s="3" t="s">
        <v>46</v>
      </c>
      <c r="Y2988" s="3" t="s">
        <v>47</v>
      </c>
      <c r="Z2988" s="3" t="s">
        <v>2189</v>
      </c>
      <c r="AA2988" s="3" t="s">
        <v>3137</v>
      </c>
      <c r="AB2988" s="4">
        <v>10</v>
      </c>
      <c r="AC2988" s="4">
        <v>150750</v>
      </c>
      <c r="AD2988" s="4">
        <v>150.75</v>
      </c>
      <c r="AE2988" s="4">
        <v>568000</v>
      </c>
    </row>
    <row r="2989" spans="1:31" ht="22" customHeight="1" x14ac:dyDescent="0.3">
      <c r="A2989" s="5">
        <v>42141</v>
      </c>
      <c r="B2989" s="6" t="s">
        <v>31</v>
      </c>
      <c r="C2989" s="6" t="s">
        <v>1873</v>
      </c>
      <c r="D2989" s="6" t="s">
        <v>33</v>
      </c>
      <c r="E2989" s="6" t="s">
        <v>34</v>
      </c>
      <c r="F2989" s="6" t="s">
        <v>61</v>
      </c>
      <c r="G2989" s="9">
        <v>668366358</v>
      </c>
      <c r="H2989" s="7" t="s">
        <v>68</v>
      </c>
      <c r="I2989" s="6" t="s">
        <v>1874</v>
      </c>
      <c r="J2989" s="6" t="s">
        <v>1283</v>
      </c>
      <c r="K2989" s="7" t="s">
        <v>68</v>
      </c>
      <c r="L2989" s="6" t="s">
        <v>120</v>
      </c>
      <c r="M2989" s="7" t="s">
        <v>68</v>
      </c>
      <c r="N2989" s="7" t="s">
        <v>68</v>
      </c>
      <c r="O2989" s="7" t="s">
        <v>68</v>
      </c>
      <c r="P2989" s="6" t="s">
        <v>1284</v>
      </c>
      <c r="Q2989" s="6" t="s">
        <v>1845</v>
      </c>
      <c r="R2989" s="6" t="s">
        <v>122</v>
      </c>
      <c r="S2989" s="6" t="s">
        <v>120</v>
      </c>
      <c r="T2989" s="6" t="s">
        <v>123</v>
      </c>
      <c r="U2989" s="6" t="s">
        <v>124</v>
      </c>
      <c r="V2989" s="6" t="s">
        <v>45</v>
      </c>
      <c r="W2989" s="6" t="s">
        <v>34</v>
      </c>
      <c r="X2989" s="6" t="s">
        <v>46</v>
      </c>
      <c r="Y2989" s="6" t="s">
        <v>47</v>
      </c>
      <c r="Z2989" s="6" t="s">
        <v>2189</v>
      </c>
      <c r="AA2989" s="6" t="s">
        <v>3138</v>
      </c>
      <c r="AB2989" s="7">
        <v>10</v>
      </c>
      <c r="AC2989" s="7">
        <v>150750</v>
      </c>
      <c r="AD2989" s="7">
        <v>150.75</v>
      </c>
      <c r="AE2989" s="7">
        <v>568000</v>
      </c>
    </row>
    <row r="2990" spans="1:31" ht="22" customHeight="1" x14ac:dyDescent="0.3">
      <c r="A2990" s="2">
        <v>42137</v>
      </c>
      <c r="B2990" s="3" t="s">
        <v>31</v>
      </c>
      <c r="C2990" s="3" t="s">
        <v>1873</v>
      </c>
      <c r="D2990" s="3" t="s">
        <v>33</v>
      </c>
      <c r="E2990" s="3" t="s">
        <v>34</v>
      </c>
      <c r="F2990" s="3" t="s">
        <v>61</v>
      </c>
      <c r="G2990" s="8">
        <v>668366358</v>
      </c>
      <c r="H2990" s="4" t="s">
        <v>68</v>
      </c>
      <c r="I2990" s="3" t="s">
        <v>1874</v>
      </c>
      <c r="J2990" s="3" t="s">
        <v>3106</v>
      </c>
      <c r="K2990" s="4" t="s">
        <v>68</v>
      </c>
      <c r="L2990" s="3" t="s">
        <v>120</v>
      </c>
      <c r="M2990" s="4" t="s">
        <v>68</v>
      </c>
      <c r="N2990" s="4" t="s">
        <v>68</v>
      </c>
      <c r="O2990" s="4" t="s">
        <v>68</v>
      </c>
      <c r="P2990" s="3" t="s">
        <v>3107</v>
      </c>
      <c r="Q2990" s="3" t="s">
        <v>1845</v>
      </c>
      <c r="R2990" s="3" t="s">
        <v>122</v>
      </c>
      <c r="S2990" s="3" t="s">
        <v>120</v>
      </c>
      <c r="T2990" s="3" t="s">
        <v>123</v>
      </c>
      <c r="U2990" s="3" t="s">
        <v>124</v>
      </c>
      <c r="V2990" s="3" t="s">
        <v>45</v>
      </c>
      <c r="W2990" s="3" t="s">
        <v>34</v>
      </c>
      <c r="X2990" s="3" t="s">
        <v>46</v>
      </c>
      <c r="Y2990" s="3" t="s">
        <v>47</v>
      </c>
      <c r="Z2990" s="3" t="s">
        <v>388</v>
      </c>
      <c r="AA2990" s="3" t="s">
        <v>3139</v>
      </c>
      <c r="AB2990" s="4">
        <v>1</v>
      </c>
      <c r="AC2990" s="4">
        <v>12060</v>
      </c>
      <c r="AD2990" s="4">
        <v>12.06</v>
      </c>
      <c r="AE2990" s="4">
        <v>509000</v>
      </c>
    </row>
    <row r="2991" spans="1:31" ht="22" hidden="1" customHeight="1" x14ac:dyDescent="0.3">
      <c r="A2991" s="5">
        <v>42135</v>
      </c>
      <c r="B2991" s="6" t="s">
        <v>341</v>
      </c>
      <c r="C2991" s="6" t="s">
        <v>3084</v>
      </c>
      <c r="D2991" s="7" t="s">
        <v>68</v>
      </c>
      <c r="E2991" s="7" t="s">
        <v>68</v>
      </c>
      <c r="F2991" s="7" t="s">
        <v>68</v>
      </c>
      <c r="G2991" s="7" t="s">
        <v>68</v>
      </c>
      <c r="H2991" s="7" t="s">
        <v>68</v>
      </c>
      <c r="I2991" s="6" t="s">
        <v>3085</v>
      </c>
      <c r="J2991" s="6" t="s">
        <v>1429</v>
      </c>
      <c r="K2991" s="6" t="s">
        <v>1430</v>
      </c>
      <c r="L2991" s="6" t="s">
        <v>110</v>
      </c>
      <c r="M2991" s="6" t="s">
        <v>61</v>
      </c>
      <c r="N2991" s="7">
        <v>4753761516.5299997</v>
      </c>
      <c r="O2991" s="7">
        <v>5288790928.5600004</v>
      </c>
      <c r="P2991" s="6" t="s">
        <v>1431</v>
      </c>
      <c r="Q2991" s="6" t="s">
        <v>3086</v>
      </c>
      <c r="R2991" s="6" t="s">
        <v>133</v>
      </c>
      <c r="S2991" s="6" t="s">
        <v>110</v>
      </c>
      <c r="T2991" s="6" t="s">
        <v>134</v>
      </c>
      <c r="U2991" s="6" t="s">
        <v>115</v>
      </c>
      <c r="V2991" s="6" t="s">
        <v>45</v>
      </c>
      <c r="W2991" s="6" t="s">
        <v>34</v>
      </c>
      <c r="X2991" s="6" t="s">
        <v>46</v>
      </c>
      <c r="Y2991" s="6" t="s">
        <v>47</v>
      </c>
      <c r="Z2991" s="6" t="s">
        <v>971</v>
      </c>
      <c r="AA2991" s="6" t="s">
        <v>3140</v>
      </c>
      <c r="AB2991" s="7">
        <v>6</v>
      </c>
      <c r="AC2991" s="7">
        <v>57720</v>
      </c>
      <c r="AD2991" s="7">
        <v>57.72</v>
      </c>
      <c r="AE2991" s="7">
        <v>1030000</v>
      </c>
    </row>
    <row r="2992" spans="1:31" ht="22" hidden="1" customHeight="1" x14ac:dyDescent="0.3">
      <c r="A2992" s="2">
        <v>42135</v>
      </c>
      <c r="B2992" s="3" t="s">
        <v>341</v>
      </c>
      <c r="C2992" s="3" t="s">
        <v>3084</v>
      </c>
      <c r="D2992" s="4" t="s">
        <v>68</v>
      </c>
      <c r="E2992" s="4" t="s">
        <v>68</v>
      </c>
      <c r="F2992" s="4" t="s">
        <v>68</v>
      </c>
      <c r="G2992" s="4" t="s">
        <v>68</v>
      </c>
      <c r="H2992" s="4" t="s">
        <v>68</v>
      </c>
      <c r="I2992" s="3" t="s">
        <v>3085</v>
      </c>
      <c r="J2992" s="3" t="s">
        <v>108</v>
      </c>
      <c r="K2992" s="3" t="s">
        <v>109</v>
      </c>
      <c r="L2992" s="3" t="s">
        <v>110</v>
      </c>
      <c r="M2992" s="3" t="s">
        <v>61</v>
      </c>
      <c r="N2992" s="4">
        <v>4753761516.5299997</v>
      </c>
      <c r="O2992" s="4">
        <v>5421594553.2399998</v>
      </c>
      <c r="P2992" s="3" t="s">
        <v>1856</v>
      </c>
      <c r="Q2992" s="3" t="s">
        <v>3086</v>
      </c>
      <c r="R2992" s="3" t="s">
        <v>133</v>
      </c>
      <c r="S2992" s="3" t="s">
        <v>110</v>
      </c>
      <c r="T2992" s="3" t="s">
        <v>134</v>
      </c>
      <c r="U2992" s="3" t="s">
        <v>115</v>
      </c>
      <c r="V2992" s="3" t="s">
        <v>45</v>
      </c>
      <c r="W2992" s="3" t="s">
        <v>34</v>
      </c>
      <c r="X2992" s="3" t="s">
        <v>46</v>
      </c>
      <c r="Y2992" s="3" t="s">
        <v>47</v>
      </c>
      <c r="Z2992" s="3" t="s">
        <v>971</v>
      </c>
      <c r="AA2992" s="3" t="s">
        <v>3141</v>
      </c>
      <c r="AB2992" s="4">
        <v>4</v>
      </c>
      <c r="AC2992" s="4">
        <v>39200</v>
      </c>
      <c r="AD2992" s="4">
        <v>39.200000000000003</v>
      </c>
      <c r="AE2992" s="4">
        <v>700000</v>
      </c>
    </row>
    <row r="2993" spans="1:31" ht="22" hidden="1" customHeight="1" x14ac:dyDescent="0.3">
      <c r="A2993" s="5">
        <v>42135</v>
      </c>
      <c r="B2993" s="6" t="s">
        <v>341</v>
      </c>
      <c r="C2993" s="6" t="s">
        <v>3084</v>
      </c>
      <c r="D2993" s="7" t="s">
        <v>68</v>
      </c>
      <c r="E2993" s="7" t="s">
        <v>68</v>
      </c>
      <c r="F2993" s="7" t="s">
        <v>68</v>
      </c>
      <c r="G2993" s="7" t="s">
        <v>68</v>
      </c>
      <c r="H2993" s="7" t="s">
        <v>68</v>
      </c>
      <c r="I2993" s="6" t="s">
        <v>3085</v>
      </c>
      <c r="J2993" s="6" t="s">
        <v>108</v>
      </c>
      <c r="K2993" s="6" t="s">
        <v>109</v>
      </c>
      <c r="L2993" s="6" t="s">
        <v>110</v>
      </c>
      <c r="M2993" s="6" t="s">
        <v>61</v>
      </c>
      <c r="N2993" s="7">
        <v>4753761516.5299997</v>
      </c>
      <c r="O2993" s="7">
        <v>5421594553.2399998</v>
      </c>
      <c r="P2993" s="6" t="s">
        <v>1856</v>
      </c>
      <c r="Q2993" s="6" t="s">
        <v>3086</v>
      </c>
      <c r="R2993" s="6" t="s">
        <v>133</v>
      </c>
      <c r="S2993" s="6" t="s">
        <v>110</v>
      </c>
      <c r="T2993" s="6" t="s">
        <v>134</v>
      </c>
      <c r="U2993" s="6" t="s">
        <v>115</v>
      </c>
      <c r="V2993" s="6" t="s">
        <v>45</v>
      </c>
      <c r="W2993" s="6" t="s">
        <v>34</v>
      </c>
      <c r="X2993" s="6" t="s">
        <v>46</v>
      </c>
      <c r="Y2993" s="6" t="s">
        <v>47</v>
      </c>
      <c r="Z2993" s="6" t="s">
        <v>2766</v>
      </c>
      <c r="AA2993" s="6" t="s">
        <v>3142</v>
      </c>
      <c r="AB2993" s="7">
        <v>2</v>
      </c>
      <c r="AC2993" s="7">
        <v>19600</v>
      </c>
      <c r="AD2993" s="7">
        <v>19.600000000000001</v>
      </c>
      <c r="AE2993" s="7">
        <v>153000</v>
      </c>
    </row>
    <row r="2994" spans="1:31" ht="22" customHeight="1" x14ac:dyDescent="0.3">
      <c r="A2994" s="2">
        <v>42132</v>
      </c>
      <c r="B2994" s="3" t="s">
        <v>31</v>
      </c>
      <c r="C2994" s="3" t="s">
        <v>1873</v>
      </c>
      <c r="D2994" s="3" t="s">
        <v>33</v>
      </c>
      <c r="E2994" s="3" t="s">
        <v>34</v>
      </c>
      <c r="F2994" s="3" t="s">
        <v>61</v>
      </c>
      <c r="G2994" s="8">
        <v>668366358</v>
      </c>
      <c r="H2994" s="4" t="s">
        <v>68</v>
      </c>
      <c r="I2994" s="3" t="s">
        <v>1874</v>
      </c>
      <c r="J2994" s="3" t="s">
        <v>2971</v>
      </c>
      <c r="K2994" s="4" t="s">
        <v>68</v>
      </c>
      <c r="L2994" s="4" t="s">
        <v>68</v>
      </c>
      <c r="M2994" s="4" t="s">
        <v>68</v>
      </c>
      <c r="N2994" s="4" t="s">
        <v>68</v>
      </c>
      <c r="O2994" s="4" t="s">
        <v>68</v>
      </c>
      <c r="P2994" s="3" t="s">
        <v>2972</v>
      </c>
      <c r="Q2994" s="3" t="s">
        <v>1845</v>
      </c>
      <c r="R2994" s="3" t="s">
        <v>122</v>
      </c>
      <c r="S2994" s="3" t="s">
        <v>120</v>
      </c>
      <c r="T2994" s="3" t="s">
        <v>123</v>
      </c>
      <c r="U2994" s="3" t="s">
        <v>124</v>
      </c>
      <c r="V2994" s="3" t="s">
        <v>45</v>
      </c>
      <c r="W2994" s="3" t="s">
        <v>34</v>
      </c>
      <c r="X2994" s="3" t="s">
        <v>46</v>
      </c>
      <c r="Y2994" s="3" t="s">
        <v>47</v>
      </c>
      <c r="Z2994" s="3" t="s">
        <v>143</v>
      </c>
      <c r="AA2994" s="3" t="s">
        <v>3143</v>
      </c>
      <c r="AB2994" s="4">
        <v>10</v>
      </c>
      <c r="AC2994" s="4">
        <v>108000</v>
      </c>
      <c r="AD2994" s="4">
        <v>108</v>
      </c>
      <c r="AE2994" s="4">
        <v>884000</v>
      </c>
    </row>
    <row r="2995" spans="1:31" ht="22" hidden="1" customHeight="1" x14ac:dyDescent="0.3">
      <c r="A2995" s="5">
        <v>42130</v>
      </c>
      <c r="B2995" s="6" t="s">
        <v>341</v>
      </c>
      <c r="C2995" s="6" t="s">
        <v>404</v>
      </c>
      <c r="D2995" s="6" t="s">
        <v>405</v>
      </c>
      <c r="E2995" s="6" t="s">
        <v>34</v>
      </c>
      <c r="F2995" s="6" t="s">
        <v>516</v>
      </c>
      <c r="G2995" s="7" t="s">
        <v>68</v>
      </c>
      <c r="H2995" s="7" t="s">
        <v>68</v>
      </c>
      <c r="I2995" s="6" t="s">
        <v>2762</v>
      </c>
      <c r="J2995" s="6" t="s">
        <v>108</v>
      </c>
      <c r="K2995" s="6" t="s">
        <v>109</v>
      </c>
      <c r="L2995" s="6" t="s">
        <v>110</v>
      </c>
      <c r="M2995" s="6" t="s">
        <v>61</v>
      </c>
      <c r="N2995" s="7">
        <v>4753761516.5299997</v>
      </c>
      <c r="O2995" s="7">
        <v>5421594553.2399998</v>
      </c>
      <c r="P2995" s="6" t="s">
        <v>1856</v>
      </c>
      <c r="Q2995" s="6" t="s">
        <v>407</v>
      </c>
      <c r="R2995" s="6" t="s">
        <v>133</v>
      </c>
      <c r="S2995" s="6" t="s">
        <v>110</v>
      </c>
      <c r="T2995" s="6" t="s">
        <v>134</v>
      </c>
      <c r="U2995" s="6" t="s">
        <v>115</v>
      </c>
      <c r="V2995" s="6" t="s">
        <v>408</v>
      </c>
      <c r="W2995" s="6" t="s">
        <v>34</v>
      </c>
      <c r="X2995" s="6" t="s">
        <v>409</v>
      </c>
      <c r="Y2995" s="6" t="s">
        <v>47</v>
      </c>
      <c r="Z2995" s="6" t="s">
        <v>410</v>
      </c>
      <c r="AA2995" s="6" t="s">
        <v>3144</v>
      </c>
      <c r="AB2995" s="7">
        <v>1</v>
      </c>
      <c r="AC2995" s="7">
        <v>11391</v>
      </c>
      <c r="AD2995" s="7">
        <v>11.39</v>
      </c>
      <c r="AE2995" s="7">
        <v>58900</v>
      </c>
    </row>
    <row r="2996" spans="1:31" ht="22" customHeight="1" x14ac:dyDescent="0.3">
      <c r="A2996" s="2">
        <v>42129</v>
      </c>
      <c r="B2996" s="3" t="s">
        <v>31</v>
      </c>
      <c r="C2996" s="3" t="s">
        <v>1873</v>
      </c>
      <c r="D2996" s="3" t="s">
        <v>33</v>
      </c>
      <c r="E2996" s="3" t="s">
        <v>34</v>
      </c>
      <c r="F2996" s="3" t="s">
        <v>61</v>
      </c>
      <c r="G2996" s="8">
        <v>668366358</v>
      </c>
      <c r="H2996" s="4" t="s">
        <v>68</v>
      </c>
      <c r="I2996" s="3" t="s">
        <v>1874</v>
      </c>
      <c r="J2996" s="3" t="s">
        <v>3145</v>
      </c>
      <c r="K2996" s="3" t="s">
        <v>3146</v>
      </c>
      <c r="L2996" s="3" t="s">
        <v>79</v>
      </c>
      <c r="M2996" s="3" t="s">
        <v>201</v>
      </c>
      <c r="N2996" s="8">
        <v>1261517012</v>
      </c>
      <c r="O2996" s="4" t="s">
        <v>68</v>
      </c>
      <c r="P2996" s="3" t="s">
        <v>3147</v>
      </c>
      <c r="Q2996" s="3" t="s">
        <v>1845</v>
      </c>
      <c r="R2996" s="3" t="s">
        <v>122</v>
      </c>
      <c r="S2996" s="3" t="s">
        <v>120</v>
      </c>
      <c r="T2996" s="3" t="s">
        <v>123</v>
      </c>
      <c r="U2996" s="3" t="s">
        <v>124</v>
      </c>
      <c r="V2996" s="3" t="s">
        <v>45</v>
      </c>
      <c r="W2996" s="3" t="s">
        <v>34</v>
      </c>
      <c r="X2996" s="3" t="s">
        <v>46</v>
      </c>
      <c r="Y2996" s="3" t="s">
        <v>47</v>
      </c>
      <c r="Z2996" s="3" t="s">
        <v>2189</v>
      </c>
      <c r="AA2996" s="3" t="s">
        <v>3148</v>
      </c>
      <c r="AB2996" s="4">
        <v>11</v>
      </c>
      <c r="AC2996" s="4">
        <v>165990.01</v>
      </c>
      <c r="AD2996" s="4">
        <v>165.99</v>
      </c>
      <c r="AE2996" s="4">
        <v>626000</v>
      </c>
    </row>
    <row r="2997" spans="1:31" ht="22" customHeight="1" x14ac:dyDescent="0.3">
      <c r="A2997" s="5">
        <v>42129</v>
      </c>
      <c r="B2997" s="6" t="s">
        <v>31</v>
      </c>
      <c r="C2997" s="6" t="s">
        <v>1873</v>
      </c>
      <c r="D2997" s="6" t="s">
        <v>33</v>
      </c>
      <c r="E2997" s="6" t="s">
        <v>34</v>
      </c>
      <c r="F2997" s="6" t="s">
        <v>61</v>
      </c>
      <c r="G2997" s="9">
        <v>668366358</v>
      </c>
      <c r="H2997" s="7" t="s">
        <v>68</v>
      </c>
      <c r="I2997" s="6" t="s">
        <v>1874</v>
      </c>
      <c r="J2997" s="6" t="s">
        <v>3060</v>
      </c>
      <c r="K2997" s="7" t="s">
        <v>68</v>
      </c>
      <c r="L2997" s="6" t="s">
        <v>120</v>
      </c>
      <c r="M2997" s="6" t="s">
        <v>61</v>
      </c>
      <c r="N2997" s="7" t="s">
        <v>68</v>
      </c>
      <c r="O2997" s="7" t="s">
        <v>68</v>
      </c>
      <c r="P2997" s="6" t="s">
        <v>3061</v>
      </c>
      <c r="Q2997" s="6" t="s">
        <v>1845</v>
      </c>
      <c r="R2997" s="6" t="s">
        <v>122</v>
      </c>
      <c r="S2997" s="6" t="s">
        <v>120</v>
      </c>
      <c r="T2997" s="6" t="s">
        <v>123</v>
      </c>
      <c r="U2997" s="6" t="s">
        <v>124</v>
      </c>
      <c r="V2997" s="6" t="s">
        <v>45</v>
      </c>
      <c r="W2997" s="6" t="s">
        <v>34</v>
      </c>
      <c r="X2997" s="6" t="s">
        <v>46</v>
      </c>
      <c r="Y2997" s="6" t="s">
        <v>47</v>
      </c>
      <c r="Z2997" s="6" t="s">
        <v>971</v>
      </c>
      <c r="AA2997" s="6" t="s">
        <v>3149</v>
      </c>
      <c r="AB2997" s="7">
        <v>2</v>
      </c>
      <c r="AC2997" s="7">
        <v>16128</v>
      </c>
      <c r="AD2997" s="7">
        <v>16.13</v>
      </c>
      <c r="AE2997" s="7">
        <v>288000</v>
      </c>
    </row>
    <row r="2998" spans="1:31" ht="22" customHeight="1" x14ac:dyDescent="0.3">
      <c r="A2998" s="2">
        <v>42128</v>
      </c>
      <c r="B2998" s="3" t="s">
        <v>31</v>
      </c>
      <c r="C2998" s="3" t="s">
        <v>1873</v>
      </c>
      <c r="D2998" s="3" t="s">
        <v>33</v>
      </c>
      <c r="E2998" s="3" t="s">
        <v>34</v>
      </c>
      <c r="F2998" s="3" t="s">
        <v>61</v>
      </c>
      <c r="G2998" s="8">
        <v>668366358</v>
      </c>
      <c r="H2998" s="4" t="s">
        <v>68</v>
      </c>
      <c r="I2998" s="3" t="s">
        <v>1874</v>
      </c>
      <c r="J2998" s="3" t="s">
        <v>1774</v>
      </c>
      <c r="K2998" s="4" t="s">
        <v>68</v>
      </c>
      <c r="L2998" s="3" t="s">
        <v>1775</v>
      </c>
      <c r="M2998" s="4" t="s">
        <v>68</v>
      </c>
      <c r="N2998" s="4" t="s">
        <v>68</v>
      </c>
      <c r="O2998" s="4" t="s">
        <v>68</v>
      </c>
      <c r="P2998" s="3" t="s">
        <v>1776</v>
      </c>
      <c r="Q2998" s="3" t="s">
        <v>1845</v>
      </c>
      <c r="R2998" s="3" t="s">
        <v>82</v>
      </c>
      <c r="S2998" s="3" t="s">
        <v>79</v>
      </c>
      <c r="T2998" s="3" t="s">
        <v>83</v>
      </c>
      <c r="U2998" s="3" t="s">
        <v>65</v>
      </c>
      <c r="V2998" s="3" t="s">
        <v>45</v>
      </c>
      <c r="W2998" s="3" t="s">
        <v>34</v>
      </c>
      <c r="X2998" s="3" t="s">
        <v>46</v>
      </c>
      <c r="Y2998" s="3" t="s">
        <v>47</v>
      </c>
      <c r="Z2998" s="3" t="s">
        <v>84</v>
      </c>
      <c r="AA2998" s="3" t="s">
        <v>3150</v>
      </c>
      <c r="AB2998" s="4">
        <v>6</v>
      </c>
      <c r="AC2998" s="4">
        <v>86827</v>
      </c>
      <c r="AD2998" s="4">
        <v>86.83</v>
      </c>
      <c r="AE2998" s="4">
        <v>306000</v>
      </c>
    </row>
    <row r="2999" spans="1:31" ht="22" customHeight="1" x14ac:dyDescent="0.3">
      <c r="A2999" s="5">
        <v>42125</v>
      </c>
      <c r="B2999" s="6" t="s">
        <v>31</v>
      </c>
      <c r="C2999" s="6" t="s">
        <v>1873</v>
      </c>
      <c r="D2999" s="6" t="s">
        <v>33</v>
      </c>
      <c r="E2999" s="6" t="s">
        <v>34</v>
      </c>
      <c r="F2999" s="6" t="s">
        <v>61</v>
      </c>
      <c r="G2999" s="9">
        <v>668366358</v>
      </c>
      <c r="H2999" s="7" t="s">
        <v>68</v>
      </c>
      <c r="I2999" s="6" t="s">
        <v>1874</v>
      </c>
      <c r="J2999" s="6" t="s">
        <v>3145</v>
      </c>
      <c r="K2999" s="6" t="s">
        <v>3146</v>
      </c>
      <c r="L2999" s="6" t="s">
        <v>79</v>
      </c>
      <c r="M2999" s="6" t="s">
        <v>201</v>
      </c>
      <c r="N2999" s="9">
        <v>1261517012</v>
      </c>
      <c r="O2999" s="7" t="s">
        <v>68</v>
      </c>
      <c r="P2999" s="6" t="s">
        <v>3147</v>
      </c>
      <c r="Q2999" s="6" t="s">
        <v>1845</v>
      </c>
      <c r="R2999" s="6" t="s">
        <v>122</v>
      </c>
      <c r="S2999" s="6" t="s">
        <v>120</v>
      </c>
      <c r="T2999" s="6" t="s">
        <v>123</v>
      </c>
      <c r="U2999" s="6" t="s">
        <v>124</v>
      </c>
      <c r="V2999" s="6" t="s">
        <v>45</v>
      </c>
      <c r="W2999" s="6" t="s">
        <v>34</v>
      </c>
      <c r="X2999" s="6" t="s">
        <v>46</v>
      </c>
      <c r="Y2999" s="6" t="s">
        <v>47</v>
      </c>
      <c r="Z2999" s="6" t="s">
        <v>3151</v>
      </c>
      <c r="AA2999" s="6" t="s">
        <v>3152</v>
      </c>
      <c r="AB2999" s="7">
        <v>11</v>
      </c>
      <c r="AC2999" s="7">
        <v>165990.01</v>
      </c>
      <c r="AD2999" s="7">
        <v>165.99</v>
      </c>
      <c r="AE2999" s="7">
        <v>827000</v>
      </c>
    </row>
    <row r="3000" spans="1:31" ht="22" customHeight="1" x14ac:dyDescent="0.3">
      <c r="A3000" s="2">
        <v>42122</v>
      </c>
      <c r="B3000" s="3" t="s">
        <v>31</v>
      </c>
      <c r="C3000" s="3" t="s">
        <v>1873</v>
      </c>
      <c r="D3000" s="3" t="s">
        <v>33</v>
      </c>
      <c r="E3000" s="3" t="s">
        <v>34</v>
      </c>
      <c r="F3000" s="3" t="s">
        <v>61</v>
      </c>
      <c r="G3000" s="8">
        <v>668366358</v>
      </c>
      <c r="H3000" s="4" t="s">
        <v>68</v>
      </c>
      <c r="I3000" s="3" t="s">
        <v>1874</v>
      </c>
      <c r="J3000" s="3" t="s">
        <v>3145</v>
      </c>
      <c r="K3000" s="3" t="s">
        <v>3146</v>
      </c>
      <c r="L3000" s="3" t="s">
        <v>79</v>
      </c>
      <c r="M3000" s="3" t="s">
        <v>201</v>
      </c>
      <c r="N3000" s="8">
        <v>1261517012</v>
      </c>
      <c r="O3000" s="4" t="s">
        <v>68</v>
      </c>
      <c r="P3000" s="3" t="s">
        <v>3147</v>
      </c>
      <c r="Q3000" s="3" t="s">
        <v>1845</v>
      </c>
      <c r="R3000" s="3" t="s">
        <v>122</v>
      </c>
      <c r="S3000" s="3" t="s">
        <v>120</v>
      </c>
      <c r="T3000" s="3" t="s">
        <v>123</v>
      </c>
      <c r="U3000" s="3" t="s">
        <v>124</v>
      </c>
      <c r="V3000" s="3" t="s">
        <v>45</v>
      </c>
      <c r="W3000" s="3" t="s">
        <v>34</v>
      </c>
      <c r="X3000" s="3" t="s">
        <v>46</v>
      </c>
      <c r="Y3000" s="3" t="s">
        <v>47</v>
      </c>
      <c r="Z3000" s="3" t="s">
        <v>2189</v>
      </c>
      <c r="AA3000" s="3" t="s">
        <v>3153</v>
      </c>
      <c r="AB3000" s="4">
        <v>11</v>
      </c>
      <c r="AC3000" s="4">
        <v>165990.01</v>
      </c>
      <c r="AD3000" s="4">
        <v>165.99</v>
      </c>
      <c r="AE3000" s="4">
        <v>571000</v>
      </c>
    </row>
    <row r="3001" spans="1:31" ht="22" hidden="1" customHeight="1" x14ac:dyDescent="0.3">
      <c r="A3001" s="5">
        <v>42120</v>
      </c>
      <c r="B3001" s="6" t="s">
        <v>341</v>
      </c>
      <c r="C3001" s="6" t="s">
        <v>342</v>
      </c>
      <c r="D3001" s="7" t="s">
        <v>68</v>
      </c>
      <c r="E3001" s="7" t="s">
        <v>68</v>
      </c>
      <c r="F3001" s="7" t="s">
        <v>68</v>
      </c>
      <c r="G3001" s="7" t="s">
        <v>68</v>
      </c>
      <c r="H3001" s="7" t="s">
        <v>68</v>
      </c>
      <c r="I3001" s="6" t="s">
        <v>343</v>
      </c>
      <c r="J3001" s="6" t="s">
        <v>108</v>
      </c>
      <c r="K3001" s="6" t="s">
        <v>109</v>
      </c>
      <c r="L3001" s="6" t="s">
        <v>110</v>
      </c>
      <c r="M3001" s="6" t="s">
        <v>61</v>
      </c>
      <c r="N3001" s="7">
        <v>4753761516.5299997</v>
      </c>
      <c r="O3001" s="7">
        <v>5421594553.2399998</v>
      </c>
      <c r="P3001" s="6" t="s">
        <v>1856</v>
      </c>
      <c r="Q3001" s="6" t="s">
        <v>344</v>
      </c>
      <c r="R3001" s="6" t="s">
        <v>133</v>
      </c>
      <c r="S3001" s="6" t="s">
        <v>110</v>
      </c>
      <c r="T3001" s="6" t="s">
        <v>134</v>
      </c>
      <c r="U3001" s="6" t="s">
        <v>115</v>
      </c>
      <c r="V3001" s="6" t="s">
        <v>45</v>
      </c>
      <c r="W3001" s="6" t="s">
        <v>34</v>
      </c>
      <c r="X3001" s="6" t="s">
        <v>46</v>
      </c>
      <c r="Y3001" s="6" t="s">
        <v>47</v>
      </c>
      <c r="Z3001" s="6" t="s">
        <v>971</v>
      </c>
      <c r="AA3001" s="6" t="s">
        <v>3154</v>
      </c>
      <c r="AB3001" s="7">
        <v>4</v>
      </c>
      <c r="AC3001" s="7">
        <v>47238</v>
      </c>
      <c r="AD3001" s="7">
        <v>47.24</v>
      </c>
      <c r="AE3001" s="7">
        <v>808000</v>
      </c>
    </row>
    <row r="3002" spans="1:31" ht="22" customHeight="1" x14ac:dyDescent="0.3">
      <c r="A3002" s="2">
        <v>42117</v>
      </c>
      <c r="B3002" s="3" t="s">
        <v>31</v>
      </c>
      <c r="C3002" s="3" t="s">
        <v>1873</v>
      </c>
      <c r="D3002" s="3" t="s">
        <v>33</v>
      </c>
      <c r="E3002" s="3" t="s">
        <v>34</v>
      </c>
      <c r="F3002" s="3" t="s">
        <v>61</v>
      </c>
      <c r="G3002" s="8">
        <v>668366358</v>
      </c>
      <c r="H3002" s="4" t="s">
        <v>68</v>
      </c>
      <c r="I3002" s="3" t="s">
        <v>1874</v>
      </c>
      <c r="J3002" s="3" t="s">
        <v>2663</v>
      </c>
      <c r="K3002" s="4" t="s">
        <v>68</v>
      </c>
      <c r="L3002" s="3" t="s">
        <v>120</v>
      </c>
      <c r="M3002" s="4" t="s">
        <v>68</v>
      </c>
      <c r="N3002" s="4" t="s">
        <v>68</v>
      </c>
      <c r="O3002" s="4" t="s">
        <v>68</v>
      </c>
      <c r="P3002" s="3" t="s">
        <v>2664</v>
      </c>
      <c r="Q3002" s="3" t="s">
        <v>1845</v>
      </c>
      <c r="R3002" s="3" t="s">
        <v>122</v>
      </c>
      <c r="S3002" s="3" t="s">
        <v>120</v>
      </c>
      <c r="T3002" s="3" t="s">
        <v>123</v>
      </c>
      <c r="U3002" s="3" t="s">
        <v>124</v>
      </c>
      <c r="V3002" s="3" t="s">
        <v>45</v>
      </c>
      <c r="W3002" s="3" t="s">
        <v>34</v>
      </c>
      <c r="X3002" s="3" t="s">
        <v>46</v>
      </c>
      <c r="Y3002" s="3" t="s">
        <v>47</v>
      </c>
      <c r="Z3002" s="3" t="s">
        <v>2189</v>
      </c>
      <c r="AA3002" s="3" t="s">
        <v>3155</v>
      </c>
      <c r="AB3002" s="4">
        <v>10</v>
      </c>
      <c r="AC3002" s="4">
        <v>150899.99</v>
      </c>
      <c r="AD3002" s="4">
        <v>150.9</v>
      </c>
      <c r="AE3002" s="4">
        <v>519000</v>
      </c>
    </row>
    <row r="3003" spans="1:31" ht="22" customHeight="1" x14ac:dyDescent="0.3">
      <c r="A3003" s="5">
        <v>42117</v>
      </c>
      <c r="B3003" s="6" t="s">
        <v>31</v>
      </c>
      <c r="C3003" s="6" t="s">
        <v>1873</v>
      </c>
      <c r="D3003" s="6" t="s">
        <v>33</v>
      </c>
      <c r="E3003" s="6" t="s">
        <v>34</v>
      </c>
      <c r="F3003" s="6" t="s">
        <v>61</v>
      </c>
      <c r="G3003" s="9">
        <v>668366358</v>
      </c>
      <c r="H3003" s="7" t="s">
        <v>68</v>
      </c>
      <c r="I3003" s="6" t="s">
        <v>1874</v>
      </c>
      <c r="J3003" s="6" t="s">
        <v>2278</v>
      </c>
      <c r="K3003" s="7" t="s">
        <v>68</v>
      </c>
      <c r="L3003" s="7" t="s">
        <v>68</v>
      </c>
      <c r="M3003" s="7" t="s">
        <v>68</v>
      </c>
      <c r="N3003" s="7" t="s">
        <v>68</v>
      </c>
      <c r="O3003" s="7" t="s">
        <v>68</v>
      </c>
      <c r="P3003" s="6" t="s">
        <v>2279</v>
      </c>
      <c r="Q3003" s="6" t="s">
        <v>1845</v>
      </c>
      <c r="R3003" s="6" t="s">
        <v>122</v>
      </c>
      <c r="S3003" s="6" t="s">
        <v>120</v>
      </c>
      <c r="T3003" s="6" t="s">
        <v>123</v>
      </c>
      <c r="U3003" s="6" t="s">
        <v>124</v>
      </c>
      <c r="V3003" s="6" t="s">
        <v>45</v>
      </c>
      <c r="W3003" s="6" t="s">
        <v>34</v>
      </c>
      <c r="X3003" s="6" t="s">
        <v>46</v>
      </c>
      <c r="Y3003" s="6" t="s">
        <v>47</v>
      </c>
      <c r="Z3003" s="6" t="s">
        <v>2189</v>
      </c>
      <c r="AA3003" s="6" t="s">
        <v>3156</v>
      </c>
      <c r="AB3003" s="7">
        <v>11</v>
      </c>
      <c r="AC3003" s="7">
        <v>182490.01</v>
      </c>
      <c r="AD3003" s="7">
        <v>182.49</v>
      </c>
      <c r="AE3003" s="7">
        <v>627000</v>
      </c>
    </row>
    <row r="3004" spans="1:31" ht="22" customHeight="1" x14ac:dyDescent="0.3">
      <c r="A3004" s="2">
        <v>42117</v>
      </c>
      <c r="B3004" s="3" t="s">
        <v>31</v>
      </c>
      <c r="C3004" s="3" t="s">
        <v>1873</v>
      </c>
      <c r="D3004" s="3" t="s">
        <v>33</v>
      </c>
      <c r="E3004" s="3" t="s">
        <v>34</v>
      </c>
      <c r="F3004" s="3" t="s">
        <v>61</v>
      </c>
      <c r="G3004" s="8">
        <v>668366358</v>
      </c>
      <c r="H3004" s="4" t="s">
        <v>68</v>
      </c>
      <c r="I3004" s="3" t="s">
        <v>1874</v>
      </c>
      <c r="J3004" s="3" t="s">
        <v>2278</v>
      </c>
      <c r="K3004" s="4" t="s">
        <v>68</v>
      </c>
      <c r="L3004" s="4" t="s">
        <v>68</v>
      </c>
      <c r="M3004" s="4" t="s">
        <v>68</v>
      </c>
      <c r="N3004" s="4" t="s">
        <v>68</v>
      </c>
      <c r="O3004" s="4" t="s">
        <v>68</v>
      </c>
      <c r="P3004" s="3" t="s">
        <v>2279</v>
      </c>
      <c r="Q3004" s="3" t="s">
        <v>1845</v>
      </c>
      <c r="R3004" s="3" t="s">
        <v>122</v>
      </c>
      <c r="S3004" s="3" t="s">
        <v>120</v>
      </c>
      <c r="T3004" s="3" t="s">
        <v>123</v>
      </c>
      <c r="U3004" s="3" t="s">
        <v>124</v>
      </c>
      <c r="V3004" s="3" t="s">
        <v>45</v>
      </c>
      <c r="W3004" s="3" t="s">
        <v>34</v>
      </c>
      <c r="X3004" s="3" t="s">
        <v>46</v>
      </c>
      <c r="Y3004" s="3" t="s">
        <v>47</v>
      </c>
      <c r="Z3004" s="3" t="s">
        <v>2189</v>
      </c>
      <c r="AA3004" s="3" t="s">
        <v>3157</v>
      </c>
      <c r="AB3004" s="4">
        <v>10</v>
      </c>
      <c r="AC3004" s="4">
        <v>165899.99</v>
      </c>
      <c r="AD3004" s="4">
        <v>165.9</v>
      </c>
      <c r="AE3004" s="4">
        <v>570000</v>
      </c>
    </row>
    <row r="3005" spans="1:31" ht="22" customHeight="1" x14ac:dyDescent="0.3">
      <c r="A3005" s="5">
        <v>42117</v>
      </c>
      <c r="B3005" s="6" t="s">
        <v>31</v>
      </c>
      <c r="C3005" s="6" t="s">
        <v>1873</v>
      </c>
      <c r="D3005" s="6" t="s">
        <v>33</v>
      </c>
      <c r="E3005" s="6" t="s">
        <v>34</v>
      </c>
      <c r="F3005" s="6" t="s">
        <v>61</v>
      </c>
      <c r="G3005" s="9">
        <v>668366358</v>
      </c>
      <c r="H3005" s="7" t="s">
        <v>68</v>
      </c>
      <c r="I3005" s="6" t="s">
        <v>1874</v>
      </c>
      <c r="J3005" s="6" t="s">
        <v>2663</v>
      </c>
      <c r="K3005" s="7" t="s">
        <v>68</v>
      </c>
      <c r="L3005" s="6" t="s">
        <v>120</v>
      </c>
      <c r="M3005" s="7" t="s">
        <v>68</v>
      </c>
      <c r="N3005" s="7" t="s">
        <v>68</v>
      </c>
      <c r="O3005" s="7" t="s">
        <v>68</v>
      </c>
      <c r="P3005" s="6" t="s">
        <v>2664</v>
      </c>
      <c r="Q3005" s="6" t="s">
        <v>1845</v>
      </c>
      <c r="R3005" s="6" t="s">
        <v>122</v>
      </c>
      <c r="S3005" s="6" t="s">
        <v>120</v>
      </c>
      <c r="T3005" s="6" t="s">
        <v>123</v>
      </c>
      <c r="U3005" s="6" t="s">
        <v>124</v>
      </c>
      <c r="V3005" s="6" t="s">
        <v>45</v>
      </c>
      <c r="W3005" s="6" t="s">
        <v>34</v>
      </c>
      <c r="X3005" s="6" t="s">
        <v>46</v>
      </c>
      <c r="Y3005" s="6" t="s">
        <v>47</v>
      </c>
      <c r="Z3005" s="6" t="s">
        <v>2189</v>
      </c>
      <c r="AA3005" s="6" t="s">
        <v>3158</v>
      </c>
      <c r="AB3005" s="7">
        <v>10</v>
      </c>
      <c r="AC3005" s="7">
        <v>150899.99</v>
      </c>
      <c r="AD3005" s="7">
        <v>150.9</v>
      </c>
      <c r="AE3005" s="7">
        <v>519000</v>
      </c>
    </row>
    <row r="3006" spans="1:31" ht="22" customHeight="1" x14ac:dyDescent="0.3">
      <c r="A3006" s="2">
        <v>42113</v>
      </c>
      <c r="B3006" s="3" t="s">
        <v>31</v>
      </c>
      <c r="C3006" s="3" t="s">
        <v>1873</v>
      </c>
      <c r="D3006" s="3" t="s">
        <v>33</v>
      </c>
      <c r="E3006" s="3" t="s">
        <v>34</v>
      </c>
      <c r="F3006" s="3" t="s">
        <v>61</v>
      </c>
      <c r="G3006" s="8">
        <v>668366358</v>
      </c>
      <c r="H3006" s="4" t="s">
        <v>68</v>
      </c>
      <c r="I3006" s="3" t="s">
        <v>1874</v>
      </c>
      <c r="J3006" s="3" t="s">
        <v>1676</v>
      </c>
      <c r="K3006" s="3" t="s">
        <v>1677</v>
      </c>
      <c r="L3006" s="3" t="s">
        <v>92</v>
      </c>
      <c r="M3006" s="3" t="s">
        <v>61</v>
      </c>
      <c r="N3006" s="8">
        <v>42196711</v>
      </c>
      <c r="O3006" s="4" t="s">
        <v>68</v>
      </c>
      <c r="P3006" s="3" t="s">
        <v>1678</v>
      </c>
      <c r="Q3006" s="3" t="s">
        <v>1845</v>
      </c>
      <c r="R3006" s="3" t="s">
        <v>91</v>
      </c>
      <c r="S3006" s="3" t="s">
        <v>92</v>
      </c>
      <c r="T3006" s="3" t="s">
        <v>93</v>
      </c>
      <c r="U3006" s="3" t="s">
        <v>94</v>
      </c>
      <c r="V3006" s="3" t="s">
        <v>45</v>
      </c>
      <c r="W3006" s="3" t="s">
        <v>34</v>
      </c>
      <c r="X3006" s="3" t="s">
        <v>46</v>
      </c>
      <c r="Y3006" s="3" t="s">
        <v>47</v>
      </c>
      <c r="Z3006" s="3" t="s">
        <v>205</v>
      </c>
      <c r="AA3006" s="3" t="s">
        <v>3159</v>
      </c>
      <c r="AB3006" s="4">
        <v>14</v>
      </c>
      <c r="AC3006" s="4">
        <v>174888</v>
      </c>
      <c r="AD3006" s="4">
        <v>174.89</v>
      </c>
      <c r="AE3006" s="4">
        <v>2916000</v>
      </c>
    </row>
    <row r="3007" spans="1:31" ht="22" customHeight="1" x14ac:dyDescent="0.3">
      <c r="A3007" s="5">
        <v>42110</v>
      </c>
      <c r="B3007" s="6" t="s">
        <v>31</v>
      </c>
      <c r="C3007" s="6" t="s">
        <v>1873</v>
      </c>
      <c r="D3007" s="6" t="s">
        <v>33</v>
      </c>
      <c r="E3007" s="6" t="s">
        <v>34</v>
      </c>
      <c r="F3007" s="6" t="s">
        <v>61</v>
      </c>
      <c r="G3007" s="9">
        <v>668366358</v>
      </c>
      <c r="H3007" s="7" t="s">
        <v>68</v>
      </c>
      <c r="I3007" s="6" t="s">
        <v>1874</v>
      </c>
      <c r="J3007" s="6" t="s">
        <v>2501</v>
      </c>
      <c r="K3007" s="7" t="s">
        <v>68</v>
      </c>
      <c r="L3007" s="6" t="s">
        <v>120</v>
      </c>
      <c r="M3007" s="7" t="s">
        <v>68</v>
      </c>
      <c r="N3007" s="7" t="s">
        <v>68</v>
      </c>
      <c r="O3007" s="7" t="s">
        <v>68</v>
      </c>
      <c r="P3007" s="6" t="s">
        <v>2557</v>
      </c>
      <c r="Q3007" s="6" t="s">
        <v>1845</v>
      </c>
      <c r="R3007" s="6" t="s">
        <v>122</v>
      </c>
      <c r="S3007" s="6" t="s">
        <v>120</v>
      </c>
      <c r="T3007" s="6" t="s">
        <v>123</v>
      </c>
      <c r="U3007" s="6" t="s">
        <v>124</v>
      </c>
      <c r="V3007" s="6" t="s">
        <v>45</v>
      </c>
      <c r="W3007" s="6" t="s">
        <v>34</v>
      </c>
      <c r="X3007" s="6" t="s">
        <v>46</v>
      </c>
      <c r="Y3007" s="6" t="s">
        <v>47</v>
      </c>
      <c r="Z3007" s="6" t="s">
        <v>2189</v>
      </c>
      <c r="AA3007" s="6" t="s">
        <v>3160</v>
      </c>
      <c r="AB3007" s="7">
        <v>10</v>
      </c>
      <c r="AC3007" s="7">
        <v>150899.99</v>
      </c>
      <c r="AD3007" s="7">
        <v>150.9</v>
      </c>
      <c r="AE3007" s="7">
        <v>519000</v>
      </c>
    </row>
    <row r="3008" spans="1:31" ht="22" customHeight="1" x14ac:dyDescent="0.3">
      <c r="A3008" s="2">
        <v>42110</v>
      </c>
      <c r="B3008" s="3" t="s">
        <v>31</v>
      </c>
      <c r="C3008" s="3" t="s">
        <v>1873</v>
      </c>
      <c r="D3008" s="3" t="s">
        <v>33</v>
      </c>
      <c r="E3008" s="3" t="s">
        <v>34</v>
      </c>
      <c r="F3008" s="3" t="s">
        <v>61</v>
      </c>
      <c r="G3008" s="8">
        <v>668366358</v>
      </c>
      <c r="H3008" s="4" t="s">
        <v>68</v>
      </c>
      <c r="I3008" s="3" t="s">
        <v>1874</v>
      </c>
      <c r="J3008" s="3" t="s">
        <v>2278</v>
      </c>
      <c r="K3008" s="4" t="s">
        <v>68</v>
      </c>
      <c r="L3008" s="4" t="s">
        <v>68</v>
      </c>
      <c r="M3008" s="4" t="s">
        <v>68</v>
      </c>
      <c r="N3008" s="4" t="s">
        <v>68</v>
      </c>
      <c r="O3008" s="4" t="s">
        <v>68</v>
      </c>
      <c r="P3008" s="3" t="s">
        <v>2279</v>
      </c>
      <c r="Q3008" s="3" t="s">
        <v>1845</v>
      </c>
      <c r="R3008" s="3" t="s">
        <v>316</v>
      </c>
      <c r="S3008" s="3" t="s">
        <v>120</v>
      </c>
      <c r="T3008" s="3" t="s">
        <v>317</v>
      </c>
      <c r="U3008" s="3" t="s">
        <v>124</v>
      </c>
      <c r="V3008" s="3" t="s">
        <v>45</v>
      </c>
      <c r="W3008" s="3" t="s">
        <v>34</v>
      </c>
      <c r="X3008" s="3" t="s">
        <v>46</v>
      </c>
      <c r="Y3008" s="3" t="s">
        <v>47</v>
      </c>
      <c r="Z3008" s="3" t="s">
        <v>2189</v>
      </c>
      <c r="AA3008" s="3" t="s">
        <v>3157</v>
      </c>
      <c r="AB3008" s="4">
        <v>10</v>
      </c>
      <c r="AC3008" s="4">
        <v>165899.99</v>
      </c>
      <c r="AD3008" s="4">
        <v>165.9</v>
      </c>
      <c r="AE3008" s="4">
        <v>570000</v>
      </c>
    </row>
    <row r="3009" spans="1:31" ht="22" customHeight="1" x14ac:dyDescent="0.3">
      <c r="A3009" s="5">
        <v>42110</v>
      </c>
      <c r="B3009" s="6" t="s">
        <v>31</v>
      </c>
      <c r="C3009" s="6" t="s">
        <v>1873</v>
      </c>
      <c r="D3009" s="6" t="s">
        <v>33</v>
      </c>
      <c r="E3009" s="6" t="s">
        <v>34</v>
      </c>
      <c r="F3009" s="6" t="s">
        <v>61</v>
      </c>
      <c r="G3009" s="9">
        <v>668366358</v>
      </c>
      <c r="H3009" s="7" t="s">
        <v>68</v>
      </c>
      <c r="I3009" s="6" t="s">
        <v>1874</v>
      </c>
      <c r="J3009" s="6" t="s">
        <v>2501</v>
      </c>
      <c r="K3009" s="7" t="s">
        <v>68</v>
      </c>
      <c r="L3009" s="6" t="s">
        <v>120</v>
      </c>
      <c r="M3009" s="7" t="s">
        <v>68</v>
      </c>
      <c r="N3009" s="7" t="s">
        <v>68</v>
      </c>
      <c r="O3009" s="7" t="s">
        <v>68</v>
      </c>
      <c r="P3009" s="6" t="s">
        <v>2557</v>
      </c>
      <c r="Q3009" s="6" t="s">
        <v>1845</v>
      </c>
      <c r="R3009" s="6" t="s">
        <v>122</v>
      </c>
      <c r="S3009" s="6" t="s">
        <v>120</v>
      </c>
      <c r="T3009" s="6" t="s">
        <v>123</v>
      </c>
      <c r="U3009" s="6" t="s">
        <v>124</v>
      </c>
      <c r="V3009" s="6" t="s">
        <v>45</v>
      </c>
      <c r="W3009" s="6" t="s">
        <v>34</v>
      </c>
      <c r="X3009" s="6" t="s">
        <v>46</v>
      </c>
      <c r="Y3009" s="6" t="s">
        <v>47</v>
      </c>
      <c r="Z3009" s="6" t="s">
        <v>2189</v>
      </c>
      <c r="AA3009" s="6" t="s">
        <v>3160</v>
      </c>
      <c r="AB3009" s="7">
        <v>10</v>
      </c>
      <c r="AC3009" s="7">
        <v>150899.99</v>
      </c>
      <c r="AD3009" s="7">
        <v>150.9</v>
      </c>
      <c r="AE3009" s="7">
        <v>519000</v>
      </c>
    </row>
    <row r="3010" spans="1:31" ht="22" customHeight="1" x14ac:dyDescent="0.3">
      <c r="A3010" s="2">
        <v>42110</v>
      </c>
      <c r="B3010" s="3" t="s">
        <v>31</v>
      </c>
      <c r="C3010" s="3" t="s">
        <v>1873</v>
      </c>
      <c r="D3010" s="3" t="s">
        <v>33</v>
      </c>
      <c r="E3010" s="3" t="s">
        <v>34</v>
      </c>
      <c r="F3010" s="3" t="s">
        <v>61</v>
      </c>
      <c r="G3010" s="8">
        <v>668366358</v>
      </c>
      <c r="H3010" s="4" t="s">
        <v>68</v>
      </c>
      <c r="I3010" s="3" t="s">
        <v>1874</v>
      </c>
      <c r="J3010" s="3" t="s">
        <v>2501</v>
      </c>
      <c r="K3010" s="4" t="s">
        <v>68</v>
      </c>
      <c r="L3010" s="3" t="s">
        <v>120</v>
      </c>
      <c r="M3010" s="4" t="s">
        <v>68</v>
      </c>
      <c r="N3010" s="4" t="s">
        <v>68</v>
      </c>
      <c r="O3010" s="4" t="s">
        <v>68</v>
      </c>
      <c r="P3010" s="3" t="s">
        <v>2557</v>
      </c>
      <c r="Q3010" s="3" t="s">
        <v>1845</v>
      </c>
      <c r="R3010" s="3" t="s">
        <v>122</v>
      </c>
      <c r="S3010" s="3" t="s">
        <v>120</v>
      </c>
      <c r="T3010" s="3" t="s">
        <v>123</v>
      </c>
      <c r="U3010" s="3" t="s">
        <v>124</v>
      </c>
      <c r="V3010" s="3" t="s">
        <v>45</v>
      </c>
      <c r="W3010" s="3" t="s">
        <v>34</v>
      </c>
      <c r="X3010" s="3" t="s">
        <v>46</v>
      </c>
      <c r="Y3010" s="3" t="s">
        <v>47</v>
      </c>
      <c r="Z3010" s="3" t="s">
        <v>2189</v>
      </c>
      <c r="AA3010" s="3" t="s">
        <v>3160</v>
      </c>
      <c r="AB3010" s="4">
        <v>10</v>
      </c>
      <c r="AC3010" s="4">
        <v>150899.99</v>
      </c>
      <c r="AD3010" s="4">
        <v>150.9</v>
      </c>
      <c r="AE3010" s="4">
        <v>519000</v>
      </c>
    </row>
    <row r="3011" spans="1:31" ht="22" customHeight="1" x14ac:dyDescent="0.3">
      <c r="A3011" s="5">
        <v>42110</v>
      </c>
      <c r="B3011" s="6" t="s">
        <v>31</v>
      </c>
      <c r="C3011" s="6" t="s">
        <v>1873</v>
      </c>
      <c r="D3011" s="6" t="s">
        <v>33</v>
      </c>
      <c r="E3011" s="6" t="s">
        <v>34</v>
      </c>
      <c r="F3011" s="6" t="s">
        <v>61</v>
      </c>
      <c r="G3011" s="9">
        <v>668366358</v>
      </c>
      <c r="H3011" s="7" t="s">
        <v>68</v>
      </c>
      <c r="I3011" s="6" t="s">
        <v>1874</v>
      </c>
      <c r="J3011" s="6" t="s">
        <v>2501</v>
      </c>
      <c r="K3011" s="7" t="s">
        <v>68</v>
      </c>
      <c r="L3011" s="6" t="s">
        <v>120</v>
      </c>
      <c r="M3011" s="7" t="s">
        <v>68</v>
      </c>
      <c r="N3011" s="7" t="s">
        <v>68</v>
      </c>
      <c r="O3011" s="7" t="s">
        <v>68</v>
      </c>
      <c r="P3011" s="6" t="s">
        <v>2557</v>
      </c>
      <c r="Q3011" s="6" t="s">
        <v>1845</v>
      </c>
      <c r="R3011" s="6" t="s">
        <v>122</v>
      </c>
      <c r="S3011" s="6" t="s">
        <v>120</v>
      </c>
      <c r="T3011" s="6" t="s">
        <v>123</v>
      </c>
      <c r="U3011" s="6" t="s">
        <v>124</v>
      </c>
      <c r="V3011" s="6" t="s">
        <v>45</v>
      </c>
      <c r="W3011" s="6" t="s">
        <v>34</v>
      </c>
      <c r="X3011" s="6" t="s">
        <v>46</v>
      </c>
      <c r="Y3011" s="6" t="s">
        <v>47</v>
      </c>
      <c r="Z3011" s="6" t="s">
        <v>2189</v>
      </c>
      <c r="AA3011" s="6" t="s">
        <v>3161</v>
      </c>
      <c r="AB3011" s="7">
        <v>3</v>
      </c>
      <c r="AC3011" s="7">
        <v>45270</v>
      </c>
      <c r="AD3011" s="7">
        <v>45.27</v>
      </c>
      <c r="AE3011" s="7">
        <v>156000</v>
      </c>
    </row>
    <row r="3012" spans="1:31" ht="22" customHeight="1" x14ac:dyDescent="0.3">
      <c r="A3012" s="2">
        <v>42109</v>
      </c>
      <c r="B3012" s="3" t="s">
        <v>31</v>
      </c>
      <c r="C3012" s="3" t="s">
        <v>1873</v>
      </c>
      <c r="D3012" s="3" t="s">
        <v>33</v>
      </c>
      <c r="E3012" s="3" t="s">
        <v>34</v>
      </c>
      <c r="F3012" s="3" t="s">
        <v>61</v>
      </c>
      <c r="G3012" s="8">
        <v>668366358</v>
      </c>
      <c r="H3012" s="4" t="s">
        <v>68</v>
      </c>
      <c r="I3012" s="3" t="s">
        <v>1874</v>
      </c>
      <c r="J3012" s="3" t="s">
        <v>2876</v>
      </c>
      <c r="K3012" s="4" t="s">
        <v>68</v>
      </c>
      <c r="L3012" s="3" t="s">
        <v>120</v>
      </c>
      <c r="M3012" s="4" t="s">
        <v>68</v>
      </c>
      <c r="N3012" s="4" t="s">
        <v>68</v>
      </c>
      <c r="O3012" s="4" t="s">
        <v>68</v>
      </c>
      <c r="P3012" s="3" t="s">
        <v>2877</v>
      </c>
      <c r="Q3012" s="3" t="s">
        <v>1845</v>
      </c>
      <c r="R3012" s="3" t="s">
        <v>122</v>
      </c>
      <c r="S3012" s="3" t="s">
        <v>120</v>
      </c>
      <c r="T3012" s="3" t="s">
        <v>123</v>
      </c>
      <c r="U3012" s="3" t="s">
        <v>124</v>
      </c>
      <c r="V3012" s="3" t="s">
        <v>45</v>
      </c>
      <c r="W3012" s="3" t="s">
        <v>34</v>
      </c>
      <c r="X3012" s="3" t="s">
        <v>46</v>
      </c>
      <c r="Y3012" s="3" t="s">
        <v>47</v>
      </c>
      <c r="Z3012" s="3" t="s">
        <v>163</v>
      </c>
      <c r="AA3012" s="3" t="s">
        <v>3162</v>
      </c>
      <c r="AB3012" s="4">
        <v>1</v>
      </c>
      <c r="AC3012" s="4">
        <v>7540</v>
      </c>
      <c r="AD3012" s="4">
        <v>7.54</v>
      </c>
      <c r="AE3012" s="4">
        <v>89600</v>
      </c>
    </row>
    <row r="3013" spans="1:31" ht="22" customHeight="1" x14ac:dyDescent="0.3">
      <c r="A3013" s="5">
        <v>42103</v>
      </c>
      <c r="B3013" s="6" t="s">
        <v>31</v>
      </c>
      <c r="C3013" s="6" t="s">
        <v>1873</v>
      </c>
      <c r="D3013" s="6" t="s">
        <v>33</v>
      </c>
      <c r="E3013" s="6" t="s">
        <v>34</v>
      </c>
      <c r="F3013" s="6" t="s">
        <v>61</v>
      </c>
      <c r="G3013" s="9">
        <v>668366358</v>
      </c>
      <c r="H3013" s="7" t="s">
        <v>68</v>
      </c>
      <c r="I3013" s="6" t="s">
        <v>1874</v>
      </c>
      <c r="J3013" s="6" t="s">
        <v>2620</v>
      </c>
      <c r="K3013" s="7" t="s">
        <v>68</v>
      </c>
      <c r="L3013" s="6" t="s">
        <v>120</v>
      </c>
      <c r="M3013" s="6" t="s">
        <v>61</v>
      </c>
      <c r="N3013" s="7" t="s">
        <v>68</v>
      </c>
      <c r="O3013" s="7" t="s">
        <v>68</v>
      </c>
      <c r="P3013" s="6" t="s">
        <v>2621</v>
      </c>
      <c r="Q3013" s="6" t="s">
        <v>1845</v>
      </c>
      <c r="R3013" s="6" t="s">
        <v>122</v>
      </c>
      <c r="S3013" s="6" t="s">
        <v>120</v>
      </c>
      <c r="T3013" s="6" t="s">
        <v>123</v>
      </c>
      <c r="U3013" s="6" t="s">
        <v>124</v>
      </c>
      <c r="V3013" s="6" t="s">
        <v>45</v>
      </c>
      <c r="W3013" s="6" t="s">
        <v>34</v>
      </c>
      <c r="X3013" s="6" t="s">
        <v>46</v>
      </c>
      <c r="Y3013" s="6" t="s">
        <v>47</v>
      </c>
      <c r="Z3013" s="6" t="s">
        <v>129</v>
      </c>
      <c r="AA3013" s="6" t="s">
        <v>3163</v>
      </c>
      <c r="AB3013" s="7">
        <v>1</v>
      </c>
      <c r="AC3013" s="7">
        <v>21720</v>
      </c>
      <c r="AD3013" s="7">
        <v>21.72</v>
      </c>
      <c r="AE3013" s="7">
        <v>447000</v>
      </c>
    </row>
    <row r="3014" spans="1:31" ht="22" customHeight="1" x14ac:dyDescent="0.3">
      <c r="A3014" s="2">
        <v>42083</v>
      </c>
      <c r="B3014" s="3" t="s">
        <v>31</v>
      </c>
      <c r="C3014" s="3" t="s">
        <v>1873</v>
      </c>
      <c r="D3014" s="3" t="s">
        <v>33</v>
      </c>
      <c r="E3014" s="3" t="s">
        <v>34</v>
      </c>
      <c r="F3014" s="3" t="s">
        <v>61</v>
      </c>
      <c r="G3014" s="8">
        <v>668366358</v>
      </c>
      <c r="H3014" s="4" t="s">
        <v>68</v>
      </c>
      <c r="I3014" s="3" t="s">
        <v>1874</v>
      </c>
      <c r="J3014" s="3" t="s">
        <v>1734</v>
      </c>
      <c r="K3014" s="4" t="s">
        <v>68</v>
      </c>
      <c r="L3014" s="3" t="s">
        <v>120</v>
      </c>
      <c r="M3014" s="4" t="s">
        <v>68</v>
      </c>
      <c r="N3014" s="4" t="s">
        <v>68</v>
      </c>
      <c r="O3014" s="4" t="s">
        <v>68</v>
      </c>
      <c r="P3014" s="3" t="s">
        <v>1735</v>
      </c>
      <c r="Q3014" s="3" t="s">
        <v>1845</v>
      </c>
      <c r="R3014" s="3" t="s">
        <v>122</v>
      </c>
      <c r="S3014" s="3" t="s">
        <v>120</v>
      </c>
      <c r="T3014" s="3" t="s">
        <v>123</v>
      </c>
      <c r="U3014" s="3" t="s">
        <v>124</v>
      </c>
      <c r="V3014" s="3" t="s">
        <v>45</v>
      </c>
      <c r="W3014" s="3" t="s">
        <v>34</v>
      </c>
      <c r="X3014" s="3" t="s">
        <v>46</v>
      </c>
      <c r="Y3014" s="3" t="s">
        <v>47</v>
      </c>
      <c r="Z3014" s="3" t="s">
        <v>187</v>
      </c>
      <c r="AA3014" s="3" t="s">
        <v>3164</v>
      </c>
      <c r="AB3014" s="4">
        <v>2</v>
      </c>
      <c r="AC3014" s="4">
        <v>6480</v>
      </c>
      <c r="AD3014" s="4">
        <v>6.48</v>
      </c>
      <c r="AE3014" s="4">
        <v>31800</v>
      </c>
    </row>
    <row r="3015" spans="1:31" ht="22" customHeight="1" x14ac:dyDescent="0.3">
      <c r="A3015" s="5">
        <v>42071</v>
      </c>
      <c r="B3015" s="6" t="s">
        <v>31</v>
      </c>
      <c r="C3015" s="6" t="s">
        <v>1873</v>
      </c>
      <c r="D3015" s="6" t="s">
        <v>33</v>
      </c>
      <c r="E3015" s="6" t="s">
        <v>34</v>
      </c>
      <c r="F3015" s="6" t="s">
        <v>61</v>
      </c>
      <c r="G3015" s="9">
        <v>668366358</v>
      </c>
      <c r="H3015" s="7" t="s">
        <v>68</v>
      </c>
      <c r="I3015" s="6" t="s">
        <v>1874</v>
      </c>
      <c r="J3015" s="6" t="s">
        <v>1676</v>
      </c>
      <c r="K3015" s="6" t="s">
        <v>1677</v>
      </c>
      <c r="L3015" s="6" t="s">
        <v>92</v>
      </c>
      <c r="M3015" s="6" t="s">
        <v>61</v>
      </c>
      <c r="N3015" s="9">
        <v>42196711</v>
      </c>
      <c r="O3015" s="7" t="s">
        <v>68</v>
      </c>
      <c r="P3015" s="6" t="s">
        <v>1678</v>
      </c>
      <c r="Q3015" s="6" t="s">
        <v>1845</v>
      </c>
      <c r="R3015" s="6" t="s">
        <v>91</v>
      </c>
      <c r="S3015" s="6" t="s">
        <v>92</v>
      </c>
      <c r="T3015" s="6" t="s">
        <v>93</v>
      </c>
      <c r="U3015" s="6" t="s">
        <v>94</v>
      </c>
      <c r="V3015" s="6" t="s">
        <v>45</v>
      </c>
      <c r="W3015" s="6" t="s">
        <v>34</v>
      </c>
      <c r="X3015" s="6" t="s">
        <v>46</v>
      </c>
      <c r="Y3015" s="6" t="s">
        <v>47</v>
      </c>
      <c r="Z3015" s="6" t="s">
        <v>205</v>
      </c>
      <c r="AA3015" s="6" t="s">
        <v>3165</v>
      </c>
      <c r="AB3015" s="7">
        <v>8</v>
      </c>
      <c r="AC3015" s="7">
        <v>99936</v>
      </c>
      <c r="AD3015" s="7">
        <v>99.94</v>
      </c>
      <c r="AE3015" s="7">
        <v>1689000</v>
      </c>
    </row>
    <row r="3016" spans="1:31" ht="22" customHeight="1" x14ac:dyDescent="0.3">
      <c r="A3016" s="2">
        <v>42071</v>
      </c>
      <c r="B3016" s="3" t="s">
        <v>31</v>
      </c>
      <c r="C3016" s="3" t="s">
        <v>1873</v>
      </c>
      <c r="D3016" s="3" t="s">
        <v>33</v>
      </c>
      <c r="E3016" s="3" t="s">
        <v>34</v>
      </c>
      <c r="F3016" s="3" t="s">
        <v>61</v>
      </c>
      <c r="G3016" s="8">
        <v>668366358</v>
      </c>
      <c r="H3016" s="4" t="s">
        <v>68</v>
      </c>
      <c r="I3016" s="3" t="s">
        <v>1874</v>
      </c>
      <c r="J3016" s="3" t="s">
        <v>1676</v>
      </c>
      <c r="K3016" s="3" t="s">
        <v>1677</v>
      </c>
      <c r="L3016" s="3" t="s">
        <v>92</v>
      </c>
      <c r="M3016" s="3" t="s">
        <v>61</v>
      </c>
      <c r="N3016" s="8">
        <v>42196711</v>
      </c>
      <c r="O3016" s="4" t="s">
        <v>68</v>
      </c>
      <c r="P3016" s="3" t="s">
        <v>1678</v>
      </c>
      <c r="Q3016" s="3" t="s">
        <v>1845</v>
      </c>
      <c r="R3016" s="3" t="s">
        <v>91</v>
      </c>
      <c r="S3016" s="3" t="s">
        <v>92</v>
      </c>
      <c r="T3016" s="3" t="s">
        <v>93</v>
      </c>
      <c r="U3016" s="3" t="s">
        <v>94</v>
      </c>
      <c r="V3016" s="3" t="s">
        <v>45</v>
      </c>
      <c r="W3016" s="3" t="s">
        <v>34</v>
      </c>
      <c r="X3016" s="3" t="s">
        <v>46</v>
      </c>
      <c r="Y3016" s="3" t="s">
        <v>47</v>
      </c>
      <c r="Z3016" s="3" t="s">
        <v>205</v>
      </c>
      <c r="AA3016" s="3" t="s">
        <v>3166</v>
      </c>
      <c r="AB3016" s="4">
        <v>4</v>
      </c>
      <c r="AC3016" s="4">
        <v>49968</v>
      </c>
      <c r="AD3016" s="4">
        <v>49.97</v>
      </c>
      <c r="AE3016" s="4">
        <v>844000</v>
      </c>
    </row>
    <row r="3017" spans="1:31" ht="22" customHeight="1" x14ac:dyDescent="0.3">
      <c r="A3017" s="5">
        <v>42068</v>
      </c>
      <c r="B3017" s="6" t="s">
        <v>31</v>
      </c>
      <c r="C3017" s="6" t="s">
        <v>1873</v>
      </c>
      <c r="D3017" s="6" t="s">
        <v>33</v>
      </c>
      <c r="E3017" s="6" t="s">
        <v>34</v>
      </c>
      <c r="F3017" s="6" t="s">
        <v>61</v>
      </c>
      <c r="G3017" s="9">
        <v>668366358</v>
      </c>
      <c r="H3017" s="7" t="s">
        <v>68</v>
      </c>
      <c r="I3017" s="6" t="s">
        <v>1874</v>
      </c>
      <c r="J3017" s="6" t="s">
        <v>3167</v>
      </c>
      <c r="K3017" s="7" t="s">
        <v>68</v>
      </c>
      <c r="L3017" s="6" t="s">
        <v>120</v>
      </c>
      <c r="M3017" s="7" t="s">
        <v>68</v>
      </c>
      <c r="N3017" s="7" t="s">
        <v>68</v>
      </c>
      <c r="O3017" s="7" t="s">
        <v>68</v>
      </c>
      <c r="P3017" s="6" t="s">
        <v>3168</v>
      </c>
      <c r="Q3017" s="6" t="s">
        <v>1845</v>
      </c>
      <c r="R3017" s="6" t="s">
        <v>122</v>
      </c>
      <c r="S3017" s="6" t="s">
        <v>120</v>
      </c>
      <c r="T3017" s="6" t="s">
        <v>123</v>
      </c>
      <c r="U3017" s="6" t="s">
        <v>124</v>
      </c>
      <c r="V3017" s="6" t="s">
        <v>45</v>
      </c>
      <c r="W3017" s="6" t="s">
        <v>34</v>
      </c>
      <c r="X3017" s="6" t="s">
        <v>46</v>
      </c>
      <c r="Y3017" s="6" t="s">
        <v>47</v>
      </c>
      <c r="Z3017" s="6" t="s">
        <v>2189</v>
      </c>
      <c r="AA3017" s="6" t="s">
        <v>3111</v>
      </c>
      <c r="AB3017" s="7">
        <v>10</v>
      </c>
      <c r="AC3017" s="7">
        <v>150899.99</v>
      </c>
      <c r="AD3017" s="7">
        <v>150.9</v>
      </c>
      <c r="AE3017" s="7">
        <v>519000</v>
      </c>
    </row>
    <row r="3018" spans="1:31" ht="22" customHeight="1" x14ac:dyDescent="0.3">
      <c r="A3018" s="2">
        <v>42068</v>
      </c>
      <c r="B3018" s="3" t="s">
        <v>31</v>
      </c>
      <c r="C3018" s="3" t="s">
        <v>1873</v>
      </c>
      <c r="D3018" s="3" t="s">
        <v>33</v>
      </c>
      <c r="E3018" s="3" t="s">
        <v>34</v>
      </c>
      <c r="F3018" s="3" t="s">
        <v>61</v>
      </c>
      <c r="G3018" s="8">
        <v>668366358</v>
      </c>
      <c r="H3018" s="4" t="s">
        <v>68</v>
      </c>
      <c r="I3018" s="3" t="s">
        <v>1874</v>
      </c>
      <c r="J3018" s="3" t="s">
        <v>3167</v>
      </c>
      <c r="K3018" s="4" t="s">
        <v>68</v>
      </c>
      <c r="L3018" s="3" t="s">
        <v>120</v>
      </c>
      <c r="M3018" s="4" t="s">
        <v>68</v>
      </c>
      <c r="N3018" s="4" t="s">
        <v>68</v>
      </c>
      <c r="O3018" s="4" t="s">
        <v>68</v>
      </c>
      <c r="P3018" s="3" t="s">
        <v>3168</v>
      </c>
      <c r="Q3018" s="3" t="s">
        <v>1845</v>
      </c>
      <c r="R3018" s="3" t="s">
        <v>122</v>
      </c>
      <c r="S3018" s="3" t="s">
        <v>120</v>
      </c>
      <c r="T3018" s="3" t="s">
        <v>123</v>
      </c>
      <c r="U3018" s="3" t="s">
        <v>124</v>
      </c>
      <c r="V3018" s="3" t="s">
        <v>45</v>
      </c>
      <c r="W3018" s="3" t="s">
        <v>34</v>
      </c>
      <c r="X3018" s="3" t="s">
        <v>46</v>
      </c>
      <c r="Y3018" s="3" t="s">
        <v>47</v>
      </c>
      <c r="Z3018" s="3" t="s">
        <v>2189</v>
      </c>
      <c r="AA3018" s="3" t="s">
        <v>3169</v>
      </c>
      <c r="AB3018" s="4">
        <v>13</v>
      </c>
      <c r="AC3018" s="4">
        <v>196170</v>
      </c>
      <c r="AD3018" s="4">
        <v>196.17</v>
      </c>
      <c r="AE3018" s="4">
        <v>675000</v>
      </c>
    </row>
    <row r="3019" spans="1:31" ht="22" customHeight="1" x14ac:dyDescent="0.3">
      <c r="A3019" s="5">
        <v>42068</v>
      </c>
      <c r="B3019" s="6" t="s">
        <v>31</v>
      </c>
      <c r="C3019" s="6" t="s">
        <v>1873</v>
      </c>
      <c r="D3019" s="6" t="s">
        <v>33</v>
      </c>
      <c r="E3019" s="6" t="s">
        <v>34</v>
      </c>
      <c r="F3019" s="6" t="s">
        <v>61</v>
      </c>
      <c r="G3019" s="9">
        <v>668366358</v>
      </c>
      <c r="H3019" s="7" t="s">
        <v>68</v>
      </c>
      <c r="I3019" s="6" t="s">
        <v>1874</v>
      </c>
      <c r="J3019" s="6" t="s">
        <v>3167</v>
      </c>
      <c r="K3019" s="7" t="s">
        <v>68</v>
      </c>
      <c r="L3019" s="6" t="s">
        <v>120</v>
      </c>
      <c r="M3019" s="7" t="s">
        <v>68</v>
      </c>
      <c r="N3019" s="7" t="s">
        <v>68</v>
      </c>
      <c r="O3019" s="7" t="s">
        <v>68</v>
      </c>
      <c r="P3019" s="6" t="s">
        <v>3168</v>
      </c>
      <c r="Q3019" s="6" t="s">
        <v>1845</v>
      </c>
      <c r="R3019" s="6" t="s">
        <v>122</v>
      </c>
      <c r="S3019" s="6" t="s">
        <v>120</v>
      </c>
      <c r="T3019" s="6" t="s">
        <v>123</v>
      </c>
      <c r="U3019" s="6" t="s">
        <v>124</v>
      </c>
      <c r="V3019" s="6" t="s">
        <v>45</v>
      </c>
      <c r="W3019" s="6" t="s">
        <v>34</v>
      </c>
      <c r="X3019" s="6" t="s">
        <v>46</v>
      </c>
      <c r="Y3019" s="6" t="s">
        <v>47</v>
      </c>
      <c r="Z3019" s="6" t="s">
        <v>2189</v>
      </c>
      <c r="AA3019" s="6" t="s">
        <v>3111</v>
      </c>
      <c r="AB3019" s="7">
        <v>10</v>
      </c>
      <c r="AC3019" s="7">
        <v>150899.99</v>
      </c>
      <c r="AD3019" s="7">
        <v>150.9</v>
      </c>
      <c r="AE3019" s="7">
        <v>519000</v>
      </c>
    </row>
    <row r="3020" spans="1:31" ht="22" customHeight="1" x14ac:dyDescent="0.3">
      <c r="A3020" s="2">
        <v>42066</v>
      </c>
      <c r="B3020" s="3" t="s">
        <v>31</v>
      </c>
      <c r="C3020" s="3" t="s">
        <v>1873</v>
      </c>
      <c r="D3020" s="3" t="s">
        <v>33</v>
      </c>
      <c r="E3020" s="3" t="s">
        <v>34</v>
      </c>
      <c r="F3020" s="3" t="s">
        <v>61</v>
      </c>
      <c r="G3020" s="8">
        <v>668366358</v>
      </c>
      <c r="H3020" s="4" t="s">
        <v>68</v>
      </c>
      <c r="I3020" s="3" t="s">
        <v>1874</v>
      </c>
      <c r="J3020" s="3" t="s">
        <v>200</v>
      </c>
      <c r="K3020" s="4" t="s">
        <v>68</v>
      </c>
      <c r="L3020" s="3" t="s">
        <v>99</v>
      </c>
      <c r="M3020" s="4" t="s">
        <v>68</v>
      </c>
      <c r="N3020" s="4" t="s">
        <v>68</v>
      </c>
      <c r="O3020" s="4" t="s">
        <v>68</v>
      </c>
      <c r="P3020" s="3" t="s">
        <v>202</v>
      </c>
      <c r="Q3020" s="3" t="s">
        <v>1845</v>
      </c>
      <c r="R3020" s="3" t="s">
        <v>210</v>
      </c>
      <c r="S3020" s="3" t="s">
        <v>110</v>
      </c>
      <c r="T3020" s="3" t="s">
        <v>211</v>
      </c>
      <c r="U3020" s="3" t="s">
        <v>115</v>
      </c>
      <c r="V3020" s="3" t="s">
        <v>45</v>
      </c>
      <c r="W3020" s="3" t="s">
        <v>34</v>
      </c>
      <c r="X3020" s="3" t="s">
        <v>46</v>
      </c>
      <c r="Y3020" s="3" t="s">
        <v>47</v>
      </c>
      <c r="Z3020" s="3" t="s">
        <v>205</v>
      </c>
      <c r="AA3020" s="3" t="s">
        <v>3170</v>
      </c>
      <c r="AB3020" s="4">
        <v>6</v>
      </c>
      <c r="AC3020" s="4">
        <v>76320</v>
      </c>
      <c r="AD3020" s="4">
        <v>76.319999999999993</v>
      </c>
      <c r="AE3020" s="4">
        <v>1290000</v>
      </c>
    </row>
    <row r="3021" spans="1:31" ht="22" customHeight="1" x14ac:dyDescent="0.3">
      <c r="A3021" s="5">
        <v>42063</v>
      </c>
      <c r="B3021" s="6" t="s">
        <v>31</v>
      </c>
      <c r="C3021" s="6" t="s">
        <v>1873</v>
      </c>
      <c r="D3021" s="6" t="s">
        <v>33</v>
      </c>
      <c r="E3021" s="6" t="s">
        <v>34</v>
      </c>
      <c r="F3021" s="6" t="s">
        <v>61</v>
      </c>
      <c r="G3021" s="9">
        <v>668366358</v>
      </c>
      <c r="H3021" s="7" t="s">
        <v>68</v>
      </c>
      <c r="I3021" s="6" t="s">
        <v>1874</v>
      </c>
      <c r="J3021" s="6" t="s">
        <v>625</v>
      </c>
      <c r="K3021" s="7" t="s">
        <v>68</v>
      </c>
      <c r="L3021" s="7" t="s">
        <v>68</v>
      </c>
      <c r="M3021" s="7" t="s">
        <v>68</v>
      </c>
      <c r="N3021" s="7" t="s">
        <v>68</v>
      </c>
      <c r="O3021" s="7" t="s">
        <v>68</v>
      </c>
      <c r="P3021" s="6" t="s">
        <v>2433</v>
      </c>
      <c r="Q3021" s="6" t="s">
        <v>1845</v>
      </c>
      <c r="R3021" s="6" t="s">
        <v>629</v>
      </c>
      <c r="S3021" s="6" t="s">
        <v>627</v>
      </c>
      <c r="T3021" s="6" t="s">
        <v>630</v>
      </c>
      <c r="U3021" s="6" t="s">
        <v>104</v>
      </c>
      <c r="V3021" s="6" t="s">
        <v>45</v>
      </c>
      <c r="W3021" s="6" t="s">
        <v>34</v>
      </c>
      <c r="X3021" s="6" t="s">
        <v>46</v>
      </c>
      <c r="Y3021" s="6" t="s">
        <v>47</v>
      </c>
      <c r="Z3021" s="6" t="s">
        <v>2820</v>
      </c>
      <c r="AA3021" s="6" t="s">
        <v>3171</v>
      </c>
      <c r="AB3021" s="7">
        <v>1</v>
      </c>
      <c r="AC3021" s="7">
        <v>17200</v>
      </c>
      <c r="AD3021" s="7">
        <v>17.2</v>
      </c>
      <c r="AE3021" s="7">
        <v>134000</v>
      </c>
    </row>
    <row r="3022" spans="1:31" ht="22" customHeight="1" x14ac:dyDescent="0.3">
      <c r="A3022" s="2">
        <v>42057</v>
      </c>
      <c r="B3022" s="3" t="s">
        <v>31</v>
      </c>
      <c r="C3022" s="3" t="s">
        <v>1873</v>
      </c>
      <c r="D3022" s="3" t="s">
        <v>33</v>
      </c>
      <c r="E3022" s="3" t="s">
        <v>34</v>
      </c>
      <c r="F3022" s="3" t="s">
        <v>61</v>
      </c>
      <c r="G3022" s="8">
        <v>668366358</v>
      </c>
      <c r="H3022" s="4" t="s">
        <v>68</v>
      </c>
      <c r="I3022" s="3" t="s">
        <v>1874</v>
      </c>
      <c r="J3022" s="3" t="s">
        <v>1676</v>
      </c>
      <c r="K3022" s="3" t="s">
        <v>1677</v>
      </c>
      <c r="L3022" s="3" t="s">
        <v>92</v>
      </c>
      <c r="M3022" s="3" t="s">
        <v>61</v>
      </c>
      <c r="N3022" s="8">
        <v>42196711</v>
      </c>
      <c r="O3022" s="4" t="s">
        <v>68</v>
      </c>
      <c r="P3022" s="3" t="s">
        <v>1678</v>
      </c>
      <c r="Q3022" s="3" t="s">
        <v>1845</v>
      </c>
      <c r="R3022" s="3" t="s">
        <v>91</v>
      </c>
      <c r="S3022" s="3" t="s">
        <v>92</v>
      </c>
      <c r="T3022" s="3" t="s">
        <v>93</v>
      </c>
      <c r="U3022" s="3" t="s">
        <v>94</v>
      </c>
      <c r="V3022" s="3" t="s">
        <v>45</v>
      </c>
      <c r="W3022" s="3" t="s">
        <v>34</v>
      </c>
      <c r="X3022" s="3" t="s">
        <v>46</v>
      </c>
      <c r="Y3022" s="3" t="s">
        <v>47</v>
      </c>
      <c r="Z3022" s="3" t="s">
        <v>205</v>
      </c>
      <c r="AA3022" s="3" t="s">
        <v>3172</v>
      </c>
      <c r="AB3022" s="4">
        <v>6</v>
      </c>
      <c r="AC3022" s="4">
        <v>74952</v>
      </c>
      <c r="AD3022" s="4">
        <v>74.95</v>
      </c>
      <c r="AE3022" s="4">
        <v>1179000</v>
      </c>
    </row>
    <row r="3023" spans="1:31" ht="22" customHeight="1" x14ac:dyDescent="0.3">
      <c r="A3023" s="5">
        <v>42050</v>
      </c>
      <c r="B3023" s="6" t="s">
        <v>31</v>
      </c>
      <c r="C3023" s="6" t="s">
        <v>1873</v>
      </c>
      <c r="D3023" s="6" t="s">
        <v>33</v>
      </c>
      <c r="E3023" s="6" t="s">
        <v>34</v>
      </c>
      <c r="F3023" s="6" t="s">
        <v>61</v>
      </c>
      <c r="G3023" s="9">
        <v>668366358</v>
      </c>
      <c r="H3023" s="7" t="s">
        <v>68</v>
      </c>
      <c r="I3023" s="6" t="s">
        <v>1874</v>
      </c>
      <c r="J3023" s="6" t="s">
        <v>1676</v>
      </c>
      <c r="K3023" s="6" t="s">
        <v>1677</v>
      </c>
      <c r="L3023" s="6" t="s">
        <v>92</v>
      </c>
      <c r="M3023" s="6" t="s">
        <v>61</v>
      </c>
      <c r="N3023" s="9">
        <v>42196711</v>
      </c>
      <c r="O3023" s="7" t="s">
        <v>68</v>
      </c>
      <c r="P3023" s="6" t="s">
        <v>1678</v>
      </c>
      <c r="Q3023" s="6" t="s">
        <v>1845</v>
      </c>
      <c r="R3023" s="6" t="s">
        <v>91</v>
      </c>
      <c r="S3023" s="6" t="s">
        <v>92</v>
      </c>
      <c r="T3023" s="6" t="s">
        <v>93</v>
      </c>
      <c r="U3023" s="6" t="s">
        <v>94</v>
      </c>
      <c r="V3023" s="6" t="s">
        <v>45</v>
      </c>
      <c r="W3023" s="6" t="s">
        <v>34</v>
      </c>
      <c r="X3023" s="6" t="s">
        <v>46</v>
      </c>
      <c r="Y3023" s="6" t="s">
        <v>47</v>
      </c>
      <c r="Z3023" s="6" t="s">
        <v>205</v>
      </c>
      <c r="AA3023" s="6" t="s">
        <v>3173</v>
      </c>
      <c r="AB3023" s="7">
        <v>8</v>
      </c>
      <c r="AC3023" s="7">
        <v>99936</v>
      </c>
      <c r="AD3023" s="7">
        <v>99.94</v>
      </c>
      <c r="AE3023" s="7">
        <v>1572000</v>
      </c>
    </row>
    <row r="3024" spans="1:31" ht="22" customHeight="1" x14ac:dyDescent="0.3">
      <c r="A3024" s="2">
        <v>42050</v>
      </c>
      <c r="B3024" s="3" t="s">
        <v>31</v>
      </c>
      <c r="C3024" s="3" t="s">
        <v>1873</v>
      </c>
      <c r="D3024" s="3" t="s">
        <v>33</v>
      </c>
      <c r="E3024" s="3" t="s">
        <v>34</v>
      </c>
      <c r="F3024" s="3" t="s">
        <v>61</v>
      </c>
      <c r="G3024" s="8">
        <v>668366358</v>
      </c>
      <c r="H3024" s="4" t="s">
        <v>68</v>
      </c>
      <c r="I3024" s="3" t="s">
        <v>1874</v>
      </c>
      <c r="J3024" s="3" t="s">
        <v>1676</v>
      </c>
      <c r="K3024" s="3" t="s">
        <v>1677</v>
      </c>
      <c r="L3024" s="3" t="s">
        <v>92</v>
      </c>
      <c r="M3024" s="3" t="s">
        <v>61</v>
      </c>
      <c r="N3024" s="8">
        <v>42196711</v>
      </c>
      <c r="O3024" s="4" t="s">
        <v>68</v>
      </c>
      <c r="P3024" s="3" t="s">
        <v>1678</v>
      </c>
      <c r="Q3024" s="3" t="s">
        <v>1845</v>
      </c>
      <c r="R3024" s="3" t="s">
        <v>91</v>
      </c>
      <c r="S3024" s="3" t="s">
        <v>92</v>
      </c>
      <c r="T3024" s="3" t="s">
        <v>93</v>
      </c>
      <c r="U3024" s="3" t="s">
        <v>94</v>
      </c>
      <c r="V3024" s="3" t="s">
        <v>45</v>
      </c>
      <c r="W3024" s="3" t="s">
        <v>34</v>
      </c>
      <c r="X3024" s="3" t="s">
        <v>46</v>
      </c>
      <c r="Y3024" s="3" t="s">
        <v>47</v>
      </c>
      <c r="Z3024" s="3" t="s">
        <v>205</v>
      </c>
      <c r="AA3024" s="3" t="s">
        <v>3174</v>
      </c>
      <c r="AB3024" s="4">
        <v>4</v>
      </c>
      <c r="AC3024" s="4">
        <v>49320</v>
      </c>
      <c r="AD3024" s="4">
        <v>49.32</v>
      </c>
      <c r="AE3024" s="4">
        <v>776000</v>
      </c>
    </row>
    <row r="3025" spans="1:31" ht="22" customHeight="1" x14ac:dyDescent="0.3">
      <c r="A3025" s="5">
        <v>42044</v>
      </c>
      <c r="B3025" s="6" t="s">
        <v>31</v>
      </c>
      <c r="C3025" s="6" t="s">
        <v>1873</v>
      </c>
      <c r="D3025" s="6" t="s">
        <v>33</v>
      </c>
      <c r="E3025" s="6" t="s">
        <v>34</v>
      </c>
      <c r="F3025" s="6" t="s">
        <v>61</v>
      </c>
      <c r="G3025" s="9">
        <v>668366358</v>
      </c>
      <c r="H3025" s="7" t="s">
        <v>68</v>
      </c>
      <c r="I3025" s="6" t="s">
        <v>1874</v>
      </c>
      <c r="J3025" s="6" t="s">
        <v>3100</v>
      </c>
      <c r="K3025" s="6" t="s">
        <v>580</v>
      </c>
      <c r="L3025" s="6" t="s">
        <v>110</v>
      </c>
      <c r="M3025" s="7" t="s">
        <v>68</v>
      </c>
      <c r="N3025" s="7" t="s">
        <v>68</v>
      </c>
      <c r="O3025" s="7" t="s">
        <v>68</v>
      </c>
      <c r="P3025" s="6" t="s">
        <v>3101</v>
      </c>
      <c r="Q3025" s="6" t="s">
        <v>1845</v>
      </c>
      <c r="R3025" s="6" t="s">
        <v>210</v>
      </c>
      <c r="S3025" s="6" t="s">
        <v>110</v>
      </c>
      <c r="T3025" s="6" t="s">
        <v>211</v>
      </c>
      <c r="U3025" s="6" t="s">
        <v>115</v>
      </c>
      <c r="V3025" s="6" t="s">
        <v>45</v>
      </c>
      <c r="W3025" s="6" t="s">
        <v>34</v>
      </c>
      <c r="X3025" s="6" t="s">
        <v>46</v>
      </c>
      <c r="Y3025" s="6" t="s">
        <v>47</v>
      </c>
      <c r="Z3025" s="6" t="s">
        <v>205</v>
      </c>
      <c r="AA3025" s="6" t="s">
        <v>3175</v>
      </c>
      <c r="AB3025" s="7">
        <v>8</v>
      </c>
      <c r="AC3025" s="7">
        <v>101680</v>
      </c>
      <c r="AD3025" s="7">
        <v>101.68</v>
      </c>
      <c r="AE3025" s="7">
        <v>1600000</v>
      </c>
    </row>
    <row r="3026" spans="1:31" ht="22" hidden="1" customHeight="1" x14ac:dyDescent="0.3">
      <c r="A3026" s="2">
        <v>42040</v>
      </c>
      <c r="B3026" s="3" t="s">
        <v>26</v>
      </c>
      <c r="C3026" s="3" t="s">
        <v>3176</v>
      </c>
      <c r="D3026" s="4" t="s">
        <v>68</v>
      </c>
      <c r="E3026" s="4" t="s">
        <v>68</v>
      </c>
      <c r="F3026" s="4" t="s">
        <v>68</v>
      </c>
      <c r="G3026" s="4" t="s">
        <v>68</v>
      </c>
      <c r="H3026" s="4" t="s">
        <v>68</v>
      </c>
      <c r="I3026" s="3" t="s">
        <v>3177</v>
      </c>
      <c r="J3026" s="3" t="s">
        <v>3178</v>
      </c>
      <c r="K3026" s="3" t="s">
        <v>716</v>
      </c>
      <c r="L3026" s="3" t="s">
        <v>717</v>
      </c>
      <c r="M3026" s="4" t="s">
        <v>68</v>
      </c>
      <c r="N3026" s="4" t="s">
        <v>68</v>
      </c>
      <c r="O3026" s="4" t="s">
        <v>68</v>
      </c>
      <c r="P3026" s="3" t="s">
        <v>3179</v>
      </c>
      <c r="Q3026" s="3" t="s">
        <v>3180</v>
      </c>
      <c r="R3026" s="3" t="s">
        <v>2844</v>
      </c>
      <c r="S3026" s="3" t="s">
        <v>110</v>
      </c>
      <c r="T3026" s="3" t="s">
        <v>2845</v>
      </c>
      <c r="U3026" s="3" t="s">
        <v>115</v>
      </c>
      <c r="V3026" s="3" t="s">
        <v>2323</v>
      </c>
      <c r="W3026" s="3" t="s">
        <v>34</v>
      </c>
      <c r="X3026" s="3" t="s">
        <v>2324</v>
      </c>
      <c r="Y3026" s="3" t="s">
        <v>47</v>
      </c>
      <c r="Z3026" s="3" t="s">
        <v>2640</v>
      </c>
      <c r="AA3026" s="3" t="s">
        <v>3181</v>
      </c>
      <c r="AB3026" s="4">
        <v>1</v>
      </c>
      <c r="AC3026" s="4">
        <v>8448</v>
      </c>
      <c r="AD3026" s="4">
        <v>8.4499999999999993</v>
      </c>
      <c r="AE3026" s="4">
        <v>23200</v>
      </c>
    </row>
    <row r="3027" spans="1:31" ht="22" customHeight="1" x14ac:dyDescent="0.3">
      <c r="A3027" s="5">
        <v>42036</v>
      </c>
      <c r="B3027" s="6" t="s">
        <v>31</v>
      </c>
      <c r="C3027" s="6" t="s">
        <v>1873</v>
      </c>
      <c r="D3027" s="6" t="s">
        <v>33</v>
      </c>
      <c r="E3027" s="6" t="s">
        <v>34</v>
      </c>
      <c r="F3027" s="6" t="s">
        <v>61</v>
      </c>
      <c r="G3027" s="9">
        <v>668366358</v>
      </c>
      <c r="H3027" s="7" t="s">
        <v>68</v>
      </c>
      <c r="I3027" s="6" t="s">
        <v>1874</v>
      </c>
      <c r="J3027" s="6" t="s">
        <v>1676</v>
      </c>
      <c r="K3027" s="6" t="s">
        <v>1677</v>
      </c>
      <c r="L3027" s="6" t="s">
        <v>92</v>
      </c>
      <c r="M3027" s="6" t="s">
        <v>61</v>
      </c>
      <c r="N3027" s="9">
        <v>42196711</v>
      </c>
      <c r="O3027" s="7" t="s">
        <v>68</v>
      </c>
      <c r="P3027" s="6" t="s">
        <v>1678</v>
      </c>
      <c r="Q3027" s="6" t="s">
        <v>1845</v>
      </c>
      <c r="R3027" s="6" t="s">
        <v>91</v>
      </c>
      <c r="S3027" s="6" t="s">
        <v>92</v>
      </c>
      <c r="T3027" s="6" t="s">
        <v>93</v>
      </c>
      <c r="U3027" s="6" t="s">
        <v>94</v>
      </c>
      <c r="V3027" s="6" t="s">
        <v>45</v>
      </c>
      <c r="W3027" s="6" t="s">
        <v>34</v>
      </c>
      <c r="X3027" s="6" t="s">
        <v>46</v>
      </c>
      <c r="Y3027" s="6" t="s">
        <v>47</v>
      </c>
      <c r="Z3027" s="6" t="s">
        <v>205</v>
      </c>
      <c r="AA3027" s="6" t="s">
        <v>3182</v>
      </c>
      <c r="AB3027" s="7">
        <v>16</v>
      </c>
      <c r="AC3027" s="7">
        <v>199871.99</v>
      </c>
      <c r="AD3027" s="7">
        <v>199.87</v>
      </c>
      <c r="AE3027" s="7">
        <v>3145000</v>
      </c>
    </row>
    <row r="3028" spans="1:31" ht="22" customHeight="1" x14ac:dyDescent="0.3">
      <c r="A3028" s="2">
        <v>42036</v>
      </c>
      <c r="B3028" s="3" t="s">
        <v>31</v>
      </c>
      <c r="C3028" s="3" t="s">
        <v>1873</v>
      </c>
      <c r="D3028" s="3" t="s">
        <v>33</v>
      </c>
      <c r="E3028" s="3" t="s">
        <v>34</v>
      </c>
      <c r="F3028" s="3" t="s">
        <v>61</v>
      </c>
      <c r="G3028" s="8">
        <v>668366358</v>
      </c>
      <c r="H3028" s="4" t="s">
        <v>68</v>
      </c>
      <c r="I3028" s="3" t="s">
        <v>1874</v>
      </c>
      <c r="J3028" s="3" t="s">
        <v>1676</v>
      </c>
      <c r="K3028" s="3" t="s">
        <v>1677</v>
      </c>
      <c r="L3028" s="3" t="s">
        <v>92</v>
      </c>
      <c r="M3028" s="3" t="s">
        <v>61</v>
      </c>
      <c r="N3028" s="8">
        <v>42196711</v>
      </c>
      <c r="O3028" s="4" t="s">
        <v>68</v>
      </c>
      <c r="P3028" s="3" t="s">
        <v>1678</v>
      </c>
      <c r="Q3028" s="3" t="s">
        <v>1845</v>
      </c>
      <c r="R3028" s="3" t="s">
        <v>91</v>
      </c>
      <c r="S3028" s="3" t="s">
        <v>92</v>
      </c>
      <c r="T3028" s="3" t="s">
        <v>93</v>
      </c>
      <c r="U3028" s="3" t="s">
        <v>94</v>
      </c>
      <c r="V3028" s="3" t="s">
        <v>45</v>
      </c>
      <c r="W3028" s="3" t="s">
        <v>34</v>
      </c>
      <c r="X3028" s="3" t="s">
        <v>46</v>
      </c>
      <c r="Y3028" s="3" t="s">
        <v>47</v>
      </c>
      <c r="Z3028" s="3" t="s">
        <v>205</v>
      </c>
      <c r="AA3028" s="3" t="s">
        <v>3166</v>
      </c>
      <c r="AB3028" s="4">
        <v>4</v>
      </c>
      <c r="AC3028" s="4">
        <v>49320</v>
      </c>
      <c r="AD3028" s="4">
        <v>49.32</v>
      </c>
      <c r="AE3028" s="4">
        <v>776000</v>
      </c>
    </row>
    <row r="3029" spans="1:31" ht="22" customHeight="1" x14ac:dyDescent="0.3">
      <c r="A3029" s="5">
        <v>42036</v>
      </c>
      <c r="B3029" s="6" t="s">
        <v>31</v>
      </c>
      <c r="C3029" s="6" t="s">
        <v>1873</v>
      </c>
      <c r="D3029" s="6" t="s">
        <v>33</v>
      </c>
      <c r="E3029" s="6" t="s">
        <v>34</v>
      </c>
      <c r="F3029" s="6" t="s">
        <v>61</v>
      </c>
      <c r="G3029" s="9">
        <v>668366358</v>
      </c>
      <c r="H3029" s="7" t="s">
        <v>68</v>
      </c>
      <c r="I3029" s="6" t="s">
        <v>1874</v>
      </c>
      <c r="J3029" s="6" t="s">
        <v>1676</v>
      </c>
      <c r="K3029" s="6" t="s">
        <v>1677</v>
      </c>
      <c r="L3029" s="6" t="s">
        <v>92</v>
      </c>
      <c r="M3029" s="6" t="s">
        <v>61</v>
      </c>
      <c r="N3029" s="9">
        <v>42196711</v>
      </c>
      <c r="O3029" s="7" t="s">
        <v>68</v>
      </c>
      <c r="P3029" s="6" t="s">
        <v>1678</v>
      </c>
      <c r="Q3029" s="6" t="s">
        <v>1845</v>
      </c>
      <c r="R3029" s="6" t="s">
        <v>91</v>
      </c>
      <c r="S3029" s="6" t="s">
        <v>92</v>
      </c>
      <c r="T3029" s="6" t="s">
        <v>93</v>
      </c>
      <c r="U3029" s="6" t="s">
        <v>94</v>
      </c>
      <c r="V3029" s="6" t="s">
        <v>45</v>
      </c>
      <c r="W3029" s="6" t="s">
        <v>34</v>
      </c>
      <c r="X3029" s="6" t="s">
        <v>46</v>
      </c>
      <c r="Y3029" s="6" t="s">
        <v>47</v>
      </c>
      <c r="Z3029" s="6" t="s">
        <v>205</v>
      </c>
      <c r="AA3029" s="6" t="s">
        <v>3183</v>
      </c>
      <c r="AB3029" s="7">
        <v>4</v>
      </c>
      <c r="AC3029" s="7">
        <v>49968</v>
      </c>
      <c r="AD3029" s="7">
        <v>49.97</v>
      </c>
      <c r="AE3029" s="7">
        <v>786000</v>
      </c>
    </row>
    <row r="3030" spans="1:31" ht="22" customHeight="1" x14ac:dyDescent="0.3">
      <c r="A3030" s="2">
        <v>42036</v>
      </c>
      <c r="B3030" s="3" t="s">
        <v>31</v>
      </c>
      <c r="C3030" s="3" t="s">
        <v>1873</v>
      </c>
      <c r="D3030" s="3" t="s">
        <v>33</v>
      </c>
      <c r="E3030" s="3" t="s">
        <v>34</v>
      </c>
      <c r="F3030" s="3" t="s">
        <v>61</v>
      </c>
      <c r="G3030" s="8">
        <v>668366358</v>
      </c>
      <c r="H3030" s="4" t="s">
        <v>68</v>
      </c>
      <c r="I3030" s="3" t="s">
        <v>1874</v>
      </c>
      <c r="J3030" s="3" t="s">
        <v>1676</v>
      </c>
      <c r="K3030" s="3" t="s">
        <v>1677</v>
      </c>
      <c r="L3030" s="3" t="s">
        <v>92</v>
      </c>
      <c r="M3030" s="3" t="s">
        <v>61</v>
      </c>
      <c r="N3030" s="8">
        <v>42196711</v>
      </c>
      <c r="O3030" s="4" t="s">
        <v>68</v>
      </c>
      <c r="P3030" s="3" t="s">
        <v>1678</v>
      </c>
      <c r="Q3030" s="3" t="s">
        <v>1845</v>
      </c>
      <c r="R3030" s="3" t="s">
        <v>91</v>
      </c>
      <c r="S3030" s="3" t="s">
        <v>92</v>
      </c>
      <c r="T3030" s="3" t="s">
        <v>93</v>
      </c>
      <c r="U3030" s="3" t="s">
        <v>94</v>
      </c>
      <c r="V3030" s="3" t="s">
        <v>45</v>
      </c>
      <c r="W3030" s="3" t="s">
        <v>34</v>
      </c>
      <c r="X3030" s="3" t="s">
        <v>46</v>
      </c>
      <c r="Y3030" s="3" t="s">
        <v>47</v>
      </c>
      <c r="Z3030" s="3" t="s">
        <v>205</v>
      </c>
      <c r="AA3030" s="3" t="s">
        <v>3184</v>
      </c>
      <c r="AB3030" s="4">
        <v>8</v>
      </c>
      <c r="AC3030" s="4">
        <v>98640</v>
      </c>
      <c r="AD3030" s="4">
        <v>98.64</v>
      </c>
      <c r="AE3030" s="4">
        <v>1552000</v>
      </c>
    </row>
    <row r="3031" spans="1:31" ht="22" customHeight="1" x14ac:dyDescent="0.3">
      <c r="A3031" s="5">
        <v>42007</v>
      </c>
      <c r="B3031" s="6" t="s">
        <v>31</v>
      </c>
      <c r="C3031" s="6" t="s">
        <v>1873</v>
      </c>
      <c r="D3031" s="6" t="s">
        <v>33</v>
      </c>
      <c r="E3031" s="6" t="s">
        <v>34</v>
      </c>
      <c r="F3031" s="6" t="s">
        <v>61</v>
      </c>
      <c r="G3031" s="9">
        <v>668366358</v>
      </c>
      <c r="H3031" s="7" t="s">
        <v>68</v>
      </c>
      <c r="I3031" s="6" t="s">
        <v>1874</v>
      </c>
      <c r="J3031" s="6" t="s">
        <v>1676</v>
      </c>
      <c r="K3031" s="6" t="s">
        <v>1677</v>
      </c>
      <c r="L3031" s="6" t="s">
        <v>92</v>
      </c>
      <c r="M3031" s="6" t="s">
        <v>61</v>
      </c>
      <c r="N3031" s="9">
        <v>42196711</v>
      </c>
      <c r="O3031" s="7" t="s">
        <v>68</v>
      </c>
      <c r="P3031" s="6" t="s">
        <v>1678</v>
      </c>
      <c r="Q3031" s="6" t="s">
        <v>1845</v>
      </c>
      <c r="R3031" s="6" t="s">
        <v>91</v>
      </c>
      <c r="S3031" s="6" t="s">
        <v>92</v>
      </c>
      <c r="T3031" s="6" t="s">
        <v>93</v>
      </c>
      <c r="U3031" s="6" t="s">
        <v>94</v>
      </c>
      <c r="V3031" s="6" t="s">
        <v>45</v>
      </c>
      <c r="W3031" s="6" t="s">
        <v>34</v>
      </c>
      <c r="X3031" s="6" t="s">
        <v>46</v>
      </c>
      <c r="Y3031" s="6" t="s">
        <v>47</v>
      </c>
      <c r="Z3031" s="6" t="s">
        <v>205</v>
      </c>
      <c r="AA3031" s="6" t="s">
        <v>3185</v>
      </c>
      <c r="AB3031" s="7">
        <v>2</v>
      </c>
      <c r="AC3031" s="7">
        <v>24984</v>
      </c>
      <c r="AD3031" s="7">
        <v>24.98</v>
      </c>
      <c r="AE3031" s="7">
        <v>387000</v>
      </c>
    </row>
    <row r="3032" spans="1:31" ht="22" customHeight="1" x14ac:dyDescent="0.3">
      <c r="A3032" s="2">
        <v>42007</v>
      </c>
      <c r="B3032" s="3" t="s">
        <v>31</v>
      </c>
      <c r="C3032" s="3" t="s">
        <v>1873</v>
      </c>
      <c r="D3032" s="3" t="s">
        <v>33</v>
      </c>
      <c r="E3032" s="3" t="s">
        <v>34</v>
      </c>
      <c r="F3032" s="3" t="s">
        <v>61</v>
      </c>
      <c r="G3032" s="8">
        <v>668366358</v>
      </c>
      <c r="H3032" s="4" t="s">
        <v>68</v>
      </c>
      <c r="I3032" s="3" t="s">
        <v>1874</v>
      </c>
      <c r="J3032" s="3" t="s">
        <v>1676</v>
      </c>
      <c r="K3032" s="3" t="s">
        <v>1677</v>
      </c>
      <c r="L3032" s="3" t="s">
        <v>92</v>
      </c>
      <c r="M3032" s="3" t="s">
        <v>61</v>
      </c>
      <c r="N3032" s="8">
        <v>42196711</v>
      </c>
      <c r="O3032" s="4" t="s">
        <v>68</v>
      </c>
      <c r="P3032" s="3" t="s">
        <v>1678</v>
      </c>
      <c r="Q3032" s="3" t="s">
        <v>1845</v>
      </c>
      <c r="R3032" s="3" t="s">
        <v>91</v>
      </c>
      <c r="S3032" s="3" t="s">
        <v>92</v>
      </c>
      <c r="T3032" s="3" t="s">
        <v>93</v>
      </c>
      <c r="U3032" s="3" t="s">
        <v>94</v>
      </c>
      <c r="V3032" s="3" t="s">
        <v>45</v>
      </c>
      <c r="W3032" s="3" t="s">
        <v>34</v>
      </c>
      <c r="X3032" s="3" t="s">
        <v>46</v>
      </c>
      <c r="Y3032" s="3" t="s">
        <v>47</v>
      </c>
      <c r="Z3032" s="3" t="s">
        <v>205</v>
      </c>
      <c r="AA3032" s="3" t="s">
        <v>3056</v>
      </c>
      <c r="AB3032" s="4">
        <v>2</v>
      </c>
      <c r="AC3032" s="4">
        <v>24984</v>
      </c>
      <c r="AD3032" s="4">
        <v>24.98</v>
      </c>
      <c r="AE3032" s="4">
        <v>387000</v>
      </c>
    </row>
    <row r="3033" spans="1:31" ht="22" customHeight="1" x14ac:dyDescent="0.3">
      <c r="A3033" s="5">
        <v>42007</v>
      </c>
      <c r="B3033" s="6" t="s">
        <v>31</v>
      </c>
      <c r="C3033" s="6" t="s">
        <v>1873</v>
      </c>
      <c r="D3033" s="6" t="s">
        <v>33</v>
      </c>
      <c r="E3033" s="6" t="s">
        <v>34</v>
      </c>
      <c r="F3033" s="6" t="s">
        <v>61</v>
      </c>
      <c r="G3033" s="9">
        <v>668366358</v>
      </c>
      <c r="H3033" s="7" t="s">
        <v>68</v>
      </c>
      <c r="I3033" s="6" t="s">
        <v>1874</v>
      </c>
      <c r="J3033" s="6" t="s">
        <v>625</v>
      </c>
      <c r="K3033" s="7" t="s">
        <v>68</v>
      </c>
      <c r="L3033" s="7" t="s">
        <v>68</v>
      </c>
      <c r="M3033" s="7" t="s">
        <v>68</v>
      </c>
      <c r="N3033" s="7" t="s">
        <v>68</v>
      </c>
      <c r="O3033" s="7" t="s">
        <v>68</v>
      </c>
      <c r="P3033" s="6" t="s">
        <v>2433</v>
      </c>
      <c r="Q3033" s="6" t="s">
        <v>1845</v>
      </c>
      <c r="R3033" s="6" t="s">
        <v>629</v>
      </c>
      <c r="S3033" s="6" t="s">
        <v>627</v>
      </c>
      <c r="T3033" s="6" t="s">
        <v>630</v>
      </c>
      <c r="U3033" s="6" t="s">
        <v>104</v>
      </c>
      <c r="V3033" s="6" t="s">
        <v>45</v>
      </c>
      <c r="W3033" s="6" t="s">
        <v>34</v>
      </c>
      <c r="X3033" s="6" t="s">
        <v>46</v>
      </c>
      <c r="Y3033" s="6" t="s">
        <v>47</v>
      </c>
      <c r="Z3033" s="6" t="s">
        <v>2489</v>
      </c>
      <c r="AA3033" s="6" t="s">
        <v>3186</v>
      </c>
      <c r="AB3033" s="7">
        <v>1</v>
      </c>
      <c r="AC3033" s="7">
        <v>16935</v>
      </c>
      <c r="AD3033" s="7">
        <v>16.93</v>
      </c>
      <c r="AE3033" s="7">
        <v>130000</v>
      </c>
    </row>
    <row r="3034" spans="1:31" ht="22" customHeight="1" x14ac:dyDescent="0.3">
      <c r="A3034" s="2">
        <v>42007</v>
      </c>
      <c r="B3034" s="3" t="s">
        <v>31</v>
      </c>
      <c r="C3034" s="3" t="s">
        <v>1873</v>
      </c>
      <c r="D3034" s="3" t="s">
        <v>33</v>
      </c>
      <c r="E3034" s="3" t="s">
        <v>34</v>
      </c>
      <c r="F3034" s="3" t="s">
        <v>61</v>
      </c>
      <c r="G3034" s="8">
        <v>668366358</v>
      </c>
      <c r="H3034" s="4" t="s">
        <v>68</v>
      </c>
      <c r="I3034" s="3" t="s">
        <v>1874</v>
      </c>
      <c r="J3034" s="3" t="s">
        <v>1676</v>
      </c>
      <c r="K3034" s="3" t="s">
        <v>1677</v>
      </c>
      <c r="L3034" s="3" t="s">
        <v>92</v>
      </c>
      <c r="M3034" s="3" t="s">
        <v>61</v>
      </c>
      <c r="N3034" s="8">
        <v>42196711</v>
      </c>
      <c r="O3034" s="4" t="s">
        <v>68</v>
      </c>
      <c r="P3034" s="3" t="s">
        <v>1678</v>
      </c>
      <c r="Q3034" s="3" t="s">
        <v>1845</v>
      </c>
      <c r="R3034" s="3" t="s">
        <v>91</v>
      </c>
      <c r="S3034" s="3" t="s">
        <v>92</v>
      </c>
      <c r="T3034" s="3" t="s">
        <v>93</v>
      </c>
      <c r="U3034" s="3" t="s">
        <v>94</v>
      </c>
      <c r="V3034" s="3" t="s">
        <v>45</v>
      </c>
      <c r="W3034" s="3" t="s">
        <v>34</v>
      </c>
      <c r="X3034" s="3" t="s">
        <v>46</v>
      </c>
      <c r="Y3034" s="3" t="s">
        <v>47</v>
      </c>
      <c r="Z3034" s="3" t="s">
        <v>205</v>
      </c>
      <c r="AA3034" s="3" t="s">
        <v>3187</v>
      </c>
      <c r="AB3034" s="4">
        <v>6</v>
      </c>
      <c r="AC3034" s="4">
        <v>73980</v>
      </c>
      <c r="AD3034" s="4">
        <v>73.98</v>
      </c>
      <c r="AE3034" s="4">
        <v>1147000</v>
      </c>
    </row>
    <row r="3035" spans="1:31" ht="22" customHeight="1" x14ac:dyDescent="0.3">
      <c r="A3035" s="5">
        <v>42006</v>
      </c>
      <c r="B3035" s="6" t="s">
        <v>31</v>
      </c>
      <c r="C3035" s="6" t="s">
        <v>1873</v>
      </c>
      <c r="D3035" s="6" t="s">
        <v>33</v>
      </c>
      <c r="E3035" s="6" t="s">
        <v>34</v>
      </c>
      <c r="F3035" s="6" t="s">
        <v>61</v>
      </c>
      <c r="G3035" s="9">
        <v>668366358</v>
      </c>
      <c r="H3035" s="7" t="s">
        <v>68</v>
      </c>
      <c r="I3035" s="6" t="s">
        <v>1874</v>
      </c>
      <c r="J3035" s="6" t="s">
        <v>3060</v>
      </c>
      <c r="K3035" s="7" t="s">
        <v>68</v>
      </c>
      <c r="L3035" s="6" t="s">
        <v>120</v>
      </c>
      <c r="M3035" s="6" t="s">
        <v>61</v>
      </c>
      <c r="N3035" s="7" t="s">
        <v>68</v>
      </c>
      <c r="O3035" s="7" t="s">
        <v>68</v>
      </c>
      <c r="P3035" s="6" t="s">
        <v>3061</v>
      </c>
      <c r="Q3035" s="6" t="s">
        <v>1845</v>
      </c>
      <c r="R3035" s="6" t="s">
        <v>122</v>
      </c>
      <c r="S3035" s="6" t="s">
        <v>120</v>
      </c>
      <c r="T3035" s="6" t="s">
        <v>123</v>
      </c>
      <c r="U3035" s="6" t="s">
        <v>124</v>
      </c>
      <c r="V3035" s="6" t="s">
        <v>45</v>
      </c>
      <c r="W3035" s="6" t="s">
        <v>34</v>
      </c>
      <c r="X3035" s="6" t="s">
        <v>46</v>
      </c>
      <c r="Y3035" s="6" t="s">
        <v>47</v>
      </c>
      <c r="Z3035" s="6" t="s">
        <v>971</v>
      </c>
      <c r="AA3035" s="6" t="s">
        <v>3188</v>
      </c>
      <c r="AB3035" s="7">
        <v>6</v>
      </c>
      <c r="AC3035" s="7">
        <v>48384</v>
      </c>
      <c r="AD3035" s="7">
        <v>48.38</v>
      </c>
      <c r="AE3035" s="7">
        <v>920000</v>
      </c>
    </row>
  </sheetData>
  <autoFilter ref="A1:AE3035" xr:uid="{445DAE15-C32A-4C40-A17C-0BA614E985A0}">
    <filterColumn colId="2">
      <filters>
        <filter val="Upl Do Brasil Ind E Com De Insumos Agropecuarios Sa"/>
        <filter val="Upl Do Brasil Ind E Comercio De Insumos Agropecuarios"/>
        <filter val="Upl Do Brasil Industria &amp; Comercio De Insumos Agropecuarios Sa"/>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71235-C977-41F3-8B37-1B27483A4BF5}">
  <dimension ref="A1:V2852"/>
  <sheetViews>
    <sheetView tabSelected="1" topLeftCell="M1" zoomScale="60" zoomScaleNormal="60" workbookViewId="0">
      <selection activeCell="V45" sqref="V45"/>
    </sheetView>
  </sheetViews>
  <sheetFormatPr defaultRowHeight="14" x14ac:dyDescent="0.3"/>
  <cols>
    <col min="1" max="1" width="13.08203125" bestFit="1" customWidth="1"/>
    <col min="2" max="3" width="13.08203125" customWidth="1"/>
    <col min="4" max="4" width="74" bestFit="1" customWidth="1"/>
    <col min="7" max="7" width="38.5" bestFit="1" customWidth="1"/>
    <col min="8" max="8" width="26.08203125" bestFit="1" customWidth="1"/>
    <col min="12" max="12" width="80.9140625" customWidth="1"/>
    <col min="13" max="13" width="22.1640625" bestFit="1" customWidth="1"/>
    <col min="14" max="14" width="20.75" customWidth="1"/>
    <col min="15" max="15" width="24.83203125" bestFit="1" customWidth="1"/>
    <col min="16" max="16" width="28.33203125" bestFit="1" customWidth="1"/>
    <col min="17" max="17" width="21.08203125" bestFit="1" customWidth="1"/>
    <col min="18" max="18" width="15" bestFit="1" customWidth="1"/>
    <col min="19" max="19" width="17.1640625" bestFit="1" customWidth="1"/>
    <col min="21" max="21" width="19.9140625" bestFit="1" customWidth="1"/>
  </cols>
  <sheetData>
    <row r="1" spans="1:22" ht="30" customHeight="1" thickBot="1" x14ac:dyDescent="0.35">
      <c r="A1" s="1"/>
      <c r="B1" s="1" t="s">
        <v>3313</v>
      </c>
      <c r="C1" s="1" t="s">
        <v>3321</v>
      </c>
      <c r="D1" s="1" t="s">
        <v>1</v>
      </c>
      <c r="E1" s="1" t="s">
        <v>3315</v>
      </c>
      <c r="F1" s="1" t="s">
        <v>2</v>
      </c>
      <c r="G1" s="1" t="s">
        <v>9</v>
      </c>
      <c r="H1" s="1" t="s">
        <v>17</v>
      </c>
      <c r="I1" s="1" t="s">
        <v>21</v>
      </c>
      <c r="J1" s="1" t="s">
        <v>22</v>
      </c>
      <c r="K1" s="1" t="s">
        <v>25</v>
      </c>
      <c r="L1" s="1" t="s">
        <v>26</v>
      </c>
      <c r="M1" s="1" t="s">
        <v>28</v>
      </c>
      <c r="N1" s="1" t="s">
        <v>29</v>
      </c>
      <c r="O1" s="1" t="s">
        <v>30</v>
      </c>
      <c r="P1" s="12" t="s">
        <v>3195</v>
      </c>
      <c r="Q1" s="12" t="s">
        <v>3196</v>
      </c>
      <c r="R1" s="12" t="s">
        <v>3197</v>
      </c>
      <c r="S1" s="12" t="s">
        <v>3322</v>
      </c>
      <c r="T1" s="15" t="s">
        <v>3310</v>
      </c>
      <c r="U1" s="15" t="s">
        <v>3311</v>
      </c>
      <c r="V1" s="15" t="s">
        <v>3312</v>
      </c>
    </row>
    <row r="2" spans="1:22" ht="22" customHeight="1" x14ac:dyDescent="0.3">
      <c r="A2" s="2">
        <v>44012</v>
      </c>
      <c r="B2" s="16" t="str">
        <f>TEXT(A2, "MMMM, YYYY")</f>
        <v>June, 2020</v>
      </c>
      <c r="C2" s="16" t="str">
        <f>B2&amp;"´"</f>
        <v>June, 2020´</v>
      </c>
      <c r="D2" s="13" t="s">
        <v>31</v>
      </c>
      <c r="E2" s="11" t="s">
        <v>3314</v>
      </c>
      <c r="F2" s="3" t="s">
        <v>32</v>
      </c>
      <c r="G2" s="3" t="s">
        <v>36</v>
      </c>
      <c r="H2" s="3" t="s">
        <v>42</v>
      </c>
      <c r="I2" s="3" t="s">
        <v>45</v>
      </c>
      <c r="J2" s="3" t="s">
        <v>34</v>
      </c>
      <c r="K2" s="3" t="s">
        <v>48</v>
      </c>
      <c r="L2" s="3" t="s">
        <v>49</v>
      </c>
      <c r="M2" s="4">
        <v>40264</v>
      </c>
      <c r="N2" s="4">
        <v>40.26</v>
      </c>
      <c r="O2" s="4">
        <v>444000</v>
      </c>
      <c r="P2" t="s">
        <v>3212</v>
      </c>
      <c r="Q2" t="s">
        <v>3277</v>
      </c>
      <c r="R2" t="s">
        <v>3198</v>
      </c>
      <c r="S2">
        <f>O2/M2</f>
        <v>11.027220345718259</v>
      </c>
      <c r="T2" t="s">
        <v>3212</v>
      </c>
      <c r="U2" t="s">
        <v>3277</v>
      </c>
      <c r="V2" t="s">
        <v>3198</v>
      </c>
    </row>
    <row r="3" spans="1:22" ht="22" customHeight="1" x14ac:dyDescent="0.3">
      <c r="A3" s="5">
        <v>44012</v>
      </c>
      <c r="B3" s="16" t="str">
        <f t="shared" ref="B3:B66" si="0">TEXT(A3, "MMMM, YYYY")</f>
        <v>June, 2020</v>
      </c>
      <c r="C3" s="16" t="str">
        <f t="shared" ref="C3:C66" si="1">B3&amp;"´"</f>
        <v>June, 2020´</v>
      </c>
      <c r="D3" s="6" t="s">
        <v>31</v>
      </c>
      <c r="E3" s="11" t="s">
        <v>3314</v>
      </c>
      <c r="F3" s="6" t="s">
        <v>32</v>
      </c>
      <c r="G3" s="6" t="s">
        <v>36</v>
      </c>
      <c r="H3" s="6" t="s">
        <v>42</v>
      </c>
      <c r="I3" s="6" t="s">
        <v>45</v>
      </c>
      <c r="J3" s="6" t="s">
        <v>34</v>
      </c>
      <c r="K3" s="6" t="s">
        <v>48</v>
      </c>
      <c r="L3" s="6" t="s">
        <v>51</v>
      </c>
      <c r="M3" s="7">
        <v>19802</v>
      </c>
      <c r="N3" s="7">
        <v>19.8</v>
      </c>
      <c r="O3" s="7">
        <v>218000</v>
      </c>
      <c r="P3" t="s">
        <v>3212</v>
      </c>
      <c r="Q3" t="s">
        <v>3277</v>
      </c>
      <c r="R3" t="s">
        <v>3198</v>
      </c>
      <c r="S3">
        <f t="shared" ref="S3:S66" si="2">O3/M3</f>
        <v>11.008988991011009</v>
      </c>
      <c r="T3" t="s">
        <v>3212</v>
      </c>
      <c r="U3" t="s">
        <v>3277</v>
      </c>
      <c r="V3" t="s">
        <v>3198</v>
      </c>
    </row>
    <row r="4" spans="1:22" ht="22" customHeight="1" x14ac:dyDescent="0.3">
      <c r="A4" s="5">
        <v>44012</v>
      </c>
      <c r="B4" s="16" t="str">
        <f t="shared" si="0"/>
        <v>June, 2020</v>
      </c>
      <c r="C4" s="16" t="str">
        <f t="shared" si="1"/>
        <v>June, 2020´</v>
      </c>
      <c r="D4" s="6" t="s">
        <v>31</v>
      </c>
      <c r="E4" s="11" t="s">
        <v>3314</v>
      </c>
      <c r="F4" s="6" t="s">
        <v>32</v>
      </c>
      <c r="G4" s="6" t="s">
        <v>36</v>
      </c>
      <c r="H4" s="6" t="s">
        <v>42</v>
      </c>
      <c r="I4" s="6" t="s">
        <v>45</v>
      </c>
      <c r="J4" s="6" t="s">
        <v>34</v>
      </c>
      <c r="K4" s="6" t="s">
        <v>48</v>
      </c>
      <c r="L4" s="6" t="s">
        <v>53</v>
      </c>
      <c r="M4" s="7">
        <v>19150</v>
      </c>
      <c r="N4" s="7">
        <v>19.149999999999999</v>
      </c>
      <c r="O4" s="7">
        <v>211000</v>
      </c>
      <c r="P4" t="s">
        <v>3212</v>
      </c>
      <c r="Q4" t="s">
        <v>3277</v>
      </c>
      <c r="R4" t="s">
        <v>3198</v>
      </c>
      <c r="S4">
        <f t="shared" si="2"/>
        <v>11.018276762402088</v>
      </c>
      <c r="T4" t="s">
        <v>3212</v>
      </c>
      <c r="U4" t="s">
        <v>3277</v>
      </c>
      <c r="V4" t="s">
        <v>3198</v>
      </c>
    </row>
    <row r="5" spans="1:22" ht="22" customHeight="1" x14ac:dyDescent="0.3">
      <c r="A5" s="2">
        <v>44012</v>
      </c>
      <c r="B5" s="16" t="str">
        <f t="shared" si="0"/>
        <v>June, 2020</v>
      </c>
      <c r="C5" s="16" t="str">
        <f t="shared" si="1"/>
        <v>June, 2020´</v>
      </c>
      <c r="D5" s="3" t="s">
        <v>31</v>
      </c>
      <c r="E5" s="11" t="s">
        <v>3314</v>
      </c>
      <c r="F5" s="3" t="s">
        <v>32</v>
      </c>
      <c r="G5" s="3" t="s">
        <v>36</v>
      </c>
      <c r="H5" s="3" t="s">
        <v>42</v>
      </c>
      <c r="I5" s="3" t="s">
        <v>45</v>
      </c>
      <c r="J5" s="3" t="s">
        <v>34</v>
      </c>
      <c r="K5" s="3" t="s">
        <v>48</v>
      </c>
      <c r="L5" s="3" t="s">
        <v>54</v>
      </c>
      <c r="M5" s="4">
        <v>78449</v>
      </c>
      <c r="N5" s="4">
        <v>78.45</v>
      </c>
      <c r="O5" s="4">
        <v>864000</v>
      </c>
      <c r="P5" t="str">
        <f>IF(ISNUMBER(SEARCH("GLIFOSATO",L5)),"Glyphosate",IF(ISNUMBER(SEARCH("TRICLON",L5)),"Triclopyr",IF(ISNUMBER(SEARCH("ABAMECTIN",L5)),"Abamectin",IF(ISNUMBER(SEARCH("ANCOSAR",L5)),"Sodium Hydrogen Methylarsonate",IF(ISNUMBER(SEARCH("PERITO",L5)),"Acephate","FIX IT!")))))</f>
        <v>Triclopyr</v>
      </c>
      <c r="Q5" t="s">
        <v>3288</v>
      </c>
      <c r="R5" t="s">
        <v>3198</v>
      </c>
      <c r="S5">
        <f t="shared" si="2"/>
        <v>11.013524710321356</v>
      </c>
      <c r="T5" t="s">
        <v>3214</v>
      </c>
      <c r="U5" t="s">
        <v>3288</v>
      </c>
      <c r="V5" t="s">
        <v>3198</v>
      </c>
    </row>
    <row r="6" spans="1:22" ht="22" customHeight="1" x14ac:dyDescent="0.3">
      <c r="A6" s="5">
        <v>44012</v>
      </c>
      <c r="B6" s="16" t="str">
        <f t="shared" si="0"/>
        <v>June, 2020</v>
      </c>
      <c r="C6" s="16" t="str">
        <f t="shared" si="1"/>
        <v>June, 2020´</v>
      </c>
      <c r="D6" s="6" t="s">
        <v>31</v>
      </c>
      <c r="E6" s="11" t="s">
        <v>3314</v>
      </c>
      <c r="F6" s="6" t="s">
        <v>32</v>
      </c>
      <c r="G6" s="6" t="s">
        <v>36</v>
      </c>
      <c r="H6" s="6" t="s">
        <v>42</v>
      </c>
      <c r="I6" s="6" t="s">
        <v>45</v>
      </c>
      <c r="J6" s="6" t="s">
        <v>34</v>
      </c>
      <c r="K6" s="6" t="s">
        <v>48</v>
      </c>
      <c r="L6" s="6" t="s">
        <v>55</v>
      </c>
      <c r="M6" s="7">
        <v>76100</v>
      </c>
      <c r="N6" s="7">
        <v>76.099999999999994</v>
      </c>
      <c r="O6" s="7">
        <v>839000</v>
      </c>
      <c r="P6" t="s">
        <v>3213</v>
      </c>
      <c r="Q6" t="s">
        <v>3282</v>
      </c>
      <c r="R6" t="s">
        <v>3257</v>
      </c>
      <c r="S6">
        <f t="shared" si="2"/>
        <v>11.02496714848883</v>
      </c>
      <c r="T6" t="s">
        <v>3213</v>
      </c>
      <c r="U6" t="s">
        <v>3282</v>
      </c>
      <c r="V6" t="s">
        <v>3257</v>
      </c>
    </row>
    <row r="7" spans="1:22" ht="22" customHeight="1" x14ac:dyDescent="0.3">
      <c r="A7" s="2">
        <v>44011</v>
      </c>
      <c r="B7" s="16" t="str">
        <f t="shared" si="0"/>
        <v>June, 2020</v>
      </c>
      <c r="C7" s="16" t="str">
        <f t="shared" si="1"/>
        <v>June, 2020´</v>
      </c>
      <c r="D7" s="3" t="s">
        <v>31</v>
      </c>
      <c r="E7" s="11" t="s">
        <v>3314</v>
      </c>
      <c r="F7" s="3" t="s">
        <v>56</v>
      </c>
      <c r="G7" s="3" t="s">
        <v>58</v>
      </c>
      <c r="H7" s="3" t="s">
        <v>63</v>
      </c>
      <c r="I7" s="3" t="s">
        <v>45</v>
      </c>
      <c r="J7" s="3" t="s">
        <v>34</v>
      </c>
      <c r="K7" s="3" t="s">
        <v>66</v>
      </c>
      <c r="L7" s="3" t="s">
        <v>67</v>
      </c>
      <c r="M7" s="4">
        <v>53244</v>
      </c>
      <c r="N7" s="4">
        <v>53.24</v>
      </c>
      <c r="O7" s="13" t="s">
        <v>3323</v>
      </c>
      <c r="P7" t="str">
        <f t="shared" ref="P7:P18" si="3">IF(ISNUMBER(SEARCH("BROWSER",L7)),"Picloran",IF(ISNUMBER(SEARCH("NAVIGATOR",L7)),"Picloran",IF(ISNUMBER(SEARCH("BIOZYME",L7)),"Mineral Fertilizer",IF(ISNUMBER(SEARCH("K-FOL",L7)),"Calcium Citrate",IF(ISNUMBER(SEARCH("FOLTRON",L7)),"NPK Fertilizer",IF(ISNUMBER(SEARCH("CYHALOTHRI",L7)),"Cyhalothrin",IF(ISNUMBER(SEARCH("ACEFATO",L7)),"Acephate",IF(ISNUMBER(SEARCH("ACEPHATE",L7)),"Acephate",IF(ISNUMBER(SEARCH("MICROTHIOL",L7)),"Sulfur",IF(ISNUMBER(SEARCH("PROPICONAZOLE",L7)),"Propiconazole",IF(ISNUMBER(SEARCH("METHOMYL",L7)),"Methomyl",IF(ISNUMBER(SEARCH("IMIDACLOPRID",L7)),"Imidacloprid",IF(ISNUMBER(SEARCH("ZONIC",L7)),"Amicarbazone",IF(ISNUMBER(SEARCH("CRESCENDO",L7)),"Triclopyr-Butyric",IF(ISNUMBER(SEARCH("IMAZETHAPYR",L7)),"Imazethapyr",IF(ISNUMBER(SEARCH("TRICLOPYR",L7)),"Triclopyr",IF(ISNUMBER(SEARCH("ISOPROPYLAMINE",L7)),"Isopropylamine",IF(ISNUMBER(SEARCH("ABAMECTIM",L7)),"Abamectin",IF(ISNUMBER(SEARCH("SPERTO",L7)),"Bifenthrin","FIX IT!")))))))))))))))))))</f>
        <v>Mineral Fertilizer</v>
      </c>
      <c r="Q7" t="s">
        <v>3271</v>
      </c>
      <c r="R7" t="s">
        <v>3257</v>
      </c>
      <c r="S7">
        <f t="shared" si="2"/>
        <v>0</v>
      </c>
      <c r="T7" t="s">
        <v>3289</v>
      </c>
      <c r="U7" t="s">
        <v>3271</v>
      </c>
      <c r="V7" t="s">
        <v>3257</v>
      </c>
    </row>
    <row r="8" spans="1:22" ht="22" customHeight="1" x14ac:dyDescent="0.3">
      <c r="A8" s="5">
        <v>44011</v>
      </c>
      <c r="B8" s="16" t="str">
        <f t="shared" si="0"/>
        <v>June, 2020</v>
      </c>
      <c r="C8" s="16" t="str">
        <f t="shared" si="1"/>
        <v>June, 2020´</v>
      </c>
      <c r="D8" s="6" t="s">
        <v>31</v>
      </c>
      <c r="E8" s="11" t="s">
        <v>3314</v>
      </c>
      <c r="F8" s="6" t="s">
        <v>56</v>
      </c>
      <c r="G8" s="6" t="s">
        <v>58</v>
      </c>
      <c r="H8" s="6" t="s">
        <v>63</v>
      </c>
      <c r="I8" s="6" t="s">
        <v>45</v>
      </c>
      <c r="J8" s="6" t="s">
        <v>34</v>
      </c>
      <c r="K8" s="6" t="s">
        <v>66</v>
      </c>
      <c r="L8" s="6" t="s">
        <v>69</v>
      </c>
      <c r="M8" s="7">
        <v>41560</v>
      </c>
      <c r="N8" s="7">
        <v>41.56</v>
      </c>
      <c r="O8" s="13" t="s">
        <v>3323</v>
      </c>
      <c r="P8" t="str">
        <f t="shared" si="3"/>
        <v>Calcium Citrate</v>
      </c>
      <c r="Q8" t="s">
        <v>3240</v>
      </c>
      <c r="R8" t="s">
        <v>3239</v>
      </c>
      <c r="S8">
        <f t="shared" si="2"/>
        <v>0</v>
      </c>
      <c r="T8" t="s">
        <v>3290</v>
      </c>
      <c r="U8" t="s">
        <v>3240</v>
      </c>
      <c r="V8" t="s">
        <v>3239</v>
      </c>
    </row>
    <row r="9" spans="1:22" ht="22" customHeight="1" x14ac:dyDescent="0.3">
      <c r="A9" s="2">
        <v>44011</v>
      </c>
      <c r="B9" s="16" t="str">
        <f t="shared" si="0"/>
        <v>June, 2020</v>
      </c>
      <c r="C9" s="16" t="str">
        <f t="shared" si="1"/>
        <v>June, 2020´</v>
      </c>
      <c r="D9" s="3" t="s">
        <v>31</v>
      </c>
      <c r="E9" s="11" t="s">
        <v>3314</v>
      </c>
      <c r="F9" s="3" t="s">
        <v>56</v>
      </c>
      <c r="G9" s="3" t="s">
        <v>58</v>
      </c>
      <c r="H9" s="3" t="s">
        <v>63</v>
      </c>
      <c r="I9" s="3" t="s">
        <v>45</v>
      </c>
      <c r="J9" s="3" t="s">
        <v>34</v>
      </c>
      <c r="K9" s="3" t="s">
        <v>66</v>
      </c>
      <c r="L9" s="3" t="s">
        <v>70</v>
      </c>
      <c r="M9" s="4">
        <v>42541</v>
      </c>
      <c r="N9" s="4">
        <v>42.54</v>
      </c>
      <c r="O9" s="13" t="s">
        <v>3323</v>
      </c>
      <c r="P9" t="str">
        <f t="shared" si="3"/>
        <v>Calcium Citrate</v>
      </c>
      <c r="Q9" t="s">
        <v>3240</v>
      </c>
      <c r="R9" t="s">
        <v>3239</v>
      </c>
      <c r="S9">
        <f t="shared" si="2"/>
        <v>0</v>
      </c>
      <c r="T9" t="s">
        <v>3290</v>
      </c>
      <c r="U9" t="s">
        <v>3240</v>
      </c>
      <c r="V9" t="s">
        <v>3239</v>
      </c>
    </row>
    <row r="10" spans="1:22" ht="22" customHeight="1" x14ac:dyDescent="0.3">
      <c r="A10" s="5">
        <v>44011</v>
      </c>
      <c r="B10" s="16" t="str">
        <f t="shared" si="0"/>
        <v>June, 2020</v>
      </c>
      <c r="C10" s="16" t="str">
        <f t="shared" si="1"/>
        <v>June, 2020´</v>
      </c>
      <c r="D10" s="6" t="s">
        <v>31</v>
      </c>
      <c r="E10" s="11" t="s">
        <v>3314</v>
      </c>
      <c r="F10" s="6" t="s">
        <v>56</v>
      </c>
      <c r="G10" s="6" t="s">
        <v>58</v>
      </c>
      <c r="H10" s="6" t="s">
        <v>71</v>
      </c>
      <c r="I10" s="6" t="s">
        <v>45</v>
      </c>
      <c r="J10" s="6" t="s">
        <v>34</v>
      </c>
      <c r="K10" s="6" t="s">
        <v>66</v>
      </c>
      <c r="L10" s="6" t="s">
        <v>73</v>
      </c>
      <c r="M10" s="7">
        <v>39240</v>
      </c>
      <c r="N10" s="7">
        <v>39.24</v>
      </c>
      <c r="O10" s="13" t="s">
        <v>3323</v>
      </c>
      <c r="P10" t="str">
        <f t="shared" si="3"/>
        <v>NPK Fertilizer</v>
      </c>
      <c r="Q10" t="s">
        <v>3276</v>
      </c>
      <c r="R10" t="s">
        <v>3257</v>
      </c>
      <c r="S10">
        <f t="shared" si="2"/>
        <v>0</v>
      </c>
      <c r="T10" t="s">
        <v>3291</v>
      </c>
      <c r="U10" t="s">
        <v>3276</v>
      </c>
      <c r="V10" t="s">
        <v>3257</v>
      </c>
    </row>
    <row r="11" spans="1:22" ht="22" customHeight="1" x14ac:dyDescent="0.3">
      <c r="A11" s="2">
        <v>44011</v>
      </c>
      <c r="B11" s="16" t="str">
        <f t="shared" si="0"/>
        <v>June, 2020</v>
      </c>
      <c r="C11" s="16" t="str">
        <f t="shared" si="1"/>
        <v>June, 2020´</v>
      </c>
      <c r="D11" s="3" t="s">
        <v>31</v>
      </c>
      <c r="E11" s="11" t="s">
        <v>3314</v>
      </c>
      <c r="F11" s="3" t="s">
        <v>56</v>
      </c>
      <c r="G11" s="3" t="s">
        <v>58</v>
      </c>
      <c r="H11" s="3" t="s">
        <v>63</v>
      </c>
      <c r="I11" s="3" t="s">
        <v>45</v>
      </c>
      <c r="J11" s="3" t="s">
        <v>34</v>
      </c>
      <c r="K11" s="3" t="s">
        <v>75</v>
      </c>
      <c r="L11" s="3" t="s">
        <v>76</v>
      </c>
      <c r="M11" s="4">
        <v>20275</v>
      </c>
      <c r="N11" s="4">
        <v>20.27</v>
      </c>
      <c r="O11" s="4">
        <v>80300</v>
      </c>
      <c r="P11" t="str">
        <f t="shared" si="3"/>
        <v>NPK Fertilizer</v>
      </c>
      <c r="Q11" t="s">
        <v>3276</v>
      </c>
      <c r="R11" t="s">
        <v>3257</v>
      </c>
      <c r="S11">
        <f t="shared" si="2"/>
        <v>3.9605425400739827</v>
      </c>
      <c r="T11" t="s">
        <v>3291</v>
      </c>
      <c r="U11" t="s">
        <v>3276</v>
      </c>
      <c r="V11" t="s">
        <v>3257</v>
      </c>
    </row>
    <row r="12" spans="1:22" ht="22" customHeight="1" x14ac:dyDescent="0.3">
      <c r="A12" s="5">
        <v>44011</v>
      </c>
      <c r="B12" s="16" t="str">
        <f t="shared" si="0"/>
        <v>June, 2020</v>
      </c>
      <c r="C12" s="16" t="str">
        <f t="shared" si="1"/>
        <v>June, 2020´</v>
      </c>
      <c r="D12" s="6" t="s">
        <v>31</v>
      </c>
      <c r="E12" s="11" t="s">
        <v>3314</v>
      </c>
      <c r="F12" s="6" t="s">
        <v>56</v>
      </c>
      <c r="G12" s="6" t="s">
        <v>77</v>
      </c>
      <c r="H12" s="6" t="s">
        <v>82</v>
      </c>
      <c r="I12" s="6" t="s">
        <v>45</v>
      </c>
      <c r="J12" s="6" t="s">
        <v>34</v>
      </c>
      <c r="K12" s="6" t="s">
        <v>84</v>
      </c>
      <c r="L12" s="6" t="s">
        <v>85</v>
      </c>
      <c r="M12" s="7">
        <v>115830</v>
      </c>
      <c r="N12" s="7">
        <v>115.83</v>
      </c>
      <c r="O12" s="7">
        <v>441000</v>
      </c>
      <c r="P12" t="str">
        <f t="shared" si="3"/>
        <v>Isopropylamine</v>
      </c>
      <c r="Q12" t="s">
        <v>3269</v>
      </c>
      <c r="R12" t="s">
        <v>3216</v>
      </c>
      <c r="S12">
        <f t="shared" si="2"/>
        <v>3.8073038073038075</v>
      </c>
      <c r="T12" t="s">
        <v>3292</v>
      </c>
      <c r="U12" t="s">
        <v>3269</v>
      </c>
      <c r="V12" t="s">
        <v>3216</v>
      </c>
    </row>
    <row r="13" spans="1:22" ht="22" customHeight="1" x14ac:dyDescent="0.3">
      <c r="A13" s="5">
        <v>44009</v>
      </c>
      <c r="B13" s="16" t="str">
        <f t="shared" si="0"/>
        <v>June, 2020</v>
      </c>
      <c r="C13" s="16" t="str">
        <f t="shared" si="1"/>
        <v>June, 2020´</v>
      </c>
      <c r="D13" s="6" t="s">
        <v>31</v>
      </c>
      <c r="E13" s="11" t="s">
        <v>3314</v>
      </c>
      <c r="F13" s="6" t="s">
        <v>32</v>
      </c>
      <c r="G13" s="6" t="s">
        <v>97</v>
      </c>
      <c r="H13" s="6" t="s">
        <v>102</v>
      </c>
      <c r="I13" s="6" t="s">
        <v>45</v>
      </c>
      <c r="J13" s="6" t="s">
        <v>34</v>
      </c>
      <c r="K13" s="6" t="s">
        <v>105</v>
      </c>
      <c r="L13" s="6" t="s">
        <v>106</v>
      </c>
      <c r="M13" s="7">
        <v>209177.99</v>
      </c>
      <c r="N13" s="7">
        <v>209.18</v>
      </c>
      <c r="O13" s="7">
        <v>2234000</v>
      </c>
      <c r="P13" t="str">
        <f t="shared" si="3"/>
        <v>Sulfur</v>
      </c>
      <c r="Q13" t="s">
        <v>3279</v>
      </c>
      <c r="R13" t="s">
        <v>3216</v>
      </c>
      <c r="S13">
        <f t="shared" si="2"/>
        <v>10.679899926373707</v>
      </c>
      <c r="T13" t="s">
        <v>3280</v>
      </c>
      <c r="U13" t="s">
        <v>3279</v>
      </c>
      <c r="V13" t="s">
        <v>3216</v>
      </c>
    </row>
    <row r="14" spans="1:22" ht="22" customHeight="1" x14ac:dyDescent="0.3">
      <c r="A14" s="2">
        <v>44009</v>
      </c>
      <c r="B14" s="16" t="str">
        <f t="shared" si="0"/>
        <v>June, 2020</v>
      </c>
      <c r="C14" s="16" t="str">
        <f t="shared" si="1"/>
        <v>June, 2020´</v>
      </c>
      <c r="D14" s="3" t="s">
        <v>107</v>
      </c>
      <c r="E14" s="11" t="s">
        <v>3314</v>
      </c>
      <c r="F14" s="3" t="s">
        <v>56</v>
      </c>
      <c r="G14" s="3" t="s">
        <v>108</v>
      </c>
      <c r="H14" s="3" t="s">
        <v>113</v>
      </c>
      <c r="I14" s="3" t="s">
        <v>45</v>
      </c>
      <c r="J14" s="3" t="s">
        <v>34</v>
      </c>
      <c r="K14" s="3" t="s">
        <v>116</v>
      </c>
      <c r="L14" s="3" t="s">
        <v>117</v>
      </c>
      <c r="M14" s="4">
        <v>179200</v>
      </c>
      <c r="N14" s="4">
        <v>179.2</v>
      </c>
      <c r="O14" s="4">
        <v>4913000</v>
      </c>
      <c r="P14" t="str">
        <f t="shared" si="3"/>
        <v>Acephate</v>
      </c>
      <c r="Q14" t="s">
        <v>3230</v>
      </c>
      <c r="R14" t="s">
        <v>3243</v>
      </c>
      <c r="S14">
        <f t="shared" si="2"/>
        <v>27.416294642857142</v>
      </c>
      <c r="T14" t="s">
        <v>3259</v>
      </c>
      <c r="U14" t="s">
        <v>3230</v>
      </c>
      <c r="V14" t="s">
        <v>3225</v>
      </c>
    </row>
    <row r="15" spans="1:22" ht="22" customHeight="1" x14ac:dyDescent="0.3">
      <c r="A15" s="5">
        <v>44008</v>
      </c>
      <c r="B15" s="16" t="str">
        <f t="shared" si="0"/>
        <v>June, 2020</v>
      </c>
      <c r="C15" s="16" t="str">
        <f t="shared" si="1"/>
        <v>June, 2020´</v>
      </c>
      <c r="D15" s="6" t="s">
        <v>31</v>
      </c>
      <c r="E15" s="11" t="s">
        <v>3314</v>
      </c>
      <c r="F15" s="6" t="s">
        <v>56</v>
      </c>
      <c r="G15" s="6" t="s">
        <v>118</v>
      </c>
      <c r="H15" s="6" t="s">
        <v>122</v>
      </c>
      <c r="I15" s="6" t="s">
        <v>45</v>
      </c>
      <c r="J15" s="6" t="s">
        <v>34</v>
      </c>
      <c r="K15" s="6" t="s">
        <v>116</v>
      </c>
      <c r="L15" s="6" t="s">
        <v>125</v>
      </c>
      <c r="M15" s="7">
        <v>200960.01</v>
      </c>
      <c r="N15" s="7">
        <v>200.96</v>
      </c>
      <c r="O15" s="7">
        <v>2013000</v>
      </c>
      <c r="P15" t="str">
        <f t="shared" si="3"/>
        <v>Acephate</v>
      </c>
      <c r="Q15" t="s">
        <v>3230</v>
      </c>
      <c r="R15" t="s">
        <v>3243</v>
      </c>
      <c r="S15">
        <f t="shared" si="2"/>
        <v>10.016918291355578</v>
      </c>
      <c r="T15" t="s">
        <v>3259</v>
      </c>
      <c r="U15" t="s">
        <v>3230</v>
      </c>
      <c r="V15" t="s">
        <v>3225</v>
      </c>
    </row>
    <row r="16" spans="1:22" ht="22" customHeight="1" x14ac:dyDescent="0.3">
      <c r="A16" s="2">
        <v>44008</v>
      </c>
      <c r="B16" s="16" t="str">
        <f t="shared" si="0"/>
        <v>June, 2020</v>
      </c>
      <c r="C16" s="16" t="str">
        <f t="shared" si="1"/>
        <v>June, 2020´</v>
      </c>
      <c r="D16" s="3" t="s">
        <v>126</v>
      </c>
      <c r="E16" s="11" t="s">
        <v>3314</v>
      </c>
      <c r="F16" s="3" t="s">
        <v>56</v>
      </c>
      <c r="G16" s="3" t="s">
        <v>127</v>
      </c>
      <c r="H16" s="3" t="s">
        <v>122</v>
      </c>
      <c r="I16" s="3" t="s">
        <v>45</v>
      </c>
      <c r="J16" s="3" t="s">
        <v>34</v>
      </c>
      <c r="K16" s="3" t="s">
        <v>129</v>
      </c>
      <c r="L16" s="3" t="s">
        <v>130</v>
      </c>
      <c r="M16" s="4">
        <v>21600</v>
      </c>
      <c r="N16" s="4">
        <v>21.6</v>
      </c>
      <c r="O16" s="4">
        <v>636000</v>
      </c>
      <c r="P16" t="str">
        <f t="shared" si="3"/>
        <v>Propiconazole</v>
      </c>
      <c r="Q16" t="s">
        <v>3215</v>
      </c>
      <c r="R16" t="s">
        <v>3242</v>
      </c>
      <c r="S16">
        <f t="shared" si="2"/>
        <v>29.444444444444443</v>
      </c>
      <c r="T16" t="s">
        <v>3293</v>
      </c>
      <c r="U16" t="s">
        <v>3215</v>
      </c>
      <c r="V16" t="s">
        <v>3242</v>
      </c>
    </row>
    <row r="17" spans="1:22" ht="22" customHeight="1" x14ac:dyDescent="0.3">
      <c r="A17" s="5">
        <v>44008</v>
      </c>
      <c r="B17" s="16" t="str">
        <f t="shared" si="0"/>
        <v>June, 2020</v>
      </c>
      <c r="C17" s="16" t="str">
        <f t="shared" si="1"/>
        <v>June, 2020´</v>
      </c>
      <c r="D17" s="6" t="s">
        <v>31</v>
      </c>
      <c r="E17" s="11" t="s">
        <v>3314</v>
      </c>
      <c r="F17" s="6" t="s">
        <v>56</v>
      </c>
      <c r="G17" s="6" t="s">
        <v>131</v>
      </c>
      <c r="H17" s="6" t="s">
        <v>133</v>
      </c>
      <c r="I17" s="6" t="s">
        <v>45</v>
      </c>
      <c r="J17" s="6" t="s">
        <v>34</v>
      </c>
      <c r="K17" s="6" t="s">
        <v>135</v>
      </c>
      <c r="L17" s="6" t="s">
        <v>136</v>
      </c>
      <c r="M17" s="7">
        <v>62700</v>
      </c>
      <c r="N17" s="7">
        <v>62.7</v>
      </c>
      <c r="O17" s="7">
        <v>1574000</v>
      </c>
      <c r="P17" t="str">
        <f t="shared" si="3"/>
        <v>Cyhalothrin</v>
      </c>
      <c r="Q17" t="s">
        <v>3248</v>
      </c>
      <c r="R17" t="s">
        <v>3237</v>
      </c>
      <c r="S17">
        <f t="shared" si="2"/>
        <v>25.103668261562998</v>
      </c>
      <c r="T17" t="s">
        <v>3250</v>
      </c>
      <c r="U17" t="s">
        <v>3248</v>
      </c>
      <c r="V17" t="s">
        <v>3237</v>
      </c>
    </row>
    <row r="18" spans="1:22" ht="22" customHeight="1" x14ac:dyDescent="0.3">
      <c r="A18" s="2">
        <v>44008</v>
      </c>
      <c r="B18" s="16" t="str">
        <f t="shared" si="0"/>
        <v>June, 2020</v>
      </c>
      <c r="C18" s="16" t="str">
        <f t="shared" si="1"/>
        <v>June, 2020´</v>
      </c>
      <c r="D18" s="3" t="s">
        <v>31</v>
      </c>
      <c r="E18" s="11" t="s">
        <v>3314</v>
      </c>
      <c r="F18" s="3" t="s">
        <v>56</v>
      </c>
      <c r="G18" s="3" t="s">
        <v>131</v>
      </c>
      <c r="H18" s="3" t="s">
        <v>113</v>
      </c>
      <c r="I18" s="3" t="s">
        <v>45</v>
      </c>
      <c r="J18" s="3" t="s">
        <v>34</v>
      </c>
      <c r="K18" s="3" t="s">
        <v>135</v>
      </c>
      <c r="L18" s="3" t="s">
        <v>137</v>
      </c>
      <c r="M18" s="4">
        <v>20900</v>
      </c>
      <c r="N18" s="4">
        <v>20.9</v>
      </c>
      <c r="O18" s="4">
        <v>525000</v>
      </c>
      <c r="P18" t="str">
        <f t="shared" si="3"/>
        <v>Cyhalothrin</v>
      </c>
      <c r="Q18" t="s">
        <v>3248</v>
      </c>
      <c r="R18" t="s">
        <v>3237</v>
      </c>
      <c r="S18">
        <f t="shared" si="2"/>
        <v>25.119617224880383</v>
      </c>
      <c r="T18" t="s">
        <v>3250</v>
      </c>
      <c r="U18" t="s">
        <v>3248</v>
      </c>
      <c r="V18" t="s">
        <v>3237</v>
      </c>
    </row>
    <row r="19" spans="1:22" ht="22" customHeight="1" x14ac:dyDescent="0.3">
      <c r="A19" s="5">
        <v>44008</v>
      </c>
      <c r="B19" s="16" t="str">
        <f t="shared" si="0"/>
        <v>June, 2020</v>
      </c>
      <c r="C19" s="16" t="str">
        <f t="shared" si="1"/>
        <v>June, 2020´</v>
      </c>
      <c r="D19" s="6" t="s">
        <v>31</v>
      </c>
      <c r="E19" s="11" t="s">
        <v>3314</v>
      </c>
      <c r="F19" s="6" t="s">
        <v>56</v>
      </c>
      <c r="G19" s="6" t="s">
        <v>138</v>
      </c>
      <c r="H19" s="6" t="s">
        <v>113</v>
      </c>
      <c r="I19" s="6" t="s">
        <v>45</v>
      </c>
      <c r="J19" s="6" t="s">
        <v>34</v>
      </c>
      <c r="K19" s="6" t="s">
        <v>141</v>
      </c>
      <c r="L19" s="6" t="s">
        <v>142</v>
      </c>
      <c r="M19" s="7">
        <v>18752</v>
      </c>
      <c r="N19" s="7">
        <v>18.75</v>
      </c>
      <c r="O19" s="7">
        <v>239000</v>
      </c>
      <c r="P19" t="str">
        <f>IF(ISNUMBER(SEARCH("BIORISK",L19)),"Fertilizer",IF(ISNUMBER(SEARCH("DIFLUBENZURON",L19)),"Diflubenzuron",IF(ISNUMBER(SEARCH("K-TIONIC",L19)),"Fulvic Acids Fertilizers",IF(ISNUMBER(SEARCH("INICIATE",L19)),"Fipronil",IF(ISNUMBER(SEARCH("FIPRONIL",L19)),"Fipronil",IF(ISNUMBER(SEARCH("STAGE",L19)),"Clomazone",IF(ISNUMBER(SEARCH("CLOMAZONE",L19)),"Clomazone",IF(ISNUMBER(SEARCH("UNIMARK",L19)),"Metribuzin",IF(ISNUMBER(SEARCH("RIBUZIN",L19)),"Metribuzin",IF(ISNUMBER(SEARCH("UNITOP",L19)),"Not Identified","FIX IT!"))))))))))</f>
        <v>Fertilizer</v>
      </c>
      <c r="Q19" t="s">
        <v>3256</v>
      </c>
      <c r="R19" t="s">
        <v>3257</v>
      </c>
      <c r="S19">
        <f t="shared" si="2"/>
        <v>12.745307167235495</v>
      </c>
      <c r="T19" t="s">
        <v>3257</v>
      </c>
      <c r="U19" t="s">
        <v>3256</v>
      </c>
      <c r="V19" t="s">
        <v>3257</v>
      </c>
    </row>
    <row r="20" spans="1:22" ht="22" customHeight="1" x14ac:dyDescent="0.3">
      <c r="A20" s="2">
        <v>44008</v>
      </c>
      <c r="B20" s="16" t="str">
        <f t="shared" si="0"/>
        <v>June, 2020</v>
      </c>
      <c r="C20" s="16" t="str">
        <f t="shared" si="1"/>
        <v>June, 2020´</v>
      </c>
      <c r="D20" s="3" t="s">
        <v>126</v>
      </c>
      <c r="E20" s="11" t="s">
        <v>3314</v>
      </c>
      <c r="F20" s="3" t="s">
        <v>56</v>
      </c>
      <c r="G20" s="3" t="s">
        <v>127</v>
      </c>
      <c r="H20" s="3" t="s">
        <v>122</v>
      </c>
      <c r="I20" s="3" t="s">
        <v>45</v>
      </c>
      <c r="J20" s="3" t="s">
        <v>34</v>
      </c>
      <c r="K20" s="3" t="s">
        <v>143</v>
      </c>
      <c r="L20" s="3" t="s">
        <v>144</v>
      </c>
      <c r="M20" s="4">
        <v>21200</v>
      </c>
      <c r="N20" s="4">
        <v>21.2</v>
      </c>
      <c r="O20" s="4">
        <v>212000</v>
      </c>
      <c r="P20" t="str">
        <f>IF(ISNUMBER(SEARCH("BROWSER",L20)),"Picloran",IF(ISNUMBER(SEARCH("NAVIGATOR",L20)),"Picloran",IF(ISNUMBER(SEARCH("BIOZYME",L20)),"Mineral Fertilizer",IF(ISNUMBER(SEARCH("K-FOL",L20)),"Calcium Citrate",IF(ISNUMBER(SEARCH("FOLTRON",L20)),"NPK Fertilizer",IF(ISNUMBER(SEARCH("CYHALOTHRI",L20)),"Cyhalothrin",IF(ISNUMBER(SEARCH("ACEFATO",L20)),"Acephate",IF(ISNUMBER(SEARCH("ACEPHATE",L20)),"Acephate",IF(ISNUMBER(SEARCH("MICROTHIOL",L20)),"Sulfur",IF(ISNUMBER(SEARCH("PROPICONAZOLE",L20)),"Propiconazole",IF(ISNUMBER(SEARCH("METHOMYL",L20)),"Methomyl",IF(ISNUMBER(SEARCH("IMIDACLOPRID",L20)),"Imidacloprid",IF(ISNUMBER(SEARCH("ZONIC",L20)),"Amicarbazone",IF(ISNUMBER(SEARCH("CRESCENDO",L20)),"Triclopyr-Butyric",IF(ISNUMBER(SEARCH("IMAZETHAPYR",L20)),"Imazethapyr",IF(ISNUMBER(SEARCH("TRICLOPYR",L20)),"Triclopyr",IF(ISNUMBER(SEARCH("ISOPROPYLAMINE",L20)),"Isopropylamine",IF(ISNUMBER(SEARCH("ABAMECTIM",L20)),"Abamectin",IF(ISNUMBER(SEARCH("SPERTO",L20)),"Bifenthrin","FIX IT!")))))))))))))))))))</f>
        <v>Methomyl</v>
      </c>
      <c r="Q20" t="s">
        <v>3215</v>
      </c>
      <c r="R20" t="s">
        <v>3243</v>
      </c>
      <c r="S20">
        <f t="shared" si="2"/>
        <v>10</v>
      </c>
      <c r="T20" t="s">
        <v>3294</v>
      </c>
      <c r="U20" t="s">
        <v>3215</v>
      </c>
      <c r="V20" t="s">
        <v>3243</v>
      </c>
    </row>
    <row r="21" spans="1:22" ht="22" customHeight="1" x14ac:dyDescent="0.3">
      <c r="A21" s="5">
        <v>44008</v>
      </c>
      <c r="B21" s="16" t="str">
        <f t="shared" si="0"/>
        <v>June, 2020</v>
      </c>
      <c r="C21" s="16" t="str">
        <f t="shared" si="1"/>
        <v>June, 2020´</v>
      </c>
      <c r="D21" s="6" t="s">
        <v>31</v>
      </c>
      <c r="E21" s="11" t="s">
        <v>3314</v>
      </c>
      <c r="F21" s="6" t="s">
        <v>32</v>
      </c>
      <c r="G21" s="6" t="s">
        <v>131</v>
      </c>
      <c r="H21" s="6" t="s">
        <v>133</v>
      </c>
      <c r="I21" s="6" t="s">
        <v>45</v>
      </c>
      <c r="J21" s="6" t="s">
        <v>34</v>
      </c>
      <c r="K21" s="6" t="s">
        <v>145</v>
      </c>
      <c r="L21" s="6" t="s">
        <v>146</v>
      </c>
      <c r="M21" s="7">
        <v>38480</v>
      </c>
      <c r="N21" s="7">
        <v>38.479999999999997</v>
      </c>
      <c r="O21" s="7">
        <v>528000</v>
      </c>
      <c r="P21" t="str">
        <f>IF(ISNUMBER(SEARCH("BROWSER",L21)),"Picloran",IF(ISNUMBER(SEARCH("NAVIGATOR",L21)),"Picloran",IF(ISNUMBER(SEARCH("BIOZYME",L21)),"Mineral Fertilizer",IF(ISNUMBER(SEARCH("K-FOL",L21)),"Calcium Citrate",IF(ISNUMBER(SEARCH("FOLTRON",L21)),"NPK Fertilizer",IF(ISNUMBER(SEARCH("CYHALOTHRI",L21)),"Cyhalothrin",IF(ISNUMBER(SEARCH("ACEFATO",L21)),"Acephate",IF(ISNUMBER(SEARCH("ACEPHATE",L21)),"Acephate",IF(ISNUMBER(SEARCH("MICROTHIOL",L21)),"Sulfur",IF(ISNUMBER(SEARCH("PROPICONAZOLE",L21)),"Propiconazole",IF(ISNUMBER(SEARCH("METHOMYL",L21)),"Methomyl",IF(ISNUMBER(SEARCH("IMIDACLOPRID",L21)),"Imidacloprid",IF(ISNUMBER(SEARCH("ZONIC",L21)),"Amicarbazone",IF(ISNUMBER(SEARCH("CRESCENDO",L21)),"Triclopyr-Butyric",IF(ISNUMBER(SEARCH("IMAZETHAPYR",L21)),"Imazethapyr",IF(ISNUMBER(SEARCH("TRICLOPYR",L21)),"Triclopyr",IF(ISNUMBER(SEARCH("ISOPROPYLAMINE",L21)),"Isopropylamine",IF(ISNUMBER(SEARCH("ABAMECTIM",L21)),"Abamectin",IF(ISNUMBER(SEARCH("SPERTO",L21)),"Bifenthrin","FIX IT!")))))))))))))))))))</f>
        <v>Imidacloprid</v>
      </c>
      <c r="Q21" t="s">
        <v>3268</v>
      </c>
      <c r="R21" t="s">
        <v>3243</v>
      </c>
      <c r="S21">
        <f t="shared" si="2"/>
        <v>13.721413721413722</v>
      </c>
      <c r="T21" t="s">
        <v>3199</v>
      </c>
      <c r="U21" t="s">
        <v>3268</v>
      </c>
      <c r="V21" t="s">
        <v>3243</v>
      </c>
    </row>
    <row r="22" spans="1:22" ht="22" customHeight="1" x14ac:dyDescent="0.3">
      <c r="A22" s="2">
        <v>44005</v>
      </c>
      <c r="B22" s="16" t="str">
        <f t="shared" si="0"/>
        <v>June, 2020</v>
      </c>
      <c r="C22" s="16" t="str">
        <f t="shared" si="1"/>
        <v>June, 2020´</v>
      </c>
      <c r="D22" s="3" t="s">
        <v>31</v>
      </c>
      <c r="E22" s="11" t="s">
        <v>3314</v>
      </c>
      <c r="F22" s="3" t="s">
        <v>32</v>
      </c>
      <c r="G22" s="3" t="s">
        <v>36</v>
      </c>
      <c r="H22" s="3" t="s">
        <v>42</v>
      </c>
      <c r="I22" s="3" t="s">
        <v>45</v>
      </c>
      <c r="J22" s="3" t="s">
        <v>34</v>
      </c>
      <c r="K22" s="3" t="s">
        <v>48</v>
      </c>
      <c r="L22" s="3" t="s">
        <v>147</v>
      </c>
      <c r="M22" s="4">
        <v>12855</v>
      </c>
      <c r="N22" s="4">
        <v>12.85</v>
      </c>
      <c r="O22" s="4">
        <v>142000</v>
      </c>
      <c r="P22" t="str">
        <f>IF(ISNUMBER(SEARCH("BROWSER",L22)),"Picloran",IF(ISNUMBER(SEARCH("NAVIGATOR",L22)),"Picloran",IF(ISNUMBER(SEARCH("BIOZYME",L22)),"Mineral Fertilizer",IF(ISNUMBER(SEARCH("K-FOL",L22)),"Calcium Citrate",IF(ISNUMBER(SEARCH("FOLTRON",L22)),"NPK Fertilizer",IF(ISNUMBER(SEARCH("CYHALOTHRI",L22)),"Cyhalothrin",IF(ISNUMBER(SEARCH("ACEFATO",L22)),"Acephate",IF(ISNUMBER(SEARCH("ACEPHATE",L22)),"Acephate",IF(ISNUMBER(SEARCH("MICROTHIOL",L22)),"Sulfur",IF(ISNUMBER(SEARCH("PROPICONAZOLE",L22)),"Propiconazole",IF(ISNUMBER(SEARCH("METHOMYL",L22)),"Methomyl",IF(ISNUMBER(SEARCH("IMIDACLOPRID",L22)),"Imidacloprid",IF(ISNUMBER(SEARCH("ZONIC",L22)),"Amicarbazone",IF(ISNUMBER(SEARCH("CRESCENDO",L22)),"Triclopyr-Butyric",IF(ISNUMBER(SEARCH("IMAZETHAPYR",L22)),"Imazethapyr",IF(ISNUMBER(SEARCH("TRICLOPYR",L22)),"Triclopyr",IF(ISNUMBER(SEARCH("ISOPROPYLAMINE",L22)),"Isopropylamine",IF(ISNUMBER(SEARCH("ABAMECTIM",L22)),"Abamectin",IF(ISNUMBER(SEARCH("SPERTO",L22)),"Bifenthrin","FIX IT!")))))))))))))))))))</f>
        <v>Amicarbazone</v>
      </c>
      <c r="Q22" t="s">
        <v>3229</v>
      </c>
      <c r="R22" t="s">
        <v>3198</v>
      </c>
      <c r="S22">
        <f t="shared" si="2"/>
        <v>11.046285492026449</v>
      </c>
      <c r="T22" t="s">
        <v>3295</v>
      </c>
      <c r="U22" t="s">
        <v>3229</v>
      </c>
      <c r="V22" t="s">
        <v>3198</v>
      </c>
    </row>
    <row r="23" spans="1:22" ht="22" customHeight="1" x14ac:dyDescent="0.3">
      <c r="A23" s="5">
        <v>44005</v>
      </c>
      <c r="B23" s="16" t="str">
        <f t="shared" si="0"/>
        <v>June, 2020</v>
      </c>
      <c r="C23" s="16" t="str">
        <f t="shared" si="1"/>
        <v>June, 2020´</v>
      </c>
      <c r="D23" s="6" t="s">
        <v>31</v>
      </c>
      <c r="E23" s="11" t="s">
        <v>3314</v>
      </c>
      <c r="F23" s="6" t="s">
        <v>32</v>
      </c>
      <c r="G23" s="6" t="s">
        <v>36</v>
      </c>
      <c r="H23" s="6" t="s">
        <v>42</v>
      </c>
      <c r="I23" s="6" t="s">
        <v>45</v>
      </c>
      <c r="J23" s="6" t="s">
        <v>34</v>
      </c>
      <c r="K23" s="6" t="s">
        <v>48</v>
      </c>
      <c r="L23" s="6" t="s">
        <v>148</v>
      </c>
      <c r="M23" s="7">
        <v>11713</v>
      </c>
      <c r="N23" s="7">
        <v>11.71</v>
      </c>
      <c r="O23" s="7">
        <v>129000</v>
      </c>
      <c r="P23" t="s">
        <v>3214</v>
      </c>
      <c r="Q23" t="s">
        <v>3288</v>
      </c>
      <c r="R23" t="s">
        <v>3198</v>
      </c>
      <c r="S23">
        <f t="shared" si="2"/>
        <v>11.013403910185264</v>
      </c>
      <c r="T23" t="s">
        <v>3214</v>
      </c>
      <c r="U23" t="s">
        <v>3288</v>
      </c>
      <c r="V23" t="s">
        <v>3198</v>
      </c>
    </row>
    <row r="24" spans="1:22" ht="22" customHeight="1" x14ac:dyDescent="0.3">
      <c r="A24" s="2">
        <v>44005</v>
      </c>
      <c r="B24" s="16" t="str">
        <f t="shared" si="0"/>
        <v>June, 2020</v>
      </c>
      <c r="C24" s="16" t="str">
        <f t="shared" si="1"/>
        <v>June, 2020´</v>
      </c>
      <c r="D24" s="3" t="s">
        <v>31</v>
      </c>
      <c r="E24" s="11" t="s">
        <v>3314</v>
      </c>
      <c r="F24" s="3" t="s">
        <v>56</v>
      </c>
      <c r="G24" s="3" t="s">
        <v>149</v>
      </c>
      <c r="H24" s="3" t="s">
        <v>152</v>
      </c>
      <c r="I24" s="3" t="s">
        <v>45</v>
      </c>
      <c r="J24" s="3" t="s">
        <v>34</v>
      </c>
      <c r="K24" s="3" t="s">
        <v>154</v>
      </c>
      <c r="L24" s="3" t="s">
        <v>155</v>
      </c>
      <c r="M24" s="4">
        <v>13660</v>
      </c>
      <c r="N24" s="4">
        <v>13.66</v>
      </c>
      <c r="O24" s="4">
        <v>306000</v>
      </c>
      <c r="P24" t="str">
        <f>IF(ISNUMBER(SEARCH("BROWSER",L24)),"Picloran",IF(ISNUMBER(SEARCH("NAVIGATOR",L24)),"Picloran",IF(ISNUMBER(SEARCH("BIOZYME",L24)),"Mineral Fertilizer",IF(ISNUMBER(SEARCH("K-FOL",L24)),"Calcium Citrate",IF(ISNUMBER(SEARCH("FOLTRON",L24)),"NPK Fertilizer",IF(ISNUMBER(SEARCH("CYHALOTHRI",L24)),"Cyhalothrin",IF(ISNUMBER(SEARCH("ACEFATO",L24)),"Acephate",IF(ISNUMBER(SEARCH("ACEPHATE",L24)),"Acephate",IF(ISNUMBER(SEARCH("MICROTHIOL",L24)),"Sulfur",IF(ISNUMBER(SEARCH("PROPICONAZOLE",L24)),"Propiconazole",IF(ISNUMBER(SEARCH("METHOMYL",L24)),"Methomyl",IF(ISNUMBER(SEARCH("IMIDACLOPRID",L24)),"Imidacloprid",IF(ISNUMBER(SEARCH("ZONIC",L24)),"Amicarbazone",IF(ISNUMBER(SEARCH("CRESCENDO",L24)),"Triclopyr-Butyric",IF(ISNUMBER(SEARCH("IMAZETHAPYR",L24)),"Imazethapyr",IF(ISNUMBER(SEARCH("TRICLOPYR",L24)),"Triclopyr",IF(ISNUMBER(SEARCH("ISOPROPYLAMINE",L24)),"Isopropylamine",IF(ISNUMBER(SEARCH("ABAMECTIM",L24)),"Abamectin",IF(ISNUMBER(SEARCH("SPERTO",L24)),"Bifenthrin","FIX IT!")))))))))))))))))))</f>
        <v>Imazethapyr</v>
      </c>
      <c r="Q24" t="s">
        <v>3267</v>
      </c>
      <c r="R24" t="s">
        <v>3237</v>
      </c>
      <c r="S24">
        <f t="shared" si="2"/>
        <v>22.401171303074669</v>
      </c>
      <c r="T24" t="s">
        <v>3210</v>
      </c>
      <c r="U24" t="s">
        <v>3267</v>
      </c>
      <c r="V24" t="s">
        <v>3237</v>
      </c>
    </row>
    <row r="25" spans="1:22" ht="22" customHeight="1" x14ac:dyDescent="0.3">
      <c r="A25" s="5">
        <v>44005</v>
      </c>
      <c r="B25" s="16" t="str">
        <f t="shared" si="0"/>
        <v>June, 2020</v>
      </c>
      <c r="C25" s="16" t="str">
        <f t="shared" si="1"/>
        <v>June, 2020´</v>
      </c>
      <c r="D25" s="6" t="s">
        <v>31</v>
      </c>
      <c r="E25" s="11" t="s">
        <v>3314</v>
      </c>
      <c r="F25" s="6" t="s">
        <v>32</v>
      </c>
      <c r="G25" s="6" t="s">
        <v>36</v>
      </c>
      <c r="H25" s="6" t="s">
        <v>42</v>
      </c>
      <c r="I25" s="6" t="s">
        <v>45</v>
      </c>
      <c r="J25" s="6" t="s">
        <v>34</v>
      </c>
      <c r="K25" s="6" t="s">
        <v>48</v>
      </c>
      <c r="L25" s="6" t="s">
        <v>156</v>
      </c>
      <c r="M25" s="7">
        <v>116340</v>
      </c>
      <c r="N25" s="7">
        <v>116.34</v>
      </c>
      <c r="O25" s="7">
        <v>1282000</v>
      </c>
      <c r="P25" t="s">
        <v>3214</v>
      </c>
      <c r="Q25" t="s">
        <v>3288</v>
      </c>
      <c r="R25" t="s">
        <v>3198</v>
      </c>
      <c r="S25">
        <f t="shared" si="2"/>
        <v>11.019425820869865</v>
      </c>
      <c r="T25" t="s">
        <v>3214</v>
      </c>
      <c r="U25" t="s">
        <v>3288</v>
      </c>
      <c r="V25" t="s">
        <v>3198</v>
      </c>
    </row>
    <row r="26" spans="1:22" ht="22" customHeight="1" x14ac:dyDescent="0.3">
      <c r="A26" s="2">
        <v>44005</v>
      </c>
      <c r="B26" s="16" t="str">
        <f t="shared" si="0"/>
        <v>June, 2020</v>
      </c>
      <c r="C26" s="16" t="str">
        <f t="shared" si="1"/>
        <v>June, 2020´</v>
      </c>
      <c r="D26" s="3" t="s">
        <v>31</v>
      </c>
      <c r="E26" s="11" t="s">
        <v>3314</v>
      </c>
      <c r="F26" s="3" t="s">
        <v>32</v>
      </c>
      <c r="G26" s="3" t="s">
        <v>36</v>
      </c>
      <c r="H26" s="3" t="s">
        <v>42</v>
      </c>
      <c r="I26" s="3" t="s">
        <v>45</v>
      </c>
      <c r="J26" s="3" t="s">
        <v>34</v>
      </c>
      <c r="K26" s="3" t="s">
        <v>48</v>
      </c>
      <c r="L26" s="3" t="s">
        <v>157</v>
      </c>
      <c r="M26" s="4">
        <v>46536</v>
      </c>
      <c r="N26" s="4">
        <v>46.54</v>
      </c>
      <c r="O26" s="4">
        <v>513000</v>
      </c>
      <c r="P26" t="s">
        <v>3214</v>
      </c>
      <c r="Q26" t="s">
        <v>3288</v>
      </c>
      <c r="R26" t="s">
        <v>3198</v>
      </c>
      <c r="S26">
        <f t="shared" si="2"/>
        <v>11.023723568849922</v>
      </c>
      <c r="T26" t="s">
        <v>3214</v>
      </c>
      <c r="U26" t="s">
        <v>3288</v>
      </c>
      <c r="V26" t="s">
        <v>3198</v>
      </c>
    </row>
    <row r="27" spans="1:22" ht="22" customHeight="1" x14ac:dyDescent="0.3">
      <c r="A27" s="5">
        <v>44005</v>
      </c>
      <c r="B27" s="16" t="str">
        <f t="shared" si="0"/>
        <v>June, 2020</v>
      </c>
      <c r="C27" s="16" t="str">
        <f t="shared" si="1"/>
        <v>June, 2020´</v>
      </c>
      <c r="D27" s="6" t="s">
        <v>31</v>
      </c>
      <c r="E27" s="11" t="s">
        <v>3314</v>
      </c>
      <c r="F27" s="6" t="s">
        <v>32</v>
      </c>
      <c r="G27" s="6" t="s">
        <v>36</v>
      </c>
      <c r="H27" s="6" t="s">
        <v>42</v>
      </c>
      <c r="I27" s="6" t="s">
        <v>45</v>
      </c>
      <c r="J27" s="6" t="s">
        <v>34</v>
      </c>
      <c r="K27" s="6" t="s">
        <v>48</v>
      </c>
      <c r="L27" s="6" t="s">
        <v>49</v>
      </c>
      <c r="M27" s="7">
        <v>40264</v>
      </c>
      <c r="N27" s="7">
        <v>40.26</v>
      </c>
      <c r="O27" s="7">
        <v>444000</v>
      </c>
      <c r="P27" t="s">
        <v>3212</v>
      </c>
      <c r="Q27" t="s">
        <v>3277</v>
      </c>
      <c r="R27" t="s">
        <v>3198</v>
      </c>
      <c r="S27">
        <f t="shared" si="2"/>
        <v>11.027220345718259</v>
      </c>
      <c r="T27" t="s">
        <v>3212</v>
      </c>
      <c r="U27" t="s">
        <v>3277</v>
      </c>
      <c r="V27" t="s">
        <v>3198</v>
      </c>
    </row>
    <row r="28" spans="1:22" ht="22" customHeight="1" x14ac:dyDescent="0.3">
      <c r="A28" s="2">
        <v>44005</v>
      </c>
      <c r="B28" s="16" t="str">
        <f t="shared" si="0"/>
        <v>June, 2020</v>
      </c>
      <c r="C28" s="16" t="str">
        <f t="shared" si="1"/>
        <v>June, 2020´</v>
      </c>
      <c r="D28" s="3" t="s">
        <v>31</v>
      </c>
      <c r="E28" s="11" t="s">
        <v>3314</v>
      </c>
      <c r="F28" s="3" t="s">
        <v>32</v>
      </c>
      <c r="G28" s="3" t="s">
        <v>36</v>
      </c>
      <c r="H28" s="3" t="s">
        <v>42</v>
      </c>
      <c r="I28" s="3" t="s">
        <v>45</v>
      </c>
      <c r="J28" s="3" t="s">
        <v>34</v>
      </c>
      <c r="K28" s="3" t="s">
        <v>48</v>
      </c>
      <c r="L28" s="3" t="s">
        <v>158</v>
      </c>
      <c r="M28" s="4">
        <v>13424</v>
      </c>
      <c r="N28" s="4">
        <v>13.42</v>
      </c>
      <c r="O28" s="4">
        <v>148000</v>
      </c>
      <c r="P28" t="s">
        <v>3214</v>
      </c>
      <c r="Q28" t="s">
        <v>3288</v>
      </c>
      <c r="R28" t="s">
        <v>3198</v>
      </c>
      <c r="S28">
        <f t="shared" si="2"/>
        <v>11.025029797377831</v>
      </c>
      <c r="T28" t="s">
        <v>3214</v>
      </c>
      <c r="U28" t="s">
        <v>3288</v>
      </c>
      <c r="V28" t="s">
        <v>3198</v>
      </c>
    </row>
    <row r="29" spans="1:22" ht="22" customHeight="1" x14ac:dyDescent="0.3">
      <c r="A29" s="5">
        <v>44004</v>
      </c>
      <c r="B29" s="16" t="str">
        <f t="shared" si="0"/>
        <v>June, 2020</v>
      </c>
      <c r="C29" s="16" t="str">
        <f t="shared" si="1"/>
        <v>June, 2020´</v>
      </c>
      <c r="D29" s="6" t="s">
        <v>31</v>
      </c>
      <c r="E29" s="11" t="s">
        <v>3314</v>
      </c>
      <c r="F29" s="6" t="s">
        <v>56</v>
      </c>
      <c r="G29" s="6" t="s">
        <v>77</v>
      </c>
      <c r="H29" s="6" t="s">
        <v>82</v>
      </c>
      <c r="I29" s="6" t="s">
        <v>45</v>
      </c>
      <c r="J29" s="6" t="s">
        <v>34</v>
      </c>
      <c r="K29" s="6" t="s">
        <v>84</v>
      </c>
      <c r="L29" s="14" t="s">
        <v>159</v>
      </c>
      <c r="M29" s="7">
        <v>130926</v>
      </c>
      <c r="N29" s="7">
        <v>130.93</v>
      </c>
      <c r="O29" s="7">
        <v>498000</v>
      </c>
      <c r="P29" t="str">
        <f>IF(ISNUMBER(SEARCH("BROWSER",L29)),"Picloran",IF(ISNUMBER(SEARCH("NAVIGATOR",L29)),"Picloran",IF(ISNUMBER(SEARCH("BIOZYME",L29)),"Mineral Fertilizer",IF(ISNUMBER(SEARCH("K-FOL",L29)),"Calcium Citrate",IF(ISNUMBER(SEARCH("FOLTRON",L29)),"NPK Fertilizer",IF(ISNUMBER(SEARCH("CYHALOTHRI",L29)),"Cyhalothrin",IF(ISNUMBER(SEARCH("ACEFATO",L29)),"Acephate",IF(ISNUMBER(SEARCH("ACEPHATE",L29)),"Acephate",IF(ISNUMBER(SEARCH("MICROTHIOL",L29)),"Sulfur",IF(ISNUMBER(SEARCH("PROPICONAZOLE",L29)),"Propiconazole",IF(ISNUMBER(SEARCH("METHOMYL",L29)),"Methomyl",IF(ISNUMBER(SEARCH("IMIDACLOPRID",L29)),"Imidacloprid",IF(ISNUMBER(SEARCH("ZONIC",L29)),"Amicarbazone",IF(ISNUMBER(SEARCH("CRESCENDO",L29)),"Triclopyr-Butyric",IF(ISNUMBER(SEARCH("IMAZETHAPYR",L29)),"Imazethapyr",IF(ISNUMBER(SEARCH("TRICLOPYR",L29)),"Triclopyr",IF(ISNUMBER(SEARCH("ISOPROPYLAMINE",L29)),"Isopropylamine",IF(ISNUMBER(SEARCH("ABAMECTIM",L29)),"Abamectin",IF(ISNUMBER(SEARCH("SPERTO",L29)),"Bifenthrin","FIX IT!")))))))))))))))))))</f>
        <v>Isopropylamine</v>
      </c>
      <c r="Q29" t="s">
        <v>3269</v>
      </c>
      <c r="R29" t="s">
        <v>3216</v>
      </c>
      <c r="S29">
        <f t="shared" si="2"/>
        <v>3.8036753585995142</v>
      </c>
      <c r="T29" t="s">
        <v>3292</v>
      </c>
      <c r="U29" t="s">
        <v>3269</v>
      </c>
      <c r="V29" t="s">
        <v>3216</v>
      </c>
    </row>
    <row r="30" spans="1:22" ht="22" customHeight="1" x14ac:dyDescent="0.3">
      <c r="A30" s="2">
        <v>44003</v>
      </c>
      <c r="B30" s="16" t="str">
        <f t="shared" si="0"/>
        <v>June, 2020</v>
      </c>
      <c r="C30" s="16" t="str">
        <f t="shared" si="1"/>
        <v>June, 2020´</v>
      </c>
      <c r="D30" s="3" t="s">
        <v>126</v>
      </c>
      <c r="E30" s="11" t="s">
        <v>3314</v>
      </c>
      <c r="F30" s="3" t="s">
        <v>56</v>
      </c>
      <c r="G30" s="3" t="s">
        <v>160</v>
      </c>
      <c r="H30" s="3" t="s">
        <v>122</v>
      </c>
      <c r="I30" s="3" t="s">
        <v>45</v>
      </c>
      <c r="J30" s="3" t="s">
        <v>34</v>
      </c>
      <c r="K30" s="3" t="s">
        <v>163</v>
      </c>
      <c r="L30" s="3" t="s">
        <v>164</v>
      </c>
      <c r="M30" s="4">
        <v>7462</v>
      </c>
      <c r="N30" s="4">
        <v>7.46</v>
      </c>
      <c r="O30" s="4">
        <v>144000</v>
      </c>
      <c r="P30" t="s">
        <v>3222</v>
      </c>
      <c r="Q30" t="str">
        <f>VLOOKUP(P30,T:V,2,FALSE)</f>
        <v>Not Identified</v>
      </c>
      <c r="R30" t="str">
        <f>VLOOKUP(Q30,U:W,2,FALSE)</f>
        <v>Fungicide</v>
      </c>
      <c r="S30">
        <f t="shared" si="2"/>
        <v>19.29777539533637</v>
      </c>
      <c r="T30" t="s">
        <v>3291</v>
      </c>
      <c r="U30" t="s">
        <v>3276</v>
      </c>
      <c r="V30" t="s">
        <v>3257</v>
      </c>
    </row>
    <row r="31" spans="1:22" ht="22" customHeight="1" x14ac:dyDescent="0.3">
      <c r="A31" s="5">
        <v>44003</v>
      </c>
      <c r="B31" s="16" t="str">
        <f t="shared" si="0"/>
        <v>June, 2020</v>
      </c>
      <c r="C31" s="16" t="str">
        <f t="shared" si="1"/>
        <v>June, 2020´</v>
      </c>
      <c r="D31" s="6" t="s">
        <v>31</v>
      </c>
      <c r="E31" s="11" t="s">
        <v>3314</v>
      </c>
      <c r="F31" s="6" t="s">
        <v>56</v>
      </c>
      <c r="G31" s="6" t="s">
        <v>58</v>
      </c>
      <c r="H31" s="6" t="s">
        <v>165</v>
      </c>
      <c r="I31" s="6" t="s">
        <v>45</v>
      </c>
      <c r="J31" s="6" t="s">
        <v>34</v>
      </c>
      <c r="K31" s="6" t="s">
        <v>66</v>
      </c>
      <c r="L31" s="6" t="s">
        <v>167</v>
      </c>
      <c r="M31" s="7">
        <v>39240</v>
      </c>
      <c r="N31" s="7">
        <v>39.24</v>
      </c>
      <c r="O31" s="13" t="s">
        <v>3323</v>
      </c>
      <c r="P31" t="str">
        <f>IF(ISNUMBER(SEARCH("BROWSER",L31)),"Picloran",IF(ISNUMBER(SEARCH("NAVIGATOR",L31)),"Picloran",IF(ISNUMBER(SEARCH("BIOZYME",L31)),"Mineral Fertilizer",IF(ISNUMBER(SEARCH("K-FOL",L31)),"Calcium Citrate",IF(ISNUMBER(SEARCH("FOLTRON",L31)),"NPK Fertilizer",IF(ISNUMBER(SEARCH("CYHALOTHRI",L31)),"Cyhalothrin",IF(ISNUMBER(SEARCH("ACEFATO",L31)),"Acephate",IF(ISNUMBER(SEARCH("ACEPHATE",L31)),"Acephate",IF(ISNUMBER(SEARCH("MICROTHIOL",L31)),"Sulfur",IF(ISNUMBER(SEARCH("PROPICONAZOLE",L31)),"Propiconazole",IF(ISNUMBER(SEARCH("METHOMYL",L31)),"Methomyl",IF(ISNUMBER(SEARCH("IMIDACLOPRID",L31)),"Imidacloprid",IF(ISNUMBER(SEARCH("ZONIC",L31)),"Amicarbazone",IF(ISNUMBER(SEARCH("CRESCENDO",L31)),"Triclopyr-Butyric",IF(ISNUMBER(SEARCH("IMAZETHAPYR",L31)),"Imazethapyr",IF(ISNUMBER(SEARCH("TRICLOPYR",L31)),"Triclopyr",IF(ISNUMBER(SEARCH("ISOPROPYLAMINE",L31)),"Isopropylamine",IF(ISNUMBER(SEARCH("ABAMECTIM",L31)),"Abamectin",IF(ISNUMBER(SEARCH("SPERTO",L31)),"Bifenthrin","FIX IT!")))))))))))))))))))</f>
        <v>NPK Fertilizer</v>
      </c>
      <c r="Q31" t="s">
        <v>3276</v>
      </c>
      <c r="R31" t="s">
        <v>3257</v>
      </c>
      <c r="S31">
        <f t="shared" si="2"/>
        <v>0</v>
      </c>
      <c r="T31" t="s">
        <v>3210</v>
      </c>
      <c r="U31" t="s">
        <v>3267</v>
      </c>
      <c r="V31" t="s">
        <v>3237</v>
      </c>
    </row>
    <row r="32" spans="1:22" ht="22" customHeight="1" x14ac:dyDescent="0.3">
      <c r="A32" s="2">
        <v>44003</v>
      </c>
      <c r="B32" s="16" t="str">
        <f t="shared" si="0"/>
        <v>June, 2020</v>
      </c>
      <c r="C32" s="16" t="str">
        <f t="shared" si="1"/>
        <v>June, 2020´</v>
      </c>
      <c r="D32" s="3" t="s">
        <v>126</v>
      </c>
      <c r="E32" s="11" t="s">
        <v>3314</v>
      </c>
      <c r="F32" s="3" t="s">
        <v>56</v>
      </c>
      <c r="G32" s="3" t="s">
        <v>127</v>
      </c>
      <c r="H32" s="3" t="s">
        <v>122</v>
      </c>
      <c r="I32" s="3" t="s">
        <v>45</v>
      </c>
      <c r="J32" s="3" t="s">
        <v>34</v>
      </c>
      <c r="K32" s="3" t="s">
        <v>154</v>
      </c>
      <c r="L32" s="3" t="s">
        <v>168</v>
      </c>
      <c r="M32" s="4">
        <v>13890</v>
      </c>
      <c r="N32" s="4">
        <v>13.89</v>
      </c>
      <c r="O32" s="4">
        <v>311000</v>
      </c>
      <c r="P32" t="str">
        <f>IF(ISNUMBER(SEARCH("BROWSER",L32)),"Picloran",IF(ISNUMBER(SEARCH("NAVIGATOR",L32)),"Picloran",IF(ISNUMBER(SEARCH("BIOZYME",L32)),"Mineral Fertilizer",IF(ISNUMBER(SEARCH("K-FOL",L32)),"Calcium Citrate",IF(ISNUMBER(SEARCH("FOLTRON",L32)),"NPK Fertilizer",IF(ISNUMBER(SEARCH("CYHALOTHRI",L32)),"Cyhalothrin",IF(ISNUMBER(SEARCH("ACEFATO",L32)),"Acephate",IF(ISNUMBER(SEARCH("ACEPHATE",L32)),"Acephate",IF(ISNUMBER(SEARCH("MICROTHIOL",L32)),"Sulfur",IF(ISNUMBER(SEARCH("PROPICONAZOLE",L32)),"Propiconazole",IF(ISNUMBER(SEARCH("METHOMYL",L32)),"Methomyl",IF(ISNUMBER(SEARCH("IMIDACLOPRID",L32)),"Imidacloprid",IF(ISNUMBER(SEARCH("ZONIC",L32)),"Amicarbazone",IF(ISNUMBER(SEARCH("CRESCENDO",L32)),"Triclopyr-Butyric",IF(ISNUMBER(SEARCH("IMAZETHAPYR",L32)),"Imazethapyr",IF(ISNUMBER(SEARCH("TRICLOPYR",L32)),"Triclopyr",IF(ISNUMBER(SEARCH("ISOPROPYLAMINE",L32)),"Isopropylamine",IF(ISNUMBER(SEARCH("ABAMECTIM",L32)),"Abamectin",IF(ISNUMBER(SEARCH("SPERTO",L32)),"Bifenthrin","FIX IT!")))))))))))))))))))</f>
        <v>Imazethapyr</v>
      </c>
      <c r="Q32" t="s">
        <v>3267</v>
      </c>
      <c r="R32" t="s">
        <v>3237</v>
      </c>
      <c r="S32">
        <f t="shared" si="2"/>
        <v>22.390208783297336</v>
      </c>
      <c r="T32" t="s">
        <v>3251</v>
      </c>
      <c r="U32" t="s">
        <v>3215</v>
      </c>
      <c r="V32" t="s">
        <v>3253</v>
      </c>
    </row>
    <row r="33" spans="1:22" ht="22" customHeight="1" x14ac:dyDescent="0.3">
      <c r="A33" s="5">
        <v>44003</v>
      </c>
      <c r="B33" s="16" t="str">
        <f t="shared" si="0"/>
        <v>June, 2020</v>
      </c>
      <c r="C33" s="16" t="str">
        <f t="shared" si="1"/>
        <v>June, 2020´</v>
      </c>
      <c r="D33" s="6" t="s">
        <v>31</v>
      </c>
      <c r="E33" s="11" t="s">
        <v>3314</v>
      </c>
      <c r="F33" s="6" t="s">
        <v>32</v>
      </c>
      <c r="G33" s="6" t="s">
        <v>169</v>
      </c>
      <c r="H33" s="6" t="s">
        <v>122</v>
      </c>
      <c r="I33" s="6" t="s">
        <v>45</v>
      </c>
      <c r="J33" s="6" t="s">
        <v>34</v>
      </c>
      <c r="K33" s="6" t="s">
        <v>172</v>
      </c>
      <c r="L33" s="14" t="s">
        <v>173</v>
      </c>
      <c r="M33" s="7">
        <v>19800</v>
      </c>
      <c r="N33" s="7">
        <v>19.8</v>
      </c>
      <c r="O33" s="7">
        <v>261000</v>
      </c>
      <c r="P33" t="str">
        <f>IF(ISNUMBER(SEARCH("BIORISK",L33)),"Fertilizer",IF(ISNUMBER(SEARCH("DIFLUBENZURON",L33)),"Diflubenzuron",IF(ISNUMBER(SEARCH("K-TIONIC",L33)),"Fulvic Acids Fertilizers",IF(ISNUMBER(SEARCH("INICIATE",L33)),"Fipronil",IF(ISNUMBER(SEARCH("FIPRONIL",L33)),"Fipronil",IF(ISNUMBER(SEARCH("STAGE",L33)),"Clomazone",IF(ISNUMBER(SEARCH("CLOMAZONE",L33)),"Clomazone",IF(ISNUMBER(SEARCH("UNIMARK",L33)),"Metribuzin",IF(ISNUMBER(SEARCH("RIBUZIN",L33)),"Metribuzin",IF(ISNUMBER(SEARCH("UNITOP",L33)),"Not Identified","FIX IT!"))))))))))</f>
        <v>Diflubenzuron</v>
      </c>
      <c r="Q33" t="s">
        <v>3215</v>
      </c>
      <c r="R33" t="s">
        <v>3253</v>
      </c>
      <c r="S33">
        <f t="shared" si="2"/>
        <v>13.181818181818182</v>
      </c>
      <c r="T33" t="s">
        <v>3296</v>
      </c>
      <c r="U33" t="s">
        <v>3262</v>
      </c>
      <c r="V33" t="s">
        <v>3257</v>
      </c>
    </row>
    <row r="34" spans="1:22" ht="22" customHeight="1" x14ac:dyDescent="0.3">
      <c r="A34" s="2">
        <v>44003</v>
      </c>
      <c r="B34" s="16" t="str">
        <f t="shared" si="0"/>
        <v>June, 2020</v>
      </c>
      <c r="C34" s="16" t="str">
        <f t="shared" si="1"/>
        <v>June, 2020´</v>
      </c>
      <c r="D34" s="3" t="s">
        <v>31</v>
      </c>
      <c r="E34" s="11" t="s">
        <v>3314</v>
      </c>
      <c r="F34" s="3" t="s">
        <v>56</v>
      </c>
      <c r="G34" s="3" t="s">
        <v>58</v>
      </c>
      <c r="H34" s="3" t="s">
        <v>165</v>
      </c>
      <c r="I34" s="3" t="s">
        <v>45</v>
      </c>
      <c r="J34" s="3" t="s">
        <v>34</v>
      </c>
      <c r="K34" s="3" t="s">
        <v>66</v>
      </c>
      <c r="L34" s="3" t="s">
        <v>174</v>
      </c>
      <c r="M34" s="4">
        <v>41808</v>
      </c>
      <c r="N34" s="4">
        <v>41.81</v>
      </c>
      <c r="O34" s="13" t="s">
        <v>3323</v>
      </c>
      <c r="P34" t="str">
        <f>IF(ISNUMBER(SEARCH("BIORISK",L34)),"Fertilizer",IF(ISNUMBER(SEARCH("DIFLUBENZURON",L34)),"Diflubenzuron",IF(ISNUMBER(SEARCH("K-TIONIC",L34)),"Fulvic Acids Fertilizers",IF(ISNUMBER(SEARCH("INICIATE",L34)),"Fipronil",IF(ISNUMBER(SEARCH("FIPRONIL",L34)),"Fipronil",IF(ISNUMBER(SEARCH("STAGE",L34)),"Clomazone",IF(ISNUMBER(SEARCH("CLOMAZONE",L34)),"Clomazone",IF(ISNUMBER(SEARCH("UNIMARK",L34)),"Metribuzin",IF(ISNUMBER(SEARCH("RIBUZIN",L34)),"Metribuzin",IF(ISNUMBER(SEARCH("UNITOP",L34)),"Not Identified","FIX IT!"))))))))))</f>
        <v>Fulvic Acids Fertilizers</v>
      </c>
      <c r="Q34" t="s">
        <v>3262</v>
      </c>
      <c r="R34" t="s">
        <v>3257</v>
      </c>
      <c r="S34">
        <f t="shared" si="2"/>
        <v>0</v>
      </c>
      <c r="T34" t="s">
        <v>3294</v>
      </c>
      <c r="U34" t="s">
        <v>3215</v>
      </c>
      <c r="V34" t="s">
        <v>3243</v>
      </c>
    </row>
    <row r="35" spans="1:22" ht="22" customHeight="1" x14ac:dyDescent="0.3">
      <c r="A35" s="5">
        <v>44003</v>
      </c>
      <c r="B35" s="16" t="str">
        <f t="shared" si="0"/>
        <v>June, 2020</v>
      </c>
      <c r="C35" s="16" t="str">
        <f t="shared" si="1"/>
        <v>June, 2020´</v>
      </c>
      <c r="D35" s="6" t="s">
        <v>126</v>
      </c>
      <c r="E35" s="11" t="s">
        <v>3314</v>
      </c>
      <c r="F35" s="6" t="s">
        <v>56</v>
      </c>
      <c r="G35" s="6" t="s">
        <v>175</v>
      </c>
      <c r="H35" s="6" t="s">
        <v>122</v>
      </c>
      <c r="I35" s="6" t="s">
        <v>45</v>
      </c>
      <c r="J35" s="6" t="s">
        <v>34</v>
      </c>
      <c r="K35" s="6" t="s">
        <v>143</v>
      </c>
      <c r="L35" s="6" t="s">
        <v>144</v>
      </c>
      <c r="M35" s="7">
        <v>21400</v>
      </c>
      <c r="N35" s="7">
        <v>21.4</v>
      </c>
      <c r="O35" s="7">
        <v>214000</v>
      </c>
      <c r="P35" t="str">
        <f>IF(ISNUMBER(SEARCH("BROWSER",L35)),"Picloran",IF(ISNUMBER(SEARCH("NAVIGATOR",L35)),"Picloran",IF(ISNUMBER(SEARCH("BIOZYME",L35)),"Mineral Fertilizer",IF(ISNUMBER(SEARCH("K-FOL",L35)),"Calcium Citrate",IF(ISNUMBER(SEARCH("FOLTRON",L35)),"NPK Fertilizer",IF(ISNUMBER(SEARCH("CYHALOTHRI",L35)),"Cyhalothrin",IF(ISNUMBER(SEARCH("ACEFATO",L35)),"Acephate",IF(ISNUMBER(SEARCH("ACEPHATE",L35)),"Acephate",IF(ISNUMBER(SEARCH("MICROTHIOL",L35)),"Sulfur",IF(ISNUMBER(SEARCH("PROPICONAZOLE",L35)),"Propiconazole",IF(ISNUMBER(SEARCH("METHOMYL",L35)),"Methomyl",IF(ISNUMBER(SEARCH("IMIDACLOPRID",L35)),"Imidacloprid",IF(ISNUMBER(SEARCH("ZONIC",L35)),"Amicarbazone",IF(ISNUMBER(SEARCH("CRESCENDO",L35)),"Triclopyr-Butyric",IF(ISNUMBER(SEARCH("IMAZETHAPYR",L35)),"Imazethapyr",IF(ISNUMBER(SEARCH("TRICLOPYR",L35)),"Triclopyr",IF(ISNUMBER(SEARCH("ISOPROPYLAMINE",L35)),"Isopropylamine",IF(ISNUMBER(SEARCH("ABAMECTIM",L35)),"Abamectin",IF(ISNUMBER(SEARCH("SPERTO",L35)),"Bifenthrin","FIX IT!")))))))))))))))))))</f>
        <v>Methomyl</v>
      </c>
      <c r="Q35" t="s">
        <v>3215</v>
      </c>
      <c r="R35" t="s">
        <v>3243</v>
      </c>
      <c r="S35">
        <f t="shared" si="2"/>
        <v>10</v>
      </c>
      <c r="T35" t="s">
        <v>3291</v>
      </c>
      <c r="U35" t="s">
        <v>3276</v>
      </c>
      <c r="V35" t="s">
        <v>3257</v>
      </c>
    </row>
    <row r="36" spans="1:22" ht="22" customHeight="1" x14ac:dyDescent="0.3">
      <c r="A36" s="2">
        <v>44003</v>
      </c>
      <c r="B36" s="16" t="str">
        <f t="shared" si="0"/>
        <v>June, 2020</v>
      </c>
      <c r="C36" s="16" t="str">
        <f t="shared" si="1"/>
        <v>June, 2020´</v>
      </c>
      <c r="D36" s="3" t="s">
        <v>31</v>
      </c>
      <c r="E36" s="11" t="s">
        <v>3314</v>
      </c>
      <c r="F36" s="3" t="s">
        <v>56</v>
      </c>
      <c r="G36" s="3" t="s">
        <v>58</v>
      </c>
      <c r="H36" s="3" t="s">
        <v>165</v>
      </c>
      <c r="I36" s="3" t="s">
        <v>45</v>
      </c>
      <c r="J36" s="3" t="s">
        <v>34</v>
      </c>
      <c r="K36" s="3" t="s">
        <v>66</v>
      </c>
      <c r="L36" s="3" t="s">
        <v>177</v>
      </c>
      <c r="M36" s="4">
        <v>39931</v>
      </c>
      <c r="N36" s="4">
        <v>39.93</v>
      </c>
      <c r="O36" s="13" t="s">
        <v>3323</v>
      </c>
      <c r="P36" t="str">
        <f>IF(ISNUMBER(SEARCH("BROWSER",L36)),"Picloran",IF(ISNUMBER(SEARCH("NAVIGATOR",L36)),"Picloran",IF(ISNUMBER(SEARCH("BIOZYME",L36)),"Mineral Fertilizer",IF(ISNUMBER(SEARCH("K-FOL",L36)),"Calcium Citrate",IF(ISNUMBER(SEARCH("FOLTRON",L36)),"NPK Fertilizer",IF(ISNUMBER(SEARCH("CYHALOTHRI",L36)),"Cyhalothrin",IF(ISNUMBER(SEARCH("ACEFATO",L36)),"Acephate",IF(ISNUMBER(SEARCH("ACEPHATE",L36)),"Acephate",IF(ISNUMBER(SEARCH("MICROTHIOL",L36)),"Sulfur",IF(ISNUMBER(SEARCH("PROPICONAZOLE",L36)),"Propiconazole",IF(ISNUMBER(SEARCH("METHOMYL",L36)),"Methomyl",IF(ISNUMBER(SEARCH("IMIDACLOPRID",L36)),"Imidacloprid",IF(ISNUMBER(SEARCH("ZONIC",L36)),"Amicarbazone",IF(ISNUMBER(SEARCH("CRESCENDO",L36)),"Triclopyr-Butyric",IF(ISNUMBER(SEARCH("IMAZETHAPYR",L36)),"Imazethapyr",IF(ISNUMBER(SEARCH("TRICLOPYR",L36)),"Triclopyr",IF(ISNUMBER(SEARCH("ISOPROPYLAMINE",L36)),"Isopropylamine",IF(ISNUMBER(SEARCH("ABAMECTIM",L36)),"Abamectin",IF(ISNUMBER(SEARCH("SPERTO",L36)),"Bifenthrin","FIX IT!")))))))))))))))))))</f>
        <v>NPK Fertilizer</v>
      </c>
      <c r="Q36" t="s">
        <v>3276</v>
      </c>
      <c r="R36" t="s">
        <v>3257</v>
      </c>
      <c r="S36">
        <f t="shared" si="2"/>
        <v>0</v>
      </c>
      <c r="T36" t="s">
        <v>3222</v>
      </c>
      <c r="U36" t="s">
        <v>3215</v>
      </c>
      <c r="V36" t="s">
        <v>3225</v>
      </c>
    </row>
    <row r="37" spans="1:22" ht="22" customHeight="1" x14ac:dyDescent="0.3">
      <c r="A37" s="5">
        <v>44003</v>
      </c>
      <c r="B37" s="16" t="str">
        <f t="shared" si="0"/>
        <v>June, 2020</v>
      </c>
      <c r="C37" s="16" t="str">
        <f t="shared" si="1"/>
        <v>June, 2020´</v>
      </c>
      <c r="D37" s="6" t="s">
        <v>126</v>
      </c>
      <c r="E37" s="11" t="s">
        <v>3314</v>
      </c>
      <c r="F37" s="6" t="s">
        <v>56</v>
      </c>
      <c r="G37" s="6" t="s">
        <v>160</v>
      </c>
      <c r="H37" s="6" t="s">
        <v>122</v>
      </c>
      <c r="I37" s="6" t="s">
        <v>45</v>
      </c>
      <c r="J37" s="6" t="s">
        <v>34</v>
      </c>
      <c r="K37" s="6" t="s">
        <v>163</v>
      </c>
      <c r="L37" s="6" t="s">
        <v>164</v>
      </c>
      <c r="M37" s="7">
        <v>7462</v>
      </c>
      <c r="N37" s="7">
        <v>7.46</v>
      </c>
      <c r="O37" s="7">
        <v>144000</v>
      </c>
      <c r="P37" t="str">
        <f>IF(ISNUMBER(SEARCH("GLIFOSATO",L37)),"Glyphosate",IF(ISNUMBER(SEARCH("TRICLON",L37)),"Triclopyr",IF(ISNUMBER(SEARCH("ABAMECTIN",L37)),"Abamectin",IF(ISNUMBER(SEARCH("ANCOSAR",L37)),"Sodium Hydrogen Methylarsonate",IF(ISNUMBER(SEARCH("PERITO",L37)),"Acephate","FIX IT!")))))</f>
        <v>Abamectin</v>
      </c>
      <c r="Q37" t="s">
        <v>3215</v>
      </c>
      <c r="R37" t="s">
        <v>3243</v>
      </c>
      <c r="S37">
        <f t="shared" si="2"/>
        <v>19.29777539533637</v>
      </c>
      <c r="T37" t="s">
        <v>3289</v>
      </c>
      <c r="U37" t="s">
        <v>3271</v>
      </c>
      <c r="V37" t="s">
        <v>3257</v>
      </c>
    </row>
    <row r="38" spans="1:22" ht="22" customHeight="1" x14ac:dyDescent="0.3">
      <c r="A38" s="2">
        <v>44003</v>
      </c>
      <c r="B38" s="16" t="str">
        <f t="shared" si="0"/>
        <v>June, 2020</v>
      </c>
      <c r="C38" s="16" t="str">
        <f t="shared" si="1"/>
        <v>June, 2020´</v>
      </c>
      <c r="D38" s="3" t="s">
        <v>31</v>
      </c>
      <c r="E38" s="11" t="s">
        <v>3314</v>
      </c>
      <c r="F38" s="3" t="s">
        <v>56</v>
      </c>
      <c r="G38" s="3" t="s">
        <v>58</v>
      </c>
      <c r="H38" s="3" t="s">
        <v>165</v>
      </c>
      <c r="I38" s="3" t="s">
        <v>45</v>
      </c>
      <c r="J38" s="3" t="s">
        <v>34</v>
      </c>
      <c r="K38" s="3" t="s">
        <v>66</v>
      </c>
      <c r="L38" s="3" t="s">
        <v>178</v>
      </c>
      <c r="M38" s="4">
        <v>20016</v>
      </c>
      <c r="N38" s="4">
        <v>20.02</v>
      </c>
      <c r="O38" s="13" t="s">
        <v>3323</v>
      </c>
      <c r="P38" t="str">
        <f>IF(ISNUMBER(SEARCH("BROWSER",L38)),"Picloran",IF(ISNUMBER(SEARCH("NAVIGATOR",L38)),"Picloran",IF(ISNUMBER(SEARCH("BIOZYME",L38)),"Mineral Fertilizer",IF(ISNUMBER(SEARCH("K-FOL",L38)),"Calcium Citrate",IF(ISNUMBER(SEARCH("FOLTRON",L38)),"NPK Fertilizer",IF(ISNUMBER(SEARCH("CYHALOTHRI",L38)),"Cyhalothrin",IF(ISNUMBER(SEARCH("ACEFATO",L38)),"Acephate",IF(ISNUMBER(SEARCH("ACEPHATE",L38)),"Acephate",IF(ISNUMBER(SEARCH("MICROTHIOL",L38)),"Sulfur",IF(ISNUMBER(SEARCH("PROPICONAZOLE",L38)),"Propiconazole",IF(ISNUMBER(SEARCH("METHOMYL",L38)),"Methomyl",IF(ISNUMBER(SEARCH("IMIDACLOPRID",L38)),"Imidacloprid",IF(ISNUMBER(SEARCH("ZONIC",L38)),"Amicarbazone",IF(ISNUMBER(SEARCH("CRESCENDO",L38)),"Triclopyr-Butyric",IF(ISNUMBER(SEARCH("IMAZETHAPYR",L38)),"Imazethapyr",IF(ISNUMBER(SEARCH("TRICLOPYR",L38)),"Triclopyr",IF(ISNUMBER(SEARCH("ISOPROPYLAMINE",L38)),"Isopropylamine",IF(ISNUMBER(SEARCH("ABAMECTIM",L38)),"Abamectin",IF(ISNUMBER(SEARCH("SPERTO",L38)),"Bifenthrin","FIX IT!")))))))))))))))))))</f>
        <v>Mineral Fertilizer</v>
      </c>
      <c r="Q38" t="s">
        <v>3271</v>
      </c>
      <c r="R38" t="s">
        <v>3257</v>
      </c>
      <c r="S38">
        <f t="shared" si="2"/>
        <v>0</v>
      </c>
      <c r="T38" t="s">
        <v>3289</v>
      </c>
      <c r="U38" t="s">
        <v>3271</v>
      </c>
      <c r="V38" t="s">
        <v>3257</v>
      </c>
    </row>
    <row r="39" spans="1:22" ht="22" customHeight="1" x14ac:dyDescent="0.3">
      <c r="A39" s="5">
        <v>44003</v>
      </c>
      <c r="B39" s="16" t="str">
        <f t="shared" si="0"/>
        <v>June, 2020</v>
      </c>
      <c r="C39" s="16" t="str">
        <f t="shared" si="1"/>
        <v>June, 2020´</v>
      </c>
      <c r="D39" s="6" t="s">
        <v>31</v>
      </c>
      <c r="E39" s="11" t="s">
        <v>3314</v>
      </c>
      <c r="F39" s="6" t="s">
        <v>56</v>
      </c>
      <c r="G39" s="6" t="s">
        <v>58</v>
      </c>
      <c r="H39" s="6" t="s">
        <v>165</v>
      </c>
      <c r="I39" s="6" t="s">
        <v>45</v>
      </c>
      <c r="J39" s="6" t="s">
        <v>34</v>
      </c>
      <c r="K39" s="6" t="s">
        <v>66</v>
      </c>
      <c r="L39" s="6" t="s">
        <v>179</v>
      </c>
      <c r="M39" s="7">
        <v>35496</v>
      </c>
      <c r="N39" s="7">
        <v>35.5</v>
      </c>
      <c r="O39" s="13" t="s">
        <v>3323</v>
      </c>
      <c r="P39" t="str">
        <f>IF(ISNUMBER(SEARCH("BROWSER",L39)),"Picloran",IF(ISNUMBER(SEARCH("NAVIGATOR",L39)),"Picloran",IF(ISNUMBER(SEARCH("BIOZYME",L39)),"Mineral Fertilizer",IF(ISNUMBER(SEARCH("K-FOL",L39)),"Calcium Citrate",IF(ISNUMBER(SEARCH("FOLTRON",L39)),"NPK Fertilizer",IF(ISNUMBER(SEARCH("CYHALOTHRI",L39)),"Cyhalothrin",IF(ISNUMBER(SEARCH("ACEFATO",L39)),"Acephate",IF(ISNUMBER(SEARCH("ACEPHATE",L39)),"Acephate",IF(ISNUMBER(SEARCH("MICROTHIOL",L39)),"Sulfur",IF(ISNUMBER(SEARCH("PROPICONAZOLE",L39)),"Propiconazole",IF(ISNUMBER(SEARCH("METHOMYL",L39)),"Methomyl",IF(ISNUMBER(SEARCH("IMIDACLOPRID",L39)),"Imidacloprid",IF(ISNUMBER(SEARCH("ZONIC",L39)),"Amicarbazone",IF(ISNUMBER(SEARCH("CRESCENDO",L39)),"Triclopyr-Butyric",IF(ISNUMBER(SEARCH("IMAZETHAPYR",L39)),"Imazethapyr",IF(ISNUMBER(SEARCH("TRICLOPYR",L39)),"Triclopyr",IF(ISNUMBER(SEARCH("ISOPROPYLAMINE",L39)),"Isopropylamine",IF(ISNUMBER(SEARCH("ABAMECTIM",L39)),"Abamectin",IF(ISNUMBER(SEARCH("SPERTO",L39)),"Bifenthrin","FIX IT!")))))))))))))))))))</f>
        <v>Mineral Fertilizer</v>
      </c>
      <c r="Q39" t="s">
        <v>3271</v>
      </c>
      <c r="R39" t="s">
        <v>3257</v>
      </c>
      <c r="S39">
        <f t="shared" si="2"/>
        <v>0</v>
      </c>
      <c r="T39" t="s">
        <v>3226</v>
      </c>
      <c r="U39" t="s">
        <v>3261</v>
      </c>
      <c r="V39" t="s">
        <v>3243</v>
      </c>
    </row>
    <row r="40" spans="1:22" ht="22" customHeight="1" x14ac:dyDescent="0.3">
      <c r="A40" s="2">
        <v>44003</v>
      </c>
      <c r="B40" s="16" t="str">
        <f t="shared" si="0"/>
        <v>June, 2020</v>
      </c>
      <c r="C40" s="16" t="str">
        <f t="shared" si="1"/>
        <v>June, 2020´</v>
      </c>
      <c r="D40" s="3" t="s">
        <v>31</v>
      </c>
      <c r="E40" s="11" t="s">
        <v>3314</v>
      </c>
      <c r="F40" s="3" t="s">
        <v>32</v>
      </c>
      <c r="G40" s="3" t="s">
        <v>180</v>
      </c>
      <c r="H40" s="3" t="s">
        <v>122</v>
      </c>
      <c r="I40" s="3" t="s">
        <v>45</v>
      </c>
      <c r="J40" s="3" t="s">
        <v>34</v>
      </c>
      <c r="K40" s="3" t="s">
        <v>145</v>
      </c>
      <c r="L40" s="3" t="s">
        <v>183</v>
      </c>
      <c r="M40" s="4">
        <v>77592</v>
      </c>
      <c r="N40" s="4">
        <v>77.59</v>
      </c>
      <c r="O40" s="4">
        <v>425000</v>
      </c>
      <c r="P40" t="str">
        <f>IF(ISNUMBER(SEARCH("BIORISK",L40)),"Fertilizer",IF(ISNUMBER(SEARCH("DIFLUBENZURON",L40)),"Diflubenzuron",IF(ISNUMBER(SEARCH("K-TIONIC",L40)),"Fulvic Acids Fertilizers",IF(ISNUMBER(SEARCH("INICIATE",L40)),"Fipronil",IF(ISNUMBER(SEARCH("FIPRONIL",L40)),"Fipronil",IF(ISNUMBER(SEARCH("STAGE",L40)),"Clomazone",IF(ISNUMBER(SEARCH("CLOMAZONE",L40)),"Clomazone",IF(ISNUMBER(SEARCH("UNIMARK",L40)),"Metribuzin",IF(ISNUMBER(SEARCH("RIBUZIN",L40)),"Metribuzin",IF(ISNUMBER(SEARCH("UNITOP",L40)),"Not Identified","FIX IT!"))))))))))</f>
        <v>Fipronil</v>
      </c>
      <c r="Q40" t="s">
        <v>3261</v>
      </c>
      <c r="R40" t="s">
        <v>3243</v>
      </c>
      <c r="S40">
        <f t="shared" si="2"/>
        <v>5.4773688009073096</v>
      </c>
      <c r="T40" t="s">
        <v>3290</v>
      </c>
      <c r="U40" t="s">
        <v>3240</v>
      </c>
      <c r="V40" t="s">
        <v>3239</v>
      </c>
    </row>
    <row r="41" spans="1:22" ht="22" customHeight="1" x14ac:dyDescent="0.3">
      <c r="A41" s="5">
        <v>44003</v>
      </c>
      <c r="B41" s="16" t="str">
        <f t="shared" si="0"/>
        <v>June, 2020</v>
      </c>
      <c r="C41" s="16" t="str">
        <f t="shared" si="1"/>
        <v>June, 2020´</v>
      </c>
      <c r="D41" s="6" t="s">
        <v>31</v>
      </c>
      <c r="E41" s="11" t="s">
        <v>3314</v>
      </c>
      <c r="F41" s="6" t="s">
        <v>56</v>
      </c>
      <c r="G41" s="6" t="s">
        <v>58</v>
      </c>
      <c r="H41" s="6" t="s">
        <v>165</v>
      </c>
      <c r="I41" s="6" t="s">
        <v>45</v>
      </c>
      <c r="J41" s="6" t="s">
        <v>34</v>
      </c>
      <c r="K41" s="6" t="s">
        <v>66</v>
      </c>
      <c r="L41" s="6" t="s">
        <v>184</v>
      </c>
      <c r="M41" s="7">
        <v>20780</v>
      </c>
      <c r="N41" s="7">
        <v>20.78</v>
      </c>
      <c r="O41" s="13" t="s">
        <v>3323</v>
      </c>
      <c r="P41" t="str">
        <f>IF(ISNUMBER(SEARCH("BROWSER",L41)),"Picloran",IF(ISNUMBER(SEARCH("NAVIGATOR",L41)),"Picloran",IF(ISNUMBER(SEARCH("BIOZYME",L41)),"Mineral Fertilizer",IF(ISNUMBER(SEARCH("K-FOL",L41)),"Calcium Citrate",IF(ISNUMBER(SEARCH("FOLTRON",L41)),"NPK Fertilizer",IF(ISNUMBER(SEARCH("CYHALOTHRI",L41)),"Cyhalothrin",IF(ISNUMBER(SEARCH("ACEFATO",L41)),"Acephate",IF(ISNUMBER(SEARCH("ACEPHATE",L41)),"Acephate",IF(ISNUMBER(SEARCH("MICROTHIOL",L41)),"Sulfur",IF(ISNUMBER(SEARCH("PROPICONAZOLE",L41)),"Propiconazole",IF(ISNUMBER(SEARCH("METHOMYL",L41)),"Methomyl",IF(ISNUMBER(SEARCH("IMIDACLOPRID",L41)),"Imidacloprid",IF(ISNUMBER(SEARCH("ZONIC",L41)),"Amicarbazone",IF(ISNUMBER(SEARCH("CRESCENDO",L41)),"Triclopyr-Butyric",IF(ISNUMBER(SEARCH("IMAZETHAPYR",L41)),"Imazethapyr",IF(ISNUMBER(SEARCH("TRICLOPYR",L41)),"Triclopyr",IF(ISNUMBER(SEARCH("ISOPROPYLAMINE",L41)),"Isopropylamine",IF(ISNUMBER(SEARCH("ABAMECTIM",L41)),"Abamectin",IF(ISNUMBER(SEARCH("SPERTO",L41)),"Bifenthrin","FIX IT!")))))))))))))))))))</f>
        <v>Calcium Citrate</v>
      </c>
      <c r="Q41" t="s">
        <v>3240</v>
      </c>
      <c r="R41" t="s">
        <v>3239</v>
      </c>
      <c r="S41">
        <f t="shared" si="2"/>
        <v>0</v>
      </c>
      <c r="T41" t="s">
        <v>3211</v>
      </c>
      <c r="U41" t="s">
        <v>3270</v>
      </c>
      <c r="V41" t="s">
        <v>3198</v>
      </c>
    </row>
    <row r="42" spans="1:22" ht="22" customHeight="1" x14ac:dyDescent="0.3">
      <c r="A42" s="2">
        <v>44003</v>
      </c>
      <c r="B42" s="16" t="str">
        <f t="shared" si="0"/>
        <v>June, 2020</v>
      </c>
      <c r="C42" s="16" t="str">
        <f t="shared" si="1"/>
        <v>June, 2020´</v>
      </c>
      <c r="D42" s="3" t="s">
        <v>31</v>
      </c>
      <c r="E42" s="11" t="s">
        <v>3314</v>
      </c>
      <c r="F42" s="3" t="s">
        <v>32</v>
      </c>
      <c r="G42" s="3" t="s">
        <v>185</v>
      </c>
      <c r="H42" s="3" t="s">
        <v>122</v>
      </c>
      <c r="I42" s="3" t="s">
        <v>45</v>
      </c>
      <c r="J42" s="3" t="s">
        <v>34</v>
      </c>
      <c r="K42" s="3" t="s">
        <v>187</v>
      </c>
      <c r="L42" s="13" t="s">
        <v>188</v>
      </c>
      <c r="M42" s="4">
        <v>6480</v>
      </c>
      <c r="N42" s="4">
        <v>6.48</v>
      </c>
      <c r="O42" s="4">
        <v>24500</v>
      </c>
      <c r="P42" t="s">
        <v>3211</v>
      </c>
      <c r="Q42" t="s">
        <v>3270</v>
      </c>
      <c r="R42" t="s">
        <v>3198</v>
      </c>
      <c r="S42">
        <f t="shared" si="2"/>
        <v>3.7808641975308643</v>
      </c>
      <c r="T42" t="s">
        <v>3294</v>
      </c>
      <c r="U42" t="s">
        <v>3215</v>
      </c>
      <c r="V42" t="s">
        <v>3243</v>
      </c>
    </row>
    <row r="43" spans="1:22" ht="22" customHeight="1" x14ac:dyDescent="0.3">
      <c r="A43" s="5">
        <v>44003</v>
      </c>
      <c r="B43" s="16" t="str">
        <f t="shared" si="0"/>
        <v>June, 2020</v>
      </c>
      <c r="C43" s="16" t="str">
        <f t="shared" si="1"/>
        <v>June, 2020´</v>
      </c>
      <c r="D43" s="6" t="s">
        <v>31</v>
      </c>
      <c r="E43" s="11" t="s">
        <v>3314</v>
      </c>
      <c r="F43" s="6" t="s">
        <v>56</v>
      </c>
      <c r="G43" s="6" t="s">
        <v>189</v>
      </c>
      <c r="H43" s="6" t="s">
        <v>122</v>
      </c>
      <c r="I43" s="6" t="s">
        <v>45</v>
      </c>
      <c r="J43" s="6" t="s">
        <v>34</v>
      </c>
      <c r="K43" s="6" t="s">
        <v>143</v>
      </c>
      <c r="L43" s="6" t="s">
        <v>191</v>
      </c>
      <c r="M43" s="7">
        <v>21600</v>
      </c>
      <c r="N43" s="7">
        <v>21.6</v>
      </c>
      <c r="O43" s="7">
        <v>216000</v>
      </c>
      <c r="P43" t="str">
        <f>IF(ISNUMBER(SEARCH("BROWSER",L43)),"Picloran",IF(ISNUMBER(SEARCH("NAVIGATOR",L43)),"Picloran",IF(ISNUMBER(SEARCH("BIOZYME",L43)),"Mineral Fertilizer",IF(ISNUMBER(SEARCH("K-FOL",L43)),"Calcium Citrate",IF(ISNUMBER(SEARCH("FOLTRON",L43)),"NPK Fertilizer",IF(ISNUMBER(SEARCH("CYHALOTHRI",L43)),"Cyhalothrin",IF(ISNUMBER(SEARCH("ACEFATO",L43)),"Acephate",IF(ISNUMBER(SEARCH("ACEPHATE",L43)),"Acephate",IF(ISNUMBER(SEARCH("MICROTHIOL",L43)),"Sulfur",IF(ISNUMBER(SEARCH("PROPICONAZOLE",L43)),"Propiconazole",IF(ISNUMBER(SEARCH("METHOMYL",L43)),"Methomyl",IF(ISNUMBER(SEARCH("IMIDACLOPRID",L43)),"Imidacloprid",IF(ISNUMBER(SEARCH("ZONIC",L43)),"Amicarbazone",IF(ISNUMBER(SEARCH("CRESCENDO",L43)),"Triclopyr-Butyric",IF(ISNUMBER(SEARCH("IMAZETHAPYR",L43)),"Imazethapyr",IF(ISNUMBER(SEARCH("TRICLOPYR",L43)),"Triclopyr",IF(ISNUMBER(SEARCH("ISOPROPYLAMINE",L43)),"Isopropylamine",IF(ISNUMBER(SEARCH("ABAMECTIM",L43)),"Abamectin",IF(ISNUMBER(SEARCH("SPERTO",L43)),"Bifenthrin","FIX IT!")))))))))))))))))))</f>
        <v>Methomyl</v>
      </c>
      <c r="Q43" t="s">
        <v>3215</v>
      </c>
      <c r="R43" t="s">
        <v>3243</v>
      </c>
      <c r="S43">
        <f t="shared" si="2"/>
        <v>10</v>
      </c>
      <c r="T43" t="s">
        <v>3294</v>
      </c>
      <c r="U43" t="s">
        <v>3215</v>
      </c>
      <c r="V43" t="s">
        <v>3243</v>
      </c>
    </row>
    <row r="44" spans="1:22" ht="22" customHeight="1" x14ac:dyDescent="0.3">
      <c r="A44" s="2">
        <v>44003</v>
      </c>
      <c r="B44" s="16" t="str">
        <f t="shared" si="0"/>
        <v>June, 2020</v>
      </c>
      <c r="C44" s="16" t="str">
        <f t="shared" si="1"/>
        <v>June, 2020´</v>
      </c>
      <c r="D44" s="3" t="s">
        <v>126</v>
      </c>
      <c r="E44" s="11" t="s">
        <v>3314</v>
      </c>
      <c r="F44" s="3" t="s">
        <v>56</v>
      </c>
      <c r="G44" s="3" t="s">
        <v>127</v>
      </c>
      <c r="H44" s="3" t="s">
        <v>122</v>
      </c>
      <c r="I44" s="3" t="s">
        <v>45</v>
      </c>
      <c r="J44" s="3" t="s">
        <v>34</v>
      </c>
      <c r="K44" s="3" t="s">
        <v>143</v>
      </c>
      <c r="L44" s="3" t="s">
        <v>144</v>
      </c>
      <c r="M44" s="4">
        <v>21200</v>
      </c>
      <c r="N44" s="4">
        <v>21.2</v>
      </c>
      <c r="O44" s="4">
        <v>212000</v>
      </c>
      <c r="P44" t="str">
        <f>IF(ISNUMBER(SEARCH("BROWSER",L44)),"Picloran",IF(ISNUMBER(SEARCH("NAVIGATOR",L44)),"Picloran",IF(ISNUMBER(SEARCH("BIOZYME",L44)),"Mineral Fertilizer",IF(ISNUMBER(SEARCH("K-FOL",L44)),"Calcium Citrate",IF(ISNUMBER(SEARCH("FOLTRON",L44)),"NPK Fertilizer",IF(ISNUMBER(SEARCH("CYHALOTHRI",L44)),"Cyhalothrin",IF(ISNUMBER(SEARCH("ACEFATO",L44)),"Acephate",IF(ISNUMBER(SEARCH("ACEPHATE",L44)),"Acephate",IF(ISNUMBER(SEARCH("MICROTHIOL",L44)),"Sulfur",IF(ISNUMBER(SEARCH("PROPICONAZOLE",L44)),"Propiconazole",IF(ISNUMBER(SEARCH("METHOMYL",L44)),"Methomyl",IF(ISNUMBER(SEARCH("IMIDACLOPRID",L44)),"Imidacloprid",IF(ISNUMBER(SEARCH("ZONIC",L44)),"Amicarbazone",IF(ISNUMBER(SEARCH("CRESCENDO",L44)),"Triclopyr-Butyric",IF(ISNUMBER(SEARCH("IMAZETHAPYR",L44)),"Imazethapyr",IF(ISNUMBER(SEARCH("TRICLOPYR",L44)),"Triclopyr",IF(ISNUMBER(SEARCH("ISOPROPYLAMINE",L44)),"Isopropylamine",IF(ISNUMBER(SEARCH("ABAMECTIM",L44)),"Abamectin",IF(ISNUMBER(SEARCH("SPERTO",L44)),"Bifenthrin","FIX IT!")))))))))))))))))))</f>
        <v>Methomyl</v>
      </c>
      <c r="Q44" t="s">
        <v>3215</v>
      </c>
      <c r="R44" t="s">
        <v>3243</v>
      </c>
      <c r="S44">
        <f t="shared" si="2"/>
        <v>10</v>
      </c>
      <c r="T44" t="s">
        <v>3259</v>
      </c>
      <c r="U44" t="s">
        <v>3230</v>
      </c>
      <c r="V44" t="s">
        <v>3225</v>
      </c>
    </row>
    <row r="45" spans="1:22" ht="22" customHeight="1" x14ac:dyDescent="0.3">
      <c r="A45" s="2">
        <v>44002</v>
      </c>
      <c r="B45" s="16" t="str">
        <f t="shared" si="0"/>
        <v>June, 2020</v>
      </c>
      <c r="C45" s="16" t="str">
        <f t="shared" si="1"/>
        <v>June, 2020´</v>
      </c>
      <c r="D45" s="3" t="s">
        <v>31</v>
      </c>
      <c r="E45" s="11" t="s">
        <v>3314</v>
      </c>
      <c r="F45" s="3" t="s">
        <v>32</v>
      </c>
      <c r="G45" s="3" t="s">
        <v>200</v>
      </c>
      <c r="H45" s="3" t="s">
        <v>133</v>
      </c>
      <c r="I45" s="3" t="s">
        <v>45</v>
      </c>
      <c r="J45" s="3" t="s">
        <v>34</v>
      </c>
      <c r="K45" s="3" t="s">
        <v>203</v>
      </c>
      <c r="L45" s="3" t="s">
        <v>204</v>
      </c>
      <c r="M45" s="4">
        <v>66900</v>
      </c>
      <c r="N45" s="4">
        <v>66.900000000000006</v>
      </c>
      <c r="O45" s="4">
        <v>917000</v>
      </c>
      <c r="P45" t="str">
        <f>IF(ISNUMBER(SEARCH("GLIFOSATO",L45)),"Glyphosate",IF(ISNUMBER(SEARCH("TRICLON",L45)),"Triclopyr",IF(ISNUMBER(SEARCH("ABAMECTIN",L45)),"Abamectin",IF(ISNUMBER(SEARCH("ANCOSAR",L45)),"Sodium Hydrogen Methylarsonate",IF(ISNUMBER(SEARCH("PERITO",L45)),"Acephate","FIX IT!")))))</f>
        <v>Acephate</v>
      </c>
      <c r="Q45" t="s">
        <v>3230</v>
      </c>
      <c r="R45" t="s">
        <v>3243</v>
      </c>
      <c r="S45">
        <f t="shared" si="2"/>
        <v>13.707025411061286</v>
      </c>
      <c r="T45" t="s">
        <v>3280</v>
      </c>
      <c r="U45" t="s">
        <v>3279</v>
      </c>
      <c r="V45" t="s">
        <v>3216</v>
      </c>
    </row>
    <row r="46" spans="1:22" ht="22" customHeight="1" x14ac:dyDescent="0.3">
      <c r="A46" s="5">
        <v>44002</v>
      </c>
      <c r="B46" s="16" t="str">
        <f t="shared" si="0"/>
        <v>June, 2020</v>
      </c>
      <c r="C46" s="16" t="str">
        <f t="shared" si="1"/>
        <v>June, 2020´</v>
      </c>
      <c r="D46" s="6" t="s">
        <v>31</v>
      </c>
      <c r="E46" s="11" t="s">
        <v>3314</v>
      </c>
      <c r="F46" s="6" t="s">
        <v>32</v>
      </c>
      <c r="G46" s="6" t="s">
        <v>97</v>
      </c>
      <c r="H46" s="6" t="s">
        <v>102</v>
      </c>
      <c r="I46" s="6" t="s">
        <v>45</v>
      </c>
      <c r="J46" s="6" t="s">
        <v>34</v>
      </c>
      <c r="K46" s="6" t="s">
        <v>205</v>
      </c>
      <c r="L46" s="6" t="s">
        <v>106</v>
      </c>
      <c r="M46" s="7">
        <v>209177.99</v>
      </c>
      <c r="N46" s="7">
        <v>209.18</v>
      </c>
      <c r="O46" s="7">
        <v>3058000</v>
      </c>
      <c r="P46" t="str">
        <f>IF(ISNUMBER(SEARCH("BROWSER",L46)),"Picloran",IF(ISNUMBER(SEARCH("NAVIGATOR",L46)),"Picloran",IF(ISNUMBER(SEARCH("BIOZYME",L46)),"Mineral Fertilizer",IF(ISNUMBER(SEARCH("K-FOL",L46)),"Calcium Citrate",IF(ISNUMBER(SEARCH("FOLTRON",L46)),"NPK Fertilizer",IF(ISNUMBER(SEARCH("CYHALOTHRI",L46)),"Cyhalothrin",IF(ISNUMBER(SEARCH("ACEFATO",L46)),"Acephate",IF(ISNUMBER(SEARCH("ACEPHATE",L46)),"Acephate",IF(ISNUMBER(SEARCH("MICROTHIOL",L46)),"Sulfur",IF(ISNUMBER(SEARCH("PROPICONAZOLE",L46)),"Propiconazole",IF(ISNUMBER(SEARCH("METHOMYL",L46)),"Methomyl",IF(ISNUMBER(SEARCH("IMIDACLOPRID",L46)),"Imidacloprid",IF(ISNUMBER(SEARCH("ZONIC",L46)),"Amicarbazone",IF(ISNUMBER(SEARCH("CRESCENDO",L46)),"Triclopyr-Butyric",IF(ISNUMBER(SEARCH("IMAZETHAPYR",L46)),"Imazethapyr",IF(ISNUMBER(SEARCH("TRICLOPYR",L46)),"Triclopyr",IF(ISNUMBER(SEARCH("ISOPROPYLAMINE",L46)),"Isopropylamine",IF(ISNUMBER(SEARCH("ABAMECTIM",L46)),"Abamectin",IF(ISNUMBER(SEARCH("SPERTO",L46)),"Bifenthrin","FIX IT!")))))))))))))))))))</f>
        <v>Sulfur</v>
      </c>
      <c r="Q46" t="s">
        <v>3279</v>
      </c>
      <c r="R46" t="s">
        <v>3216</v>
      </c>
      <c r="S46">
        <f t="shared" si="2"/>
        <v>14.619128905483795</v>
      </c>
      <c r="T46" t="s">
        <v>3209</v>
      </c>
      <c r="U46" t="s">
        <v>3266</v>
      </c>
      <c r="V46" t="s">
        <v>3198</v>
      </c>
    </row>
    <row r="47" spans="1:22" ht="22" customHeight="1" x14ac:dyDescent="0.3">
      <c r="A47" s="2">
        <v>44002</v>
      </c>
      <c r="B47" s="16" t="str">
        <f t="shared" si="0"/>
        <v>June, 2020</v>
      </c>
      <c r="C47" s="16" t="str">
        <f t="shared" si="1"/>
        <v>June, 2020´</v>
      </c>
      <c r="D47" s="3" t="s">
        <v>206</v>
      </c>
      <c r="E47" s="11" t="s">
        <v>3314</v>
      </c>
      <c r="F47" s="3" t="s">
        <v>56</v>
      </c>
      <c r="G47" s="3" t="s">
        <v>108</v>
      </c>
      <c r="H47" s="3" t="s">
        <v>133</v>
      </c>
      <c r="I47" s="3" t="s">
        <v>45</v>
      </c>
      <c r="J47" s="3" t="s">
        <v>34</v>
      </c>
      <c r="K47" s="3" t="s">
        <v>207</v>
      </c>
      <c r="L47" s="13" t="s">
        <v>208</v>
      </c>
      <c r="M47" s="4">
        <v>20840</v>
      </c>
      <c r="N47" s="4">
        <v>20.84</v>
      </c>
      <c r="O47" s="4">
        <v>402000</v>
      </c>
      <c r="P47" t="s">
        <v>3209</v>
      </c>
      <c r="Q47" t="s">
        <v>3266</v>
      </c>
      <c r="R47" t="s">
        <v>3198</v>
      </c>
      <c r="S47">
        <f t="shared" si="2"/>
        <v>19.289827255278311</v>
      </c>
      <c r="T47" t="s">
        <v>3203</v>
      </c>
      <c r="U47" t="s">
        <v>3246</v>
      </c>
      <c r="V47" t="s">
        <v>3198</v>
      </c>
    </row>
    <row r="48" spans="1:22" ht="22" customHeight="1" x14ac:dyDescent="0.3">
      <c r="A48" s="5">
        <v>44002</v>
      </c>
      <c r="B48" s="16" t="str">
        <f t="shared" si="0"/>
        <v>June, 2020</v>
      </c>
      <c r="C48" s="16" t="str">
        <f t="shared" si="1"/>
        <v>June, 2020´</v>
      </c>
      <c r="D48" s="6" t="s">
        <v>107</v>
      </c>
      <c r="E48" s="11" t="s">
        <v>3314</v>
      </c>
      <c r="F48" s="6" t="s">
        <v>32</v>
      </c>
      <c r="G48" s="6" t="s">
        <v>108</v>
      </c>
      <c r="H48" s="6" t="s">
        <v>133</v>
      </c>
      <c r="I48" s="6" t="s">
        <v>45</v>
      </c>
      <c r="J48" s="6" t="s">
        <v>34</v>
      </c>
      <c r="K48" s="6" t="s">
        <v>187</v>
      </c>
      <c r="L48" s="14" t="s">
        <v>209</v>
      </c>
      <c r="M48" s="7">
        <v>23392</v>
      </c>
      <c r="N48" s="7">
        <v>23.39</v>
      </c>
      <c r="O48" s="7">
        <v>191000</v>
      </c>
      <c r="P48" t="str">
        <f>IF(ISNUMBER(SEARCH("BIORISK",L48)),"Fertilizer",IF(ISNUMBER(SEARCH("DIFLUBENZURON",L48)),"Diflubenzuron",IF(ISNUMBER(SEARCH("K-TIONIC",L48)),"Fulvic Acids Fertilizers",IF(ISNUMBER(SEARCH("INICIATE",L48)),"Fipronil",IF(ISNUMBER(SEARCH("FIPRONIL",L48)),"Fipronil",IF(ISNUMBER(SEARCH("STAGE",L48)),"Clomazone",IF(ISNUMBER(SEARCH("CLOMAZONE",L48)),"Clomazone",IF(ISNUMBER(SEARCH("UNIMARK",L48)),"Metribuzin",IF(ISNUMBER(SEARCH("RIBUZIN",L48)),"Metribuzin",IF(ISNUMBER(SEARCH("UNITOP",L48)),"Not Identified","FIX IT!"))))))))))</f>
        <v>Clomazone</v>
      </c>
      <c r="Q48" t="s">
        <v>3246</v>
      </c>
      <c r="R48" t="s">
        <v>3198</v>
      </c>
      <c r="S48">
        <f t="shared" si="2"/>
        <v>8.1651846785225715</v>
      </c>
      <c r="T48" t="s">
        <v>3259</v>
      </c>
      <c r="U48" t="s">
        <v>3230</v>
      </c>
      <c r="V48" t="s">
        <v>3225</v>
      </c>
    </row>
    <row r="49" spans="1:22" ht="22" customHeight="1" x14ac:dyDescent="0.3">
      <c r="A49" s="2">
        <v>44002</v>
      </c>
      <c r="B49" s="16" t="str">
        <f t="shared" si="0"/>
        <v>June, 2020</v>
      </c>
      <c r="C49" s="16" t="str">
        <f t="shared" si="1"/>
        <v>June, 2020´</v>
      </c>
      <c r="D49" s="3" t="s">
        <v>31</v>
      </c>
      <c r="E49" s="11" t="s">
        <v>3314</v>
      </c>
      <c r="F49" s="3" t="s">
        <v>32</v>
      </c>
      <c r="G49" s="3" t="s">
        <v>200</v>
      </c>
      <c r="H49" s="3" t="s">
        <v>210</v>
      </c>
      <c r="I49" s="3" t="s">
        <v>45</v>
      </c>
      <c r="J49" s="3" t="s">
        <v>34</v>
      </c>
      <c r="K49" s="3" t="s">
        <v>203</v>
      </c>
      <c r="L49" s="3" t="s">
        <v>212</v>
      </c>
      <c r="M49" s="4">
        <v>89200</v>
      </c>
      <c r="N49" s="4">
        <v>89.2</v>
      </c>
      <c r="O49" s="4">
        <v>1223000</v>
      </c>
      <c r="P49" t="s">
        <v>3259</v>
      </c>
      <c r="Q49" t="str">
        <f>VLOOKUP(P49,T:V,2,FALSE)</f>
        <v>Perito</v>
      </c>
      <c r="R49" t="s">
        <v>3243</v>
      </c>
      <c r="S49">
        <f t="shared" si="2"/>
        <v>13.710762331838565</v>
      </c>
      <c r="T49" t="s">
        <v>3203</v>
      </c>
      <c r="U49" t="s">
        <v>3246</v>
      </c>
      <c r="V49" t="s">
        <v>3198</v>
      </c>
    </row>
    <row r="50" spans="1:22" ht="22" customHeight="1" x14ac:dyDescent="0.3">
      <c r="A50" s="5">
        <v>44002</v>
      </c>
      <c r="B50" s="16" t="str">
        <f t="shared" si="0"/>
        <v>June, 2020</v>
      </c>
      <c r="C50" s="16" t="str">
        <f t="shared" si="1"/>
        <v>June, 2020´</v>
      </c>
      <c r="D50" s="6" t="s">
        <v>31</v>
      </c>
      <c r="E50" s="11" t="s">
        <v>3314</v>
      </c>
      <c r="F50" s="6" t="s">
        <v>32</v>
      </c>
      <c r="G50" s="6" t="s">
        <v>200</v>
      </c>
      <c r="H50" s="6" t="s">
        <v>133</v>
      </c>
      <c r="I50" s="6" t="s">
        <v>45</v>
      </c>
      <c r="J50" s="6" t="s">
        <v>34</v>
      </c>
      <c r="K50" s="6" t="s">
        <v>203</v>
      </c>
      <c r="L50" s="6" t="s">
        <v>213</v>
      </c>
      <c r="M50" s="7">
        <v>133800</v>
      </c>
      <c r="N50" s="7">
        <v>133.80000000000001</v>
      </c>
      <c r="O50" s="7">
        <v>1834000</v>
      </c>
      <c r="P50" t="str">
        <f>IF(ISNUMBER(SEARCH("BROWSER",L50)),"Picloran",IF(ISNUMBER(SEARCH("NAVIGATOR",L50)),"Picloran",IF(ISNUMBER(SEARCH("BIOZYME",L50)),"Mineral Fertilizer",IF(ISNUMBER(SEARCH("K-FOL",L50)),"Calcium Citrate",IF(ISNUMBER(SEARCH("FOLTRON",L50)),"NPK Fertilizer",IF(ISNUMBER(SEARCH("CYHALOTHRI",L50)),"Cyhalothrin",IF(ISNUMBER(SEARCH("ACEFATO",L50)),"Acephate",IF(ISNUMBER(SEARCH("ACEPHATE",L50)),"Acephate",IF(ISNUMBER(SEARCH("MICROTHIOL",L50)),"Sulfur",IF(ISNUMBER(SEARCH("PROPICONAZOLE",L50)),"Propiconazole",IF(ISNUMBER(SEARCH("METHOMYL",L50)),"Methomyl",IF(ISNUMBER(SEARCH("IMIDACLOPRID",L50)),"Imidacloprid",IF(ISNUMBER(SEARCH("ZONIC",L50)),"Amicarbazone",IF(ISNUMBER(SEARCH("CRESCENDO",L50)),"Triclopyr-Butyric",IF(ISNUMBER(SEARCH("IMAZETHAPYR",L50)),"Imazethapyr",IF(ISNUMBER(SEARCH("TRICLOPYR",L50)),"Triclopyr",IF(ISNUMBER(SEARCH("ISOPROPYLAMINE",L50)),"Isopropylamine",IF(ISNUMBER(SEARCH("ABAMECTIM",L50)),"Abamectin",IF(ISNUMBER(SEARCH("SPERTO",L50)),"Bifenthrin","FIX IT!")))))))))))))))))))</f>
        <v>Acephate</v>
      </c>
      <c r="Q50" t="s">
        <v>3230</v>
      </c>
      <c r="R50" t="s">
        <v>3243</v>
      </c>
      <c r="S50">
        <f t="shared" si="2"/>
        <v>13.707025411061286</v>
      </c>
      <c r="T50" t="s">
        <v>3280</v>
      </c>
      <c r="U50" t="s">
        <v>3279</v>
      </c>
      <c r="V50" t="s">
        <v>3216</v>
      </c>
    </row>
    <row r="51" spans="1:22" ht="22" customHeight="1" x14ac:dyDescent="0.3">
      <c r="A51" s="2">
        <v>44002</v>
      </c>
      <c r="B51" s="16" t="str">
        <f t="shared" si="0"/>
        <v>June, 2020</v>
      </c>
      <c r="C51" s="16" t="str">
        <f t="shared" si="1"/>
        <v>June, 2020´</v>
      </c>
      <c r="D51" s="3" t="s">
        <v>107</v>
      </c>
      <c r="E51" s="11" t="s">
        <v>3314</v>
      </c>
      <c r="F51" s="3" t="s">
        <v>32</v>
      </c>
      <c r="G51" s="3" t="s">
        <v>108</v>
      </c>
      <c r="H51" s="3" t="s">
        <v>133</v>
      </c>
      <c r="I51" s="3" t="s">
        <v>45</v>
      </c>
      <c r="J51" s="3" t="s">
        <v>34</v>
      </c>
      <c r="K51" s="3" t="s">
        <v>187</v>
      </c>
      <c r="L51" s="3" t="s">
        <v>214</v>
      </c>
      <c r="M51" s="4">
        <v>46784</v>
      </c>
      <c r="N51" s="4">
        <v>46.78</v>
      </c>
      <c r="O51" s="4">
        <v>382000</v>
      </c>
      <c r="P51" t="s">
        <v>3203</v>
      </c>
      <c r="Q51" t="s">
        <v>3246</v>
      </c>
      <c r="R51" t="s">
        <v>3198</v>
      </c>
      <c r="S51">
        <f t="shared" si="2"/>
        <v>8.1651846785225715</v>
      </c>
      <c r="T51" t="s">
        <v>3280</v>
      </c>
      <c r="U51" t="s">
        <v>3279</v>
      </c>
      <c r="V51" t="s">
        <v>3216</v>
      </c>
    </row>
    <row r="52" spans="1:22" ht="22" customHeight="1" x14ac:dyDescent="0.3">
      <c r="A52" s="5">
        <v>44002</v>
      </c>
      <c r="B52" s="16" t="str">
        <f t="shared" si="0"/>
        <v>June, 2020</v>
      </c>
      <c r="C52" s="16" t="str">
        <f t="shared" si="1"/>
        <v>June, 2020´</v>
      </c>
      <c r="D52" s="6" t="s">
        <v>31</v>
      </c>
      <c r="E52" s="11" t="s">
        <v>3314</v>
      </c>
      <c r="F52" s="6" t="s">
        <v>32</v>
      </c>
      <c r="G52" s="6" t="s">
        <v>97</v>
      </c>
      <c r="H52" s="6" t="s">
        <v>102</v>
      </c>
      <c r="I52" s="6" t="s">
        <v>45</v>
      </c>
      <c r="J52" s="6" t="s">
        <v>34</v>
      </c>
      <c r="K52" s="6" t="s">
        <v>205</v>
      </c>
      <c r="L52" s="6" t="s">
        <v>215</v>
      </c>
      <c r="M52" s="7">
        <v>162694</v>
      </c>
      <c r="N52" s="7">
        <v>162.69</v>
      </c>
      <c r="O52" s="7">
        <v>2379000</v>
      </c>
      <c r="P52" t="s">
        <v>3280</v>
      </c>
      <c r="Q52" t="s">
        <v>3279</v>
      </c>
      <c r="R52" t="s">
        <v>3216</v>
      </c>
      <c r="S52">
        <f t="shared" si="2"/>
        <v>14.622542933359558</v>
      </c>
      <c r="T52" t="s">
        <v>3204</v>
      </c>
      <c r="U52" t="s">
        <v>3227</v>
      </c>
      <c r="V52" t="s">
        <v>3198</v>
      </c>
    </row>
    <row r="53" spans="1:22" ht="22" customHeight="1" x14ac:dyDescent="0.3">
      <c r="A53" s="2">
        <v>44002</v>
      </c>
      <c r="B53" s="16" t="str">
        <f t="shared" si="0"/>
        <v>June, 2020</v>
      </c>
      <c r="C53" s="16" t="str">
        <f t="shared" si="1"/>
        <v>June, 2020´</v>
      </c>
      <c r="D53" s="3" t="s">
        <v>31</v>
      </c>
      <c r="E53" s="11" t="s">
        <v>3314</v>
      </c>
      <c r="F53" s="3" t="s">
        <v>32</v>
      </c>
      <c r="G53" s="3" t="s">
        <v>97</v>
      </c>
      <c r="H53" s="3" t="s">
        <v>102</v>
      </c>
      <c r="I53" s="3" t="s">
        <v>45</v>
      </c>
      <c r="J53" s="3" t="s">
        <v>34</v>
      </c>
      <c r="K53" s="3" t="s">
        <v>205</v>
      </c>
      <c r="L53" s="3" t="s">
        <v>216</v>
      </c>
      <c r="M53" s="4">
        <v>185936.01</v>
      </c>
      <c r="N53" s="4">
        <v>185.94</v>
      </c>
      <c r="O53" s="4">
        <v>2718000</v>
      </c>
      <c r="P53" t="str">
        <f>IF(ISNUMBER(SEARCH("BROWSER",L53)),"Picloran",IF(ISNUMBER(SEARCH("NAVIGATOR",L53)),"Picloran",IF(ISNUMBER(SEARCH("BIOZYME",L53)),"Mineral Fertilizer",IF(ISNUMBER(SEARCH("K-FOL",L53)),"Calcium Citrate",IF(ISNUMBER(SEARCH("FOLTRON",L53)),"NPK Fertilizer",IF(ISNUMBER(SEARCH("CYHALOTHRI",L53)),"Cyhalothrin",IF(ISNUMBER(SEARCH("ACEFATO",L53)),"Acephate",IF(ISNUMBER(SEARCH("ACEPHATE",L53)),"Acephate",IF(ISNUMBER(SEARCH("MICROTHIOL",L53)),"Sulfur",IF(ISNUMBER(SEARCH("PROPICONAZOLE",L53)),"Propiconazole",IF(ISNUMBER(SEARCH("METHOMYL",L53)),"Methomyl",IF(ISNUMBER(SEARCH("IMIDACLOPRID",L53)),"Imidacloprid",IF(ISNUMBER(SEARCH("ZONIC",L53)),"Amicarbazone",IF(ISNUMBER(SEARCH("CRESCENDO",L53)),"Triclopyr-Butyric",IF(ISNUMBER(SEARCH("IMAZETHAPYR",L53)),"Imazethapyr",IF(ISNUMBER(SEARCH("TRICLOPYR",L53)),"Triclopyr",IF(ISNUMBER(SEARCH("ISOPROPYLAMINE",L53)),"Isopropylamine",IF(ISNUMBER(SEARCH("ABAMECTIM",L53)),"Abamectin",IF(ISNUMBER(SEARCH("SPERTO",L53)),"Bifenthrin","FIX IT!")))))))))))))))))))</f>
        <v>Sulfur</v>
      </c>
      <c r="Q53" t="s">
        <v>3279</v>
      </c>
      <c r="R53" t="s">
        <v>3216</v>
      </c>
      <c r="S53">
        <f t="shared" si="2"/>
        <v>14.617932266052176</v>
      </c>
      <c r="T53" t="s">
        <v>3259</v>
      </c>
      <c r="U53" t="s">
        <v>3230</v>
      </c>
      <c r="V53" t="s">
        <v>3225</v>
      </c>
    </row>
    <row r="54" spans="1:22" ht="22" customHeight="1" x14ac:dyDescent="0.3">
      <c r="A54" s="5">
        <v>44002</v>
      </c>
      <c r="B54" s="16" t="str">
        <f t="shared" si="0"/>
        <v>June, 2020</v>
      </c>
      <c r="C54" s="16" t="str">
        <f t="shared" si="1"/>
        <v>June, 2020´</v>
      </c>
      <c r="D54" s="6" t="s">
        <v>107</v>
      </c>
      <c r="E54" s="11" t="s">
        <v>3314</v>
      </c>
      <c r="F54" s="6" t="s">
        <v>32</v>
      </c>
      <c r="G54" s="6" t="s">
        <v>108</v>
      </c>
      <c r="H54" s="6" t="s">
        <v>133</v>
      </c>
      <c r="I54" s="6" t="s">
        <v>45</v>
      </c>
      <c r="J54" s="6" t="s">
        <v>34</v>
      </c>
      <c r="K54" s="6" t="s">
        <v>187</v>
      </c>
      <c r="L54" s="6" t="s">
        <v>217</v>
      </c>
      <c r="M54" s="7">
        <v>21630</v>
      </c>
      <c r="N54" s="7">
        <v>21.63</v>
      </c>
      <c r="O54" s="7">
        <v>177000</v>
      </c>
      <c r="P54" t="str">
        <f>IF(ISNUMBER(SEARCH("BIORISK",L54)),"Fertilizer",IF(ISNUMBER(SEARCH("DIFLUBENZURON",L54)),"Diflubenzuron",IF(ISNUMBER(SEARCH("K-TIONIC",L54)),"Fulvic Acids Fertilizers",IF(ISNUMBER(SEARCH("INICIATE",L54)),"Fipronil",IF(ISNUMBER(SEARCH("FIPRONIL",L54)),"Fipronil",IF(ISNUMBER(SEARCH("STAGE",L54)),"Clomazone",IF(ISNUMBER(SEARCH("CLOMAZONE",L54)),"Clomazone",IF(ISNUMBER(SEARCH("UNIMARK",L54)),"Metribuzin",IF(ISNUMBER(SEARCH("RIBUZIN",L54)),"Metribuzin",IF(ISNUMBER(SEARCH("UNITOP",L54)),"Not Identified","FIX IT!"))))))))))</f>
        <v>Metribuzin</v>
      </c>
      <c r="Q54" t="s">
        <v>3227</v>
      </c>
      <c r="R54" t="s">
        <v>3198</v>
      </c>
      <c r="S54">
        <f t="shared" si="2"/>
        <v>8.1830790568654646</v>
      </c>
      <c r="T54" t="s">
        <v>3205</v>
      </c>
      <c r="U54" t="s">
        <v>3238</v>
      </c>
      <c r="V54" t="s">
        <v>3225</v>
      </c>
    </row>
    <row r="55" spans="1:22" ht="22" customHeight="1" x14ac:dyDescent="0.3">
      <c r="A55" s="2">
        <v>44002</v>
      </c>
      <c r="B55" s="16" t="str">
        <f t="shared" si="0"/>
        <v>June, 2020</v>
      </c>
      <c r="C55" s="16" t="str">
        <f t="shared" si="1"/>
        <v>June, 2020´</v>
      </c>
      <c r="D55" s="3" t="s">
        <v>31</v>
      </c>
      <c r="E55" s="11" t="s">
        <v>3314</v>
      </c>
      <c r="F55" s="3" t="s">
        <v>56</v>
      </c>
      <c r="G55" s="3" t="s">
        <v>218</v>
      </c>
      <c r="H55" s="3" t="s">
        <v>133</v>
      </c>
      <c r="I55" s="3" t="s">
        <v>45</v>
      </c>
      <c r="J55" s="3" t="s">
        <v>34</v>
      </c>
      <c r="K55" s="3" t="s">
        <v>116</v>
      </c>
      <c r="L55" s="3" t="s">
        <v>220</v>
      </c>
      <c r="M55" s="4">
        <v>25048</v>
      </c>
      <c r="N55" s="4">
        <v>25.05</v>
      </c>
      <c r="O55" s="4">
        <v>687000</v>
      </c>
      <c r="P55" t="str">
        <f>IF(ISNUMBER(SEARCH("BROWSER",L55)),"Picloran",IF(ISNUMBER(SEARCH("NAVIGATOR",L55)),"Picloran",IF(ISNUMBER(SEARCH("BIOZYME",L55)),"Mineral Fertilizer",IF(ISNUMBER(SEARCH("K-FOL",L55)),"Calcium Citrate",IF(ISNUMBER(SEARCH("FOLTRON",L55)),"NPK Fertilizer",IF(ISNUMBER(SEARCH("CYHALOTHRI",L55)),"Cyhalothrin",IF(ISNUMBER(SEARCH("ACEFATO",L55)),"Acephate",IF(ISNUMBER(SEARCH("ACEPHATE",L55)),"Acephate",IF(ISNUMBER(SEARCH("MICROTHIOL",L55)),"Sulfur",IF(ISNUMBER(SEARCH("PROPICONAZOLE",L55)),"Propiconazole",IF(ISNUMBER(SEARCH("METHOMYL",L55)),"Methomyl",IF(ISNUMBER(SEARCH("IMIDACLOPRID",L55)),"Imidacloprid",IF(ISNUMBER(SEARCH("ZONIC",L55)),"Amicarbazone",IF(ISNUMBER(SEARCH("CRESCENDO",L55)),"Triclopyr-Butyric",IF(ISNUMBER(SEARCH("IMAZETHAPYR",L55)),"Imazethapyr",IF(ISNUMBER(SEARCH("TRICLOPYR",L55)),"Triclopyr",IF(ISNUMBER(SEARCH("ISOPROPYLAMINE",L55)),"Isopropylamine",IF(ISNUMBER(SEARCH("ABAMECTIM",L55)),"Abamectin",IF(ISNUMBER(SEARCH("SPERTO",L55)),"Bifenthrin","FIX IT!")))))))))))))))))))</f>
        <v>Acephate</v>
      </c>
      <c r="Q55" t="s">
        <v>3230</v>
      </c>
      <c r="R55" t="s">
        <v>3243</v>
      </c>
      <c r="S55">
        <f t="shared" si="2"/>
        <v>27.427339508144364</v>
      </c>
      <c r="T55" t="s">
        <v>3280</v>
      </c>
      <c r="U55" t="s">
        <v>3279</v>
      </c>
      <c r="V55" t="s">
        <v>3216</v>
      </c>
    </row>
    <row r="56" spans="1:22" ht="22" customHeight="1" x14ac:dyDescent="0.3">
      <c r="A56" s="5">
        <v>44002</v>
      </c>
      <c r="B56" s="16" t="str">
        <f t="shared" si="0"/>
        <v>June, 2020</v>
      </c>
      <c r="C56" s="16" t="str">
        <f t="shared" si="1"/>
        <v>June, 2020´</v>
      </c>
      <c r="D56" s="6" t="s">
        <v>31</v>
      </c>
      <c r="E56" s="11" t="s">
        <v>3314</v>
      </c>
      <c r="F56" s="6" t="s">
        <v>32</v>
      </c>
      <c r="G56" s="6" t="s">
        <v>200</v>
      </c>
      <c r="H56" s="6" t="s">
        <v>133</v>
      </c>
      <c r="I56" s="6" t="s">
        <v>45</v>
      </c>
      <c r="J56" s="6" t="s">
        <v>34</v>
      </c>
      <c r="K56" s="6" t="s">
        <v>145</v>
      </c>
      <c r="L56" s="6" t="s">
        <v>221</v>
      </c>
      <c r="M56" s="7">
        <v>22520</v>
      </c>
      <c r="N56" s="7">
        <v>22.52</v>
      </c>
      <c r="O56" s="7">
        <v>309000</v>
      </c>
      <c r="P56" t="str">
        <f>IF(ISNUMBER(SEARCH("BROWSER",L56)),"Picloran",IF(ISNUMBER(SEARCH("NAVIGATOR",L56)),"Picloran",IF(ISNUMBER(SEARCH("BIOZYME",L56)),"Mineral Fertilizer",IF(ISNUMBER(SEARCH("K-FOL",L56)),"Calcium Citrate",IF(ISNUMBER(SEARCH("FOLTRON",L56)),"NPK Fertilizer",IF(ISNUMBER(SEARCH("CYHALOTHRI",L56)),"Cyhalothrin",IF(ISNUMBER(SEARCH("ACEFATO",L56)),"Acephate",IF(ISNUMBER(SEARCH("ACEPHATE",L56)),"Acephate",IF(ISNUMBER(SEARCH("MICROTHIOL",L56)),"Sulfur",IF(ISNUMBER(SEARCH("PROPICONAZOLE",L56)),"Propiconazole",IF(ISNUMBER(SEARCH("METHOMYL",L56)),"Methomyl",IF(ISNUMBER(SEARCH("IMIDACLOPRID",L56)),"Imidacloprid",IF(ISNUMBER(SEARCH("ZONIC",L56)),"Amicarbazone",IF(ISNUMBER(SEARCH("CRESCENDO",L56)),"Triclopyr-Butyric",IF(ISNUMBER(SEARCH("IMAZETHAPYR",L56)),"Imazethapyr",IF(ISNUMBER(SEARCH("TRICLOPYR",L56)),"Triclopyr",IF(ISNUMBER(SEARCH("ISOPROPYLAMINE",L56)),"Isopropylamine",IF(ISNUMBER(SEARCH("ABAMECTIM",L56)),"Abamectin",IF(ISNUMBER(SEARCH("SPERTO",L56)),"Bifenthrin","FIX IT!")))))))))))))))))))</f>
        <v>Bifenthrin</v>
      </c>
      <c r="Q56" t="s">
        <v>3238</v>
      </c>
      <c r="R56" t="s">
        <v>3243</v>
      </c>
      <c r="S56">
        <f t="shared" si="2"/>
        <v>13.72113676731794</v>
      </c>
      <c r="T56" t="s">
        <v>3259</v>
      </c>
      <c r="U56" t="s">
        <v>3230</v>
      </c>
      <c r="V56" t="s">
        <v>3225</v>
      </c>
    </row>
    <row r="57" spans="1:22" ht="22" customHeight="1" x14ac:dyDescent="0.3">
      <c r="A57" s="2">
        <v>44002</v>
      </c>
      <c r="B57" s="16" t="str">
        <f t="shared" si="0"/>
        <v>June, 2020</v>
      </c>
      <c r="C57" s="16" t="str">
        <f t="shared" si="1"/>
        <v>June, 2020´</v>
      </c>
      <c r="D57" s="3" t="s">
        <v>31</v>
      </c>
      <c r="E57" s="11" t="s">
        <v>3314</v>
      </c>
      <c r="F57" s="3" t="s">
        <v>32</v>
      </c>
      <c r="G57" s="3" t="s">
        <v>97</v>
      </c>
      <c r="H57" s="3" t="s">
        <v>102</v>
      </c>
      <c r="I57" s="3" t="s">
        <v>45</v>
      </c>
      <c r="J57" s="3" t="s">
        <v>34</v>
      </c>
      <c r="K57" s="3" t="s">
        <v>205</v>
      </c>
      <c r="L57" s="3" t="s">
        <v>106</v>
      </c>
      <c r="M57" s="4">
        <v>209177.99</v>
      </c>
      <c r="N57" s="4">
        <v>209.18</v>
      </c>
      <c r="O57" s="4">
        <v>3058000</v>
      </c>
      <c r="P57" t="str">
        <f>IF(ISNUMBER(SEARCH("BROWSER",L57)),"Picloran",IF(ISNUMBER(SEARCH("NAVIGATOR",L57)),"Picloran",IF(ISNUMBER(SEARCH("BIOZYME",L57)),"Mineral Fertilizer",IF(ISNUMBER(SEARCH("K-FOL",L57)),"Calcium Citrate",IF(ISNUMBER(SEARCH("FOLTRON",L57)),"NPK Fertilizer",IF(ISNUMBER(SEARCH("CYHALOTHRI",L57)),"Cyhalothrin",IF(ISNUMBER(SEARCH("ACEFATO",L57)),"Acephate",IF(ISNUMBER(SEARCH("ACEPHATE",L57)),"Acephate",IF(ISNUMBER(SEARCH("MICROTHIOL",L57)),"Sulfur",IF(ISNUMBER(SEARCH("PROPICONAZOLE",L57)),"Propiconazole",IF(ISNUMBER(SEARCH("METHOMYL",L57)),"Methomyl",IF(ISNUMBER(SEARCH("IMIDACLOPRID",L57)),"Imidacloprid",IF(ISNUMBER(SEARCH("ZONIC",L57)),"Amicarbazone",IF(ISNUMBER(SEARCH("CRESCENDO",L57)),"Triclopyr-Butyric",IF(ISNUMBER(SEARCH("IMAZETHAPYR",L57)),"Imazethapyr",IF(ISNUMBER(SEARCH("TRICLOPYR",L57)),"Triclopyr",IF(ISNUMBER(SEARCH("ISOPROPYLAMINE",L57)),"Isopropylamine",IF(ISNUMBER(SEARCH("ABAMECTIM",L57)),"Abamectin",IF(ISNUMBER(SEARCH("SPERTO",L57)),"Bifenthrin","FIX IT!")))))))))))))))))))</f>
        <v>Sulfur</v>
      </c>
      <c r="Q57" t="s">
        <v>3279</v>
      </c>
      <c r="R57" t="s">
        <v>3216</v>
      </c>
      <c r="S57">
        <f t="shared" si="2"/>
        <v>14.619128905483795</v>
      </c>
      <c r="T57" t="s">
        <v>3294</v>
      </c>
      <c r="U57" t="s">
        <v>3215</v>
      </c>
      <c r="V57" t="s">
        <v>3243</v>
      </c>
    </row>
    <row r="58" spans="1:22" ht="22" customHeight="1" x14ac:dyDescent="0.3">
      <c r="A58" s="5">
        <v>44001</v>
      </c>
      <c r="B58" s="16" t="str">
        <f t="shared" si="0"/>
        <v>June, 2020</v>
      </c>
      <c r="C58" s="16" t="str">
        <f t="shared" si="1"/>
        <v>June, 2020´</v>
      </c>
      <c r="D58" s="6" t="s">
        <v>31</v>
      </c>
      <c r="E58" s="11" t="s">
        <v>3314</v>
      </c>
      <c r="F58" s="6" t="s">
        <v>56</v>
      </c>
      <c r="G58" s="6" t="s">
        <v>224</v>
      </c>
      <c r="H58" s="6" t="s">
        <v>133</v>
      </c>
      <c r="I58" s="6" t="s">
        <v>45</v>
      </c>
      <c r="J58" s="6" t="s">
        <v>34</v>
      </c>
      <c r="K58" s="6" t="s">
        <v>116</v>
      </c>
      <c r="L58" s="6" t="s">
        <v>227</v>
      </c>
      <c r="M58" s="7">
        <v>76800</v>
      </c>
      <c r="N58" s="7">
        <v>76.8</v>
      </c>
      <c r="O58" s="7">
        <v>2106000</v>
      </c>
      <c r="P58" t="str">
        <f>IF(ISNUMBER(SEARCH("BROWSER",L58)),"Picloran",IF(ISNUMBER(SEARCH("NAVIGATOR",L58)),"Picloran",IF(ISNUMBER(SEARCH("BIOZYME",L58)),"Mineral Fertilizer",IF(ISNUMBER(SEARCH("K-FOL",L58)),"Calcium Citrate",IF(ISNUMBER(SEARCH("FOLTRON",L58)),"NPK Fertilizer",IF(ISNUMBER(SEARCH("CYHALOTHRI",L58)),"Cyhalothrin",IF(ISNUMBER(SEARCH("ACEFATO",L58)),"Acephate",IF(ISNUMBER(SEARCH("ACEPHATE",L58)),"Acephate",IF(ISNUMBER(SEARCH("MICROTHIOL",L58)),"Sulfur",IF(ISNUMBER(SEARCH("PROPICONAZOLE",L58)),"Propiconazole",IF(ISNUMBER(SEARCH("METHOMYL",L58)),"Methomyl",IF(ISNUMBER(SEARCH("IMIDACLOPRID",L58)),"Imidacloprid",IF(ISNUMBER(SEARCH("ZONIC",L58)),"Amicarbazone",IF(ISNUMBER(SEARCH("CRESCENDO",L58)),"Triclopyr-Butyric",IF(ISNUMBER(SEARCH("IMAZETHAPYR",L58)),"Imazethapyr",IF(ISNUMBER(SEARCH("TRICLOPYR",L58)),"Triclopyr",IF(ISNUMBER(SEARCH("ISOPROPYLAMINE",L58)),"Isopropylamine",IF(ISNUMBER(SEARCH("ABAMECTIM",L58)),"Abamectin",IF(ISNUMBER(SEARCH("SPERTO",L58)),"Bifenthrin","FIX IT!")))))))))))))))))))</f>
        <v>Acephate</v>
      </c>
      <c r="Q58" t="s">
        <v>3230</v>
      </c>
      <c r="R58" t="s">
        <v>3243</v>
      </c>
      <c r="S58">
        <f t="shared" si="2"/>
        <v>27.421875</v>
      </c>
      <c r="T58" t="s">
        <v>3273</v>
      </c>
      <c r="U58" t="s">
        <v>3274</v>
      </c>
      <c r="V58" t="s">
        <v>3275</v>
      </c>
    </row>
    <row r="59" spans="1:22" ht="22" customHeight="1" x14ac:dyDescent="0.3">
      <c r="A59" s="2">
        <v>44000</v>
      </c>
      <c r="B59" s="16" t="str">
        <f t="shared" si="0"/>
        <v>June, 2020</v>
      </c>
      <c r="C59" s="16" t="str">
        <f t="shared" si="1"/>
        <v>June, 2020´</v>
      </c>
      <c r="D59" s="3" t="s">
        <v>126</v>
      </c>
      <c r="E59" s="11" t="s">
        <v>3314</v>
      </c>
      <c r="F59" s="3" t="s">
        <v>56</v>
      </c>
      <c r="G59" s="3" t="s">
        <v>228</v>
      </c>
      <c r="H59" s="3" t="s">
        <v>122</v>
      </c>
      <c r="I59" s="3" t="s">
        <v>45</v>
      </c>
      <c r="J59" s="3" t="s">
        <v>34</v>
      </c>
      <c r="K59" s="3" t="s">
        <v>143</v>
      </c>
      <c r="L59" s="3" t="s">
        <v>199</v>
      </c>
      <c r="M59" s="4">
        <v>42800</v>
      </c>
      <c r="N59" s="4">
        <v>42.8</v>
      </c>
      <c r="O59" s="4">
        <v>429000</v>
      </c>
      <c r="P59" t="str">
        <f>IF(ISNUMBER(SEARCH("BROWSER",L59)),"Picloran",IF(ISNUMBER(SEARCH("NAVIGATOR",L59)),"Picloran",IF(ISNUMBER(SEARCH("BIOZYME",L59)),"Mineral Fertilizer",IF(ISNUMBER(SEARCH("K-FOL",L59)),"Calcium Citrate",IF(ISNUMBER(SEARCH("FOLTRON",L59)),"NPK Fertilizer",IF(ISNUMBER(SEARCH("CYHALOTHRI",L59)),"Cyhalothrin",IF(ISNUMBER(SEARCH("ACEFATO",L59)),"Acephate",IF(ISNUMBER(SEARCH("ACEPHATE",L59)),"Acephate",IF(ISNUMBER(SEARCH("MICROTHIOL",L59)),"Sulfur",IF(ISNUMBER(SEARCH("PROPICONAZOLE",L59)),"Propiconazole",IF(ISNUMBER(SEARCH("METHOMYL",L59)),"Methomyl",IF(ISNUMBER(SEARCH("IMIDACLOPRID",L59)),"Imidacloprid",IF(ISNUMBER(SEARCH("ZONIC",L59)),"Amicarbazone",IF(ISNUMBER(SEARCH("CRESCENDO",L59)),"Triclopyr-Butyric",IF(ISNUMBER(SEARCH("IMAZETHAPYR",L59)),"Imazethapyr",IF(ISNUMBER(SEARCH("TRICLOPYR",L59)),"Triclopyr",IF(ISNUMBER(SEARCH("ISOPROPYLAMINE",L59)),"Isopropylamine",IF(ISNUMBER(SEARCH("ABAMECTIM",L59)),"Abamectin",IF(ISNUMBER(SEARCH("SPERTO",L59)),"Bifenthrin","FIX IT!")))))))))))))))))))</f>
        <v>Methomyl</v>
      </c>
      <c r="Q59" t="s">
        <v>3215</v>
      </c>
      <c r="R59" t="s">
        <v>3243</v>
      </c>
      <c r="S59">
        <f t="shared" si="2"/>
        <v>10.023364485981308</v>
      </c>
      <c r="T59" t="s">
        <v>3291</v>
      </c>
      <c r="U59" t="s">
        <v>3276</v>
      </c>
      <c r="V59" t="s">
        <v>3257</v>
      </c>
    </row>
    <row r="60" spans="1:22" ht="22" customHeight="1" x14ac:dyDescent="0.3">
      <c r="A60" s="2">
        <v>43999</v>
      </c>
      <c r="B60" s="16" t="str">
        <f t="shared" si="0"/>
        <v>June, 2020</v>
      </c>
      <c r="C60" s="16" t="str">
        <f t="shared" si="1"/>
        <v>June, 2020´</v>
      </c>
      <c r="D60" s="3" t="s">
        <v>31</v>
      </c>
      <c r="E60" s="11" t="s">
        <v>3314</v>
      </c>
      <c r="F60" s="3" t="s">
        <v>56</v>
      </c>
      <c r="G60" s="13" t="s">
        <v>230</v>
      </c>
      <c r="H60" s="3" t="s">
        <v>113</v>
      </c>
      <c r="I60" s="3" t="s">
        <v>45</v>
      </c>
      <c r="J60" s="3" t="s">
        <v>34</v>
      </c>
      <c r="K60" s="3" t="s">
        <v>234</v>
      </c>
      <c r="L60" s="3" t="s">
        <v>235</v>
      </c>
      <c r="M60" s="4">
        <v>51048</v>
      </c>
      <c r="N60" s="4">
        <v>51.05</v>
      </c>
      <c r="O60" s="4">
        <v>57000</v>
      </c>
      <c r="P60" t="s">
        <v>3273</v>
      </c>
      <c r="Q60" t="s">
        <v>3274</v>
      </c>
      <c r="R60" t="s">
        <v>3275</v>
      </c>
      <c r="S60">
        <f t="shared" si="2"/>
        <v>1.1165961448048896</v>
      </c>
      <c r="T60" t="s">
        <v>3291</v>
      </c>
      <c r="U60" t="s">
        <v>3276</v>
      </c>
      <c r="V60" t="s">
        <v>3257</v>
      </c>
    </row>
    <row r="61" spans="1:22" ht="22" customHeight="1" x14ac:dyDescent="0.3">
      <c r="A61" s="5">
        <v>43997</v>
      </c>
      <c r="B61" s="16" t="str">
        <f t="shared" si="0"/>
        <v>June, 2020</v>
      </c>
      <c r="C61" s="16" t="str">
        <f t="shared" si="1"/>
        <v>June, 2020´</v>
      </c>
      <c r="D61" s="6" t="s">
        <v>31</v>
      </c>
      <c r="E61" s="11" t="s">
        <v>3314</v>
      </c>
      <c r="F61" s="6" t="s">
        <v>56</v>
      </c>
      <c r="G61" s="6" t="s">
        <v>58</v>
      </c>
      <c r="H61" s="6" t="s">
        <v>63</v>
      </c>
      <c r="I61" s="6" t="s">
        <v>45</v>
      </c>
      <c r="J61" s="6" t="s">
        <v>34</v>
      </c>
      <c r="K61" s="6" t="s">
        <v>66</v>
      </c>
      <c r="L61" s="6" t="s">
        <v>236</v>
      </c>
      <c r="M61" s="7">
        <v>19965</v>
      </c>
      <c r="N61" s="7">
        <v>19.97</v>
      </c>
      <c r="O61" s="13" t="s">
        <v>3323</v>
      </c>
      <c r="P61" t="str">
        <f>IF(ISNUMBER(SEARCH("BROWSER",L61)),"Picloran",IF(ISNUMBER(SEARCH("NAVIGATOR",L61)),"Picloran",IF(ISNUMBER(SEARCH("BIOZYME",L61)),"Mineral Fertilizer",IF(ISNUMBER(SEARCH("K-FOL",L61)),"Calcium Citrate",IF(ISNUMBER(SEARCH("FOLTRON",L61)),"NPK Fertilizer",IF(ISNUMBER(SEARCH("CYHALOTHRI",L61)),"Cyhalothrin",IF(ISNUMBER(SEARCH("ACEFATO",L61)),"Acephate",IF(ISNUMBER(SEARCH("ACEPHATE",L61)),"Acephate",IF(ISNUMBER(SEARCH("MICROTHIOL",L61)),"Sulfur",IF(ISNUMBER(SEARCH("PROPICONAZOLE",L61)),"Propiconazole",IF(ISNUMBER(SEARCH("METHOMYL",L61)),"Methomyl",IF(ISNUMBER(SEARCH("IMIDACLOPRID",L61)),"Imidacloprid",IF(ISNUMBER(SEARCH("ZONIC",L61)),"Amicarbazone",IF(ISNUMBER(SEARCH("CRESCENDO",L61)),"Triclopyr-Butyric",IF(ISNUMBER(SEARCH("IMAZETHAPYR",L61)),"Imazethapyr",IF(ISNUMBER(SEARCH("TRICLOPYR",L61)),"Triclopyr",IF(ISNUMBER(SEARCH("ISOPROPYLAMINE",L61)),"Isopropylamine",IF(ISNUMBER(SEARCH("ABAMECTIM",L61)),"Abamectin",IF(ISNUMBER(SEARCH("SPERTO",L61)),"Bifenthrin","FIX IT!")))))))))))))))))))</f>
        <v>NPK Fertilizer</v>
      </c>
      <c r="Q61" t="s">
        <v>3276</v>
      </c>
      <c r="R61" t="s">
        <v>3257</v>
      </c>
      <c r="S61">
        <f t="shared" si="2"/>
        <v>0</v>
      </c>
      <c r="T61" t="s">
        <v>3289</v>
      </c>
      <c r="U61" t="s">
        <v>3271</v>
      </c>
      <c r="V61" t="s">
        <v>3257</v>
      </c>
    </row>
    <row r="62" spans="1:22" ht="22" customHeight="1" x14ac:dyDescent="0.3">
      <c r="A62" s="2">
        <v>43997</v>
      </c>
      <c r="B62" s="16" t="str">
        <f t="shared" si="0"/>
        <v>June, 2020</v>
      </c>
      <c r="C62" s="16" t="str">
        <f t="shared" si="1"/>
        <v>June, 2020´</v>
      </c>
      <c r="D62" s="3" t="s">
        <v>31</v>
      </c>
      <c r="E62" s="11" t="s">
        <v>3314</v>
      </c>
      <c r="F62" s="3" t="s">
        <v>56</v>
      </c>
      <c r="G62" s="3" t="s">
        <v>58</v>
      </c>
      <c r="H62" s="3" t="s">
        <v>71</v>
      </c>
      <c r="I62" s="3" t="s">
        <v>45</v>
      </c>
      <c r="J62" s="3" t="s">
        <v>34</v>
      </c>
      <c r="K62" s="3" t="s">
        <v>66</v>
      </c>
      <c r="L62" s="3" t="s">
        <v>237</v>
      </c>
      <c r="M62" s="4">
        <v>19620</v>
      </c>
      <c r="N62" s="4">
        <v>19.62</v>
      </c>
      <c r="O62" s="13" t="s">
        <v>3323</v>
      </c>
      <c r="P62" t="str">
        <f>IF(ISNUMBER(SEARCH("BROWSER",L62)),"Picloran",IF(ISNUMBER(SEARCH("NAVIGATOR",L62)),"Picloran",IF(ISNUMBER(SEARCH("BIOZYME",L62)),"Mineral Fertilizer",IF(ISNUMBER(SEARCH("K-FOL",L62)),"Calcium Citrate",IF(ISNUMBER(SEARCH("FOLTRON",L62)),"NPK Fertilizer",IF(ISNUMBER(SEARCH("CYHALOTHRI",L62)),"Cyhalothrin",IF(ISNUMBER(SEARCH("ACEFATO",L62)),"Acephate",IF(ISNUMBER(SEARCH("ACEPHATE",L62)),"Acephate",IF(ISNUMBER(SEARCH("MICROTHIOL",L62)),"Sulfur",IF(ISNUMBER(SEARCH("PROPICONAZOLE",L62)),"Propiconazole",IF(ISNUMBER(SEARCH("METHOMYL",L62)),"Methomyl",IF(ISNUMBER(SEARCH("IMIDACLOPRID",L62)),"Imidacloprid",IF(ISNUMBER(SEARCH("ZONIC",L62)),"Amicarbazone",IF(ISNUMBER(SEARCH("CRESCENDO",L62)),"Triclopyr-Butyric",IF(ISNUMBER(SEARCH("IMAZETHAPYR",L62)),"Imazethapyr",IF(ISNUMBER(SEARCH("TRICLOPYR",L62)),"Triclopyr",IF(ISNUMBER(SEARCH("ISOPROPYLAMINE",L62)),"Isopropylamine",IF(ISNUMBER(SEARCH("ABAMECTIM",L62)),"Abamectin",IF(ISNUMBER(SEARCH("SPERTO",L62)),"Bifenthrin","FIX IT!")))))))))))))))))))</f>
        <v>NPK Fertilizer</v>
      </c>
      <c r="Q62" t="s">
        <v>3276</v>
      </c>
      <c r="R62" t="s">
        <v>3257</v>
      </c>
      <c r="S62">
        <f t="shared" si="2"/>
        <v>0</v>
      </c>
      <c r="T62" t="s">
        <v>3292</v>
      </c>
      <c r="U62" t="s">
        <v>3269</v>
      </c>
      <c r="V62" t="s">
        <v>3216</v>
      </c>
    </row>
    <row r="63" spans="1:22" ht="22" customHeight="1" x14ac:dyDescent="0.3">
      <c r="A63" s="5">
        <v>43997</v>
      </c>
      <c r="B63" s="16" t="str">
        <f t="shared" si="0"/>
        <v>June, 2020</v>
      </c>
      <c r="C63" s="16" t="str">
        <f t="shared" si="1"/>
        <v>June, 2020´</v>
      </c>
      <c r="D63" s="6" t="s">
        <v>31</v>
      </c>
      <c r="E63" s="11" t="s">
        <v>3314</v>
      </c>
      <c r="F63" s="6" t="s">
        <v>56</v>
      </c>
      <c r="G63" s="6" t="s">
        <v>58</v>
      </c>
      <c r="H63" s="6" t="s">
        <v>63</v>
      </c>
      <c r="I63" s="6" t="s">
        <v>45</v>
      </c>
      <c r="J63" s="6" t="s">
        <v>34</v>
      </c>
      <c r="K63" s="6" t="s">
        <v>66</v>
      </c>
      <c r="L63" s="6" t="s">
        <v>178</v>
      </c>
      <c r="M63" s="7">
        <v>17748</v>
      </c>
      <c r="N63" s="7">
        <v>17.75</v>
      </c>
      <c r="O63" s="13" t="s">
        <v>3323</v>
      </c>
      <c r="P63" t="str">
        <f>IF(ISNUMBER(SEARCH("BROWSER",L63)),"Picloran",IF(ISNUMBER(SEARCH("NAVIGATOR",L63)),"Picloran",IF(ISNUMBER(SEARCH("BIOZYME",L63)),"Mineral Fertilizer",IF(ISNUMBER(SEARCH("K-FOL",L63)),"Calcium Citrate",IF(ISNUMBER(SEARCH("FOLTRON",L63)),"NPK Fertilizer",IF(ISNUMBER(SEARCH("CYHALOTHRI",L63)),"Cyhalothrin",IF(ISNUMBER(SEARCH("ACEFATO",L63)),"Acephate",IF(ISNUMBER(SEARCH("ACEPHATE",L63)),"Acephate",IF(ISNUMBER(SEARCH("MICROTHIOL",L63)),"Sulfur",IF(ISNUMBER(SEARCH("PROPICONAZOLE",L63)),"Propiconazole",IF(ISNUMBER(SEARCH("METHOMYL",L63)),"Methomyl",IF(ISNUMBER(SEARCH("IMIDACLOPRID",L63)),"Imidacloprid",IF(ISNUMBER(SEARCH("ZONIC",L63)),"Amicarbazone",IF(ISNUMBER(SEARCH("CRESCENDO",L63)),"Triclopyr-Butyric",IF(ISNUMBER(SEARCH("IMAZETHAPYR",L63)),"Imazethapyr",IF(ISNUMBER(SEARCH("TRICLOPYR",L63)),"Triclopyr",IF(ISNUMBER(SEARCH("ISOPROPYLAMINE",L63)),"Isopropylamine",IF(ISNUMBER(SEARCH("ABAMECTIM",L63)),"Abamectin",IF(ISNUMBER(SEARCH("SPERTO",L63)),"Bifenthrin","FIX IT!")))))))))))))))))))</f>
        <v>Mineral Fertilizer</v>
      </c>
      <c r="Q63" t="s">
        <v>3271</v>
      </c>
      <c r="R63" t="s">
        <v>3257</v>
      </c>
      <c r="S63">
        <f t="shared" si="2"/>
        <v>0</v>
      </c>
      <c r="T63" t="s">
        <v>3290</v>
      </c>
      <c r="U63" t="s">
        <v>3240</v>
      </c>
      <c r="V63" t="s">
        <v>3239</v>
      </c>
    </row>
    <row r="64" spans="1:22" ht="22" customHeight="1" x14ac:dyDescent="0.3">
      <c r="A64" s="2">
        <v>43997</v>
      </c>
      <c r="B64" s="16" t="str">
        <f t="shared" si="0"/>
        <v>June, 2020</v>
      </c>
      <c r="C64" s="16" t="str">
        <f t="shared" si="1"/>
        <v>June, 2020´</v>
      </c>
      <c r="D64" s="3" t="s">
        <v>31</v>
      </c>
      <c r="E64" s="11" t="s">
        <v>3314</v>
      </c>
      <c r="F64" s="3" t="s">
        <v>56</v>
      </c>
      <c r="G64" s="3" t="s">
        <v>77</v>
      </c>
      <c r="H64" s="3" t="s">
        <v>82</v>
      </c>
      <c r="I64" s="3" t="s">
        <v>45</v>
      </c>
      <c r="J64" s="3" t="s">
        <v>34</v>
      </c>
      <c r="K64" s="3" t="s">
        <v>84</v>
      </c>
      <c r="L64" s="3" t="s">
        <v>238</v>
      </c>
      <c r="M64" s="4">
        <v>116213</v>
      </c>
      <c r="N64" s="4">
        <v>116.21</v>
      </c>
      <c r="O64" s="4">
        <v>442000</v>
      </c>
      <c r="P64" t="str">
        <f>IF(ISNUMBER(SEARCH("BROWSER",L64)),"Picloran",IF(ISNUMBER(SEARCH("NAVIGATOR",L64)),"Picloran",IF(ISNUMBER(SEARCH("BIOZYME",L64)),"Mineral Fertilizer",IF(ISNUMBER(SEARCH("K-FOL",L64)),"Calcium Citrate",IF(ISNUMBER(SEARCH("FOLTRON",L64)),"NPK Fertilizer",IF(ISNUMBER(SEARCH("CYHALOTHRI",L64)),"Cyhalothrin",IF(ISNUMBER(SEARCH("ACEFATO",L64)),"Acephate",IF(ISNUMBER(SEARCH("ACEPHATE",L64)),"Acephate",IF(ISNUMBER(SEARCH("MICROTHIOL",L64)),"Sulfur",IF(ISNUMBER(SEARCH("PROPICONAZOLE",L64)),"Propiconazole",IF(ISNUMBER(SEARCH("METHOMYL",L64)),"Methomyl",IF(ISNUMBER(SEARCH("IMIDACLOPRID",L64)),"Imidacloprid",IF(ISNUMBER(SEARCH("ZONIC",L64)),"Amicarbazone",IF(ISNUMBER(SEARCH("CRESCENDO",L64)),"Triclopyr-Butyric",IF(ISNUMBER(SEARCH("IMAZETHAPYR",L64)),"Imazethapyr",IF(ISNUMBER(SEARCH("TRICLOPYR",L64)),"Triclopyr",IF(ISNUMBER(SEARCH("ISOPROPYLAMINE",L64)),"Isopropylamine",IF(ISNUMBER(SEARCH("ABAMECTIM",L64)),"Abamectin",IF(ISNUMBER(SEARCH("SPERTO",L64)),"Bifenthrin","FIX IT!")))))))))))))))))))</f>
        <v>Isopropylamine</v>
      </c>
      <c r="Q64" t="s">
        <v>3269</v>
      </c>
      <c r="R64" t="s">
        <v>3216</v>
      </c>
      <c r="S64">
        <f t="shared" si="2"/>
        <v>3.8033610697598377</v>
      </c>
      <c r="T64" t="s">
        <v>3209</v>
      </c>
      <c r="U64" t="s">
        <v>3266</v>
      </c>
      <c r="V64" t="s">
        <v>3198</v>
      </c>
    </row>
    <row r="65" spans="1:22" ht="22" customHeight="1" x14ac:dyDescent="0.3">
      <c r="A65" s="5">
        <v>43996</v>
      </c>
      <c r="B65" s="16" t="str">
        <f t="shared" si="0"/>
        <v>June, 2020</v>
      </c>
      <c r="C65" s="16" t="str">
        <f t="shared" si="1"/>
        <v>June, 2020´</v>
      </c>
      <c r="D65" s="6" t="s">
        <v>31</v>
      </c>
      <c r="E65" s="11" t="s">
        <v>3314</v>
      </c>
      <c r="F65" s="6" t="s">
        <v>56</v>
      </c>
      <c r="G65" s="6" t="s">
        <v>58</v>
      </c>
      <c r="H65" s="6" t="s">
        <v>165</v>
      </c>
      <c r="I65" s="6" t="s">
        <v>45</v>
      </c>
      <c r="J65" s="6" t="s">
        <v>34</v>
      </c>
      <c r="K65" s="6" t="s">
        <v>66</v>
      </c>
      <c r="L65" s="6" t="s">
        <v>239</v>
      </c>
      <c r="M65" s="7">
        <v>14526</v>
      </c>
      <c r="N65" s="7">
        <v>14.53</v>
      </c>
      <c r="O65" s="13" t="s">
        <v>3323</v>
      </c>
      <c r="P65" t="str">
        <f>IF(ISNUMBER(SEARCH("BROWSER",L65)),"Picloran",IF(ISNUMBER(SEARCH("NAVIGATOR",L65)),"Picloran",IF(ISNUMBER(SEARCH("BIOZYME",L65)),"Mineral Fertilizer",IF(ISNUMBER(SEARCH("K-FOL",L65)),"Calcium Citrate",IF(ISNUMBER(SEARCH("FOLTRON",L65)),"NPK Fertilizer",IF(ISNUMBER(SEARCH("CYHALOTHRI",L65)),"Cyhalothrin",IF(ISNUMBER(SEARCH("ACEFATO",L65)),"Acephate",IF(ISNUMBER(SEARCH("ACEPHATE",L65)),"Acephate",IF(ISNUMBER(SEARCH("MICROTHIOL",L65)),"Sulfur",IF(ISNUMBER(SEARCH("PROPICONAZOLE",L65)),"Propiconazole",IF(ISNUMBER(SEARCH("METHOMYL",L65)),"Methomyl",IF(ISNUMBER(SEARCH("IMIDACLOPRID",L65)),"Imidacloprid",IF(ISNUMBER(SEARCH("ZONIC",L65)),"Amicarbazone",IF(ISNUMBER(SEARCH("CRESCENDO",L65)),"Triclopyr-Butyric",IF(ISNUMBER(SEARCH("IMAZETHAPYR",L65)),"Imazethapyr",IF(ISNUMBER(SEARCH("TRICLOPYR",L65)),"Triclopyr",IF(ISNUMBER(SEARCH("ISOPROPYLAMINE",L65)),"Isopropylamine",IF(ISNUMBER(SEARCH("ABAMECTIM",L65)),"Abamectin",IF(ISNUMBER(SEARCH("SPERTO",L65)),"Bifenthrin","FIX IT!")))))))))))))))))))</f>
        <v>Calcium Citrate</v>
      </c>
      <c r="Q65" t="s">
        <v>3240</v>
      </c>
      <c r="R65" t="s">
        <v>3239</v>
      </c>
      <c r="S65">
        <f t="shared" si="2"/>
        <v>0</v>
      </c>
      <c r="T65" t="s">
        <v>3259</v>
      </c>
      <c r="U65" t="s">
        <v>3230</v>
      </c>
      <c r="V65" t="s">
        <v>3225</v>
      </c>
    </row>
    <row r="66" spans="1:22" ht="22" customHeight="1" x14ac:dyDescent="0.3">
      <c r="A66" s="2">
        <v>43995</v>
      </c>
      <c r="B66" s="16" t="str">
        <f t="shared" si="0"/>
        <v>June, 2020</v>
      </c>
      <c r="C66" s="16" t="str">
        <f t="shared" si="1"/>
        <v>June, 2020´</v>
      </c>
      <c r="D66" s="3" t="s">
        <v>107</v>
      </c>
      <c r="E66" s="11" t="s">
        <v>3314</v>
      </c>
      <c r="F66" s="3" t="s">
        <v>56</v>
      </c>
      <c r="G66" s="3" t="s">
        <v>108</v>
      </c>
      <c r="H66" s="3" t="s">
        <v>133</v>
      </c>
      <c r="I66" s="3" t="s">
        <v>45</v>
      </c>
      <c r="J66" s="3" t="s">
        <v>34</v>
      </c>
      <c r="K66" s="3" t="s">
        <v>207</v>
      </c>
      <c r="L66" s="13" t="s">
        <v>240</v>
      </c>
      <c r="M66" s="4">
        <v>41680</v>
      </c>
      <c r="N66" s="4">
        <v>41.68</v>
      </c>
      <c r="O66" s="4">
        <v>804000</v>
      </c>
      <c r="P66" t="s">
        <v>3209</v>
      </c>
      <c r="Q66" t="s">
        <v>3266</v>
      </c>
      <c r="R66" t="s">
        <v>3198</v>
      </c>
      <c r="S66">
        <f t="shared" si="2"/>
        <v>19.289827255278311</v>
      </c>
      <c r="T66" t="s">
        <v>3259</v>
      </c>
      <c r="U66" t="s">
        <v>3230</v>
      </c>
      <c r="V66" t="s">
        <v>3225</v>
      </c>
    </row>
    <row r="67" spans="1:22" ht="22" customHeight="1" x14ac:dyDescent="0.3">
      <c r="A67" s="5">
        <v>43995</v>
      </c>
      <c r="B67" s="16" t="str">
        <f t="shared" ref="B67:B130" si="4">TEXT(A67, "MMMM, YYYY")</f>
        <v>June, 2020</v>
      </c>
      <c r="C67" s="16" t="str">
        <f t="shared" ref="C67:C130" si="5">B67&amp;"´"</f>
        <v>June, 2020´</v>
      </c>
      <c r="D67" s="6" t="s">
        <v>31</v>
      </c>
      <c r="E67" s="11" t="s">
        <v>3314</v>
      </c>
      <c r="F67" s="6" t="s">
        <v>56</v>
      </c>
      <c r="G67" s="6" t="s">
        <v>218</v>
      </c>
      <c r="H67" s="6" t="s">
        <v>133</v>
      </c>
      <c r="I67" s="6" t="s">
        <v>45</v>
      </c>
      <c r="J67" s="6" t="s">
        <v>34</v>
      </c>
      <c r="K67" s="6" t="s">
        <v>116</v>
      </c>
      <c r="L67" s="6" t="s">
        <v>241</v>
      </c>
      <c r="M67" s="7">
        <v>50096</v>
      </c>
      <c r="N67" s="7">
        <v>50.1</v>
      </c>
      <c r="O67" s="7">
        <v>1373000</v>
      </c>
      <c r="P67" t="str">
        <f>IF(ISNUMBER(SEARCH("BROWSER",L67)),"Picloran",IF(ISNUMBER(SEARCH("NAVIGATOR",L67)),"Picloran",IF(ISNUMBER(SEARCH("BIOZYME",L67)),"Mineral Fertilizer",IF(ISNUMBER(SEARCH("K-FOL",L67)),"Calcium Citrate",IF(ISNUMBER(SEARCH("FOLTRON",L67)),"NPK Fertilizer",IF(ISNUMBER(SEARCH("CYHALOTHRI",L67)),"Cyhalothrin",IF(ISNUMBER(SEARCH("ACEFATO",L67)),"Acephate",IF(ISNUMBER(SEARCH("ACEPHATE",L67)),"Acephate",IF(ISNUMBER(SEARCH("MICROTHIOL",L67)),"Sulfur",IF(ISNUMBER(SEARCH("PROPICONAZOLE",L67)),"Propiconazole",IF(ISNUMBER(SEARCH("METHOMYL",L67)),"Methomyl",IF(ISNUMBER(SEARCH("IMIDACLOPRID",L67)),"Imidacloprid",IF(ISNUMBER(SEARCH("ZONIC",L67)),"Amicarbazone",IF(ISNUMBER(SEARCH("CRESCENDO",L67)),"Triclopyr-Butyric",IF(ISNUMBER(SEARCH("IMAZETHAPYR",L67)),"Imazethapyr",IF(ISNUMBER(SEARCH("TRICLOPYR",L67)),"Triclopyr",IF(ISNUMBER(SEARCH("ISOPROPYLAMINE",L67)),"Isopropylamine",IF(ISNUMBER(SEARCH("ABAMECTIM",L67)),"Abamectin",IF(ISNUMBER(SEARCH("SPERTO",L67)),"Bifenthrin","FIX IT!")))))))))))))))))))</f>
        <v>Acephate</v>
      </c>
      <c r="Q67" t="s">
        <v>3230</v>
      </c>
      <c r="R67" t="s">
        <v>3243</v>
      </c>
      <c r="S67">
        <f t="shared" ref="S67:S130" si="6">O67/M67</f>
        <v>27.40737783455765</v>
      </c>
      <c r="T67" t="s">
        <v>3205</v>
      </c>
      <c r="U67" t="s">
        <v>3238</v>
      </c>
      <c r="V67" t="s">
        <v>3225</v>
      </c>
    </row>
    <row r="68" spans="1:22" ht="22" customHeight="1" x14ac:dyDescent="0.3">
      <c r="A68" s="2">
        <v>43994</v>
      </c>
      <c r="B68" s="16" t="str">
        <f t="shared" si="4"/>
        <v>June, 2020</v>
      </c>
      <c r="C68" s="16" t="str">
        <f t="shared" si="5"/>
        <v>June, 2020´</v>
      </c>
      <c r="D68" s="3" t="s">
        <v>31</v>
      </c>
      <c r="E68" s="11" t="s">
        <v>3314</v>
      </c>
      <c r="F68" s="3" t="s">
        <v>56</v>
      </c>
      <c r="G68" s="3" t="s">
        <v>224</v>
      </c>
      <c r="H68" s="3" t="s">
        <v>133</v>
      </c>
      <c r="I68" s="3" t="s">
        <v>45</v>
      </c>
      <c r="J68" s="3" t="s">
        <v>34</v>
      </c>
      <c r="K68" s="3" t="s">
        <v>116</v>
      </c>
      <c r="L68" s="3" t="s">
        <v>242</v>
      </c>
      <c r="M68" s="4">
        <v>51200</v>
      </c>
      <c r="N68" s="4">
        <v>51.2</v>
      </c>
      <c r="O68" s="4">
        <v>1404000</v>
      </c>
      <c r="P68" t="str">
        <f>IF(ISNUMBER(SEARCH("BROWSER",L68)),"Picloran",IF(ISNUMBER(SEARCH("NAVIGATOR",L68)),"Picloran",IF(ISNUMBER(SEARCH("BIOZYME",L68)),"Mineral Fertilizer",IF(ISNUMBER(SEARCH("K-FOL",L68)),"Calcium Citrate",IF(ISNUMBER(SEARCH("FOLTRON",L68)),"NPK Fertilizer",IF(ISNUMBER(SEARCH("CYHALOTHRI",L68)),"Cyhalothrin",IF(ISNUMBER(SEARCH("ACEFATO",L68)),"Acephate",IF(ISNUMBER(SEARCH("ACEPHATE",L68)),"Acephate",IF(ISNUMBER(SEARCH("MICROTHIOL",L68)),"Sulfur",IF(ISNUMBER(SEARCH("PROPICONAZOLE",L68)),"Propiconazole",IF(ISNUMBER(SEARCH("METHOMYL",L68)),"Methomyl",IF(ISNUMBER(SEARCH("IMIDACLOPRID",L68)),"Imidacloprid",IF(ISNUMBER(SEARCH("ZONIC",L68)),"Amicarbazone",IF(ISNUMBER(SEARCH("CRESCENDO",L68)),"Triclopyr-Butyric",IF(ISNUMBER(SEARCH("IMAZETHAPYR",L68)),"Imazethapyr",IF(ISNUMBER(SEARCH("TRICLOPYR",L68)),"Triclopyr",IF(ISNUMBER(SEARCH("ISOPROPYLAMINE",L68)),"Isopropylamine",IF(ISNUMBER(SEARCH("ABAMECTIM",L68)),"Abamectin",IF(ISNUMBER(SEARCH("SPERTO",L68)),"Bifenthrin","FIX IT!")))))))))))))))))))</f>
        <v>Acephate</v>
      </c>
      <c r="Q68" t="s">
        <v>3230</v>
      </c>
      <c r="R68" t="s">
        <v>3243</v>
      </c>
      <c r="S68">
        <f t="shared" si="6"/>
        <v>27.421875</v>
      </c>
      <c r="T68" t="s">
        <v>3259</v>
      </c>
      <c r="U68" t="s">
        <v>3230</v>
      </c>
      <c r="V68" t="s">
        <v>3225</v>
      </c>
    </row>
    <row r="69" spans="1:22" ht="22" customHeight="1" x14ac:dyDescent="0.3">
      <c r="A69" s="5">
        <v>43994</v>
      </c>
      <c r="B69" s="16" t="str">
        <f t="shared" si="4"/>
        <v>June, 2020</v>
      </c>
      <c r="C69" s="16" t="str">
        <f t="shared" si="5"/>
        <v>June, 2020´</v>
      </c>
      <c r="D69" s="6" t="s">
        <v>31</v>
      </c>
      <c r="E69" s="11" t="s">
        <v>3314</v>
      </c>
      <c r="F69" s="6" t="s">
        <v>32</v>
      </c>
      <c r="G69" s="6" t="s">
        <v>200</v>
      </c>
      <c r="H69" s="6" t="s">
        <v>133</v>
      </c>
      <c r="I69" s="6" t="s">
        <v>45</v>
      </c>
      <c r="J69" s="6" t="s">
        <v>34</v>
      </c>
      <c r="K69" s="6" t="s">
        <v>145</v>
      </c>
      <c r="L69" s="6" t="s">
        <v>243</v>
      </c>
      <c r="M69" s="7">
        <v>45040</v>
      </c>
      <c r="N69" s="7">
        <v>45.04</v>
      </c>
      <c r="O69" s="7">
        <v>617000</v>
      </c>
      <c r="P69" t="str">
        <f>IF(ISNUMBER(SEARCH("BROWSER",L69)),"Picloran",IF(ISNUMBER(SEARCH("NAVIGATOR",L69)),"Picloran",IF(ISNUMBER(SEARCH("BIOZYME",L69)),"Mineral Fertilizer",IF(ISNUMBER(SEARCH("K-FOL",L69)),"Calcium Citrate",IF(ISNUMBER(SEARCH("FOLTRON",L69)),"NPK Fertilizer",IF(ISNUMBER(SEARCH("CYHALOTHRI",L69)),"Cyhalothrin",IF(ISNUMBER(SEARCH("ACEFATO",L69)),"Acephate",IF(ISNUMBER(SEARCH("ACEPHATE",L69)),"Acephate",IF(ISNUMBER(SEARCH("MICROTHIOL",L69)),"Sulfur",IF(ISNUMBER(SEARCH("PROPICONAZOLE",L69)),"Propiconazole",IF(ISNUMBER(SEARCH("METHOMYL",L69)),"Methomyl",IF(ISNUMBER(SEARCH("IMIDACLOPRID",L69)),"Imidacloprid",IF(ISNUMBER(SEARCH("ZONIC",L69)),"Amicarbazone",IF(ISNUMBER(SEARCH("CRESCENDO",L69)),"Triclopyr-Butyric",IF(ISNUMBER(SEARCH("IMAZETHAPYR",L69)),"Imazethapyr",IF(ISNUMBER(SEARCH("TRICLOPYR",L69)),"Triclopyr",IF(ISNUMBER(SEARCH("ISOPROPYLAMINE",L69)),"Isopropylamine",IF(ISNUMBER(SEARCH("ABAMECTIM",L69)),"Abamectin",IF(ISNUMBER(SEARCH("SPERTO",L69)),"Bifenthrin","FIX IT!")))))))))))))))))))</f>
        <v>Bifenthrin</v>
      </c>
      <c r="Q69" t="s">
        <v>3238</v>
      </c>
      <c r="R69" t="s">
        <v>3243</v>
      </c>
      <c r="S69">
        <f t="shared" si="6"/>
        <v>13.698934280639431</v>
      </c>
      <c r="T69" t="s">
        <v>3297</v>
      </c>
      <c r="U69" t="s">
        <v>3281</v>
      </c>
      <c r="V69" t="s">
        <v>3198</v>
      </c>
    </row>
    <row r="70" spans="1:22" ht="22" customHeight="1" x14ac:dyDescent="0.3">
      <c r="A70" s="2">
        <v>43994</v>
      </c>
      <c r="B70" s="16" t="str">
        <f t="shared" si="4"/>
        <v>June, 2020</v>
      </c>
      <c r="C70" s="16" t="str">
        <f t="shared" si="5"/>
        <v>June, 2020´</v>
      </c>
      <c r="D70" s="3" t="s">
        <v>31</v>
      </c>
      <c r="E70" s="11" t="s">
        <v>3314</v>
      </c>
      <c r="F70" s="3" t="s">
        <v>56</v>
      </c>
      <c r="G70" s="3" t="s">
        <v>224</v>
      </c>
      <c r="H70" s="3" t="s">
        <v>133</v>
      </c>
      <c r="I70" s="3" t="s">
        <v>45</v>
      </c>
      <c r="J70" s="3" t="s">
        <v>34</v>
      </c>
      <c r="K70" s="3" t="s">
        <v>116</v>
      </c>
      <c r="L70" s="3" t="s">
        <v>242</v>
      </c>
      <c r="M70" s="4">
        <v>51200</v>
      </c>
      <c r="N70" s="4">
        <v>51.2</v>
      </c>
      <c r="O70" s="4">
        <v>1404000</v>
      </c>
      <c r="P70" t="str">
        <f>IF(ISNUMBER(SEARCH("BROWSER",L70)),"Picloran",IF(ISNUMBER(SEARCH("NAVIGATOR",L70)),"Picloran",IF(ISNUMBER(SEARCH("BIOZYME",L70)),"Mineral Fertilizer",IF(ISNUMBER(SEARCH("K-FOL",L70)),"Calcium Citrate",IF(ISNUMBER(SEARCH("FOLTRON",L70)),"NPK Fertilizer",IF(ISNUMBER(SEARCH("CYHALOTHRI",L70)),"Cyhalothrin",IF(ISNUMBER(SEARCH("ACEFATO",L70)),"Acephate",IF(ISNUMBER(SEARCH("ACEPHATE",L70)),"Acephate",IF(ISNUMBER(SEARCH("MICROTHIOL",L70)),"Sulfur",IF(ISNUMBER(SEARCH("PROPICONAZOLE",L70)),"Propiconazole",IF(ISNUMBER(SEARCH("METHOMYL",L70)),"Methomyl",IF(ISNUMBER(SEARCH("IMIDACLOPRID",L70)),"Imidacloprid",IF(ISNUMBER(SEARCH("ZONIC",L70)),"Amicarbazone",IF(ISNUMBER(SEARCH("CRESCENDO",L70)),"Triclopyr-Butyric",IF(ISNUMBER(SEARCH("IMAZETHAPYR",L70)),"Imazethapyr",IF(ISNUMBER(SEARCH("TRICLOPYR",L70)),"Triclopyr",IF(ISNUMBER(SEARCH("ISOPROPYLAMINE",L70)),"Isopropylamine",IF(ISNUMBER(SEARCH("ABAMECTIM",L70)),"Abamectin",IF(ISNUMBER(SEARCH("SPERTO",L70)),"Bifenthrin","FIX IT!")))))))))))))))))))</f>
        <v>Acephate</v>
      </c>
      <c r="Q70" t="s">
        <v>3230</v>
      </c>
      <c r="R70" t="s">
        <v>3243</v>
      </c>
      <c r="S70">
        <f t="shared" si="6"/>
        <v>27.421875</v>
      </c>
      <c r="T70" t="s">
        <v>3205</v>
      </c>
      <c r="U70" t="s">
        <v>3238</v>
      </c>
      <c r="V70" t="s">
        <v>3225</v>
      </c>
    </row>
    <row r="71" spans="1:22" ht="22" customHeight="1" x14ac:dyDescent="0.3">
      <c r="A71" s="5">
        <v>43994</v>
      </c>
      <c r="B71" s="16" t="str">
        <f t="shared" si="4"/>
        <v>June, 2020</v>
      </c>
      <c r="C71" s="16" t="str">
        <f t="shared" si="5"/>
        <v>June, 2020´</v>
      </c>
      <c r="D71" s="6" t="s">
        <v>31</v>
      </c>
      <c r="E71" s="11" t="s">
        <v>3314</v>
      </c>
      <c r="F71" s="6" t="s">
        <v>56</v>
      </c>
      <c r="G71" s="6" t="s">
        <v>244</v>
      </c>
      <c r="H71" s="6" t="s">
        <v>247</v>
      </c>
      <c r="I71" s="6" t="s">
        <v>45</v>
      </c>
      <c r="J71" s="6" t="s">
        <v>34</v>
      </c>
      <c r="K71" s="6" t="s">
        <v>187</v>
      </c>
      <c r="L71" s="14" t="s">
        <v>249</v>
      </c>
      <c r="M71" s="7">
        <v>170800</v>
      </c>
      <c r="N71" s="7">
        <v>170.8</v>
      </c>
      <c r="O71" s="7">
        <v>1786000</v>
      </c>
      <c r="P71" t="str">
        <f>IF(ISNUMBER(SEARCH("GLIFOSATO",L71)),"Glyphosate",IF(ISNUMBER(SEARCH("TRICLON",L71)),"Triclopyr",IF(ISNUMBER(SEARCH("ABAMECTIN",L71)),"Abamectin",IF(ISNUMBER(SEARCH("ANCOSAR",L71)),"Sodium Hydrogen Methylarsonate",IF(ISNUMBER(SEARCH("PERITO",L71)),"Acephate","FIX IT!")))))</f>
        <v>Sodium Hydrogen Methylarsonate</v>
      </c>
      <c r="Q71" t="s">
        <v>3281</v>
      </c>
      <c r="R71" t="s">
        <v>3198</v>
      </c>
      <c r="S71">
        <f t="shared" si="6"/>
        <v>10.456674473067915</v>
      </c>
      <c r="T71" t="s">
        <v>3259</v>
      </c>
      <c r="U71" t="s">
        <v>3230</v>
      </c>
      <c r="V71" t="s">
        <v>3225</v>
      </c>
    </row>
    <row r="72" spans="1:22" ht="22" customHeight="1" x14ac:dyDescent="0.3">
      <c r="A72" s="2">
        <v>43994</v>
      </c>
      <c r="B72" s="16" t="str">
        <f t="shared" si="4"/>
        <v>June, 2020</v>
      </c>
      <c r="C72" s="16" t="str">
        <f t="shared" si="5"/>
        <v>June, 2020´</v>
      </c>
      <c r="D72" s="3" t="s">
        <v>31</v>
      </c>
      <c r="E72" s="11" t="s">
        <v>3314</v>
      </c>
      <c r="F72" s="3" t="s">
        <v>32</v>
      </c>
      <c r="G72" s="3" t="s">
        <v>200</v>
      </c>
      <c r="H72" s="3" t="s">
        <v>133</v>
      </c>
      <c r="I72" s="3" t="s">
        <v>45</v>
      </c>
      <c r="J72" s="3" t="s">
        <v>34</v>
      </c>
      <c r="K72" s="3" t="s">
        <v>145</v>
      </c>
      <c r="L72" s="3" t="s">
        <v>250</v>
      </c>
      <c r="M72" s="4">
        <v>45040</v>
      </c>
      <c r="N72" s="4">
        <v>45.04</v>
      </c>
      <c r="O72" s="4">
        <v>617000</v>
      </c>
      <c r="P72" t="str">
        <f>IF(ISNUMBER(SEARCH("BROWSER",L72)),"Picloran",IF(ISNUMBER(SEARCH("NAVIGATOR",L72)),"Picloran",IF(ISNUMBER(SEARCH("BIOZYME",L72)),"Mineral Fertilizer",IF(ISNUMBER(SEARCH("K-FOL",L72)),"Calcium Citrate",IF(ISNUMBER(SEARCH("FOLTRON",L72)),"NPK Fertilizer",IF(ISNUMBER(SEARCH("CYHALOTHRI",L72)),"Cyhalothrin",IF(ISNUMBER(SEARCH("ACEFATO",L72)),"Acephate",IF(ISNUMBER(SEARCH("ACEPHATE",L72)),"Acephate",IF(ISNUMBER(SEARCH("MICROTHIOL",L72)),"Sulfur",IF(ISNUMBER(SEARCH("PROPICONAZOLE",L72)),"Propiconazole",IF(ISNUMBER(SEARCH("METHOMYL",L72)),"Methomyl",IF(ISNUMBER(SEARCH("IMIDACLOPRID",L72)),"Imidacloprid",IF(ISNUMBER(SEARCH("ZONIC",L72)),"Amicarbazone",IF(ISNUMBER(SEARCH("CRESCENDO",L72)),"Triclopyr-Butyric",IF(ISNUMBER(SEARCH("IMAZETHAPYR",L72)),"Imazethapyr",IF(ISNUMBER(SEARCH("TRICLOPYR",L72)),"Triclopyr",IF(ISNUMBER(SEARCH("ISOPROPYLAMINE",L72)),"Isopropylamine",IF(ISNUMBER(SEARCH("ABAMECTIM",L72)),"Abamectin",IF(ISNUMBER(SEARCH("SPERTO",L72)),"Bifenthrin","FIX IT!")))))))))))))))))))</f>
        <v>Bifenthrin</v>
      </c>
      <c r="Q72" t="s">
        <v>3238</v>
      </c>
      <c r="R72" t="s">
        <v>3243</v>
      </c>
      <c r="S72">
        <f t="shared" si="6"/>
        <v>13.698934280639431</v>
      </c>
      <c r="T72" t="s">
        <v>3226</v>
      </c>
      <c r="U72" t="s">
        <v>3261</v>
      </c>
      <c r="V72" t="s">
        <v>3243</v>
      </c>
    </row>
    <row r="73" spans="1:22" ht="22" customHeight="1" x14ac:dyDescent="0.3">
      <c r="A73" s="5">
        <v>43994</v>
      </c>
      <c r="B73" s="16" t="str">
        <f t="shared" si="4"/>
        <v>June, 2020</v>
      </c>
      <c r="C73" s="16" t="str">
        <f t="shared" si="5"/>
        <v>June, 2020´</v>
      </c>
      <c r="D73" s="6" t="s">
        <v>31</v>
      </c>
      <c r="E73" s="11" t="s">
        <v>3314</v>
      </c>
      <c r="F73" s="6" t="s">
        <v>32</v>
      </c>
      <c r="G73" s="6" t="s">
        <v>200</v>
      </c>
      <c r="H73" s="6" t="s">
        <v>210</v>
      </c>
      <c r="I73" s="6" t="s">
        <v>45</v>
      </c>
      <c r="J73" s="6" t="s">
        <v>34</v>
      </c>
      <c r="K73" s="6" t="s">
        <v>203</v>
      </c>
      <c r="L73" s="6" t="s">
        <v>251</v>
      </c>
      <c r="M73" s="7">
        <v>89100</v>
      </c>
      <c r="N73" s="7">
        <v>89.1</v>
      </c>
      <c r="O73" s="7">
        <v>1221000</v>
      </c>
      <c r="P73" t="str">
        <f>IF(ISNUMBER(SEARCH("BROWSER",L73)),"Picloran",IF(ISNUMBER(SEARCH("NAVIGATOR",L73)),"Picloran",IF(ISNUMBER(SEARCH("BIOZYME",L73)),"Mineral Fertilizer",IF(ISNUMBER(SEARCH("K-FOL",L73)),"Calcium Citrate",IF(ISNUMBER(SEARCH("FOLTRON",L73)),"NPK Fertilizer",IF(ISNUMBER(SEARCH("CYHALOTHRI",L73)),"Cyhalothrin",IF(ISNUMBER(SEARCH("ACEFATO",L73)),"Acephate",IF(ISNUMBER(SEARCH("ACEPHATE",L73)),"Acephate",IF(ISNUMBER(SEARCH("MICROTHIOL",L73)),"Sulfur",IF(ISNUMBER(SEARCH("PROPICONAZOLE",L73)),"Propiconazole",IF(ISNUMBER(SEARCH("METHOMYL",L73)),"Methomyl",IF(ISNUMBER(SEARCH("IMIDACLOPRID",L73)),"Imidacloprid",IF(ISNUMBER(SEARCH("ZONIC",L73)),"Amicarbazone",IF(ISNUMBER(SEARCH("CRESCENDO",L73)),"Triclopyr-Butyric",IF(ISNUMBER(SEARCH("IMAZETHAPYR",L73)),"Imazethapyr",IF(ISNUMBER(SEARCH("TRICLOPYR",L73)),"Triclopyr",IF(ISNUMBER(SEARCH("ISOPROPYLAMINE",L73)),"Isopropylamine",IF(ISNUMBER(SEARCH("ABAMECTIM",L73)),"Abamectin",IF(ISNUMBER(SEARCH("SPERTO",L73)),"Bifenthrin","FIX IT!")))))))))))))))))))</f>
        <v>Acephate</v>
      </c>
      <c r="Q73" t="s">
        <v>3230</v>
      </c>
      <c r="R73" t="s">
        <v>3243</v>
      </c>
      <c r="S73">
        <f t="shared" si="6"/>
        <v>13.703703703703704</v>
      </c>
      <c r="T73" t="s">
        <v>3259</v>
      </c>
      <c r="U73" t="s">
        <v>3230</v>
      </c>
      <c r="V73" t="s">
        <v>3225</v>
      </c>
    </row>
    <row r="74" spans="1:22" ht="22" customHeight="1" x14ac:dyDescent="0.3">
      <c r="A74" s="2">
        <v>43994</v>
      </c>
      <c r="B74" s="16" t="str">
        <f t="shared" si="4"/>
        <v>June, 2020</v>
      </c>
      <c r="C74" s="16" t="str">
        <f t="shared" si="5"/>
        <v>June, 2020´</v>
      </c>
      <c r="D74" s="3" t="s">
        <v>31</v>
      </c>
      <c r="E74" s="11" t="s">
        <v>3314</v>
      </c>
      <c r="F74" s="3" t="s">
        <v>32</v>
      </c>
      <c r="G74" s="3" t="s">
        <v>180</v>
      </c>
      <c r="H74" s="3" t="s">
        <v>122</v>
      </c>
      <c r="I74" s="3" t="s">
        <v>45</v>
      </c>
      <c r="J74" s="3" t="s">
        <v>34</v>
      </c>
      <c r="K74" s="3" t="s">
        <v>145</v>
      </c>
      <c r="L74" s="3" t="s">
        <v>252</v>
      </c>
      <c r="M74" s="4">
        <v>22800</v>
      </c>
      <c r="N74" s="4">
        <v>22.8</v>
      </c>
      <c r="O74" s="4">
        <v>125000</v>
      </c>
      <c r="P74" t="str">
        <f>IF(ISNUMBER(SEARCH("BIORISK",L74)),"Fertilizer",IF(ISNUMBER(SEARCH("DIFLUBENZURON",L74)),"Diflubenzuron",IF(ISNUMBER(SEARCH("K-TIONIC",L74)),"Fulvic Acids Fertilizers",IF(ISNUMBER(SEARCH("INICIATE",L74)),"Fipronil",IF(ISNUMBER(SEARCH("FIPRONIL",L74)),"Fipronil",IF(ISNUMBER(SEARCH("STAGE",L74)),"Clomazone",IF(ISNUMBER(SEARCH("CLOMAZONE",L74)),"Clomazone",IF(ISNUMBER(SEARCH("UNIMARK",L74)),"Metribuzin",IF(ISNUMBER(SEARCH("RIBUZIN",L74)),"Metribuzin",IF(ISNUMBER(SEARCH("UNITOP",L74)),"Not Identified","FIX IT!"))))))))))</f>
        <v>Fipronil</v>
      </c>
      <c r="Q74" t="s">
        <v>3261</v>
      </c>
      <c r="R74" t="s">
        <v>3243</v>
      </c>
      <c r="S74">
        <f t="shared" si="6"/>
        <v>5.4824561403508776</v>
      </c>
      <c r="T74" t="s">
        <v>3294</v>
      </c>
      <c r="U74" t="s">
        <v>3215</v>
      </c>
      <c r="V74" t="s">
        <v>3243</v>
      </c>
    </row>
    <row r="75" spans="1:22" ht="22" customHeight="1" x14ac:dyDescent="0.3">
      <c r="A75" s="5">
        <v>43994</v>
      </c>
      <c r="B75" s="16" t="str">
        <f t="shared" si="4"/>
        <v>June, 2020</v>
      </c>
      <c r="C75" s="16" t="str">
        <f t="shared" si="5"/>
        <v>June, 2020´</v>
      </c>
      <c r="D75" s="6" t="s">
        <v>31</v>
      </c>
      <c r="E75" s="11" t="s">
        <v>3314</v>
      </c>
      <c r="F75" s="6" t="s">
        <v>32</v>
      </c>
      <c r="G75" s="6" t="s">
        <v>200</v>
      </c>
      <c r="H75" s="6" t="s">
        <v>133</v>
      </c>
      <c r="I75" s="6" t="s">
        <v>45</v>
      </c>
      <c r="J75" s="6" t="s">
        <v>34</v>
      </c>
      <c r="K75" s="6" t="s">
        <v>203</v>
      </c>
      <c r="L75" s="6" t="s">
        <v>253</v>
      </c>
      <c r="M75" s="7">
        <v>89200</v>
      </c>
      <c r="N75" s="7">
        <v>89.2</v>
      </c>
      <c r="O75" s="7">
        <v>1223000</v>
      </c>
      <c r="P75" t="str">
        <f>IF(ISNUMBER(SEARCH("BROWSER",L75)),"Picloran",IF(ISNUMBER(SEARCH("NAVIGATOR",L75)),"Picloran",IF(ISNUMBER(SEARCH("BIOZYME",L75)),"Mineral Fertilizer",IF(ISNUMBER(SEARCH("K-FOL",L75)),"Calcium Citrate",IF(ISNUMBER(SEARCH("FOLTRON",L75)),"NPK Fertilizer",IF(ISNUMBER(SEARCH("CYHALOTHRI",L75)),"Cyhalothrin",IF(ISNUMBER(SEARCH("ACEFATO",L75)),"Acephate",IF(ISNUMBER(SEARCH("ACEPHATE",L75)),"Acephate",IF(ISNUMBER(SEARCH("MICROTHIOL",L75)),"Sulfur",IF(ISNUMBER(SEARCH("PROPICONAZOLE",L75)),"Propiconazole",IF(ISNUMBER(SEARCH("METHOMYL",L75)),"Methomyl",IF(ISNUMBER(SEARCH("IMIDACLOPRID",L75)),"Imidacloprid",IF(ISNUMBER(SEARCH("ZONIC",L75)),"Amicarbazone",IF(ISNUMBER(SEARCH("CRESCENDO",L75)),"Triclopyr-Butyric",IF(ISNUMBER(SEARCH("IMAZETHAPYR",L75)),"Imazethapyr",IF(ISNUMBER(SEARCH("TRICLOPYR",L75)),"Triclopyr",IF(ISNUMBER(SEARCH("ISOPROPYLAMINE",L75)),"Isopropylamine",IF(ISNUMBER(SEARCH("ABAMECTIM",L75)),"Abamectin",IF(ISNUMBER(SEARCH("SPERTO",L75)),"Bifenthrin","FIX IT!")))))))))))))))))))</f>
        <v>Acephate</v>
      </c>
      <c r="Q75" t="s">
        <v>3230</v>
      </c>
      <c r="R75" t="s">
        <v>3243</v>
      </c>
      <c r="S75">
        <f t="shared" si="6"/>
        <v>13.710762331838565</v>
      </c>
      <c r="T75" t="s">
        <v>3259</v>
      </c>
      <c r="U75" t="s">
        <v>3230</v>
      </c>
      <c r="V75" t="s">
        <v>3225</v>
      </c>
    </row>
    <row r="76" spans="1:22" ht="22" customHeight="1" x14ac:dyDescent="0.3">
      <c r="A76" s="2">
        <v>43994</v>
      </c>
      <c r="B76" s="16" t="str">
        <f t="shared" si="4"/>
        <v>June, 2020</v>
      </c>
      <c r="C76" s="16" t="str">
        <f t="shared" si="5"/>
        <v>June, 2020´</v>
      </c>
      <c r="D76" s="3" t="s">
        <v>107</v>
      </c>
      <c r="E76" s="11" t="s">
        <v>3314</v>
      </c>
      <c r="F76" s="3" t="s">
        <v>32</v>
      </c>
      <c r="G76" s="3" t="s">
        <v>108</v>
      </c>
      <c r="H76" s="3" t="s">
        <v>133</v>
      </c>
      <c r="I76" s="3" t="s">
        <v>45</v>
      </c>
      <c r="J76" s="3" t="s">
        <v>34</v>
      </c>
      <c r="K76" s="3" t="s">
        <v>187</v>
      </c>
      <c r="L76" s="3" t="s">
        <v>254</v>
      </c>
      <c r="M76" s="4">
        <v>116902</v>
      </c>
      <c r="N76" s="4">
        <v>116.9</v>
      </c>
      <c r="O76" s="4">
        <v>955000</v>
      </c>
      <c r="P76" t="s">
        <v>3203</v>
      </c>
      <c r="Q76" t="str">
        <f>VLOOKUP(P76,T:V,2,FALSE)</f>
        <v>Stage</v>
      </c>
      <c r="R76" t="str">
        <f>VLOOKUP(Q76,U:W,2,FALSE)</f>
        <v>Herbicide</v>
      </c>
      <c r="S76">
        <f t="shared" si="6"/>
        <v>8.1692357701322482</v>
      </c>
      <c r="T76" t="s">
        <v>3273</v>
      </c>
      <c r="U76" t="s">
        <v>3274</v>
      </c>
      <c r="V76" t="s">
        <v>3275</v>
      </c>
    </row>
    <row r="77" spans="1:22" ht="22" customHeight="1" x14ac:dyDescent="0.3">
      <c r="A77" s="5">
        <v>43994</v>
      </c>
      <c r="B77" s="16" t="str">
        <f t="shared" si="4"/>
        <v>June, 2020</v>
      </c>
      <c r="C77" s="16" t="str">
        <f t="shared" si="5"/>
        <v>June, 2020´</v>
      </c>
      <c r="D77" s="6" t="s">
        <v>126</v>
      </c>
      <c r="E77" s="11" t="s">
        <v>3314</v>
      </c>
      <c r="F77" s="6" t="s">
        <v>56</v>
      </c>
      <c r="G77" s="6" t="s">
        <v>127</v>
      </c>
      <c r="H77" s="6" t="s">
        <v>122</v>
      </c>
      <c r="I77" s="6" t="s">
        <v>45</v>
      </c>
      <c r="J77" s="6" t="s">
        <v>34</v>
      </c>
      <c r="K77" s="6" t="s">
        <v>143</v>
      </c>
      <c r="L77" s="6" t="s">
        <v>255</v>
      </c>
      <c r="M77" s="7">
        <v>21200</v>
      </c>
      <c r="N77" s="7">
        <v>21.2</v>
      </c>
      <c r="O77" s="7">
        <v>212000</v>
      </c>
      <c r="P77" t="str">
        <f>IF(ISNUMBER(SEARCH("BROWSER",L77)),"Picloran",IF(ISNUMBER(SEARCH("NAVIGATOR",L77)),"Picloran",IF(ISNUMBER(SEARCH("BIOZYME",L77)),"Mineral Fertilizer",IF(ISNUMBER(SEARCH("K-FOL",L77)),"Calcium Citrate",IF(ISNUMBER(SEARCH("FOLTRON",L77)),"NPK Fertilizer",IF(ISNUMBER(SEARCH("CYHALOTHRI",L77)),"Cyhalothrin",IF(ISNUMBER(SEARCH("ACEFATO",L77)),"Acephate",IF(ISNUMBER(SEARCH("ACEPHATE",L77)),"Acephate",IF(ISNUMBER(SEARCH("MICROTHIOL",L77)),"Sulfur",IF(ISNUMBER(SEARCH("PROPICONAZOLE",L77)),"Propiconazole",IF(ISNUMBER(SEARCH("METHOMYL",L77)),"Methomyl",IF(ISNUMBER(SEARCH("IMIDACLOPRID",L77)),"Imidacloprid",IF(ISNUMBER(SEARCH("ZONIC",L77)),"Amicarbazone",IF(ISNUMBER(SEARCH("CRESCENDO",L77)),"Triclopyr-Butyric",IF(ISNUMBER(SEARCH("IMAZETHAPYR",L77)),"Imazethapyr",IF(ISNUMBER(SEARCH("TRICLOPYR",L77)),"Triclopyr",IF(ISNUMBER(SEARCH("ISOPROPYLAMINE",L77)),"Isopropylamine",IF(ISNUMBER(SEARCH("ABAMECTIM",L77)),"Abamectin",IF(ISNUMBER(SEARCH("SPERTO",L77)),"Bifenthrin","FIX IT!")))))))))))))))))))</f>
        <v>Methomyl</v>
      </c>
      <c r="Q77" t="s">
        <v>3215</v>
      </c>
      <c r="R77" t="s">
        <v>3243</v>
      </c>
      <c r="S77">
        <f t="shared" si="6"/>
        <v>10</v>
      </c>
      <c r="T77" t="s">
        <v>3210</v>
      </c>
      <c r="U77" t="s">
        <v>3267</v>
      </c>
      <c r="V77" t="s">
        <v>3237</v>
      </c>
    </row>
    <row r="78" spans="1:22" ht="22" customHeight="1" x14ac:dyDescent="0.3">
      <c r="A78" s="2">
        <v>43994</v>
      </c>
      <c r="B78" s="16" t="str">
        <f t="shared" si="4"/>
        <v>June, 2020</v>
      </c>
      <c r="C78" s="16" t="str">
        <f t="shared" si="5"/>
        <v>June, 2020´</v>
      </c>
      <c r="D78" s="3" t="s">
        <v>31</v>
      </c>
      <c r="E78" s="11" t="s">
        <v>3314</v>
      </c>
      <c r="F78" s="3" t="s">
        <v>56</v>
      </c>
      <c r="G78" s="3" t="s">
        <v>224</v>
      </c>
      <c r="H78" s="3" t="s">
        <v>133</v>
      </c>
      <c r="I78" s="3" t="s">
        <v>45</v>
      </c>
      <c r="J78" s="3" t="s">
        <v>34</v>
      </c>
      <c r="K78" s="3" t="s">
        <v>116</v>
      </c>
      <c r="L78" s="3" t="s">
        <v>242</v>
      </c>
      <c r="M78" s="4">
        <v>51200</v>
      </c>
      <c r="N78" s="4">
        <v>51.2</v>
      </c>
      <c r="O78" s="4">
        <v>1404000</v>
      </c>
      <c r="P78" t="str">
        <f>IF(ISNUMBER(SEARCH("BROWSER",L78)),"Picloran",IF(ISNUMBER(SEARCH("NAVIGATOR",L78)),"Picloran",IF(ISNUMBER(SEARCH("BIOZYME",L78)),"Mineral Fertilizer",IF(ISNUMBER(SEARCH("K-FOL",L78)),"Calcium Citrate",IF(ISNUMBER(SEARCH("FOLTRON",L78)),"NPK Fertilizer",IF(ISNUMBER(SEARCH("CYHALOTHRI",L78)),"Cyhalothrin",IF(ISNUMBER(SEARCH("ACEFATO",L78)),"Acephate",IF(ISNUMBER(SEARCH("ACEPHATE",L78)),"Acephate",IF(ISNUMBER(SEARCH("MICROTHIOL",L78)),"Sulfur",IF(ISNUMBER(SEARCH("PROPICONAZOLE",L78)),"Propiconazole",IF(ISNUMBER(SEARCH("METHOMYL",L78)),"Methomyl",IF(ISNUMBER(SEARCH("IMIDACLOPRID",L78)),"Imidacloprid",IF(ISNUMBER(SEARCH("ZONIC",L78)),"Amicarbazone",IF(ISNUMBER(SEARCH("CRESCENDO",L78)),"Triclopyr-Butyric",IF(ISNUMBER(SEARCH("IMAZETHAPYR",L78)),"Imazethapyr",IF(ISNUMBER(SEARCH("TRICLOPYR",L78)),"Triclopyr",IF(ISNUMBER(SEARCH("ISOPROPYLAMINE",L78)),"Isopropylamine",IF(ISNUMBER(SEARCH("ABAMECTIM",L78)),"Abamectin",IF(ISNUMBER(SEARCH("SPERTO",L78)),"Bifenthrin","FIX IT!")))))))))))))))))))</f>
        <v>Acephate</v>
      </c>
      <c r="Q78" t="s">
        <v>3230</v>
      </c>
      <c r="R78" t="s">
        <v>3243</v>
      </c>
      <c r="S78">
        <f t="shared" si="6"/>
        <v>27.421875</v>
      </c>
      <c r="T78" t="s">
        <v>3294</v>
      </c>
      <c r="U78" t="s">
        <v>3215</v>
      </c>
      <c r="V78" t="s">
        <v>3243</v>
      </c>
    </row>
    <row r="79" spans="1:22" ht="22" customHeight="1" x14ac:dyDescent="0.3">
      <c r="A79" s="5">
        <v>43992</v>
      </c>
      <c r="B79" s="16" t="str">
        <f t="shared" si="4"/>
        <v>June, 2020</v>
      </c>
      <c r="C79" s="16" t="str">
        <f t="shared" si="5"/>
        <v>June, 2020´</v>
      </c>
      <c r="D79" s="6" t="s">
        <v>31</v>
      </c>
      <c r="E79" s="11" t="s">
        <v>3314</v>
      </c>
      <c r="F79" s="6" t="s">
        <v>56</v>
      </c>
      <c r="G79" s="6" t="s">
        <v>230</v>
      </c>
      <c r="H79" s="6" t="s">
        <v>113</v>
      </c>
      <c r="I79" s="6" t="s">
        <v>45</v>
      </c>
      <c r="J79" s="6" t="s">
        <v>34</v>
      </c>
      <c r="K79" s="6" t="s">
        <v>234</v>
      </c>
      <c r="L79" s="6" t="s">
        <v>256</v>
      </c>
      <c r="M79" s="7">
        <v>68064</v>
      </c>
      <c r="N79" s="7">
        <v>68.06</v>
      </c>
      <c r="O79" s="7">
        <v>75900</v>
      </c>
      <c r="P79" t="s">
        <v>3273</v>
      </c>
      <c r="Q79" t="s">
        <v>3274</v>
      </c>
      <c r="R79" t="s">
        <v>3275</v>
      </c>
      <c r="S79">
        <f t="shared" si="6"/>
        <v>1.1151269393511989</v>
      </c>
      <c r="T79" t="s">
        <v>3298</v>
      </c>
      <c r="U79" t="s">
        <v>3285</v>
      </c>
      <c r="V79" t="s">
        <v>3237</v>
      </c>
    </row>
    <row r="80" spans="1:22" ht="22" customHeight="1" x14ac:dyDescent="0.3">
      <c r="A80" s="2">
        <v>43991</v>
      </c>
      <c r="B80" s="16" t="str">
        <f t="shared" si="4"/>
        <v>June, 2020</v>
      </c>
      <c r="C80" s="16" t="str">
        <f t="shared" si="5"/>
        <v>June, 2020´</v>
      </c>
      <c r="D80" s="3" t="s">
        <v>126</v>
      </c>
      <c r="E80" s="11" t="s">
        <v>3314</v>
      </c>
      <c r="F80" s="3" t="s">
        <v>56</v>
      </c>
      <c r="G80" s="3" t="s">
        <v>175</v>
      </c>
      <c r="H80" s="3" t="s">
        <v>122</v>
      </c>
      <c r="I80" s="3" t="s">
        <v>45</v>
      </c>
      <c r="J80" s="3" t="s">
        <v>34</v>
      </c>
      <c r="K80" s="3" t="s">
        <v>154</v>
      </c>
      <c r="L80" s="3" t="s">
        <v>257</v>
      </c>
      <c r="M80" s="4">
        <v>13590</v>
      </c>
      <c r="N80" s="4">
        <v>13.59</v>
      </c>
      <c r="O80" s="4">
        <v>304000</v>
      </c>
      <c r="P80" t="str">
        <f>IF(ISNUMBER(SEARCH("BROWSER",L80)),"Picloran",IF(ISNUMBER(SEARCH("NAVIGATOR",L80)),"Picloran",IF(ISNUMBER(SEARCH("BIOZYME",L80)),"Mineral Fertilizer",IF(ISNUMBER(SEARCH("K-FOL",L80)),"Calcium Citrate",IF(ISNUMBER(SEARCH("FOLTRON",L80)),"NPK Fertilizer",IF(ISNUMBER(SEARCH("CYHALOTHRI",L80)),"Cyhalothrin",IF(ISNUMBER(SEARCH("ACEFATO",L80)),"Acephate",IF(ISNUMBER(SEARCH("ACEPHATE",L80)),"Acephate",IF(ISNUMBER(SEARCH("MICROTHIOL",L80)),"Sulfur",IF(ISNUMBER(SEARCH("PROPICONAZOLE",L80)),"Propiconazole",IF(ISNUMBER(SEARCH("METHOMYL",L80)),"Methomyl",IF(ISNUMBER(SEARCH("IMIDACLOPRID",L80)),"Imidacloprid",IF(ISNUMBER(SEARCH("ZONIC",L80)),"Amicarbazone",IF(ISNUMBER(SEARCH("CRESCENDO",L80)),"Triclopyr-Butyric",IF(ISNUMBER(SEARCH("IMAZETHAPYR",L80)),"Imazethapyr",IF(ISNUMBER(SEARCH("TRICLOPYR",L80)),"Triclopyr",IF(ISNUMBER(SEARCH("ISOPROPYLAMINE",L80)),"Isopropylamine",IF(ISNUMBER(SEARCH("ABAMECTIM",L80)),"Abamectin",IF(ISNUMBER(SEARCH("SPERTO",L80)),"Bifenthrin","FIX IT!")))))))))))))))))))</f>
        <v>Imazethapyr</v>
      </c>
      <c r="Q80" t="s">
        <v>3267</v>
      </c>
      <c r="R80" t="s">
        <v>3237</v>
      </c>
      <c r="S80">
        <f t="shared" si="6"/>
        <v>22.369389256806475</v>
      </c>
      <c r="T80" t="s">
        <v>3292</v>
      </c>
      <c r="U80" t="s">
        <v>3269</v>
      </c>
      <c r="V80" t="s">
        <v>3216</v>
      </c>
    </row>
    <row r="81" spans="1:22" ht="22" customHeight="1" x14ac:dyDescent="0.3">
      <c r="A81" s="5">
        <v>43991</v>
      </c>
      <c r="B81" s="16" t="str">
        <f t="shared" si="4"/>
        <v>June, 2020</v>
      </c>
      <c r="C81" s="16" t="str">
        <f t="shared" si="5"/>
        <v>June, 2020´</v>
      </c>
      <c r="D81" s="6" t="s">
        <v>126</v>
      </c>
      <c r="E81" s="11" t="s">
        <v>3314</v>
      </c>
      <c r="F81" s="6" t="s">
        <v>56</v>
      </c>
      <c r="G81" s="6" t="s">
        <v>127</v>
      </c>
      <c r="H81" s="6" t="s">
        <v>122</v>
      </c>
      <c r="I81" s="6" t="s">
        <v>45</v>
      </c>
      <c r="J81" s="6" t="s">
        <v>34</v>
      </c>
      <c r="K81" s="6" t="s">
        <v>143</v>
      </c>
      <c r="L81" s="6" t="s">
        <v>144</v>
      </c>
      <c r="M81" s="7">
        <v>21200</v>
      </c>
      <c r="N81" s="7">
        <v>21.2</v>
      </c>
      <c r="O81" s="7">
        <v>212000</v>
      </c>
      <c r="P81" t="str">
        <f>IF(ISNUMBER(SEARCH("BROWSER",L81)),"Picloran",IF(ISNUMBER(SEARCH("NAVIGATOR",L81)),"Picloran",IF(ISNUMBER(SEARCH("BIOZYME",L81)),"Mineral Fertilizer",IF(ISNUMBER(SEARCH("K-FOL",L81)),"Calcium Citrate",IF(ISNUMBER(SEARCH("FOLTRON",L81)),"NPK Fertilizer",IF(ISNUMBER(SEARCH("CYHALOTHRI",L81)),"Cyhalothrin",IF(ISNUMBER(SEARCH("ACEFATO",L81)),"Acephate",IF(ISNUMBER(SEARCH("ACEPHATE",L81)),"Acephate",IF(ISNUMBER(SEARCH("MICROTHIOL",L81)),"Sulfur",IF(ISNUMBER(SEARCH("PROPICONAZOLE",L81)),"Propiconazole",IF(ISNUMBER(SEARCH("METHOMYL",L81)),"Methomyl",IF(ISNUMBER(SEARCH("IMIDACLOPRID",L81)),"Imidacloprid",IF(ISNUMBER(SEARCH("ZONIC",L81)),"Amicarbazone",IF(ISNUMBER(SEARCH("CRESCENDO",L81)),"Triclopyr-Butyric",IF(ISNUMBER(SEARCH("IMAZETHAPYR",L81)),"Imazethapyr",IF(ISNUMBER(SEARCH("TRICLOPYR",L81)),"Triclopyr",IF(ISNUMBER(SEARCH("ISOPROPYLAMINE",L81)),"Isopropylamine",IF(ISNUMBER(SEARCH("ABAMECTIM",L81)),"Abamectin",IF(ISNUMBER(SEARCH("SPERTO",L81)),"Bifenthrin","FIX IT!")))))))))))))))))))</f>
        <v>Methomyl</v>
      </c>
      <c r="Q81" t="s">
        <v>3215</v>
      </c>
      <c r="R81" t="s">
        <v>3243</v>
      </c>
      <c r="S81">
        <f t="shared" si="6"/>
        <v>10</v>
      </c>
      <c r="T81" t="s">
        <v>3214</v>
      </c>
      <c r="U81" t="s">
        <v>3288</v>
      </c>
      <c r="V81" t="s">
        <v>3198</v>
      </c>
    </row>
    <row r="82" spans="1:22" ht="22" customHeight="1" x14ac:dyDescent="0.3">
      <c r="A82" s="2">
        <v>43991</v>
      </c>
      <c r="B82" s="16" t="str">
        <f t="shared" si="4"/>
        <v>June, 2020</v>
      </c>
      <c r="C82" s="16" t="str">
        <f t="shared" si="5"/>
        <v>June, 2020´</v>
      </c>
      <c r="D82" s="3" t="s">
        <v>31</v>
      </c>
      <c r="E82" s="11" t="s">
        <v>3314</v>
      </c>
      <c r="F82" s="3" t="s">
        <v>32</v>
      </c>
      <c r="G82" s="3" t="s">
        <v>36</v>
      </c>
      <c r="H82" s="3" t="s">
        <v>42</v>
      </c>
      <c r="I82" s="3" t="s">
        <v>45</v>
      </c>
      <c r="J82" s="3" t="s">
        <v>34</v>
      </c>
      <c r="K82" s="3" t="s">
        <v>48</v>
      </c>
      <c r="L82" s="13" t="s">
        <v>258</v>
      </c>
      <c r="M82" s="4">
        <v>51194</v>
      </c>
      <c r="N82" s="4">
        <v>51.19</v>
      </c>
      <c r="O82" s="4">
        <v>564000</v>
      </c>
      <c r="P82" t="str">
        <f>IF(ISNUMBER(SEARCH("DIZONE",L82)),"Diuron",IF(ISNUMBER(SEARCH("GLUFOSINATE",L82)),"Glufosinate",IF(ISNUMBER(SEARCH("LAVA",L82)),"Tebuthiuron",IF(ISNUMBER(SEARCH("CARTAP",L82)),"Cartap Hydrochloride",IF(ISNUMBER(SEARCH("ZARTAN",L82)),"Metsulfuron",IF(ISNUMBER(SEARCH("METSULFURON",L82)),"Metsulfuron",IF(ISNUMBER(SEARCH("CHLORFLUAZURON",L82)),"Chlorfluazuron",IF(ISNUMBER(SEARCH("OMITE",L82)),"Propargite",IF(ISNUMBER(SEARCH("ORIS",L82)),"Amicarbazone",IF(ISNUMBER(SEARCH("AMICARBAZONE",L82)),"Amicarbazone",IF(ISNUMBER(SEARCH("2,4-D",L82)),"2,4-Dichlorophenoxyacetic Acid",IF(ISNUMBER(SEARCH("GLYPHOSATE",L82)),"Glyphosate",IF(ISNUMBER(SEARCH("FOMESAFEN",L82)),"Fomesafen","FIX IT!")))))))))))))</f>
        <v>Tebuthiuron</v>
      </c>
      <c r="Q82" t="s">
        <v>3285</v>
      </c>
      <c r="R82" t="s">
        <v>3237</v>
      </c>
      <c r="S82">
        <f t="shared" si="6"/>
        <v>11.016916044849006</v>
      </c>
      <c r="T82" t="s">
        <v>3299</v>
      </c>
      <c r="U82" t="s">
        <v>3255</v>
      </c>
      <c r="V82" t="s">
        <v>3198</v>
      </c>
    </row>
    <row r="83" spans="1:22" ht="22" customHeight="1" x14ac:dyDescent="0.3">
      <c r="A83" s="5">
        <v>43991</v>
      </c>
      <c r="B83" s="16" t="str">
        <f t="shared" si="4"/>
        <v>June, 2020</v>
      </c>
      <c r="C83" s="16" t="str">
        <f t="shared" si="5"/>
        <v>June, 2020´</v>
      </c>
      <c r="D83" s="6" t="s">
        <v>31</v>
      </c>
      <c r="E83" s="11" t="s">
        <v>3314</v>
      </c>
      <c r="F83" s="6" t="s">
        <v>56</v>
      </c>
      <c r="G83" s="6" t="s">
        <v>77</v>
      </c>
      <c r="H83" s="6" t="s">
        <v>82</v>
      </c>
      <c r="I83" s="6" t="s">
        <v>45</v>
      </c>
      <c r="J83" s="6" t="s">
        <v>34</v>
      </c>
      <c r="K83" s="6" t="s">
        <v>84</v>
      </c>
      <c r="L83" s="6" t="s">
        <v>259</v>
      </c>
      <c r="M83" s="7">
        <v>44297</v>
      </c>
      <c r="N83" s="7">
        <v>44.3</v>
      </c>
      <c r="O83" s="7">
        <v>168000</v>
      </c>
      <c r="P83" t="str">
        <f>IF(ISNUMBER(SEARCH("BROWSER",L83)),"Picloran",IF(ISNUMBER(SEARCH("NAVIGATOR",L83)),"Picloran",IF(ISNUMBER(SEARCH("BIOZYME",L83)),"Mineral Fertilizer",IF(ISNUMBER(SEARCH("K-FOL",L83)),"Calcium Citrate",IF(ISNUMBER(SEARCH("FOLTRON",L83)),"NPK Fertilizer",IF(ISNUMBER(SEARCH("CYHALOTHRI",L83)),"Cyhalothrin",IF(ISNUMBER(SEARCH("ACEFATO",L83)),"Acephate",IF(ISNUMBER(SEARCH("ACEPHATE",L83)),"Acephate",IF(ISNUMBER(SEARCH("MICROTHIOL",L83)),"Sulfur",IF(ISNUMBER(SEARCH("PROPICONAZOLE",L83)),"Propiconazole",IF(ISNUMBER(SEARCH("METHOMYL",L83)),"Methomyl",IF(ISNUMBER(SEARCH("IMIDACLOPRID",L83)),"Imidacloprid",IF(ISNUMBER(SEARCH("ZONIC",L83)),"Amicarbazone",IF(ISNUMBER(SEARCH("CRESCENDO",L83)),"Triclopyr-Butyric",IF(ISNUMBER(SEARCH("IMAZETHAPYR",L83)),"Imazethapyr",IF(ISNUMBER(SEARCH("TRICLOPYR",L83)),"Triclopyr",IF(ISNUMBER(SEARCH("ISOPROPYLAMINE",L83)),"Isopropylamine",IF(ISNUMBER(SEARCH("ABAMECTIM",L83)),"Abamectin",IF(ISNUMBER(SEARCH("SPERTO",L83)),"Bifenthrin","FIX IT!")))))))))))))))))))</f>
        <v>Isopropylamine</v>
      </c>
      <c r="Q83" t="s">
        <v>3269</v>
      </c>
      <c r="R83" t="s">
        <v>3216</v>
      </c>
      <c r="S83">
        <f t="shared" si="6"/>
        <v>3.7925818904214732</v>
      </c>
      <c r="T83" t="s">
        <v>3214</v>
      </c>
      <c r="U83" t="s">
        <v>3288</v>
      </c>
      <c r="V83" t="s">
        <v>3198</v>
      </c>
    </row>
    <row r="84" spans="1:22" ht="22" customHeight="1" x14ac:dyDescent="0.3">
      <c r="A84" s="2">
        <v>43991</v>
      </c>
      <c r="B84" s="16" t="str">
        <f t="shared" si="4"/>
        <v>June, 2020</v>
      </c>
      <c r="C84" s="16" t="str">
        <f t="shared" si="5"/>
        <v>June, 2020´</v>
      </c>
      <c r="D84" s="3" t="s">
        <v>31</v>
      </c>
      <c r="E84" s="11" t="s">
        <v>3314</v>
      </c>
      <c r="F84" s="3" t="s">
        <v>32</v>
      </c>
      <c r="G84" s="3" t="s">
        <v>36</v>
      </c>
      <c r="H84" s="3" t="s">
        <v>42</v>
      </c>
      <c r="I84" s="3" t="s">
        <v>45</v>
      </c>
      <c r="J84" s="3" t="s">
        <v>34</v>
      </c>
      <c r="K84" s="3" t="s">
        <v>48</v>
      </c>
      <c r="L84" s="3" t="s">
        <v>260</v>
      </c>
      <c r="M84" s="4">
        <v>64930</v>
      </c>
      <c r="N84" s="4">
        <v>64.930000000000007</v>
      </c>
      <c r="O84" s="4">
        <v>715000</v>
      </c>
      <c r="P84" t="s">
        <v>3214</v>
      </c>
      <c r="Q84" t="s">
        <v>3288</v>
      </c>
      <c r="R84" t="s">
        <v>3198</v>
      </c>
      <c r="S84">
        <f t="shared" si="6"/>
        <v>11.011858924996149</v>
      </c>
      <c r="T84" t="s">
        <v>3294</v>
      </c>
      <c r="U84" t="s">
        <v>3215</v>
      </c>
      <c r="V84" t="s">
        <v>3243</v>
      </c>
    </row>
    <row r="85" spans="1:22" ht="22" customHeight="1" x14ac:dyDescent="0.3">
      <c r="A85" s="5">
        <v>43991</v>
      </c>
      <c r="B85" s="16" t="str">
        <f t="shared" si="4"/>
        <v>June, 2020</v>
      </c>
      <c r="C85" s="16" t="str">
        <f t="shared" si="5"/>
        <v>June, 2020´</v>
      </c>
      <c r="D85" s="6" t="s">
        <v>31</v>
      </c>
      <c r="E85" s="11" t="s">
        <v>3314</v>
      </c>
      <c r="F85" s="6" t="s">
        <v>32</v>
      </c>
      <c r="G85" s="6" t="s">
        <v>36</v>
      </c>
      <c r="H85" s="6" t="s">
        <v>42</v>
      </c>
      <c r="I85" s="6" t="s">
        <v>45</v>
      </c>
      <c r="J85" s="6" t="s">
        <v>34</v>
      </c>
      <c r="K85" s="6" t="s">
        <v>48</v>
      </c>
      <c r="L85" s="6" t="s">
        <v>261</v>
      </c>
      <c r="M85" s="7">
        <v>51360</v>
      </c>
      <c r="N85" s="7">
        <v>51.36</v>
      </c>
      <c r="O85" s="7">
        <v>566000</v>
      </c>
      <c r="P85" t="str">
        <f>IF(ISNUMBER(SEARCH("DIZONE",L85)),"Diuron",IF(ISNUMBER(SEARCH("GLUFOSINATE",L85)),"Glufosinate",IF(ISNUMBER(SEARCH("LAVA",L85)),"Tebuthiuron",IF(ISNUMBER(SEARCH("CARTAP",L85)),"Cartap Hydrochloride",IF(ISNUMBER(SEARCH("ZARTAN",L85)),"Metsulfuron",IF(ISNUMBER(SEARCH("METSULFURON",L85)),"Metsulfuron",IF(ISNUMBER(SEARCH("CHLORFLUAZURON",L85)),"Chlorfluazuron",IF(ISNUMBER(SEARCH("OMITE",L85)),"Propargite",IF(ISNUMBER(SEARCH("ORIS",L85)),"Amicarbazone",IF(ISNUMBER(SEARCH("AMICARBAZONE",L85)),"Amicarbazone",IF(ISNUMBER(SEARCH("2,4-D",L85)),"2,4-Dichlorophenoxyacetic Acid",IF(ISNUMBER(SEARCH("GLYPHOSATE",L85)),"Glyphosate",IF(ISNUMBER(SEARCH("FOMESAFEN",L85)),"Fomesafen","FIX IT!")))))))))))))</f>
        <v>Diuron</v>
      </c>
      <c r="Q85" t="s">
        <v>3255</v>
      </c>
      <c r="R85" t="s">
        <v>3198</v>
      </c>
      <c r="S85">
        <f t="shared" si="6"/>
        <v>11.0202492211838</v>
      </c>
      <c r="T85" t="s">
        <v>3214</v>
      </c>
      <c r="U85" t="s">
        <v>3288</v>
      </c>
      <c r="V85" t="s">
        <v>3198</v>
      </c>
    </row>
    <row r="86" spans="1:22" ht="22" customHeight="1" x14ac:dyDescent="0.3">
      <c r="A86" s="2">
        <v>43991</v>
      </c>
      <c r="B86" s="16" t="str">
        <f t="shared" si="4"/>
        <v>June, 2020</v>
      </c>
      <c r="C86" s="16" t="str">
        <f t="shared" si="5"/>
        <v>June, 2020´</v>
      </c>
      <c r="D86" s="3" t="s">
        <v>31</v>
      </c>
      <c r="E86" s="11" t="s">
        <v>3314</v>
      </c>
      <c r="F86" s="3" t="s">
        <v>32</v>
      </c>
      <c r="G86" s="3" t="s">
        <v>36</v>
      </c>
      <c r="H86" s="3" t="s">
        <v>42</v>
      </c>
      <c r="I86" s="3" t="s">
        <v>45</v>
      </c>
      <c r="J86" s="3" t="s">
        <v>34</v>
      </c>
      <c r="K86" s="3" t="s">
        <v>48</v>
      </c>
      <c r="L86" s="3" t="s">
        <v>262</v>
      </c>
      <c r="M86" s="4">
        <v>19222</v>
      </c>
      <c r="N86" s="4">
        <v>19.22</v>
      </c>
      <c r="O86" s="4">
        <v>212000</v>
      </c>
      <c r="P86" t="s">
        <v>3214</v>
      </c>
      <c r="Q86" t="s">
        <v>3288</v>
      </c>
      <c r="R86" t="s">
        <v>3198</v>
      </c>
      <c r="S86">
        <f t="shared" si="6"/>
        <v>11.029029237332223</v>
      </c>
      <c r="T86" t="s">
        <v>3214</v>
      </c>
      <c r="U86" t="s">
        <v>3288</v>
      </c>
      <c r="V86" t="s">
        <v>3198</v>
      </c>
    </row>
    <row r="87" spans="1:22" ht="22" customHeight="1" x14ac:dyDescent="0.3">
      <c r="A87" s="5">
        <v>43991</v>
      </c>
      <c r="B87" s="16" t="str">
        <f t="shared" si="4"/>
        <v>June, 2020</v>
      </c>
      <c r="C87" s="16" t="str">
        <f t="shared" si="5"/>
        <v>June, 2020´</v>
      </c>
      <c r="D87" s="6" t="s">
        <v>31</v>
      </c>
      <c r="E87" s="11" t="s">
        <v>3314</v>
      </c>
      <c r="F87" s="6" t="s">
        <v>56</v>
      </c>
      <c r="G87" s="6" t="s">
        <v>175</v>
      </c>
      <c r="H87" s="6" t="s">
        <v>122</v>
      </c>
      <c r="I87" s="6" t="s">
        <v>45</v>
      </c>
      <c r="J87" s="6" t="s">
        <v>34</v>
      </c>
      <c r="K87" s="6" t="s">
        <v>143</v>
      </c>
      <c r="L87" s="6" t="s">
        <v>263</v>
      </c>
      <c r="M87" s="7">
        <v>21400</v>
      </c>
      <c r="N87" s="7">
        <v>21.4</v>
      </c>
      <c r="O87" s="7">
        <v>214000</v>
      </c>
      <c r="P87" t="str">
        <f>IF(ISNUMBER(SEARCH("BROWSER",L87)),"Picloran",IF(ISNUMBER(SEARCH("NAVIGATOR",L87)),"Picloran",IF(ISNUMBER(SEARCH("BIOZYME",L87)),"Mineral Fertilizer",IF(ISNUMBER(SEARCH("K-FOL",L87)),"Calcium Citrate",IF(ISNUMBER(SEARCH("FOLTRON",L87)),"NPK Fertilizer",IF(ISNUMBER(SEARCH("CYHALOTHRI",L87)),"Cyhalothrin",IF(ISNUMBER(SEARCH("ACEFATO",L87)),"Acephate",IF(ISNUMBER(SEARCH("ACEPHATE",L87)),"Acephate",IF(ISNUMBER(SEARCH("MICROTHIOL",L87)),"Sulfur",IF(ISNUMBER(SEARCH("PROPICONAZOLE",L87)),"Propiconazole",IF(ISNUMBER(SEARCH("METHOMYL",L87)),"Methomyl",IF(ISNUMBER(SEARCH("IMIDACLOPRID",L87)),"Imidacloprid",IF(ISNUMBER(SEARCH("ZONIC",L87)),"Amicarbazone",IF(ISNUMBER(SEARCH("CRESCENDO",L87)),"Triclopyr-Butyric",IF(ISNUMBER(SEARCH("IMAZETHAPYR",L87)),"Imazethapyr",IF(ISNUMBER(SEARCH("TRICLOPYR",L87)),"Triclopyr",IF(ISNUMBER(SEARCH("ISOPROPYLAMINE",L87)),"Isopropylamine",IF(ISNUMBER(SEARCH("ABAMECTIM",L87)),"Abamectin",IF(ISNUMBER(SEARCH("SPERTO",L87)),"Bifenthrin","FIX IT!")))))))))))))))))))</f>
        <v>Methomyl</v>
      </c>
      <c r="Q87" t="s">
        <v>3215</v>
      </c>
      <c r="R87" t="s">
        <v>3243</v>
      </c>
      <c r="S87">
        <f t="shared" si="6"/>
        <v>10</v>
      </c>
      <c r="T87" t="s">
        <v>3294</v>
      </c>
      <c r="U87" t="s">
        <v>3215</v>
      </c>
      <c r="V87" t="s">
        <v>3243</v>
      </c>
    </row>
    <row r="88" spans="1:22" ht="22" customHeight="1" x14ac:dyDescent="0.3">
      <c r="A88" s="2">
        <v>43991</v>
      </c>
      <c r="B88" s="16" t="str">
        <f t="shared" si="4"/>
        <v>June, 2020</v>
      </c>
      <c r="C88" s="16" t="str">
        <f t="shared" si="5"/>
        <v>June, 2020´</v>
      </c>
      <c r="D88" s="3" t="s">
        <v>31</v>
      </c>
      <c r="E88" s="11" t="s">
        <v>3314</v>
      </c>
      <c r="F88" s="3" t="s">
        <v>32</v>
      </c>
      <c r="G88" s="3" t="s">
        <v>36</v>
      </c>
      <c r="H88" s="3" t="s">
        <v>42</v>
      </c>
      <c r="I88" s="3" t="s">
        <v>45</v>
      </c>
      <c r="J88" s="3" t="s">
        <v>34</v>
      </c>
      <c r="K88" s="3" t="s">
        <v>48</v>
      </c>
      <c r="L88" s="3" t="s">
        <v>264</v>
      </c>
      <c r="M88" s="4">
        <v>7460</v>
      </c>
      <c r="N88" s="4">
        <v>7.46</v>
      </c>
      <c r="O88" s="4">
        <v>82200</v>
      </c>
      <c r="P88" t="s">
        <v>3214</v>
      </c>
      <c r="Q88" t="s">
        <v>3288</v>
      </c>
      <c r="R88" t="s">
        <v>3198</v>
      </c>
      <c r="S88">
        <f t="shared" si="6"/>
        <v>11.018766756032171</v>
      </c>
      <c r="T88" t="s">
        <v>3210</v>
      </c>
      <c r="U88" t="s">
        <v>3267</v>
      </c>
      <c r="V88" t="s">
        <v>3237</v>
      </c>
    </row>
    <row r="89" spans="1:22" ht="22" customHeight="1" x14ac:dyDescent="0.3">
      <c r="A89" s="5">
        <v>43991</v>
      </c>
      <c r="B89" s="16" t="str">
        <f t="shared" si="4"/>
        <v>June, 2020</v>
      </c>
      <c r="C89" s="16" t="str">
        <f t="shared" si="5"/>
        <v>June, 2020´</v>
      </c>
      <c r="D89" s="6" t="s">
        <v>31</v>
      </c>
      <c r="E89" s="11" t="s">
        <v>3314</v>
      </c>
      <c r="F89" s="6" t="s">
        <v>32</v>
      </c>
      <c r="G89" s="6" t="s">
        <v>36</v>
      </c>
      <c r="H89" s="6" t="s">
        <v>42</v>
      </c>
      <c r="I89" s="6" t="s">
        <v>45</v>
      </c>
      <c r="J89" s="6" t="s">
        <v>34</v>
      </c>
      <c r="K89" s="6" t="s">
        <v>48</v>
      </c>
      <c r="L89" s="6" t="s">
        <v>262</v>
      </c>
      <c r="M89" s="7">
        <v>19222</v>
      </c>
      <c r="N89" s="7">
        <v>19.22</v>
      </c>
      <c r="O89" s="7">
        <v>212000</v>
      </c>
      <c r="P89" t="s">
        <v>3214</v>
      </c>
      <c r="Q89" t="s">
        <v>3288</v>
      </c>
      <c r="R89" t="s">
        <v>3198</v>
      </c>
      <c r="S89">
        <f t="shared" si="6"/>
        <v>11.029029237332223</v>
      </c>
      <c r="T89" t="s">
        <v>3293</v>
      </c>
      <c r="U89" t="s">
        <v>3215</v>
      </c>
      <c r="V89" t="s">
        <v>3242</v>
      </c>
    </row>
    <row r="90" spans="1:22" ht="22" customHeight="1" x14ac:dyDescent="0.3">
      <c r="A90" s="2">
        <v>43989</v>
      </c>
      <c r="B90" s="16" t="str">
        <f t="shared" si="4"/>
        <v>June, 2020</v>
      </c>
      <c r="C90" s="16" t="str">
        <f t="shared" si="5"/>
        <v>June, 2020´</v>
      </c>
      <c r="D90" s="3" t="s">
        <v>31</v>
      </c>
      <c r="E90" s="11" t="s">
        <v>3314</v>
      </c>
      <c r="F90" s="3" t="s">
        <v>56</v>
      </c>
      <c r="G90" s="3" t="s">
        <v>265</v>
      </c>
      <c r="H90" s="3" t="s">
        <v>122</v>
      </c>
      <c r="I90" s="3" t="s">
        <v>45</v>
      </c>
      <c r="J90" s="3" t="s">
        <v>34</v>
      </c>
      <c r="K90" s="3" t="s">
        <v>143</v>
      </c>
      <c r="L90" s="3" t="s">
        <v>268</v>
      </c>
      <c r="M90" s="4">
        <v>42800</v>
      </c>
      <c r="N90" s="4">
        <v>42.8</v>
      </c>
      <c r="O90" s="4">
        <v>429000</v>
      </c>
      <c r="P90" t="str">
        <f>IF(ISNUMBER(SEARCH("BROWSER",L90)),"Picloran",IF(ISNUMBER(SEARCH("NAVIGATOR",L90)),"Picloran",IF(ISNUMBER(SEARCH("BIOZYME",L90)),"Mineral Fertilizer",IF(ISNUMBER(SEARCH("K-FOL",L90)),"Calcium Citrate",IF(ISNUMBER(SEARCH("FOLTRON",L90)),"NPK Fertilizer",IF(ISNUMBER(SEARCH("CYHALOTHRI",L90)),"Cyhalothrin",IF(ISNUMBER(SEARCH("ACEFATO",L90)),"Acephate",IF(ISNUMBER(SEARCH("ACEPHATE",L90)),"Acephate",IF(ISNUMBER(SEARCH("MICROTHIOL",L90)),"Sulfur",IF(ISNUMBER(SEARCH("PROPICONAZOLE",L90)),"Propiconazole",IF(ISNUMBER(SEARCH("METHOMYL",L90)),"Methomyl",IF(ISNUMBER(SEARCH("IMIDACLOPRID",L90)),"Imidacloprid",IF(ISNUMBER(SEARCH("ZONIC",L90)),"Amicarbazone",IF(ISNUMBER(SEARCH("CRESCENDO",L90)),"Triclopyr-Butyric",IF(ISNUMBER(SEARCH("IMAZETHAPYR",L90)),"Imazethapyr",IF(ISNUMBER(SEARCH("TRICLOPYR",L90)),"Triclopyr",IF(ISNUMBER(SEARCH("ISOPROPYLAMINE",L90)),"Isopropylamine",IF(ISNUMBER(SEARCH("ABAMECTIM",L90)),"Abamectin",IF(ISNUMBER(SEARCH("SPERTO",L90)),"Bifenthrin","FIX IT!")))))))))))))))))))</f>
        <v>Methomyl</v>
      </c>
      <c r="Q90" t="s">
        <v>3215</v>
      </c>
      <c r="R90" t="s">
        <v>3243</v>
      </c>
      <c r="S90">
        <f t="shared" si="6"/>
        <v>10.023364485981308</v>
      </c>
      <c r="T90" t="s">
        <v>3300</v>
      </c>
      <c r="U90" t="s">
        <v>3215</v>
      </c>
      <c r="V90" t="s">
        <v>3237</v>
      </c>
    </row>
    <row r="91" spans="1:22" ht="22" customHeight="1" x14ac:dyDescent="0.3">
      <c r="A91" s="5">
        <v>43989</v>
      </c>
      <c r="B91" s="16" t="str">
        <f t="shared" si="4"/>
        <v>June, 2020</v>
      </c>
      <c r="C91" s="16" t="str">
        <f t="shared" si="5"/>
        <v>June, 2020´</v>
      </c>
      <c r="D91" s="6" t="s">
        <v>126</v>
      </c>
      <c r="E91" s="11" t="s">
        <v>3314</v>
      </c>
      <c r="F91" s="6" t="s">
        <v>56</v>
      </c>
      <c r="G91" s="6" t="s">
        <v>127</v>
      </c>
      <c r="H91" s="6" t="s">
        <v>122</v>
      </c>
      <c r="I91" s="6" t="s">
        <v>45</v>
      </c>
      <c r="J91" s="6" t="s">
        <v>34</v>
      </c>
      <c r="K91" s="6" t="s">
        <v>154</v>
      </c>
      <c r="L91" s="6" t="s">
        <v>269</v>
      </c>
      <c r="M91" s="7">
        <v>13890</v>
      </c>
      <c r="N91" s="7">
        <v>13.89</v>
      </c>
      <c r="O91" s="7">
        <v>311000</v>
      </c>
      <c r="P91" t="str">
        <f>IF(ISNUMBER(SEARCH("BROWSER",L91)),"Picloran",IF(ISNUMBER(SEARCH("NAVIGATOR",L91)),"Picloran",IF(ISNUMBER(SEARCH("BIOZYME",L91)),"Mineral Fertilizer",IF(ISNUMBER(SEARCH("K-FOL",L91)),"Calcium Citrate",IF(ISNUMBER(SEARCH("FOLTRON",L91)),"NPK Fertilizer",IF(ISNUMBER(SEARCH("CYHALOTHRI",L91)),"Cyhalothrin",IF(ISNUMBER(SEARCH("ACEFATO",L91)),"Acephate",IF(ISNUMBER(SEARCH("ACEPHATE",L91)),"Acephate",IF(ISNUMBER(SEARCH("MICROTHIOL",L91)),"Sulfur",IF(ISNUMBER(SEARCH("PROPICONAZOLE",L91)),"Propiconazole",IF(ISNUMBER(SEARCH("METHOMYL",L91)),"Methomyl",IF(ISNUMBER(SEARCH("IMIDACLOPRID",L91)),"Imidacloprid",IF(ISNUMBER(SEARCH("ZONIC",L91)),"Amicarbazone",IF(ISNUMBER(SEARCH("CRESCENDO",L91)),"Triclopyr-Butyric",IF(ISNUMBER(SEARCH("IMAZETHAPYR",L91)),"Imazethapyr",IF(ISNUMBER(SEARCH("TRICLOPYR",L91)),"Triclopyr",IF(ISNUMBER(SEARCH("ISOPROPYLAMINE",L91)),"Isopropylamine",IF(ISNUMBER(SEARCH("ABAMECTIM",L91)),"Abamectin",IF(ISNUMBER(SEARCH("SPERTO",L91)),"Bifenthrin","FIX IT!")))))))))))))))))))</f>
        <v>Imazethapyr</v>
      </c>
      <c r="Q91" t="s">
        <v>3267</v>
      </c>
      <c r="R91" t="s">
        <v>3237</v>
      </c>
      <c r="S91">
        <f t="shared" si="6"/>
        <v>22.390208783297336</v>
      </c>
      <c r="T91" t="s">
        <v>3211</v>
      </c>
      <c r="U91" t="s">
        <v>3270</v>
      </c>
      <c r="V91" t="s">
        <v>3198</v>
      </c>
    </row>
    <row r="92" spans="1:22" ht="22" customHeight="1" x14ac:dyDescent="0.3">
      <c r="A92" s="2">
        <v>43989</v>
      </c>
      <c r="B92" s="16" t="str">
        <f t="shared" si="4"/>
        <v>June, 2020</v>
      </c>
      <c r="C92" s="16" t="str">
        <f t="shared" si="5"/>
        <v>June, 2020´</v>
      </c>
      <c r="D92" s="3" t="s">
        <v>31</v>
      </c>
      <c r="E92" s="11" t="s">
        <v>3314</v>
      </c>
      <c r="F92" s="3" t="s">
        <v>56</v>
      </c>
      <c r="G92" s="3" t="s">
        <v>127</v>
      </c>
      <c r="H92" s="3" t="s">
        <v>122</v>
      </c>
      <c r="I92" s="3" t="s">
        <v>45</v>
      </c>
      <c r="J92" s="3" t="s">
        <v>34</v>
      </c>
      <c r="K92" s="3" t="s">
        <v>129</v>
      </c>
      <c r="L92" s="3" t="s">
        <v>270</v>
      </c>
      <c r="M92" s="4">
        <v>21600</v>
      </c>
      <c r="N92" s="4">
        <v>21.6</v>
      </c>
      <c r="O92" s="4">
        <v>636000</v>
      </c>
      <c r="P92" t="str">
        <f>IF(ISNUMBER(SEARCH("BROWSER",L92)),"Picloran",IF(ISNUMBER(SEARCH("NAVIGATOR",L92)),"Picloran",IF(ISNUMBER(SEARCH("BIOZYME",L92)),"Mineral Fertilizer",IF(ISNUMBER(SEARCH("K-FOL",L92)),"Calcium Citrate",IF(ISNUMBER(SEARCH("FOLTRON",L92)),"NPK Fertilizer",IF(ISNUMBER(SEARCH("CYHALOTHRI",L92)),"Cyhalothrin",IF(ISNUMBER(SEARCH("ACEFATO",L92)),"Acephate",IF(ISNUMBER(SEARCH("ACEPHATE",L92)),"Acephate",IF(ISNUMBER(SEARCH("MICROTHIOL",L92)),"Sulfur",IF(ISNUMBER(SEARCH("PROPICONAZOLE",L92)),"Propiconazole",IF(ISNUMBER(SEARCH("METHOMYL",L92)),"Methomyl",IF(ISNUMBER(SEARCH("IMIDACLOPRID",L92)),"Imidacloprid",IF(ISNUMBER(SEARCH("ZONIC",L92)),"Amicarbazone",IF(ISNUMBER(SEARCH("CRESCENDO",L92)),"Triclopyr-Butyric",IF(ISNUMBER(SEARCH("IMAZETHAPYR",L92)),"Imazethapyr",IF(ISNUMBER(SEARCH("TRICLOPYR",L92)),"Triclopyr",IF(ISNUMBER(SEARCH("ISOPROPYLAMINE",L92)),"Isopropylamine",IF(ISNUMBER(SEARCH("ABAMECTIM",L92)),"Abamectin",IF(ISNUMBER(SEARCH("SPERTO",L92)),"Bifenthrin","FIX IT!")))))))))))))))))))</f>
        <v>Propiconazole</v>
      </c>
      <c r="Q92" t="s">
        <v>3215</v>
      </c>
      <c r="R92" t="s">
        <v>3242</v>
      </c>
      <c r="S92">
        <f t="shared" si="6"/>
        <v>29.444444444444443</v>
      </c>
      <c r="T92" t="s">
        <v>3301</v>
      </c>
      <c r="U92" t="s">
        <v>3215</v>
      </c>
      <c r="V92" t="s">
        <v>3243</v>
      </c>
    </row>
    <row r="93" spans="1:22" ht="22" customHeight="1" x14ac:dyDescent="0.3">
      <c r="A93" s="5">
        <v>43989</v>
      </c>
      <c r="B93" s="16" t="str">
        <f t="shared" si="4"/>
        <v>June, 2020</v>
      </c>
      <c r="C93" s="16" t="str">
        <f t="shared" si="5"/>
        <v>June, 2020´</v>
      </c>
      <c r="D93" s="6" t="s">
        <v>31</v>
      </c>
      <c r="E93" s="11" t="s">
        <v>3314</v>
      </c>
      <c r="F93" s="6" t="s">
        <v>32</v>
      </c>
      <c r="G93" s="6" t="s">
        <v>180</v>
      </c>
      <c r="H93" s="6" t="s">
        <v>122</v>
      </c>
      <c r="I93" s="6" t="s">
        <v>45</v>
      </c>
      <c r="J93" s="6" t="s">
        <v>34</v>
      </c>
      <c r="K93" s="6" t="s">
        <v>271</v>
      </c>
      <c r="L93" s="6" t="s">
        <v>272</v>
      </c>
      <c r="M93" s="7">
        <v>16192</v>
      </c>
      <c r="N93" s="7">
        <v>16.190000000000001</v>
      </c>
      <c r="O93" s="7">
        <v>40500</v>
      </c>
      <c r="P93" t="str">
        <f>IF(ISNUMBER(SEARCH("DIZONE",L93)),"Diuron",IF(ISNUMBER(SEARCH("GLUFOSINATE",L93)),"Glufosinate",IF(ISNUMBER(SEARCH("LAVA",L93)),"Tebuthiuron",IF(ISNUMBER(SEARCH("CARTAP",L93)),"Cartap Hydrochloride",IF(ISNUMBER(SEARCH("ZARTAN",L93)),"Metsulfuron",IF(ISNUMBER(SEARCH("METSULFURON",L93)),"Metsulfuron",IF(ISNUMBER(SEARCH("CHLORFLUAZURON",L93)),"Chlorfluazuron",IF(ISNUMBER(SEARCH("OMITE",L93)),"Propargite",IF(ISNUMBER(SEARCH("ORIS",L93)),"Amicarbazone",IF(ISNUMBER(SEARCH("AMICARBAZONE",L93)),"Amicarbazone",IF(ISNUMBER(SEARCH("2,4-D",L93)),"2,4-Dichlorophenoxyacetic Acid",IF(ISNUMBER(SEARCH("GLYPHOSATE",L93)),"Glyphosate",IF(ISNUMBER(SEARCH("FOMESAFEN",L93)),"Fomesafen","FIX IT!")))))))))))))</f>
        <v>Cartap Hydrochloride</v>
      </c>
      <c r="Q93" t="s">
        <v>3215</v>
      </c>
      <c r="R93" t="s">
        <v>3237</v>
      </c>
      <c r="S93">
        <f t="shared" si="6"/>
        <v>2.5012351778656128</v>
      </c>
      <c r="T93" t="s">
        <v>3211</v>
      </c>
      <c r="U93" t="s">
        <v>3270</v>
      </c>
      <c r="V93" t="s">
        <v>3198</v>
      </c>
    </row>
    <row r="94" spans="1:22" ht="22" customHeight="1" x14ac:dyDescent="0.3">
      <c r="A94" s="2">
        <v>43989</v>
      </c>
      <c r="B94" s="16" t="str">
        <f t="shared" si="4"/>
        <v>June, 2020</v>
      </c>
      <c r="C94" s="16" t="str">
        <f t="shared" si="5"/>
        <v>June, 2020´</v>
      </c>
      <c r="D94" s="3" t="s">
        <v>31</v>
      </c>
      <c r="E94" s="11" t="s">
        <v>3314</v>
      </c>
      <c r="F94" s="3" t="s">
        <v>32</v>
      </c>
      <c r="G94" s="3" t="s">
        <v>185</v>
      </c>
      <c r="H94" s="3" t="s">
        <v>122</v>
      </c>
      <c r="I94" s="3" t="s">
        <v>45</v>
      </c>
      <c r="J94" s="3" t="s">
        <v>34</v>
      </c>
      <c r="K94" s="3" t="s">
        <v>187</v>
      </c>
      <c r="L94" s="3" t="s">
        <v>273</v>
      </c>
      <c r="M94" s="4">
        <v>6480</v>
      </c>
      <c r="N94" s="4">
        <v>6.48</v>
      </c>
      <c r="O94" s="4">
        <v>24500</v>
      </c>
      <c r="P94" t="s">
        <v>3211</v>
      </c>
      <c r="Q94" t="s">
        <v>3270</v>
      </c>
      <c r="R94" t="s">
        <v>3198</v>
      </c>
      <c r="S94">
        <f t="shared" si="6"/>
        <v>3.7808641975308643</v>
      </c>
      <c r="T94" t="s">
        <v>3209</v>
      </c>
      <c r="U94" t="s">
        <v>3266</v>
      </c>
      <c r="V94" t="s">
        <v>3198</v>
      </c>
    </row>
    <row r="95" spans="1:22" ht="22" customHeight="1" x14ac:dyDescent="0.3">
      <c r="A95" s="5">
        <v>43989</v>
      </c>
      <c r="B95" s="16" t="str">
        <f t="shared" si="4"/>
        <v>June, 2020</v>
      </c>
      <c r="C95" s="16" t="str">
        <f t="shared" si="5"/>
        <v>June, 2020´</v>
      </c>
      <c r="D95" s="6" t="s">
        <v>31</v>
      </c>
      <c r="E95" s="11" t="s">
        <v>3314</v>
      </c>
      <c r="F95" s="6" t="s">
        <v>32</v>
      </c>
      <c r="G95" s="6" t="s">
        <v>274</v>
      </c>
      <c r="H95" s="6" t="s">
        <v>278</v>
      </c>
      <c r="I95" s="6" t="s">
        <v>45</v>
      </c>
      <c r="J95" s="6" t="s">
        <v>34</v>
      </c>
      <c r="K95" s="6" t="s">
        <v>280</v>
      </c>
      <c r="L95" s="14" t="s">
        <v>281</v>
      </c>
      <c r="M95" s="7">
        <v>29144</v>
      </c>
      <c r="N95" s="7">
        <v>29.14</v>
      </c>
      <c r="O95" s="13" t="s">
        <v>3323</v>
      </c>
      <c r="P95" t="str">
        <f>IF(ISNUMBER(SEARCH("DIZONE",L95)),"Diuron",IF(ISNUMBER(SEARCH("GLUFOSINATE",L95)),"Glufosinate",IF(ISNUMBER(SEARCH("LAVA",L95)),"Tebuthiuron",IF(ISNUMBER(SEARCH("CARTAP",L95)),"Cartap Hydrochloride",IF(ISNUMBER(SEARCH("ZARTAN",L95)),"Metsulfuron",IF(ISNUMBER(SEARCH("METSULFURON",L95)),"Metsulfuron",IF(ISNUMBER(SEARCH("CHLORFLUAZURON",L95)),"Chlorfluazuron",IF(ISNUMBER(SEARCH("OMITE",L95)),"Propargite",IF(ISNUMBER(SEARCH("ORIS",L95)),"Amicarbazone",IF(ISNUMBER(SEARCH("AMICARBAZONE",L95)),"Amicarbazone",IF(ISNUMBER(SEARCH("2,4-D",L95)),"2,4-Dichlorophenoxyacetic Acid",IF(ISNUMBER(SEARCH("GLYPHOSATE",L95)),"Glyphosate",IF(ISNUMBER(SEARCH("FOMESAFEN",L95)),"Fomesafen","FIX IT!")))))))))))))</f>
        <v>Chlorfluazuron</v>
      </c>
      <c r="Q95" t="s">
        <v>3215</v>
      </c>
      <c r="R95" t="s">
        <v>3243</v>
      </c>
      <c r="S95">
        <f t="shared" si="6"/>
        <v>0</v>
      </c>
      <c r="T95" t="s">
        <v>3205</v>
      </c>
      <c r="U95" t="s">
        <v>3238</v>
      </c>
      <c r="V95" t="s">
        <v>3225</v>
      </c>
    </row>
    <row r="96" spans="1:22" ht="22" customHeight="1" x14ac:dyDescent="0.3">
      <c r="A96" s="2">
        <v>43989</v>
      </c>
      <c r="B96" s="16" t="str">
        <f t="shared" si="4"/>
        <v>June, 2020</v>
      </c>
      <c r="C96" s="16" t="str">
        <f t="shared" si="5"/>
        <v>June, 2020´</v>
      </c>
      <c r="D96" s="3" t="s">
        <v>31</v>
      </c>
      <c r="E96" s="11" t="s">
        <v>3314</v>
      </c>
      <c r="F96" s="3" t="s">
        <v>32</v>
      </c>
      <c r="G96" s="3" t="s">
        <v>274</v>
      </c>
      <c r="H96" s="3" t="s">
        <v>278</v>
      </c>
      <c r="I96" s="3" t="s">
        <v>45</v>
      </c>
      <c r="J96" s="3" t="s">
        <v>34</v>
      </c>
      <c r="K96" s="3" t="s">
        <v>280</v>
      </c>
      <c r="L96" s="3" t="s">
        <v>282</v>
      </c>
      <c r="M96" s="4">
        <v>9243</v>
      </c>
      <c r="N96" s="4">
        <v>9.24</v>
      </c>
      <c r="O96" s="13" t="s">
        <v>3323</v>
      </c>
      <c r="P96" t="s">
        <v>3211</v>
      </c>
      <c r="Q96" t="s">
        <v>3270</v>
      </c>
      <c r="R96" t="s">
        <v>3198</v>
      </c>
      <c r="S96">
        <f t="shared" si="6"/>
        <v>0</v>
      </c>
      <c r="T96" t="s">
        <v>3259</v>
      </c>
      <c r="U96" t="s">
        <v>3230</v>
      </c>
      <c r="V96" t="s">
        <v>3225</v>
      </c>
    </row>
    <row r="97" spans="1:22" ht="22" customHeight="1" x14ac:dyDescent="0.3">
      <c r="A97" s="5">
        <v>43988</v>
      </c>
      <c r="B97" s="16" t="str">
        <f t="shared" si="4"/>
        <v>June, 2020</v>
      </c>
      <c r="C97" s="16" t="str">
        <f t="shared" si="5"/>
        <v>June, 2020´</v>
      </c>
      <c r="D97" s="6" t="s">
        <v>206</v>
      </c>
      <c r="E97" s="11" t="s">
        <v>3314</v>
      </c>
      <c r="F97" s="6" t="s">
        <v>56</v>
      </c>
      <c r="G97" s="6" t="s">
        <v>108</v>
      </c>
      <c r="H97" s="6" t="s">
        <v>133</v>
      </c>
      <c r="I97" s="6" t="s">
        <v>45</v>
      </c>
      <c r="J97" s="6" t="s">
        <v>34</v>
      </c>
      <c r="K97" s="6" t="s">
        <v>207</v>
      </c>
      <c r="L97" s="6" t="s">
        <v>283</v>
      </c>
      <c r="M97" s="7">
        <v>41680</v>
      </c>
      <c r="N97" s="7">
        <v>41.68</v>
      </c>
      <c r="O97" s="7">
        <v>804000</v>
      </c>
      <c r="P97" t="s">
        <v>3209</v>
      </c>
      <c r="Q97" t="s">
        <v>3266</v>
      </c>
      <c r="R97" t="s">
        <v>3198</v>
      </c>
      <c r="S97">
        <f t="shared" si="6"/>
        <v>19.289827255278311</v>
      </c>
      <c r="T97" t="s">
        <v>3259</v>
      </c>
      <c r="U97" t="s">
        <v>3230</v>
      </c>
      <c r="V97" t="s">
        <v>3225</v>
      </c>
    </row>
    <row r="98" spans="1:22" ht="22" customHeight="1" x14ac:dyDescent="0.3">
      <c r="A98" s="2">
        <v>43988</v>
      </c>
      <c r="B98" s="16" t="str">
        <f t="shared" si="4"/>
        <v>June, 2020</v>
      </c>
      <c r="C98" s="16" t="str">
        <f t="shared" si="5"/>
        <v>June, 2020´</v>
      </c>
      <c r="D98" s="3" t="s">
        <v>31</v>
      </c>
      <c r="E98" s="11" t="s">
        <v>3314</v>
      </c>
      <c r="F98" s="3" t="s">
        <v>32</v>
      </c>
      <c r="G98" s="3" t="s">
        <v>200</v>
      </c>
      <c r="H98" s="3" t="s">
        <v>210</v>
      </c>
      <c r="I98" s="3" t="s">
        <v>45</v>
      </c>
      <c r="J98" s="3" t="s">
        <v>34</v>
      </c>
      <c r="K98" s="3" t="s">
        <v>145</v>
      </c>
      <c r="L98" s="3" t="s">
        <v>284</v>
      </c>
      <c r="M98" s="4">
        <v>45800</v>
      </c>
      <c r="N98" s="4">
        <v>45.8</v>
      </c>
      <c r="O98" s="4">
        <v>628000</v>
      </c>
      <c r="P98" t="str">
        <f>IF(ISNUMBER(SEARCH("BROWSER",L98)),"Picloran",IF(ISNUMBER(SEARCH("NAVIGATOR",L98)),"Picloran",IF(ISNUMBER(SEARCH("BIOZYME",L98)),"Mineral Fertilizer",IF(ISNUMBER(SEARCH("K-FOL",L98)),"Calcium Citrate",IF(ISNUMBER(SEARCH("FOLTRON",L98)),"NPK Fertilizer",IF(ISNUMBER(SEARCH("CYHALOTHRI",L98)),"Cyhalothrin",IF(ISNUMBER(SEARCH("ACEFATO",L98)),"Acephate",IF(ISNUMBER(SEARCH("ACEPHATE",L98)),"Acephate",IF(ISNUMBER(SEARCH("MICROTHIOL",L98)),"Sulfur",IF(ISNUMBER(SEARCH("PROPICONAZOLE",L98)),"Propiconazole",IF(ISNUMBER(SEARCH("METHOMYL",L98)),"Methomyl",IF(ISNUMBER(SEARCH("IMIDACLOPRID",L98)),"Imidacloprid",IF(ISNUMBER(SEARCH("ZONIC",L98)),"Amicarbazone",IF(ISNUMBER(SEARCH("CRESCENDO",L98)),"Triclopyr-Butyric",IF(ISNUMBER(SEARCH("IMAZETHAPYR",L98)),"Imazethapyr",IF(ISNUMBER(SEARCH("TRICLOPYR",L98)),"Triclopyr",IF(ISNUMBER(SEARCH("ISOPROPYLAMINE",L98)),"Isopropylamine",IF(ISNUMBER(SEARCH("ABAMECTIM",L98)),"Abamectin",IF(ISNUMBER(SEARCH("SPERTO",L98)),"Bifenthrin","FIX IT!")))))))))))))))))))</f>
        <v>Bifenthrin</v>
      </c>
      <c r="Q98" t="s">
        <v>3238</v>
      </c>
      <c r="R98" t="s">
        <v>3243</v>
      </c>
      <c r="S98">
        <f t="shared" si="6"/>
        <v>13.7117903930131</v>
      </c>
      <c r="T98" t="s">
        <v>3259</v>
      </c>
      <c r="U98" t="s">
        <v>3230</v>
      </c>
      <c r="V98" t="s">
        <v>3225</v>
      </c>
    </row>
    <row r="99" spans="1:22" ht="22" customHeight="1" x14ac:dyDescent="0.3">
      <c r="A99" s="5">
        <v>43988</v>
      </c>
      <c r="B99" s="16" t="str">
        <f t="shared" si="4"/>
        <v>June, 2020</v>
      </c>
      <c r="C99" s="16" t="str">
        <f t="shared" si="5"/>
        <v>June, 2020´</v>
      </c>
      <c r="D99" s="6" t="s">
        <v>31</v>
      </c>
      <c r="E99" s="11" t="s">
        <v>3314</v>
      </c>
      <c r="F99" s="6" t="s">
        <v>32</v>
      </c>
      <c r="G99" s="6" t="s">
        <v>200</v>
      </c>
      <c r="H99" s="6" t="s">
        <v>210</v>
      </c>
      <c r="I99" s="6" t="s">
        <v>45</v>
      </c>
      <c r="J99" s="6" t="s">
        <v>34</v>
      </c>
      <c r="K99" s="6" t="s">
        <v>203</v>
      </c>
      <c r="L99" s="6" t="s">
        <v>285</v>
      </c>
      <c r="M99" s="7">
        <v>44500</v>
      </c>
      <c r="N99" s="7">
        <v>44.5</v>
      </c>
      <c r="O99" s="7">
        <v>610000</v>
      </c>
      <c r="P99" t="str">
        <f>IF(ISNUMBER(SEARCH("BROWSER",L99)),"Picloran",IF(ISNUMBER(SEARCH("NAVIGATOR",L99)),"Picloran",IF(ISNUMBER(SEARCH("BIOZYME",L99)),"Mineral Fertilizer",IF(ISNUMBER(SEARCH("K-FOL",L99)),"Calcium Citrate",IF(ISNUMBER(SEARCH("FOLTRON",L99)),"NPK Fertilizer",IF(ISNUMBER(SEARCH("CYHALOTHRI",L99)),"Cyhalothrin",IF(ISNUMBER(SEARCH("ACEFATO",L99)),"Acephate",IF(ISNUMBER(SEARCH("ACEPHATE",L99)),"Acephate",IF(ISNUMBER(SEARCH("MICROTHIOL",L99)),"Sulfur",IF(ISNUMBER(SEARCH("PROPICONAZOLE",L99)),"Propiconazole",IF(ISNUMBER(SEARCH("METHOMYL",L99)),"Methomyl",IF(ISNUMBER(SEARCH("IMIDACLOPRID",L99)),"Imidacloprid",IF(ISNUMBER(SEARCH("ZONIC",L99)),"Amicarbazone",IF(ISNUMBER(SEARCH("CRESCENDO",L99)),"Triclopyr-Butyric",IF(ISNUMBER(SEARCH("IMAZETHAPYR",L99)),"Imazethapyr",IF(ISNUMBER(SEARCH("TRICLOPYR",L99)),"Triclopyr",IF(ISNUMBER(SEARCH("ISOPROPYLAMINE",L99)),"Isopropylamine",IF(ISNUMBER(SEARCH("ABAMECTIM",L99)),"Abamectin",IF(ISNUMBER(SEARCH("SPERTO",L99)),"Bifenthrin","FIX IT!")))))))))))))))))))</f>
        <v>Acephate</v>
      </c>
      <c r="Q99" t="s">
        <v>3230</v>
      </c>
      <c r="R99" t="s">
        <v>3243</v>
      </c>
      <c r="S99">
        <f t="shared" si="6"/>
        <v>13.707865168539326</v>
      </c>
      <c r="T99" t="s">
        <v>3203</v>
      </c>
      <c r="U99" t="s">
        <v>3246</v>
      </c>
      <c r="V99" t="s">
        <v>3198</v>
      </c>
    </row>
    <row r="100" spans="1:22" ht="22" customHeight="1" x14ac:dyDescent="0.3">
      <c r="A100" s="2">
        <v>43988</v>
      </c>
      <c r="B100" s="16" t="str">
        <f t="shared" si="4"/>
        <v>June, 2020</v>
      </c>
      <c r="C100" s="16" t="str">
        <f t="shared" si="5"/>
        <v>June, 2020´</v>
      </c>
      <c r="D100" s="3" t="s">
        <v>31</v>
      </c>
      <c r="E100" s="11" t="s">
        <v>3314</v>
      </c>
      <c r="F100" s="3" t="s">
        <v>32</v>
      </c>
      <c r="G100" s="3" t="s">
        <v>200</v>
      </c>
      <c r="H100" s="3" t="s">
        <v>133</v>
      </c>
      <c r="I100" s="3" t="s">
        <v>45</v>
      </c>
      <c r="J100" s="3" t="s">
        <v>34</v>
      </c>
      <c r="K100" s="3" t="s">
        <v>203</v>
      </c>
      <c r="L100" s="3" t="s">
        <v>286</v>
      </c>
      <c r="M100" s="4">
        <v>89000</v>
      </c>
      <c r="N100" s="4">
        <v>89</v>
      </c>
      <c r="O100" s="4">
        <v>1220000</v>
      </c>
      <c r="P100" t="str">
        <f>IF(ISNUMBER(SEARCH("BROWSER",L100)),"Picloran",IF(ISNUMBER(SEARCH("NAVIGATOR",L100)),"Picloran",IF(ISNUMBER(SEARCH("BIOZYME",L100)),"Mineral Fertilizer",IF(ISNUMBER(SEARCH("K-FOL",L100)),"Calcium Citrate",IF(ISNUMBER(SEARCH("FOLTRON",L100)),"NPK Fertilizer",IF(ISNUMBER(SEARCH("CYHALOTHRI",L100)),"Cyhalothrin",IF(ISNUMBER(SEARCH("ACEFATO",L100)),"Acephate",IF(ISNUMBER(SEARCH("ACEPHATE",L100)),"Acephate",IF(ISNUMBER(SEARCH("MICROTHIOL",L100)),"Sulfur",IF(ISNUMBER(SEARCH("PROPICONAZOLE",L100)),"Propiconazole",IF(ISNUMBER(SEARCH("METHOMYL",L100)),"Methomyl",IF(ISNUMBER(SEARCH("IMIDACLOPRID",L100)),"Imidacloprid",IF(ISNUMBER(SEARCH("ZONIC",L100)),"Amicarbazone",IF(ISNUMBER(SEARCH("CRESCENDO",L100)),"Triclopyr-Butyric",IF(ISNUMBER(SEARCH("IMAZETHAPYR",L100)),"Imazethapyr",IF(ISNUMBER(SEARCH("TRICLOPYR",L100)),"Triclopyr",IF(ISNUMBER(SEARCH("ISOPROPYLAMINE",L100)),"Isopropylamine",IF(ISNUMBER(SEARCH("ABAMECTIM",L100)),"Abamectin",IF(ISNUMBER(SEARCH("SPERTO",L100)),"Bifenthrin","FIX IT!")))))))))))))))))))</f>
        <v>Acephate</v>
      </c>
      <c r="Q100" t="s">
        <v>3230</v>
      </c>
      <c r="R100" t="s">
        <v>3243</v>
      </c>
      <c r="S100">
        <f t="shared" si="6"/>
        <v>13.707865168539326</v>
      </c>
      <c r="T100" t="s">
        <v>3205</v>
      </c>
      <c r="U100" t="s">
        <v>3238</v>
      </c>
      <c r="V100" t="s">
        <v>3225</v>
      </c>
    </row>
    <row r="101" spans="1:22" ht="22" customHeight="1" x14ac:dyDescent="0.3">
      <c r="A101" s="5">
        <v>43988</v>
      </c>
      <c r="B101" s="16" t="str">
        <f t="shared" si="4"/>
        <v>June, 2020</v>
      </c>
      <c r="C101" s="16" t="str">
        <f t="shared" si="5"/>
        <v>June, 2020´</v>
      </c>
      <c r="D101" s="6" t="s">
        <v>107</v>
      </c>
      <c r="E101" s="11" t="s">
        <v>3314</v>
      </c>
      <c r="F101" s="6" t="s">
        <v>56</v>
      </c>
      <c r="G101" s="6" t="s">
        <v>108</v>
      </c>
      <c r="H101" s="6" t="s">
        <v>133</v>
      </c>
      <c r="I101" s="6" t="s">
        <v>45</v>
      </c>
      <c r="J101" s="6" t="s">
        <v>34</v>
      </c>
      <c r="K101" s="6" t="s">
        <v>116</v>
      </c>
      <c r="L101" s="6" t="s">
        <v>287</v>
      </c>
      <c r="M101" s="7">
        <v>102400</v>
      </c>
      <c r="N101" s="7">
        <v>102.4</v>
      </c>
      <c r="O101" s="7">
        <v>2807000</v>
      </c>
      <c r="P101" t="str">
        <f>IF(ISNUMBER(SEARCH("BROWSER",L101)),"Picloran",IF(ISNUMBER(SEARCH("NAVIGATOR",L101)),"Picloran",IF(ISNUMBER(SEARCH("BIOZYME",L101)),"Mineral Fertilizer",IF(ISNUMBER(SEARCH("K-FOL",L101)),"Calcium Citrate",IF(ISNUMBER(SEARCH("FOLTRON",L101)),"NPK Fertilizer",IF(ISNUMBER(SEARCH("CYHALOTHRI",L101)),"Cyhalothrin",IF(ISNUMBER(SEARCH("ACEFATO",L101)),"Acephate",IF(ISNUMBER(SEARCH("ACEPHATE",L101)),"Acephate",IF(ISNUMBER(SEARCH("MICROTHIOL",L101)),"Sulfur",IF(ISNUMBER(SEARCH("PROPICONAZOLE",L101)),"Propiconazole",IF(ISNUMBER(SEARCH("METHOMYL",L101)),"Methomyl",IF(ISNUMBER(SEARCH("IMIDACLOPRID",L101)),"Imidacloprid",IF(ISNUMBER(SEARCH("ZONIC",L101)),"Amicarbazone",IF(ISNUMBER(SEARCH("CRESCENDO",L101)),"Triclopyr-Butyric",IF(ISNUMBER(SEARCH("IMAZETHAPYR",L101)),"Imazethapyr",IF(ISNUMBER(SEARCH("TRICLOPYR",L101)),"Triclopyr",IF(ISNUMBER(SEARCH("ISOPROPYLAMINE",L101)),"Isopropylamine",IF(ISNUMBER(SEARCH("ABAMECTIM",L101)),"Abamectin",IF(ISNUMBER(SEARCH("SPERTO",L101)),"Bifenthrin","FIX IT!")))))))))))))))))))</f>
        <v>Acephate</v>
      </c>
      <c r="Q101" t="s">
        <v>3230</v>
      </c>
      <c r="R101" t="s">
        <v>3243</v>
      </c>
      <c r="S101">
        <f t="shared" si="6"/>
        <v>27.412109375</v>
      </c>
      <c r="T101" t="s">
        <v>3226</v>
      </c>
      <c r="U101" t="s">
        <v>3261</v>
      </c>
      <c r="V101" t="s">
        <v>3243</v>
      </c>
    </row>
    <row r="102" spans="1:22" ht="22" customHeight="1" x14ac:dyDescent="0.3">
      <c r="A102" s="2">
        <v>43988</v>
      </c>
      <c r="B102" s="16" t="str">
        <f t="shared" si="4"/>
        <v>June, 2020</v>
      </c>
      <c r="C102" s="16" t="str">
        <f t="shared" si="5"/>
        <v>June, 2020´</v>
      </c>
      <c r="D102" s="3" t="s">
        <v>107</v>
      </c>
      <c r="E102" s="11" t="s">
        <v>3314</v>
      </c>
      <c r="F102" s="3" t="s">
        <v>32</v>
      </c>
      <c r="G102" s="3" t="s">
        <v>108</v>
      </c>
      <c r="H102" s="3" t="s">
        <v>133</v>
      </c>
      <c r="I102" s="3" t="s">
        <v>45</v>
      </c>
      <c r="J102" s="3" t="s">
        <v>34</v>
      </c>
      <c r="K102" s="3" t="s">
        <v>187</v>
      </c>
      <c r="L102" s="3" t="s">
        <v>214</v>
      </c>
      <c r="M102" s="4">
        <v>46528</v>
      </c>
      <c r="N102" s="4">
        <v>46.53</v>
      </c>
      <c r="O102" s="4">
        <v>380000</v>
      </c>
      <c r="P102" t="s">
        <v>3203</v>
      </c>
      <c r="Q102" t="s">
        <v>3246</v>
      </c>
      <c r="R102" t="s">
        <v>3198</v>
      </c>
      <c r="S102">
        <f t="shared" si="6"/>
        <v>8.1671251719394782</v>
      </c>
      <c r="T102" t="s">
        <v>3199</v>
      </c>
      <c r="U102" t="s">
        <v>3268</v>
      </c>
      <c r="V102" t="s">
        <v>3243</v>
      </c>
    </row>
    <row r="103" spans="1:22" ht="22" customHeight="1" x14ac:dyDescent="0.3">
      <c r="A103" s="5">
        <v>43988</v>
      </c>
      <c r="B103" s="16" t="str">
        <f t="shared" si="4"/>
        <v>June, 2020</v>
      </c>
      <c r="C103" s="16" t="str">
        <f t="shared" si="5"/>
        <v>June, 2020´</v>
      </c>
      <c r="D103" s="6" t="s">
        <v>31</v>
      </c>
      <c r="E103" s="11" t="s">
        <v>3314</v>
      </c>
      <c r="F103" s="6" t="s">
        <v>32</v>
      </c>
      <c r="G103" s="6" t="s">
        <v>200</v>
      </c>
      <c r="H103" s="6" t="s">
        <v>210</v>
      </c>
      <c r="I103" s="6" t="s">
        <v>45</v>
      </c>
      <c r="J103" s="6" t="s">
        <v>34</v>
      </c>
      <c r="K103" s="6" t="s">
        <v>145</v>
      </c>
      <c r="L103" s="6" t="s">
        <v>288</v>
      </c>
      <c r="M103" s="7">
        <v>19350</v>
      </c>
      <c r="N103" s="7">
        <v>19.350000000000001</v>
      </c>
      <c r="O103" s="7">
        <v>265000</v>
      </c>
      <c r="P103" t="str">
        <f>IF(ISNUMBER(SEARCH("BROWSER",L103)),"Picloran",IF(ISNUMBER(SEARCH("NAVIGATOR",L103)),"Picloran",IF(ISNUMBER(SEARCH("BIOZYME",L103)),"Mineral Fertilizer",IF(ISNUMBER(SEARCH("K-FOL",L103)),"Calcium Citrate",IF(ISNUMBER(SEARCH("FOLTRON",L103)),"NPK Fertilizer",IF(ISNUMBER(SEARCH("CYHALOTHRI",L103)),"Cyhalothrin",IF(ISNUMBER(SEARCH("ACEFATO",L103)),"Acephate",IF(ISNUMBER(SEARCH("ACEPHATE",L103)),"Acephate",IF(ISNUMBER(SEARCH("MICROTHIOL",L103)),"Sulfur",IF(ISNUMBER(SEARCH("PROPICONAZOLE",L103)),"Propiconazole",IF(ISNUMBER(SEARCH("METHOMYL",L103)),"Methomyl",IF(ISNUMBER(SEARCH("IMIDACLOPRID",L103)),"Imidacloprid",IF(ISNUMBER(SEARCH("ZONIC",L103)),"Amicarbazone",IF(ISNUMBER(SEARCH("CRESCENDO",L103)),"Triclopyr-Butyric",IF(ISNUMBER(SEARCH("IMAZETHAPYR",L103)),"Imazethapyr",IF(ISNUMBER(SEARCH("TRICLOPYR",L103)),"Triclopyr",IF(ISNUMBER(SEARCH("ISOPROPYLAMINE",L103)),"Isopropylamine",IF(ISNUMBER(SEARCH("ABAMECTIM",L103)),"Abamectin",IF(ISNUMBER(SEARCH("SPERTO",L103)),"Bifenthrin","FIX IT!")))))))))))))))))))</f>
        <v>Bifenthrin</v>
      </c>
      <c r="Q103" t="s">
        <v>3238</v>
      </c>
      <c r="R103" t="s">
        <v>3243</v>
      </c>
      <c r="S103">
        <f t="shared" si="6"/>
        <v>13.695090439276486</v>
      </c>
      <c r="T103" t="s">
        <v>3205</v>
      </c>
      <c r="U103" t="s">
        <v>3238</v>
      </c>
      <c r="V103" t="s">
        <v>3225</v>
      </c>
    </row>
    <row r="104" spans="1:22" ht="22" customHeight="1" x14ac:dyDescent="0.3">
      <c r="A104" s="2">
        <v>43988</v>
      </c>
      <c r="B104" s="16" t="str">
        <f t="shared" si="4"/>
        <v>June, 2020</v>
      </c>
      <c r="C104" s="16" t="str">
        <f t="shared" si="5"/>
        <v>June, 2020´</v>
      </c>
      <c r="D104" s="3" t="s">
        <v>107</v>
      </c>
      <c r="E104" s="11" t="s">
        <v>3314</v>
      </c>
      <c r="F104" s="3" t="s">
        <v>32</v>
      </c>
      <c r="G104" s="3" t="s">
        <v>108</v>
      </c>
      <c r="H104" s="3" t="s">
        <v>133</v>
      </c>
      <c r="I104" s="3" t="s">
        <v>45</v>
      </c>
      <c r="J104" s="3" t="s">
        <v>34</v>
      </c>
      <c r="K104" s="3" t="s">
        <v>145</v>
      </c>
      <c r="L104" s="3" t="s">
        <v>289</v>
      </c>
      <c r="M104" s="4">
        <v>22080</v>
      </c>
      <c r="N104" s="4">
        <v>22.08</v>
      </c>
      <c r="O104" s="4">
        <v>303000</v>
      </c>
      <c r="P104" t="s">
        <v>3226</v>
      </c>
      <c r="Q104" t="s">
        <v>3261</v>
      </c>
      <c r="R104" t="s">
        <v>3243</v>
      </c>
      <c r="S104">
        <f t="shared" si="6"/>
        <v>13.722826086956522</v>
      </c>
      <c r="T104" t="s">
        <v>3259</v>
      </c>
      <c r="U104" t="s">
        <v>3230</v>
      </c>
      <c r="V104" t="s">
        <v>3225</v>
      </c>
    </row>
    <row r="105" spans="1:22" ht="22" customHeight="1" x14ac:dyDescent="0.3">
      <c r="A105" s="5">
        <v>43988</v>
      </c>
      <c r="B105" s="16" t="str">
        <f t="shared" si="4"/>
        <v>June, 2020</v>
      </c>
      <c r="C105" s="16" t="str">
        <f t="shared" si="5"/>
        <v>June, 2020´</v>
      </c>
      <c r="D105" s="6" t="s">
        <v>107</v>
      </c>
      <c r="E105" s="11" t="s">
        <v>3314</v>
      </c>
      <c r="F105" s="6" t="s">
        <v>32</v>
      </c>
      <c r="G105" s="6" t="s">
        <v>108</v>
      </c>
      <c r="H105" s="6" t="s">
        <v>210</v>
      </c>
      <c r="I105" s="6" t="s">
        <v>45</v>
      </c>
      <c r="J105" s="6" t="s">
        <v>34</v>
      </c>
      <c r="K105" s="6" t="s">
        <v>145</v>
      </c>
      <c r="L105" s="6" t="s">
        <v>290</v>
      </c>
      <c r="M105" s="7">
        <v>38480</v>
      </c>
      <c r="N105" s="7">
        <v>38.479999999999997</v>
      </c>
      <c r="O105" s="7">
        <v>528000</v>
      </c>
      <c r="P105" t="str">
        <f>IF(ISNUMBER(SEARCH("BROWSER",L105)),"Picloran",IF(ISNUMBER(SEARCH("NAVIGATOR",L105)),"Picloran",IF(ISNUMBER(SEARCH("BIOZYME",L105)),"Mineral Fertilizer",IF(ISNUMBER(SEARCH("K-FOL",L105)),"Calcium Citrate",IF(ISNUMBER(SEARCH("FOLTRON",L105)),"NPK Fertilizer",IF(ISNUMBER(SEARCH("CYHALOTHRI",L105)),"Cyhalothrin",IF(ISNUMBER(SEARCH("ACEFATO",L105)),"Acephate",IF(ISNUMBER(SEARCH("ACEPHATE",L105)),"Acephate",IF(ISNUMBER(SEARCH("MICROTHIOL",L105)),"Sulfur",IF(ISNUMBER(SEARCH("PROPICONAZOLE",L105)),"Propiconazole",IF(ISNUMBER(SEARCH("METHOMYL",L105)),"Methomyl",IF(ISNUMBER(SEARCH("IMIDACLOPRID",L105)),"Imidacloprid",IF(ISNUMBER(SEARCH("ZONIC",L105)),"Amicarbazone",IF(ISNUMBER(SEARCH("CRESCENDO",L105)),"Triclopyr-Butyric",IF(ISNUMBER(SEARCH("IMAZETHAPYR",L105)),"Imazethapyr",IF(ISNUMBER(SEARCH("TRICLOPYR",L105)),"Triclopyr",IF(ISNUMBER(SEARCH("ISOPROPYLAMINE",L105)),"Isopropylamine",IF(ISNUMBER(SEARCH("ABAMECTIM",L105)),"Abamectin",IF(ISNUMBER(SEARCH("SPERTO",L105)),"Bifenthrin","FIX IT!")))))))))))))))))))</f>
        <v>Imidacloprid</v>
      </c>
      <c r="Q105" t="s">
        <v>3268</v>
      </c>
      <c r="R105" t="s">
        <v>3243</v>
      </c>
      <c r="S105">
        <f t="shared" si="6"/>
        <v>13.721413721413722</v>
      </c>
      <c r="T105" t="s">
        <v>3204</v>
      </c>
      <c r="U105" t="s">
        <v>3227</v>
      </c>
      <c r="V105" t="s">
        <v>3198</v>
      </c>
    </row>
    <row r="106" spans="1:22" ht="22" customHeight="1" x14ac:dyDescent="0.3">
      <c r="A106" s="2">
        <v>43988</v>
      </c>
      <c r="B106" s="16" t="str">
        <f t="shared" si="4"/>
        <v>June, 2020</v>
      </c>
      <c r="C106" s="16" t="str">
        <f t="shared" si="5"/>
        <v>June, 2020´</v>
      </c>
      <c r="D106" s="3" t="s">
        <v>31</v>
      </c>
      <c r="E106" s="11" t="s">
        <v>3314</v>
      </c>
      <c r="F106" s="3" t="s">
        <v>32</v>
      </c>
      <c r="G106" s="3" t="s">
        <v>200</v>
      </c>
      <c r="H106" s="3" t="s">
        <v>133</v>
      </c>
      <c r="I106" s="3" t="s">
        <v>45</v>
      </c>
      <c r="J106" s="3" t="s">
        <v>34</v>
      </c>
      <c r="K106" s="3" t="s">
        <v>145</v>
      </c>
      <c r="L106" s="3" t="s">
        <v>221</v>
      </c>
      <c r="M106" s="4">
        <v>22656</v>
      </c>
      <c r="N106" s="4">
        <v>22.66</v>
      </c>
      <c r="O106" s="4">
        <v>311000</v>
      </c>
      <c r="P106" t="str">
        <f>IF(ISNUMBER(SEARCH("BROWSER",L106)),"Picloran",IF(ISNUMBER(SEARCH("NAVIGATOR",L106)),"Picloran",IF(ISNUMBER(SEARCH("BIOZYME",L106)),"Mineral Fertilizer",IF(ISNUMBER(SEARCH("K-FOL",L106)),"Calcium Citrate",IF(ISNUMBER(SEARCH("FOLTRON",L106)),"NPK Fertilizer",IF(ISNUMBER(SEARCH("CYHALOTHRI",L106)),"Cyhalothrin",IF(ISNUMBER(SEARCH("ACEFATO",L106)),"Acephate",IF(ISNUMBER(SEARCH("ACEPHATE",L106)),"Acephate",IF(ISNUMBER(SEARCH("MICROTHIOL",L106)),"Sulfur",IF(ISNUMBER(SEARCH("PROPICONAZOLE",L106)),"Propiconazole",IF(ISNUMBER(SEARCH("METHOMYL",L106)),"Methomyl",IF(ISNUMBER(SEARCH("IMIDACLOPRID",L106)),"Imidacloprid",IF(ISNUMBER(SEARCH("ZONIC",L106)),"Amicarbazone",IF(ISNUMBER(SEARCH("CRESCENDO",L106)),"Triclopyr-Butyric",IF(ISNUMBER(SEARCH("IMAZETHAPYR",L106)),"Imazethapyr",IF(ISNUMBER(SEARCH("TRICLOPYR",L106)),"Triclopyr",IF(ISNUMBER(SEARCH("ISOPROPYLAMINE",L106)),"Isopropylamine",IF(ISNUMBER(SEARCH("ABAMECTIM",L106)),"Abamectin",IF(ISNUMBER(SEARCH("SPERTO",L106)),"Bifenthrin","FIX IT!")))))))))))))))))))</f>
        <v>Bifenthrin</v>
      </c>
      <c r="Q106" t="s">
        <v>3238</v>
      </c>
      <c r="R106" t="s">
        <v>3243</v>
      </c>
      <c r="S106">
        <f t="shared" si="6"/>
        <v>13.72704802259887</v>
      </c>
      <c r="T106" t="s">
        <v>3205</v>
      </c>
      <c r="U106" t="s">
        <v>3238</v>
      </c>
      <c r="V106" t="s">
        <v>3225</v>
      </c>
    </row>
    <row r="107" spans="1:22" ht="22" customHeight="1" x14ac:dyDescent="0.3">
      <c r="A107" s="5">
        <v>43988</v>
      </c>
      <c r="B107" s="16" t="str">
        <f t="shared" si="4"/>
        <v>June, 2020</v>
      </c>
      <c r="C107" s="16" t="str">
        <f t="shared" si="5"/>
        <v>June, 2020´</v>
      </c>
      <c r="D107" s="6" t="s">
        <v>31</v>
      </c>
      <c r="E107" s="11" t="s">
        <v>3314</v>
      </c>
      <c r="F107" s="6" t="s">
        <v>32</v>
      </c>
      <c r="G107" s="6" t="s">
        <v>200</v>
      </c>
      <c r="H107" s="6" t="s">
        <v>210</v>
      </c>
      <c r="I107" s="6" t="s">
        <v>45</v>
      </c>
      <c r="J107" s="6" t="s">
        <v>34</v>
      </c>
      <c r="K107" s="6" t="s">
        <v>203</v>
      </c>
      <c r="L107" s="6" t="s">
        <v>285</v>
      </c>
      <c r="M107" s="7">
        <v>45500</v>
      </c>
      <c r="N107" s="7">
        <v>45.5</v>
      </c>
      <c r="O107" s="7">
        <v>624000</v>
      </c>
      <c r="P107" t="str">
        <f>IF(ISNUMBER(SEARCH("BROWSER",L107)),"Picloran",IF(ISNUMBER(SEARCH("NAVIGATOR",L107)),"Picloran",IF(ISNUMBER(SEARCH("BIOZYME",L107)),"Mineral Fertilizer",IF(ISNUMBER(SEARCH("K-FOL",L107)),"Calcium Citrate",IF(ISNUMBER(SEARCH("FOLTRON",L107)),"NPK Fertilizer",IF(ISNUMBER(SEARCH("CYHALOTHRI",L107)),"Cyhalothrin",IF(ISNUMBER(SEARCH("ACEFATO",L107)),"Acephate",IF(ISNUMBER(SEARCH("ACEPHATE",L107)),"Acephate",IF(ISNUMBER(SEARCH("MICROTHIOL",L107)),"Sulfur",IF(ISNUMBER(SEARCH("PROPICONAZOLE",L107)),"Propiconazole",IF(ISNUMBER(SEARCH("METHOMYL",L107)),"Methomyl",IF(ISNUMBER(SEARCH("IMIDACLOPRID",L107)),"Imidacloprid",IF(ISNUMBER(SEARCH("ZONIC",L107)),"Amicarbazone",IF(ISNUMBER(SEARCH("CRESCENDO",L107)),"Triclopyr-Butyric",IF(ISNUMBER(SEARCH("IMAZETHAPYR",L107)),"Imazethapyr",IF(ISNUMBER(SEARCH("TRICLOPYR",L107)),"Triclopyr",IF(ISNUMBER(SEARCH("ISOPROPYLAMINE",L107)),"Isopropylamine",IF(ISNUMBER(SEARCH("ABAMECTIM",L107)),"Abamectin",IF(ISNUMBER(SEARCH("SPERTO",L107)),"Bifenthrin","FIX IT!")))))))))))))))))))</f>
        <v>Acephate</v>
      </c>
      <c r="Q107" t="s">
        <v>3230</v>
      </c>
      <c r="R107" t="s">
        <v>3243</v>
      </c>
      <c r="S107">
        <f t="shared" si="6"/>
        <v>13.714285714285714</v>
      </c>
      <c r="T107" t="s">
        <v>3250</v>
      </c>
      <c r="U107" t="s">
        <v>3248</v>
      </c>
      <c r="V107" t="s">
        <v>3237</v>
      </c>
    </row>
    <row r="108" spans="1:22" ht="22" customHeight="1" x14ac:dyDescent="0.3">
      <c r="A108" s="2">
        <v>43988</v>
      </c>
      <c r="B108" s="16" t="str">
        <f t="shared" si="4"/>
        <v>June, 2020</v>
      </c>
      <c r="C108" s="16" t="str">
        <f t="shared" si="5"/>
        <v>June, 2020´</v>
      </c>
      <c r="D108" s="3" t="s">
        <v>107</v>
      </c>
      <c r="E108" s="11" t="s">
        <v>3314</v>
      </c>
      <c r="F108" s="3" t="s">
        <v>32</v>
      </c>
      <c r="G108" s="3" t="s">
        <v>108</v>
      </c>
      <c r="H108" s="3" t="s">
        <v>210</v>
      </c>
      <c r="I108" s="3" t="s">
        <v>45</v>
      </c>
      <c r="J108" s="3" t="s">
        <v>34</v>
      </c>
      <c r="K108" s="3" t="s">
        <v>187</v>
      </c>
      <c r="L108" s="3" t="s">
        <v>291</v>
      </c>
      <c r="M108" s="4">
        <v>21813</v>
      </c>
      <c r="N108" s="4">
        <v>21.81</v>
      </c>
      <c r="O108" s="4">
        <v>178000</v>
      </c>
      <c r="P108" t="s">
        <v>3204</v>
      </c>
      <c r="Q108" t="s">
        <v>3227</v>
      </c>
      <c r="R108" t="s">
        <v>3198</v>
      </c>
      <c r="S108">
        <f t="shared" si="6"/>
        <v>8.160271397790309</v>
      </c>
      <c r="T108" t="s">
        <v>3259</v>
      </c>
      <c r="U108" t="s">
        <v>3230</v>
      </c>
      <c r="V108" t="s">
        <v>3225</v>
      </c>
    </row>
    <row r="109" spans="1:22" ht="22" customHeight="1" x14ac:dyDescent="0.3">
      <c r="A109" s="5">
        <v>43988</v>
      </c>
      <c r="B109" s="16" t="str">
        <f t="shared" si="4"/>
        <v>June, 2020</v>
      </c>
      <c r="C109" s="16" t="str">
        <f t="shared" si="5"/>
        <v>June, 2020´</v>
      </c>
      <c r="D109" s="6" t="s">
        <v>31</v>
      </c>
      <c r="E109" s="11" t="s">
        <v>3314</v>
      </c>
      <c r="F109" s="6" t="s">
        <v>32</v>
      </c>
      <c r="G109" s="6" t="s">
        <v>200</v>
      </c>
      <c r="H109" s="6" t="s">
        <v>210</v>
      </c>
      <c r="I109" s="6" t="s">
        <v>45</v>
      </c>
      <c r="J109" s="6" t="s">
        <v>34</v>
      </c>
      <c r="K109" s="6" t="s">
        <v>145</v>
      </c>
      <c r="L109" s="6" t="s">
        <v>292</v>
      </c>
      <c r="M109" s="7">
        <v>137200</v>
      </c>
      <c r="N109" s="7">
        <v>137.19999999999999</v>
      </c>
      <c r="O109" s="7">
        <v>1881000</v>
      </c>
      <c r="P109" t="s">
        <v>3205</v>
      </c>
      <c r="Q109" t="s">
        <v>3238</v>
      </c>
      <c r="R109" t="s">
        <v>3243</v>
      </c>
      <c r="S109">
        <f t="shared" si="6"/>
        <v>13.709912536443149</v>
      </c>
      <c r="T109" t="s">
        <v>3205</v>
      </c>
      <c r="U109" t="s">
        <v>3238</v>
      </c>
      <c r="V109" t="s">
        <v>3225</v>
      </c>
    </row>
    <row r="110" spans="1:22" ht="22" customHeight="1" x14ac:dyDescent="0.3">
      <c r="A110" s="2">
        <v>43987</v>
      </c>
      <c r="B110" s="16" t="str">
        <f t="shared" si="4"/>
        <v>June, 2020</v>
      </c>
      <c r="C110" s="16" t="str">
        <f t="shared" si="5"/>
        <v>June, 2020´</v>
      </c>
      <c r="D110" s="3" t="s">
        <v>126</v>
      </c>
      <c r="E110" s="11" t="s">
        <v>3314</v>
      </c>
      <c r="F110" s="3" t="s">
        <v>56</v>
      </c>
      <c r="G110" s="3" t="s">
        <v>127</v>
      </c>
      <c r="H110" s="3" t="s">
        <v>122</v>
      </c>
      <c r="I110" s="3" t="s">
        <v>45</v>
      </c>
      <c r="J110" s="3" t="s">
        <v>34</v>
      </c>
      <c r="K110" s="3" t="s">
        <v>293</v>
      </c>
      <c r="L110" s="3" t="s">
        <v>294</v>
      </c>
      <c r="M110" s="4">
        <v>6438</v>
      </c>
      <c r="N110" s="4">
        <v>6.44</v>
      </c>
      <c r="O110" s="4">
        <v>55100</v>
      </c>
      <c r="P110" t="str">
        <f>IF(ISNUMBER(SEARCH("BROWSER",L110)),"Picloran",IF(ISNUMBER(SEARCH("NAVIGATOR",L110)),"Picloran",IF(ISNUMBER(SEARCH("BIOZYME",L110)),"Mineral Fertilizer",IF(ISNUMBER(SEARCH("K-FOL",L110)),"Calcium Citrate",IF(ISNUMBER(SEARCH("FOLTRON",L110)),"NPK Fertilizer",IF(ISNUMBER(SEARCH("CYHALOTHRI",L110)),"Cyhalothrin",IF(ISNUMBER(SEARCH("ACEFATO",L110)),"Acephate",IF(ISNUMBER(SEARCH("ACEPHATE",L110)),"Acephate",IF(ISNUMBER(SEARCH("MICROTHIOL",L110)),"Sulfur",IF(ISNUMBER(SEARCH("PROPICONAZOLE",L110)),"Propiconazole",IF(ISNUMBER(SEARCH("METHOMYL",L110)),"Methomyl",IF(ISNUMBER(SEARCH("IMIDACLOPRID",L110)),"Imidacloprid",IF(ISNUMBER(SEARCH("ZONIC",L110)),"Amicarbazone",IF(ISNUMBER(SEARCH("CRESCENDO",L110)),"Triclopyr-Butyric",IF(ISNUMBER(SEARCH("IMAZETHAPYR",L110)),"Imazethapyr",IF(ISNUMBER(SEARCH("TRICLOPYR",L110)),"Triclopyr",IF(ISNUMBER(SEARCH("ISOPROPYLAMINE",L110)),"Isopropylamine",IF(ISNUMBER(SEARCH("ABAMECTIM",L110)),"Abamectin",IF(ISNUMBER(SEARCH("SPERTO",L110)),"Bifenthrin","FIX IT!")))))))))))))))))))</f>
        <v>Cyhalothrin</v>
      </c>
      <c r="Q110" t="s">
        <v>3248</v>
      </c>
      <c r="R110" t="s">
        <v>3237</v>
      </c>
      <c r="S110">
        <f t="shared" si="6"/>
        <v>8.5585585585585591</v>
      </c>
      <c r="T110" t="s">
        <v>3259</v>
      </c>
      <c r="U110" t="s">
        <v>3230</v>
      </c>
      <c r="V110" t="s">
        <v>3225</v>
      </c>
    </row>
    <row r="111" spans="1:22" ht="22" customHeight="1" x14ac:dyDescent="0.3">
      <c r="A111" s="5">
        <v>43987</v>
      </c>
      <c r="B111" s="16" t="str">
        <f t="shared" si="4"/>
        <v>June, 2020</v>
      </c>
      <c r="C111" s="16" t="str">
        <f t="shared" si="5"/>
        <v>June, 2020´</v>
      </c>
      <c r="D111" s="6" t="s">
        <v>31</v>
      </c>
      <c r="E111" s="11" t="s">
        <v>3314</v>
      </c>
      <c r="F111" s="6" t="s">
        <v>56</v>
      </c>
      <c r="G111" s="6" t="s">
        <v>218</v>
      </c>
      <c r="H111" s="6" t="s">
        <v>133</v>
      </c>
      <c r="I111" s="6" t="s">
        <v>45</v>
      </c>
      <c r="J111" s="6" t="s">
        <v>34</v>
      </c>
      <c r="K111" s="6" t="s">
        <v>116</v>
      </c>
      <c r="L111" s="6" t="s">
        <v>220</v>
      </c>
      <c r="M111" s="7">
        <v>25048</v>
      </c>
      <c r="N111" s="7">
        <v>25.05</v>
      </c>
      <c r="O111" s="7">
        <v>687000</v>
      </c>
      <c r="P111" t="str">
        <f>IF(ISNUMBER(SEARCH("BROWSER",L111)),"Picloran",IF(ISNUMBER(SEARCH("NAVIGATOR",L111)),"Picloran",IF(ISNUMBER(SEARCH("BIOZYME",L111)),"Mineral Fertilizer",IF(ISNUMBER(SEARCH("K-FOL",L111)),"Calcium Citrate",IF(ISNUMBER(SEARCH("FOLTRON",L111)),"NPK Fertilizer",IF(ISNUMBER(SEARCH("CYHALOTHRI",L111)),"Cyhalothrin",IF(ISNUMBER(SEARCH("ACEFATO",L111)),"Acephate",IF(ISNUMBER(SEARCH("ACEPHATE",L111)),"Acephate",IF(ISNUMBER(SEARCH("MICROTHIOL",L111)),"Sulfur",IF(ISNUMBER(SEARCH("PROPICONAZOLE",L111)),"Propiconazole",IF(ISNUMBER(SEARCH("METHOMYL",L111)),"Methomyl",IF(ISNUMBER(SEARCH("IMIDACLOPRID",L111)),"Imidacloprid",IF(ISNUMBER(SEARCH("ZONIC",L111)),"Amicarbazone",IF(ISNUMBER(SEARCH("CRESCENDO",L111)),"Triclopyr-Butyric",IF(ISNUMBER(SEARCH("IMAZETHAPYR",L111)),"Imazethapyr",IF(ISNUMBER(SEARCH("TRICLOPYR",L111)),"Triclopyr",IF(ISNUMBER(SEARCH("ISOPROPYLAMINE",L111)),"Isopropylamine",IF(ISNUMBER(SEARCH("ABAMECTIM",L111)),"Abamectin",IF(ISNUMBER(SEARCH("SPERTO",L111)),"Bifenthrin","FIX IT!")))))))))))))))))))</f>
        <v>Acephate</v>
      </c>
      <c r="Q111" t="s">
        <v>3230</v>
      </c>
      <c r="R111" t="s">
        <v>3243</v>
      </c>
      <c r="S111">
        <f t="shared" si="6"/>
        <v>27.427339508144364</v>
      </c>
      <c r="T111" t="s">
        <v>3250</v>
      </c>
      <c r="U111" t="s">
        <v>3248</v>
      </c>
      <c r="V111" t="s">
        <v>3237</v>
      </c>
    </row>
    <row r="112" spans="1:22" ht="22" customHeight="1" x14ac:dyDescent="0.3">
      <c r="A112" s="2">
        <v>43987</v>
      </c>
      <c r="B112" s="16" t="str">
        <f t="shared" si="4"/>
        <v>June, 2020</v>
      </c>
      <c r="C112" s="16" t="str">
        <f t="shared" si="5"/>
        <v>June, 2020´</v>
      </c>
      <c r="D112" s="3" t="s">
        <v>31</v>
      </c>
      <c r="E112" s="11" t="s">
        <v>3314</v>
      </c>
      <c r="F112" s="3" t="s">
        <v>32</v>
      </c>
      <c r="G112" s="3" t="s">
        <v>200</v>
      </c>
      <c r="H112" s="3" t="s">
        <v>210</v>
      </c>
      <c r="I112" s="3" t="s">
        <v>45</v>
      </c>
      <c r="J112" s="3" t="s">
        <v>34</v>
      </c>
      <c r="K112" s="3" t="s">
        <v>145</v>
      </c>
      <c r="L112" s="3" t="s">
        <v>295</v>
      </c>
      <c r="M112" s="4">
        <v>46000</v>
      </c>
      <c r="N112" s="4">
        <v>46</v>
      </c>
      <c r="O112" s="4">
        <v>631000</v>
      </c>
      <c r="P112" t="str">
        <f>IF(ISNUMBER(SEARCH("BROWSER",L112)),"Picloran",IF(ISNUMBER(SEARCH("NAVIGATOR",L112)),"Picloran",IF(ISNUMBER(SEARCH("BIOZYME",L112)),"Mineral Fertilizer",IF(ISNUMBER(SEARCH("K-FOL",L112)),"Calcium Citrate",IF(ISNUMBER(SEARCH("FOLTRON",L112)),"NPK Fertilizer",IF(ISNUMBER(SEARCH("CYHALOTHRI",L112)),"Cyhalothrin",IF(ISNUMBER(SEARCH("ACEFATO",L112)),"Acephate",IF(ISNUMBER(SEARCH("ACEPHATE",L112)),"Acephate",IF(ISNUMBER(SEARCH("MICROTHIOL",L112)),"Sulfur",IF(ISNUMBER(SEARCH("PROPICONAZOLE",L112)),"Propiconazole",IF(ISNUMBER(SEARCH("METHOMYL",L112)),"Methomyl",IF(ISNUMBER(SEARCH("IMIDACLOPRID",L112)),"Imidacloprid",IF(ISNUMBER(SEARCH("ZONIC",L112)),"Amicarbazone",IF(ISNUMBER(SEARCH("CRESCENDO",L112)),"Triclopyr-Butyric",IF(ISNUMBER(SEARCH("IMAZETHAPYR",L112)),"Imazethapyr",IF(ISNUMBER(SEARCH("TRICLOPYR",L112)),"Triclopyr",IF(ISNUMBER(SEARCH("ISOPROPYLAMINE",L112)),"Isopropylamine",IF(ISNUMBER(SEARCH("ABAMECTIM",L112)),"Abamectin",IF(ISNUMBER(SEARCH("SPERTO",L112)),"Bifenthrin","FIX IT!")))))))))))))))))))</f>
        <v>Bifenthrin</v>
      </c>
      <c r="Q112" t="s">
        <v>3238</v>
      </c>
      <c r="R112" t="s">
        <v>3243</v>
      </c>
      <c r="S112">
        <f t="shared" si="6"/>
        <v>13.717391304347826</v>
      </c>
      <c r="T112" t="s">
        <v>3295</v>
      </c>
      <c r="U112" t="s">
        <v>3229</v>
      </c>
      <c r="V112" t="s">
        <v>3198</v>
      </c>
    </row>
    <row r="113" spans="1:22" ht="22" customHeight="1" x14ac:dyDescent="0.3">
      <c r="A113" s="5">
        <v>43987</v>
      </c>
      <c r="B113" s="16" t="str">
        <f t="shared" si="4"/>
        <v>June, 2020</v>
      </c>
      <c r="C113" s="16" t="str">
        <f t="shared" si="5"/>
        <v>June, 2020´</v>
      </c>
      <c r="D113" s="6" t="s">
        <v>31</v>
      </c>
      <c r="E113" s="11" t="s">
        <v>3314</v>
      </c>
      <c r="F113" s="6" t="s">
        <v>56</v>
      </c>
      <c r="G113" s="6" t="s">
        <v>224</v>
      </c>
      <c r="H113" s="6" t="s">
        <v>133</v>
      </c>
      <c r="I113" s="6" t="s">
        <v>45</v>
      </c>
      <c r="J113" s="6" t="s">
        <v>34</v>
      </c>
      <c r="K113" s="6" t="s">
        <v>116</v>
      </c>
      <c r="L113" s="6" t="s">
        <v>296</v>
      </c>
      <c r="M113" s="7">
        <v>102640</v>
      </c>
      <c r="N113" s="7">
        <v>102.64</v>
      </c>
      <c r="O113" s="7">
        <v>2814000</v>
      </c>
      <c r="P113" t="str">
        <f>IF(ISNUMBER(SEARCH("BROWSER",L113)),"Picloran",IF(ISNUMBER(SEARCH("NAVIGATOR",L113)),"Picloran",IF(ISNUMBER(SEARCH("BIOZYME",L113)),"Mineral Fertilizer",IF(ISNUMBER(SEARCH("K-FOL",L113)),"Calcium Citrate",IF(ISNUMBER(SEARCH("FOLTRON",L113)),"NPK Fertilizer",IF(ISNUMBER(SEARCH("CYHALOTHRI",L113)),"Cyhalothrin",IF(ISNUMBER(SEARCH("ACEFATO",L113)),"Acephate",IF(ISNUMBER(SEARCH("ACEPHATE",L113)),"Acephate",IF(ISNUMBER(SEARCH("MICROTHIOL",L113)),"Sulfur",IF(ISNUMBER(SEARCH("PROPICONAZOLE",L113)),"Propiconazole",IF(ISNUMBER(SEARCH("METHOMYL",L113)),"Methomyl",IF(ISNUMBER(SEARCH("IMIDACLOPRID",L113)),"Imidacloprid",IF(ISNUMBER(SEARCH("ZONIC",L113)),"Amicarbazone",IF(ISNUMBER(SEARCH("CRESCENDO",L113)),"Triclopyr-Butyric",IF(ISNUMBER(SEARCH("IMAZETHAPYR",L113)),"Imazethapyr",IF(ISNUMBER(SEARCH("TRICLOPYR",L113)),"Triclopyr",IF(ISNUMBER(SEARCH("ISOPROPYLAMINE",L113)),"Isopropylamine",IF(ISNUMBER(SEARCH("ABAMECTIM",L113)),"Abamectin",IF(ISNUMBER(SEARCH("SPERTO",L113)),"Bifenthrin","FIX IT!")))))))))))))))))))</f>
        <v>Acephate</v>
      </c>
      <c r="Q113" t="s">
        <v>3230</v>
      </c>
      <c r="R113" t="s">
        <v>3243</v>
      </c>
      <c r="S113">
        <f t="shared" si="6"/>
        <v>27.416212003117693</v>
      </c>
      <c r="T113" t="s">
        <v>3295</v>
      </c>
      <c r="U113" t="s">
        <v>3229</v>
      </c>
      <c r="V113" t="s">
        <v>3198</v>
      </c>
    </row>
    <row r="114" spans="1:22" ht="22" customHeight="1" x14ac:dyDescent="0.3">
      <c r="A114" s="2">
        <v>43987</v>
      </c>
      <c r="B114" s="16" t="str">
        <f t="shared" si="4"/>
        <v>June, 2020</v>
      </c>
      <c r="C114" s="16" t="str">
        <f t="shared" si="5"/>
        <v>June, 2020´</v>
      </c>
      <c r="D114" s="3" t="s">
        <v>31</v>
      </c>
      <c r="E114" s="11" t="s">
        <v>3314</v>
      </c>
      <c r="F114" s="3" t="s">
        <v>56</v>
      </c>
      <c r="G114" s="3" t="s">
        <v>131</v>
      </c>
      <c r="H114" s="3" t="s">
        <v>113</v>
      </c>
      <c r="I114" s="3" t="s">
        <v>45</v>
      </c>
      <c r="J114" s="3" t="s">
        <v>34</v>
      </c>
      <c r="K114" s="3" t="s">
        <v>135</v>
      </c>
      <c r="L114" s="3" t="s">
        <v>137</v>
      </c>
      <c r="M114" s="4">
        <v>20900</v>
      </c>
      <c r="N114" s="4">
        <v>20.9</v>
      </c>
      <c r="O114" s="4">
        <v>525000</v>
      </c>
      <c r="P114" t="str">
        <f>IF(ISNUMBER(SEARCH("BROWSER",L114)),"Picloran",IF(ISNUMBER(SEARCH("NAVIGATOR",L114)),"Picloran",IF(ISNUMBER(SEARCH("BIOZYME",L114)),"Mineral Fertilizer",IF(ISNUMBER(SEARCH("K-FOL",L114)),"Calcium Citrate",IF(ISNUMBER(SEARCH("FOLTRON",L114)),"NPK Fertilizer",IF(ISNUMBER(SEARCH("CYHALOTHRI",L114)),"Cyhalothrin",IF(ISNUMBER(SEARCH("ACEFATO",L114)),"Acephate",IF(ISNUMBER(SEARCH("ACEPHATE",L114)),"Acephate",IF(ISNUMBER(SEARCH("MICROTHIOL",L114)),"Sulfur",IF(ISNUMBER(SEARCH("PROPICONAZOLE",L114)),"Propiconazole",IF(ISNUMBER(SEARCH("METHOMYL",L114)),"Methomyl",IF(ISNUMBER(SEARCH("IMIDACLOPRID",L114)),"Imidacloprid",IF(ISNUMBER(SEARCH("ZONIC",L114)),"Amicarbazone",IF(ISNUMBER(SEARCH("CRESCENDO",L114)),"Triclopyr-Butyric",IF(ISNUMBER(SEARCH("IMAZETHAPYR",L114)),"Imazethapyr",IF(ISNUMBER(SEARCH("TRICLOPYR",L114)),"Triclopyr",IF(ISNUMBER(SEARCH("ISOPROPYLAMINE",L114)),"Isopropylamine",IF(ISNUMBER(SEARCH("ABAMECTIM",L114)),"Abamectin",IF(ISNUMBER(SEARCH("SPERTO",L114)),"Bifenthrin","FIX IT!")))))))))))))))))))</f>
        <v>Cyhalothrin</v>
      </c>
      <c r="Q114" t="s">
        <v>3248</v>
      </c>
      <c r="R114" t="s">
        <v>3237</v>
      </c>
      <c r="S114">
        <f t="shared" si="6"/>
        <v>25.119617224880383</v>
      </c>
      <c r="T114" t="s">
        <v>3298</v>
      </c>
      <c r="U114" t="s">
        <v>3285</v>
      </c>
      <c r="V114" t="s">
        <v>3237</v>
      </c>
    </row>
    <row r="115" spans="1:22" ht="22" customHeight="1" x14ac:dyDescent="0.3">
      <c r="A115" s="5">
        <v>43985</v>
      </c>
      <c r="B115" s="16" t="str">
        <f t="shared" si="4"/>
        <v>June, 2020</v>
      </c>
      <c r="C115" s="16" t="str">
        <f t="shared" si="5"/>
        <v>June, 2020´</v>
      </c>
      <c r="D115" s="6" t="s">
        <v>31</v>
      </c>
      <c r="E115" s="11" t="s">
        <v>3314</v>
      </c>
      <c r="F115" s="6" t="s">
        <v>32</v>
      </c>
      <c r="G115" s="6" t="s">
        <v>297</v>
      </c>
      <c r="H115" s="6" t="s">
        <v>301</v>
      </c>
      <c r="I115" s="6" t="s">
        <v>45</v>
      </c>
      <c r="J115" s="6" t="s">
        <v>34</v>
      </c>
      <c r="K115" s="6" t="s">
        <v>304</v>
      </c>
      <c r="L115" s="6" t="s">
        <v>305</v>
      </c>
      <c r="M115" s="7">
        <v>39528</v>
      </c>
      <c r="N115" s="7">
        <v>39.53</v>
      </c>
      <c r="O115" s="7">
        <v>317000</v>
      </c>
      <c r="P115" t="str">
        <f>IF(ISNUMBER(SEARCH("DIZONE",L115)),"Diuron",IF(ISNUMBER(SEARCH("GLUFOSINATE",L115)),"Glufosinate",IF(ISNUMBER(SEARCH("LAVA",L115)),"Tebuthiuron",IF(ISNUMBER(SEARCH("CARTAP",L115)),"Cartap Hydrochloride",IF(ISNUMBER(SEARCH("ZARTAN",L115)),"Metsulfuron",IF(ISNUMBER(SEARCH("METSULFURON",L115)),"Metsulfuron",IF(ISNUMBER(SEARCH("CHLORFLUAZURON",L115)),"Chlorfluazuron",IF(ISNUMBER(SEARCH("OMITE",L115)),"Propargite",IF(ISNUMBER(SEARCH("ORIS",L115)),"Amicarbazone",IF(ISNUMBER(SEARCH("AMICARBAZONE",L115)),"Amicarbazone",IF(ISNUMBER(SEARCH("2,4-D",L115)),"2,4-Dichlorophenoxyacetic Acid",IF(ISNUMBER(SEARCH("GLYPHOSATE",L115)),"Glyphosate",IF(ISNUMBER(SEARCH("FOMESAFEN",L115)),"Fomesafen","FIX IT!")))))))))))))</f>
        <v>Propargite</v>
      </c>
      <c r="Q115" t="str">
        <f>VLOOKUP(P115,T:V,2,FALSE)</f>
        <v>Omite</v>
      </c>
      <c r="R115" t="str">
        <f>VLOOKUP(Q115,U:W,2,FALSE)</f>
        <v>Acaricide</v>
      </c>
      <c r="S115">
        <f t="shared" si="6"/>
        <v>8.0196316535114356</v>
      </c>
      <c r="T115" t="s">
        <v>3280</v>
      </c>
      <c r="U115" t="s">
        <v>3279</v>
      </c>
      <c r="V115" t="s">
        <v>3216</v>
      </c>
    </row>
    <row r="116" spans="1:22" ht="22" customHeight="1" x14ac:dyDescent="0.3">
      <c r="A116" s="2">
        <v>43984</v>
      </c>
      <c r="B116" s="16" t="str">
        <f t="shared" si="4"/>
        <v>June, 2020</v>
      </c>
      <c r="C116" s="16" t="str">
        <f t="shared" si="5"/>
        <v>June, 2020´</v>
      </c>
      <c r="D116" s="3" t="s">
        <v>31</v>
      </c>
      <c r="E116" s="11" t="s">
        <v>3314</v>
      </c>
      <c r="F116" s="3" t="s">
        <v>32</v>
      </c>
      <c r="G116" s="3" t="s">
        <v>36</v>
      </c>
      <c r="H116" s="3" t="s">
        <v>42</v>
      </c>
      <c r="I116" s="3" t="s">
        <v>45</v>
      </c>
      <c r="J116" s="3" t="s">
        <v>34</v>
      </c>
      <c r="K116" s="3" t="s">
        <v>306</v>
      </c>
      <c r="L116" s="3" t="s">
        <v>307</v>
      </c>
      <c r="M116" s="4">
        <v>41565</v>
      </c>
      <c r="N116" s="4">
        <v>41.56</v>
      </c>
      <c r="O116" s="4">
        <v>435000</v>
      </c>
      <c r="P116" t="str">
        <f>IF(ISNUMBER(SEARCH("DIZONE",L116)),"Diuron",IF(ISNUMBER(SEARCH("GLUFOSINATE",L116)),"Glufosinate",IF(ISNUMBER(SEARCH("LAVA",L116)),"Tebuthiuron",IF(ISNUMBER(SEARCH("CARTAP",L116)),"Cartap Hydrochloride",IF(ISNUMBER(SEARCH("ZARTAN",L116)),"Metsulfuron",IF(ISNUMBER(SEARCH("METSULFURON",L116)),"Metsulfuron",IF(ISNUMBER(SEARCH("CHLORFLUAZURON",L116)),"Chlorfluazuron",IF(ISNUMBER(SEARCH("OMITE",L116)),"Propargite",IF(ISNUMBER(SEARCH("ORIS",L116)),"Amicarbazone",IF(ISNUMBER(SEARCH("AMICARBAZONE",L116)),"Amicarbazone",IF(ISNUMBER(SEARCH("2,4-D",L116)),"2,4-Dichlorophenoxyacetic Acid",IF(ISNUMBER(SEARCH("GLYPHOSATE",L116)),"Glyphosate",IF(ISNUMBER(SEARCH("FOMESAFEN",L116)),"Fomesafen","FIX IT!")))))))))))))</f>
        <v>Amicarbazone</v>
      </c>
      <c r="Q116" t="s">
        <v>3229</v>
      </c>
      <c r="R116" t="s">
        <v>3198</v>
      </c>
      <c r="S116">
        <f t="shared" si="6"/>
        <v>10.46553590761458</v>
      </c>
      <c r="T116" t="s">
        <v>3250</v>
      </c>
      <c r="U116" t="s">
        <v>3248</v>
      </c>
      <c r="V116" t="s">
        <v>3237</v>
      </c>
    </row>
    <row r="117" spans="1:22" ht="22" customHeight="1" x14ac:dyDescent="0.3">
      <c r="A117" s="5">
        <v>43984</v>
      </c>
      <c r="B117" s="16" t="str">
        <f t="shared" si="4"/>
        <v>June, 2020</v>
      </c>
      <c r="C117" s="16" t="str">
        <f t="shared" si="5"/>
        <v>June, 2020´</v>
      </c>
      <c r="D117" s="6" t="s">
        <v>31</v>
      </c>
      <c r="E117" s="11" t="s">
        <v>3314</v>
      </c>
      <c r="F117" s="6" t="s">
        <v>32</v>
      </c>
      <c r="G117" s="6" t="s">
        <v>36</v>
      </c>
      <c r="H117" s="6" t="s">
        <v>42</v>
      </c>
      <c r="I117" s="6" t="s">
        <v>45</v>
      </c>
      <c r="J117" s="6" t="s">
        <v>34</v>
      </c>
      <c r="K117" s="6" t="s">
        <v>308</v>
      </c>
      <c r="L117" s="6" t="s">
        <v>309</v>
      </c>
      <c r="M117" s="7">
        <v>21425</v>
      </c>
      <c r="N117" s="7">
        <v>21.42</v>
      </c>
      <c r="O117" s="7">
        <v>174000</v>
      </c>
      <c r="P117" t="str">
        <f>IF(ISNUMBER(SEARCH("DIZONE",L117)),"Diuron",IF(ISNUMBER(SEARCH("GLUFOSINATE",L117)),"Glufosinate",IF(ISNUMBER(SEARCH("LAVA",L117)),"Tebuthiuron",IF(ISNUMBER(SEARCH("CARTAP",L117)),"Cartap Hydrochloride",IF(ISNUMBER(SEARCH("ZARTAN",L117)),"Metsulfuron",IF(ISNUMBER(SEARCH("METSULFURON",L117)),"Metsulfuron",IF(ISNUMBER(SEARCH("CHLORFLUAZURON",L117)),"Chlorfluazuron",IF(ISNUMBER(SEARCH("OMITE",L117)),"Propargite",IF(ISNUMBER(SEARCH("ORIS",L117)),"Amicarbazone",IF(ISNUMBER(SEARCH("AMICARBAZONE",L117)),"Amicarbazone",IF(ISNUMBER(SEARCH("2,4-D",L117)),"2,4-Dichlorophenoxyacetic Acid",IF(ISNUMBER(SEARCH("GLYPHOSATE",L117)),"Glyphosate",IF(ISNUMBER(SEARCH("FOMESAFEN",L117)),"Fomesafen","FIX IT!")))))))))))))</f>
        <v>Amicarbazone</v>
      </c>
      <c r="Q117" t="s">
        <v>3229</v>
      </c>
      <c r="R117" t="s">
        <v>3198</v>
      </c>
      <c r="S117">
        <f t="shared" si="6"/>
        <v>8.1213535589264882</v>
      </c>
      <c r="T117" t="s">
        <v>3208</v>
      </c>
      <c r="U117" t="s">
        <v>3215</v>
      </c>
      <c r="V117" t="s">
        <v>3216</v>
      </c>
    </row>
    <row r="118" spans="1:22" ht="22" customHeight="1" x14ac:dyDescent="0.3">
      <c r="A118" s="2">
        <v>43984</v>
      </c>
      <c r="B118" s="16" t="str">
        <f t="shared" si="4"/>
        <v>June, 2020</v>
      </c>
      <c r="C118" s="16" t="str">
        <f t="shared" si="5"/>
        <v>June, 2020´</v>
      </c>
      <c r="D118" s="3" t="s">
        <v>31</v>
      </c>
      <c r="E118" s="11" t="s">
        <v>3314</v>
      </c>
      <c r="F118" s="3" t="s">
        <v>32</v>
      </c>
      <c r="G118" s="3" t="s">
        <v>36</v>
      </c>
      <c r="H118" s="3" t="s">
        <v>42</v>
      </c>
      <c r="I118" s="3" t="s">
        <v>45</v>
      </c>
      <c r="J118" s="3" t="s">
        <v>34</v>
      </c>
      <c r="K118" s="3" t="s">
        <v>308</v>
      </c>
      <c r="L118" s="3" t="s">
        <v>310</v>
      </c>
      <c r="M118" s="4">
        <v>51194</v>
      </c>
      <c r="N118" s="4">
        <v>51.19</v>
      </c>
      <c r="O118" s="4">
        <v>416000</v>
      </c>
      <c r="P118" t="str">
        <f>IF(ISNUMBER(SEARCH("DIZONE",L118)),"Diuron",IF(ISNUMBER(SEARCH("GLUFOSINATE",L118)),"Glufosinate",IF(ISNUMBER(SEARCH("LAVA",L118)),"Tebuthiuron",IF(ISNUMBER(SEARCH("CARTAP",L118)),"Cartap Hydrochloride",IF(ISNUMBER(SEARCH("ZARTAN",L118)),"Metsulfuron",IF(ISNUMBER(SEARCH("METSULFURON",L118)),"Metsulfuron",IF(ISNUMBER(SEARCH("CHLORFLUAZURON",L118)),"Chlorfluazuron",IF(ISNUMBER(SEARCH("OMITE",L118)),"Propargite",IF(ISNUMBER(SEARCH("ORIS",L118)),"Amicarbazone",IF(ISNUMBER(SEARCH("AMICARBAZONE",L118)),"Amicarbazone",IF(ISNUMBER(SEARCH("2,4-D",L118)),"2,4-Dichlorophenoxyacetic Acid",IF(ISNUMBER(SEARCH("GLYPHOSATE",L118)),"Glyphosate",IF(ISNUMBER(SEARCH("FOMESAFEN",L118)),"Fomesafen","FIX IT!")))))))))))))</f>
        <v>Tebuthiuron</v>
      </c>
      <c r="Q118" t="s">
        <v>3285</v>
      </c>
      <c r="R118" t="s">
        <v>3237</v>
      </c>
      <c r="S118">
        <f t="shared" si="6"/>
        <v>8.1259522600304717</v>
      </c>
      <c r="T118" t="s">
        <v>3218</v>
      </c>
      <c r="U118" t="s">
        <v>3218</v>
      </c>
      <c r="V118" t="s">
        <v>3198</v>
      </c>
    </row>
    <row r="119" spans="1:22" ht="22" customHeight="1" x14ac:dyDescent="0.3">
      <c r="A119" s="5">
        <v>43981</v>
      </c>
      <c r="B119" s="16" t="str">
        <f t="shared" si="4"/>
        <v>May, 2020</v>
      </c>
      <c r="C119" s="16" t="str">
        <f t="shared" si="5"/>
        <v>May, 2020´</v>
      </c>
      <c r="D119" s="6" t="s">
        <v>31</v>
      </c>
      <c r="E119" s="11" t="s">
        <v>3314</v>
      </c>
      <c r="F119" s="6" t="s">
        <v>32</v>
      </c>
      <c r="G119" s="6" t="s">
        <v>97</v>
      </c>
      <c r="H119" s="6" t="s">
        <v>102</v>
      </c>
      <c r="I119" s="6" t="s">
        <v>45</v>
      </c>
      <c r="J119" s="6" t="s">
        <v>34</v>
      </c>
      <c r="K119" s="6" t="s">
        <v>105</v>
      </c>
      <c r="L119" s="6" t="s">
        <v>216</v>
      </c>
      <c r="M119" s="7">
        <v>185936.01</v>
      </c>
      <c r="N119" s="7">
        <v>185.94</v>
      </c>
      <c r="O119" s="7">
        <v>1986000</v>
      </c>
      <c r="P119" t="str">
        <f>IF(ISNUMBER(SEARCH("BROWSER",L119)),"Picloran",IF(ISNUMBER(SEARCH("NAVIGATOR",L119)),"Picloran",IF(ISNUMBER(SEARCH("BIOZYME",L119)),"Mineral Fertilizer",IF(ISNUMBER(SEARCH("K-FOL",L119)),"Calcium Citrate",IF(ISNUMBER(SEARCH("FOLTRON",L119)),"NPK Fertilizer",IF(ISNUMBER(SEARCH("CYHALOTHRI",L119)),"Cyhalothrin",IF(ISNUMBER(SEARCH("ACEFATO",L119)),"Acephate",IF(ISNUMBER(SEARCH("ACEPHATE",L119)),"Acephate",IF(ISNUMBER(SEARCH("MICROTHIOL",L119)),"Sulfur",IF(ISNUMBER(SEARCH("PROPICONAZOLE",L119)),"Propiconazole",IF(ISNUMBER(SEARCH("METHOMYL",L119)),"Methomyl",IF(ISNUMBER(SEARCH("IMIDACLOPRID",L119)),"Imidacloprid",IF(ISNUMBER(SEARCH("ZONIC",L119)),"Amicarbazone",IF(ISNUMBER(SEARCH("CRESCENDO",L119)),"Triclopyr-Butyric",IF(ISNUMBER(SEARCH("IMAZETHAPYR",L119)),"Imazethapyr",IF(ISNUMBER(SEARCH("TRICLOPYR",L119)),"Triclopyr",IF(ISNUMBER(SEARCH("ISOPROPYLAMINE",L119)),"Isopropylamine",IF(ISNUMBER(SEARCH("ABAMECTIM",L119)),"Abamectin",IF(ISNUMBER(SEARCH("SPERTO",L119)),"Bifenthrin","FIX IT!")))))))))))))))))))</f>
        <v>Sulfur</v>
      </c>
      <c r="Q119" t="s">
        <v>3279</v>
      </c>
      <c r="R119" t="s">
        <v>3216</v>
      </c>
      <c r="S119">
        <f t="shared" si="6"/>
        <v>10.681093995724657</v>
      </c>
      <c r="T119" t="s">
        <v>3294</v>
      </c>
      <c r="U119" t="s">
        <v>3215</v>
      </c>
      <c r="V119" t="s">
        <v>3243</v>
      </c>
    </row>
    <row r="120" spans="1:22" ht="22" customHeight="1" x14ac:dyDescent="0.3">
      <c r="A120" s="2">
        <v>43980</v>
      </c>
      <c r="B120" s="16" t="str">
        <f t="shared" si="4"/>
        <v>May, 2020</v>
      </c>
      <c r="C120" s="16" t="str">
        <f t="shared" si="5"/>
        <v>May, 2020´</v>
      </c>
      <c r="D120" s="3" t="s">
        <v>31</v>
      </c>
      <c r="E120" s="11" t="s">
        <v>3314</v>
      </c>
      <c r="F120" s="3" t="s">
        <v>56</v>
      </c>
      <c r="G120" s="3" t="s">
        <v>131</v>
      </c>
      <c r="H120" s="3" t="s">
        <v>113</v>
      </c>
      <c r="I120" s="3" t="s">
        <v>45</v>
      </c>
      <c r="J120" s="3" t="s">
        <v>34</v>
      </c>
      <c r="K120" s="3" t="s">
        <v>135</v>
      </c>
      <c r="L120" s="3" t="s">
        <v>311</v>
      </c>
      <c r="M120" s="4">
        <v>20900</v>
      </c>
      <c r="N120" s="4">
        <v>20.9</v>
      </c>
      <c r="O120" s="4">
        <v>480000</v>
      </c>
      <c r="P120" t="str">
        <f>IF(ISNUMBER(SEARCH("BROWSER",L120)),"Picloran",IF(ISNUMBER(SEARCH("NAVIGATOR",L120)),"Picloran",IF(ISNUMBER(SEARCH("BIOZYME",L120)),"Mineral Fertilizer",IF(ISNUMBER(SEARCH("K-FOL",L120)),"Calcium Citrate",IF(ISNUMBER(SEARCH("FOLTRON",L120)),"NPK Fertilizer",IF(ISNUMBER(SEARCH("CYHALOTHRI",L120)),"Cyhalothrin",IF(ISNUMBER(SEARCH("ACEFATO",L120)),"Acephate",IF(ISNUMBER(SEARCH("ACEPHATE",L120)),"Acephate",IF(ISNUMBER(SEARCH("MICROTHIOL",L120)),"Sulfur",IF(ISNUMBER(SEARCH("PROPICONAZOLE",L120)),"Propiconazole",IF(ISNUMBER(SEARCH("METHOMYL",L120)),"Methomyl",IF(ISNUMBER(SEARCH("IMIDACLOPRID",L120)),"Imidacloprid",IF(ISNUMBER(SEARCH("ZONIC",L120)),"Amicarbazone",IF(ISNUMBER(SEARCH("CRESCENDO",L120)),"Triclopyr-Butyric",IF(ISNUMBER(SEARCH("IMAZETHAPYR",L120)),"Imazethapyr",IF(ISNUMBER(SEARCH("TRICLOPYR",L120)),"Triclopyr",IF(ISNUMBER(SEARCH("ISOPROPYLAMINE",L120)),"Isopropylamine",IF(ISNUMBER(SEARCH("ABAMECTIM",L120)),"Abamectin",IF(ISNUMBER(SEARCH("SPERTO",L120)),"Bifenthrin","FIX IT!")))))))))))))))))))</f>
        <v>Cyhalothrin</v>
      </c>
      <c r="Q120" t="s">
        <v>3248</v>
      </c>
      <c r="R120" t="s">
        <v>3237</v>
      </c>
      <c r="S120">
        <f t="shared" si="6"/>
        <v>22.966507177033492</v>
      </c>
      <c r="T120" t="s">
        <v>3218</v>
      </c>
      <c r="U120" t="s">
        <v>3218</v>
      </c>
      <c r="V120" t="s">
        <v>3198</v>
      </c>
    </row>
    <row r="121" spans="1:22" ht="22" customHeight="1" x14ac:dyDescent="0.3">
      <c r="A121" s="5">
        <v>43979</v>
      </c>
      <c r="B121" s="16" t="str">
        <f t="shared" si="4"/>
        <v>May, 2020</v>
      </c>
      <c r="C121" s="16" t="str">
        <f t="shared" si="5"/>
        <v>May, 2020´</v>
      </c>
      <c r="D121" s="6" t="s">
        <v>126</v>
      </c>
      <c r="E121" s="11" t="s">
        <v>3314</v>
      </c>
      <c r="F121" s="6" t="s">
        <v>56</v>
      </c>
      <c r="G121" s="6" t="s">
        <v>312</v>
      </c>
      <c r="H121" s="6" t="s">
        <v>122</v>
      </c>
      <c r="I121" s="6" t="s">
        <v>45</v>
      </c>
      <c r="J121" s="6" t="s">
        <v>34</v>
      </c>
      <c r="K121" s="6" t="s">
        <v>141</v>
      </c>
      <c r="L121" s="6" t="s">
        <v>315</v>
      </c>
      <c r="M121" s="7">
        <v>241104</v>
      </c>
      <c r="N121" s="7">
        <v>241.1</v>
      </c>
      <c r="O121" s="7">
        <v>1725000</v>
      </c>
      <c r="P121" t="str">
        <f>IF(ISNUMBER(SEARCH("DIZONE",L121)),"Diuron",IF(ISNUMBER(SEARCH("GLUFOSINATE",L121)),"Glufosinate",IF(ISNUMBER(SEARCH("LAVA",L121)),"Tebuthiuron",IF(ISNUMBER(SEARCH("CARTAP",L121)),"Cartap Hydrochloride",IF(ISNUMBER(SEARCH("ZARTAN",L121)),"Metsulfuron",IF(ISNUMBER(SEARCH("METSULFURON",L121)),"Metsulfuron",IF(ISNUMBER(SEARCH("CHLORFLUAZURON",L121)),"Chlorfluazuron",IF(ISNUMBER(SEARCH("OMITE",L121)),"Propargite",IF(ISNUMBER(SEARCH("ORIS",L121)),"Amicarbazone",IF(ISNUMBER(SEARCH("AMICARBAZONE",L121)),"Amicarbazone",IF(ISNUMBER(SEARCH("2,4-D",L121)),"2,4-Dichlorophenoxyacetic Acid",IF(ISNUMBER(SEARCH("GLYPHOSATE",L121)),"Glyphosate",IF(ISNUMBER(SEARCH("FOMESAFEN",L121)),"Fomesafen","FIX IT!")))))))))))))</f>
        <v>2,4-Dichlorophenoxyacetic Acid</v>
      </c>
      <c r="Q121" t="s">
        <v>3215</v>
      </c>
      <c r="R121" t="s">
        <v>3216</v>
      </c>
      <c r="S121">
        <f t="shared" si="6"/>
        <v>7.1545888911009357</v>
      </c>
      <c r="T121" t="s">
        <v>3220</v>
      </c>
      <c r="U121" t="s">
        <v>3215</v>
      </c>
      <c r="V121" t="s">
        <v>3198</v>
      </c>
    </row>
    <row r="122" spans="1:22" ht="22" customHeight="1" x14ac:dyDescent="0.3">
      <c r="A122" s="2">
        <v>43979</v>
      </c>
      <c r="B122" s="16" t="str">
        <f t="shared" si="4"/>
        <v>May, 2020</v>
      </c>
      <c r="C122" s="16" t="str">
        <f t="shared" si="5"/>
        <v>May, 2020´</v>
      </c>
      <c r="D122" s="3" t="s">
        <v>31</v>
      </c>
      <c r="E122" s="11" t="s">
        <v>3314</v>
      </c>
      <c r="F122" s="3" t="s">
        <v>56</v>
      </c>
      <c r="G122" s="3" t="s">
        <v>127</v>
      </c>
      <c r="H122" s="3" t="s">
        <v>316</v>
      </c>
      <c r="I122" s="3" t="s">
        <v>45</v>
      </c>
      <c r="J122" s="3" t="s">
        <v>34</v>
      </c>
      <c r="K122" s="3" t="s">
        <v>318</v>
      </c>
      <c r="L122" s="3" t="s">
        <v>319</v>
      </c>
      <c r="M122" s="4">
        <v>241440</v>
      </c>
      <c r="N122" s="4">
        <v>241.44</v>
      </c>
      <c r="O122" s="4">
        <v>734000</v>
      </c>
      <c r="P122" t="str">
        <f>IF(ISNUMBER(SEARCH("DIZONE",L122)),"Diuron",IF(ISNUMBER(SEARCH("GLUFOSINATE",L122)),"Glufosinate",IF(ISNUMBER(SEARCH("LAVA",L122)),"Tebuthiuron",IF(ISNUMBER(SEARCH("CARTAP",L122)),"Cartap Hydrochloride",IF(ISNUMBER(SEARCH("ZARTAN",L122)),"Metsulfuron",IF(ISNUMBER(SEARCH("METSULFURON",L122)),"Metsulfuron",IF(ISNUMBER(SEARCH("CHLORFLUAZURON",L122)),"Chlorfluazuron",IF(ISNUMBER(SEARCH("OMITE",L122)),"Propargite",IF(ISNUMBER(SEARCH("ORIS",L122)),"Amicarbazone",IF(ISNUMBER(SEARCH("AMICARBAZONE",L122)),"Amicarbazone",IF(ISNUMBER(SEARCH("2,4-D",L122)),"2,4-Dichlorophenoxyacetic Acid",IF(ISNUMBER(SEARCH("GLYPHOSATE",L122)),"Glyphosate",IF(ISNUMBER(SEARCH("FOMESAFEN",L122)),"Fomesafen","FIX IT!")))))))))))))</f>
        <v>Glyphosate</v>
      </c>
      <c r="Q122" t="s">
        <v>3218</v>
      </c>
      <c r="R122" t="s">
        <v>3198</v>
      </c>
      <c r="S122">
        <f t="shared" si="6"/>
        <v>3.0400927766732937</v>
      </c>
      <c r="T122" t="s">
        <v>3301</v>
      </c>
      <c r="U122" t="s">
        <v>3215</v>
      </c>
      <c r="V122" t="s">
        <v>3243</v>
      </c>
    </row>
    <row r="123" spans="1:22" ht="22" customHeight="1" x14ac:dyDescent="0.3">
      <c r="A123" s="5">
        <v>43979</v>
      </c>
      <c r="B123" s="16" t="str">
        <f t="shared" si="4"/>
        <v>May, 2020</v>
      </c>
      <c r="C123" s="16" t="str">
        <f t="shared" si="5"/>
        <v>May, 2020´</v>
      </c>
      <c r="D123" s="6" t="s">
        <v>126</v>
      </c>
      <c r="E123" s="11" t="s">
        <v>3314</v>
      </c>
      <c r="F123" s="6" t="s">
        <v>56</v>
      </c>
      <c r="G123" s="6" t="s">
        <v>127</v>
      </c>
      <c r="H123" s="6" t="s">
        <v>122</v>
      </c>
      <c r="I123" s="6" t="s">
        <v>45</v>
      </c>
      <c r="J123" s="6" t="s">
        <v>34</v>
      </c>
      <c r="K123" s="6" t="s">
        <v>143</v>
      </c>
      <c r="L123" s="6" t="s">
        <v>144</v>
      </c>
      <c r="M123" s="7">
        <v>21200</v>
      </c>
      <c r="N123" s="7">
        <v>21.2</v>
      </c>
      <c r="O123" s="7">
        <v>201000</v>
      </c>
      <c r="P123" t="str">
        <f>IF(ISNUMBER(SEARCH("BROWSER",L123)),"Picloran",IF(ISNUMBER(SEARCH("NAVIGATOR",L123)),"Picloran",IF(ISNUMBER(SEARCH("BIOZYME",L123)),"Mineral Fertilizer",IF(ISNUMBER(SEARCH("K-FOL",L123)),"Calcium Citrate",IF(ISNUMBER(SEARCH("FOLTRON",L123)),"NPK Fertilizer",IF(ISNUMBER(SEARCH("CYHALOTHRI",L123)),"Cyhalothrin",IF(ISNUMBER(SEARCH("ACEFATO",L123)),"Acephate",IF(ISNUMBER(SEARCH("ACEPHATE",L123)),"Acephate",IF(ISNUMBER(SEARCH("MICROTHIOL",L123)),"Sulfur",IF(ISNUMBER(SEARCH("PROPICONAZOLE",L123)),"Propiconazole",IF(ISNUMBER(SEARCH("METHOMYL",L123)),"Methomyl",IF(ISNUMBER(SEARCH("IMIDACLOPRID",L123)),"Imidacloprid",IF(ISNUMBER(SEARCH("ZONIC",L123)),"Amicarbazone",IF(ISNUMBER(SEARCH("CRESCENDO",L123)),"Triclopyr-Butyric",IF(ISNUMBER(SEARCH("IMAZETHAPYR",L123)),"Imazethapyr",IF(ISNUMBER(SEARCH("TRICLOPYR",L123)),"Triclopyr",IF(ISNUMBER(SEARCH("ISOPROPYLAMINE",L123)),"Isopropylamine",IF(ISNUMBER(SEARCH("ABAMECTIM",L123)),"Abamectin",IF(ISNUMBER(SEARCH("SPERTO",L123)),"Bifenthrin","FIX IT!")))))))))))))))))))</f>
        <v>Methomyl</v>
      </c>
      <c r="Q123" t="s">
        <v>3215</v>
      </c>
      <c r="R123" t="s">
        <v>3243</v>
      </c>
      <c r="S123">
        <f t="shared" si="6"/>
        <v>9.4811320754716988</v>
      </c>
      <c r="T123" t="s">
        <v>3218</v>
      </c>
      <c r="U123" t="s">
        <v>3218</v>
      </c>
      <c r="V123" t="s">
        <v>3198</v>
      </c>
    </row>
    <row r="124" spans="1:22" ht="22" customHeight="1" x14ac:dyDescent="0.3">
      <c r="A124" s="2">
        <v>43979</v>
      </c>
      <c r="B124" s="16" t="str">
        <f t="shared" si="4"/>
        <v>May, 2020</v>
      </c>
      <c r="C124" s="16" t="str">
        <f t="shared" si="5"/>
        <v>May, 2020´</v>
      </c>
      <c r="D124" s="3" t="s">
        <v>126</v>
      </c>
      <c r="E124" s="11" t="s">
        <v>3314</v>
      </c>
      <c r="F124" s="3" t="s">
        <v>56</v>
      </c>
      <c r="G124" s="3" t="s">
        <v>127</v>
      </c>
      <c r="H124" s="3" t="s">
        <v>316</v>
      </c>
      <c r="I124" s="3" t="s">
        <v>45</v>
      </c>
      <c r="J124" s="3" t="s">
        <v>34</v>
      </c>
      <c r="K124" s="3" t="s">
        <v>318</v>
      </c>
      <c r="L124" s="3" t="s">
        <v>320</v>
      </c>
      <c r="M124" s="4">
        <v>265584.02</v>
      </c>
      <c r="N124" s="4">
        <v>265.58</v>
      </c>
      <c r="O124" s="4">
        <v>808000</v>
      </c>
      <c r="P124" t="str">
        <f t="shared" ref="P124:P132" si="7">IF(ISNUMBER(SEARCH("DIZONE",L124)),"Diuron",IF(ISNUMBER(SEARCH("GLUFOSINATE",L124)),"Glufosinate",IF(ISNUMBER(SEARCH("LAVA",L124)),"Tebuthiuron",IF(ISNUMBER(SEARCH("CARTAP",L124)),"Cartap Hydrochloride",IF(ISNUMBER(SEARCH("ZARTAN",L124)),"Metsulfuron",IF(ISNUMBER(SEARCH("METSULFURON",L124)),"Metsulfuron",IF(ISNUMBER(SEARCH("CHLORFLUAZURON",L124)),"Chlorfluazuron",IF(ISNUMBER(SEARCH("OMITE",L124)),"Propargite",IF(ISNUMBER(SEARCH("ORIS",L124)),"Amicarbazone",IF(ISNUMBER(SEARCH("AMICARBAZONE",L124)),"Amicarbazone",IF(ISNUMBER(SEARCH("2,4-D",L124)),"2,4-Dichlorophenoxyacetic Acid",IF(ISNUMBER(SEARCH("GLYPHOSATE",L124)),"Glyphosate",IF(ISNUMBER(SEARCH("FOMESAFEN",L124)),"Fomesafen","FIX IT!")))))))))))))</f>
        <v>Glyphosate</v>
      </c>
      <c r="Q124" t="s">
        <v>3218</v>
      </c>
      <c r="R124" t="s">
        <v>3198</v>
      </c>
      <c r="S124">
        <f t="shared" si="6"/>
        <v>3.0423517198060335</v>
      </c>
      <c r="T124" t="s">
        <v>3218</v>
      </c>
      <c r="U124" t="s">
        <v>3218</v>
      </c>
      <c r="V124" t="s">
        <v>3198</v>
      </c>
    </row>
    <row r="125" spans="1:22" ht="22" customHeight="1" x14ac:dyDescent="0.3">
      <c r="A125" s="2">
        <v>43976</v>
      </c>
      <c r="B125" s="16" t="str">
        <f t="shared" si="4"/>
        <v>May, 2020</v>
      </c>
      <c r="C125" s="16" t="str">
        <f t="shared" si="5"/>
        <v>May, 2020´</v>
      </c>
      <c r="D125" s="3" t="s">
        <v>31</v>
      </c>
      <c r="E125" s="11" t="s">
        <v>3314</v>
      </c>
      <c r="F125" s="3" t="s">
        <v>32</v>
      </c>
      <c r="G125" s="3" t="s">
        <v>325</v>
      </c>
      <c r="H125" s="3" t="s">
        <v>122</v>
      </c>
      <c r="I125" s="3" t="s">
        <v>45</v>
      </c>
      <c r="J125" s="3" t="s">
        <v>34</v>
      </c>
      <c r="K125" s="3" t="s">
        <v>187</v>
      </c>
      <c r="L125" s="3" t="s">
        <v>328</v>
      </c>
      <c r="M125" s="4">
        <v>29400</v>
      </c>
      <c r="N125" s="4">
        <v>29.4</v>
      </c>
      <c r="O125" s="4">
        <v>106000</v>
      </c>
      <c r="P125" t="str">
        <f t="shared" si="7"/>
        <v>Fomesafen</v>
      </c>
      <c r="Q125" t="s">
        <v>3215</v>
      </c>
      <c r="R125" t="s">
        <v>3198</v>
      </c>
      <c r="S125">
        <f t="shared" si="6"/>
        <v>3.6054421768707483</v>
      </c>
      <c r="T125" t="s">
        <v>3218</v>
      </c>
      <c r="U125" t="s">
        <v>3218</v>
      </c>
      <c r="V125" t="s">
        <v>3198</v>
      </c>
    </row>
    <row r="126" spans="1:22" ht="22" customHeight="1" x14ac:dyDescent="0.3">
      <c r="A126" s="5">
        <v>43976</v>
      </c>
      <c r="B126" s="16" t="str">
        <f t="shared" si="4"/>
        <v>May, 2020</v>
      </c>
      <c r="C126" s="16" t="str">
        <f t="shared" si="5"/>
        <v>May, 2020´</v>
      </c>
      <c r="D126" s="6" t="s">
        <v>31</v>
      </c>
      <c r="E126" s="11" t="s">
        <v>3314</v>
      </c>
      <c r="F126" s="6" t="s">
        <v>32</v>
      </c>
      <c r="G126" s="6" t="s">
        <v>274</v>
      </c>
      <c r="H126" s="6" t="s">
        <v>278</v>
      </c>
      <c r="I126" s="6" t="s">
        <v>45</v>
      </c>
      <c r="J126" s="6" t="s">
        <v>34</v>
      </c>
      <c r="K126" s="6" t="s">
        <v>280</v>
      </c>
      <c r="L126" s="6" t="s">
        <v>329</v>
      </c>
      <c r="M126" s="7">
        <v>22502</v>
      </c>
      <c r="N126" s="7">
        <v>22.5</v>
      </c>
      <c r="O126" s="13" t="s">
        <v>3323</v>
      </c>
      <c r="P126" t="str">
        <f t="shared" si="7"/>
        <v>Chlorfluazuron</v>
      </c>
      <c r="Q126" t="s">
        <v>3215</v>
      </c>
      <c r="R126" t="s">
        <v>3243</v>
      </c>
      <c r="S126">
        <f t="shared" si="6"/>
        <v>0</v>
      </c>
      <c r="T126" t="s">
        <v>3220</v>
      </c>
      <c r="U126" t="s">
        <v>3215</v>
      </c>
      <c r="V126" t="s">
        <v>3198</v>
      </c>
    </row>
    <row r="127" spans="1:22" ht="22" customHeight="1" x14ac:dyDescent="0.3">
      <c r="A127" s="5">
        <v>43976</v>
      </c>
      <c r="B127" s="16" t="str">
        <f t="shared" si="4"/>
        <v>May, 2020</v>
      </c>
      <c r="C127" s="16" t="str">
        <f t="shared" si="5"/>
        <v>May, 2020´</v>
      </c>
      <c r="D127" s="6" t="s">
        <v>126</v>
      </c>
      <c r="E127" s="11" t="s">
        <v>3314</v>
      </c>
      <c r="F127" s="6" t="s">
        <v>56</v>
      </c>
      <c r="G127" s="6" t="s">
        <v>127</v>
      </c>
      <c r="H127" s="6" t="s">
        <v>316</v>
      </c>
      <c r="I127" s="6" t="s">
        <v>45</v>
      </c>
      <c r="J127" s="6" t="s">
        <v>34</v>
      </c>
      <c r="K127" s="6" t="s">
        <v>318</v>
      </c>
      <c r="L127" s="6" t="s">
        <v>331</v>
      </c>
      <c r="M127" s="7">
        <v>241440</v>
      </c>
      <c r="N127" s="7">
        <v>241.44</v>
      </c>
      <c r="O127" s="7">
        <v>734000</v>
      </c>
      <c r="P127" t="str">
        <f t="shared" si="7"/>
        <v>Glyphosate</v>
      </c>
      <c r="Q127" t="s">
        <v>3218</v>
      </c>
      <c r="R127" t="s">
        <v>3198</v>
      </c>
      <c r="S127">
        <f t="shared" si="6"/>
        <v>3.0400927766732937</v>
      </c>
      <c r="T127" t="s">
        <v>3208</v>
      </c>
      <c r="U127" t="s">
        <v>3215</v>
      </c>
      <c r="V127" t="s">
        <v>3216</v>
      </c>
    </row>
    <row r="128" spans="1:22" ht="22" customHeight="1" x14ac:dyDescent="0.3">
      <c r="A128" s="2">
        <v>43976</v>
      </c>
      <c r="B128" s="16" t="str">
        <f t="shared" si="4"/>
        <v>May, 2020</v>
      </c>
      <c r="C128" s="16" t="str">
        <f t="shared" si="5"/>
        <v>May, 2020´</v>
      </c>
      <c r="D128" s="3" t="s">
        <v>126</v>
      </c>
      <c r="E128" s="11" t="s">
        <v>3314</v>
      </c>
      <c r="F128" s="3" t="s">
        <v>56</v>
      </c>
      <c r="G128" s="3" t="s">
        <v>127</v>
      </c>
      <c r="H128" s="3" t="s">
        <v>316</v>
      </c>
      <c r="I128" s="3" t="s">
        <v>45</v>
      </c>
      <c r="J128" s="3" t="s">
        <v>34</v>
      </c>
      <c r="K128" s="3" t="s">
        <v>318</v>
      </c>
      <c r="L128" s="3" t="s">
        <v>331</v>
      </c>
      <c r="M128" s="4">
        <v>241440</v>
      </c>
      <c r="N128" s="4">
        <v>241.44</v>
      </c>
      <c r="O128" s="4">
        <v>734000</v>
      </c>
      <c r="P128" t="str">
        <f t="shared" si="7"/>
        <v>Glyphosate</v>
      </c>
      <c r="Q128" t="s">
        <v>3218</v>
      </c>
      <c r="R128" t="s">
        <v>3198</v>
      </c>
      <c r="S128">
        <f t="shared" si="6"/>
        <v>3.0400927766732937</v>
      </c>
      <c r="T128" t="s">
        <v>3218</v>
      </c>
      <c r="U128" t="s">
        <v>3218</v>
      </c>
      <c r="V128" t="s">
        <v>3198</v>
      </c>
    </row>
    <row r="129" spans="1:22" ht="22" customHeight="1" x14ac:dyDescent="0.3">
      <c r="A129" s="5">
        <v>43976</v>
      </c>
      <c r="B129" s="16" t="str">
        <f t="shared" si="4"/>
        <v>May, 2020</v>
      </c>
      <c r="C129" s="16" t="str">
        <f t="shared" si="5"/>
        <v>May, 2020´</v>
      </c>
      <c r="D129" s="6" t="s">
        <v>126</v>
      </c>
      <c r="E129" s="11" t="s">
        <v>3314</v>
      </c>
      <c r="F129" s="6" t="s">
        <v>56</v>
      </c>
      <c r="G129" s="6" t="s">
        <v>127</v>
      </c>
      <c r="H129" s="6" t="s">
        <v>316</v>
      </c>
      <c r="I129" s="6" t="s">
        <v>45</v>
      </c>
      <c r="J129" s="6" t="s">
        <v>34</v>
      </c>
      <c r="K129" s="6" t="s">
        <v>318</v>
      </c>
      <c r="L129" s="6" t="s">
        <v>332</v>
      </c>
      <c r="M129" s="7">
        <v>72432</v>
      </c>
      <c r="N129" s="7">
        <v>72.430000000000007</v>
      </c>
      <c r="O129" s="7">
        <v>220000</v>
      </c>
      <c r="P129" t="str">
        <f t="shared" si="7"/>
        <v>Glyphosate</v>
      </c>
      <c r="Q129" t="s">
        <v>3218</v>
      </c>
      <c r="R129" t="s">
        <v>3198</v>
      </c>
      <c r="S129">
        <f t="shared" si="6"/>
        <v>3.037331566158604</v>
      </c>
      <c r="T129" t="s">
        <v>3211</v>
      </c>
      <c r="U129" t="s">
        <v>3270</v>
      </c>
      <c r="V129" t="s">
        <v>3198</v>
      </c>
    </row>
    <row r="130" spans="1:22" ht="22" customHeight="1" x14ac:dyDescent="0.3">
      <c r="A130" s="2">
        <v>43976</v>
      </c>
      <c r="B130" s="16" t="str">
        <f t="shared" si="4"/>
        <v>May, 2020</v>
      </c>
      <c r="C130" s="16" t="str">
        <f t="shared" si="5"/>
        <v>May, 2020´</v>
      </c>
      <c r="D130" s="3" t="s">
        <v>31</v>
      </c>
      <c r="E130" s="11" t="s">
        <v>3314</v>
      </c>
      <c r="F130" s="3" t="s">
        <v>32</v>
      </c>
      <c r="G130" s="3" t="s">
        <v>325</v>
      </c>
      <c r="H130" s="3" t="s">
        <v>122</v>
      </c>
      <c r="I130" s="3" t="s">
        <v>45</v>
      </c>
      <c r="J130" s="3" t="s">
        <v>34</v>
      </c>
      <c r="K130" s="3" t="s">
        <v>187</v>
      </c>
      <c r="L130" s="3" t="s">
        <v>333</v>
      </c>
      <c r="M130" s="4">
        <v>58800</v>
      </c>
      <c r="N130" s="4">
        <v>58.8</v>
      </c>
      <c r="O130" s="4">
        <v>212000</v>
      </c>
      <c r="P130" t="str">
        <f t="shared" si="7"/>
        <v>Fomesafen</v>
      </c>
      <c r="Q130" t="s">
        <v>3215</v>
      </c>
      <c r="R130" t="s">
        <v>3198</v>
      </c>
      <c r="S130">
        <f t="shared" si="6"/>
        <v>3.6054421768707483</v>
      </c>
      <c r="T130" t="s">
        <v>3226</v>
      </c>
      <c r="U130" t="s">
        <v>3261</v>
      </c>
      <c r="V130" t="s">
        <v>3243</v>
      </c>
    </row>
    <row r="131" spans="1:22" ht="22" customHeight="1" x14ac:dyDescent="0.3">
      <c r="A131" s="5">
        <v>43975</v>
      </c>
      <c r="B131" s="16" t="str">
        <f t="shared" ref="B131:B194" si="8">TEXT(A131, "MMMM, YYYY")</f>
        <v>May, 2020</v>
      </c>
      <c r="C131" s="16" t="str">
        <f t="shared" ref="C131:C194" si="9">B131&amp;"´"</f>
        <v>May, 2020´</v>
      </c>
      <c r="D131" s="6" t="s">
        <v>126</v>
      </c>
      <c r="E131" s="11" t="s">
        <v>3314</v>
      </c>
      <c r="F131" s="6" t="s">
        <v>56</v>
      </c>
      <c r="G131" s="6" t="s">
        <v>127</v>
      </c>
      <c r="H131" s="6" t="s">
        <v>122</v>
      </c>
      <c r="I131" s="6" t="s">
        <v>45</v>
      </c>
      <c r="J131" s="6" t="s">
        <v>34</v>
      </c>
      <c r="K131" s="6" t="s">
        <v>141</v>
      </c>
      <c r="L131" s="6" t="s">
        <v>334</v>
      </c>
      <c r="M131" s="7">
        <v>100600</v>
      </c>
      <c r="N131" s="7">
        <v>100.6</v>
      </c>
      <c r="O131" s="7">
        <v>720000</v>
      </c>
      <c r="P131" t="str">
        <f t="shared" si="7"/>
        <v>2,4-Dichlorophenoxyacetic Acid</v>
      </c>
      <c r="Q131" t="s">
        <v>3215</v>
      </c>
      <c r="R131" t="s">
        <v>3216</v>
      </c>
      <c r="S131">
        <f t="shared" ref="S131:S194" si="10">O131/M131</f>
        <v>7.1570576540755466</v>
      </c>
      <c r="T131" t="s">
        <v>3294</v>
      </c>
      <c r="U131" t="s">
        <v>3215</v>
      </c>
      <c r="V131" t="s">
        <v>3243</v>
      </c>
    </row>
    <row r="132" spans="1:22" ht="22" customHeight="1" x14ac:dyDescent="0.3">
      <c r="A132" s="2">
        <v>43975</v>
      </c>
      <c r="B132" s="16" t="str">
        <f t="shared" si="8"/>
        <v>May, 2020</v>
      </c>
      <c r="C132" s="16" t="str">
        <f t="shared" si="9"/>
        <v>May, 2020´</v>
      </c>
      <c r="D132" s="3" t="s">
        <v>126</v>
      </c>
      <c r="E132" s="11" t="s">
        <v>3314</v>
      </c>
      <c r="F132" s="3" t="s">
        <v>56</v>
      </c>
      <c r="G132" s="3" t="s">
        <v>127</v>
      </c>
      <c r="H132" s="3" t="s">
        <v>316</v>
      </c>
      <c r="I132" s="3" t="s">
        <v>45</v>
      </c>
      <c r="J132" s="3" t="s">
        <v>34</v>
      </c>
      <c r="K132" s="3" t="s">
        <v>318</v>
      </c>
      <c r="L132" s="3" t="s">
        <v>331</v>
      </c>
      <c r="M132" s="4">
        <v>241440</v>
      </c>
      <c r="N132" s="4">
        <v>241.44</v>
      </c>
      <c r="O132" s="4">
        <v>734000</v>
      </c>
      <c r="P132" t="str">
        <f t="shared" si="7"/>
        <v>Glyphosate</v>
      </c>
      <c r="Q132" t="s">
        <v>3218</v>
      </c>
      <c r="R132" t="s">
        <v>3198</v>
      </c>
      <c r="S132">
        <f t="shared" si="10"/>
        <v>3.0400927766732937</v>
      </c>
      <c r="T132" t="s">
        <v>3218</v>
      </c>
      <c r="U132" t="s">
        <v>3218</v>
      </c>
      <c r="V132" t="s">
        <v>3198</v>
      </c>
    </row>
    <row r="133" spans="1:22" ht="22" customHeight="1" x14ac:dyDescent="0.3">
      <c r="A133" s="5">
        <v>43975</v>
      </c>
      <c r="B133" s="16" t="str">
        <f t="shared" si="8"/>
        <v>May, 2020</v>
      </c>
      <c r="C133" s="16" t="str">
        <f t="shared" si="9"/>
        <v>May, 2020´</v>
      </c>
      <c r="D133" s="6" t="s">
        <v>31</v>
      </c>
      <c r="E133" s="11" t="s">
        <v>3314</v>
      </c>
      <c r="F133" s="6" t="s">
        <v>32</v>
      </c>
      <c r="G133" s="6" t="s">
        <v>185</v>
      </c>
      <c r="H133" s="6" t="s">
        <v>122</v>
      </c>
      <c r="I133" s="6" t="s">
        <v>45</v>
      </c>
      <c r="J133" s="6" t="s">
        <v>34</v>
      </c>
      <c r="K133" s="6" t="s">
        <v>187</v>
      </c>
      <c r="L133" s="6" t="s">
        <v>188</v>
      </c>
      <c r="M133" s="7">
        <v>6480</v>
      </c>
      <c r="N133" s="7">
        <v>6.48</v>
      </c>
      <c r="O133" s="7">
        <v>23300</v>
      </c>
      <c r="P133" t="s">
        <v>3211</v>
      </c>
      <c r="Q133" t="s">
        <v>3270</v>
      </c>
      <c r="R133" t="s">
        <v>3198</v>
      </c>
      <c r="S133">
        <f t="shared" si="10"/>
        <v>3.5956790123456792</v>
      </c>
      <c r="T133" t="s">
        <v>3218</v>
      </c>
      <c r="U133" t="s">
        <v>3218</v>
      </c>
      <c r="V133" t="s">
        <v>3198</v>
      </c>
    </row>
    <row r="134" spans="1:22" ht="22" customHeight="1" x14ac:dyDescent="0.3">
      <c r="A134" s="2">
        <v>43975</v>
      </c>
      <c r="B134" s="16" t="str">
        <f t="shared" si="8"/>
        <v>May, 2020</v>
      </c>
      <c r="C134" s="16" t="str">
        <f t="shared" si="9"/>
        <v>May, 2020´</v>
      </c>
      <c r="D134" s="3" t="s">
        <v>31</v>
      </c>
      <c r="E134" s="11" t="s">
        <v>3314</v>
      </c>
      <c r="F134" s="3" t="s">
        <v>32</v>
      </c>
      <c r="G134" s="3" t="s">
        <v>180</v>
      </c>
      <c r="H134" s="3" t="s">
        <v>122</v>
      </c>
      <c r="I134" s="3" t="s">
        <v>45</v>
      </c>
      <c r="J134" s="3" t="s">
        <v>34</v>
      </c>
      <c r="K134" s="3" t="s">
        <v>145</v>
      </c>
      <c r="L134" s="3" t="s">
        <v>335</v>
      </c>
      <c r="M134" s="4">
        <v>46800</v>
      </c>
      <c r="N134" s="4">
        <v>46.8</v>
      </c>
      <c r="O134" s="4">
        <v>263000</v>
      </c>
      <c r="P134" t="str">
        <f>IF(ISNUMBER(SEARCH("BIORISK",L134)),"Fertilizer",IF(ISNUMBER(SEARCH("DIFLUBENZURON",L134)),"Diflubenzuron",IF(ISNUMBER(SEARCH("K-TIONIC",L134)),"Fulvic Acids Fertilizers",IF(ISNUMBER(SEARCH("INICIATE",L134)),"Fipronil",IF(ISNUMBER(SEARCH("FIPRONIL",L134)),"Fipronil",IF(ISNUMBER(SEARCH("STAGE",L134)),"Clomazone",IF(ISNUMBER(SEARCH("CLOMAZONE",L134)),"Clomazone",IF(ISNUMBER(SEARCH("UNIMARK",L134)),"Metribuzin",IF(ISNUMBER(SEARCH("RIBUZIN",L134)),"Metribuzin",IF(ISNUMBER(SEARCH("UNITOP",L134)),"Not Identified","FIX IT!"))))))))))</f>
        <v>Fipronil</v>
      </c>
      <c r="Q134" t="s">
        <v>3261</v>
      </c>
      <c r="R134" t="s">
        <v>3243</v>
      </c>
      <c r="S134">
        <f t="shared" si="10"/>
        <v>5.6196581196581192</v>
      </c>
      <c r="T134" t="s">
        <v>3294</v>
      </c>
      <c r="U134" t="s">
        <v>3215</v>
      </c>
      <c r="V134" t="s">
        <v>3243</v>
      </c>
    </row>
    <row r="135" spans="1:22" ht="22" customHeight="1" x14ac:dyDescent="0.3">
      <c r="A135" s="5">
        <v>43975</v>
      </c>
      <c r="B135" s="16" t="str">
        <f t="shared" si="8"/>
        <v>May, 2020</v>
      </c>
      <c r="C135" s="16" t="str">
        <f t="shared" si="9"/>
        <v>May, 2020´</v>
      </c>
      <c r="D135" s="6" t="s">
        <v>126</v>
      </c>
      <c r="E135" s="11" t="s">
        <v>3314</v>
      </c>
      <c r="F135" s="6" t="s">
        <v>56</v>
      </c>
      <c r="G135" s="6" t="s">
        <v>336</v>
      </c>
      <c r="H135" s="6" t="s">
        <v>122</v>
      </c>
      <c r="I135" s="6" t="s">
        <v>45</v>
      </c>
      <c r="J135" s="6" t="s">
        <v>34</v>
      </c>
      <c r="K135" s="6" t="s">
        <v>143</v>
      </c>
      <c r="L135" s="6" t="s">
        <v>339</v>
      </c>
      <c r="M135" s="7">
        <v>64200</v>
      </c>
      <c r="N135" s="7">
        <v>64.2</v>
      </c>
      <c r="O135" s="7">
        <v>610000</v>
      </c>
      <c r="P135" t="str">
        <f>IF(ISNUMBER(SEARCH("BROWSER",L135)),"Picloran",IF(ISNUMBER(SEARCH("NAVIGATOR",L135)),"Picloran",IF(ISNUMBER(SEARCH("BIOZYME",L135)),"Mineral Fertilizer",IF(ISNUMBER(SEARCH("K-FOL",L135)),"Calcium Citrate",IF(ISNUMBER(SEARCH("FOLTRON",L135)),"NPK Fertilizer",IF(ISNUMBER(SEARCH("CYHALOTHRI",L135)),"Cyhalothrin",IF(ISNUMBER(SEARCH("ACEFATO",L135)),"Acephate",IF(ISNUMBER(SEARCH("ACEPHATE",L135)),"Acephate",IF(ISNUMBER(SEARCH("MICROTHIOL",L135)),"Sulfur",IF(ISNUMBER(SEARCH("PROPICONAZOLE",L135)),"Propiconazole",IF(ISNUMBER(SEARCH("METHOMYL",L135)),"Methomyl",IF(ISNUMBER(SEARCH("IMIDACLOPRID",L135)),"Imidacloprid",IF(ISNUMBER(SEARCH("ZONIC",L135)),"Amicarbazone",IF(ISNUMBER(SEARCH("CRESCENDO",L135)),"Triclopyr-Butyric",IF(ISNUMBER(SEARCH("IMAZETHAPYR",L135)),"Imazethapyr",IF(ISNUMBER(SEARCH("TRICLOPYR",L135)),"Triclopyr",IF(ISNUMBER(SEARCH("ISOPROPYLAMINE",L135)),"Isopropylamine",IF(ISNUMBER(SEARCH("ABAMECTIM",L135)),"Abamectin",IF(ISNUMBER(SEARCH("SPERTO",L135)),"Bifenthrin","FIX IT!")))))))))))))))))))</f>
        <v>Methomyl</v>
      </c>
      <c r="Q135" t="s">
        <v>3215</v>
      </c>
      <c r="R135" t="s">
        <v>3243</v>
      </c>
      <c r="S135">
        <f t="shared" si="10"/>
        <v>9.5015576323987538</v>
      </c>
      <c r="T135" t="s">
        <v>3302</v>
      </c>
      <c r="U135" t="s">
        <v>3215</v>
      </c>
      <c r="V135" t="s">
        <v>3242</v>
      </c>
    </row>
    <row r="136" spans="1:22" ht="22" customHeight="1" x14ac:dyDescent="0.3">
      <c r="A136" s="2">
        <v>43975</v>
      </c>
      <c r="B136" s="16" t="str">
        <f t="shared" si="8"/>
        <v>May, 2020</v>
      </c>
      <c r="C136" s="16" t="str">
        <f t="shared" si="9"/>
        <v>May, 2020´</v>
      </c>
      <c r="D136" s="3" t="s">
        <v>126</v>
      </c>
      <c r="E136" s="11" t="s">
        <v>3314</v>
      </c>
      <c r="F136" s="3" t="s">
        <v>56</v>
      </c>
      <c r="G136" s="3" t="s">
        <v>127</v>
      </c>
      <c r="H136" s="3" t="s">
        <v>316</v>
      </c>
      <c r="I136" s="3" t="s">
        <v>45</v>
      </c>
      <c r="J136" s="3" t="s">
        <v>34</v>
      </c>
      <c r="K136" s="3" t="s">
        <v>318</v>
      </c>
      <c r="L136" s="3" t="s">
        <v>340</v>
      </c>
      <c r="M136" s="4">
        <v>241440</v>
      </c>
      <c r="N136" s="4">
        <v>241.44</v>
      </c>
      <c r="O136" s="4">
        <v>734000</v>
      </c>
      <c r="P136" t="s">
        <v>3218</v>
      </c>
      <c r="Q136" t="s">
        <v>3218</v>
      </c>
      <c r="R136" t="s">
        <v>3198</v>
      </c>
      <c r="S136">
        <f t="shared" si="10"/>
        <v>3.0400927766732937</v>
      </c>
      <c r="T136" t="s">
        <v>3210</v>
      </c>
      <c r="U136" t="s">
        <v>3267</v>
      </c>
      <c r="V136" t="s">
        <v>3237</v>
      </c>
    </row>
    <row r="137" spans="1:22" ht="22" customHeight="1" x14ac:dyDescent="0.3">
      <c r="A137" s="5">
        <v>43975</v>
      </c>
      <c r="B137" s="16" t="str">
        <f t="shared" si="8"/>
        <v>May, 2020</v>
      </c>
      <c r="C137" s="16" t="str">
        <f t="shared" si="9"/>
        <v>May, 2020´</v>
      </c>
      <c r="D137" s="6" t="s">
        <v>126</v>
      </c>
      <c r="E137" s="11" t="s">
        <v>3314</v>
      </c>
      <c r="F137" s="6" t="s">
        <v>56</v>
      </c>
      <c r="G137" s="6" t="s">
        <v>127</v>
      </c>
      <c r="H137" s="6" t="s">
        <v>316</v>
      </c>
      <c r="I137" s="6" t="s">
        <v>45</v>
      </c>
      <c r="J137" s="6" t="s">
        <v>34</v>
      </c>
      <c r="K137" s="6" t="s">
        <v>318</v>
      </c>
      <c r="L137" s="6" t="s">
        <v>331</v>
      </c>
      <c r="M137" s="7">
        <v>241440</v>
      </c>
      <c r="N137" s="7">
        <v>241.44</v>
      </c>
      <c r="O137" s="7">
        <v>734000</v>
      </c>
      <c r="P137" t="str">
        <f>IF(ISNUMBER(SEARCH("DIZONE",L137)),"Diuron",IF(ISNUMBER(SEARCH("GLUFOSINATE",L137)),"Glufosinate",IF(ISNUMBER(SEARCH("LAVA",L137)),"Tebuthiuron",IF(ISNUMBER(SEARCH("CARTAP",L137)),"Cartap Hydrochloride",IF(ISNUMBER(SEARCH("ZARTAN",L137)),"Metsulfuron",IF(ISNUMBER(SEARCH("METSULFURON",L137)),"Metsulfuron",IF(ISNUMBER(SEARCH("CHLORFLUAZURON",L137)),"Chlorfluazuron",IF(ISNUMBER(SEARCH("OMITE",L137)),"Propargite",IF(ISNUMBER(SEARCH("ORIS",L137)),"Amicarbazone",IF(ISNUMBER(SEARCH("AMICARBAZONE",L137)),"Amicarbazone",IF(ISNUMBER(SEARCH("2,4-D",L137)),"2,4-Dichlorophenoxyacetic Acid",IF(ISNUMBER(SEARCH("GLYPHOSATE",L137)),"Glyphosate",IF(ISNUMBER(SEARCH("FOMESAFEN",L137)),"Fomesafen","FIX IT!")))))))))))))</f>
        <v>Glyphosate</v>
      </c>
      <c r="Q137" t="s">
        <v>3218</v>
      </c>
      <c r="R137" t="s">
        <v>3198</v>
      </c>
      <c r="S137">
        <f t="shared" si="10"/>
        <v>3.0400927766732937</v>
      </c>
      <c r="T137" t="s">
        <v>3259</v>
      </c>
      <c r="U137" t="s">
        <v>3230</v>
      </c>
      <c r="V137" t="s">
        <v>3225</v>
      </c>
    </row>
    <row r="138" spans="1:22" ht="22" customHeight="1" x14ac:dyDescent="0.3">
      <c r="A138" s="5">
        <v>43972</v>
      </c>
      <c r="B138" s="16" t="str">
        <f t="shared" si="8"/>
        <v>May, 2020</v>
      </c>
      <c r="C138" s="16" t="str">
        <f t="shared" si="9"/>
        <v>May, 2020´</v>
      </c>
      <c r="D138" s="6" t="s">
        <v>126</v>
      </c>
      <c r="E138" s="11" t="s">
        <v>3314</v>
      </c>
      <c r="F138" s="6" t="s">
        <v>56</v>
      </c>
      <c r="G138" s="6" t="s">
        <v>127</v>
      </c>
      <c r="H138" s="6" t="s">
        <v>122</v>
      </c>
      <c r="I138" s="6" t="s">
        <v>45</v>
      </c>
      <c r="J138" s="6" t="s">
        <v>34</v>
      </c>
      <c r="K138" s="6" t="s">
        <v>143</v>
      </c>
      <c r="L138" s="6" t="s">
        <v>144</v>
      </c>
      <c r="M138" s="7">
        <v>21200</v>
      </c>
      <c r="N138" s="7">
        <v>21.2</v>
      </c>
      <c r="O138" s="7">
        <v>201000</v>
      </c>
      <c r="P138" t="str">
        <f>IF(ISNUMBER(SEARCH("BROWSER",L138)),"Picloran",IF(ISNUMBER(SEARCH("NAVIGATOR",L138)),"Picloran",IF(ISNUMBER(SEARCH("BIOZYME",L138)),"Mineral Fertilizer",IF(ISNUMBER(SEARCH("K-FOL",L138)),"Calcium Citrate",IF(ISNUMBER(SEARCH("FOLTRON",L138)),"NPK Fertilizer",IF(ISNUMBER(SEARCH("CYHALOTHRI",L138)),"Cyhalothrin",IF(ISNUMBER(SEARCH("ACEFATO",L138)),"Acephate",IF(ISNUMBER(SEARCH("ACEPHATE",L138)),"Acephate",IF(ISNUMBER(SEARCH("MICROTHIOL",L138)),"Sulfur",IF(ISNUMBER(SEARCH("PROPICONAZOLE",L138)),"Propiconazole",IF(ISNUMBER(SEARCH("METHOMYL",L138)),"Methomyl",IF(ISNUMBER(SEARCH("IMIDACLOPRID",L138)),"Imidacloprid",IF(ISNUMBER(SEARCH("ZONIC",L138)),"Amicarbazone",IF(ISNUMBER(SEARCH("CRESCENDO",L138)),"Triclopyr-Butyric",IF(ISNUMBER(SEARCH("IMAZETHAPYR",L138)),"Imazethapyr",IF(ISNUMBER(SEARCH("TRICLOPYR",L138)),"Triclopyr",IF(ISNUMBER(SEARCH("ISOPROPYLAMINE",L138)),"Isopropylamine",IF(ISNUMBER(SEARCH("ABAMECTIM",L138)),"Abamectin",IF(ISNUMBER(SEARCH("SPERTO",L138)),"Bifenthrin","FIX IT!")))))))))))))))))))</f>
        <v>Methomyl</v>
      </c>
      <c r="Q138" t="s">
        <v>3215</v>
      </c>
      <c r="R138" t="s">
        <v>3243</v>
      </c>
      <c r="S138">
        <f t="shared" si="10"/>
        <v>9.4811320754716988</v>
      </c>
      <c r="T138" t="s">
        <v>3220</v>
      </c>
      <c r="U138" t="s">
        <v>3215</v>
      </c>
      <c r="V138" t="s">
        <v>3198</v>
      </c>
    </row>
    <row r="139" spans="1:22" ht="22" customHeight="1" x14ac:dyDescent="0.3">
      <c r="A139" s="2">
        <v>43970</v>
      </c>
      <c r="B139" s="16" t="str">
        <f t="shared" si="8"/>
        <v>May, 2020</v>
      </c>
      <c r="C139" s="16" t="str">
        <f t="shared" si="9"/>
        <v>May, 2020´</v>
      </c>
      <c r="D139" s="3" t="s">
        <v>31</v>
      </c>
      <c r="E139" s="11" t="s">
        <v>3314</v>
      </c>
      <c r="F139" s="3" t="s">
        <v>32</v>
      </c>
      <c r="G139" s="3" t="s">
        <v>347</v>
      </c>
      <c r="H139" s="3" t="s">
        <v>349</v>
      </c>
      <c r="I139" s="3" t="s">
        <v>45</v>
      </c>
      <c r="J139" s="3" t="s">
        <v>34</v>
      </c>
      <c r="K139" s="3" t="s">
        <v>353</v>
      </c>
      <c r="L139" s="13" t="s">
        <v>354</v>
      </c>
      <c r="M139" s="4">
        <v>64134</v>
      </c>
      <c r="N139" s="4">
        <v>64.13</v>
      </c>
      <c r="O139" s="4">
        <v>163000</v>
      </c>
      <c r="P139" t="str">
        <f>IF(ISNUMBER(SEARCH("THIRAM",L139)),"Thiram",IF(ISNUMBER(SEARCH("TEBUCONAZOLE",L139)),"Tebuconazole",IF(ISNUMBER(SEARCH("DIMETHYLAMINE",L139)),"Dimethylamine",IF(ISNUMBER(SEARCH("TRINCA",L139)),"Cyhalothrin",IF(ISNUMBER(SEARCH("CYHALOT",L139)),"Cyhalothrin",IF(ISNUMBER(SEARCH("PICLORAM",L139)),"Picloran",IF(ISNUMBER(SEARCH("PROPARGITE",L139)),"Propargite",IF(ISNUMBER(SEARCH("OMEGA",L139)),"Fertilizer",IF(ISNUMBER(SEARCH("ARTYS",L139)),"Dimethylamine",IF(ISNUMBER(SEARCH("ORTHOCIDE",L139)),"Captan","FIX IT!"))))))))))</f>
        <v>Thiram</v>
      </c>
      <c r="Q139" t="s">
        <v>3215</v>
      </c>
      <c r="R139" t="s">
        <v>3242</v>
      </c>
      <c r="S139">
        <f t="shared" si="10"/>
        <v>2.5415536221037205</v>
      </c>
      <c r="T139" t="s">
        <v>3220</v>
      </c>
      <c r="U139" t="s">
        <v>3215</v>
      </c>
      <c r="V139" t="s">
        <v>3198</v>
      </c>
    </row>
    <row r="140" spans="1:22" ht="22" customHeight="1" x14ac:dyDescent="0.3">
      <c r="A140" s="5">
        <v>43969</v>
      </c>
      <c r="B140" s="16" t="str">
        <f t="shared" si="8"/>
        <v>May, 2020</v>
      </c>
      <c r="C140" s="16" t="str">
        <f t="shared" si="9"/>
        <v>May, 2020´</v>
      </c>
      <c r="D140" s="6" t="s">
        <v>126</v>
      </c>
      <c r="E140" s="11" t="s">
        <v>3314</v>
      </c>
      <c r="F140" s="6" t="s">
        <v>56</v>
      </c>
      <c r="G140" s="6" t="s">
        <v>149</v>
      </c>
      <c r="H140" s="6" t="s">
        <v>152</v>
      </c>
      <c r="I140" s="6" t="s">
        <v>45</v>
      </c>
      <c r="J140" s="6" t="s">
        <v>34</v>
      </c>
      <c r="K140" s="6" t="s">
        <v>154</v>
      </c>
      <c r="L140" s="6" t="s">
        <v>257</v>
      </c>
      <c r="M140" s="7">
        <v>13660</v>
      </c>
      <c r="N140" s="7">
        <v>13.66</v>
      </c>
      <c r="O140" s="7">
        <v>314000</v>
      </c>
      <c r="P140" t="str">
        <f>IF(ISNUMBER(SEARCH("BROWSER",L140)),"Picloran",IF(ISNUMBER(SEARCH("NAVIGATOR",L140)),"Picloran",IF(ISNUMBER(SEARCH("BIOZYME",L140)),"Mineral Fertilizer",IF(ISNUMBER(SEARCH("K-FOL",L140)),"Calcium Citrate",IF(ISNUMBER(SEARCH("FOLTRON",L140)),"NPK Fertilizer",IF(ISNUMBER(SEARCH("CYHALOTHRI",L140)),"Cyhalothrin",IF(ISNUMBER(SEARCH("ACEFATO",L140)),"Acephate",IF(ISNUMBER(SEARCH("ACEPHATE",L140)),"Acephate",IF(ISNUMBER(SEARCH("MICROTHIOL",L140)),"Sulfur",IF(ISNUMBER(SEARCH("PROPICONAZOLE",L140)),"Propiconazole",IF(ISNUMBER(SEARCH("METHOMYL",L140)),"Methomyl",IF(ISNUMBER(SEARCH("IMIDACLOPRID",L140)),"Imidacloprid",IF(ISNUMBER(SEARCH("ZONIC",L140)),"Amicarbazone",IF(ISNUMBER(SEARCH("CRESCENDO",L140)),"Triclopyr-Butyric",IF(ISNUMBER(SEARCH("IMAZETHAPYR",L140)),"Imazethapyr",IF(ISNUMBER(SEARCH("TRICLOPYR",L140)),"Triclopyr",IF(ISNUMBER(SEARCH("ISOPROPYLAMINE",L140)),"Isopropylamine",IF(ISNUMBER(SEARCH("ABAMECTIM",L140)),"Abamectin",IF(ISNUMBER(SEARCH("SPERTO",L140)),"Bifenthrin","FIX IT!")))))))))))))))))))</f>
        <v>Imazethapyr</v>
      </c>
      <c r="Q140" t="s">
        <v>3267</v>
      </c>
      <c r="R140" t="s">
        <v>3237</v>
      </c>
      <c r="S140">
        <f t="shared" si="10"/>
        <v>22.986822840409957</v>
      </c>
      <c r="T140" t="s">
        <v>3294</v>
      </c>
      <c r="U140" t="s">
        <v>3215</v>
      </c>
      <c r="V140" t="s">
        <v>3243</v>
      </c>
    </row>
    <row r="141" spans="1:22" ht="22" customHeight="1" x14ac:dyDescent="0.3">
      <c r="A141" s="2">
        <v>43969</v>
      </c>
      <c r="B141" s="16" t="str">
        <f t="shared" si="8"/>
        <v>May, 2020</v>
      </c>
      <c r="C141" s="16" t="str">
        <f t="shared" si="9"/>
        <v>May, 2020´</v>
      </c>
      <c r="D141" s="3" t="s">
        <v>31</v>
      </c>
      <c r="E141" s="11" t="s">
        <v>3314</v>
      </c>
      <c r="F141" s="3" t="s">
        <v>32</v>
      </c>
      <c r="G141" s="3" t="s">
        <v>127</v>
      </c>
      <c r="H141" s="3" t="s">
        <v>122</v>
      </c>
      <c r="I141" s="3" t="s">
        <v>45</v>
      </c>
      <c r="J141" s="3" t="s">
        <v>34</v>
      </c>
      <c r="K141" s="3" t="s">
        <v>116</v>
      </c>
      <c r="L141" s="3" t="s">
        <v>356</v>
      </c>
      <c r="M141" s="4">
        <v>201600.01</v>
      </c>
      <c r="N141" s="4">
        <v>201.6</v>
      </c>
      <c r="O141" s="4">
        <v>1916000</v>
      </c>
      <c r="P141" t="str">
        <f>IF(ISNUMBER(SEARCH("BROWSER",L141)),"Picloran",IF(ISNUMBER(SEARCH("NAVIGATOR",L141)),"Picloran",IF(ISNUMBER(SEARCH("BIOZYME",L141)),"Mineral Fertilizer",IF(ISNUMBER(SEARCH("K-FOL",L141)),"Calcium Citrate",IF(ISNUMBER(SEARCH("FOLTRON",L141)),"NPK Fertilizer",IF(ISNUMBER(SEARCH("CYHALOTHRI",L141)),"Cyhalothrin",IF(ISNUMBER(SEARCH("ACEFATO",L141)),"Acephate",IF(ISNUMBER(SEARCH("ACEPHATE",L141)),"Acephate",IF(ISNUMBER(SEARCH("MICROTHIOL",L141)),"Sulfur",IF(ISNUMBER(SEARCH("PROPICONAZOLE",L141)),"Propiconazole",IF(ISNUMBER(SEARCH("METHOMYL",L141)),"Methomyl",IF(ISNUMBER(SEARCH("IMIDACLOPRID",L141)),"Imidacloprid",IF(ISNUMBER(SEARCH("ZONIC",L141)),"Amicarbazone",IF(ISNUMBER(SEARCH("CRESCENDO",L141)),"Triclopyr-Butyric",IF(ISNUMBER(SEARCH("IMAZETHAPYR",L141)),"Imazethapyr",IF(ISNUMBER(SEARCH("TRICLOPYR",L141)),"Triclopyr",IF(ISNUMBER(SEARCH("ISOPROPYLAMINE",L141)),"Isopropylamine",IF(ISNUMBER(SEARCH("ABAMECTIM",L141)),"Abamectin",IF(ISNUMBER(SEARCH("SPERTO",L141)),"Bifenthrin","FIX IT!")))))))))))))))))))</f>
        <v>Acephate</v>
      </c>
      <c r="Q141" t="s">
        <v>3230</v>
      </c>
      <c r="R141" t="s">
        <v>3243</v>
      </c>
      <c r="S141">
        <f t="shared" si="10"/>
        <v>9.5039677825412809</v>
      </c>
      <c r="T141" t="s">
        <v>3251</v>
      </c>
      <c r="U141" t="s">
        <v>3215</v>
      </c>
      <c r="V141" t="s">
        <v>3253</v>
      </c>
    </row>
    <row r="142" spans="1:22" ht="22" customHeight="1" x14ac:dyDescent="0.3">
      <c r="A142" s="5">
        <v>43969</v>
      </c>
      <c r="B142" s="16" t="str">
        <f t="shared" si="8"/>
        <v>May, 2020</v>
      </c>
      <c r="C142" s="16" t="str">
        <f t="shared" si="9"/>
        <v>May, 2020´</v>
      </c>
      <c r="D142" s="6" t="s">
        <v>31</v>
      </c>
      <c r="E142" s="11" t="s">
        <v>3314</v>
      </c>
      <c r="F142" s="6" t="s">
        <v>32</v>
      </c>
      <c r="G142" s="6" t="s">
        <v>127</v>
      </c>
      <c r="H142" s="6" t="s">
        <v>122</v>
      </c>
      <c r="I142" s="6" t="s">
        <v>45</v>
      </c>
      <c r="J142" s="6" t="s">
        <v>34</v>
      </c>
      <c r="K142" s="6" t="s">
        <v>187</v>
      </c>
      <c r="L142" s="6" t="s">
        <v>357</v>
      </c>
      <c r="M142" s="7">
        <v>28800</v>
      </c>
      <c r="N142" s="7">
        <v>28.8</v>
      </c>
      <c r="O142" s="7">
        <v>104000</v>
      </c>
      <c r="P142" t="str">
        <f>IF(ISNUMBER(SEARCH("DIZONE",L142)),"Diuron",IF(ISNUMBER(SEARCH("GLUFOSINATE",L142)),"Glufosinate",IF(ISNUMBER(SEARCH("LAVA",L142)),"Tebuthiuron",IF(ISNUMBER(SEARCH("CARTAP",L142)),"Cartap Hydrochloride",IF(ISNUMBER(SEARCH("ZARTAN",L142)),"Metsulfuron",IF(ISNUMBER(SEARCH("METSULFURON",L142)),"Metsulfuron",IF(ISNUMBER(SEARCH("CHLORFLUAZURON",L142)),"Chlorfluazuron",IF(ISNUMBER(SEARCH("OMITE",L142)),"Propargite",IF(ISNUMBER(SEARCH("ORIS",L142)),"Amicarbazone",IF(ISNUMBER(SEARCH("AMICARBAZONE",L142)),"Amicarbazone",IF(ISNUMBER(SEARCH("2,4-D",L142)),"2,4-Dichlorophenoxyacetic Acid",IF(ISNUMBER(SEARCH("GLYPHOSATE",L142)),"Glyphosate",IF(ISNUMBER(SEARCH("FOMESAFEN",L142)),"Fomesafen","FIX IT!")))))))))))))</f>
        <v>Fomesafen</v>
      </c>
      <c r="Q142" t="s">
        <v>3215</v>
      </c>
      <c r="R142" t="s">
        <v>3198</v>
      </c>
      <c r="S142">
        <f t="shared" si="10"/>
        <v>3.6111111111111112</v>
      </c>
      <c r="T142" t="s">
        <v>3233</v>
      </c>
      <c r="U142" t="s">
        <v>3284</v>
      </c>
      <c r="V142" t="s">
        <v>3242</v>
      </c>
    </row>
    <row r="143" spans="1:22" ht="22" customHeight="1" x14ac:dyDescent="0.3">
      <c r="A143" s="2">
        <v>43969</v>
      </c>
      <c r="B143" s="16" t="str">
        <f t="shared" si="8"/>
        <v>May, 2020</v>
      </c>
      <c r="C143" s="16" t="str">
        <f t="shared" si="9"/>
        <v>May, 2020´</v>
      </c>
      <c r="D143" s="3" t="s">
        <v>31</v>
      </c>
      <c r="E143" s="11" t="s">
        <v>3314</v>
      </c>
      <c r="F143" s="3" t="s">
        <v>32</v>
      </c>
      <c r="G143" s="3" t="s">
        <v>127</v>
      </c>
      <c r="H143" s="3" t="s">
        <v>122</v>
      </c>
      <c r="I143" s="3" t="s">
        <v>45</v>
      </c>
      <c r="J143" s="3" t="s">
        <v>34</v>
      </c>
      <c r="K143" s="3" t="s">
        <v>187</v>
      </c>
      <c r="L143" s="3" t="s">
        <v>357</v>
      </c>
      <c r="M143" s="4">
        <v>28800</v>
      </c>
      <c r="N143" s="4">
        <v>28.8</v>
      </c>
      <c r="O143" s="4">
        <v>104000</v>
      </c>
      <c r="P143" t="str">
        <f>IF(ISNUMBER(SEARCH("DIZONE",L143)),"Diuron",IF(ISNUMBER(SEARCH("GLUFOSINATE",L143)),"Glufosinate",IF(ISNUMBER(SEARCH("LAVA",L143)),"Tebuthiuron",IF(ISNUMBER(SEARCH("CARTAP",L143)),"Cartap Hydrochloride",IF(ISNUMBER(SEARCH("ZARTAN",L143)),"Metsulfuron",IF(ISNUMBER(SEARCH("METSULFURON",L143)),"Metsulfuron",IF(ISNUMBER(SEARCH("CHLORFLUAZURON",L143)),"Chlorfluazuron",IF(ISNUMBER(SEARCH("OMITE",L143)),"Propargite",IF(ISNUMBER(SEARCH("ORIS",L143)),"Amicarbazone",IF(ISNUMBER(SEARCH("AMICARBAZONE",L143)),"Amicarbazone",IF(ISNUMBER(SEARCH("2,4-D",L143)),"2,4-Dichlorophenoxyacetic Acid",IF(ISNUMBER(SEARCH("GLYPHOSATE",L143)),"Glyphosate",IF(ISNUMBER(SEARCH("FOMESAFEN",L143)),"Fomesafen","FIX IT!")))))))))))))</f>
        <v>Fomesafen</v>
      </c>
      <c r="Q143" t="s">
        <v>3215</v>
      </c>
      <c r="R143" t="s">
        <v>3198</v>
      </c>
      <c r="S143">
        <f t="shared" si="10"/>
        <v>3.6111111111111112</v>
      </c>
      <c r="T143" t="s">
        <v>3294</v>
      </c>
      <c r="U143" t="s">
        <v>3215</v>
      </c>
      <c r="V143" t="s">
        <v>3243</v>
      </c>
    </row>
    <row r="144" spans="1:22" ht="22" customHeight="1" x14ac:dyDescent="0.3">
      <c r="A144" s="5">
        <v>43968</v>
      </c>
      <c r="B144" s="16" t="str">
        <f t="shared" si="8"/>
        <v>May, 2020</v>
      </c>
      <c r="C144" s="16" t="str">
        <f t="shared" si="9"/>
        <v>May, 2020´</v>
      </c>
      <c r="D144" s="6" t="s">
        <v>126</v>
      </c>
      <c r="E144" s="11" t="s">
        <v>3314</v>
      </c>
      <c r="F144" s="6" t="s">
        <v>56</v>
      </c>
      <c r="G144" s="6" t="s">
        <v>127</v>
      </c>
      <c r="H144" s="6" t="s">
        <v>122</v>
      </c>
      <c r="I144" s="6" t="s">
        <v>45</v>
      </c>
      <c r="J144" s="6" t="s">
        <v>34</v>
      </c>
      <c r="K144" s="6" t="s">
        <v>143</v>
      </c>
      <c r="L144" s="6" t="s">
        <v>144</v>
      </c>
      <c r="M144" s="7">
        <v>21200</v>
      </c>
      <c r="N144" s="7">
        <v>21.2</v>
      </c>
      <c r="O144" s="7">
        <v>201000</v>
      </c>
      <c r="P144" t="str">
        <f>IF(ISNUMBER(SEARCH("BROWSER",L144)),"Picloran",IF(ISNUMBER(SEARCH("NAVIGATOR",L144)),"Picloran",IF(ISNUMBER(SEARCH("BIOZYME",L144)),"Mineral Fertilizer",IF(ISNUMBER(SEARCH("K-FOL",L144)),"Calcium Citrate",IF(ISNUMBER(SEARCH("FOLTRON",L144)),"NPK Fertilizer",IF(ISNUMBER(SEARCH("CYHALOTHRI",L144)),"Cyhalothrin",IF(ISNUMBER(SEARCH("ACEFATO",L144)),"Acephate",IF(ISNUMBER(SEARCH("ACEPHATE",L144)),"Acephate",IF(ISNUMBER(SEARCH("MICROTHIOL",L144)),"Sulfur",IF(ISNUMBER(SEARCH("PROPICONAZOLE",L144)),"Propiconazole",IF(ISNUMBER(SEARCH("METHOMYL",L144)),"Methomyl",IF(ISNUMBER(SEARCH("IMIDACLOPRID",L144)),"Imidacloprid",IF(ISNUMBER(SEARCH("ZONIC",L144)),"Amicarbazone",IF(ISNUMBER(SEARCH("CRESCENDO",L144)),"Triclopyr-Butyric",IF(ISNUMBER(SEARCH("IMAZETHAPYR",L144)),"Imazethapyr",IF(ISNUMBER(SEARCH("TRICLOPYR",L144)),"Triclopyr",IF(ISNUMBER(SEARCH("ISOPROPYLAMINE",L144)),"Isopropylamine",IF(ISNUMBER(SEARCH("ABAMECTIM",L144)),"Abamectin",IF(ISNUMBER(SEARCH("SPERTO",L144)),"Bifenthrin","FIX IT!")))))))))))))))))))</f>
        <v>Methomyl</v>
      </c>
      <c r="Q144" t="s">
        <v>3215</v>
      </c>
      <c r="R144" t="s">
        <v>3243</v>
      </c>
      <c r="S144">
        <f t="shared" si="10"/>
        <v>9.4811320754716988</v>
      </c>
      <c r="T144" t="s">
        <v>3218</v>
      </c>
      <c r="U144" t="s">
        <v>3218</v>
      </c>
      <c r="V144" t="s">
        <v>3198</v>
      </c>
    </row>
    <row r="145" spans="1:22" ht="22" customHeight="1" x14ac:dyDescent="0.3">
      <c r="A145" s="2">
        <v>43968</v>
      </c>
      <c r="B145" s="16" t="str">
        <f t="shared" si="8"/>
        <v>May, 2020</v>
      </c>
      <c r="C145" s="16" t="str">
        <f t="shared" si="9"/>
        <v>May, 2020´</v>
      </c>
      <c r="D145" s="3" t="s">
        <v>31</v>
      </c>
      <c r="E145" s="11" t="s">
        <v>3314</v>
      </c>
      <c r="F145" s="3" t="s">
        <v>32</v>
      </c>
      <c r="G145" s="3" t="s">
        <v>169</v>
      </c>
      <c r="H145" s="3" t="s">
        <v>122</v>
      </c>
      <c r="I145" s="3" t="s">
        <v>45</v>
      </c>
      <c r="J145" s="3" t="s">
        <v>34</v>
      </c>
      <c r="K145" s="3" t="s">
        <v>172</v>
      </c>
      <c r="L145" s="3" t="s">
        <v>358</v>
      </c>
      <c r="M145" s="4">
        <v>19800</v>
      </c>
      <c r="N145" s="4">
        <v>19.8</v>
      </c>
      <c r="O145" s="4">
        <v>273000</v>
      </c>
      <c r="P145" t="str">
        <f>IF(ISNUMBER(SEARCH("BIORISK",L145)),"Fertilizer",IF(ISNUMBER(SEARCH("DIFLUBENZURON",L145)),"Diflubenzuron",IF(ISNUMBER(SEARCH("K-TIONIC",L145)),"Fulvic Acids Fertilizers",IF(ISNUMBER(SEARCH("INICIATE",L145)),"Fipronil",IF(ISNUMBER(SEARCH("FIPRONIL",L145)),"Fipronil",IF(ISNUMBER(SEARCH("STAGE",L145)),"Clomazone",IF(ISNUMBER(SEARCH("CLOMAZONE",L145)),"Clomazone",IF(ISNUMBER(SEARCH("UNIMARK",L145)),"Metribuzin",IF(ISNUMBER(SEARCH("RIBUZIN",L145)),"Metribuzin",IF(ISNUMBER(SEARCH("UNITOP",L145)),"Not Identified","FIX IT!"))))))))))</f>
        <v>Diflubenzuron</v>
      </c>
      <c r="Q145" t="s">
        <v>3215</v>
      </c>
      <c r="R145" t="s">
        <v>3253</v>
      </c>
      <c r="S145">
        <f t="shared" si="10"/>
        <v>13.787878787878787</v>
      </c>
      <c r="T145" t="s">
        <v>3295</v>
      </c>
      <c r="U145" t="s">
        <v>3229</v>
      </c>
      <c r="V145" t="s">
        <v>3198</v>
      </c>
    </row>
    <row r="146" spans="1:22" ht="22" customHeight="1" x14ac:dyDescent="0.3">
      <c r="A146" s="5">
        <v>43968</v>
      </c>
      <c r="B146" s="16" t="str">
        <f t="shared" si="8"/>
        <v>May, 2020</v>
      </c>
      <c r="C146" s="16" t="str">
        <f t="shared" si="9"/>
        <v>May, 2020´</v>
      </c>
      <c r="D146" s="6" t="s">
        <v>31</v>
      </c>
      <c r="E146" s="11" t="s">
        <v>3314</v>
      </c>
      <c r="F146" s="6" t="s">
        <v>56</v>
      </c>
      <c r="G146" s="6" t="s">
        <v>359</v>
      </c>
      <c r="H146" s="6" t="s">
        <v>122</v>
      </c>
      <c r="I146" s="6" t="s">
        <v>45</v>
      </c>
      <c r="J146" s="6" t="s">
        <v>34</v>
      </c>
      <c r="K146" s="6" t="s">
        <v>361</v>
      </c>
      <c r="L146" s="6" t="s">
        <v>362</v>
      </c>
      <c r="M146" s="7">
        <v>53200</v>
      </c>
      <c r="N146" s="7">
        <v>53.2</v>
      </c>
      <c r="O146" s="7">
        <v>398000</v>
      </c>
      <c r="P146" t="str">
        <f>IF(ISNUMBER(SEARCH("THIRAM",L146)),"Thiram",IF(ISNUMBER(SEARCH("TEBUCONAZOLE",L146)),"Tebuconazole",IF(ISNUMBER(SEARCH("DIMETHYLAMINE",L146)),"Dimethylamine",IF(ISNUMBER(SEARCH("TRINCA",L146)),"Cyhalothrin",IF(ISNUMBER(SEARCH("CYHALOT",L146)),"Cyhalothrin",IF(ISNUMBER(SEARCH("PICLORAM",L146)),"Picloran",IF(ISNUMBER(SEARCH("PROPARGITE",L146)),"Propargite",IF(ISNUMBER(SEARCH("OMEGA",L146)),"Fertilizer",IF(ISNUMBER(SEARCH("ARTYS",L146)),"Dimethylamine",IF(ISNUMBER(SEARCH("ORTHOCIDE",L146)),"Captan","FIX IT!"))))))))))</f>
        <v>Tebuconazole</v>
      </c>
      <c r="Q146" t="s">
        <v>3284</v>
      </c>
      <c r="R146" t="s">
        <v>3242</v>
      </c>
      <c r="S146">
        <f t="shared" si="10"/>
        <v>7.481203007518797</v>
      </c>
      <c r="T146" t="s">
        <v>3205</v>
      </c>
      <c r="U146" t="s">
        <v>3238</v>
      </c>
      <c r="V146" t="s">
        <v>3225</v>
      </c>
    </row>
    <row r="147" spans="1:22" ht="22" customHeight="1" x14ac:dyDescent="0.3">
      <c r="A147" s="2">
        <v>43968</v>
      </c>
      <c r="B147" s="16" t="str">
        <f t="shared" si="8"/>
        <v>May, 2020</v>
      </c>
      <c r="C147" s="16" t="str">
        <f t="shared" si="9"/>
        <v>May, 2020´</v>
      </c>
      <c r="D147" s="3" t="s">
        <v>126</v>
      </c>
      <c r="E147" s="11" t="s">
        <v>3314</v>
      </c>
      <c r="F147" s="3" t="s">
        <v>56</v>
      </c>
      <c r="G147" s="3" t="s">
        <v>127</v>
      </c>
      <c r="H147" s="3" t="s">
        <v>122</v>
      </c>
      <c r="I147" s="3" t="s">
        <v>45</v>
      </c>
      <c r="J147" s="3" t="s">
        <v>34</v>
      </c>
      <c r="K147" s="3" t="s">
        <v>143</v>
      </c>
      <c r="L147" s="3" t="s">
        <v>199</v>
      </c>
      <c r="M147" s="4">
        <v>43200</v>
      </c>
      <c r="N147" s="4">
        <v>43.2</v>
      </c>
      <c r="O147" s="4">
        <v>411000</v>
      </c>
      <c r="P147" t="str">
        <f>IF(ISNUMBER(SEARCH("BROWSER",L147)),"Picloran",IF(ISNUMBER(SEARCH("NAVIGATOR",L147)),"Picloran",IF(ISNUMBER(SEARCH("BIOZYME",L147)),"Mineral Fertilizer",IF(ISNUMBER(SEARCH("K-FOL",L147)),"Calcium Citrate",IF(ISNUMBER(SEARCH("FOLTRON",L147)),"NPK Fertilizer",IF(ISNUMBER(SEARCH("CYHALOTHRI",L147)),"Cyhalothrin",IF(ISNUMBER(SEARCH("ACEFATO",L147)),"Acephate",IF(ISNUMBER(SEARCH("ACEPHATE",L147)),"Acephate",IF(ISNUMBER(SEARCH("MICROTHIOL",L147)),"Sulfur",IF(ISNUMBER(SEARCH("PROPICONAZOLE",L147)),"Propiconazole",IF(ISNUMBER(SEARCH("METHOMYL",L147)),"Methomyl",IF(ISNUMBER(SEARCH("IMIDACLOPRID",L147)),"Imidacloprid",IF(ISNUMBER(SEARCH("ZONIC",L147)),"Amicarbazone",IF(ISNUMBER(SEARCH("CRESCENDO",L147)),"Triclopyr-Butyric",IF(ISNUMBER(SEARCH("IMAZETHAPYR",L147)),"Imazethapyr",IF(ISNUMBER(SEARCH("TRICLOPYR",L147)),"Triclopyr",IF(ISNUMBER(SEARCH("ISOPROPYLAMINE",L147)),"Isopropylamine",IF(ISNUMBER(SEARCH("ABAMECTIM",L147)),"Abamectin",IF(ISNUMBER(SEARCH("SPERTO",L147)),"Bifenthrin","FIX IT!")))))))))))))))))))</f>
        <v>Methomyl</v>
      </c>
      <c r="Q147" t="s">
        <v>3215</v>
      </c>
      <c r="R147" t="s">
        <v>3243</v>
      </c>
      <c r="S147">
        <f t="shared" si="10"/>
        <v>9.5138888888888893</v>
      </c>
      <c r="T147" t="s">
        <v>3222</v>
      </c>
      <c r="U147" t="s">
        <v>3215</v>
      </c>
      <c r="V147" t="s">
        <v>3225</v>
      </c>
    </row>
    <row r="148" spans="1:22" ht="22" customHeight="1" x14ac:dyDescent="0.3">
      <c r="A148" s="5">
        <v>43968</v>
      </c>
      <c r="B148" s="16" t="str">
        <f t="shared" si="8"/>
        <v>May, 2020</v>
      </c>
      <c r="C148" s="16" t="str">
        <f t="shared" si="9"/>
        <v>May, 2020´</v>
      </c>
      <c r="D148" s="6" t="s">
        <v>126</v>
      </c>
      <c r="E148" s="11" t="s">
        <v>3314</v>
      </c>
      <c r="F148" s="6" t="s">
        <v>56</v>
      </c>
      <c r="G148" s="6" t="s">
        <v>127</v>
      </c>
      <c r="H148" s="6" t="s">
        <v>316</v>
      </c>
      <c r="I148" s="6" t="s">
        <v>45</v>
      </c>
      <c r="J148" s="6" t="s">
        <v>34</v>
      </c>
      <c r="K148" s="6" t="s">
        <v>318</v>
      </c>
      <c r="L148" s="6" t="s">
        <v>331</v>
      </c>
      <c r="M148" s="7">
        <v>241440</v>
      </c>
      <c r="N148" s="7">
        <v>241.44</v>
      </c>
      <c r="O148" s="7">
        <v>734000</v>
      </c>
      <c r="P148" t="str">
        <f>IF(ISNUMBER(SEARCH("DIZONE",L148)),"Diuron",IF(ISNUMBER(SEARCH("GLUFOSINATE",L148)),"Glufosinate",IF(ISNUMBER(SEARCH("LAVA",L148)),"Tebuthiuron",IF(ISNUMBER(SEARCH("CARTAP",L148)),"Cartap Hydrochloride",IF(ISNUMBER(SEARCH("ZARTAN",L148)),"Metsulfuron",IF(ISNUMBER(SEARCH("METSULFURON",L148)),"Metsulfuron",IF(ISNUMBER(SEARCH("CHLORFLUAZURON",L148)),"Chlorfluazuron",IF(ISNUMBER(SEARCH("OMITE",L148)),"Propargite",IF(ISNUMBER(SEARCH("ORIS",L148)),"Amicarbazone",IF(ISNUMBER(SEARCH("AMICARBAZONE",L148)),"Amicarbazone",IF(ISNUMBER(SEARCH("2,4-D",L148)),"2,4-Dichlorophenoxyacetic Acid",IF(ISNUMBER(SEARCH("GLYPHOSATE",L148)),"Glyphosate",IF(ISNUMBER(SEARCH("FOMESAFEN",L148)),"Fomesafen","FIX IT!")))))))))))))</f>
        <v>Glyphosate</v>
      </c>
      <c r="Q148" t="s">
        <v>3218</v>
      </c>
      <c r="R148" t="s">
        <v>3198</v>
      </c>
      <c r="S148">
        <f t="shared" si="10"/>
        <v>3.0400927766732937</v>
      </c>
      <c r="T148" t="s">
        <v>3232</v>
      </c>
      <c r="U148" t="s">
        <v>3254</v>
      </c>
      <c r="V148" t="s">
        <v>3216</v>
      </c>
    </row>
    <row r="149" spans="1:22" ht="22" customHeight="1" x14ac:dyDescent="0.3">
      <c r="A149" s="5">
        <v>43967</v>
      </c>
      <c r="B149" s="16" t="str">
        <f t="shared" si="8"/>
        <v>May, 2020</v>
      </c>
      <c r="C149" s="16" t="str">
        <f t="shared" si="9"/>
        <v>May, 2020´</v>
      </c>
      <c r="D149" s="6" t="s">
        <v>31</v>
      </c>
      <c r="E149" s="11" t="s">
        <v>3314</v>
      </c>
      <c r="F149" s="6" t="s">
        <v>56</v>
      </c>
      <c r="G149" s="6" t="s">
        <v>224</v>
      </c>
      <c r="H149" s="6" t="s">
        <v>321</v>
      </c>
      <c r="I149" s="6" t="s">
        <v>45</v>
      </c>
      <c r="J149" s="6" t="s">
        <v>34</v>
      </c>
      <c r="K149" s="6" t="s">
        <v>364</v>
      </c>
      <c r="L149" s="6" t="s">
        <v>365</v>
      </c>
      <c r="M149" s="7">
        <v>33360</v>
      </c>
      <c r="N149" s="7">
        <v>33.36</v>
      </c>
      <c r="O149" s="7">
        <v>2988000</v>
      </c>
      <c r="P149" t="str">
        <f>IF(ISNUMBER(SEARCH("DIZONE",L149)),"Diuron",IF(ISNUMBER(SEARCH("GLUFOSINATE",L149)),"Glufosinate",IF(ISNUMBER(SEARCH("LAVA",L149)),"Tebuthiuron",IF(ISNUMBER(SEARCH("CARTAP",L149)),"Cartap Hydrochloride",IF(ISNUMBER(SEARCH("ZARTAN",L149)),"Metsulfuron",IF(ISNUMBER(SEARCH("METSULFURON",L149)),"Metsulfuron",IF(ISNUMBER(SEARCH("CHLORFLUAZURON",L149)),"Chlorfluazuron",IF(ISNUMBER(SEARCH("OMITE",L149)),"Propargite",IF(ISNUMBER(SEARCH("ORIS",L149)),"Amicarbazone",IF(ISNUMBER(SEARCH("AMICARBAZONE",L149)),"Amicarbazone",IF(ISNUMBER(SEARCH("2,4-D",L149)),"2,4-Dichlorophenoxyacetic Acid",IF(ISNUMBER(SEARCH("GLYPHOSATE",L149)),"Glyphosate",IF(ISNUMBER(SEARCH("FOMESAFEN",L149)),"Fomesafen","FIX IT!")))))))))))))</f>
        <v>Amicarbazone</v>
      </c>
      <c r="Q149" t="s">
        <v>3229</v>
      </c>
      <c r="R149" t="s">
        <v>3198</v>
      </c>
      <c r="S149">
        <f t="shared" si="10"/>
        <v>89.568345323741013</v>
      </c>
      <c r="T149" t="s">
        <v>3223</v>
      </c>
      <c r="U149" t="s">
        <v>3221</v>
      </c>
      <c r="V149" t="s">
        <v>3224</v>
      </c>
    </row>
    <row r="150" spans="1:22" ht="22" customHeight="1" x14ac:dyDescent="0.3">
      <c r="A150" s="2">
        <v>43967</v>
      </c>
      <c r="B150" s="16" t="str">
        <f t="shared" si="8"/>
        <v>May, 2020</v>
      </c>
      <c r="C150" s="16" t="str">
        <f t="shared" si="9"/>
        <v>May, 2020´</v>
      </c>
      <c r="D150" s="3" t="s">
        <v>31</v>
      </c>
      <c r="E150" s="11" t="s">
        <v>3314</v>
      </c>
      <c r="F150" s="3" t="s">
        <v>32</v>
      </c>
      <c r="G150" s="3" t="s">
        <v>200</v>
      </c>
      <c r="H150" s="3" t="s">
        <v>210</v>
      </c>
      <c r="I150" s="3" t="s">
        <v>45</v>
      </c>
      <c r="J150" s="3" t="s">
        <v>34</v>
      </c>
      <c r="K150" s="3" t="s">
        <v>145</v>
      </c>
      <c r="L150" s="3" t="s">
        <v>370</v>
      </c>
      <c r="M150" s="4">
        <v>19350</v>
      </c>
      <c r="N150" s="4">
        <v>19.350000000000001</v>
      </c>
      <c r="O150" s="4">
        <v>242000</v>
      </c>
      <c r="P150" t="str">
        <f>IF(ISNUMBER(SEARCH("BROWSER",L150)),"Picloran",IF(ISNUMBER(SEARCH("NAVIGATOR",L150)),"Picloran",IF(ISNUMBER(SEARCH("BIOZYME",L150)),"Mineral Fertilizer",IF(ISNUMBER(SEARCH("K-FOL",L150)),"Calcium Citrate",IF(ISNUMBER(SEARCH("FOLTRON",L150)),"NPK Fertilizer",IF(ISNUMBER(SEARCH("CYHALOTHRI",L150)),"Cyhalothrin",IF(ISNUMBER(SEARCH("ACEFATO",L150)),"Acephate",IF(ISNUMBER(SEARCH("ACEPHATE",L150)),"Acephate",IF(ISNUMBER(SEARCH("MICROTHIOL",L150)),"Sulfur",IF(ISNUMBER(SEARCH("PROPICONAZOLE",L150)),"Propiconazole",IF(ISNUMBER(SEARCH("METHOMYL",L150)),"Methomyl",IF(ISNUMBER(SEARCH("IMIDACLOPRID",L150)),"Imidacloprid",IF(ISNUMBER(SEARCH("ZONIC",L150)),"Amicarbazone",IF(ISNUMBER(SEARCH("CRESCENDO",L150)),"Triclopyr-Butyric",IF(ISNUMBER(SEARCH("IMAZETHAPYR",L150)),"Imazethapyr",IF(ISNUMBER(SEARCH("TRICLOPYR",L150)),"Triclopyr",IF(ISNUMBER(SEARCH("ISOPROPYLAMINE",L150)),"Isopropylamine",IF(ISNUMBER(SEARCH("ABAMECTIM",L150)),"Abamectin",IF(ISNUMBER(SEARCH("SPERTO",L150)),"Bifenthrin","FIX IT!")))))))))))))))))))</f>
        <v>Bifenthrin</v>
      </c>
      <c r="Q150" t="s">
        <v>3238</v>
      </c>
      <c r="R150" t="s">
        <v>3243</v>
      </c>
      <c r="S150">
        <f t="shared" si="10"/>
        <v>12.506459948320414</v>
      </c>
      <c r="T150" t="s">
        <v>3294</v>
      </c>
      <c r="U150" t="s">
        <v>3215</v>
      </c>
      <c r="V150" t="s">
        <v>3243</v>
      </c>
    </row>
    <row r="151" spans="1:22" ht="22" customHeight="1" x14ac:dyDescent="0.3">
      <c r="A151" s="5">
        <v>43965</v>
      </c>
      <c r="B151" s="16" t="str">
        <f t="shared" si="8"/>
        <v>May, 2020</v>
      </c>
      <c r="C151" s="16" t="str">
        <f t="shared" si="9"/>
        <v>May, 2020´</v>
      </c>
      <c r="D151" s="6" t="s">
        <v>126</v>
      </c>
      <c r="E151" s="11" t="s">
        <v>3314</v>
      </c>
      <c r="F151" s="6" t="s">
        <v>56</v>
      </c>
      <c r="G151" s="6" t="s">
        <v>160</v>
      </c>
      <c r="H151" s="6" t="s">
        <v>122</v>
      </c>
      <c r="I151" s="6" t="s">
        <v>45</v>
      </c>
      <c r="J151" s="6" t="s">
        <v>34</v>
      </c>
      <c r="K151" s="6" t="s">
        <v>163</v>
      </c>
      <c r="L151" s="6" t="s">
        <v>164</v>
      </c>
      <c r="M151" s="7">
        <v>7462</v>
      </c>
      <c r="N151" s="7">
        <v>7.46</v>
      </c>
      <c r="O151" s="7">
        <v>139000</v>
      </c>
      <c r="P151" t="str">
        <f>IF(ISNUMBER(SEARCH("GLIFOSATO",L151)),"Glyphosate",IF(ISNUMBER(SEARCH("TRICLON",L151)),"Triclopyr",IF(ISNUMBER(SEARCH("ABAMECTIN",L151)),"Abamectin",IF(ISNUMBER(SEARCH("ANCOSAR",L151)),"Sodium Hydrogen Methylarsonate",IF(ISNUMBER(SEARCH("PERITO",L151)),"Acephate","FIX IT!")))))</f>
        <v>Abamectin</v>
      </c>
      <c r="Q151" t="s">
        <v>3215</v>
      </c>
      <c r="R151" t="s">
        <v>3243</v>
      </c>
      <c r="S151">
        <f t="shared" si="10"/>
        <v>18.62771374966497</v>
      </c>
      <c r="T151" t="s">
        <v>3294</v>
      </c>
      <c r="U151" t="s">
        <v>3215</v>
      </c>
      <c r="V151" t="s">
        <v>3243</v>
      </c>
    </row>
    <row r="152" spans="1:22" ht="22" customHeight="1" x14ac:dyDescent="0.3">
      <c r="A152" s="2">
        <v>43964</v>
      </c>
      <c r="B152" s="16" t="str">
        <f t="shared" si="8"/>
        <v>May, 2020</v>
      </c>
      <c r="C152" s="16" t="str">
        <f t="shared" si="9"/>
        <v>May, 2020´</v>
      </c>
      <c r="D152" s="3" t="s">
        <v>31</v>
      </c>
      <c r="E152" s="11" t="s">
        <v>3314</v>
      </c>
      <c r="F152" s="3" t="s">
        <v>56</v>
      </c>
      <c r="G152" s="3" t="s">
        <v>347</v>
      </c>
      <c r="H152" s="3" t="s">
        <v>371</v>
      </c>
      <c r="I152" s="3" t="s">
        <v>45</v>
      </c>
      <c r="J152" s="3" t="s">
        <v>34</v>
      </c>
      <c r="K152" s="3" t="s">
        <v>373</v>
      </c>
      <c r="L152" s="3" t="s">
        <v>374</v>
      </c>
      <c r="M152" s="4">
        <v>54900</v>
      </c>
      <c r="N152" s="4">
        <v>54.9</v>
      </c>
      <c r="O152" s="4">
        <v>100000</v>
      </c>
      <c r="P152" t="str">
        <f>IF(ISNUMBER(SEARCH("THIRAM",L152)),"Thiram",IF(ISNUMBER(SEARCH("TEBUCONAZOLE",L152)),"Tebuconazole",IF(ISNUMBER(SEARCH("DIMETHYLAMINE",L152)),"Dimethylamine",IF(ISNUMBER(SEARCH("TRINCA",L152)),"Cyhalothrin",IF(ISNUMBER(SEARCH("CYHALOT",L152)),"Cyhalothrin",IF(ISNUMBER(SEARCH("PICLORAM",L152)),"Picloran",IF(ISNUMBER(SEARCH("PROPARGITE",L152)),"Propargite",IF(ISNUMBER(SEARCH("OMEGA",L152)),"Fertilizer",IF(ISNUMBER(SEARCH("ARTYS",L152)),"Dimethylamine",IF(ISNUMBER(SEARCH("ORTHOCIDE",L152)),"Captan","FIX IT!"))))))))))</f>
        <v>Dimethylamine</v>
      </c>
      <c r="Q152" t="s">
        <v>3254</v>
      </c>
      <c r="R152" t="s">
        <v>3216</v>
      </c>
      <c r="S152">
        <f t="shared" si="10"/>
        <v>1.8214936247723132</v>
      </c>
      <c r="T152" t="s">
        <v>3250</v>
      </c>
      <c r="U152" t="s">
        <v>3248</v>
      </c>
      <c r="V152" t="s">
        <v>3237</v>
      </c>
    </row>
    <row r="153" spans="1:22" ht="22" customHeight="1" x14ac:dyDescent="0.3">
      <c r="A153" s="5">
        <v>43963</v>
      </c>
      <c r="B153" s="16" t="str">
        <f t="shared" si="8"/>
        <v>May, 2020</v>
      </c>
      <c r="C153" s="16" t="str">
        <f t="shared" si="9"/>
        <v>May, 2020´</v>
      </c>
      <c r="D153" s="6" t="s">
        <v>31</v>
      </c>
      <c r="E153" s="11" t="s">
        <v>3314</v>
      </c>
      <c r="F153" s="6" t="s">
        <v>32</v>
      </c>
      <c r="G153" s="6" t="s">
        <v>297</v>
      </c>
      <c r="H153" s="6" t="s">
        <v>301</v>
      </c>
      <c r="I153" s="6" t="s">
        <v>45</v>
      </c>
      <c r="J153" s="6" t="s">
        <v>34</v>
      </c>
      <c r="K153" s="6" t="s">
        <v>304</v>
      </c>
      <c r="L153" s="6" t="s">
        <v>375</v>
      </c>
      <c r="M153" s="7">
        <v>59292</v>
      </c>
      <c r="N153" s="7">
        <v>59.29</v>
      </c>
      <c r="O153" s="7">
        <v>470000</v>
      </c>
      <c r="P153" t="s">
        <v>3223</v>
      </c>
      <c r="Q153" t="s">
        <v>3221</v>
      </c>
      <c r="R153" t="s">
        <v>3224</v>
      </c>
      <c r="S153">
        <f t="shared" si="10"/>
        <v>7.9268704041017335</v>
      </c>
      <c r="T153" t="s">
        <v>3212</v>
      </c>
      <c r="U153" t="s">
        <v>3277</v>
      </c>
      <c r="V153" t="s">
        <v>3198</v>
      </c>
    </row>
    <row r="154" spans="1:22" ht="22" customHeight="1" x14ac:dyDescent="0.3">
      <c r="A154" s="5">
        <v>43961</v>
      </c>
      <c r="B154" s="16" t="str">
        <f t="shared" si="8"/>
        <v>May, 2020</v>
      </c>
      <c r="C154" s="16" t="str">
        <f t="shared" si="9"/>
        <v>May, 2020´</v>
      </c>
      <c r="D154" s="6" t="s">
        <v>126</v>
      </c>
      <c r="E154" s="11" t="s">
        <v>3314</v>
      </c>
      <c r="F154" s="6" t="s">
        <v>56</v>
      </c>
      <c r="G154" s="6" t="s">
        <v>175</v>
      </c>
      <c r="H154" s="6" t="s">
        <v>122</v>
      </c>
      <c r="I154" s="6" t="s">
        <v>45</v>
      </c>
      <c r="J154" s="6" t="s">
        <v>34</v>
      </c>
      <c r="K154" s="6" t="s">
        <v>143</v>
      </c>
      <c r="L154" s="6" t="s">
        <v>144</v>
      </c>
      <c r="M154" s="7">
        <v>21400</v>
      </c>
      <c r="N154" s="7">
        <v>21.4</v>
      </c>
      <c r="O154" s="7">
        <v>203000</v>
      </c>
      <c r="P154" t="str">
        <f>IF(ISNUMBER(SEARCH("BROWSER",L154)),"Picloran",IF(ISNUMBER(SEARCH("NAVIGATOR",L154)),"Picloran",IF(ISNUMBER(SEARCH("BIOZYME",L154)),"Mineral Fertilizer",IF(ISNUMBER(SEARCH("K-FOL",L154)),"Calcium Citrate",IF(ISNUMBER(SEARCH("FOLTRON",L154)),"NPK Fertilizer",IF(ISNUMBER(SEARCH("CYHALOTHRI",L154)),"Cyhalothrin",IF(ISNUMBER(SEARCH("ACEFATO",L154)),"Acephate",IF(ISNUMBER(SEARCH("ACEPHATE",L154)),"Acephate",IF(ISNUMBER(SEARCH("MICROTHIOL",L154)),"Sulfur",IF(ISNUMBER(SEARCH("PROPICONAZOLE",L154)),"Propiconazole",IF(ISNUMBER(SEARCH("METHOMYL",L154)),"Methomyl",IF(ISNUMBER(SEARCH("IMIDACLOPRID",L154)),"Imidacloprid",IF(ISNUMBER(SEARCH("ZONIC",L154)),"Amicarbazone",IF(ISNUMBER(SEARCH("CRESCENDO",L154)),"Triclopyr-Butyric",IF(ISNUMBER(SEARCH("IMAZETHAPYR",L154)),"Imazethapyr",IF(ISNUMBER(SEARCH("TRICLOPYR",L154)),"Triclopyr",IF(ISNUMBER(SEARCH("ISOPROPYLAMINE",L154)),"Isopropylamine",IF(ISNUMBER(SEARCH("ABAMECTIM",L154)),"Abamectin",IF(ISNUMBER(SEARCH("SPERTO",L154)),"Bifenthrin","FIX IT!")))))))))))))))))))</f>
        <v>Methomyl</v>
      </c>
      <c r="Q154" t="s">
        <v>3215</v>
      </c>
      <c r="R154" t="s">
        <v>3243</v>
      </c>
      <c r="S154">
        <f t="shared" si="10"/>
        <v>9.4859813084112155</v>
      </c>
      <c r="T154" t="s">
        <v>3233</v>
      </c>
      <c r="U154" t="s">
        <v>3284</v>
      </c>
      <c r="V154" t="s">
        <v>3242</v>
      </c>
    </row>
    <row r="155" spans="1:22" ht="22" customHeight="1" x14ac:dyDescent="0.3">
      <c r="A155" s="2">
        <v>43961</v>
      </c>
      <c r="B155" s="16" t="str">
        <f t="shared" si="8"/>
        <v>May, 2020</v>
      </c>
      <c r="C155" s="16" t="str">
        <f t="shared" si="9"/>
        <v>May, 2020´</v>
      </c>
      <c r="D155" s="3" t="s">
        <v>126</v>
      </c>
      <c r="E155" s="11" t="s">
        <v>3314</v>
      </c>
      <c r="F155" s="3" t="s">
        <v>56</v>
      </c>
      <c r="G155" s="3" t="s">
        <v>336</v>
      </c>
      <c r="H155" s="3" t="s">
        <v>122</v>
      </c>
      <c r="I155" s="3" t="s">
        <v>45</v>
      </c>
      <c r="J155" s="3" t="s">
        <v>34</v>
      </c>
      <c r="K155" s="3" t="s">
        <v>143</v>
      </c>
      <c r="L155" s="3" t="s">
        <v>199</v>
      </c>
      <c r="M155" s="4">
        <v>42800</v>
      </c>
      <c r="N155" s="4">
        <v>42.8</v>
      </c>
      <c r="O155" s="4">
        <v>407000</v>
      </c>
      <c r="P155" t="str">
        <f>IF(ISNUMBER(SEARCH("BROWSER",L155)),"Picloran",IF(ISNUMBER(SEARCH("NAVIGATOR",L155)),"Picloran",IF(ISNUMBER(SEARCH("BIOZYME",L155)),"Mineral Fertilizer",IF(ISNUMBER(SEARCH("K-FOL",L155)),"Calcium Citrate",IF(ISNUMBER(SEARCH("FOLTRON",L155)),"NPK Fertilizer",IF(ISNUMBER(SEARCH("CYHALOTHRI",L155)),"Cyhalothrin",IF(ISNUMBER(SEARCH("ACEFATO",L155)),"Acephate",IF(ISNUMBER(SEARCH("ACEPHATE",L155)),"Acephate",IF(ISNUMBER(SEARCH("MICROTHIOL",L155)),"Sulfur",IF(ISNUMBER(SEARCH("PROPICONAZOLE",L155)),"Propiconazole",IF(ISNUMBER(SEARCH("METHOMYL",L155)),"Methomyl",IF(ISNUMBER(SEARCH("IMIDACLOPRID",L155)),"Imidacloprid",IF(ISNUMBER(SEARCH("ZONIC",L155)),"Amicarbazone",IF(ISNUMBER(SEARCH("CRESCENDO",L155)),"Triclopyr-Butyric",IF(ISNUMBER(SEARCH("IMAZETHAPYR",L155)),"Imazethapyr",IF(ISNUMBER(SEARCH("TRICLOPYR",L155)),"Triclopyr",IF(ISNUMBER(SEARCH("ISOPROPYLAMINE",L155)),"Isopropylamine",IF(ISNUMBER(SEARCH("ABAMECTIM",L155)),"Abamectin",IF(ISNUMBER(SEARCH("SPERTO",L155)),"Bifenthrin","FIX IT!")))))))))))))))))))</f>
        <v>Methomyl</v>
      </c>
      <c r="Q155" t="s">
        <v>3215</v>
      </c>
      <c r="R155" t="s">
        <v>3243</v>
      </c>
      <c r="S155">
        <f t="shared" si="10"/>
        <v>9.509345794392523</v>
      </c>
      <c r="T155" t="s">
        <v>3208</v>
      </c>
      <c r="U155" t="s">
        <v>3215</v>
      </c>
      <c r="V155" t="s">
        <v>3216</v>
      </c>
    </row>
    <row r="156" spans="1:22" ht="22" customHeight="1" x14ac:dyDescent="0.3">
      <c r="A156" s="5">
        <v>43960</v>
      </c>
      <c r="B156" s="16" t="str">
        <f t="shared" si="8"/>
        <v>May, 2020</v>
      </c>
      <c r="C156" s="16" t="str">
        <f t="shared" si="9"/>
        <v>May, 2020´</v>
      </c>
      <c r="D156" s="6" t="s">
        <v>31</v>
      </c>
      <c r="E156" s="11" t="s">
        <v>3314</v>
      </c>
      <c r="F156" s="6" t="s">
        <v>32</v>
      </c>
      <c r="G156" s="6" t="s">
        <v>131</v>
      </c>
      <c r="H156" s="6" t="s">
        <v>113</v>
      </c>
      <c r="I156" s="6" t="s">
        <v>45</v>
      </c>
      <c r="J156" s="6" t="s">
        <v>34</v>
      </c>
      <c r="K156" s="6" t="s">
        <v>135</v>
      </c>
      <c r="L156" s="6" t="s">
        <v>384</v>
      </c>
      <c r="M156" s="7">
        <v>20900</v>
      </c>
      <c r="N156" s="7">
        <v>20.9</v>
      </c>
      <c r="O156" s="7">
        <v>480000</v>
      </c>
      <c r="P156" t="str">
        <f>IF(ISNUMBER(SEARCH("THIRAM",L156)),"Thiram",IF(ISNUMBER(SEARCH("TEBUCONAZOLE",L156)),"Tebuconazole",IF(ISNUMBER(SEARCH("DIMETHYLAMINE",L156)),"Dimethylamine",IF(ISNUMBER(SEARCH("TRINCA",L156)),"Cyhalothrin",IF(ISNUMBER(SEARCH("CYHALOT",L156)),"Cyhalothrin",IF(ISNUMBER(SEARCH("PICLORAM",L156)),"Picloran",IF(ISNUMBER(SEARCH("PROPARGITE",L156)),"Propargite",IF(ISNUMBER(SEARCH("OMEGA",L156)),"Fertilizer",IF(ISNUMBER(SEARCH("ARTYS",L156)),"Dimethylamine",IF(ISNUMBER(SEARCH("ORTHOCIDE",L156)),"Captan","FIX IT!"))))))))))</f>
        <v>Cyhalothrin</v>
      </c>
      <c r="Q156" t="s">
        <v>3248</v>
      </c>
      <c r="R156" t="s">
        <v>3237</v>
      </c>
      <c r="S156">
        <f t="shared" si="10"/>
        <v>22.966507177033492</v>
      </c>
      <c r="T156" t="s">
        <v>3294</v>
      </c>
      <c r="U156" t="s">
        <v>3215</v>
      </c>
      <c r="V156" t="s">
        <v>3243</v>
      </c>
    </row>
    <row r="157" spans="1:22" ht="22" customHeight="1" x14ac:dyDescent="0.3">
      <c r="A157" s="2">
        <v>43959</v>
      </c>
      <c r="B157" s="16" t="str">
        <f t="shared" si="8"/>
        <v>May, 2020</v>
      </c>
      <c r="C157" s="16" t="str">
        <f t="shared" si="9"/>
        <v>May, 2020´</v>
      </c>
      <c r="D157" s="3" t="s">
        <v>31</v>
      </c>
      <c r="E157" s="11" t="s">
        <v>3314</v>
      </c>
      <c r="F157" s="3" t="s">
        <v>56</v>
      </c>
      <c r="G157" s="3" t="s">
        <v>385</v>
      </c>
      <c r="H157" s="3" t="s">
        <v>122</v>
      </c>
      <c r="I157" s="3" t="s">
        <v>45</v>
      </c>
      <c r="J157" s="3" t="s">
        <v>34</v>
      </c>
      <c r="K157" s="3" t="s">
        <v>388</v>
      </c>
      <c r="L157" s="3" t="s">
        <v>389</v>
      </c>
      <c r="M157" s="4">
        <v>24120</v>
      </c>
      <c r="N157" s="4">
        <v>24.12</v>
      </c>
      <c r="O157" s="4">
        <v>722000</v>
      </c>
      <c r="P157" t="s">
        <v>3212</v>
      </c>
      <c r="Q157" t="s">
        <v>3277</v>
      </c>
      <c r="R157" t="s">
        <v>3198</v>
      </c>
      <c r="S157">
        <f t="shared" si="10"/>
        <v>29.933665008291875</v>
      </c>
      <c r="T157" t="s">
        <v>3222</v>
      </c>
      <c r="U157" t="s">
        <v>3215</v>
      </c>
      <c r="V157" t="s">
        <v>3225</v>
      </c>
    </row>
    <row r="158" spans="1:22" ht="22" customHeight="1" x14ac:dyDescent="0.3">
      <c r="A158" s="5">
        <v>43959</v>
      </c>
      <c r="B158" s="16" t="str">
        <f t="shared" si="8"/>
        <v>May, 2020</v>
      </c>
      <c r="C158" s="16" t="str">
        <f t="shared" si="9"/>
        <v>May, 2020´</v>
      </c>
      <c r="D158" s="6" t="s">
        <v>31</v>
      </c>
      <c r="E158" s="11" t="s">
        <v>3314</v>
      </c>
      <c r="F158" s="6" t="s">
        <v>56</v>
      </c>
      <c r="G158" s="6" t="s">
        <v>359</v>
      </c>
      <c r="H158" s="6" t="s">
        <v>122</v>
      </c>
      <c r="I158" s="6" t="s">
        <v>45</v>
      </c>
      <c r="J158" s="6" t="s">
        <v>34</v>
      </c>
      <c r="K158" s="6" t="s">
        <v>361</v>
      </c>
      <c r="L158" s="6" t="s">
        <v>390</v>
      </c>
      <c r="M158" s="7">
        <v>52800</v>
      </c>
      <c r="N158" s="7">
        <v>52.8</v>
      </c>
      <c r="O158" s="7">
        <v>395000</v>
      </c>
      <c r="P158" t="str">
        <f>IF(ISNUMBER(SEARCH("THIRAM",L158)),"Thiram",IF(ISNUMBER(SEARCH("TEBUCONAZOLE",L158)),"Tebuconazole",IF(ISNUMBER(SEARCH("DIMETHYLAMINE",L158)),"Dimethylamine",IF(ISNUMBER(SEARCH("TRINCA",L158)),"Cyhalothrin",IF(ISNUMBER(SEARCH("CYHALOT",L158)),"Cyhalothrin",IF(ISNUMBER(SEARCH("PICLORAM",L158)),"Picloran",IF(ISNUMBER(SEARCH("PROPARGITE",L158)),"Propargite",IF(ISNUMBER(SEARCH("OMEGA",L158)),"Fertilizer",IF(ISNUMBER(SEARCH("ARTYS",L158)),"Dimethylamine",IF(ISNUMBER(SEARCH("ORTHOCIDE",L158)),"Captan","FIX IT!"))))))))))</f>
        <v>Tebuconazole</v>
      </c>
      <c r="Q158" t="s">
        <v>3284</v>
      </c>
      <c r="R158" t="s">
        <v>3242</v>
      </c>
      <c r="S158">
        <f t="shared" si="10"/>
        <v>7.4810606060606064</v>
      </c>
      <c r="T158" t="s">
        <v>3294</v>
      </c>
      <c r="U158" t="s">
        <v>3215</v>
      </c>
      <c r="V158" t="s">
        <v>3243</v>
      </c>
    </row>
    <row r="159" spans="1:22" ht="22" customHeight="1" x14ac:dyDescent="0.3">
      <c r="A159" s="2">
        <v>43959</v>
      </c>
      <c r="B159" s="16" t="str">
        <f t="shared" si="8"/>
        <v>May, 2020</v>
      </c>
      <c r="C159" s="16" t="str">
        <f t="shared" si="9"/>
        <v>May, 2020´</v>
      </c>
      <c r="D159" s="3" t="s">
        <v>31</v>
      </c>
      <c r="E159" s="11" t="s">
        <v>3314</v>
      </c>
      <c r="F159" s="3" t="s">
        <v>32</v>
      </c>
      <c r="G159" s="3" t="s">
        <v>297</v>
      </c>
      <c r="H159" s="3" t="s">
        <v>301</v>
      </c>
      <c r="I159" s="3" t="s">
        <v>45</v>
      </c>
      <c r="J159" s="3" t="s">
        <v>34</v>
      </c>
      <c r="K159" s="3" t="s">
        <v>304</v>
      </c>
      <c r="L159" s="3" t="s">
        <v>391</v>
      </c>
      <c r="M159" s="4">
        <v>79056</v>
      </c>
      <c r="N159" s="4">
        <v>79.06</v>
      </c>
      <c r="O159" s="4">
        <v>627000</v>
      </c>
      <c r="P159" t="str">
        <f>IF(ISNUMBER(SEARCH("THIRAM",L159)),"Thiram",IF(ISNUMBER(SEARCH("TEBUCONAZOLE",L159)),"Tebuconazole",IF(ISNUMBER(SEARCH("DIMETHYLAMINE",L159)),"Dimethylamine",IF(ISNUMBER(SEARCH("TRINCA",L159)),"Cyhalothrin",IF(ISNUMBER(SEARCH("CYHALOT",L159)),"Cyhalothrin",IF(ISNUMBER(SEARCH("PICLORAM",L159)),"Picloran",IF(ISNUMBER(SEARCH("PROPARGITE",L159)),"Propargite",IF(ISNUMBER(SEARCH("OMEGA",L159)),"Fertilizer",IF(ISNUMBER(SEARCH("ARTYS",L159)),"Dimethylamine",IF(ISNUMBER(SEARCH("ORTHOCIDE",L159)),"Captan","FIX IT!"))))))))))</f>
        <v>Propargite</v>
      </c>
      <c r="Q159" t="str">
        <f>VLOOKUP(P159,T:V,2,FALSE)</f>
        <v>Omite</v>
      </c>
      <c r="R159" t="str">
        <f>VLOOKUP(Q159,U:W,2,FALSE)</f>
        <v>Acaricide</v>
      </c>
      <c r="S159">
        <f t="shared" si="10"/>
        <v>7.9310868245294479</v>
      </c>
      <c r="T159" t="s">
        <v>3218</v>
      </c>
      <c r="U159" t="s">
        <v>3218</v>
      </c>
      <c r="V159" t="s">
        <v>3198</v>
      </c>
    </row>
    <row r="160" spans="1:22" ht="22" customHeight="1" x14ac:dyDescent="0.3">
      <c r="A160" s="5">
        <v>43954</v>
      </c>
      <c r="B160" s="16" t="str">
        <f t="shared" si="8"/>
        <v>May, 2020</v>
      </c>
      <c r="C160" s="16" t="str">
        <f t="shared" si="9"/>
        <v>May, 2020´</v>
      </c>
      <c r="D160" s="6" t="s">
        <v>126</v>
      </c>
      <c r="E160" s="11" t="s">
        <v>3314</v>
      </c>
      <c r="F160" s="6" t="s">
        <v>56</v>
      </c>
      <c r="G160" s="6" t="s">
        <v>312</v>
      </c>
      <c r="H160" s="6" t="s">
        <v>122</v>
      </c>
      <c r="I160" s="6" t="s">
        <v>45</v>
      </c>
      <c r="J160" s="6" t="s">
        <v>34</v>
      </c>
      <c r="K160" s="6" t="s">
        <v>141</v>
      </c>
      <c r="L160" s="6" t="s">
        <v>394</v>
      </c>
      <c r="M160" s="7">
        <v>301380.01</v>
      </c>
      <c r="N160" s="7">
        <v>301.38</v>
      </c>
      <c r="O160" s="7">
        <v>2156000</v>
      </c>
      <c r="P160" t="str">
        <f>IF(ISNUMBER(SEARCH("DIZONE",L160)),"Diuron",IF(ISNUMBER(SEARCH("GLUFOSINATE",L160)),"Glufosinate",IF(ISNUMBER(SEARCH("LAVA",L160)),"Tebuthiuron",IF(ISNUMBER(SEARCH("CARTAP",L160)),"Cartap Hydrochloride",IF(ISNUMBER(SEARCH("ZARTAN",L160)),"Metsulfuron",IF(ISNUMBER(SEARCH("METSULFURON",L160)),"Metsulfuron",IF(ISNUMBER(SEARCH("CHLORFLUAZURON",L160)),"Chlorfluazuron",IF(ISNUMBER(SEARCH("OMITE",L160)),"Propargite",IF(ISNUMBER(SEARCH("ORIS",L160)),"Amicarbazone",IF(ISNUMBER(SEARCH("AMICARBAZONE",L160)),"Amicarbazone",IF(ISNUMBER(SEARCH("2,4-D",L160)),"2,4-Dichlorophenoxyacetic Acid",IF(ISNUMBER(SEARCH("GLYPHOSATE",L160)),"Glyphosate",IF(ISNUMBER(SEARCH("FOMESAFEN",L160)),"Fomesafen","FIX IT!")))))))))))))</f>
        <v>2,4-Dichlorophenoxyacetic Acid</v>
      </c>
      <c r="Q160" t="s">
        <v>3215</v>
      </c>
      <c r="R160" t="s">
        <v>3216</v>
      </c>
      <c r="S160">
        <f t="shared" si="10"/>
        <v>7.1537591361815931</v>
      </c>
      <c r="T160" t="s">
        <v>3218</v>
      </c>
      <c r="U160" t="s">
        <v>3218</v>
      </c>
      <c r="V160" t="s">
        <v>3198</v>
      </c>
    </row>
    <row r="161" spans="1:22" ht="22" customHeight="1" x14ac:dyDescent="0.3">
      <c r="A161" s="2">
        <v>43954</v>
      </c>
      <c r="B161" s="16" t="str">
        <f t="shared" si="8"/>
        <v>May, 2020</v>
      </c>
      <c r="C161" s="16" t="str">
        <f t="shared" si="9"/>
        <v>May, 2020´</v>
      </c>
      <c r="D161" s="3" t="s">
        <v>126</v>
      </c>
      <c r="E161" s="11" t="s">
        <v>3314</v>
      </c>
      <c r="F161" s="3" t="s">
        <v>56</v>
      </c>
      <c r="G161" s="3" t="s">
        <v>336</v>
      </c>
      <c r="H161" s="3" t="s">
        <v>122</v>
      </c>
      <c r="I161" s="3" t="s">
        <v>45</v>
      </c>
      <c r="J161" s="3" t="s">
        <v>34</v>
      </c>
      <c r="K161" s="3" t="s">
        <v>143</v>
      </c>
      <c r="L161" s="3" t="s">
        <v>144</v>
      </c>
      <c r="M161" s="4">
        <v>21400</v>
      </c>
      <c r="N161" s="4">
        <v>21.4</v>
      </c>
      <c r="O161" s="4">
        <v>203000</v>
      </c>
      <c r="P161" t="str">
        <f>IF(ISNUMBER(SEARCH("BROWSER",L161)),"Picloran",IF(ISNUMBER(SEARCH("NAVIGATOR",L161)),"Picloran",IF(ISNUMBER(SEARCH("BIOZYME",L161)),"Mineral Fertilizer",IF(ISNUMBER(SEARCH("K-FOL",L161)),"Calcium Citrate",IF(ISNUMBER(SEARCH("FOLTRON",L161)),"NPK Fertilizer",IF(ISNUMBER(SEARCH("CYHALOTHRI",L161)),"Cyhalothrin",IF(ISNUMBER(SEARCH("ACEFATO",L161)),"Acephate",IF(ISNUMBER(SEARCH("ACEPHATE",L161)),"Acephate",IF(ISNUMBER(SEARCH("MICROTHIOL",L161)),"Sulfur",IF(ISNUMBER(SEARCH("PROPICONAZOLE",L161)),"Propiconazole",IF(ISNUMBER(SEARCH("METHOMYL",L161)),"Methomyl",IF(ISNUMBER(SEARCH("IMIDACLOPRID",L161)),"Imidacloprid",IF(ISNUMBER(SEARCH("ZONIC",L161)),"Amicarbazone",IF(ISNUMBER(SEARCH("CRESCENDO",L161)),"Triclopyr-Butyric",IF(ISNUMBER(SEARCH("IMAZETHAPYR",L161)),"Imazethapyr",IF(ISNUMBER(SEARCH("TRICLOPYR",L161)),"Triclopyr",IF(ISNUMBER(SEARCH("ISOPROPYLAMINE",L161)),"Isopropylamine",IF(ISNUMBER(SEARCH("ABAMECTIM",L161)),"Abamectin",IF(ISNUMBER(SEARCH("SPERTO",L161)),"Bifenthrin","FIX IT!")))))))))))))))))))</f>
        <v>Methomyl</v>
      </c>
      <c r="Q161" t="s">
        <v>3215</v>
      </c>
      <c r="R161" t="s">
        <v>3243</v>
      </c>
      <c r="S161">
        <f t="shared" si="10"/>
        <v>9.4859813084112155</v>
      </c>
      <c r="T161" t="s">
        <v>3218</v>
      </c>
      <c r="U161" t="s">
        <v>3218</v>
      </c>
      <c r="V161" t="s">
        <v>3198</v>
      </c>
    </row>
    <row r="162" spans="1:22" ht="22" customHeight="1" x14ac:dyDescent="0.3">
      <c r="A162" s="5">
        <v>43948</v>
      </c>
      <c r="B162" s="16" t="str">
        <f t="shared" si="8"/>
        <v>April, 2020</v>
      </c>
      <c r="C162" s="16" t="str">
        <f t="shared" si="9"/>
        <v>April, 2020´</v>
      </c>
      <c r="D162" s="6" t="s">
        <v>126</v>
      </c>
      <c r="E162" s="11" t="s">
        <v>3314</v>
      </c>
      <c r="F162" s="6" t="s">
        <v>56</v>
      </c>
      <c r="G162" s="6" t="s">
        <v>160</v>
      </c>
      <c r="H162" s="6" t="s">
        <v>122</v>
      </c>
      <c r="I162" s="6" t="s">
        <v>45</v>
      </c>
      <c r="J162" s="6" t="s">
        <v>34</v>
      </c>
      <c r="K162" s="6" t="s">
        <v>163</v>
      </c>
      <c r="L162" s="6" t="s">
        <v>400</v>
      </c>
      <c r="M162" s="7">
        <v>7462</v>
      </c>
      <c r="N162" s="7">
        <v>7.46</v>
      </c>
      <c r="O162" s="7">
        <v>133000</v>
      </c>
      <c r="P162" t="str">
        <f>IF(ISNUMBER(SEARCH("GLIFOSATO",L162)),"Glyphosate",IF(ISNUMBER(SEARCH("TRICLON",L162)),"Triclopyr",IF(ISNUMBER(SEARCH("ABAMECTIN",L162)),"Abamectin",IF(ISNUMBER(SEARCH("ANCOSAR",L162)),"Sodium Hydrogen Methylarsonate",IF(ISNUMBER(SEARCH("PERITO",L162)),"Acephate","FIX IT!")))))</f>
        <v>Abamectin</v>
      </c>
      <c r="Q162" t="s">
        <v>3215</v>
      </c>
      <c r="R162" t="s">
        <v>3243</v>
      </c>
      <c r="S162">
        <f t="shared" si="10"/>
        <v>17.823639774859288</v>
      </c>
      <c r="T162" t="s">
        <v>3257</v>
      </c>
      <c r="U162" t="s">
        <v>3256</v>
      </c>
      <c r="V162" t="s">
        <v>3257</v>
      </c>
    </row>
    <row r="163" spans="1:22" ht="22" customHeight="1" x14ac:dyDescent="0.3">
      <c r="A163" s="2">
        <v>43948</v>
      </c>
      <c r="B163" s="16" t="str">
        <f t="shared" si="8"/>
        <v>April, 2020</v>
      </c>
      <c r="C163" s="16" t="str">
        <f t="shared" si="9"/>
        <v>April, 2020´</v>
      </c>
      <c r="D163" s="3" t="s">
        <v>126</v>
      </c>
      <c r="E163" s="11" t="s">
        <v>3314</v>
      </c>
      <c r="F163" s="3" t="s">
        <v>56</v>
      </c>
      <c r="G163" s="3" t="s">
        <v>127</v>
      </c>
      <c r="H163" s="3" t="s">
        <v>122</v>
      </c>
      <c r="I163" s="3" t="s">
        <v>45</v>
      </c>
      <c r="J163" s="3" t="s">
        <v>34</v>
      </c>
      <c r="K163" s="3" t="s">
        <v>143</v>
      </c>
      <c r="L163" s="3" t="s">
        <v>199</v>
      </c>
      <c r="M163" s="4">
        <v>43200</v>
      </c>
      <c r="N163" s="4">
        <v>43.2</v>
      </c>
      <c r="O163" s="4">
        <v>401000</v>
      </c>
      <c r="P163" t="str">
        <f>IF(ISNUMBER(SEARCH("BROWSER",L163)),"Picloran",IF(ISNUMBER(SEARCH("NAVIGATOR",L163)),"Picloran",IF(ISNUMBER(SEARCH("BIOZYME",L163)),"Mineral Fertilizer",IF(ISNUMBER(SEARCH("K-FOL",L163)),"Calcium Citrate",IF(ISNUMBER(SEARCH("FOLTRON",L163)),"NPK Fertilizer",IF(ISNUMBER(SEARCH("CYHALOTHRI",L163)),"Cyhalothrin",IF(ISNUMBER(SEARCH("ACEFATO",L163)),"Acephate",IF(ISNUMBER(SEARCH("ACEPHATE",L163)),"Acephate",IF(ISNUMBER(SEARCH("MICROTHIOL",L163)),"Sulfur",IF(ISNUMBER(SEARCH("PROPICONAZOLE",L163)),"Propiconazole",IF(ISNUMBER(SEARCH("METHOMYL",L163)),"Methomyl",IF(ISNUMBER(SEARCH("IMIDACLOPRID",L163)),"Imidacloprid",IF(ISNUMBER(SEARCH("ZONIC",L163)),"Amicarbazone",IF(ISNUMBER(SEARCH("CRESCENDO",L163)),"Triclopyr-Butyric",IF(ISNUMBER(SEARCH("IMAZETHAPYR",L163)),"Imazethapyr",IF(ISNUMBER(SEARCH("TRICLOPYR",L163)),"Triclopyr",IF(ISNUMBER(SEARCH("ISOPROPYLAMINE",L163)),"Isopropylamine",IF(ISNUMBER(SEARCH("ABAMECTIM",L163)),"Abamectin",IF(ISNUMBER(SEARCH("SPERTO",L163)),"Bifenthrin","FIX IT!")))))))))))))))))))</f>
        <v>Methomyl</v>
      </c>
      <c r="Q163" t="s">
        <v>3215</v>
      </c>
      <c r="R163" t="s">
        <v>3243</v>
      </c>
      <c r="S163">
        <f t="shared" si="10"/>
        <v>9.2824074074074066</v>
      </c>
      <c r="T163" t="s">
        <v>3208</v>
      </c>
      <c r="U163" t="s">
        <v>3215</v>
      </c>
      <c r="V163" t="s">
        <v>3216</v>
      </c>
    </row>
    <row r="164" spans="1:22" ht="22" customHeight="1" x14ac:dyDescent="0.3">
      <c r="A164" s="5">
        <v>43947</v>
      </c>
      <c r="B164" s="16" t="str">
        <f t="shared" si="8"/>
        <v>April, 2020</v>
      </c>
      <c r="C164" s="16" t="str">
        <f t="shared" si="9"/>
        <v>April, 2020´</v>
      </c>
      <c r="D164" s="6" t="s">
        <v>126</v>
      </c>
      <c r="E164" s="11" t="s">
        <v>3314</v>
      </c>
      <c r="F164" s="6" t="s">
        <v>56</v>
      </c>
      <c r="G164" s="6" t="s">
        <v>401</v>
      </c>
      <c r="H164" s="6" t="s">
        <v>316</v>
      </c>
      <c r="I164" s="6" t="s">
        <v>45</v>
      </c>
      <c r="J164" s="6" t="s">
        <v>34</v>
      </c>
      <c r="K164" s="6" t="s">
        <v>318</v>
      </c>
      <c r="L164" s="6" t="s">
        <v>331</v>
      </c>
      <c r="M164" s="7">
        <v>241200</v>
      </c>
      <c r="N164" s="7">
        <v>241.2</v>
      </c>
      <c r="O164" s="7">
        <v>747000</v>
      </c>
      <c r="P164" t="s">
        <v>3218</v>
      </c>
      <c r="Q164" t="s">
        <v>3218</v>
      </c>
      <c r="R164" t="s">
        <v>3198</v>
      </c>
      <c r="S164">
        <f t="shared" si="10"/>
        <v>3.0970149253731343</v>
      </c>
      <c r="T164" t="s">
        <v>3232</v>
      </c>
      <c r="U164" t="s">
        <v>3254</v>
      </c>
      <c r="V164" t="s">
        <v>3216</v>
      </c>
    </row>
    <row r="165" spans="1:22" ht="22" customHeight="1" x14ac:dyDescent="0.3">
      <c r="A165" s="2">
        <v>43947</v>
      </c>
      <c r="B165" s="16" t="str">
        <f t="shared" si="8"/>
        <v>April, 2020</v>
      </c>
      <c r="C165" s="16" t="str">
        <f t="shared" si="9"/>
        <v>April, 2020´</v>
      </c>
      <c r="D165" s="3" t="s">
        <v>126</v>
      </c>
      <c r="E165" s="11" t="s">
        <v>3314</v>
      </c>
      <c r="F165" s="3" t="s">
        <v>56</v>
      </c>
      <c r="G165" s="3" t="s">
        <v>401</v>
      </c>
      <c r="H165" s="3" t="s">
        <v>316</v>
      </c>
      <c r="I165" s="3" t="s">
        <v>45</v>
      </c>
      <c r="J165" s="3" t="s">
        <v>34</v>
      </c>
      <c r="K165" s="3" t="s">
        <v>318</v>
      </c>
      <c r="L165" s="3" t="s">
        <v>331</v>
      </c>
      <c r="M165" s="4">
        <v>241200</v>
      </c>
      <c r="N165" s="4">
        <v>241.2</v>
      </c>
      <c r="O165" s="4">
        <v>747000</v>
      </c>
      <c r="P165" t="str">
        <f>IF(ISNUMBER(SEARCH("DIZONE",L165)),"Diuron",IF(ISNUMBER(SEARCH("GLUFOSINATE",L165)),"Glufosinate",IF(ISNUMBER(SEARCH("LAVA",L165)),"Tebuthiuron",IF(ISNUMBER(SEARCH("CARTAP",L165)),"Cartap Hydrochloride",IF(ISNUMBER(SEARCH("ZARTAN",L165)),"Metsulfuron",IF(ISNUMBER(SEARCH("METSULFURON",L165)),"Metsulfuron",IF(ISNUMBER(SEARCH("CHLORFLUAZURON",L165)),"Chlorfluazuron",IF(ISNUMBER(SEARCH("OMITE",L165)),"Propargite",IF(ISNUMBER(SEARCH("ORIS",L165)),"Amicarbazone",IF(ISNUMBER(SEARCH("AMICARBAZONE",L165)),"Amicarbazone",IF(ISNUMBER(SEARCH("2,4-D",L165)),"2,4-Dichlorophenoxyacetic Acid",IF(ISNUMBER(SEARCH("GLYPHOSATE",L165)),"Glyphosate",IF(ISNUMBER(SEARCH("FOMESAFEN",L165)),"Fomesafen","FIX IT!")))))))))))))</f>
        <v>Glyphosate</v>
      </c>
      <c r="Q165" t="s">
        <v>3218</v>
      </c>
      <c r="R165" t="s">
        <v>3198</v>
      </c>
      <c r="S165">
        <f t="shared" si="10"/>
        <v>3.0970149253731343</v>
      </c>
      <c r="T165" t="s">
        <v>3232</v>
      </c>
      <c r="U165" t="s">
        <v>3254</v>
      </c>
      <c r="V165" t="s">
        <v>3216</v>
      </c>
    </row>
    <row r="166" spans="1:22" ht="22" customHeight="1" x14ac:dyDescent="0.3">
      <c r="A166" s="5">
        <v>43947</v>
      </c>
      <c r="B166" s="16" t="str">
        <f t="shared" si="8"/>
        <v>April, 2020</v>
      </c>
      <c r="C166" s="16" t="str">
        <f t="shared" si="9"/>
        <v>April, 2020´</v>
      </c>
      <c r="D166" s="6" t="s">
        <v>126</v>
      </c>
      <c r="E166" s="11" t="s">
        <v>3314</v>
      </c>
      <c r="F166" s="6" t="s">
        <v>56</v>
      </c>
      <c r="G166" s="6" t="s">
        <v>401</v>
      </c>
      <c r="H166" s="6" t="s">
        <v>316</v>
      </c>
      <c r="I166" s="6" t="s">
        <v>45</v>
      </c>
      <c r="J166" s="6" t="s">
        <v>34</v>
      </c>
      <c r="K166" s="6" t="s">
        <v>318</v>
      </c>
      <c r="L166" s="6" t="s">
        <v>331</v>
      </c>
      <c r="M166" s="7">
        <v>241200</v>
      </c>
      <c r="N166" s="7">
        <v>241.2</v>
      </c>
      <c r="O166" s="7">
        <v>747000</v>
      </c>
      <c r="P166" t="str">
        <f>IF(ISNUMBER(SEARCH("DIZONE",L166)),"Diuron",IF(ISNUMBER(SEARCH("GLUFOSINATE",L166)),"Glufosinate",IF(ISNUMBER(SEARCH("LAVA",L166)),"Tebuthiuron",IF(ISNUMBER(SEARCH("CARTAP",L166)),"Cartap Hydrochloride",IF(ISNUMBER(SEARCH("ZARTAN",L166)),"Metsulfuron",IF(ISNUMBER(SEARCH("METSULFURON",L166)),"Metsulfuron",IF(ISNUMBER(SEARCH("CHLORFLUAZURON",L166)),"Chlorfluazuron",IF(ISNUMBER(SEARCH("OMITE",L166)),"Propargite",IF(ISNUMBER(SEARCH("ORIS",L166)),"Amicarbazone",IF(ISNUMBER(SEARCH("AMICARBAZONE",L166)),"Amicarbazone",IF(ISNUMBER(SEARCH("2,4-D",L166)),"2,4-Dichlorophenoxyacetic Acid",IF(ISNUMBER(SEARCH("GLYPHOSATE",L166)),"Glyphosate",IF(ISNUMBER(SEARCH("FOMESAFEN",L166)),"Fomesafen","FIX IT!")))))))))))))</f>
        <v>Glyphosate</v>
      </c>
      <c r="Q166" t="s">
        <v>3218</v>
      </c>
      <c r="R166" t="s">
        <v>3198</v>
      </c>
      <c r="S166">
        <f t="shared" si="10"/>
        <v>3.0970149253731343</v>
      </c>
      <c r="T166" t="s">
        <v>3293</v>
      </c>
      <c r="U166" t="s">
        <v>3215</v>
      </c>
      <c r="V166" t="s">
        <v>3242</v>
      </c>
    </row>
    <row r="167" spans="1:22" ht="22" customHeight="1" x14ac:dyDescent="0.3">
      <c r="A167" s="5">
        <v>43947</v>
      </c>
      <c r="B167" s="16" t="str">
        <f t="shared" si="8"/>
        <v>April, 2020</v>
      </c>
      <c r="C167" s="16" t="str">
        <f t="shared" si="9"/>
        <v>April, 2020´</v>
      </c>
      <c r="D167" s="6" t="s">
        <v>107</v>
      </c>
      <c r="E167" s="11" t="s">
        <v>3314</v>
      </c>
      <c r="F167" s="6" t="s">
        <v>56</v>
      </c>
      <c r="G167" s="6" t="s">
        <v>108</v>
      </c>
      <c r="H167" s="6" t="s">
        <v>133</v>
      </c>
      <c r="I167" s="6" t="s">
        <v>45</v>
      </c>
      <c r="J167" s="6" t="s">
        <v>34</v>
      </c>
      <c r="K167" s="6" t="s">
        <v>395</v>
      </c>
      <c r="L167" s="14" t="s">
        <v>412</v>
      </c>
      <c r="M167" s="7">
        <v>25920</v>
      </c>
      <c r="N167" s="7">
        <v>25.92</v>
      </c>
      <c r="O167" s="13" t="s">
        <v>3323</v>
      </c>
      <c r="P167" t="str">
        <f>IF(ISNUMBER(SEARCH("THIRAM",L167)),"Thiram",IF(ISNUMBER(SEARCH("TEBUCONAZOLE",L167)),"Tebuconazole",IF(ISNUMBER(SEARCH("DIMETHYLAMINE",L167)),"Dimethylamine",IF(ISNUMBER(SEARCH("TRINCA",L167)),"Cyhalothrin",IF(ISNUMBER(SEARCH("CYHALOT",L167)),"Cyhalothrin",IF(ISNUMBER(SEARCH("PICLORAM",L167)),"Picloran",IF(ISNUMBER(SEARCH("PROPARGITE",L167)),"Propargite",IF(ISNUMBER(SEARCH("OMEGA",L167)),"Fertilizer",IF(ISNUMBER(SEARCH("ARTYS",L167)),"Dimethylamine",IF(ISNUMBER(SEARCH("ORTHOCIDE",L167)),"Captan","FIX IT!"))))))))))</f>
        <v>Fertilizer</v>
      </c>
      <c r="Q167" t="s">
        <v>3256</v>
      </c>
      <c r="R167" t="s">
        <v>3257</v>
      </c>
      <c r="S167">
        <f t="shared" si="10"/>
        <v>0</v>
      </c>
      <c r="T167" t="s">
        <v>3251</v>
      </c>
      <c r="U167" t="s">
        <v>3215</v>
      </c>
      <c r="V167" t="s">
        <v>3253</v>
      </c>
    </row>
    <row r="168" spans="1:22" ht="22" customHeight="1" x14ac:dyDescent="0.3">
      <c r="A168" s="2">
        <v>43947</v>
      </c>
      <c r="B168" s="16" t="str">
        <f t="shared" si="8"/>
        <v>April, 2020</v>
      </c>
      <c r="C168" s="16" t="str">
        <f t="shared" si="9"/>
        <v>April, 2020´</v>
      </c>
      <c r="D168" s="3" t="s">
        <v>126</v>
      </c>
      <c r="E168" s="11" t="s">
        <v>3314</v>
      </c>
      <c r="F168" s="3" t="s">
        <v>56</v>
      </c>
      <c r="G168" s="3" t="s">
        <v>127</v>
      </c>
      <c r="H168" s="3" t="s">
        <v>122</v>
      </c>
      <c r="I168" s="3" t="s">
        <v>45</v>
      </c>
      <c r="J168" s="3" t="s">
        <v>34</v>
      </c>
      <c r="K168" s="3" t="s">
        <v>141</v>
      </c>
      <c r="L168" s="3" t="s">
        <v>334</v>
      </c>
      <c r="M168" s="4">
        <v>100600</v>
      </c>
      <c r="N168" s="4">
        <v>100.6</v>
      </c>
      <c r="O168" s="4">
        <v>784000</v>
      </c>
      <c r="P168" t="str">
        <f>IF(ISNUMBER(SEARCH("DIZONE",L168)),"Diuron",IF(ISNUMBER(SEARCH("GLUFOSINATE",L168)),"Glufosinate",IF(ISNUMBER(SEARCH("LAVA",L168)),"Tebuthiuron",IF(ISNUMBER(SEARCH("CARTAP",L168)),"Cartap Hydrochloride",IF(ISNUMBER(SEARCH("ZARTAN",L168)),"Metsulfuron",IF(ISNUMBER(SEARCH("METSULFURON",L168)),"Metsulfuron",IF(ISNUMBER(SEARCH("CHLORFLUAZURON",L168)),"Chlorfluazuron",IF(ISNUMBER(SEARCH("OMITE",L168)),"Propargite",IF(ISNUMBER(SEARCH("ORIS",L168)),"Amicarbazone",IF(ISNUMBER(SEARCH("AMICARBAZONE",L168)),"Amicarbazone",IF(ISNUMBER(SEARCH("2,4-D",L168)),"2,4-Dichlorophenoxyacetic Acid",IF(ISNUMBER(SEARCH("GLYPHOSATE",L168)),"Glyphosate",IF(ISNUMBER(SEARCH("FOMESAFEN",L168)),"Fomesafen","FIX IT!")))))))))))))</f>
        <v>2,4-Dichlorophenoxyacetic Acid</v>
      </c>
      <c r="Q168" t="s">
        <v>3215</v>
      </c>
      <c r="R168" t="s">
        <v>3216</v>
      </c>
      <c r="S168">
        <f t="shared" si="10"/>
        <v>7.7932405566600398</v>
      </c>
      <c r="T168" t="s">
        <v>3251</v>
      </c>
      <c r="U168" t="s">
        <v>3215</v>
      </c>
      <c r="V168" t="s">
        <v>3253</v>
      </c>
    </row>
    <row r="169" spans="1:22" ht="22" customHeight="1" x14ac:dyDescent="0.3">
      <c r="A169" s="5">
        <v>43944</v>
      </c>
      <c r="B169" s="16" t="str">
        <f t="shared" si="8"/>
        <v>April, 2020</v>
      </c>
      <c r="C169" s="16" t="str">
        <f t="shared" si="9"/>
        <v>April, 2020´</v>
      </c>
      <c r="D169" s="6" t="s">
        <v>31</v>
      </c>
      <c r="E169" s="11" t="s">
        <v>3314</v>
      </c>
      <c r="F169" s="6" t="s">
        <v>56</v>
      </c>
      <c r="G169" s="6" t="s">
        <v>347</v>
      </c>
      <c r="H169" s="6" t="s">
        <v>371</v>
      </c>
      <c r="I169" s="6" t="s">
        <v>45</v>
      </c>
      <c r="J169" s="6" t="s">
        <v>34</v>
      </c>
      <c r="K169" s="6" t="s">
        <v>373</v>
      </c>
      <c r="L169" s="6" t="s">
        <v>413</v>
      </c>
      <c r="M169" s="7">
        <v>18240</v>
      </c>
      <c r="N169" s="7">
        <v>18.239999999999998</v>
      </c>
      <c r="O169" s="7">
        <v>31600</v>
      </c>
      <c r="P169" t="str">
        <f>IF(ISNUMBER(SEARCH("THIRAM",L169)),"Thiram",IF(ISNUMBER(SEARCH("TEBUCONAZOLE",L169)),"Tebuconazole",IF(ISNUMBER(SEARCH("DIMETHYLAMINE",L169)),"Dimethylamine",IF(ISNUMBER(SEARCH("TRINCA",L169)),"Cyhalothrin",IF(ISNUMBER(SEARCH("CYHALOT",L169)),"Cyhalothrin",IF(ISNUMBER(SEARCH("PICLORAM",L169)),"Picloran",IF(ISNUMBER(SEARCH("PROPARGITE",L169)),"Propargite",IF(ISNUMBER(SEARCH("OMEGA",L169)),"Fertilizer",IF(ISNUMBER(SEARCH("ARTYS",L169)),"Dimethylamine",IF(ISNUMBER(SEARCH("ORTHOCIDE",L169)),"Captan","FIX IT!"))))))))))</f>
        <v>Dimethylamine</v>
      </c>
      <c r="Q169" t="s">
        <v>3254</v>
      </c>
      <c r="R169" t="s">
        <v>3216</v>
      </c>
      <c r="S169">
        <f t="shared" si="10"/>
        <v>1.7324561403508771</v>
      </c>
      <c r="T169" t="s">
        <v>3294</v>
      </c>
      <c r="U169" t="s">
        <v>3215</v>
      </c>
      <c r="V169" t="s">
        <v>3243</v>
      </c>
    </row>
    <row r="170" spans="1:22" ht="22" customHeight="1" x14ac:dyDescent="0.3">
      <c r="A170" s="2">
        <v>43942</v>
      </c>
      <c r="B170" s="16" t="str">
        <f t="shared" si="8"/>
        <v>April, 2020</v>
      </c>
      <c r="C170" s="16" t="str">
        <f t="shared" si="9"/>
        <v>April, 2020´</v>
      </c>
      <c r="D170" s="3" t="s">
        <v>31</v>
      </c>
      <c r="E170" s="11" t="s">
        <v>3314</v>
      </c>
      <c r="F170" s="3" t="s">
        <v>32</v>
      </c>
      <c r="G170" s="3" t="s">
        <v>36</v>
      </c>
      <c r="H170" s="3" t="s">
        <v>42</v>
      </c>
      <c r="I170" s="3" t="s">
        <v>45</v>
      </c>
      <c r="J170" s="3" t="s">
        <v>34</v>
      </c>
      <c r="K170" s="3" t="s">
        <v>48</v>
      </c>
      <c r="L170" s="3" t="s">
        <v>414</v>
      </c>
      <c r="M170" s="4">
        <v>154840</v>
      </c>
      <c r="N170" s="4">
        <v>154.84</v>
      </c>
      <c r="O170" s="4">
        <v>1706000</v>
      </c>
      <c r="P170" t="str">
        <f>IF(ISNUMBER(SEARCH("THIRAM",L170)),"Thiram",IF(ISNUMBER(SEARCH("TEBUCONAZOLE",L170)),"Tebuconazole",IF(ISNUMBER(SEARCH("DIMETHYLAMINE",L170)),"Dimethylamine",IF(ISNUMBER(SEARCH("TRINCA",L170)),"Cyhalothrin",IF(ISNUMBER(SEARCH("CYHALOT",L170)),"Cyhalothrin",IF(ISNUMBER(SEARCH("PICLORAM",L170)),"Picloran",IF(ISNUMBER(SEARCH("PROPARGITE",L170)),"Propargite",IF(ISNUMBER(SEARCH("OMEGA",L170)),"Fertilizer",IF(ISNUMBER(SEARCH("ARTYS",L170)),"Dimethylamine",IF(ISNUMBER(SEARCH("ORTHOCIDE",L170)),"Captan","FIX IT!"))))))))))</f>
        <v>Dimethylamine</v>
      </c>
      <c r="Q170" t="s">
        <v>3254</v>
      </c>
      <c r="R170" t="s">
        <v>3216</v>
      </c>
      <c r="S170">
        <f t="shared" si="10"/>
        <v>11.01782485145957</v>
      </c>
      <c r="T170" t="s">
        <v>3250</v>
      </c>
      <c r="U170" t="s">
        <v>3248</v>
      </c>
      <c r="V170" t="s">
        <v>3237</v>
      </c>
    </row>
    <row r="171" spans="1:22" ht="22" customHeight="1" x14ac:dyDescent="0.3">
      <c r="A171" s="5">
        <v>43940</v>
      </c>
      <c r="B171" s="16" t="str">
        <f t="shared" si="8"/>
        <v>April, 2020</v>
      </c>
      <c r="C171" s="16" t="str">
        <f t="shared" si="9"/>
        <v>April, 2020´</v>
      </c>
      <c r="D171" s="6" t="s">
        <v>31</v>
      </c>
      <c r="E171" s="11" t="s">
        <v>3314</v>
      </c>
      <c r="F171" s="6" t="s">
        <v>56</v>
      </c>
      <c r="G171" s="6" t="s">
        <v>127</v>
      </c>
      <c r="H171" s="6" t="s">
        <v>122</v>
      </c>
      <c r="I171" s="6" t="s">
        <v>45</v>
      </c>
      <c r="J171" s="6" t="s">
        <v>34</v>
      </c>
      <c r="K171" s="6" t="s">
        <v>129</v>
      </c>
      <c r="L171" s="6" t="s">
        <v>415</v>
      </c>
      <c r="M171" s="7">
        <v>43200</v>
      </c>
      <c r="N171" s="7">
        <v>43.2</v>
      </c>
      <c r="O171" s="7">
        <v>1304000</v>
      </c>
      <c r="P171" t="str">
        <f>IF(ISNUMBER(SEARCH("BROWSER",L171)),"Picloran",IF(ISNUMBER(SEARCH("NAVIGATOR",L171)),"Picloran",IF(ISNUMBER(SEARCH("BIOZYME",L171)),"Mineral Fertilizer",IF(ISNUMBER(SEARCH("K-FOL",L171)),"Calcium Citrate",IF(ISNUMBER(SEARCH("FOLTRON",L171)),"NPK Fertilizer",IF(ISNUMBER(SEARCH("CYHALOTHRI",L171)),"Cyhalothrin",IF(ISNUMBER(SEARCH("ACEFATO",L171)),"Acephate",IF(ISNUMBER(SEARCH("ACEPHATE",L171)),"Acephate",IF(ISNUMBER(SEARCH("MICROTHIOL",L171)),"Sulfur",IF(ISNUMBER(SEARCH("PROPICONAZOLE",L171)),"Propiconazole",IF(ISNUMBER(SEARCH("METHOMYL",L171)),"Methomyl",IF(ISNUMBER(SEARCH("IMIDACLOPRID",L171)),"Imidacloprid",IF(ISNUMBER(SEARCH("ZONIC",L171)),"Amicarbazone",IF(ISNUMBER(SEARCH("CRESCENDO",L171)),"Triclopyr-Butyric",IF(ISNUMBER(SEARCH("IMAZETHAPYR",L171)),"Imazethapyr",IF(ISNUMBER(SEARCH("TRICLOPYR",L171)),"Triclopyr",IF(ISNUMBER(SEARCH("ISOPROPYLAMINE",L171)),"Isopropylamine",IF(ISNUMBER(SEARCH("ABAMECTIM",L171)),"Abamectin",IF(ISNUMBER(SEARCH("SPERTO",L171)),"Bifenthrin","FIX IT!")))))))))))))))))))</f>
        <v>Propiconazole</v>
      </c>
      <c r="Q171" t="s">
        <v>3215</v>
      </c>
      <c r="R171" t="s">
        <v>3242</v>
      </c>
      <c r="S171">
        <f t="shared" si="10"/>
        <v>30.185185185185187</v>
      </c>
      <c r="T171" t="s">
        <v>3232</v>
      </c>
      <c r="U171" t="s">
        <v>3254</v>
      </c>
      <c r="V171" t="s">
        <v>3216</v>
      </c>
    </row>
    <row r="172" spans="1:22" ht="22" customHeight="1" x14ac:dyDescent="0.3">
      <c r="A172" s="2">
        <v>43940</v>
      </c>
      <c r="B172" s="16" t="str">
        <f t="shared" si="8"/>
        <v>April, 2020</v>
      </c>
      <c r="C172" s="16" t="str">
        <f t="shared" si="9"/>
        <v>April, 2020´</v>
      </c>
      <c r="D172" s="3" t="s">
        <v>31</v>
      </c>
      <c r="E172" s="11" t="s">
        <v>3314</v>
      </c>
      <c r="F172" s="3" t="s">
        <v>32</v>
      </c>
      <c r="G172" s="3" t="s">
        <v>169</v>
      </c>
      <c r="H172" s="3" t="s">
        <v>122</v>
      </c>
      <c r="I172" s="3" t="s">
        <v>45</v>
      </c>
      <c r="J172" s="3" t="s">
        <v>34</v>
      </c>
      <c r="K172" s="3" t="s">
        <v>172</v>
      </c>
      <c r="L172" s="3" t="s">
        <v>416</v>
      </c>
      <c r="M172" s="4">
        <v>9900</v>
      </c>
      <c r="N172" s="4">
        <v>9.9</v>
      </c>
      <c r="O172" s="4">
        <v>149000</v>
      </c>
      <c r="P172" t="str">
        <f>IF(ISNUMBER(SEARCH("BIORISK",L172)),"Fertilizer",IF(ISNUMBER(SEARCH("DIFLUBENZURON",L172)),"Diflubenzuron",IF(ISNUMBER(SEARCH("K-TIONIC",L172)),"Fulvic Acids Fertilizers",IF(ISNUMBER(SEARCH("INICIATE",L172)),"Fipronil",IF(ISNUMBER(SEARCH("FIPRONIL",L172)),"Fipronil",IF(ISNUMBER(SEARCH("STAGE",L172)),"Clomazone",IF(ISNUMBER(SEARCH("CLOMAZONE",L172)),"Clomazone",IF(ISNUMBER(SEARCH("UNIMARK",L172)),"Metribuzin",IF(ISNUMBER(SEARCH("RIBUZIN",L172)),"Metribuzin",IF(ISNUMBER(SEARCH("UNITOP",L172)),"Not Identified","FIX IT!"))))))))))</f>
        <v>Diflubenzuron</v>
      </c>
      <c r="Q172" t="s">
        <v>3215</v>
      </c>
      <c r="R172" t="s">
        <v>3253</v>
      </c>
      <c r="S172">
        <f t="shared" si="10"/>
        <v>15.05050505050505</v>
      </c>
      <c r="T172" t="s">
        <v>3257</v>
      </c>
      <c r="U172" t="s">
        <v>3256</v>
      </c>
      <c r="V172" t="s">
        <v>3257</v>
      </c>
    </row>
    <row r="173" spans="1:22" ht="22" customHeight="1" x14ac:dyDescent="0.3">
      <c r="A173" s="5">
        <v>43940</v>
      </c>
      <c r="B173" s="16" t="str">
        <f t="shared" si="8"/>
        <v>April, 2020</v>
      </c>
      <c r="C173" s="16" t="str">
        <f t="shared" si="9"/>
        <v>April, 2020´</v>
      </c>
      <c r="D173" s="6" t="s">
        <v>31</v>
      </c>
      <c r="E173" s="11" t="s">
        <v>3314</v>
      </c>
      <c r="F173" s="6" t="s">
        <v>32</v>
      </c>
      <c r="G173" s="6" t="s">
        <v>169</v>
      </c>
      <c r="H173" s="6" t="s">
        <v>122</v>
      </c>
      <c r="I173" s="6" t="s">
        <v>45</v>
      </c>
      <c r="J173" s="6" t="s">
        <v>34</v>
      </c>
      <c r="K173" s="6" t="s">
        <v>172</v>
      </c>
      <c r="L173" s="6" t="s">
        <v>417</v>
      </c>
      <c r="M173" s="7">
        <v>19800</v>
      </c>
      <c r="N173" s="7">
        <v>19.8</v>
      </c>
      <c r="O173" s="7">
        <v>297000</v>
      </c>
      <c r="P173" t="str">
        <f>IF(ISNUMBER(SEARCH("BIORISK",L173)),"Fertilizer",IF(ISNUMBER(SEARCH("DIFLUBENZURON",L173)),"Diflubenzuron",IF(ISNUMBER(SEARCH("K-TIONIC",L173)),"Fulvic Acids Fertilizers",IF(ISNUMBER(SEARCH("INICIATE",L173)),"Fipronil",IF(ISNUMBER(SEARCH("FIPRONIL",L173)),"Fipronil",IF(ISNUMBER(SEARCH("STAGE",L173)),"Clomazone",IF(ISNUMBER(SEARCH("CLOMAZONE",L173)),"Clomazone",IF(ISNUMBER(SEARCH("UNIMARK",L173)),"Metribuzin",IF(ISNUMBER(SEARCH("RIBUZIN",L173)),"Metribuzin",IF(ISNUMBER(SEARCH("UNITOP",L173)),"Not Identified","FIX IT!"))))))))))</f>
        <v>Diflubenzuron</v>
      </c>
      <c r="Q173" t="s">
        <v>3215</v>
      </c>
      <c r="R173" t="s">
        <v>3253</v>
      </c>
      <c r="S173">
        <f t="shared" si="10"/>
        <v>15</v>
      </c>
      <c r="T173" t="s">
        <v>3210</v>
      </c>
      <c r="U173" t="s">
        <v>3267</v>
      </c>
      <c r="V173" t="s">
        <v>3237</v>
      </c>
    </row>
    <row r="174" spans="1:22" ht="22" customHeight="1" x14ac:dyDescent="0.3">
      <c r="A174" s="2">
        <v>43940</v>
      </c>
      <c r="B174" s="16" t="str">
        <f t="shared" si="8"/>
        <v>April, 2020</v>
      </c>
      <c r="C174" s="16" t="str">
        <f t="shared" si="9"/>
        <v>April, 2020´</v>
      </c>
      <c r="D174" s="3" t="s">
        <v>126</v>
      </c>
      <c r="E174" s="11" t="s">
        <v>3314</v>
      </c>
      <c r="F174" s="3" t="s">
        <v>56</v>
      </c>
      <c r="G174" s="3" t="s">
        <v>175</v>
      </c>
      <c r="H174" s="3" t="s">
        <v>122</v>
      </c>
      <c r="I174" s="3" t="s">
        <v>45</v>
      </c>
      <c r="J174" s="3" t="s">
        <v>34</v>
      </c>
      <c r="K174" s="3" t="s">
        <v>143</v>
      </c>
      <c r="L174" s="3" t="s">
        <v>144</v>
      </c>
      <c r="M174" s="4">
        <v>21400</v>
      </c>
      <c r="N174" s="4">
        <v>21.4</v>
      </c>
      <c r="O174" s="4">
        <v>199000</v>
      </c>
      <c r="P174" t="str">
        <f>IF(ISNUMBER(SEARCH("BROWSER",L174)),"Picloran",IF(ISNUMBER(SEARCH("NAVIGATOR",L174)),"Picloran",IF(ISNUMBER(SEARCH("BIOZYME",L174)),"Mineral Fertilizer",IF(ISNUMBER(SEARCH("K-FOL",L174)),"Calcium Citrate",IF(ISNUMBER(SEARCH("FOLTRON",L174)),"NPK Fertilizer",IF(ISNUMBER(SEARCH("CYHALOTHRI",L174)),"Cyhalothrin",IF(ISNUMBER(SEARCH("ACEFATO",L174)),"Acephate",IF(ISNUMBER(SEARCH("ACEPHATE",L174)),"Acephate",IF(ISNUMBER(SEARCH("MICROTHIOL",L174)),"Sulfur",IF(ISNUMBER(SEARCH("PROPICONAZOLE",L174)),"Propiconazole",IF(ISNUMBER(SEARCH("METHOMYL",L174)),"Methomyl",IF(ISNUMBER(SEARCH("IMIDACLOPRID",L174)),"Imidacloprid",IF(ISNUMBER(SEARCH("ZONIC",L174)),"Amicarbazone",IF(ISNUMBER(SEARCH("CRESCENDO",L174)),"Triclopyr-Butyric",IF(ISNUMBER(SEARCH("IMAZETHAPYR",L174)),"Imazethapyr",IF(ISNUMBER(SEARCH("TRICLOPYR",L174)),"Triclopyr",IF(ISNUMBER(SEARCH("ISOPROPYLAMINE",L174)),"Isopropylamine",IF(ISNUMBER(SEARCH("ABAMECTIM",L174)),"Abamectin",IF(ISNUMBER(SEARCH("SPERTO",L174)),"Bifenthrin","FIX IT!")))))))))))))))))))</f>
        <v>Methomyl</v>
      </c>
      <c r="Q174" t="s">
        <v>3215</v>
      </c>
      <c r="R174" t="s">
        <v>3243</v>
      </c>
      <c r="S174">
        <f t="shared" si="10"/>
        <v>9.2990654205607477</v>
      </c>
      <c r="T174" t="s">
        <v>3232</v>
      </c>
      <c r="U174" t="s">
        <v>3254</v>
      </c>
      <c r="V174" t="s">
        <v>3216</v>
      </c>
    </row>
    <row r="175" spans="1:22" ht="22" customHeight="1" x14ac:dyDescent="0.3">
      <c r="A175" s="5">
        <v>43939</v>
      </c>
      <c r="B175" s="16" t="str">
        <f t="shared" si="8"/>
        <v>April, 2020</v>
      </c>
      <c r="C175" s="16" t="str">
        <f t="shared" si="9"/>
        <v>April, 2020´</v>
      </c>
      <c r="D175" s="6" t="s">
        <v>31</v>
      </c>
      <c r="E175" s="11" t="s">
        <v>3314</v>
      </c>
      <c r="F175" s="6" t="s">
        <v>32</v>
      </c>
      <c r="G175" s="6" t="s">
        <v>131</v>
      </c>
      <c r="H175" s="6" t="s">
        <v>113</v>
      </c>
      <c r="I175" s="6" t="s">
        <v>45</v>
      </c>
      <c r="J175" s="6" t="s">
        <v>34</v>
      </c>
      <c r="K175" s="6" t="s">
        <v>135</v>
      </c>
      <c r="L175" s="6" t="s">
        <v>418</v>
      </c>
      <c r="M175" s="7">
        <v>62700</v>
      </c>
      <c r="N175" s="7">
        <v>62.7</v>
      </c>
      <c r="O175" s="7">
        <v>1414000</v>
      </c>
      <c r="P175" t="s">
        <v>3250</v>
      </c>
      <c r="Q175" t="str">
        <f>VLOOKUP(P175,T:V,2,FALSE)</f>
        <v>Trinca</v>
      </c>
      <c r="R175" t="str">
        <f>VLOOKUP(Q175,U:W,2,FALSE)</f>
        <v>Pesticide</v>
      </c>
      <c r="S175">
        <f t="shared" si="10"/>
        <v>22.551834130781501</v>
      </c>
      <c r="T175" t="s">
        <v>3214</v>
      </c>
      <c r="U175" t="s">
        <v>3288</v>
      </c>
      <c r="V175" t="s">
        <v>3198</v>
      </c>
    </row>
    <row r="176" spans="1:22" ht="22" customHeight="1" x14ac:dyDescent="0.3">
      <c r="A176" s="2">
        <v>43939</v>
      </c>
      <c r="B176" s="16" t="str">
        <f t="shared" si="8"/>
        <v>April, 2020</v>
      </c>
      <c r="C176" s="16" t="str">
        <f t="shared" si="9"/>
        <v>April, 2020´</v>
      </c>
      <c r="D176" s="3" t="s">
        <v>31</v>
      </c>
      <c r="E176" s="11" t="s">
        <v>3314</v>
      </c>
      <c r="F176" s="3" t="s">
        <v>32</v>
      </c>
      <c r="G176" s="3" t="s">
        <v>131</v>
      </c>
      <c r="H176" s="3" t="s">
        <v>113</v>
      </c>
      <c r="I176" s="3" t="s">
        <v>45</v>
      </c>
      <c r="J176" s="3" t="s">
        <v>34</v>
      </c>
      <c r="K176" s="3" t="s">
        <v>135</v>
      </c>
      <c r="L176" s="3" t="s">
        <v>419</v>
      </c>
      <c r="M176" s="4">
        <v>41800</v>
      </c>
      <c r="N176" s="4">
        <v>41.8</v>
      </c>
      <c r="O176" s="4">
        <v>943000</v>
      </c>
      <c r="P176" t="str">
        <f>IF(ISNUMBER(SEARCH("BROWSER",L176)),"Picloran",IF(ISNUMBER(SEARCH("NAVIGATOR",L176)),"Picloran",IF(ISNUMBER(SEARCH("BIOZYME",L176)),"Mineral Fertilizer",IF(ISNUMBER(SEARCH("K-FOL",L176)),"Calcium Citrate",IF(ISNUMBER(SEARCH("FOLTRON",L176)),"NPK Fertilizer",IF(ISNUMBER(SEARCH("CYHALOTHRI",L176)),"Cyhalothrin",IF(ISNUMBER(SEARCH("ACEFATO",L176)),"Acephate",IF(ISNUMBER(SEARCH("ACEPHATE",L176)),"Acephate",IF(ISNUMBER(SEARCH("MICROTHIOL",L176)),"Sulfur",IF(ISNUMBER(SEARCH("PROPICONAZOLE",L176)),"Propiconazole",IF(ISNUMBER(SEARCH("METHOMYL",L176)),"Methomyl",IF(ISNUMBER(SEARCH("IMIDACLOPRID",L176)),"Imidacloprid",IF(ISNUMBER(SEARCH("ZONIC",L176)),"Amicarbazone",IF(ISNUMBER(SEARCH("CRESCENDO",L176)),"Triclopyr-Butyric",IF(ISNUMBER(SEARCH("IMAZETHAPYR",L176)),"Imazethapyr",IF(ISNUMBER(SEARCH("TRICLOPYR",L176)),"Triclopyr",IF(ISNUMBER(SEARCH("ISOPROPYLAMINE",L176)),"Isopropylamine",IF(ISNUMBER(SEARCH("ABAMECTIM",L176)),"Abamectin",IF(ISNUMBER(SEARCH("SPERTO",L176)),"Bifenthrin","FIX IT!")))))))))))))))))))</f>
        <v>Cyhalothrin</v>
      </c>
      <c r="Q176" t="s">
        <v>3248</v>
      </c>
      <c r="R176" t="s">
        <v>3237</v>
      </c>
      <c r="S176">
        <f t="shared" si="10"/>
        <v>22.559808612440193</v>
      </c>
      <c r="T176" t="s">
        <v>3299</v>
      </c>
      <c r="U176" t="s">
        <v>3255</v>
      </c>
      <c r="V176" t="s">
        <v>3198</v>
      </c>
    </row>
    <row r="177" spans="1:22" ht="22" customHeight="1" x14ac:dyDescent="0.3">
      <c r="A177" s="2">
        <v>43938</v>
      </c>
      <c r="B177" s="16" t="str">
        <f t="shared" si="8"/>
        <v>April, 2020</v>
      </c>
      <c r="C177" s="16" t="str">
        <f t="shared" si="9"/>
        <v>April, 2020´</v>
      </c>
      <c r="D177" s="3" t="s">
        <v>31</v>
      </c>
      <c r="E177" s="11" t="s">
        <v>3314</v>
      </c>
      <c r="F177" s="3" t="s">
        <v>56</v>
      </c>
      <c r="G177" s="3" t="s">
        <v>347</v>
      </c>
      <c r="H177" s="3" t="s">
        <v>371</v>
      </c>
      <c r="I177" s="3" t="s">
        <v>45</v>
      </c>
      <c r="J177" s="3" t="s">
        <v>34</v>
      </c>
      <c r="K177" s="3" t="s">
        <v>373</v>
      </c>
      <c r="L177" s="3" t="s">
        <v>428</v>
      </c>
      <c r="M177" s="4">
        <v>36660</v>
      </c>
      <c r="N177" s="4">
        <v>36.659999999999997</v>
      </c>
      <c r="O177" s="4">
        <v>63500</v>
      </c>
      <c r="P177" t="str">
        <f>IF(ISNUMBER(SEARCH("THIRAM",L177)),"Thiram",IF(ISNUMBER(SEARCH("TEBUCONAZOLE",L177)),"Tebuconazole",IF(ISNUMBER(SEARCH("DIMETHYLAMINE",L177)),"Dimethylamine",IF(ISNUMBER(SEARCH("TRINCA",L177)),"Cyhalothrin",IF(ISNUMBER(SEARCH("CYHALOT",L177)),"Cyhalothrin",IF(ISNUMBER(SEARCH("PICLORAM",L177)),"Picloran",IF(ISNUMBER(SEARCH("PROPARGITE",L177)),"Propargite",IF(ISNUMBER(SEARCH("OMEGA",L177)),"Fertilizer",IF(ISNUMBER(SEARCH("ARTYS",L177)),"Dimethylamine",IF(ISNUMBER(SEARCH("ORTHOCIDE",L177)),"Captan","FIX IT!"))))))))))</f>
        <v>Dimethylamine</v>
      </c>
      <c r="Q177" t="s">
        <v>3254</v>
      </c>
      <c r="R177" t="s">
        <v>3216</v>
      </c>
      <c r="S177">
        <f t="shared" si="10"/>
        <v>1.7321331151118384</v>
      </c>
      <c r="T177" t="s">
        <v>3232</v>
      </c>
      <c r="U177" t="s">
        <v>3254</v>
      </c>
      <c r="V177" t="s">
        <v>3216</v>
      </c>
    </row>
    <row r="178" spans="1:22" ht="22" customHeight="1" x14ac:dyDescent="0.3">
      <c r="A178" s="5">
        <v>43937</v>
      </c>
      <c r="B178" s="16" t="str">
        <f t="shared" si="8"/>
        <v>April, 2020</v>
      </c>
      <c r="C178" s="16" t="str">
        <f t="shared" si="9"/>
        <v>April, 2020´</v>
      </c>
      <c r="D178" s="6" t="s">
        <v>107</v>
      </c>
      <c r="E178" s="11" t="s">
        <v>3314</v>
      </c>
      <c r="F178" s="6" t="s">
        <v>56</v>
      </c>
      <c r="G178" s="6" t="s">
        <v>108</v>
      </c>
      <c r="H178" s="6" t="s">
        <v>133</v>
      </c>
      <c r="I178" s="6" t="s">
        <v>45</v>
      </c>
      <c r="J178" s="6" t="s">
        <v>34</v>
      </c>
      <c r="K178" s="6" t="s">
        <v>395</v>
      </c>
      <c r="L178" s="6" t="s">
        <v>429</v>
      </c>
      <c r="M178" s="7">
        <v>25920</v>
      </c>
      <c r="N178" s="7">
        <v>25.92</v>
      </c>
      <c r="O178" s="13" t="s">
        <v>3323</v>
      </c>
      <c r="P178" t="str">
        <f>IF(ISNUMBER(SEARCH("THIRAM",L178)),"Thiram",IF(ISNUMBER(SEARCH("TEBUCONAZOLE",L178)),"Tebuconazole",IF(ISNUMBER(SEARCH("DIMETHYLAMINE",L178)),"Dimethylamine",IF(ISNUMBER(SEARCH("TRINCA",L178)),"Cyhalothrin",IF(ISNUMBER(SEARCH("CYHALOT",L178)),"Cyhalothrin",IF(ISNUMBER(SEARCH("PICLORAM",L178)),"Picloran",IF(ISNUMBER(SEARCH("PROPARGITE",L178)),"Propargite",IF(ISNUMBER(SEARCH("OMEGA",L178)),"Fertilizer",IF(ISNUMBER(SEARCH("ARTYS",L178)),"Dimethylamine",IF(ISNUMBER(SEARCH("ORTHOCIDE",L178)),"Captan","FIX IT!"))))))))))</f>
        <v>Fertilizer</v>
      </c>
      <c r="Q178" t="s">
        <v>3256</v>
      </c>
      <c r="R178" t="s">
        <v>3257</v>
      </c>
      <c r="S178">
        <f t="shared" si="10"/>
        <v>0</v>
      </c>
      <c r="T178" t="s">
        <v>3214</v>
      </c>
      <c r="U178" t="s">
        <v>3288</v>
      </c>
      <c r="V178" t="s">
        <v>3198</v>
      </c>
    </row>
    <row r="179" spans="1:22" ht="22" customHeight="1" x14ac:dyDescent="0.3">
      <c r="A179" s="2">
        <v>43936</v>
      </c>
      <c r="B179" s="16" t="str">
        <f t="shared" si="8"/>
        <v>April, 2020</v>
      </c>
      <c r="C179" s="16" t="str">
        <f t="shared" si="9"/>
        <v>April, 2020´</v>
      </c>
      <c r="D179" s="3" t="s">
        <v>31</v>
      </c>
      <c r="E179" s="11" t="s">
        <v>3314</v>
      </c>
      <c r="F179" s="3" t="s">
        <v>56</v>
      </c>
      <c r="G179" s="3" t="s">
        <v>149</v>
      </c>
      <c r="H179" s="3" t="s">
        <v>152</v>
      </c>
      <c r="I179" s="3" t="s">
        <v>45</v>
      </c>
      <c r="J179" s="3" t="s">
        <v>34</v>
      </c>
      <c r="K179" s="3" t="s">
        <v>154</v>
      </c>
      <c r="L179" s="13" t="s">
        <v>430</v>
      </c>
      <c r="M179" s="4">
        <v>13660</v>
      </c>
      <c r="N179" s="4">
        <v>13.66</v>
      </c>
      <c r="O179" s="4">
        <v>355000</v>
      </c>
      <c r="P179" t="s">
        <v>3210</v>
      </c>
      <c r="Q179" t="s">
        <v>3267</v>
      </c>
      <c r="R179" t="s">
        <v>3237</v>
      </c>
      <c r="S179">
        <f t="shared" si="10"/>
        <v>25.988286969253295</v>
      </c>
      <c r="T179" t="s">
        <v>3218</v>
      </c>
      <c r="U179" t="s">
        <v>3218</v>
      </c>
      <c r="V179" t="s">
        <v>3198</v>
      </c>
    </row>
    <row r="180" spans="1:22" ht="22" customHeight="1" x14ac:dyDescent="0.3">
      <c r="A180" s="5">
        <v>43935</v>
      </c>
      <c r="B180" s="16" t="str">
        <f t="shared" si="8"/>
        <v>April, 2020</v>
      </c>
      <c r="C180" s="16" t="str">
        <f t="shared" si="9"/>
        <v>April, 2020´</v>
      </c>
      <c r="D180" s="6" t="s">
        <v>31</v>
      </c>
      <c r="E180" s="11" t="s">
        <v>3314</v>
      </c>
      <c r="F180" s="6" t="s">
        <v>32</v>
      </c>
      <c r="G180" s="6" t="s">
        <v>36</v>
      </c>
      <c r="H180" s="6" t="s">
        <v>42</v>
      </c>
      <c r="I180" s="6" t="s">
        <v>45</v>
      </c>
      <c r="J180" s="6" t="s">
        <v>34</v>
      </c>
      <c r="K180" s="6" t="s">
        <v>48</v>
      </c>
      <c r="L180" s="6" t="s">
        <v>431</v>
      </c>
      <c r="M180" s="7">
        <v>38080</v>
      </c>
      <c r="N180" s="7">
        <v>38.08</v>
      </c>
      <c r="O180" s="7">
        <v>420000</v>
      </c>
      <c r="P180" t="str">
        <f>IF(ISNUMBER(SEARCH("THIRAM",L180)),"Thiram",IF(ISNUMBER(SEARCH("TEBUCONAZOLE",L180)),"Tebuconazole",IF(ISNUMBER(SEARCH("DIMETHYLAMINE",L180)),"Dimethylamine",IF(ISNUMBER(SEARCH("TRINCA",L180)),"Cyhalothrin",IF(ISNUMBER(SEARCH("CYHALOT",L180)),"Cyhalothrin",IF(ISNUMBER(SEARCH("PICLORAM",L180)),"Picloran",IF(ISNUMBER(SEARCH("PROPARGITE",L180)),"Propargite",IF(ISNUMBER(SEARCH("OMEGA",L180)),"Fertilizer",IF(ISNUMBER(SEARCH("ARTYS",L180)),"Dimethylamine",IF(ISNUMBER(SEARCH("ORTHOCIDE",L180)),"Captan","FIX IT!"))))))))))</f>
        <v>Dimethylamine</v>
      </c>
      <c r="Q180" t="s">
        <v>3254</v>
      </c>
      <c r="R180" t="s">
        <v>3216</v>
      </c>
      <c r="S180">
        <f t="shared" si="10"/>
        <v>11.029411764705882</v>
      </c>
      <c r="T180" t="s">
        <v>3218</v>
      </c>
      <c r="U180" t="s">
        <v>3218</v>
      </c>
      <c r="V180" t="s">
        <v>3198</v>
      </c>
    </row>
    <row r="181" spans="1:22" ht="22" customHeight="1" x14ac:dyDescent="0.3">
      <c r="A181" s="2">
        <v>43935</v>
      </c>
      <c r="B181" s="16" t="str">
        <f t="shared" si="8"/>
        <v>April, 2020</v>
      </c>
      <c r="C181" s="16" t="str">
        <f t="shared" si="9"/>
        <v>April, 2020´</v>
      </c>
      <c r="D181" s="3" t="s">
        <v>31</v>
      </c>
      <c r="E181" s="11" t="s">
        <v>3314</v>
      </c>
      <c r="F181" s="3" t="s">
        <v>32</v>
      </c>
      <c r="G181" s="3" t="s">
        <v>36</v>
      </c>
      <c r="H181" s="3" t="s">
        <v>42</v>
      </c>
      <c r="I181" s="3" t="s">
        <v>45</v>
      </c>
      <c r="J181" s="3" t="s">
        <v>34</v>
      </c>
      <c r="K181" s="3" t="s">
        <v>48</v>
      </c>
      <c r="L181" s="3" t="s">
        <v>432</v>
      </c>
      <c r="M181" s="4">
        <v>25060</v>
      </c>
      <c r="N181" s="4">
        <v>25.06</v>
      </c>
      <c r="O181" s="4">
        <v>276000</v>
      </c>
      <c r="P181" t="s">
        <v>3214</v>
      </c>
      <c r="Q181" t="s">
        <v>3288</v>
      </c>
      <c r="R181" t="s">
        <v>3198</v>
      </c>
      <c r="S181">
        <f t="shared" si="10"/>
        <v>11.013567438148444</v>
      </c>
      <c r="T181" t="s">
        <v>3218</v>
      </c>
      <c r="U181" t="s">
        <v>3218</v>
      </c>
      <c r="V181" t="s">
        <v>3198</v>
      </c>
    </row>
    <row r="182" spans="1:22" ht="22" customHeight="1" x14ac:dyDescent="0.3">
      <c r="A182" s="5">
        <v>43935</v>
      </c>
      <c r="B182" s="16" t="str">
        <f t="shared" si="8"/>
        <v>April, 2020</v>
      </c>
      <c r="C182" s="16" t="str">
        <f t="shared" si="9"/>
        <v>April, 2020´</v>
      </c>
      <c r="D182" s="6" t="s">
        <v>31</v>
      </c>
      <c r="E182" s="11" t="s">
        <v>3314</v>
      </c>
      <c r="F182" s="6" t="s">
        <v>32</v>
      </c>
      <c r="G182" s="6" t="s">
        <v>36</v>
      </c>
      <c r="H182" s="6" t="s">
        <v>42</v>
      </c>
      <c r="I182" s="6" t="s">
        <v>45</v>
      </c>
      <c r="J182" s="6" t="s">
        <v>34</v>
      </c>
      <c r="K182" s="6" t="s">
        <v>48</v>
      </c>
      <c r="L182" s="6" t="s">
        <v>433</v>
      </c>
      <c r="M182" s="7">
        <v>152080</v>
      </c>
      <c r="N182" s="7">
        <v>152.08000000000001</v>
      </c>
      <c r="O182" s="7">
        <v>1676000</v>
      </c>
      <c r="P182" t="str">
        <f>IF(ISNUMBER(SEARCH("DIZONE",L182)),"Diuron",IF(ISNUMBER(SEARCH("GLUFOSINATE",L182)),"Glufosinate",IF(ISNUMBER(SEARCH("LAVA",L182)),"Tebuthiuron",IF(ISNUMBER(SEARCH("CARTAP",L182)),"Cartap Hydrochloride",IF(ISNUMBER(SEARCH("ZARTAN",L182)),"Metsulfuron",IF(ISNUMBER(SEARCH("METSULFURON",L182)),"Metsulfuron",IF(ISNUMBER(SEARCH("CHLORFLUAZURON",L182)),"Chlorfluazuron",IF(ISNUMBER(SEARCH("OMITE",L182)),"Propargite",IF(ISNUMBER(SEARCH("ORIS",L182)),"Amicarbazone",IF(ISNUMBER(SEARCH("AMICARBAZONE",L182)),"Amicarbazone",IF(ISNUMBER(SEARCH("2,4-D",L182)),"2,4-Dichlorophenoxyacetic Acid",IF(ISNUMBER(SEARCH("GLYPHOSATE",L182)),"Glyphosate",IF(ISNUMBER(SEARCH("FOMESAFEN",L182)),"Fomesafen","FIX IT!")))))))))))))</f>
        <v>Diuron</v>
      </c>
      <c r="Q182" t="s">
        <v>3255</v>
      </c>
      <c r="R182" t="s">
        <v>3198</v>
      </c>
      <c r="S182">
        <f t="shared" si="10"/>
        <v>11.020515518148343</v>
      </c>
      <c r="T182" t="s">
        <v>3218</v>
      </c>
      <c r="U182" t="s">
        <v>3218</v>
      </c>
      <c r="V182" t="s">
        <v>3198</v>
      </c>
    </row>
    <row r="183" spans="1:22" ht="22" customHeight="1" x14ac:dyDescent="0.3">
      <c r="A183" s="2">
        <v>43935</v>
      </c>
      <c r="B183" s="16" t="str">
        <f t="shared" si="8"/>
        <v>April, 2020</v>
      </c>
      <c r="C183" s="16" t="str">
        <f t="shared" si="9"/>
        <v>April, 2020´</v>
      </c>
      <c r="D183" s="3" t="s">
        <v>31</v>
      </c>
      <c r="E183" s="11" t="s">
        <v>3314</v>
      </c>
      <c r="F183" s="3" t="s">
        <v>32</v>
      </c>
      <c r="G183" s="3" t="s">
        <v>36</v>
      </c>
      <c r="H183" s="3" t="s">
        <v>42</v>
      </c>
      <c r="I183" s="3" t="s">
        <v>45</v>
      </c>
      <c r="J183" s="3" t="s">
        <v>34</v>
      </c>
      <c r="K183" s="3" t="s">
        <v>48</v>
      </c>
      <c r="L183" s="3" t="s">
        <v>434</v>
      </c>
      <c r="M183" s="4">
        <v>30766</v>
      </c>
      <c r="N183" s="4">
        <v>30.77</v>
      </c>
      <c r="O183" s="4">
        <v>339000</v>
      </c>
      <c r="P183" t="str">
        <f>IF(ISNUMBER(SEARCH("THIRAM",L183)),"Thiram",IF(ISNUMBER(SEARCH("TEBUCONAZOLE",L183)),"Tebuconazole",IF(ISNUMBER(SEARCH("DIMETHYLAMINE",L183)),"Dimethylamine",IF(ISNUMBER(SEARCH("TRINCA",L183)),"Cyhalothrin",IF(ISNUMBER(SEARCH("CYHALOT",L183)),"Cyhalothrin",IF(ISNUMBER(SEARCH("PICLORAM",L183)),"Picloran",IF(ISNUMBER(SEARCH("PROPARGITE",L183)),"Propargite",IF(ISNUMBER(SEARCH("OMEGA",L183)),"Fertilizer",IF(ISNUMBER(SEARCH("ARTYS",L183)),"Dimethylamine",IF(ISNUMBER(SEARCH("ORTHOCIDE",L183)),"Captan","FIX IT!"))))))))))</f>
        <v>Dimethylamine</v>
      </c>
      <c r="Q183" t="s">
        <v>3254</v>
      </c>
      <c r="R183" t="s">
        <v>3216</v>
      </c>
      <c r="S183">
        <f t="shared" si="10"/>
        <v>11.018656958980692</v>
      </c>
      <c r="T183" t="s">
        <v>3302</v>
      </c>
      <c r="U183" t="s">
        <v>3215</v>
      </c>
      <c r="V183" t="s">
        <v>3242</v>
      </c>
    </row>
    <row r="184" spans="1:22" ht="22" customHeight="1" x14ac:dyDescent="0.3">
      <c r="A184" s="5">
        <v>43935</v>
      </c>
      <c r="B184" s="16" t="str">
        <f t="shared" si="8"/>
        <v>April, 2020</v>
      </c>
      <c r="C184" s="16" t="str">
        <f t="shared" si="9"/>
        <v>April, 2020´</v>
      </c>
      <c r="D184" s="6" t="s">
        <v>31</v>
      </c>
      <c r="E184" s="11" t="s">
        <v>3314</v>
      </c>
      <c r="F184" s="6" t="s">
        <v>32</v>
      </c>
      <c r="G184" s="6" t="s">
        <v>36</v>
      </c>
      <c r="H184" s="6" t="s">
        <v>42</v>
      </c>
      <c r="I184" s="6" t="s">
        <v>45</v>
      </c>
      <c r="J184" s="6" t="s">
        <v>34</v>
      </c>
      <c r="K184" s="6" t="s">
        <v>48</v>
      </c>
      <c r="L184" s="6" t="s">
        <v>435</v>
      </c>
      <c r="M184" s="7">
        <v>19222</v>
      </c>
      <c r="N184" s="7">
        <v>19.22</v>
      </c>
      <c r="O184" s="7">
        <v>212000</v>
      </c>
      <c r="P184" t="s">
        <v>3214</v>
      </c>
      <c r="Q184" t="s">
        <v>3288</v>
      </c>
      <c r="R184" t="s">
        <v>3198</v>
      </c>
      <c r="S184">
        <f t="shared" si="10"/>
        <v>11.029029237332223</v>
      </c>
      <c r="T184" t="s">
        <v>3203</v>
      </c>
      <c r="U184" t="s">
        <v>3246</v>
      </c>
      <c r="V184" t="s">
        <v>3198</v>
      </c>
    </row>
    <row r="185" spans="1:22" ht="22" customHeight="1" x14ac:dyDescent="0.3">
      <c r="A185" s="2">
        <v>43933</v>
      </c>
      <c r="B185" s="16" t="str">
        <f t="shared" si="8"/>
        <v>April, 2020</v>
      </c>
      <c r="C185" s="16" t="str">
        <f t="shared" si="9"/>
        <v>April, 2020´</v>
      </c>
      <c r="D185" s="3" t="s">
        <v>126</v>
      </c>
      <c r="E185" s="11" t="s">
        <v>3314</v>
      </c>
      <c r="F185" s="3" t="s">
        <v>56</v>
      </c>
      <c r="G185" s="3" t="s">
        <v>401</v>
      </c>
      <c r="H185" s="3" t="s">
        <v>316</v>
      </c>
      <c r="I185" s="3" t="s">
        <v>45</v>
      </c>
      <c r="J185" s="3" t="s">
        <v>34</v>
      </c>
      <c r="K185" s="3" t="s">
        <v>318</v>
      </c>
      <c r="L185" s="3" t="s">
        <v>436</v>
      </c>
      <c r="M185" s="4">
        <v>120600</v>
      </c>
      <c r="N185" s="4">
        <v>120.6</v>
      </c>
      <c r="O185" s="4">
        <v>374000</v>
      </c>
      <c r="P185" t="str">
        <f>IF(ISNUMBER(SEARCH("DIZONE",L185)),"Diuron",IF(ISNUMBER(SEARCH("GLUFOSINATE",L185)),"Glufosinate",IF(ISNUMBER(SEARCH("LAVA",L185)),"Tebuthiuron",IF(ISNUMBER(SEARCH("CARTAP",L185)),"Cartap Hydrochloride",IF(ISNUMBER(SEARCH("ZARTAN",L185)),"Metsulfuron",IF(ISNUMBER(SEARCH("METSULFURON",L185)),"Metsulfuron",IF(ISNUMBER(SEARCH("CHLORFLUAZURON",L185)),"Chlorfluazuron",IF(ISNUMBER(SEARCH("OMITE",L185)),"Propargite",IF(ISNUMBER(SEARCH("ORIS",L185)),"Amicarbazone",IF(ISNUMBER(SEARCH("AMICARBAZONE",L185)),"Amicarbazone",IF(ISNUMBER(SEARCH("2,4-D",L185)),"2,4-Dichlorophenoxyacetic Acid",IF(ISNUMBER(SEARCH("GLYPHOSATE",L185)),"Glyphosate",IF(ISNUMBER(SEARCH("FOMESAFEN",L185)),"Fomesafen","FIX IT!")))))))))))))</f>
        <v>Glyphosate</v>
      </c>
      <c r="Q185" t="s">
        <v>3218</v>
      </c>
      <c r="R185" t="s">
        <v>3198</v>
      </c>
      <c r="S185">
        <f t="shared" si="10"/>
        <v>3.1011608623548921</v>
      </c>
      <c r="T185" t="s">
        <v>3232</v>
      </c>
      <c r="U185" t="s">
        <v>3254</v>
      </c>
      <c r="V185" t="s">
        <v>3216</v>
      </c>
    </row>
    <row r="186" spans="1:22" ht="22" customHeight="1" x14ac:dyDescent="0.3">
      <c r="A186" s="5">
        <v>43933</v>
      </c>
      <c r="B186" s="16" t="str">
        <f t="shared" si="8"/>
        <v>April, 2020</v>
      </c>
      <c r="C186" s="16" t="str">
        <f t="shared" si="9"/>
        <v>April, 2020´</v>
      </c>
      <c r="D186" s="6" t="s">
        <v>126</v>
      </c>
      <c r="E186" s="11" t="s">
        <v>3314</v>
      </c>
      <c r="F186" s="6" t="s">
        <v>56</v>
      </c>
      <c r="G186" s="6" t="s">
        <v>401</v>
      </c>
      <c r="H186" s="6" t="s">
        <v>316</v>
      </c>
      <c r="I186" s="6" t="s">
        <v>45</v>
      </c>
      <c r="J186" s="6" t="s">
        <v>34</v>
      </c>
      <c r="K186" s="6" t="s">
        <v>318</v>
      </c>
      <c r="L186" s="6" t="s">
        <v>331</v>
      </c>
      <c r="M186" s="7">
        <v>241200</v>
      </c>
      <c r="N186" s="7">
        <v>241.2</v>
      </c>
      <c r="O186" s="7">
        <v>747000</v>
      </c>
      <c r="P186" t="str">
        <f>IF(ISNUMBER(SEARCH("DIZONE",L186)),"Diuron",IF(ISNUMBER(SEARCH("GLUFOSINATE",L186)),"Glufosinate",IF(ISNUMBER(SEARCH("LAVA",L186)),"Tebuthiuron",IF(ISNUMBER(SEARCH("CARTAP",L186)),"Cartap Hydrochloride",IF(ISNUMBER(SEARCH("ZARTAN",L186)),"Metsulfuron",IF(ISNUMBER(SEARCH("METSULFURON",L186)),"Metsulfuron",IF(ISNUMBER(SEARCH("CHLORFLUAZURON",L186)),"Chlorfluazuron",IF(ISNUMBER(SEARCH("OMITE",L186)),"Propargite",IF(ISNUMBER(SEARCH("ORIS",L186)),"Amicarbazone",IF(ISNUMBER(SEARCH("AMICARBAZONE",L186)),"Amicarbazone",IF(ISNUMBER(SEARCH("2,4-D",L186)),"2,4-Dichlorophenoxyacetic Acid",IF(ISNUMBER(SEARCH("GLYPHOSATE",L186)),"Glyphosate",IF(ISNUMBER(SEARCH("FOMESAFEN",L186)),"Fomesafen","FIX IT!")))))))))))))</f>
        <v>Glyphosate</v>
      </c>
      <c r="Q186" t="s">
        <v>3218</v>
      </c>
      <c r="R186" t="s">
        <v>3198</v>
      </c>
      <c r="S186">
        <f t="shared" si="10"/>
        <v>3.0970149253731343</v>
      </c>
      <c r="T186" t="s">
        <v>3220</v>
      </c>
      <c r="U186" t="s">
        <v>3215</v>
      </c>
      <c r="V186" t="s">
        <v>3198</v>
      </c>
    </row>
    <row r="187" spans="1:22" ht="22" customHeight="1" x14ac:dyDescent="0.3">
      <c r="A187" s="2">
        <v>43933</v>
      </c>
      <c r="B187" s="16" t="str">
        <f t="shared" si="8"/>
        <v>April, 2020</v>
      </c>
      <c r="C187" s="16" t="str">
        <f t="shared" si="9"/>
        <v>April, 2020´</v>
      </c>
      <c r="D187" s="3" t="s">
        <v>126</v>
      </c>
      <c r="E187" s="11" t="s">
        <v>3314</v>
      </c>
      <c r="F187" s="3" t="s">
        <v>56</v>
      </c>
      <c r="G187" s="3" t="s">
        <v>401</v>
      </c>
      <c r="H187" s="3" t="s">
        <v>316</v>
      </c>
      <c r="I187" s="3" t="s">
        <v>45</v>
      </c>
      <c r="J187" s="3" t="s">
        <v>34</v>
      </c>
      <c r="K187" s="3" t="s">
        <v>318</v>
      </c>
      <c r="L187" s="3" t="s">
        <v>331</v>
      </c>
      <c r="M187" s="4">
        <v>241200</v>
      </c>
      <c r="N187" s="4">
        <v>241.2</v>
      </c>
      <c r="O187" s="4">
        <v>747000</v>
      </c>
      <c r="P187" t="str">
        <f>IF(ISNUMBER(SEARCH("DIZONE",L187)),"Diuron",IF(ISNUMBER(SEARCH("GLUFOSINATE",L187)),"Glufosinate",IF(ISNUMBER(SEARCH("LAVA",L187)),"Tebuthiuron",IF(ISNUMBER(SEARCH("CARTAP",L187)),"Cartap Hydrochloride",IF(ISNUMBER(SEARCH("ZARTAN",L187)),"Metsulfuron",IF(ISNUMBER(SEARCH("METSULFURON",L187)),"Metsulfuron",IF(ISNUMBER(SEARCH("CHLORFLUAZURON",L187)),"Chlorfluazuron",IF(ISNUMBER(SEARCH("OMITE",L187)),"Propargite",IF(ISNUMBER(SEARCH("ORIS",L187)),"Amicarbazone",IF(ISNUMBER(SEARCH("AMICARBAZONE",L187)),"Amicarbazone",IF(ISNUMBER(SEARCH("2,4-D",L187)),"2,4-Dichlorophenoxyacetic Acid",IF(ISNUMBER(SEARCH("GLYPHOSATE",L187)),"Glyphosate",IF(ISNUMBER(SEARCH("FOMESAFEN",L187)),"Fomesafen","FIX IT!")))))))))))))</f>
        <v>Glyphosate</v>
      </c>
      <c r="Q187" t="s">
        <v>3218</v>
      </c>
      <c r="R187" t="s">
        <v>3198</v>
      </c>
      <c r="S187">
        <f t="shared" si="10"/>
        <v>3.0970149253731343</v>
      </c>
      <c r="T187" t="s">
        <v>3232</v>
      </c>
      <c r="U187" t="s">
        <v>3254</v>
      </c>
      <c r="V187" t="s">
        <v>3216</v>
      </c>
    </row>
    <row r="188" spans="1:22" ht="22" customHeight="1" x14ac:dyDescent="0.3">
      <c r="A188" s="5">
        <v>43933</v>
      </c>
      <c r="B188" s="16" t="str">
        <f t="shared" si="8"/>
        <v>April, 2020</v>
      </c>
      <c r="C188" s="16" t="str">
        <f t="shared" si="9"/>
        <v>April, 2020´</v>
      </c>
      <c r="D188" s="6" t="s">
        <v>126</v>
      </c>
      <c r="E188" s="11" t="s">
        <v>3314</v>
      </c>
      <c r="F188" s="6" t="s">
        <v>56</v>
      </c>
      <c r="G188" s="6" t="s">
        <v>401</v>
      </c>
      <c r="H188" s="6" t="s">
        <v>122</v>
      </c>
      <c r="I188" s="6" t="s">
        <v>45</v>
      </c>
      <c r="J188" s="6" t="s">
        <v>34</v>
      </c>
      <c r="K188" s="6" t="s">
        <v>318</v>
      </c>
      <c r="L188" s="6" t="s">
        <v>436</v>
      </c>
      <c r="M188" s="7">
        <v>120600</v>
      </c>
      <c r="N188" s="7">
        <v>120.6</v>
      </c>
      <c r="O188" s="7">
        <v>374000</v>
      </c>
      <c r="P188" t="str">
        <f>IF(ISNUMBER(SEARCH("DIZONE",L188)),"Diuron",IF(ISNUMBER(SEARCH("GLUFOSINATE",L188)),"Glufosinate",IF(ISNUMBER(SEARCH("LAVA",L188)),"Tebuthiuron",IF(ISNUMBER(SEARCH("CARTAP",L188)),"Cartap Hydrochloride",IF(ISNUMBER(SEARCH("ZARTAN",L188)),"Metsulfuron",IF(ISNUMBER(SEARCH("METSULFURON",L188)),"Metsulfuron",IF(ISNUMBER(SEARCH("CHLORFLUAZURON",L188)),"Chlorfluazuron",IF(ISNUMBER(SEARCH("OMITE",L188)),"Propargite",IF(ISNUMBER(SEARCH("ORIS",L188)),"Amicarbazone",IF(ISNUMBER(SEARCH("AMICARBAZONE",L188)),"Amicarbazone",IF(ISNUMBER(SEARCH("2,4-D",L188)),"2,4-Dichlorophenoxyacetic Acid",IF(ISNUMBER(SEARCH("GLYPHOSATE",L188)),"Glyphosate",IF(ISNUMBER(SEARCH("FOMESAFEN",L188)),"Fomesafen","FIX IT!")))))))))))))</f>
        <v>Glyphosate</v>
      </c>
      <c r="Q188" t="s">
        <v>3218</v>
      </c>
      <c r="R188" t="s">
        <v>3198</v>
      </c>
      <c r="S188">
        <f t="shared" si="10"/>
        <v>3.1011608623548921</v>
      </c>
      <c r="T188" t="s">
        <v>3208</v>
      </c>
      <c r="U188" t="s">
        <v>3215</v>
      </c>
      <c r="V188" t="s">
        <v>3216</v>
      </c>
    </row>
    <row r="189" spans="1:22" ht="22" customHeight="1" x14ac:dyDescent="0.3">
      <c r="A189" s="2">
        <v>43931</v>
      </c>
      <c r="B189" s="16" t="str">
        <f t="shared" si="8"/>
        <v>April, 2020</v>
      </c>
      <c r="C189" s="16" t="str">
        <f t="shared" si="9"/>
        <v>April, 2020´</v>
      </c>
      <c r="D189" s="3" t="s">
        <v>31</v>
      </c>
      <c r="E189" s="11" t="s">
        <v>3314</v>
      </c>
      <c r="F189" s="3" t="s">
        <v>32</v>
      </c>
      <c r="G189" s="3" t="s">
        <v>347</v>
      </c>
      <c r="H189" s="3" t="s">
        <v>371</v>
      </c>
      <c r="I189" s="3" t="s">
        <v>45</v>
      </c>
      <c r="J189" s="3" t="s">
        <v>34</v>
      </c>
      <c r="K189" s="3" t="s">
        <v>437</v>
      </c>
      <c r="L189" s="3" t="s">
        <v>438</v>
      </c>
      <c r="M189" s="4">
        <v>42756</v>
      </c>
      <c r="N189" s="4">
        <v>42.76</v>
      </c>
      <c r="O189" s="4">
        <v>143000</v>
      </c>
      <c r="P189" t="str">
        <f>IF(ISNUMBER(SEARCH("THIRAM",L189)),"Thiram",IF(ISNUMBER(SEARCH("TEBUCONAZOLE",L189)),"Tebuconazole",IF(ISNUMBER(SEARCH("DIMETHYLAMINE",L189)),"Dimethylamine",IF(ISNUMBER(SEARCH("TRINCA",L189)),"Cyhalothrin",IF(ISNUMBER(SEARCH("CYHALOT",L189)),"Cyhalothrin",IF(ISNUMBER(SEARCH("PICLORAM",L189)),"Picloran",IF(ISNUMBER(SEARCH("PROPARGITE",L189)),"Propargite",IF(ISNUMBER(SEARCH("OMEGA",L189)),"Fertilizer",IF(ISNUMBER(SEARCH("ARTYS",L189)),"Dimethylamine",IF(ISNUMBER(SEARCH("ORTHOCIDE",L189)),"Captan","FIX IT!"))))))))))</f>
        <v>Thiram</v>
      </c>
      <c r="Q189" t="s">
        <v>3215</v>
      </c>
      <c r="R189" t="s">
        <v>3242</v>
      </c>
      <c r="S189">
        <f t="shared" si="10"/>
        <v>3.3445598278604174</v>
      </c>
      <c r="T189" t="s">
        <v>3303</v>
      </c>
      <c r="U189" t="s">
        <v>3241</v>
      </c>
      <c r="V189" t="s">
        <v>3242</v>
      </c>
    </row>
    <row r="190" spans="1:22" ht="22" customHeight="1" x14ac:dyDescent="0.3">
      <c r="A190" s="5">
        <v>43929</v>
      </c>
      <c r="B190" s="16" t="str">
        <f t="shared" si="8"/>
        <v>April, 2020</v>
      </c>
      <c r="C190" s="16" t="str">
        <f t="shared" si="9"/>
        <v>April, 2020´</v>
      </c>
      <c r="D190" s="6" t="s">
        <v>107</v>
      </c>
      <c r="E190" s="11" t="s">
        <v>3314</v>
      </c>
      <c r="F190" s="6" t="s">
        <v>56</v>
      </c>
      <c r="G190" s="6" t="s">
        <v>108</v>
      </c>
      <c r="H190" s="6" t="s">
        <v>210</v>
      </c>
      <c r="I190" s="6" t="s">
        <v>45</v>
      </c>
      <c r="J190" s="6" t="s">
        <v>34</v>
      </c>
      <c r="K190" s="6" t="s">
        <v>187</v>
      </c>
      <c r="L190" s="6" t="s">
        <v>439</v>
      </c>
      <c r="M190" s="7">
        <v>49398</v>
      </c>
      <c r="N190" s="7">
        <v>49.4</v>
      </c>
      <c r="O190" s="7">
        <v>392000</v>
      </c>
      <c r="P190" t="str">
        <f>IF(ISNUMBER(SEARCH("BIORISK",L190)),"Fertilizer",IF(ISNUMBER(SEARCH("DIFLUBENZURON",L190)),"Diflubenzuron",IF(ISNUMBER(SEARCH("K-TIONIC",L190)),"Fulvic Acids Fertilizers",IF(ISNUMBER(SEARCH("INICIATE",L190)),"Fipronil",IF(ISNUMBER(SEARCH("FIPRONIL",L190)),"Fipronil",IF(ISNUMBER(SEARCH("STAGE",L190)),"Clomazone",IF(ISNUMBER(SEARCH("CLOMAZONE",L190)),"Clomazone",IF(ISNUMBER(SEARCH("UNIMARK",L190)),"Metribuzin",IF(ISNUMBER(SEARCH("RIBUZIN",L190)),"Metribuzin",IF(ISNUMBER(SEARCH("UNITOP",L190)),"Not Identified","FIX IT!"))))))))))</f>
        <v>Clomazone</v>
      </c>
      <c r="Q190" t="s">
        <v>3246</v>
      </c>
      <c r="R190" t="s">
        <v>3198</v>
      </c>
      <c r="S190">
        <f t="shared" si="10"/>
        <v>7.9355439491477391</v>
      </c>
      <c r="T190" t="s">
        <v>3217</v>
      </c>
      <c r="U190" t="s">
        <v>3215</v>
      </c>
      <c r="V190" t="s">
        <v>3198</v>
      </c>
    </row>
    <row r="191" spans="1:22" ht="22" customHeight="1" x14ac:dyDescent="0.3">
      <c r="A191" s="2">
        <v>43928</v>
      </c>
      <c r="B191" s="16" t="str">
        <f t="shared" si="8"/>
        <v>April, 2020</v>
      </c>
      <c r="C191" s="16" t="str">
        <f t="shared" si="9"/>
        <v>April, 2020´</v>
      </c>
      <c r="D191" s="3" t="s">
        <v>31</v>
      </c>
      <c r="E191" s="11" t="s">
        <v>3314</v>
      </c>
      <c r="F191" s="3" t="s">
        <v>32</v>
      </c>
      <c r="G191" s="3" t="s">
        <v>36</v>
      </c>
      <c r="H191" s="3" t="s">
        <v>42</v>
      </c>
      <c r="I191" s="3" t="s">
        <v>45</v>
      </c>
      <c r="J191" s="3" t="s">
        <v>34</v>
      </c>
      <c r="K191" s="3" t="s">
        <v>48</v>
      </c>
      <c r="L191" s="3" t="s">
        <v>440</v>
      </c>
      <c r="M191" s="4">
        <v>38080</v>
      </c>
      <c r="N191" s="4">
        <v>38.08</v>
      </c>
      <c r="O191" s="4">
        <v>420000</v>
      </c>
      <c r="P191" t="str">
        <f>IF(ISNUMBER(SEARCH("THIRAM",L191)),"Thiram",IF(ISNUMBER(SEARCH("TEBUCONAZOLE",L191)),"Tebuconazole",IF(ISNUMBER(SEARCH("DIMETHYLAMINE",L191)),"Dimethylamine",IF(ISNUMBER(SEARCH("TRINCA",L191)),"Cyhalothrin",IF(ISNUMBER(SEARCH("CYHALOT",L191)),"Cyhalothrin",IF(ISNUMBER(SEARCH("PICLORAM",L191)),"Picloran",IF(ISNUMBER(SEARCH("PROPARGITE",L191)),"Propargite",IF(ISNUMBER(SEARCH("OMEGA",L191)),"Fertilizer",IF(ISNUMBER(SEARCH("ARTYS",L191)),"Dimethylamine",IF(ISNUMBER(SEARCH("ORTHOCIDE",L191)),"Captan","FIX IT!"))))))))))</f>
        <v>Dimethylamine</v>
      </c>
      <c r="Q191" t="s">
        <v>3254</v>
      </c>
      <c r="R191" t="s">
        <v>3216</v>
      </c>
      <c r="S191">
        <f t="shared" si="10"/>
        <v>11.029411764705882</v>
      </c>
      <c r="T191" t="s">
        <v>3217</v>
      </c>
      <c r="U191" t="s">
        <v>3215</v>
      </c>
      <c r="V191" t="s">
        <v>3198</v>
      </c>
    </row>
    <row r="192" spans="1:22" ht="22" customHeight="1" x14ac:dyDescent="0.3">
      <c r="A192" s="5">
        <v>43928</v>
      </c>
      <c r="B192" s="16" t="str">
        <f t="shared" si="8"/>
        <v>April, 2020</v>
      </c>
      <c r="C192" s="16" t="str">
        <f t="shared" si="9"/>
        <v>April, 2020´</v>
      </c>
      <c r="D192" s="6" t="s">
        <v>31</v>
      </c>
      <c r="E192" s="11" t="s">
        <v>3314</v>
      </c>
      <c r="F192" s="6" t="s">
        <v>32</v>
      </c>
      <c r="G192" s="6" t="s">
        <v>325</v>
      </c>
      <c r="H192" s="6" t="s">
        <v>122</v>
      </c>
      <c r="I192" s="6" t="s">
        <v>45</v>
      </c>
      <c r="J192" s="6" t="s">
        <v>34</v>
      </c>
      <c r="K192" s="6" t="s">
        <v>187</v>
      </c>
      <c r="L192" s="6" t="s">
        <v>328</v>
      </c>
      <c r="M192" s="7">
        <v>29400</v>
      </c>
      <c r="N192" s="7">
        <v>29.4</v>
      </c>
      <c r="O192" s="7">
        <v>116000</v>
      </c>
      <c r="P192" t="s">
        <v>3220</v>
      </c>
      <c r="Q192" t="s">
        <v>3215</v>
      </c>
      <c r="R192" t="s">
        <v>3198</v>
      </c>
      <c r="S192">
        <f t="shared" si="10"/>
        <v>3.9455782312925169</v>
      </c>
      <c r="T192" t="s">
        <v>3250</v>
      </c>
      <c r="U192" t="s">
        <v>3248</v>
      </c>
      <c r="V192" t="s">
        <v>3237</v>
      </c>
    </row>
    <row r="193" spans="1:22" ht="22" customHeight="1" x14ac:dyDescent="0.3">
      <c r="A193" s="2">
        <v>43928</v>
      </c>
      <c r="B193" s="16" t="str">
        <f t="shared" si="8"/>
        <v>April, 2020</v>
      </c>
      <c r="C193" s="16" t="str">
        <f t="shared" si="9"/>
        <v>April, 2020´</v>
      </c>
      <c r="D193" s="3" t="s">
        <v>31</v>
      </c>
      <c r="E193" s="11" t="s">
        <v>3314</v>
      </c>
      <c r="F193" s="3" t="s">
        <v>32</v>
      </c>
      <c r="G193" s="3" t="s">
        <v>36</v>
      </c>
      <c r="H193" s="3" t="s">
        <v>42</v>
      </c>
      <c r="I193" s="3" t="s">
        <v>45</v>
      </c>
      <c r="J193" s="3" t="s">
        <v>34</v>
      </c>
      <c r="K193" s="3" t="s">
        <v>48</v>
      </c>
      <c r="L193" s="3" t="s">
        <v>442</v>
      </c>
      <c r="M193" s="4">
        <v>116140</v>
      </c>
      <c r="N193" s="4">
        <v>116.14</v>
      </c>
      <c r="O193" s="4">
        <v>1280000</v>
      </c>
      <c r="P193" t="str">
        <f>IF(ISNUMBER(SEARCH("THIRAM",L193)),"Thiram",IF(ISNUMBER(SEARCH("TEBUCONAZOLE",L193)),"Tebuconazole",IF(ISNUMBER(SEARCH("DIMETHYLAMINE",L193)),"Dimethylamine",IF(ISNUMBER(SEARCH("TRINCA",L193)),"Cyhalothrin",IF(ISNUMBER(SEARCH("CYHALOT",L193)),"Cyhalothrin",IF(ISNUMBER(SEARCH("PICLORAM",L193)),"Picloran",IF(ISNUMBER(SEARCH("PROPARGITE",L193)),"Propargite",IF(ISNUMBER(SEARCH("OMEGA",L193)),"Fertilizer",IF(ISNUMBER(SEARCH("ARTYS",L193)),"Dimethylamine",IF(ISNUMBER(SEARCH("ORTHOCIDE",L193)),"Captan","FIX IT!"))))))))))</f>
        <v>Dimethylamine</v>
      </c>
      <c r="Q193" t="s">
        <v>3254</v>
      </c>
      <c r="R193" t="s">
        <v>3216</v>
      </c>
      <c r="S193">
        <f t="shared" si="10"/>
        <v>11.021181332874118</v>
      </c>
      <c r="T193" t="s">
        <v>3232</v>
      </c>
      <c r="U193" t="s">
        <v>3254</v>
      </c>
      <c r="V193" t="s">
        <v>3216</v>
      </c>
    </row>
    <row r="194" spans="1:22" ht="22" customHeight="1" x14ac:dyDescent="0.3">
      <c r="A194" s="5">
        <v>43927</v>
      </c>
      <c r="B194" s="16" t="str">
        <f t="shared" si="8"/>
        <v>April, 2020</v>
      </c>
      <c r="C194" s="16" t="str">
        <f t="shared" si="9"/>
        <v>April, 2020´</v>
      </c>
      <c r="D194" s="6" t="s">
        <v>126</v>
      </c>
      <c r="E194" s="11" t="s">
        <v>3314</v>
      </c>
      <c r="F194" s="6" t="s">
        <v>56</v>
      </c>
      <c r="G194" s="6" t="s">
        <v>312</v>
      </c>
      <c r="H194" s="6" t="s">
        <v>122</v>
      </c>
      <c r="I194" s="6" t="s">
        <v>45</v>
      </c>
      <c r="J194" s="6" t="s">
        <v>34</v>
      </c>
      <c r="K194" s="6" t="s">
        <v>141</v>
      </c>
      <c r="L194" s="6" t="s">
        <v>443</v>
      </c>
      <c r="M194" s="7">
        <v>100460</v>
      </c>
      <c r="N194" s="7">
        <v>100.46</v>
      </c>
      <c r="O194" s="7">
        <v>783000</v>
      </c>
      <c r="P194" t="str">
        <f>IF(ISNUMBER(SEARCH("DIZONE",L194)),"Diuron",IF(ISNUMBER(SEARCH("GLUFOSINATE",L194)),"Glufosinate",IF(ISNUMBER(SEARCH("LAVA",L194)),"Tebuthiuron",IF(ISNUMBER(SEARCH("CARTAP",L194)),"Cartap Hydrochloride",IF(ISNUMBER(SEARCH("ZARTAN",L194)),"Metsulfuron",IF(ISNUMBER(SEARCH("METSULFURON",L194)),"Metsulfuron",IF(ISNUMBER(SEARCH("CHLORFLUAZURON",L194)),"Chlorfluazuron",IF(ISNUMBER(SEARCH("OMITE",L194)),"Propargite",IF(ISNUMBER(SEARCH("ORIS",L194)),"Amicarbazone",IF(ISNUMBER(SEARCH("AMICARBAZONE",L194)),"Amicarbazone",IF(ISNUMBER(SEARCH("2,4-D",L194)),"2,4-Dichlorophenoxyacetic Acid",IF(ISNUMBER(SEARCH("GLYPHOSATE",L194)),"Glyphosate",IF(ISNUMBER(SEARCH("FOMESAFEN",L194)),"Fomesafen","FIX IT!")))))))))))))</f>
        <v>2,4-Dichlorophenoxyacetic Acid</v>
      </c>
      <c r="Q194" t="s">
        <v>3215</v>
      </c>
      <c r="R194" t="s">
        <v>3216</v>
      </c>
      <c r="S194">
        <f t="shared" si="10"/>
        <v>7.7941469241489152</v>
      </c>
      <c r="T194" t="s">
        <v>3208</v>
      </c>
      <c r="U194" t="s">
        <v>3215</v>
      </c>
      <c r="V194" t="s">
        <v>3216</v>
      </c>
    </row>
    <row r="195" spans="1:22" ht="22" customHeight="1" x14ac:dyDescent="0.3">
      <c r="A195" s="2">
        <v>43927</v>
      </c>
      <c r="B195" s="16" t="str">
        <f t="shared" ref="B195:B258" si="11">TEXT(A195, "MMMM, YYYY")</f>
        <v>April, 2020</v>
      </c>
      <c r="C195" s="16" t="str">
        <f t="shared" ref="C195:C258" si="12">B195&amp;"´"</f>
        <v>April, 2020´</v>
      </c>
      <c r="D195" s="3" t="s">
        <v>31</v>
      </c>
      <c r="E195" s="11" t="s">
        <v>3314</v>
      </c>
      <c r="F195" s="3" t="s">
        <v>32</v>
      </c>
      <c r="G195" s="3" t="s">
        <v>127</v>
      </c>
      <c r="H195" s="3" t="s">
        <v>122</v>
      </c>
      <c r="I195" s="3" t="s">
        <v>45</v>
      </c>
      <c r="J195" s="3" t="s">
        <v>34</v>
      </c>
      <c r="K195" s="3" t="s">
        <v>444</v>
      </c>
      <c r="L195" s="3" t="s">
        <v>445</v>
      </c>
      <c r="M195" s="4">
        <v>24288</v>
      </c>
      <c r="N195" s="4">
        <v>24.29</v>
      </c>
      <c r="O195" s="4">
        <v>733000</v>
      </c>
      <c r="P195" t="str">
        <f>IF(ISNUMBER(SEARCH("IMAZETAPYR",L195)),"Imazetapyr",IF(ISNUMBER(SEARCH("VITAVAX",L195)),"Carboxin",IF(ISNUMBER(SEARCH("CARBOXIN",L195)),"Carboxin",IF(ISNUMBER(SEARCH("CONDAX",L195)),"Imazetapyr",IF(ISNUMBER(SEARCH("CLETHODIM",L195)),"Clethodim",IF(ISNUMBER(SEARCH("JACARE",L195)),"2,4-D Acid",IF(ISNUMBER(SEARCH("LEOPARD",L195)),"Picloram",IF(ISNUMBER(SEARCH("ZOXYSTROBIN",L195)),"Azoxystrobin",IF(ISNUMBER(SEARCH("MANCOZEB",L195)),"Mancozeb",IF(ISNUMBER(SEARCH("AZOXYS",L195)),"Azoxystrobin",IF(ISNUMBER(SEARCH("FIPRON",L195)),"Fipronil",IF(ISNUMBER(SEARCH("ACEF",L195)),"Acephate",IF(ISNUMBER(SEARCH("ACETAMIPRID",L195)),"Acetamiprid",IF(ISNUMBER(SEARCH("ALUMINIUM PHOSPHIDE",L195)),"Aluminium Phosphide",IF(ISNUMBER(SEARCH("RANMAN",L195)),"Cyazofamid",IF(ISNUMBER(SEARCH("BIFENTRINA",L195)),"Bifenthrin","FIX IT!"))))))))))))))))</f>
        <v>Carboxin</v>
      </c>
      <c r="Q195" t="s">
        <v>3241</v>
      </c>
      <c r="R195" t="s">
        <v>3242</v>
      </c>
      <c r="S195">
        <f t="shared" ref="S195:S258" si="13">O195/M195</f>
        <v>30.179512516469039</v>
      </c>
      <c r="T195" t="s">
        <v>3212</v>
      </c>
      <c r="U195" t="s">
        <v>3277</v>
      </c>
      <c r="V195" t="s">
        <v>3198</v>
      </c>
    </row>
    <row r="196" spans="1:22" ht="22" customHeight="1" x14ac:dyDescent="0.3">
      <c r="A196" s="5">
        <v>43923</v>
      </c>
      <c r="B196" s="16" t="str">
        <f t="shared" si="11"/>
        <v>April, 2020</v>
      </c>
      <c r="C196" s="16" t="str">
        <f t="shared" si="12"/>
        <v>April, 2020´</v>
      </c>
      <c r="D196" s="6" t="s">
        <v>31</v>
      </c>
      <c r="E196" s="11" t="s">
        <v>3314</v>
      </c>
      <c r="F196" s="6" t="s">
        <v>56</v>
      </c>
      <c r="G196" s="6" t="s">
        <v>224</v>
      </c>
      <c r="H196" s="6" t="s">
        <v>321</v>
      </c>
      <c r="I196" s="6" t="s">
        <v>45</v>
      </c>
      <c r="J196" s="6" t="s">
        <v>34</v>
      </c>
      <c r="K196" s="6" t="s">
        <v>323</v>
      </c>
      <c r="L196" s="6" t="s">
        <v>447</v>
      </c>
      <c r="M196" s="7">
        <v>55094</v>
      </c>
      <c r="N196" s="7">
        <v>55.09</v>
      </c>
      <c r="O196" s="7">
        <v>1254000</v>
      </c>
      <c r="P196" t="str">
        <f>IF(ISNUMBER(SEARCH("IMAZETAPYR",L196)),"Imazetapyr",IF(ISNUMBER(SEARCH("VITAVAX",L196)),"Carboxin",IF(ISNUMBER(SEARCH("CARBOXIN",L196)),"Carboxin",IF(ISNUMBER(SEARCH("CONDAX",L196)),"Imazetapyr",IF(ISNUMBER(SEARCH("CLETHODIM",L196)),"Clethodim",IF(ISNUMBER(SEARCH("JACARE",L196)),"2,4-D Acid",IF(ISNUMBER(SEARCH("LEOPARD",L196)),"Picloram",IF(ISNUMBER(SEARCH("ZOXYSTROBIN",L196)),"Azoxystrobin",IF(ISNUMBER(SEARCH("MANCOZEB",L196)),"Mancozeb",IF(ISNUMBER(SEARCH("AZOXYS",L196)),"Azoxystrobin",IF(ISNUMBER(SEARCH("FIPRON",L196)),"Fipronil",IF(ISNUMBER(SEARCH("ACEF",L196)),"Acephate",IF(ISNUMBER(SEARCH("ACETAMIPRID",L196)),"Acetamiprid",IF(ISNUMBER(SEARCH("ALUMINIUM PHOSPHIDE",L196)),"Aluminium Phosphide",IF(ISNUMBER(SEARCH("RANMAN",L196)),"Cyazofamid",IF(ISNUMBER(SEARCH("BIFENTRINA",L196)),"Bifenthrin","FIX IT!"))))))))))))))))</f>
        <v>Clethodim</v>
      </c>
      <c r="Q196" t="s">
        <v>3215</v>
      </c>
      <c r="R196" t="s">
        <v>3198</v>
      </c>
      <c r="S196">
        <f t="shared" si="13"/>
        <v>22.761099212255417</v>
      </c>
      <c r="T196" t="s">
        <v>3212</v>
      </c>
      <c r="U196" t="s">
        <v>3277</v>
      </c>
      <c r="V196" t="s">
        <v>3198</v>
      </c>
    </row>
    <row r="197" spans="1:22" ht="22" customHeight="1" x14ac:dyDescent="0.3">
      <c r="A197" s="2">
        <v>43923</v>
      </c>
      <c r="B197" s="16" t="str">
        <f t="shared" si="11"/>
        <v>April, 2020</v>
      </c>
      <c r="C197" s="16" t="str">
        <f t="shared" si="12"/>
        <v>April, 2020´</v>
      </c>
      <c r="D197" s="3" t="s">
        <v>31</v>
      </c>
      <c r="E197" s="11" t="s">
        <v>3314</v>
      </c>
      <c r="F197" s="3" t="s">
        <v>56</v>
      </c>
      <c r="G197" s="3" t="s">
        <v>224</v>
      </c>
      <c r="H197" s="3" t="s">
        <v>321</v>
      </c>
      <c r="I197" s="3" t="s">
        <v>45</v>
      </c>
      <c r="J197" s="3" t="s">
        <v>34</v>
      </c>
      <c r="K197" s="3" t="s">
        <v>323</v>
      </c>
      <c r="L197" s="3" t="s">
        <v>448</v>
      </c>
      <c r="M197" s="4">
        <v>27547</v>
      </c>
      <c r="N197" s="4">
        <v>27.55</v>
      </c>
      <c r="O197" s="4">
        <v>627000</v>
      </c>
      <c r="P197" t="str">
        <f>IF(ISNUMBER(SEARCH("IMAZETAPYR",L197)),"Imazetapyr",IF(ISNUMBER(SEARCH("VITAVAX",L197)),"Carboxin",IF(ISNUMBER(SEARCH("CARBOXIN",L197)),"Carboxin",IF(ISNUMBER(SEARCH("CONDAX",L197)),"Imazetapyr",IF(ISNUMBER(SEARCH("CLETHODIM",L197)),"Clethodim",IF(ISNUMBER(SEARCH("JACARE",L197)),"2,4-D Acid",IF(ISNUMBER(SEARCH("LEOPARD",L197)),"Picloram",IF(ISNUMBER(SEARCH("ZOXYSTROBIN",L197)),"Azoxystrobin",IF(ISNUMBER(SEARCH("MANCOZEB",L197)),"Mancozeb",IF(ISNUMBER(SEARCH("AZOXYS",L197)),"Azoxystrobin",IF(ISNUMBER(SEARCH("FIPRON",L197)),"Fipronil",IF(ISNUMBER(SEARCH("ACEF",L197)),"Acephate",IF(ISNUMBER(SEARCH("ACETAMIPRID",L197)),"Acetamiprid",IF(ISNUMBER(SEARCH("ALUMINIUM PHOSPHIDE",L197)),"Aluminium Phosphide",IF(ISNUMBER(SEARCH("RANMAN",L197)),"Cyazofamid",IF(ISNUMBER(SEARCH("BIFENTRINA",L197)),"Bifenthrin","FIX IT!"))))))))))))))))</f>
        <v>Clethodim</v>
      </c>
      <c r="Q197" t="s">
        <v>3215</v>
      </c>
      <c r="R197" t="s">
        <v>3198</v>
      </c>
      <c r="S197">
        <f t="shared" si="13"/>
        <v>22.761099212255417</v>
      </c>
      <c r="T197" t="s">
        <v>3259</v>
      </c>
      <c r="U197" t="s">
        <v>3230</v>
      </c>
      <c r="V197" t="s">
        <v>3225</v>
      </c>
    </row>
    <row r="198" spans="1:22" ht="22" customHeight="1" x14ac:dyDescent="0.3">
      <c r="A198" s="2">
        <v>43923</v>
      </c>
      <c r="B198" s="16" t="str">
        <f t="shared" si="11"/>
        <v>April, 2020</v>
      </c>
      <c r="C198" s="16" t="str">
        <f t="shared" si="12"/>
        <v>April, 2020´</v>
      </c>
      <c r="D198" s="3" t="s">
        <v>31</v>
      </c>
      <c r="E198" s="11" t="s">
        <v>3314</v>
      </c>
      <c r="F198" s="3" t="s">
        <v>56</v>
      </c>
      <c r="G198" s="3" t="s">
        <v>97</v>
      </c>
      <c r="H198" s="3" t="s">
        <v>450</v>
      </c>
      <c r="I198" s="3" t="s">
        <v>45</v>
      </c>
      <c r="J198" s="3" t="s">
        <v>34</v>
      </c>
      <c r="K198" s="3" t="s">
        <v>135</v>
      </c>
      <c r="L198" s="3" t="s">
        <v>452</v>
      </c>
      <c r="M198" s="4">
        <v>156660</v>
      </c>
      <c r="N198" s="4">
        <v>156.66</v>
      </c>
      <c r="O198" s="4">
        <v>3534000</v>
      </c>
      <c r="P198" t="str">
        <f>IF(ISNUMBER(SEARCH("THIRAM",L198)),"Thiram",IF(ISNUMBER(SEARCH("TEBUCONAZOLE",L198)),"Tebuconazole",IF(ISNUMBER(SEARCH("DIMETHYLAMINE",L198)),"Dimethylamine",IF(ISNUMBER(SEARCH("TRINCA",L198)),"Cyhalothrin",IF(ISNUMBER(SEARCH("CYHALOT",L198)),"Cyhalothrin",IF(ISNUMBER(SEARCH("PICLORAM",L198)),"Picloran",IF(ISNUMBER(SEARCH("PROPARGITE",L198)),"Propargite",IF(ISNUMBER(SEARCH("OMEGA",L198)),"Fertilizer",IF(ISNUMBER(SEARCH("ARTYS",L198)),"Dimethylamine",IF(ISNUMBER(SEARCH("ORTHOCIDE",L198)),"Captan","FIX IT!"))))))))))</f>
        <v>Cyhalothrin</v>
      </c>
      <c r="Q198" t="s">
        <v>3248</v>
      </c>
      <c r="R198" t="s">
        <v>3237</v>
      </c>
      <c r="S198">
        <f t="shared" si="13"/>
        <v>22.558406740712371</v>
      </c>
      <c r="T198" t="s">
        <v>3294</v>
      </c>
      <c r="U198" t="s">
        <v>3215</v>
      </c>
      <c r="V198" t="s">
        <v>3243</v>
      </c>
    </row>
    <row r="199" spans="1:22" ht="22" customHeight="1" x14ac:dyDescent="0.3">
      <c r="A199" s="5">
        <v>43921</v>
      </c>
      <c r="B199" s="16" t="str">
        <f t="shared" si="11"/>
        <v>March, 2020</v>
      </c>
      <c r="C199" s="16" t="str">
        <f t="shared" si="12"/>
        <v>March, 2020´</v>
      </c>
      <c r="D199" s="6" t="s">
        <v>31</v>
      </c>
      <c r="E199" s="11" t="s">
        <v>3314</v>
      </c>
      <c r="F199" s="6" t="s">
        <v>32</v>
      </c>
      <c r="G199" s="6" t="s">
        <v>36</v>
      </c>
      <c r="H199" s="6" t="s">
        <v>42</v>
      </c>
      <c r="I199" s="6" t="s">
        <v>45</v>
      </c>
      <c r="J199" s="6" t="s">
        <v>34</v>
      </c>
      <c r="K199" s="6" t="s">
        <v>308</v>
      </c>
      <c r="L199" s="6" t="s">
        <v>453</v>
      </c>
      <c r="M199" s="7">
        <v>46456</v>
      </c>
      <c r="N199" s="7">
        <v>46.46</v>
      </c>
      <c r="O199" s="7">
        <v>358000</v>
      </c>
      <c r="P199" t="str">
        <f>IF(ISNUMBER(SEARCH("THIRAM",L199)),"Thiram",IF(ISNUMBER(SEARCH("TEBUCONAZOLE",L199)),"Tebuconazole",IF(ISNUMBER(SEARCH("DIMETHYLAMINE",L199)),"Dimethylamine",IF(ISNUMBER(SEARCH("TRINCA",L199)),"Cyhalothrin",IF(ISNUMBER(SEARCH("CYHALOT",L199)),"Cyhalothrin",IF(ISNUMBER(SEARCH("PICLORAM",L199)),"Picloran",IF(ISNUMBER(SEARCH("PROPARGITE",L199)),"Propargite",IF(ISNUMBER(SEARCH("OMEGA",L199)),"Fertilizer",IF(ISNUMBER(SEARCH("ARTYS",L199)),"Dimethylamine",IF(ISNUMBER(SEARCH("ORTHOCIDE",L199)),"Captan","FIX IT!"))))))))))</f>
        <v>Dimethylamine</v>
      </c>
      <c r="Q199" t="s">
        <v>3254</v>
      </c>
      <c r="R199" t="s">
        <v>3216</v>
      </c>
      <c r="S199">
        <f t="shared" si="13"/>
        <v>7.7062166350955739</v>
      </c>
      <c r="T199" t="s">
        <v>3259</v>
      </c>
      <c r="U199" t="s">
        <v>3230</v>
      </c>
      <c r="V199" t="s">
        <v>3225</v>
      </c>
    </row>
    <row r="200" spans="1:22" ht="22" customHeight="1" x14ac:dyDescent="0.3">
      <c r="A200" s="2">
        <v>43921</v>
      </c>
      <c r="B200" s="16" t="str">
        <f t="shared" si="11"/>
        <v>March, 2020</v>
      </c>
      <c r="C200" s="16" t="str">
        <f t="shared" si="12"/>
        <v>March, 2020´</v>
      </c>
      <c r="D200" s="3" t="s">
        <v>31</v>
      </c>
      <c r="E200" s="11" t="s">
        <v>3314</v>
      </c>
      <c r="F200" s="3" t="s">
        <v>32</v>
      </c>
      <c r="G200" s="3" t="s">
        <v>36</v>
      </c>
      <c r="H200" s="3" t="s">
        <v>42</v>
      </c>
      <c r="I200" s="3" t="s">
        <v>45</v>
      </c>
      <c r="J200" s="3" t="s">
        <v>34</v>
      </c>
      <c r="K200" s="3" t="s">
        <v>48</v>
      </c>
      <c r="L200" s="3" t="s">
        <v>454</v>
      </c>
      <c r="M200" s="4">
        <v>116140</v>
      </c>
      <c r="N200" s="4">
        <v>116.14</v>
      </c>
      <c r="O200" s="4">
        <v>2040000</v>
      </c>
      <c r="P200" t="s">
        <v>3208</v>
      </c>
      <c r="Q200" t="s">
        <v>3215</v>
      </c>
      <c r="R200" t="s">
        <v>3216</v>
      </c>
      <c r="S200">
        <f t="shared" si="13"/>
        <v>17.565007749268126</v>
      </c>
      <c r="T200" t="s">
        <v>3259</v>
      </c>
      <c r="U200" t="s">
        <v>3230</v>
      </c>
      <c r="V200" t="s">
        <v>3225</v>
      </c>
    </row>
    <row r="201" spans="1:22" ht="22" customHeight="1" x14ac:dyDescent="0.3">
      <c r="A201" s="5">
        <v>43921</v>
      </c>
      <c r="B201" s="16" t="str">
        <f t="shared" si="11"/>
        <v>March, 2020</v>
      </c>
      <c r="C201" s="16" t="str">
        <f t="shared" si="12"/>
        <v>March, 2020´</v>
      </c>
      <c r="D201" s="6" t="s">
        <v>31</v>
      </c>
      <c r="E201" s="11" t="s">
        <v>3314</v>
      </c>
      <c r="F201" s="6" t="s">
        <v>32</v>
      </c>
      <c r="G201" s="6" t="s">
        <v>36</v>
      </c>
      <c r="H201" s="6" t="s">
        <v>42</v>
      </c>
      <c r="I201" s="6" t="s">
        <v>45</v>
      </c>
      <c r="J201" s="6" t="s">
        <v>34</v>
      </c>
      <c r="K201" s="6" t="s">
        <v>48</v>
      </c>
      <c r="L201" s="6" t="s">
        <v>455</v>
      </c>
      <c r="M201" s="7">
        <v>19802</v>
      </c>
      <c r="N201" s="7">
        <v>19.8</v>
      </c>
      <c r="O201" s="7">
        <v>348000</v>
      </c>
      <c r="P201" t="s">
        <v>3212</v>
      </c>
      <c r="Q201" t="s">
        <v>3277</v>
      </c>
      <c r="R201" t="s">
        <v>3198</v>
      </c>
      <c r="S201">
        <f t="shared" si="13"/>
        <v>17.573982426017572</v>
      </c>
      <c r="T201" t="s">
        <v>3258</v>
      </c>
      <c r="U201" t="s">
        <v>3236</v>
      </c>
      <c r="V201" t="s">
        <v>3237</v>
      </c>
    </row>
    <row r="202" spans="1:22" ht="22" customHeight="1" x14ac:dyDescent="0.3">
      <c r="A202" s="2">
        <v>43921</v>
      </c>
      <c r="B202" s="16" t="str">
        <f t="shared" si="11"/>
        <v>March, 2020</v>
      </c>
      <c r="C202" s="16" t="str">
        <f t="shared" si="12"/>
        <v>March, 2020´</v>
      </c>
      <c r="D202" s="3" t="s">
        <v>31</v>
      </c>
      <c r="E202" s="11" t="s">
        <v>3314</v>
      </c>
      <c r="F202" s="3" t="s">
        <v>32</v>
      </c>
      <c r="G202" s="3" t="s">
        <v>36</v>
      </c>
      <c r="H202" s="3" t="s">
        <v>42</v>
      </c>
      <c r="I202" s="3" t="s">
        <v>45</v>
      </c>
      <c r="J202" s="3" t="s">
        <v>34</v>
      </c>
      <c r="K202" s="3" t="s">
        <v>48</v>
      </c>
      <c r="L202" s="3" t="s">
        <v>49</v>
      </c>
      <c r="M202" s="4">
        <v>40264</v>
      </c>
      <c r="N202" s="4">
        <v>40.26</v>
      </c>
      <c r="O202" s="4">
        <v>707000</v>
      </c>
      <c r="P202" t="s">
        <v>3212</v>
      </c>
      <c r="Q202" t="s">
        <v>3277</v>
      </c>
      <c r="R202" t="s">
        <v>3198</v>
      </c>
      <c r="S202">
        <f t="shared" si="13"/>
        <v>17.559109874826149</v>
      </c>
      <c r="T202" t="s">
        <v>3206</v>
      </c>
      <c r="U202" t="s">
        <v>3231</v>
      </c>
      <c r="V202" t="s">
        <v>3242</v>
      </c>
    </row>
    <row r="203" spans="1:22" ht="22" customHeight="1" x14ac:dyDescent="0.3">
      <c r="A203" s="5">
        <v>43919</v>
      </c>
      <c r="B203" s="16" t="str">
        <f t="shared" si="11"/>
        <v>March, 2020</v>
      </c>
      <c r="C203" s="16" t="str">
        <f t="shared" si="12"/>
        <v>March, 2020´</v>
      </c>
      <c r="D203" s="6" t="s">
        <v>31</v>
      </c>
      <c r="E203" s="11" t="s">
        <v>3314</v>
      </c>
      <c r="F203" s="6" t="s">
        <v>32</v>
      </c>
      <c r="G203" s="6" t="s">
        <v>456</v>
      </c>
      <c r="H203" s="6" t="s">
        <v>122</v>
      </c>
      <c r="I203" s="6" t="s">
        <v>45</v>
      </c>
      <c r="J203" s="6" t="s">
        <v>34</v>
      </c>
      <c r="K203" s="6" t="s">
        <v>116</v>
      </c>
      <c r="L203" s="6" t="s">
        <v>458</v>
      </c>
      <c r="M203" s="7">
        <v>100480</v>
      </c>
      <c r="N203" s="7">
        <v>100.48</v>
      </c>
      <c r="O203" s="7">
        <v>893000</v>
      </c>
      <c r="P203" t="str">
        <f>IF(ISNUMBER(SEARCH("BROWSER",L203)),"Picloran",IF(ISNUMBER(SEARCH("NAVIGATOR",L203)),"Picloran",IF(ISNUMBER(SEARCH("BIOZYME",L203)),"Mineral Fertilizer",IF(ISNUMBER(SEARCH("K-FOL",L203)),"Calcium Citrate",IF(ISNUMBER(SEARCH("FOLTRON",L203)),"NPK Fertilizer",IF(ISNUMBER(SEARCH("CYHALOTHRI",L203)),"Cyhalothrin",IF(ISNUMBER(SEARCH("ACEFATO",L203)),"Acephate",IF(ISNUMBER(SEARCH("ACEPHATE",L203)),"Acephate",IF(ISNUMBER(SEARCH("MICROTHIOL",L203)),"Sulfur",IF(ISNUMBER(SEARCH("PROPICONAZOLE",L203)),"Propiconazole",IF(ISNUMBER(SEARCH("METHOMYL",L203)),"Methomyl",IF(ISNUMBER(SEARCH("IMIDACLOPRID",L203)),"Imidacloprid",IF(ISNUMBER(SEARCH("ZONIC",L203)),"Amicarbazone",IF(ISNUMBER(SEARCH("CRESCENDO",L203)),"Triclopyr-Butyric",IF(ISNUMBER(SEARCH("IMAZETHAPYR",L203)),"Imazethapyr",IF(ISNUMBER(SEARCH("TRICLOPYR",L203)),"Triclopyr",IF(ISNUMBER(SEARCH("ISOPROPYLAMINE",L203)),"Isopropylamine",IF(ISNUMBER(SEARCH("ABAMECTIM",L203)),"Abamectin",IF(ISNUMBER(SEARCH("SPERTO",L203)),"Bifenthrin","FIX IT!")))))))))))))))))))</f>
        <v>Acephate</v>
      </c>
      <c r="Q203" t="s">
        <v>3230</v>
      </c>
      <c r="R203" t="s">
        <v>3243</v>
      </c>
      <c r="S203">
        <f t="shared" si="13"/>
        <v>8.8873407643312099</v>
      </c>
      <c r="T203" t="s">
        <v>3259</v>
      </c>
      <c r="U203" t="s">
        <v>3230</v>
      </c>
      <c r="V203" t="s">
        <v>3225</v>
      </c>
    </row>
    <row r="204" spans="1:22" ht="22" customHeight="1" x14ac:dyDescent="0.3">
      <c r="A204" s="2">
        <v>43919</v>
      </c>
      <c r="B204" s="16" t="str">
        <f t="shared" si="11"/>
        <v>March, 2020</v>
      </c>
      <c r="C204" s="16" t="str">
        <f t="shared" si="12"/>
        <v>March, 2020´</v>
      </c>
      <c r="D204" s="3" t="s">
        <v>126</v>
      </c>
      <c r="E204" s="11" t="s">
        <v>3314</v>
      </c>
      <c r="F204" s="3" t="s">
        <v>56</v>
      </c>
      <c r="G204" s="3" t="s">
        <v>127</v>
      </c>
      <c r="H204" s="3" t="s">
        <v>122</v>
      </c>
      <c r="I204" s="3" t="s">
        <v>45</v>
      </c>
      <c r="J204" s="3" t="s">
        <v>34</v>
      </c>
      <c r="K204" s="3" t="s">
        <v>143</v>
      </c>
      <c r="L204" s="3" t="s">
        <v>199</v>
      </c>
      <c r="M204" s="4">
        <v>43200</v>
      </c>
      <c r="N204" s="4">
        <v>43.2</v>
      </c>
      <c r="O204" s="4">
        <v>384000</v>
      </c>
      <c r="P204" t="str">
        <f>IF(ISNUMBER(SEARCH("BROWSER",L204)),"Picloran",IF(ISNUMBER(SEARCH("NAVIGATOR",L204)),"Picloran",IF(ISNUMBER(SEARCH("BIOZYME",L204)),"Mineral Fertilizer",IF(ISNUMBER(SEARCH("K-FOL",L204)),"Calcium Citrate",IF(ISNUMBER(SEARCH("FOLTRON",L204)),"NPK Fertilizer",IF(ISNUMBER(SEARCH("CYHALOTHRI",L204)),"Cyhalothrin",IF(ISNUMBER(SEARCH("ACEFATO",L204)),"Acephate",IF(ISNUMBER(SEARCH("ACEPHATE",L204)),"Acephate",IF(ISNUMBER(SEARCH("MICROTHIOL",L204)),"Sulfur",IF(ISNUMBER(SEARCH("PROPICONAZOLE",L204)),"Propiconazole",IF(ISNUMBER(SEARCH("METHOMYL",L204)),"Methomyl",IF(ISNUMBER(SEARCH("IMIDACLOPRID",L204)),"Imidacloprid",IF(ISNUMBER(SEARCH("ZONIC",L204)),"Amicarbazone",IF(ISNUMBER(SEARCH("CRESCENDO",L204)),"Triclopyr-Butyric",IF(ISNUMBER(SEARCH("IMAZETHAPYR",L204)),"Imazethapyr",IF(ISNUMBER(SEARCH("TRICLOPYR",L204)),"Triclopyr",IF(ISNUMBER(SEARCH("ISOPROPYLAMINE",L204)),"Isopropylamine",IF(ISNUMBER(SEARCH("ABAMECTIM",L204)),"Abamectin",IF(ISNUMBER(SEARCH("SPERTO",L204)),"Bifenthrin","FIX IT!")))))))))))))))))))</f>
        <v>Methomyl</v>
      </c>
      <c r="Q204" t="s">
        <v>3215</v>
      </c>
      <c r="R204" t="s">
        <v>3243</v>
      </c>
      <c r="S204">
        <f t="shared" si="13"/>
        <v>8.8888888888888893</v>
      </c>
      <c r="T204" t="s">
        <v>3206</v>
      </c>
      <c r="U204" t="s">
        <v>3231</v>
      </c>
      <c r="V204" t="s">
        <v>3242</v>
      </c>
    </row>
    <row r="205" spans="1:22" ht="22" customHeight="1" x14ac:dyDescent="0.3">
      <c r="A205" s="5">
        <v>43919</v>
      </c>
      <c r="B205" s="16" t="str">
        <f t="shared" si="11"/>
        <v>March, 2020</v>
      </c>
      <c r="C205" s="16" t="str">
        <f t="shared" si="12"/>
        <v>March, 2020´</v>
      </c>
      <c r="D205" s="6" t="s">
        <v>107</v>
      </c>
      <c r="E205" s="11" t="s">
        <v>3314</v>
      </c>
      <c r="F205" s="6" t="s">
        <v>56</v>
      </c>
      <c r="G205" s="6" t="s">
        <v>108</v>
      </c>
      <c r="H205" s="6" t="s">
        <v>133</v>
      </c>
      <c r="I205" s="6" t="s">
        <v>45</v>
      </c>
      <c r="J205" s="6" t="s">
        <v>34</v>
      </c>
      <c r="K205" s="6" t="s">
        <v>116</v>
      </c>
      <c r="L205" s="6" t="s">
        <v>459</v>
      </c>
      <c r="M205" s="7">
        <v>51440</v>
      </c>
      <c r="N205" s="7">
        <v>51.44</v>
      </c>
      <c r="O205" s="7">
        <v>1100000</v>
      </c>
      <c r="P205" t="str">
        <f>IF(ISNUMBER(SEARCH("BROWSER",L205)),"Picloran",IF(ISNUMBER(SEARCH("NAVIGATOR",L205)),"Picloran",IF(ISNUMBER(SEARCH("BIOZYME",L205)),"Mineral Fertilizer",IF(ISNUMBER(SEARCH("K-FOL",L205)),"Calcium Citrate",IF(ISNUMBER(SEARCH("FOLTRON",L205)),"NPK Fertilizer",IF(ISNUMBER(SEARCH("CYHALOTHRI",L205)),"Cyhalothrin",IF(ISNUMBER(SEARCH("ACEFATO",L205)),"Acephate",IF(ISNUMBER(SEARCH("ACEPHATE",L205)),"Acephate",IF(ISNUMBER(SEARCH("MICROTHIOL",L205)),"Sulfur",IF(ISNUMBER(SEARCH("PROPICONAZOLE",L205)),"Propiconazole",IF(ISNUMBER(SEARCH("METHOMYL",L205)),"Methomyl",IF(ISNUMBER(SEARCH("IMIDACLOPRID",L205)),"Imidacloprid",IF(ISNUMBER(SEARCH("ZONIC",L205)),"Amicarbazone",IF(ISNUMBER(SEARCH("CRESCENDO",L205)),"Triclopyr-Butyric",IF(ISNUMBER(SEARCH("IMAZETHAPYR",L205)),"Imazethapyr",IF(ISNUMBER(SEARCH("TRICLOPYR",L205)),"Triclopyr",IF(ISNUMBER(SEARCH("ISOPROPYLAMINE",L205)),"Isopropylamine",IF(ISNUMBER(SEARCH("ABAMECTIM",L205)),"Abamectin",IF(ISNUMBER(SEARCH("SPERTO",L205)),"Bifenthrin","FIX IT!")))))))))))))))))))</f>
        <v>Acephate</v>
      </c>
      <c r="Q205" t="s">
        <v>3230</v>
      </c>
      <c r="R205" t="s">
        <v>3243</v>
      </c>
      <c r="S205">
        <f t="shared" si="13"/>
        <v>21.384136858475895</v>
      </c>
      <c r="T205" t="s">
        <v>3257</v>
      </c>
      <c r="U205" t="s">
        <v>3256</v>
      </c>
      <c r="V205" t="s">
        <v>3257</v>
      </c>
    </row>
    <row r="206" spans="1:22" ht="22" customHeight="1" x14ac:dyDescent="0.3">
      <c r="A206" s="2">
        <v>43919</v>
      </c>
      <c r="B206" s="16" t="str">
        <f t="shared" si="11"/>
        <v>March, 2020</v>
      </c>
      <c r="C206" s="16" t="str">
        <f t="shared" si="12"/>
        <v>March, 2020´</v>
      </c>
      <c r="D206" s="3" t="s">
        <v>107</v>
      </c>
      <c r="E206" s="11" t="s">
        <v>3314</v>
      </c>
      <c r="F206" s="3" t="s">
        <v>56</v>
      </c>
      <c r="G206" s="3" t="s">
        <v>108</v>
      </c>
      <c r="H206" s="3" t="s">
        <v>133</v>
      </c>
      <c r="I206" s="3" t="s">
        <v>45</v>
      </c>
      <c r="J206" s="3" t="s">
        <v>34</v>
      </c>
      <c r="K206" s="3" t="s">
        <v>116</v>
      </c>
      <c r="L206" s="3" t="s">
        <v>460</v>
      </c>
      <c r="M206" s="4">
        <v>128600.01</v>
      </c>
      <c r="N206" s="4">
        <v>128.6</v>
      </c>
      <c r="O206" s="4">
        <v>2751000</v>
      </c>
      <c r="P206" t="str">
        <f>IF(ISNUMBER(SEARCH("BROWSER",L206)),"Picloran",IF(ISNUMBER(SEARCH("NAVIGATOR",L206)),"Picloran",IF(ISNUMBER(SEARCH("BIOZYME",L206)),"Mineral Fertilizer",IF(ISNUMBER(SEARCH("K-FOL",L206)),"Calcium Citrate",IF(ISNUMBER(SEARCH("FOLTRON",L206)),"NPK Fertilizer",IF(ISNUMBER(SEARCH("CYHALOTHRI",L206)),"Cyhalothrin",IF(ISNUMBER(SEARCH("ACEFATO",L206)),"Acephate",IF(ISNUMBER(SEARCH("ACEPHATE",L206)),"Acephate",IF(ISNUMBER(SEARCH("MICROTHIOL",L206)),"Sulfur",IF(ISNUMBER(SEARCH("PROPICONAZOLE",L206)),"Propiconazole",IF(ISNUMBER(SEARCH("METHOMYL",L206)),"Methomyl",IF(ISNUMBER(SEARCH("IMIDACLOPRID",L206)),"Imidacloprid",IF(ISNUMBER(SEARCH("ZONIC",L206)),"Amicarbazone",IF(ISNUMBER(SEARCH("CRESCENDO",L206)),"Triclopyr-Butyric",IF(ISNUMBER(SEARCH("IMAZETHAPYR",L206)),"Imazethapyr",IF(ISNUMBER(SEARCH("TRICLOPYR",L206)),"Triclopyr",IF(ISNUMBER(SEARCH("ISOPROPYLAMINE",L206)),"Isopropylamine",IF(ISNUMBER(SEARCH("ABAMECTIM",L206)),"Abamectin",IF(ISNUMBER(SEARCH("SPERTO",L206)),"Bifenthrin","FIX IT!")))))))))))))))))))</f>
        <v>Acephate</v>
      </c>
      <c r="Q206" t="s">
        <v>3230</v>
      </c>
      <c r="R206" t="s">
        <v>3243</v>
      </c>
      <c r="S206">
        <f t="shared" si="13"/>
        <v>21.391911244796947</v>
      </c>
      <c r="T206" t="s">
        <v>3212</v>
      </c>
      <c r="U206" t="s">
        <v>3277</v>
      </c>
      <c r="V206" t="s">
        <v>3198</v>
      </c>
    </row>
    <row r="207" spans="1:22" ht="22" customHeight="1" x14ac:dyDescent="0.3">
      <c r="A207" s="5">
        <v>43919</v>
      </c>
      <c r="B207" s="16" t="str">
        <f t="shared" si="11"/>
        <v>March, 2020</v>
      </c>
      <c r="C207" s="16" t="str">
        <f t="shared" si="12"/>
        <v>March, 2020´</v>
      </c>
      <c r="D207" s="6" t="s">
        <v>107</v>
      </c>
      <c r="E207" s="11" t="s">
        <v>3314</v>
      </c>
      <c r="F207" s="6" t="s">
        <v>32</v>
      </c>
      <c r="G207" s="6" t="s">
        <v>108</v>
      </c>
      <c r="H207" s="6" t="s">
        <v>133</v>
      </c>
      <c r="I207" s="6" t="s">
        <v>45</v>
      </c>
      <c r="J207" s="6" t="s">
        <v>34</v>
      </c>
      <c r="K207" s="6" t="s">
        <v>95</v>
      </c>
      <c r="L207" s="6" t="s">
        <v>461</v>
      </c>
      <c r="M207" s="7">
        <v>61705</v>
      </c>
      <c r="N207" s="7">
        <v>61.71</v>
      </c>
      <c r="O207" s="7">
        <v>196000</v>
      </c>
      <c r="P207" t="str">
        <f>IF(ISNUMBER(SEARCH("IMAZETAPYR",L207)),"Imazetapyr",IF(ISNUMBER(SEARCH("VITAVAX",L207)),"Carboxin",IF(ISNUMBER(SEARCH("CARBOXIN",L207)),"Carboxin",IF(ISNUMBER(SEARCH("CONDAX",L207)),"Imazetapyr",IF(ISNUMBER(SEARCH("CLETHODIM",L207)),"Clethodim",IF(ISNUMBER(SEARCH("JACARE",L207)),"2,4-D Acid",IF(ISNUMBER(SEARCH("LEOPARD",L207)),"Picloram",IF(ISNUMBER(SEARCH("ZOXYSTROBIN",L207)),"Azoxystrobin",IF(ISNUMBER(SEARCH("MANCOZEB",L207)),"Mancozeb",IF(ISNUMBER(SEARCH("AZOXYS",L207)),"Azoxystrobin",IF(ISNUMBER(SEARCH("FIPRON",L207)),"Fipronil",IF(ISNUMBER(SEARCH("ACEF",L207)),"Acephate",IF(ISNUMBER(SEARCH("ACETAMIPRID",L207)),"Acetamiprid",IF(ISNUMBER(SEARCH("ALUMINIUM PHOSPHIDE",L207)),"Aluminium Phosphide",IF(ISNUMBER(SEARCH("RANMAN",L207)),"Cyazofamid",IF(ISNUMBER(SEARCH("BIFENTRINA",L207)),"Bifenthrin","FIX IT!"))))))))))))))))</f>
        <v>Azoxystrobin</v>
      </c>
      <c r="Q207" t="s">
        <v>3236</v>
      </c>
      <c r="R207" t="s">
        <v>3237</v>
      </c>
      <c r="S207">
        <f t="shared" si="13"/>
        <v>3.1764038570618265</v>
      </c>
      <c r="T207" t="s">
        <v>3205</v>
      </c>
      <c r="U207" t="s">
        <v>3238</v>
      </c>
      <c r="V207" t="s">
        <v>3225</v>
      </c>
    </row>
    <row r="208" spans="1:22" ht="22" customHeight="1" x14ac:dyDescent="0.3">
      <c r="A208" s="2">
        <v>43917</v>
      </c>
      <c r="B208" s="16" t="str">
        <f t="shared" si="11"/>
        <v>March, 2020</v>
      </c>
      <c r="C208" s="16" t="str">
        <f t="shared" si="12"/>
        <v>March, 2020´</v>
      </c>
      <c r="D208" s="3" t="s">
        <v>107</v>
      </c>
      <c r="E208" s="11" t="s">
        <v>3314</v>
      </c>
      <c r="F208" s="3" t="s">
        <v>32</v>
      </c>
      <c r="G208" s="3" t="s">
        <v>108</v>
      </c>
      <c r="H208" s="3" t="s">
        <v>113</v>
      </c>
      <c r="I208" s="3" t="s">
        <v>45</v>
      </c>
      <c r="J208" s="3" t="s">
        <v>34</v>
      </c>
      <c r="K208" s="3" t="s">
        <v>95</v>
      </c>
      <c r="L208" s="13" t="s">
        <v>462</v>
      </c>
      <c r="M208" s="4">
        <v>50400</v>
      </c>
      <c r="N208" s="4">
        <v>50.4</v>
      </c>
      <c r="O208" s="4">
        <v>160000</v>
      </c>
      <c r="P208" t="str">
        <f>IF(ISNUMBER(SEARCH("IMAZETAPYR",L208)),"Imazetapyr",IF(ISNUMBER(SEARCH("VITAVAX",L208)),"Carboxin",IF(ISNUMBER(SEARCH("CARBOXIN",L208)),"Carboxin",IF(ISNUMBER(SEARCH("CONDAX",L208)),"Imazetapyr",IF(ISNUMBER(SEARCH("CLETHODIM",L208)),"Clethodim",IF(ISNUMBER(SEARCH("JACARE",L208)),"2,4-D Acid",IF(ISNUMBER(SEARCH("LEOPARD",L208)),"Picloram",IF(ISNUMBER(SEARCH("ZOXYSTROBIN",L208)),"Azoxystrobin",IF(ISNUMBER(SEARCH("MANCOZEB",L208)),"Mancozeb",IF(ISNUMBER(SEARCH("AZOXYS",L208)),"Azoxystrobin",IF(ISNUMBER(SEARCH("FIPRON",L208)),"Fipronil",IF(ISNUMBER(SEARCH("ACEF",L208)),"Acephate",IF(ISNUMBER(SEARCH("ACETAMIPRID",L208)),"Acetamiprid",IF(ISNUMBER(SEARCH("ALUMINIUM PHOSPHIDE",L208)),"Aluminium Phosphide",IF(ISNUMBER(SEARCH("RANMAN",L208)),"Cyazofamid",IF(ISNUMBER(SEARCH("BIFENTRINA",L208)),"Bifenthrin","FIX IT!"))))))))))))))))</f>
        <v>Mancozeb</v>
      </c>
      <c r="Q208" t="s">
        <v>3231</v>
      </c>
      <c r="R208" t="s">
        <v>3242</v>
      </c>
      <c r="S208">
        <f t="shared" si="13"/>
        <v>3.1746031746031744</v>
      </c>
      <c r="T208" t="s">
        <v>3212</v>
      </c>
      <c r="U208" t="s">
        <v>3277</v>
      </c>
      <c r="V208" t="s">
        <v>3198</v>
      </c>
    </row>
    <row r="209" spans="1:22" ht="22" customHeight="1" x14ac:dyDescent="0.3">
      <c r="A209" s="5">
        <v>43913</v>
      </c>
      <c r="B209" s="16" t="str">
        <f t="shared" si="11"/>
        <v>March, 2020</v>
      </c>
      <c r="C209" s="16" t="str">
        <f t="shared" si="12"/>
        <v>March, 2020´</v>
      </c>
      <c r="D209" s="6" t="s">
        <v>107</v>
      </c>
      <c r="E209" s="11" t="s">
        <v>3314</v>
      </c>
      <c r="F209" s="6" t="s">
        <v>56</v>
      </c>
      <c r="G209" s="6" t="s">
        <v>108</v>
      </c>
      <c r="H209" s="6" t="s">
        <v>133</v>
      </c>
      <c r="I209" s="6" t="s">
        <v>45</v>
      </c>
      <c r="J209" s="6" t="s">
        <v>34</v>
      </c>
      <c r="K209" s="6" t="s">
        <v>116</v>
      </c>
      <c r="L209" s="6" t="s">
        <v>463</v>
      </c>
      <c r="M209" s="7">
        <v>102880</v>
      </c>
      <c r="N209" s="7">
        <v>102.88</v>
      </c>
      <c r="O209" s="7">
        <v>2201000</v>
      </c>
      <c r="P209" t="str">
        <f>IF(ISNUMBER(SEARCH("BROWSER",L209)),"Picloran",IF(ISNUMBER(SEARCH("NAVIGATOR",L209)),"Picloran",IF(ISNUMBER(SEARCH("BIOZYME",L209)),"Mineral Fertilizer",IF(ISNUMBER(SEARCH("K-FOL",L209)),"Calcium Citrate",IF(ISNUMBER(SEARCH("FOLTRON",L209)),"NPK Fertilizer",IF(ISNUMBER(SEARCH("CYHALOTHRI",L209)),"Cyhalothrin",IF(ISNUMBER(SEARCH("ACEFATO",L209)),"Acephate",IF(ISNUMBER(SEARCH("ACEPHATE",L209)),"Acephate",IF(ISNUMBER(SEARCH("MICROTHIOL",L209)),"Sulfur",IF(ISNUMBER(SEARCH("PROPICONAZOLE",L209)),"Propiconazole",IF(ISNUMBER(SEARCH("METHOMYL",L209)),"Methomyl",IF(ISNUMBER(SEARCH("IMIDACLOPRID",L209)),"Imidacloprid",IF(ISNUMBER(SEARCH("ZONIC",L209)),"Amicarbazone",IF(ISNUMBER(SEARCH("CRESCENDO",L209)),"Triclopyr-Butyric",IF(ISNUMBER(SEARCH("IMAZETHAPYR",L209)),"Imazethapyr",IF(ISNUMBER(SEARCH("TRICLOPYR",L209)),"Triclopyr",IF(ISNUMBER(SEARCH("ISOPROPYLAMINE",L209)),"Isopropylamine",IF(ISNUMBER(SEARCH("ABAMECTIM",L209)),"Abamectin",IF(ISNUMBER(SEARCH("SPERTO",L209)),"Bifenthrin","FIX IT!")))))))))))))))))))</f>
        <v>Acephate</v>
      </c>
      <c r="Q209" t="s">
        <v>3230</v>
      </c>
      <c r="R209" t="s">
        <v>3243</v>
      </c>
      <c r="S209">
        <f t="shared" si="13"/>
        <v>21.393856920684293</v>
      </c>
      <c r="T209" t="s">
        <v>3295</v>
      </c>
      <c r="U209" t="s">
        <v>3229</v>
      </c>
      <c r="V209" t="s">
        <v>3198</v>
      </c>
    </row>
    <row r="210" spans="1:22" ht="22" customHeight="1" x14ac:dyDescent="0.3">
      <c r="A210" s="5">
        <v>43913</v>
      </c>
      <c r="B210" s="16" t="str">
        <f t="shared" si="11"/>
        <v>March, 2020</v>
      </c>
      <c r="C210" s="16" t="str">
        <f t="shared" si="12"/>
        <v>March, 2020´</v>
      </c>
      <c r="D210" s="6" t="s">
        <v>31</v>
      </c>
      <c r="E210" s="11" t="s">
        <v>3314</v>
      </c>
      <c r="F210" s="6" t="s">
        <v>32</v>
      </c>
      <c r="G210" s="6" t="s">
        <v>200</v>
      </c>
      <c r="H210" s="6" t="s">
        <v>113</v>
      </c>
      <c r="I210" s="6" t="s">
        <v>45</v>
      </c>
      <c r="J210" s="6" t="s">
        <v>34</v>
      </c>
      <c r="K210" s="6" t="s">
        <v>95</v>
      </c>
      <c r="L210" s="6" t="s">
        <v>468</v>
      </c>
      <c r="M210" s="7">
        <v>24282</v>
      </c>
      <c r="N210" s="7">
        <v>24.28</v>
      </c>
      <c r="O210" s="7">
        <v>77300</v>
      </c>
      <c r="P210" t="str">
        <f>IF(ISNUMBER(SEARCH("IMAZETAPYR",L210)),"Imazetapyr",IF(ISNUMBER(SEARCH("VITAVAX",L210)),"Carboxin",IF(ISNUMBER(SEARCH("CARBOXIN",L210)),"Carboxin",IF(ISNUMBER(SEARCH("CONDAX",L210)),"Imazetapyr",IF(ISNUMBER(SEARCH("CLETHODIM",L210)),"Clethodim",IF(ISNUMBER(SEARCH("JACARE",L210)),"2,4-D Acid",IF(ISNUMBER(SEARCH("LEOPARD",L210)),"Picloram",IF(ISNUMBER(SEARCH("ZOXYSTROBIN",L210)),"Azoxystrobin",IF(ISNUMBER(SEARCH("MANCOZEB",L210)),"Mancozeb",IF(ISNUMBER(SEARCH("AZOXYS",L210)),"Azoxystrobin",IF(ISNUMBER(SEARCH("FIPRON",L210)),"Fipronil",IF(ISNUMBER(SEARCH("ACEF",L210)),"Acephate",IF(ISNUMBER(SEARCH("ACETAMIPRID",L210)),"Acetamiprid",IF(ISNUMBER(SEARCH("ALUMINIUM PHOSPHIDE",L210)),"Aluminium Phosphide",IF(ISNUMBER(SEARCH("RANMAN",L210)),"Cyazofamid",IF(ISNUMBER(SEARCH("BIFENTRINA",L210)),"Bifenthrin","FIX IT!"))))))))))))))))</f>
        <v>Mancozeb</v>
      </c>
      <c r="Q210" t="s">
        <v>3231</v>
      </c>
      <c r="R210" t="s">
        <v>3242</v>
      </c>
      <c r="S210">
        <f t="shared" si="13"/>
        <v>3.1834280537023307</v>
      </c>
      <c r="T210" t="s">
        <v>3226</v>
      </c>
      <c r="U210" t="s">
        <v>3261</v>
      </c>
      <c r="V210" t="s">
        <v>3243</v>
      </c>
    </row>
    <row r="211" spans="1:22" ht="22" customHeight="1" x14ac:dyDescent="0.3">
      <c r="A211" s="2">
        <v>43913</v>
      </c>
      <c r="B211" s="16" t="str">
        <f t="shared" si="11"/>
        <v>March, 2020</v>
      </c>
      <c r="C211" s="16" t="str">
        <f t="shared" si="12"/>
        <v>March, 2020´</v>
      </c>
      <c r="D211" s="3" t="s">
        <v>107</v>
      </c>
      <c r="E211" s="11" t="s">
        <v>3314</v>
      </c>
      <c r="F211" s="3" t="s">
        <v>56</v>
      </c>
      <c r="G211" s="3" t="s">
        <v>108</v>
      </c>
      <c r="H211" s="3" t="s">
        <v>133</v>
      </c>
      <c r="I211" s="3" t="s">
        <v>45</v>
      </c>
      <c r="J211" s="3" t="s">
        <v>34</v>
      </c>
      <c r="K211" s="3" t="s">
        <v>395</v>
      </c>
      <c r="L211" s="3" t="s">
        <v>469</v>
      </c>
      <c r="M211" s="4">
        <v>25920</v>
      </c>
      <c r="N211" s="4">
        <v>25.92</v>
      </c>
      <c r="O211" s="13" t="s">
        <v>3323</v>
      </c>
      <c r="P211" t="str">
        <f>IF(ISNUMBER(SEARCH("THIRAM",L211)),"Thiram",IF(ISNUMBER(SEARCH("TEBUCONAZOLE",L211)),"Tebuconazole",IF(ISNUMBER(SEARCH("DIMETHYLAMINE",L211)),"Dimethylamine",IF(ISNUMBER(SEARCH("TRINCA",L211)),"Cyhalothrin",IF(ISNUMBER(SEARCH("CYHALOT",L211)),"Cyhalothrin",IF(ISNUMBER(SEARCH("PICLORAM",L211)),"Picloran",IF(ISNUMBER(SEARCH("PROPARGITE",L211)),"Propargite",IF(ISNUMBER(SEARCH("OMEGA",L211)),"Fertilizer",IF(ISNUMBER(SEARCH("ARTYS",L211)),"Dimethylamine",IF(ISNUMBER(SEARCH("ORTHOCIDE",L211)),"Captan","FIX IT!"))))))))))</f>
        <v>Fertilizer</v>
      </c>
      <c r="Q211" t="s">
        <v>3256</v>
      </c>
      <c r="R211" t="s">
        <v>3257</v>
      </c>
      <c r="S211">
        <f t="shared" si="13"/>
        <v>0</v>
      </c>
      <c r="T211" t="s">
        <v>3297</v>
      </c>
      <c r="U211" t="s">
        <v>3281</v>
      </c>
      <c r="V211" t="s">
        <v>3198</v>
      </c>
    </row>
    <row r="212" spans="1:22" ht="22" customHeight="1" x14ac:dyDescent="0.3">
      <c r="A212" s="5">
        <v>43913</v>
      </c>
      <c r="B212" s="16" t="str">
        <f t="shared" si="11"/>
        <v>March, 2020</v>
      </c>
      <c r="C212" s="16" t="str">
        <f t="shared" si="12"/>
        <v>March, 2020´</v>
      </c>
      <c r="D212" s="6" t="s">
        <v>31</v>
      </c>
      <c r="E212" s="11" t="s">
        <v>3314</v>
      </c>
      <c r="F212" s="6" t="s">
        <v>32</v>
      </c>
      <c r="G212" s="6" t="s">
        <v>36</v>
      </c>
      <c r="H212" s="6" t="s">
        <v>42</v>
      </c>
      <c r="I212" s="6" t="s">
        <v>45</v>
      </c>
      <c r="J212" s="6" t="s">
        <v>34</v>
      </c>
      <c r="K212" s="6" t="s">
        <v>48</v>
      </c>
      <c r="L212" s="6" t="s">
        <v>470</v>
      </c>
      <c r="M212" s="7">
        <v>19802</v>
      </c>
      <c r="N212" s="7">
        <v>19.8</v>
      </c>
      <c r="O212" s="7">
        <v>348000</v>
      </c>
      <c r="P212" t="s">
        <v>3212</v>
      </c>
      <c r="Q212" t="s">
        <v>3277</v>
      </c>
      <c r="R212" t="s">
        <v>3198</v>
      </c>
      <c r="S212">
        <f t="shared" si="13"/>
        <v>17.573982426017572</v>
      </c>
      <c r="T212" t="s">
        <v>3212</v>
      </c>
      <c r="U212" t="s">
        <v>3277</v>
      </c>
      <c r="V212" t="s">
        <v>3198</v>
      </c>
    </row>
    <row r="213" spans="1:22" ht="22" customHeight="1" x14ac:dyDescent="0.3">
      <c r="A213" s="2">
        <v>43913</v>
      </c>
      <c r="B213" s="16" t="str">
        <f t="shared" si="11"/>
        <v>March, 2020</v>
      </c>
      <c r="C213" s="16" t="str">
        <f t="shared" si="12"/>
        <v>March, 2020´</v>
      </c>
      <c r="D213" s="3" t="s">
        <v>31</v>
      </c>
      <c r="E213" s="11" t="s">
        <v>3314</v>
      </c>
      <c r="F213" s="3" t="s">
        <v>32</v>
      </c>
      <c r="G213" s="3" t="s">
        <v>200</v>
      </c>
      <c r="H213" s="3" t="s">
        <v>133</v>
      </c>
      <c r="I213" s="3" t="s">
        <v>45</v>
      </c>
      <c r="J213" s="3" t="s">
        <v>34</v>
      </c>
      <c r="K213" s="3" t="s">
        <v>145</v>
      </c>
      <c r="L213" s="3" t="s">
        <v>288</v>
      </c>
      <c r="M213" s="4">
        <v>19400</v>
      </c>
      <c r="N213" s="4">
        <v>19.399999999999999</v>
      </c>
      <c r="O213" s="4">
        <v>227000</v>
      </c>
      <c r="P213" t="str">
        <f>IF(ISNUMBER(SEARCH("BROWSER",L213)),"Picloran",IF(ISNUMBER(SEARCH("NAVIGATOR",L213)),"Picloran",IF(ISNUMBER(SEARCH("BIOZYME",L213)),"Mineral Fertilizer",IF(ISNUMBER(SEARCH("K-FOL",L213)),"Calcium Citrate",IF(ISNUMBER(SEARCH("FOLTRON",L213)),"NPK Fertilizer",IF(ISNUMBER(SEARCH("CYHALOTHRI",L213)),"Cyhalothrin",IF(ISNUMBER(SEARCH("ACEFATO",L213)),"Acephate",IF(ISNUMBER(SEARCH("ACEPHATE",L213)),"Acephate",IF(ISNUMBER(SEARCH("MICROTHIOL",L213)),"Sulfur",IF(ISNUMBER(SEARCH("PROPICONAZOLE",L213)),"Propiconazole",IF(ISNUMBER(SEARCH("METHOMYL",L213)),"Methomyl",IF(ISNUMBER(SEARCH("IMIDACLOPRID",L213)),"Imidacloprid",IF(ISNUMBER(SEARCH("ZONIC",L213)),"Amicarbazone",IF(ISNUMBER(SEARCH("CRESCENDO",L213)),"Triclopyr-Butyric",IF(ISNUMBER(SEARCH("IMAZETHAPYR",L213)),"Imazethapyr",IF(ISNUMBER(SEARCH("TRICLOPYR",L213)),"Triclopyr",IF(ISNUMBER(SEARCH("ISOPROPYLAMINE",L213)),"Isopropylamine",IF(ISNUMBER(SEARCH("ABAMECTIM",L213)),"Abamectin",IF(ISNUMBER(SEARCH("SPERTO",L213)),"Bifenthrin","FIX IT!")))))))))))))))))))</f>
        <v>Bifenthrin</v>
      </c>
      <c r="Q213" t="s">
        <v>3238</v>
      </c>
      <c r="R213" t="s">
        <v>3243</v>
      </c>
      <c r="S213">
        <f t="shared" si="13"/>
        <v>11.701030927835051</v>
      </c>
      <c r="T213" t="s">
        <v>3304</v>
      </c>
      <c r="U213" t="s">
        <v>3281</v>
      </c>
      <c r="V213" t="s">
        <v>3198</v>
      </c>
    </row>
    <row r="214" spans="1:22" ht="22" customHeight="1" x14ac:dyDescent="0.3">
      <c r="A214" s="5">
        <v>43913</v>
      </c>
      <c r="B214" s="16" t="str">
        <f t="shared" si="11"/>
        <v>March, 2020</v>
      </c>
      <c r="C214" s="16" t="str">
        <f t="shared" si="12"/>
        <v>March, 2020´</v>
      </c>
      <c r="D214" s="6" t="s">
        <v>31</v>
      </c>
      <c r="E214" s="11" t="s">
        <v>3314</v>
      </c>
      <c r="F214" s="6" t="s">
        <v>32</v>
      </c>
      <c r="G214" s="6" t="s">
        <v>36</v>
      </c>
      <c r="H214" s="6" t="s">
        <v>42</v>
      </c>
      <c r="I214" s="6" t="s">
        <v>45</v>
      </c>
      <c r="J214" s="6" t="s">
        <v>34</v>
      </c>
      <c r="K214" s="6" t="s">
        <v>48</v>
      </c>
      <c r="L214" s="6" t="s">
        <v>471</v>
      </c>
      <c r="M214" s="7">
        <v>12282</v>
      </c>
      <c r="N214" s="7">
        <v>12.28</v>
      </c>
      <c r="O214" s="7">
        <v>216000</v>
      </c>
      <c r="P214" t="s">
        <v>3212</v>
      </c>
      <c r="Q214" t="s">
        <v>3277</v>
      </c>
      <c r="R214" t="s">
        <v>3198</v>
      </c>
      <c r="S214">
        <f t="shared" si="13"/>
        <v>17.586712261846603</v>
      </c>
      <c r="T214" t="s">
        <v>3214</v>
      </c>
      <c r="U214" t="s">
        <v>3288</v>
      </c>
      <c r="V214" t="s">
        <v>3198</v>
      </c>
    </row>
    <row r="215" spans="1:22" ht="22" customHeight="1" x14ac:dyDescent="0.3">
      <c r="A215" s="2">
        <v>43912</v>
      </c>
      <c r="B215" s="16" t="str">
        <f t="shared" si="11"/>
        <v>March, 2020</v>
      </c>
      <c r="C215" s="16" t="str">
        <f t="shared" si="12"/>
        <v>March, 2020´</v>
      </c>
      <c r="D215" s="3" t="s">
        <v>31</v>
      </c>
      <c r="E215" s="11" t="s">
        <v>3314</v>
      </c>
      <c r="F215" s="3" t="s">
        <v>32</v>
      </c>
      <c r="G215" s="3" t="s">
        <v>224</v>
      </c>
      <c r="H215" s="3" t="s">
        <v>321</v>
      </c>
      <c r="I215" s="3" t="s">
        <v>45</v>
      </c>
      <c r="J215" s="3" t="s">
        <v>34</v>
      </c>
      <c r="K215" s="3" t="s">
        <v>364</v>
      </c>
      <c r="L215" s="3" t="s">
        <v>472</v>
      </c>
      <c r="M215" s="4">
        <v>33360</v>
      </c>
      <c r="N215" s="4">
        <v>33.36</v>
      </c>
      <c r="O215" s="4">
        <v>3351000</v>
      </c>
      <c r="P215" t="str">
        <f>IF(ISNUMBER(SEARCH("DIZONE",L215)),"Diuron",IF(ISNUMBER(SEARCH("GLUFOSINATE",L215)),"Glufosinate",IF(ISNUMBER(SEARCH("LAVA",L215)),"Tebuthiuron",IF(ISNUMBER(SEARCH("CARTAP",L215)),"Cartap Hydrochloride",IF(ISNUMBER(SEARCH("ZARTAN",L215)),"Metsulfuron",IF(ISNUMBER(SEARCH("METSULFURON",L215)),"Metsulfuron",IF(ISNUMBER(SEARCH("CHLORFLUAZURON",L215)),"Chlorfluazuron",IF(ISNUMBER(SEARCH("OMITE",L215)),"Propargite",IF(ISNUMBER(SEARCH("ORIS",L215)),"Amicarbazone",IF(ISNUMBER(SEARCH("AMICARBAZONE",L215)),"Amicarbazone",IF(ISNUMBER(SEARCH("2,4-D",L215)),"2,4-Dichlorophenoxyacetic Acid",IF(ISNUMBER(SEARCH("GLYPHOSATE",L215)),"Glyphosate",IF(ISNUMBER(SEARCH("FOMESAFEN",L215)),"Fomesafen","FIX IT!")))))))))))))</f>
        <v>Amicarbazone</v>
      </c>
      <c r="Q215" t="s">
        <v>3229</v>
      </c>
      <c r="R215" t="s">
        <v>3198</v>
      </c>
      <c r="S215">
        <f t="shared" si="13"/>
        <v>100.44964028776978</v>
      </c>
      <c r="T215" t="s">
        <v>3259</v>
      </c>
      <c r="U215" t="s">
        <v>3230</v>
      </c>
      <c r="V215" t="s">
        <v>3225</v>
      </c>
    </row>
    <row r="216" spans="1:22" ht="22" customHeight="1" x14ac:dyDescent="0.3">
      <c r="A216" s="5">
        <v>43912</v>
      </c>
      <c r="B216" s="16" t="str">
        <f t="shared" si="11"/>
        <v>March, 2020</v>
      </c>
      <c r="C216" s="16" t="str">
        <f t="shared" si="12"/>
        <v>March, 2020´</v>
      </c>
      <c r="D216" s="6" t="s">
        <v>31</v>
      </c>
      <c r="E216" s="11" t="s">
        <v>3314</v>
      </c>
      <c r="F216" s="6" t="s">
        <v>32</v>
      </c>
      <c r="G216" s="6" t="s">
        <v>131</v>
      </c>
      <c r="H216" s="6" t="s">
        <v>113</v>
      </c>
      <c r="I216" s="6" t="s">
        <v>45</v>
      </c>
      <c r="J216" s="6" t="s">
        <v>34</v>
      </c>
      <c r="K216" s="6" t="s">
        <v>145</v>
      </c>
      <c r="L216" s="6" t="s">
        <v>473</v>
      </c>
      <c r="M216" s="7">
        <v>8100</v>
      </c>
      <c r="N216" s="7">
        <v>8.1</v>
      </c>
      <c r="O216" s="7">
        <v>94800</v>
      </c>
      <c r="P216" t="str">
        <f>IF(ISNUMBER(SEARCH("IMAZETAPYR",L216)),"Imazetapyr",IF(ISNUMBER(SEARCH("VITAVAX",L216)),"Carboxin",IF(ISNUMBER(SEARCH("CARBOXIN",L216)),"Carboxin",IF(ISNUMBER(SEARCH("CONDAX",L216)),"Imazetapyr",IF(ISNUMBER(SEARCH("CLETHODIM",L216)),"Clethodim",IF(ISNUMBER(SEARCH("JACARE",L216)),"2,4-D Acid",IF(ISNUMBER(SEARCH("LEOPARD",L216)),"Picloram",IF(ISNUMBER(SEARCH("ZOXYSTROBIN",L216)),"Azoxystrobin",IF(ISNUMBER(SEARCH("MANCOZEB",L216)),"Mancozeb",IF(ISNUMBER(SEARCH("AZOXYS",L216)),"Azoxystrobin",IF(ISNUMBER(SEARCH("FIPRON",L216)),"Fipronil",IF(ISNUMBER(SEARCH("ACEF",L216)),"Acephate",IF(ISNUMBER(SEARCH("ACETAMIPRID",L216)),"Acetamiprid",IF(ISNUMBER(SEARCH("ALUMINIUM PHOSPHIDE",L216)),"Aluminium Phosphide",IF(ISNUMBER(SEARCH("RANMAN",L216)),"Cyazofamid",IF(ISNUMBER(SEARCH("BIFENTRINA",L216)),"Bifenthrin","FIX IT!"))))))))))))))))</f>
        <v>Fipronil</v>
      </c>
      <c r="Q216" t="s">
        <v>3261</v>
      </c>
      <c r="R216" t="s">
        <v>3243</v>
      </c>
      <c r="S216">
        <f t="shared" si="13"/>
        <v>11.703703703703704</v>
      </c>
      <c r="T216" t="s">
        <v>3205</v>
      </c>
      <c r="U216" t="s">
        <v>3238</v>
      </c>
      <c r="V216" t="s">
        <v>3225</v>
      </c>
    </row>
    <row r="217" spans="1:22" ht="22" customHeight="1" x14ac:dyDescent="0.3">
      <c r="A217" s="2">
        <v>43909</v>
      </c>
      <c r="B217" s="16" t="str">
        <f t="shared" si="11"/>
        <v>March, 2020</v>
      </c>
      <c r="C217" s="16" t="str">
        <f t="shared" si="12"/>
        <v>March, 2020´</v>
      </c>
      <c r="D217" s="3" t="s">
        <v>31</v>
      </c>
      <c r="E217" s="11" t="s">
        <v>3314</v>
      </c>
      <c r="F217" s="3" t="s">
        <v>56</v>
      </c>
      <c r="G217" s="3" t="s">
        <v>244</v>
      </c>
      <c r="H217" s="3" t="s">
        <v>474</v>
      </c>
      <c r="I217" s="3" t="s">
        <v>45</v>
      </c>
      <c r="J217" s="3" t="s">
        <v>34</v>
      </c>
      <c r="K217" s="3" t="s">
        <v>187</v>
      </c>
      <c r="L217" s="3" t="s">
        <v>476</v>
      </c>
      <c r="M217" s="4">
        <v>195200</v>
      </c>
      <c r="N217" s="4">
        <v>195.2</v>
      </c>
      <c r="O217" s="4">
        <v>1829000</v>
      </c>
      <c r="P217" t="str">
        <f>IF(ISNUMBER(SEARCH("GLIFOSATO",L217)),"Glyphosate",IF(ISNUMBER(SEARCH("TRICLON",L217)),"Triclopyr",IF(ISNUMBER(SEARCH("ABAMECTIN",L217)),"Abamectin",IF(ISNUMBER(SEARCH("ANCOSAR",L217)),"Sodium Hydrogen Methylarsonate",IF(ISNUMBER(SEARCH("PERITO",L217)),"Acephate","FIX IT!")))))</f>
        <v>Sodium Hydrogen Methylarsonate</v>
      </c>
      <c r="Q217" t="s">
        <v>3281</v>
      </c>
      <c r="R217" t="s">
        <v>3198</v>
      </c>
      <c r="S217">
        <f t="shared" si="13"/>
        <v>9.369877049180328</v>
      </c>
      <c r="T217" t="s">
        <v>3259</v>
      </c>
      <c r="U217" t="s">
        <v>3230</v>
      </c>
      <c r="V217" t="s">
        <v>3225</v>
      </c>
    </row>
    <row r="218" spans="1:22" ht="22" customHeight="1" x14ac:dyDescent="0.3">
      <c r="A218" s="5">
        <v>43908</v>
      </c>
      <c r="B218" s="16" t="str">
        <f t="shared" si="11"/>
        <v>March, 2020</v>
      </c>
      <c r="C218" s="16" t="str">
        <f t="shared" si="12"/>
        <v>March, 2020´</v>
      </c>
      <c r="D218" s="6" t="s">
        <v>31</v>
      </c>
      <c r="E218" s="11" t="s">
        <v>3314</v>
      </c>
      <c r="F218" s="6" t="s">
        <v>32</v>
      </c>
      <c r="G218" s="6" t="s">
        <v>36</v>
      </c>
      <c r="H218" s="6" t="s">
        <v>42</v>
      </c>
      <c r="I218" s="6" t="s">
        <v>45</v>
      </c>
      <c r="J218" s="6" t="s">
        <v>34</v>
      </c>
      <c r="K218" s="6" t="s">
        <v>48</v>
      </c>
      <c r="L218" s="6" t="s">
        <v>477</v>
      </c>
      <c r="M218" s="7">
        <v>25060</v>
      </c>
      <c r="N218" s="7">
        <v>25.06</v>
      </c>
      <c r="O218" s="7">
        <v>440000</v>
      </c>
      <c r="P218" t="s">
        <v>3212</v>
      </c>
      <c r="Q218" t="s">
        <v>3277</v>
      </c>
      <c r="R218" t="s">
        <v>3198</v>
      </c>
      <c r="S218">
        <f t="shared" si="13"/>
        <v>17.557861133280127</v>
      </c>
      <c r="T218" t="s">
        <v>3259</v>
      </c>
      <c r="U218" t="s">
        <v>3230</v>
      </c>
      <c r="V218" t="s">
        <v>3225</v>
      </c>
    </row>
    <row r="219" spans="1:22" ht="22" customHeight="1" x14ac:dyDescent="0.3">
      <c r="A219" s="2">
        <v>43908</v>
      </c>
      <c r="B219" s="16" t="str">
        <f t="shared" si="11"/>
        <v>March, 2020</v>
      </c>
      <c r="C219" s="16" t="str">
        <f t="shared" si="12"/>
        <v>March, 2020´</v>
      </c>
      <c r="D219" s="3" t="s">
        <v>31</v>
      </c>
      <c r="E219" s="11" t="s">
        <v>3314</v>
      </c>
      <c r="F219" s="3" t="s">
        <v>32</v>
      </c>
      <c r="G219" s="3" t="s">
        <v>36</v>
      </c>
      <c r="H219" s="3" t="s">
        <v>42</v>
      </c>
      <c r="I219" s="3" t="s">
        <v>45</v>
      </c>
      <c r="J219" s="3" t="s">
        <v>34</v>
      </c>
      <c r="K219" s="3" t="s">
        <v>48</v>
      </c>
      <c r="L219" s="3" t="s">
        <v>478</v>
      </c>
      <c r="M219" s="4">
        <v>41362</v>
      </c>
      <c r="N219" s="4">
        <v>41.36</v>
      </c>
      <c r="O219" s="4">
        <v>726000</v>
      </c>
      <c r="P219" t="str">
        <f>IF(ISNUMBER(SEARCH("TRICLON",L217)),"Triclopyr",IF(ISNUMBER(SEARCH("ABAMECTIN",L217)),"Abamectin",IF(ISNUMBER(SEARCH("PERITO",L217)),"Acephate",IF(ISNUMBER(SEARCH("GLUFOSINAT",L217)),"Gluphosinate",IF(ISNUMBER(SEARCH("FIPRONIL",L217)),"Fipronil",IF(ISNUMBER(SEARCH("ZARTAN",L217)),"Metsulfuron-methyl",IF(ISNUMBER(SEARCH("DIFLUBENZURON",L217)),"Diflubenzuron",IF(ISNUMBER(SEARCH("INICIATE",L217)),"Fipronil",IF(ISNUMBER(SEARCH("STAGE",L217)),"Clomazone",IF(ISNUMBER(SEARCH("CLOMAZON",L217)),"Clomazone",IF(ISNUMBER(SEARCH("UNIMARK",L217)),"Metribuzim",IF(ISNUMBER(SEARCH("ANCOSAR",L217)),"Sodium hydrogen Methylarsonate","FIX IT!"))))))))))))</f>
        <v>Sodium hydrogen Methylarsonate</v>
      </c>
      <c r="Q219" t="s">
        <v>3281</v>
      </c>
      <c r="R219" t="s">
        <v>3198</v>
      </c>
      <c r="S219">
        <f t="shared" si="13"/>
        <v>17.552342730042067</v>
      </c>
      <c r="T219" t="s">
        <v>3205</v>
      </c>
      <c r="U219" t="s">
        <v>3238</v>
      </c>
      <c r="V219" t="s">
        <v>3225</v>
      </c>
    </row>
    <row r="220" spans="1:22" ht="22" customHeight="1" x14ac:dyDescent="0.3">
      <c r="A220" s="5">
        <v>43908</v>
      </c>
      <c r="B220" s="16" t="str">
        <f t="shared" si="11"/>
        <v>March, 2020</v>
      </c>
      <c r="C220" s="16" t="str">
        <f t="shared" si="12"/>
        <v>March, 2020´</v>
      </c>
      <c r="D220" s="6" t="s">
        <v>31</v>
      </c>
      <c r="E220" s="11" t="s">
        <v>3314</v>
      </c>
      <c r="F220" s="6" t="s">
        <v>32</v>
      </c>
      <c r="G220" s="6" t="s">
        <v>36</v>
      </c>
      <c r="H220" s="6" t="s">
        <v>42</v>
      </c>
      <c r="I220" s="6" t="s">
        <v>45</v>
      </c>
      <c r="J220" s="6" t="s">
        <v>34</v>
      </c>
      <c r="K220" s="6" t="s">
        <v>48</v>
      </c>
      <c r="L220" s="6" t="s">
        <v>479</v>
      </c>
      <c r="M220" s="7">
        <v>94114</v>
      </c>
      <c r="N220" s="7">
        <v>94.11</v>
      </c>
      <c r="O220" s="7">
        <v>1653000</v>
      </c>
      <c r="P220" t="s">
        <v>3214</v>
      </c>
      <c r="Q220" t="s">
        <v>3288</v>
      </c>
      <c r="R220" t="s">
        <v>3198</v>
      </c>
      <c r="S220">
        <f t="shared" si="13"/>
        <v>17.563805597466903</v>
      </c>
      <c r="T220" t="s">
        <v>3204</v>
      </c>
      <c r="U220" t="s">
        <v>3227</v>
      </c>
      <c r="V220" t="s">
        <v>3198</v>
      </c>
    </row>
    <row r="221" spans="1:22" ht="22" customHeight="1" x14ac:dyDescent="0.3">
      <c r="A221" s="2">
        <v>43904</v>
      </c>
      <c r="B221" s="16" t="str">
        <f t="shared" si="11"/>
        <v>March, 2020</v>
      </c>
      <c r="C221" s="16" t="str">
        <f t="shared" si="12"/>
        <v>March, 2020´</v>
      </c>
      <c r="D221" s="3" t="s">
        <v>31</v>
      </c>
      <c r="E221" s="11" t="s">
        <v>3314</v>
      </c>
      <c r="F221" s="3" t="s">
        <v>32</v>
      </c>
      <c r="G221" s="3" t="s">
        <v>200</v>
      </c>
      <c r="H221" s="3" t="s">
        <v>133</v>
      </c>
      <c r="I221" s="3" t="s">
        <v>45</v>
      </c>
      <c r="J221" s="3" t="s">
        <v>34</v>
      </c>
      <c r="K221" s="3" t="s">
        <v>203</v>
      </c>
      <c r="L221" s="3" t="s">
        <v>480</v>
      </c>
      <c r="M221" s="4">
        <v>22250</v>
      </c>
      <c r="N221" s="4">
        <v>22.25</v>
      </c>
      <c r="O221" s="4">
        <v>260000</v>
      </c>
      <c r="P221" t="str">
        <f>IF(ISNUMBER(SEARCH("BROWSER",L221)),"Picloran",IF(ISNUMBER(SEARCH("NAVIGATOR",L221)),"Picloran",IF(ISNUMBER(SEARCH("BIOZYME",L221)),"Mineral Fertilizer",IF(ISNUMBER(SEARCH("K-FOL",L221)),"Calcium Citrate",IF(ISNUMBER(SEARCH("FOLTRON",L221)),"NPK Fertilizer",IF(ISNUMBER(SEARCH("CYHALOTHRI",L221)),"Cyhalothrin",IF(ISNUMBER(SEARCH("ACEFATO",L221)),"Acephate",IF(ISNUMBER(SEARCH("ACEPHATE",L221)),"Acephate",IF(ISNUMBER(SEARCH("MICROTHIOL",L221)),"Sulfur",IF(ISNUMBER(SEARCH("PROPICONAZOLE",L221)),"Propiconazole",IF(ISNUMBER(SEARCH("METHOMYL",L221)),"Methomyl",IF(ISNUMBER(SEARCH("IMIDACLOPRID",L221)),"Imidacloprid",IF(ISNUMBER(SEARCH("ZONIC",L221)),"Amicarbazone",IF(ISNUMBER(SEARCH("CRESCENDO",L221)),"Triclopyr-Butyric",IF(ISNUMBER(SEARCH("IMAZETHAPYR",L221)),"Imazethapyr",IF(ISNUMBER(SEARCH("TRICLOPYR",L221)),"Triclopyr",IF(ISNUMBER(SEARCH("ISOPROPYLAMINE",L221)),"Isopropylamine",IF(ISNUMBER(SEARCH("ABAMECTIM",L221)),"Abamectin",IF(ISNUMBER(SEARCH("SPERTO",L221)),"Bifenthrin","FIX IT!")))))))))))))))))))</f>
        <v>Acephate</v>
      </c>
      <c r="Q221" t="s">
        <v>3230</v>
      </c>
      <c r="R221" t="s">
        <v>3243</v>
      </c>
      <c r="S221">
        <f t="shared" si="13"/>
        <v>11.685393258426966</v>
      </c>
      <c r="T221" t="s">
        <v>3259</v>
      </c>
      <c r="U221" t="s">
        <v>3230</v>
      </c>
      <c r="V221" t="s">
        <v>3225</v>
      </c>
    </row>
    <row r="222" spans="1:22" ht="22" customHeight="1" x14ac:dyDescent="0.3">
      <c r="A222" s="5">
        <v>43904</v>
      </c>
      <c r="B222" s="16" t="str">
        <f t="shared" si="11"/>
        <v>March, 2020</v>
      </c>
      <c r="C222" s="16" t="str">
        <f t="shared" si="12"/>
        <v>March, 2020´</v>
      </c>
      <c r="D222" s="6" t="s">
        <v>31</v>
      </c>
      <c r="E222" s="11" t="s">
        <v>3314</v>
      </c>
      <c r="F222" s="6" t="s">
        <v>32</v>
      </c>
      <c r="G222" s="6" t="s">
        <v>200</v>
      </c>
      <c r="H222" s="6" t="s">
        <v>133</v>
      </c>
      <c r="I222" s="6" t="s">
        <v>45</v>
      </c>
      <c r="J222" s="6" t="s">
        <v>34</v>
      </c>
      <c r="K222" s="6" t="s">
        <v>145</v>
      </c>
      <c r="L222" s="6" t="s">
        <v>481</v>
      </c>
      <c r="M222" s="7">
        <v>23000</v>
      </c>
      <c r="N222" s="7">
        <v>23</v>
      </c>
      <c r="O222" s="7">
        <v>269000</v>
      </c>
      <c r="P222" t="str">
        <f>IF(ISNUMBER(SEARCH("BROWSER",L222)),"Picloran",IF(ISNUMBER(SEARCH("NAVIGATOR",L222)),"Picloran",IF(ISNUMBER(SEARCH("BIOZYME",L222)),"Mineral Fertilizer",IF(ISNUMBER(SEARCH("K-FOL",L222)),"Calcium Citrate",IF(ISNUMBER(SEARCH("FOLTRON",L222)),"NPK Fertilizer",IF(ISNUMBER(SEARCH("CYHALOTHRI",L222)),"Cyhalothrin",IF(ISNUMBER(SEARCH("ACEFATO",L222)),"Acephate",IF(ISNUMBER(SEARCH("ACEPHATE",L222)),"Acephate",IF(ISNUMBER(SEARCH("MICROTHIOL",L222)),"Sulfur",IF(ISNUMBER(SEARCH("PROPICONAZOLE",L222)),"Propiconazole",IF(ISNUMBER(SEARCH("METHOMYL",L222)),"Methomyl",IF(ISNUMBER(SEARCH("IMIDACLOPRID",L222)),"Imidacloprid",IF(ISNUMBER(SEARCH("ZONIC",L222)),"Amicarbazone",IF(ISNUMBER(SEARCH("CRESCENDO",L222)),"Triclopyr-Butyric",IF(ISNUMBER(SEARCH("IMAZETHAPYR",L222)),"Imazethapyr",IF(ISNUMBER(SEARCH("TRICLOPYR",L222)),"Triclopyr",IF(ISNUMBER(SEARCH("ISOPROPYLAMINE",L222)),"Isopropylamine",IF(ISNUMBER(SEARCH("ABAMECTIM",L222)),"Abamectin",IF(ISNUMBER(SEARCH("SPERTO",L222)),"Bifenthrin","FIX IT!")))))))))))))))))))</f>
        <v>Bifenthrin</v>
      </c>
      <c r="Q222" t="s">
        <v>3238</v>
      </c>
      <c r="R222" t="s">
        <v>3243</v>
      </c>
      <c r="S222">
        <f t="shared" si="13"/>
        <v>11.695652173913043</v>
      </c>
      <c r="T222" t="s">
        <v>3204</v>
      </c>
      <c r="U222" t="s">
        <v>3227</v>
      </c>
      <c r="V222" t="s">
        <v>3198</v>
      </c>
    </row>
    <row r="223" spans="1:22" ht="22" customHeight="1" x14ac:dyDescent="0.3">
      <c r="A223" s="2">
        <v>43904</v>
      </c>
      <c r="B223" s="16" t="str">
        <f t="shared" si="11"/>
        <v>March, 2020</v>
      </c>
      <c r="C223" s="16" t="str">
        <f t="shared" si="12"/>
        <v>March, 2020´</v>
      </c>
      <c r="D223" s="3" t="s">
        <v>31</v>
      </c>
      <c r="E223" s="11" t="s">
        <v>3314</v>
      </c>
      <c r="F223" s="3" t="s">
        <v>32</v>
      </c>
      <c r="G223" s="3" t="s">
        <v>200</v>
      </c>
      <c r="H223" s="3" t="s">
        <v>133</v>
      </c>
      <c r="I223" s="3" t="s">
        <v>45</v>
      </c>
      <c r="J223" s="3" t="s">
        <v>34</v>
      </c>
      <c r="K223" s="3" t="s">
        <v>203</v>
      </c>
      <c r="L223" s="3" t="s">
        <v>482</v>
      </c>
      <c r="M223" s="4">
        <v>155750</v>
      </c>
      <c r="N223" s="4">
        <v>155.75</v>
      </c>
      <c r="O223" s="4">
        <v>1823000</v>
      </c>
      <c r="P223" t="str">
        <f>IF(ISNUMBER(SEARCH("TRICLON",L221)),"Triclopyr",IF(ISNUMBER(SEARCH("ABAMECTIN",L221)),"Abamectin",IF(ISNUMBER(SEARCH("PERITO",L221)),"Acephate",IF(ISNUMBER(SEARCH("GLUFOSINAT",L221)),"Gluphosinate",IF(ISNUMBER(SEARCH("FIPRONIL",L221)),"Fipronil",IF(ISNUMBER(SEARCH("ZARTAN",L221)),"Metsulfuron-methyl",IF(ISNUMBER(SEARCH("DIFLUBENZURON",L221)),"Diflubenzuron",IF(ISNUMBER(SEARCH("INICIATE",L221)),"Fipronil",IF(ISNUMBER(SEARCH("STAGE",L221)),"Clomazone",IF(ISNUMBER(SEARCH("CLOMAZON",L221)),"Clomazone",IF(ISNUMBER(SEARCH("UNIMARK",L221)),"Metribuzim",IF(ISNUMBER(SEARCH("ANCOSAR",L221)),"Sodium hydrogen Methylarsonate","FIX IT!"))))))))))))</f>
        <v>Acephate</v>
      </c>
      <c r="Q223" t="s">
        <v>3230</v>
      </c>
      <c r="R223" t="s">
        <v>3243</v>
      </c>
      <c r="S223">
        <f t="shared" si="13"/>
        <v>11.704654895666131</v>
      </c>
      <c r="T223" t="s">
        <v>3205</v>
      </c>
      <c r="U223" t="s">
        <v>3238</v>
      </c>
      <c r="V223" t="s">
        <v>3225</v>
      </c>
    </row>
    <row r="224" spans="1:22" ht="22" customHeight="1" x14ac:dyDescent="0.3">
      <c r="A224" s="5">
        <v>43904</v>
      </c>
      <c r="B224" s="16" t="str">
        <f t="shared" si="11"/>
        <v>March, 2020</v>
      </c>
      <c r="C224" s="16" t="str">
        <f t="shared" si="12"/>
        <v>March, 2020´</v>
      </c>
      <c r="D224" s="6" t="s">
        <v>31</v>
      </c>
      <c r="E224" s="11" t="s">
        <v>3314</v>
      </c>
      <c r="F224" s="6" t="s">
        <v>32</v>
      </c>
      <c r="G224" s="6" t="s">
        <v>200</v>
      </c>
      <c r="H224" s="6" t="s">
        <v>113</v>
      </c>
      <c r="I224" s="6" t="s">
        <v>45</v>
      </c>
      <c r="J224" s="6" t="s">
        <v>34</v>
      </c>
      <c r="K224" s="6" t="s">
        <v>203</v>
      </c>
      <c r="L224" s="6" t="s">
        <v>483</v>
      </c>
      <c r="M224" s="7">
        <v>67350</v>
      </c>
      <c r="N224" s="7">
        <v>67.349999999999994</v>
      </c>
      <c r="O224" s="7">
        <v>788000</v>
      </c>
      <c r="P224" t="str">
        <f>IF(ISNUMBER(SEARCH("BROWSER",L224)),"Picloran",IF(ISNUMBER(SEARCH("NAVIGATOR",L224)),"Picloran",IF(ISNUMBER(SEARCH("BIOZYME",L224)),"Mineral Fertilizer",IF(ISNUMBER(SEARCH("K-FOL",L224)),"Calcium Citrate",IF(ISNUMBER(SEARCH("FOLTRON",L224)),"NPK Fertilizer",IF(ISNUMBER(SEARCH("CYHALOTHRI",L224)),"Cyhalothrin",IF(ISNUMBER(SEARCH("ACEFATO",L224)),"Acephate",IF(ISNUMBER(SEARCH("ACEPHATE",L224)),"Acephate",IF(ISNUMBER(SEARCH("MICROTHIOL",L224)),"Sulfur",IF(ISNUMBER(SEARCH("PROPICONAZOLE",L224)),"Propiconazole",IF(ISNUMBER(SEARCH("METHOMYL",L224)),"Methomyl",IF(ISNUMBER(SEARCH("IMIDACLOPRID",L224)),"Imidacloprid",IF(ISNUMBER(SEARCH("ZONIC",L224)),"Amicarbazone",IF(ISNUMBER(SEARCH("CRESCENDO",L224)),"Triclopyr-Butyric",IF(ISNUMBER(SEARCH("IMAZETHAPYR",L224)),"Imazethapyr",IF(ISNUMBER(SEARCH("TRICLOPYR",L224)),"Triclopyr",IF(ISNUMBER(SEARCH("ISOPROPYLAMINE",L224)),"Isopropylamine",IF(ISNUMBER(SEARCH("ABAMECTIM",L224)),"Abamectin",IF(ISNUMBER(SEARCH("SPERTO",L224)),"Bifenthrin","FIX IT!")))))))))))))))))))</f>
        <v>Acephate</v>
      </c>
      <c r="Q224" t="s">
        <v>3230</v>
      </c>
      <c r="R224" t="s">
        <v>3243</v>
      </c>
      <c r="S224">
        <f t="shared" si="13"/>
        <v>11.700074239049741</v>
      </c>
      <c r="T224" t="s">
        <v>3258</v>
      </c>
      <c r="U224" t="s">
        <v>3236</v>
      </c>
      <c r="V224" t="s">
        <v>3237</v>
      </c>
    </row>
    <row r="225" spans="1:22" ht="22" customHeight="1" x14ac:dyDescent="0.3">
      <c r="A225" s="2">
        <v>43904</v>
      </c>
      <c r="B225" s="16" t="str">
        <f t="shared" si="11"/>
        <v>March, 2020</v>
      </c>
      <c r="C225" s="16" t="str">
        <f t="shared" si="12"/>
        <v>March, 2020´</v>
      </c>
      <c r="D225" s="3" t="s">
        <v>31</v>
      </c>
      <c r="E225" s="11" t="s">
        <v>3314</v>
      </c>
      <c r="F225" s="3" t="s">
        <v>32</v>
      </c>
      <c r="G225" s="3" t="s">
        <v>200</v>
      </c>
      <c r="H225" s="3" t="s">
        <v>133</v>
      </c>
      <c r="I225" s="3" t="s">
        <v>45</v>
      </c>
      <c r="J225" s="3" t="s">
        <v>34</v>
      </c>
      <c r="K225" s="3" t="s">
        <v>145</v>
      </c>
      <c r="L225" s="3" t="s">
        <v>484</v>
      </c>
      <c r="M225" s="4">
        <v>19400</v>
      </c>
      <c r="N225" s="4">
        <v>19.399999999999999</v>
      </c>
      <c r="O225" s="4">
        <v>227000</v>
      </c>
      <c r="P225" t="str">
        <f>IF(ISNUMBER(SEARCH("BROWSER",L225)),"Picloran",IF(ISNUMBER(SEARCH("NAVIGATOR",L225)),"Picloran",IF(ISNUMBER(SEARCH("BIOZYME",L225)),"Mineral Fertilizer",IF(ISNUMBER(SEARCH("K-FOL",L225)),"Calcium Citrate",IF(ISNUMBER(SEARCH("FOLTRON",L225)),"NPK Fertilizer",IF(ISNUMBER(SEARCH("CYHALOTHRI",L225)),"Cyhalothrin",IF(ISNUMBER(SEARCH("ACEFATO",L225)),"Acephate",IF(ISNUMBER(SEARCH("ACEPHATE",L225)),"Acephate",IF(ISNUMBER(SEARCH("MICROTHIOL",L225)),"Sulfur",IF(ISNUMBER(SEARCH("PROPICONAZOLE",L225)),"Propiconazole",IF(ISNUMBER(SEARCH("METHOMYL",L225)),"Methomyl",IF(ISNUMBER(SEARCH("IMIDACLOPRID",L225)),"Imidacloprid",IF(ISNUMBER(SEARCH("ZONIC",L225)),"Amicarbazone",IF(ISNUMBER(SEARCH("CRESCENDO",L225)),"Triclopyr-Butyric",IF(ISNUMBER(SEARCH("IMAZETHAPYR",L225)),"Imazethapyr",IF(ISNUMBER(SEARCH("TRICLOPYR",L225)),"Triclopyr",IF(ISNUMBER(SEARCH("ISOPROPYLAMINE",L225)),"Isopropylamine",IF(ISNUMBER(SEARCH("ABAMECTIM",L225)),"Abamectin",IF(ISNUMBER(SEARCH("SPERTO",L225)),"Bifenthrin","FIX IT!")))))))))))))))))))</f>
        <v>Bifenthrin</v>
      </c>
      <c r="Q225" t="s">
        <v>3238</v>
      </c>
      <c r="R225" t="s">
        <v>3243</v>
      </c>
      <c r="S225">
        <f t="shared" si="13"/>
        <v>11.701030927835051</v>
      </c>
      <c r="T225" t="s">
        <v>3259</v>
      </c>
      <c r="U225" t="s">
        <v>3230</v>
      </c>
      <c r="V225" t="s">
        <v>3225</v>
      </c>
    </row>
    <row r="226" spans="1:22" ht="22" customHeight="1" x14ac:dyDescent="0.3">
      <c r="A226" s="5">
        <v>43904</v>
      </c>
      <c r="B226" s="16" t="str">
        <f t="shared" si="11"/>
        <v>March, 2020</v>
      </c>
      <c r="C226" s="16" t="str">
        <f t="shared" si="12"/>
        <v>March, 2020´</v>
      </c>
      <c r="D226" s="6" t="s">
        <v>107</v>
      </c>
      <c r="E226" s="11" t="s">
        <v>3314</v>
      </c>
      <c r="F226" s="6" t="s">
        <v>32</v>
      </c>
      <c r="G226" s="6" t="s">
        <v>108</v>
      </c>
      <c r="H226" s="6" t="s">
        <v>210</v>
      </c>
      <c r="I226" s="6" t="s">
        <v>45</v>
      </c>
      <c r="J226" s="6" t="s">
        <v>34</v>
      </c>
      <c r="K226" s="6" t="s">
        <v>187</v>
      </c>
      <c r="L226" s="6" t="s">
        <v>291</v>
      </c>
      <c r="M226" s="7">
        <v>21813</v>
      </c>
      <c r="N226" s="7">
        <v>21.81</v>
      </c>
      <c r="O226" s="7">
        <v>171000</v>
      </c>
      <c r="P226" t="s">
        <v>3204</v>
      </c>
      <c r="Q226" t="s">
        <v>3227</v>
      </c>
      <c r="R226" t="s">
        <v>3198</v>
      </c>
      <c r="S226">
        <f t="shared" si="13"/>
        <v>7.8393618484390046</v>
      </c>
      <c r="T226" t="s">
        <v>3259</v>
      </c>
      <c r="U226" t="s">
        <v>3230</v>
      </c>
      <c r="V226" t="s">
        <v>3225</v>
      </c>
    </row>
    <row r="227" spans="1:22" ht="22" customHeight="1" x14ac:dyDescent="0.3">
      <c r="A227" s="2">
        <v>43904</v>
      </c>
      <c r="B227" s="16" t="str">
        <f t="shared" si="11"/>
        <v>March, 2020</v>
      </c>
      <c r="C227" s="16" t="str">
        <f t="shared" si="12"/>
        <v>March, 2020´</v>
      </c>
      <c r="D227" s="3" t="s">
        <v>31</v>
      </c>
      <c r="E227" s="11" t="s">
        <v>3314</v>
      </c>
      <c r="F227" s="3" t="s">
        <v>32</v>
      </c>
      <c r="G227" s="3" t="s">
        <v>200</v>
      </c>
      <c r="H227" s="3" t="s">
        <v>210</v>
      </c>
      <c r="I227" s="3" t="s">
        <v>45</v>
      </c>
      <c r="J227" s="3" t="s">
        <v>34</v>
      </c>
      <c r="K227" s="3" t="s">
        <v>203</v>
      </c>
      <c r="L227" s="3" t="s">
        <v>485</v>
      </c>
      <c r="M227" s="4">
        <v>66750</v>
      </c>
      <c r="N227" s="4">
        <v>66.75</v>
      </c>
      <c r="O227" s="4">
        <v>781000</v>
      </c>
      <c r="P227" t="str">
        <f>IF(ISNUMBER(SEARCH("BROWSER",L227)),"Picloran",IF(ISNUMBER(SEARCH("NAVIGATOR",L227)),"Picloran",IF(ISNUMBER(SEARCH("BIOZYME",L227)),"Mineral Fertilizer",IF(ISNUMBER(SEARCH("K-FOL",L227)),"Calcium Citrate",IF(ISNUMBER(SEARCH("FOLTRON",L227)),"NPK Fertilizer",IF(ISNUMBER(SEARCH("CYHALOTHRI",L227)),"Cyhalothrin",IF(ISNUMBER(SEARCH("ACEFATO",L227)),"Acephate",IF(ISNUMBER(SEARCH("ACEPHATE",L227)),"Acephate",IF(ISNUMBER(SEARCH("MICROTHIOL",L227)),"Sulfur",IF(ISNUMBER(SEARCH("PROPICONAZOLE",L227)),"Propiconazole",IF(ISNUMBER(SEARCH("METHOMYL",L227)),"Methomyl",IF(ISNUMBER(SEARCH("IMIDACLOPRID",L227)),"Imidacloprid",IF(ISNUMBER(SEARCH("ZONIC",L227)),"Amicarbazone",IF(ISNUMBER(SEARCH("CRESCENDO",L227)),"Triclopyr-Butyric",IF(ISNUMBER(SEARCH("IMAZETHAPYR",L227)),"Imazethapyr",IF(ISNUMBER(SEARCH("TRICLOPYR",L227)),"Triclopyr",IF(ISNUMBER(SEARCH("ISOPROPYLAMINE",L227)),"Isopropylamine",IF(ISNUMBER(SEARCH("ABAMECTIM",L227)),"Abamectin",IF(ISNUMBER(SEARCH("SPERTO",L227)),"Bifenthrin","FIX IT!")))))))))))))))))))</f>
        <v>Acephate</v>
      </c>
      <c r="Q227" t="s">
        <v>3230</v>
      </c>
      <c r="R227" t="s">
        <v>3243</v>
      </c>
      <c r="S227">
        <f t="shared" si="13"/>
        <v>11.700374531835205</v>
      </c>
      <c r="T227" t="s">
        <v>3259</v>
      </c>
      <c r="U227" t="s">
        <v>3230</v>
      </c>
      <c r="V227" t="s">
        <v>3225</v>
      </c>
    </row>
    <row r="228" spans="1:22" ht="22" customHeight="1" x14ac:dyDescent="0.3">
      <c r="A228" s="5">
        <v>43904</v>
      </c>
      <c r="B228" s="16" t="str">
        <f t="shared" si="11"/>
        <v>March, 2020</v>
      </c>
      <c r="C228" s="16" t="str">
        <f t="shared" si="12"/>
        <v>March, 2020´</v>
      </c>
      <c r="D228" s="6" t="s">
        <v>107</v>
      </c>
      <c r="E228" s="11" t="s">
        <v>3314</v>
      </c>
      <c r="F228" s="6" t="s">
        <v>56</v>
      </c>
      <c r="G228" s="6" t="s">
        <v>108</v>
      </c>
      <c r="H228" s="6" t="s">
        <v>133</v>
      </c>
      <c r="I228" s="6" t="s">
        <v>45</v>
      </c>
      <c r="J228" s="6" t="s">
        <v>34</v>
      </c>
      <c r="K228" s="6" t="s">
        <v>395</v>
      </c>
      <c r="L228" s="6" t="s">
        <v>486</v>
      </c>
      <c r="M228" s="7">
        <v>77760</v>
      </c>
      <c r="N228" s="7">
        <v>77.760000000000005</v>
      </c>
      <c r="O228" s="13" t="s">
        <v>3323</v>
      </c>
      <c r="P228" t="s">
        <v>3204</v>
      </c>
      <c r="Q228" t="s">
        <v>3227</v>
      </c>
      <c r="R228" t="s">
        <v>3198</v>
      </c>
      <c r="S228">
        <f t="shared" si="13"/>
        <v>0</v>
      </c>
      <c r="T228" t="s">
        <v>3259</v>
      </c>
      <c r="U228" t="s">
        <v>3230</v>
      </c>
      <c r="V228" t="s">
        <v>3225</v>
      </c>
    </row>
    <row r="229" spans="1:22" ht="22" customHeight="1" x14ac:dyDescent="0.3">
      <c r="A229" s="2">
        <v>43904</v>
      </c>
      <c r="B229" s="16" t="str">
        <f t="shared" si="11"/>
        <v>March, 2020</v>
      </c>
      <c r="C229" s="16" t="str">
        <f t="shared" si="12"/>
        <v>March, 2020´</v>
      </c>
      <c r="D229" s="3" t="s">
        <v>31</v>
      </c>
      <c r="E229" s="11" t="s">
        <v>3314</v>
      </c>
      <c r="F229" s="3" t="s">
        <v>32</v>
      </c>
      <c r="G229" s="3" t="s">
        <v>200</v>
      </c>
      <c r="H229" s="3" t="s">
        <v>113</v>
      </c>
      <c r="I229" s="3" t="s">
        <v>45</v>
      </c>
      <c r="J229" s="3" t="s">
        <v>34</v>
      </c>
      <c r="K229" s="3" t="s">
        <v>145</v>
      </c>
      <c r="L229" s="3" t="s">
        <v>487</v>
      </c>
      <c r="M229" s="4">
        <v>23000</v>
      </c>
      <c r="N229" s="4">
        <v>23</v>
      </c>
      <c r="O229" s="4">
        <v>269000</v>
      </c>
      <c r="P229" t="str">
        <f>IF(ISNUMBER(SEARCH("BROWSER",L229)),"Picloran",IF(ISNUMBER(SEARCH("NAVIGATOR",L229)),"Picloran",IF(ISNUMBER(SEARCH("BIOZYME",L229)),"Mineral Fertilizer",IF(ISNUMBER(SEARCH("K-FOL",L229)),"Calcium Citrate",IF(ISNUMBER(SEARCH("FOLTRON",L229)),"NPK Fertilizer",IF(ISNUMBER(SEARCH("CYHALOTHRI",L229)),"Cyhalothrin",IF(ISNUMBER(SEARCH("ACEFATO",L229)),"Acephate",IF(ISNUMBER(SEARCH("ACEPHATE",L229)),"Acephate",IF(ISNUMBER(SEARCH("MICROTHIOL",L229)),"Sulfur",IF(ISNUMBER(SEARCH("PROPICONAZOLE",L229)),"Propiconazole",IF(ISNUMBER(SEARCH("METHOMYL",L229)),"Methomyl",IF(ISNUMBER(SEARCH("IMIDACLOPRID",L229)),"Imidacloprid",IF(ISNUMBER(SEARCH("ZONIC",L229)),"Amicarbazone",IF(ISNUMBER(SEARCH("CRESCENDO",L229)),"Triclopyr-Butyric",IF(ISNUMBER(SEARCH("IMAZETHAPYR",L229)),"Imazethapyr",IF(ISNUMBER(SEARCH("TRICLOPYR",L229)),"Triclopyr",IF(ISNUMBER(SEARCH("ISOPROPYLAMINE",L229)),"Isopropylamine",IF(ISNUMBER(SEARCH("ABAMECTIM",L229)),"Abamectin",IF(ISNUMBER(SEARCH("SPERTO",L229)),"Bifenthrin","FIX IT!")))))))))))))))))))</f>
        <v>Bifenthrin</v>
      </c>
      <c r="Q229" t="s">
        <v>3238</v>
      </c>
      <c r="R229" t="s">
        <v>3243</v>
      </c>
      <c r="S229">
        <f t="shared" si="13"/>
        <v>11.695652173913043</v>
      </c>
      <c r="T229" t="s">
        <v>3292</v>
      </c>
      <c r="U229" t="s">
        <v>3269</v>
      </c>
      <c r="V229" t="s">
        <v>3216</v>
      </c>
    </row>
    <row r="230" spans="1:22" ht="22" customHeight="1" x14ac:dyDescent="0.3">
      <c r="A230" s="5">
        <v>43904</v>
      </c>
      <c r="B230" s="16" t="str">
        <f t="shared" si="11"/>
        <v>March, 2020</v>
      </c>
      <c r="C230" s="16" t="str">
        <f t="shared" si="12"/>
        <v>March, 2020´</v>
      </c>
      <c r="D230" s="6" t="s">
        <v>31</v>
      </c>
      <c r="E230" s="11" t="s">
        <v>3314</v>
      </c>
      <c r="F230" s="6" t="s">
        <v>32</v>
      </c>
      <c r="G230" s="6" t="s">
        <v>200</v>
      </c>
      <c r="H230" s="6" t="s">
        <v>113</v>
      </c>
      <c r="I230" s="6" t="s">
        <v>45</v>
      </c>
      <c r="J230" s="6" t="s">
        <v>34</v>
      </c>
      <c r="K230" s="6" t="s">
        <v>95</v>
      </c>
      <c r="L230" s="6" t="s">
        <v>488</v>
      </c>
      <c r="M230" s="7">
        <v>24221</v>
      </c>
      <c r="N230" s="7">
        <v>24.22</v>
      </c>
      <c r="O230" s="7">
        <v>77100</v>
      </c>
      <c r="P230" t="str">
        <f>IF(ISNUMBER(SEARCH("IMAZETAPYR",L230)),"Imazetapyr",IF(ISNUMBER(SEARCH("VITAVAX",L230)),"Carboxin",IF(ISNUMBER(SEARCH("CARBOXIN",L230)),"Carboxin",IF(ISNUMBER(SEARCH("CONDAX",L230)),"Imazetapyr",IF(ISNUMBER(SEARCH("CLETHODIM",L230)),"Clethodim",IF(ISNUMBER(SEARCH("JACARE",L230)),"2,4-D Acid",IF(ISNUMBER(SEARCH("LEOPARD",L230)),"Picloram",IF(ISNUMBER(SEARCH("ZOXYSTROBIN",L230)),"Azoxystrobin",IF(ISNUMBER(SEARCH("MANCOZEB",L230)),"Mancozeb",IF(ISNUMBER(SEARCH("AZOXYS",L230)),"Azoxystrobin",IF(ISNUMBER(SEARCH("FIPRON",L230)),"Fipronil",IF(ISNUMBER(SEARCH("ACEF",L230)),"Acephate",IF(ISNUMBER(SEARCH("ACETAMIPRID",L230)),"Acetamiprid",IF(ISNUMBER(SEARCH("ALUMINIUM PHOSPHIDE",L230)),"Aluminium Phosphide",IF(ISNUMBER(SEARCH("RANMAN",L230)),"Cyazofamid",IF(ISNUMBER(SEARCH("BIFENTRINA",L230)),"Bifenthrin","FIX IT!"))))))))))))))))</f>
        <v>Azoxystrobin</v>
      </c>
      <c r="Q230" t="s">
        <v>3236</v>
      </c>
      <c r="R230" t="s">
        <v>3237</v>
      </c>
      <c r="S230">
        <f t="shared" si="13"/>
        <v>3.1831881425209527</v>
      </c>
      <c r="T230" t="s">
        <v>3259</v>
      </c>
      <c r="U230" t="s">
        <v>3230</v>
      </c>
      <c r="V230" t="s">
        <v>3225</v>
      </c>
    </row>
    <row r="231" spans="1:22" ht="22" customHeight="1" x14ac:dyDescent="0.3">
      <c r="A231" s="2">
        <v>43904</v>
      </c>
      <c r="B231" s="16" t="str">
        <f t="shared" si="11"/>
        <v>March, 2020</v>
      </c>
      <c r="C231" s="16" t="str">
        <f t="shared" si="12"/>
        <v>March, 2020´</v>
      </c>
      <c r="D231" s="3" t="s">
        <v>31</v>
      </c>
      <c r="E231" s="11" t="s">
        <v>3314</v>
      </c>
      <c r="F231" s="3" t="s">
        <v>32</v>
      </c>
      <c r="G231" s="3" t="s">
        <v>200</v>
      </c>
      <c r="H231" s="3" t="s">
        <v>210</v>
      </c>
      <c r="I231" s="3" t="s">
        <v>45</v>
      </c>
      <c r="J231" s="3" t="s">
        <v>34</v>
      </c>
      <c r="K231" s="3" t="s">
        <v>203</v>
      </c>
      <c r="L231" s="3" t="s">
        <v>489</v>
      </c>
      <c r="M231" s="4">
        <v>44500</v>
      </c>
      <c r="N231" s="4">
        <v>44.5</v>
      </c>
      <c r="O231" s="4">
        <v>521000</v>
      </c>
      <c r="P231" t="str">
        <f>IF(ISNUMBER(SEARCH("GLIFOSATO",L231)),"Glyphosate",IF(ISNUMBER(SEARCH("TRICLON",L231)),"Triclopyr",IF(ISNUMBER(SEARCH("ABAMECTIN",L231)),"Abamectin",IF(ISNUMBER(SEARCH("ANCOSAR",L231)),"Sodium Hydrogen Methylarsonate",IF(ISNUMBER(SEARCH("PERITO",L231)),"Acephate","FIX IT!")))))</f>
        <v>Acephate</v>
      </c>
      <c r="Q231" t="s">
        <v>3230</v>
      </c>
      <c r="R231" t="s">
        <v>3243</v>
      </c>
      <c r="S231">
        <f t="shared" si="13"/>
        <v>11.707865168539326</v>
      </c>
      <c r="T231" t="s">
        <v>3292</v>
      </c>
      <c r="U231" t="s">
        <v>3269</v>
      </c>
      <c r="V231" t="s">
        <v>3216</v>
      </c>
    </row>
    <row r="232" spans="1:22" ht="22" customHeight="1" x14ac:dyDescent="0.3">
      <c r="A232" s="5">
        <v>43904</v>
      </c>
      <c r="B232" s="16" t="str">
        <f t="shared" si="11"/>
        <v>March, 2020</v>
      </c>
      <c r="C232" s="16" t="str">
        <f t="shared" si="12"/>
        <v>March, 2020´</v>
      </c>
      <c r="D232" s="6" t="s">
        <v>31</v>
      </c>
      <c r="E232" s="11" t="s">
        <v>3314</v>
      </c>
      <c r="F232" s="6" t="s">
        <v>32</v>
      </c>
      <c r="G232" s="6" t="s">
        <v>200</v>
      </c>
      <c r="H232" s="6" t="s">
        <v>210</v>
      </c>
      <c r="I232" s="6" t="s">
        <v>45</v>
      </c>
      <c r="J232" s="6" t="s">
        <v>34</v>
      </c>
      <c r="K232" s="6" t="s">
        <v>203</v>
      </c>
      <c r="L232" s="6" t="s">
        <v>490</v>
      </c>
      <c r="M232" s="7">
        <v>22750</v>
      </c>
      <c r="N232" s="7">
        <v>22.75</v>
      </c>
      <c r="O232" s="7">
        <v>266000</v>
      </c>
      <c r="P232" t="str">
        <f>IF(ISNUMBER(SEARCH("GLIFOSATO",L232)),"Glyphosate",IF(ISNUMBER(SEARCH("TRICLON",L232)),"Triclopyr",IF(ISNUMBER(SEARCH("ABAMECTIN",L232)),"Abamectin",IF(ISNUMBER(SEARCH("ANCOSAR",L232)),"Sodium Hydrogen Methylarsonate",IF(ISNUMBER(SEARCH("PERITO",L232)),"Acephate","FIX IT!")))))</f>
        <v>Acephate</v>
      </c>
      <c r="Q232" t="s">
        <v>3230</v>
      </c>
      <c r="R232" t="s">
        <v>3243</v>
      </c>
      <c r="S232">
        <f t="shared" si="13"/>
        <v>11.692307692307692</v>
      </c>
      <c r="T232" t="s">
        <v>3226</v>
      </c>
      <c r="U232" t="s">
        <v>3261</v>
      </c>
      <c r="V232" t="s">
        <v>3243</v>
      </c>
    </row>
    <row r="233" spans="1:22" ht="22" customHeight="1" x14ac:dyDescent="0.3">
      <c r="A233" s="2">
        <v>43904</v>
      </c>
      <c r="B233" s="16" t="str">
        <f t="shared" si="11"/>
        <v>March, 2020</v>
      </c>
      <c r="C233" s="16" t="str">
        <f t="shared" si="12"/>
        <v>March, 2020´</v>
      </c>
      <c r="D233" s="3" t="s">
        <v>31</v>
      </c>
      <c r="E233" s="11" t="s">
        <v>3314</v>
      </c>
      <c r="F233" s="3" t="s">
        <v>32</v>
      </c>
      <c r="G233" s="3" t="s">
        <v>200</v>
      </c>
      <c r="H233" s="3" t="s">
        <v>113</v>
      </c>
      <c r="I233" s="3" t="s">
        <v>45</v>
      </c>
      <c r="J233" s="3" t="s">
        <v>34</v>
      </c>
      <c r="K233" s="3" t="s">
        <v>203</v>
      </c>
      <c r="L233" s="3" t="s">
        <v>491</v>
      </c>
      <c r="M233" s="4">
        <v>45500</v>
      </c>
      <c r="N233" s="4">
        <v>45.5</v>
      </c>
      <c r="O233" s="4">
        <v>533000</v>
      </c>
      <c r="P233" t="str">
        <f>IF(ISNUMBER(SEARCH("BROWSER",L233)),"Picloran",IF(ISNUMBER(SEARCH("NAVIGATOR",L233)),"Picloran",IF(ISNUMBER(SEARCH("BIOZYME",L233)),"Mineral Fertilizer",IF(ISNUMBER(SEARCH("K-FOL",L233)),"Calcium Citrate",IF(ISNUMBER(SEARCH("FOLTRON",L233)),"NPK Fertilizer",IF(ISNUMBER(SEARCH("CYHALOTHRI",L233)),"Cyhalothrin",IF(ISNUMBER(SEARCH("ACEFATO",L233)),"Acephate",IF(ISNUMBER(SEARCH("ACEPHATE",L233)),"Acephate",IF(ISNUMBER(SEARCH("MICROTHIOL",L233)),"Sulfur",IF(ISNUMBER(SEARCH("PROPICONAZOLE",L233)),"Propiconazole",IF(ISNUMBER(SEARCH("METHOMYL",L233)),"Methomyl",IF(ISNUMBER(SEARCH("IMIDACLOPRID",L233)),"Imidacloprid",IF(ISNUMBER(SEARCH("ZONIC",L233)),"Amicarbazone",IF(ISNUMBER(SEARCH("CRESCENDO",L233)),"Triclopyr-Butyric",IF(ISNUMBER(SEARCH("IMAZETHAPYR",L233)),"Imazethapyr",IF(ISNUMBER(SEARCH("TRICLOPYR",L233)),"Triclopyr",IF(ISNUMBER(SEARCH("ISOPROPYLAMINE",L233)),"Isopropylamine",IF(ISNUMBER(SEARCH("ABAMECTIM",L233)),"Abamectin",IF(ISNUMBER(SEARCH("SPERTO",L233)),"Bifenthrin","FIX IT!")))))))))))))))))))</f>
        <v>Acephate</v>
      </c>
      <c r="Q233" t="s">
        <v>3230</v>
      </c>
      <c r="R233" t="s">
        <v>3243</v>
      </c>
      <c r="S233">
        <f t="shared" si="13"/>
        <v>11.714285714285714</v>
      </c>
      <c r="T233" t="s">
        <v>3273</v>
      </c>
      <c r="U233" t="s">
        <v>3274</v>
      </c>
      <c r="V233" t="s">
        <v>3275</v>
      </c>
    </row>
    <row r="234" spans="1:22" ht="22" customHeight="1" x14ac:dyDescent="0.3">
      <c r="A234" s="5">
        <v>43904</v>
      </c>
      <c r="B234" s="16" t="str">
        <f t="shared" si="11"/>
        <v>March, 2020</v>
      </c>
      <c r="C234" s="16" t="str">
        <f t="shared" si="12"/>
        <v>March, 2020´</v>
      </c>
      <c r="D234" s="6" t="s">
        <v>31</v>
      </c>
      <c r="E234" s="11" t="s">
        <v>3314</v>
      </c>
      <c r="F234" s="6" t="s">
        <v>32</v>
      </c>
      <c r="G234" s="6" t="s">
        <v>200</v>
      </c>
      <c r="H234" s="6" t="s">
        <v>133</v>
      </c>
      <c r="I234" s="6" t="s">
        <v>45</v>
      </c>
      <c r="J234" s="6" t="s">
        <v>34</v>
      </c>
      <c r="K234" s="6" t="s">
        <v>203</v>
      </c>
      <c r="L234" s="6" t="s">
        <v>492</v>
      </c>
      <c r="M234" s="7">
        <v>133500</v>
      </c>
      <c r="N234" s="7">
        <v>133.5</v>
      </c>
      <c r="O234" s="7">
        <v>1563000</v>
      </c>
      <c r="P234" t="str">
        <f>IF(ISNUMBER(SEARCH("TRICLON",L232)),"Triclopyr",IF(ISNUMBER(SEARCH("ABAMECTIN",L232)),"Abamectin",IF(ISNUMBER(SEARCH("PERITO",L232)),"Acephate",IF(ISNUMBER(SEARCH("GLUFOSINAT",L232)),"Gluphosinate",IF(ISNUMBER(SEARCH("FIPRONIL",L232)),"Fipronil",IF(ISNUMBER(SEARCH("ZARTAN",L232)),"Metsulfuron-methyl",IF(ISNUMBER(SEARCH("DIFLUBENZURON",L232)),"Diflubenzuron",IF(ISNUMBER(SEARCH("INICIATE",L232)),"Fipronil",IF(ISNUMBER(SEARCH("STAGE",L232)),"Clomazone",IF(ISNUMBER(SEARCH("CLOMAZON",L232)),"Clomazone",IF(ISNUMBER(SEARCH("UNIMARK",L232)),"Metribuzim",IF(ISNUMBER(SEARCH("ANCOSAR",L232)),"Sodium hydrogen Methylarsonate","FIX IT!"))))))))))))</f>
        <v>Acephate</v>
      </c>
      <c r="Q234" t="s">
        <v>3230</v>
      </c>
      <c r="R234" t="s">
        <v>3243</v>
      </c>
      <c r="S234">
        <f t="shared" si="13"/>
        <v>11.707865168539326</v>
      </c>
      <c r="T234" t="s">
        <v>3259</v>
      </c>
      <c r="U234" t="s">
        <v>3230</v>
      </c>
      <c r="V234" t="s">
        <v>3225</v>
      </c>
    </row>
    <row r="235" spans="1:22" ht="22" customHeight="1" x14ac:dyDescent="0.3">
      <c r="A235" s="2">
        <v>43903</v>
      </c>
      <c r="B235" s="16" t="str">
        <f t="shared" si="11"/>
        <v>March, 2020</v>
      </c>
      <c r="C235" s="16" t="str">
        <f t="shared" si="12"/>
        <v>March, 2020´</v>
      </c>
      <c r="D235" s="3" t="s">
        <v>31</v>
      </c>
      <c r="E235" s="11" t="s">
        <v>3314</v>
      </c>
      <c r="F235" s="3" t="s">
        <v>56</v>
      </c>
      <c r="G235" s="3" t="s">
        <v>77</v>
      </c>
      <c r="H235" s="3" t="s">
        <v>82</v>
      </c>
      <c r="I235" s="3" t="s">
        <v>45</v>
      </c>
      <c r="J235" s="3" t="s">
        <v>34</v>
      </c>
      <c r="K235" s="3" t="s">
        <v>84</v>
      </c>
      <c r="L235" s="3" t="s">
        <v>493</v>
      </c>
      <c r="M235" s="4">
        <v>73355</v>
      </c>
      <c r="N235" s="4">
        <v>73.36</v>
      </c>
      <c r="O235" s="4">
        <v>283000</v>
      </c>
      <c r="P235" t="str">
        <f>IF(ISNUMBER(SEARCH("BROWSER",L235)),"Picloran",IF(ISNUMBER(SEARCH("NAVIGATOR",L235)),"Picloran",IF(ISNUMBER(SEARCH("BIOZYME",L235)),"Mineral Fertilizer",IF(ISNUMBER(SEARCH("K-FOL",L235)),"Calcium Citrate",IF(ISNUMBER(SEARCH("FOLTRON",L235)),"NPK Fertilizer",IF(ISNUMBER(SEARCH("CYHALOTHRI",L235)),"Cyhalothrin",IF(ISNUMBER(SEARCH("ACEFATO",L235)),"Acephate",IF(ISNUMBER(SEARCH("ACEPHATE",L235)),"Acephate",IF(ISNUMBER(SEARCH("MICROTHIOL",L235)),"Sulfur",IF(ISNUMBER(SEARCH("PROPICONAZOLE",L235)),"Propiconazole",IF(ISNUMBER(SEARCH("METHOMYL",L235)),"Methomyl",IF(ISNUMBER(SEARCH("IMIDACLOPRID",L235)),"Imidacloprid",IF(ISNUMBER(SEARCH("ZONIC",L235)),"Amicarbazone",IF(ISNUMBER(SEARCH("CRESCENDO",L235)),"Triclopyr-Butyric",IF(ISNUMBER(SEARCH("IMAZETHAPYR",L235)),"Imazethapyr",IF(ISNUMBER(SEARCH("TRICLOPYR",L235)),"Triclopyr",IF(ISNUMBER(SEARCH("ISOPROPYLAMINE",L235)),"Isopropylamine",IF(ISNUMBER(SEARCH("ABAMECTIM",L235)),"Abamectin",IF(ISNUMBER(SEARCH("SPERTO",L235)),"Bifenthrin","FIX IT!")))))))))))))))))))</f>
        <v>Isopropylamine</v>
      </c>
      <c r="Q235" t="s">
        <v>3269</v>
      </c>
      <c r="R235" t="s">
        <v>3216</v>
      </c>
      <c r="S235">
        <f t="shared" si="13"/>
        <v>3.8579510599141162</v>
      </c>
      <c r="T235" t="s">
        <v>3259</v>
      </c>
      <c r="U235" t="s">
        <v>3230</v>
      </c>
      <c r="V235" t="s">
        <v>3225</v>
      </c>
    </row>
    <row r="236" spans="1:22" ht="22" customHeight="1" x14ac:dyDescent="0.3">
      <c r="A236" s="5">
        <v>43903</v>
      </c>
      <c r="B236" s="16" t="str">
        <f t="shared" si="11"/>
        <v>March, 2020</v>
      </c>
      <c r="C236" s="16" t="str">
        <f t="shared" si="12"/>
        <v>March, 2020´</v>
      </c>
      <c r="D236" s="6" t="s">
        <v>31</v>
      </c>
      <c r="E236" s="11" t="s">
        <v>3314</v>
      </c>
      <c r="F236" s="6" t="s">
        <v>56</v>
      </c>
      <c r="G236" s="6" t="s">
        <v>494</v>
      </c>
      <c r="H236" s="6" t="s">
        <v>133</v>
      </c>
      <c r="I236" s="6" t="s">
        <v>45</v>
      </c>
      <c r="J236" s="6" t="s">
        <v>34</v>
      </c>
      <c r="K236" s="6" t="s">
        <v>116</v>
      </c>
      <c r="L236" s="6" t="s">
        <v>496</v>
      </c>
      <c r="M236" s="7">
        <v>51440</v>
      </c>
      <c r="N236" s="7">
        <v>51.44</v>
      </c>
      <c r="O236" s="7">
        <v>1100000</v>
      </c>
      <c r="P236" t="str">
        <f>IF(ISNUMBER(SEARCH("BROWSER",L236)),"Picloran",IF(ISNUMBER(SEARCH("NAVIGATOR",L236)),"Picloran",IF(ISNUMBER(SEARCH("BIOZYME",L236)),"Mineral Fertilizer",IF(ISNUMBER(SEARCH("K-FOL",L236)),"Calcium Citrate",IF(ISNUMBER(SEARCH("FOLTRON",L236)),"NPK Fertilizer",IF(ISNUMBER(SEARCH("CYHALOTHRI",L236)),"Cyhalothrin",IF(ISNUMBER(SEARCH("ACEFATO",L236)),"Acephate",IF(ISNUMBER(SEARCH("ACEPHATE",L236)),"Acephate",IF(ISNUMBER(SEARCH("MICROTHIOL",L236)),"Sulfur",IF(ISNUMBER(SEARCH("PROPICONAZOLE",L236)),"Propiconazole",IF(ISNUMBER(SEARCH("METHOMYL",L236)),"Methomyl",IF(ISNUMBER(SEARCH("IMIDACLOPRID",L236)),"Imidacloprid",IF(ISNUMBER(SEARCH("ZONIC",L236)),"Amicarbazone",IF(ISNUMBER(SEARCH("CRESCENDO",L236)),"Triclopyr-Butyric",IF(ISNUMBER(SEARCH("IMAZETHAPYR",L236)),"Imazethapyr",IF(ISNUMBER(SEARCH("TRICLOPYR",L236)),"Triclopyr",IF(ISNUMBER(SEARCH("ISOPROPYLAMINE",L236)),"Isopropylamine",IF(ISNUMBER(SEARCH("ABAMECTIM",L236)),"Abamectin",IF(ISNUMBER(SEARCH("SPERTO",L236)),"Bifenthrin","FIX IT!")))))))))))))))))))</f>
        <v>Acephate</v>
      </c>
      <c r="Q236" t="s">
        <v>3230</v>
      </c>
      <c r="R236" t="s">
        <v>3243</v>
      </c>
      <c r="S236">
        <f t="shared" si="13"/>
        <v>21.384136858475895</v>
      </c>
      <c r="T236" t="s">
        <v>3257</v>
      </c>
      <c r="U236" t="s">
        <v>3256</v>
      </c>
      <c r="V236" t="s">
        <v>3257</v>
      </c>
    </row>
    <row r="237" spans="1:22" ht="22" customHeight="1" x14ac:dyDescent="0.3">
      <c r="A237" s="2">
        <v>43903</v>
      </c>
      <c r="B237" s="16" t="str">
        <f t="shared" si="11"/>
        <v>March, 2020</v>
      </c>
      <c r="C237" s="16" t="str">
        <f t="shared" si="12"/>
        <v>March, 2020´</v>
      </c>
      <c r="D237" s="3" t="s">
        <v>31</v>
      </c>
      <c r="E237" s="11" t="s">
        <v>3314</v>
      </c>
      <c r="F237" s="3" t="s">
        <v>56</v>
      </c>
      <c r="G237" s="3" t="s">
        <v>77</v>
      </c>
      <c r="H237" s="3" t="s">
        <v>82</v>
      </c>
      <c r="I237" s="3" t="s">
        <v>45</v>
      </c>
      <c r="J237" s="3" t="s">
        <v>34</v>
      </c>
      <c r="K237" s="3" t="s">
        <v>84</v>
      </c>
      <c r="L237" s="3" t="s">
        <v>497</v>
      </c>
      <c r="M237" s="4">
        <v>59266</v>
      </c>
      <c r="N237" s="4">
        <v>59.27</v>
      </c>
      <c r="O237" s="4">
        <v>229000</v>
      </c>
      <c r="P237" t="str">
        <f>IF(ISNUMBER(SEARCH("BROWSER",L237)),"Picloran",IF(ISNUMBER(SEARCH("NAVIGATOR",L237)),"Picloran",IF(ISNUMBER(SEARCH("BIOZYME",L237)),"Mineral Fertilizer",IF(ISNUMBER(SEARCH("K-FOL",L237)),"Calcium Citrate",IF(ISNUMBER(SEARCH("FOLTRON",L237)),"NPK Fertilizer",IF(ISNUMBER(SEARCH("CYHALOTHRI",L237)),"Cyhalothrin",IF(ISNUMBER(SEARCH("ACEFATO",L237)),"Acephate",IF(ISNUMBER(SEARCH("ACEPHATE",L237)),"Acephate",IF(ISNUMBER(SEARCH("MICROTHIOL",L237)),"Sulfur",IF(ISNUMBER(SEARCH("PROPICONAZOLE",L237)),"Propiconazole",IF(ISNUMBER(SEARCH("METHOMYL",L237)),"Methomyl",IF(ISNUMBER(SEARCH("IMIDACLOPRID",L237)),"Imidacloprid",IF(ISNUMBER(SEARCH("ZONIC",L237)),"Amicarbazone",IF(ISNUMBER(SEARCH("CRESCENDO",L237)),"Triclopyr-Butyric",IF(ISNUMBER(SEARCH("IMAZETHAPYR",L237)),"Imazethapyr",IF(ISNUMBER(SEARCH("TRICLOPYR",L237)),"Triclopyr",IF(ISNUMBER(SEARCH("ISOPROPYLAMINE",L237)),"Isopropylamine",IF(ISNUMBER(SEARCH("ABAMECTIM",L237)),"Abamectin",IF(ISNUMBER(SEARCH("SPERTO",L237)),"Bifenthrin","FIX IT!")))))))))))))))))))</f>
        <v>Isopropylamine</v>
      </c>
      <c r="Q237" t="s">
        <v>3269</v>
      </c>
      <c r="R237" t="s">
        <v>3216</v>
      </c>
      <c r="S237">
        <f t="shared" si="13"/>
        <v>3.8639354773394525</v>
      </c>
      <c r="T237" t="s">
        <v>3259</v>
      </c>
      <c r="U237" t="s">
        <v>3230</v>
      </c>
      <c r="V237" t="s">
        <v>3225</v>
      </c>
    </row>
    <row r="238" spans="1:22" ht="22" customHeight="1" x14ac:dyDescent="0.3">
      <c r="A238" s="5">
        <v>43903</v>
      </c>
      <c r="B238" s="16" t="str">
        <f t="shared" si="11"/>
        <v>March, 2020</v>
      </c>
      <c r="C238" s="16" t="str">
        <f t="shared" si="12"/>
        <v>March, 2020´</v>
      </c>
      <c r="D238" s="6" t="s">
        <v>31</v>
      </c>
      <c r="E238" s="11" t="s">
        <v>3314</v>
      </c>
      <c r="F238" s="6" t="s">
        <v>32</v>
      </c>
      <c r="G238" s="6" t="s">
        <v>131</v>
      </c>
      <c r="H238" s="6" t="s">
        <v>113</v>
      </c>
      <c r="I238" s="6" t="s">
        <v>45</v>
      </c>
      <c r="J238" s="6" t="s">
        <v>34</v>
      </c>
      <c r="K238" s="6" t="s">
        <v>145</v>
      </c>
      <c r="L238" s="6" t="s">
        <v>498</v>
      </c>
      <c r="M238" s="7">
        <v>8100</v>
      </c>
      <c r="N238" s="7">
        <v>8.1</v>
      </c>
      <c r="O238" s="7">
        <v>94800</v>
      </c>
      <c r="P238" t="str">
        <f>IF(ISNUMBER(SEARCH("BIORISK",L238)),"Fertilizer",IF(ISNUMBER(SEARCH("DIFLUBENZURON",L238)),"Diflubenzuron",IF(ISNUMBER(SEARCH("K-TIONIC",L238)),"Fulvic Acids Fertilizers",IF(ISNUMBER(SEARCH("INICIATE",L238)),"Fipronil",IF(ISNUMBER(SEARCH("FIPRONIL",L238)),"Fipronil",IF(ISNUMBER(SEARCH("STAGE",L238)),"Clomazone",IF(ISNUMBER(SEARCH("CLOMAZONE",L238)),"Clomazone",IF(ISNUMBER(SEARCH("UNIMARK",L238)),"Metribuzin",IF(ISNUMBER(SEARCH("RIBUZIN",L238)),"Metribuzin",IF(ISNUMBER(SEARCH("UNITOP",L238)),"Not Identified","FIX IT!"))))))))))</f>
        <v>Fipronil</v>
      </c>
      <c r="Q238" t="s">
        <v>3261</v>
      </c>
      <c r="R238" t="s">
        <v>3243</v>
      </c>
      <c r="S238">
        <f t="shared" si="13"/>
        <v>11.703703703703704</v>
      </c>
      <c r="T238" t="s">
        <v>3259</v>
      </c>
      <c r="U238" t="s">
        <v>3230</v>
      </c>
      <c r="V238" t="s">
        <v>3225</v>
      </c>
    </row>
    <row r="239" spans="1:22" ht="22" customHeight="1" x14ac:dyDescent="0.3">
      <c r="A239" s="2">
        <v>43902</v>
      </c>
      <c r="B239" s="16" t="str">
        <f t="shared" si="11"/>
        <v>March, 2020</v>
      </c>
      <c r="C239" s="16" t="str">
        <f t="shared" si="12"/>
        <v>March, 2020´</v>
      </c>
      <c r="D239" s="3" t="s">
        <v>31</v>
      </c>
      <c r="E239" s="11" t="s">
        <v>3314</v>
      </c>
      <c r="F239" s="3" t="s">
        <v>56</v>
      </c>
      <c r="G239" s="3" t="s">
        <v>230</v>
      </c>
      <c r="H239" s="3" t="s">
        <v>113</v>
      </c>
      <c r="I239" s="3" t="s">
        <v>45</v>
      </c>
      <c r="J239" s="3" t="s">
        <v>34</v>
      </c>
      <c r="K239" s="3" t="s">
        <v>234</v>
      </c>
      <c r="L239" s="3" t="s">
        <v>499</v>
      </c>
      <c r="M239" s="4">
        <v>34032</v>
      </c>
      <c r="N239" s="4">
        <v>34.03</v>
      </c>
      <c r="O239" s="4">
        <v>44500</v>
      </c>
      <c r="P239" t="s">
        <v>3273</v>
      </c>
      <c r="Q239" t="s">
        <v>3274</v>
      </c>
      <c r="R239" t="s">
        <v>3275</v>
      </c>
      <c r="S239">
        <f t="shared" si="13"/>
        <v>1.3075928537846733</v>
      </c>
      <c r="T239" t="s">
        <v>3259</v>
      </c>
      <c r="U239" t="s">
        <v>3230</v>
      </c>
      <c r="V239" t="s">
        <v>3225</v>
      </c>
    </row>
    <row r="240" spans="1:22" ht="22" customHeight="1" x14ac:dyDescent="0.3">
      <c r="A240" s="5">
        <v>43897</v>
      </c>
      <c r="B240" s="16" t="str">
        <f t="shared" si="11"/>
        <v>March, 2020</v>
      </c>
      <c r="C240" s="16" t="str">
        <f t="shared" si="12"/>
        <v>March, 2020´</v>
      </c>
      <c r="D240" s="6" t="s">
        <v>31</v>
      </c>
      <c r="E240" s="11" t="s">
        <v>3314</v>
      </c>
      <c r="F240" s="6" t="s">
        <v>32</v>
      </c>
      <c r="G240" s="6" t="s">
        <v>200</v>
      </c>
      <c r="H240" s="6" t="s">
        <v>133</v>
      </c>
      <c r="I240" s="6" t="s">
        <v>45</v>
      </c>
      <c r="J240" s="6" t="s">
        <v>34</v>
      </c>
      <c r="K240" s="6" t="s">
        <v>203</v>
      </c>
      <c r="L240" s="6" t="s">
        <v>500</v>
      </c>
      <c r="M240" s="7">
        <v>155750</v>
      </c>
      <c r="N240" s="7">
        <v>155.75</v>
      </c>
      <c r="O240" s="7">
        <v>1823000</v>
      </c>
      <c r="P240" t="str">
        <f>IF(ISNUMBER(SEARCH("BROWSER",L240)),"Picloran",IF(ISNUMBER(SEARCH("NAVIGATOR",L240)),"Picloran",IF(ISNUMBER(SEARCH("BIOZYME",L240)),"Mineral Fertilizer",IF(ISNUMBER(SEARCH("K-FOL",L240)),"Calcium Citrate",IF(ISNUMBER(SEARCH("FOLTRON",L240)),"NPK Fertilizer",IF(ISNUMBER(SEARCH("CYHALOTHRI",L240)),"Cyhalothrin",IF(ISNUMBER(SEARCH("ACEFATO",L240)),"Acephate",IF(ISNUMBER(SEARCH("ACEPHATE",L240)),"Acephate",IF(ISNUMBER(SEARCH("MICROTHIOL",L240)),"Sulfur",IF(ISNUMBER(SEARCH("PROPICONAZOLE",L240)),"Propiconazole",IF(ISNUMBER(SEARCH("METHOMYL",L240)),"Methomyl",IF(ISNUMBER(SEARCH("IMIDACLOPRID",L240)),"Imidacloprid",IF(ISNUMBER(SEARCH("ZONIC",L240)),"Amicarbazone",IF(ISNUMBER(SEARCH("CRESCENDO",L240)),"Triclopyr-Butyric",IF(ISNUMBER(SEARCH("IMAZETHAPYR",L240)),"Imazethapyr",IF(ISNUMBER(SEARCH("TRICLOPYR",L240)),"Triclopyr",IF(ISNUMBER(SEARCH("ISOPROPYLAMINE",L240)),"Isopropylamine",IF(ISNUMBER(SEARCH("ABAMECTIM",L240)),"Abamectin",IF(ISNUMBER(SEARCH("SPERTO",L240)),"Bifenthrin","FIX IT!")))))))))))))))))))</f>
        <v>Acephate</v>
      </c>
      <c r="Q240" t="s">
        <v>3230</v>
      </c>
      <c r="R240" t="s">
        <v>3243</v>
      </c>
      <c r="S240">
        <f t="shared" si="13"/>
        <v>11.704654895666131</v>
      </c>
      <c r="T240" t="s">
        <v>3226</v>
      </c>
      <c r="U240" t="s">
        <v>3261</v>
      </c>
      <c r="V240" t="s">
        <v>3243</v>
      </c>
    </row>
    <row r="241" spans="1:22" ht="22" customHeight="1" x14ac:dyDescent="0.3">
      <c r="A241" s="2">
        <v>43897</v>
      </c>
      <c r="B241" s="16" t="str">
        <f t="shared" si="11"/>
        <v>March, 2020</v>
      </c>
      <c r="C241" s="16" t="str">
        <f t="shared" si="12"/>
        <v>March, 2020´</v>
      </c>
      <c r="D241" s="3" t="s">
        <v>31</v>
      </c>
      <c r="E241" s="11" t="s">
        <v>3314</v>
      </c>
      <c r="F241" s="3" t="s">
        <v>32</v>
      </c>
      <c r="G241" s="3" t="s">
        <v>200</v>
      </c>
      <c r="H241" s="3" t="s">
        <v>210</v>
      </c>
      <c r="I241" s="3" t="s">
        <v>45</v>
      </c>
      <c r="J241" s="3" t="s">
        <v>34</v>
      </c>
      <c r="K241" s="3" t="s">
        <v>203</v>
      </c>
      <c r="L241" s="3" t="s">
        <v>501</v>
      </c>
      <c r="M241" s="4">
        <v>44500</v>
      </c>
      <c r="N241" s="4">
        <v>44.5</v>
      </c>
      <c r="O241" s="4">
        <v>521000</v>
      </c>
      <c r="P241" t="str">
        <f>IF(ISNUMBER(SEARCH("BROWSER",L241)),"Picloran",IF(ISNUMBER(SEARCH("NAVIGATOR",L241)),"Picloran",IF(ISNUMBER(SEARCH("BIOZYME",L241)),"Mineral Fertilizer",IF(ISNUMBER(SEARCH("K-FOL",L241)),"Calcium Citrate",IF(ISNUMBER(SEARCH("FOLTRON",L241)),"NPK Fertilizer",IF(ISNUMBER(SEARCH("CYHALOTHRI",L241)),"Cyhalothrin",IF(ISNUMBER(SEARCH("ACEFATO",L241)),"Acephate",IF(ISNUMBER(SEARCH("ACEPHATE",L241)),"Acephate",IF(ISNUMBER(SEARCH("MICROTHIOL",L241)),"Sulfur",IF(ISNUMBER(SEARCH("PROPICONAZOLE",L241)),"Propiconazole",IF(ISNUMBER(SEARCH("METHOMYL",L241)),"Methomyl",IF(ISNUMBER(SEARCH("IMIDACLOPRID",L241)),"Imidacloprid",IF(ISNUMBER(SEARCH("ZONIC",L241)),"Amicarbazone",IF(ISNUMBER(SEARCH("CRESCENDO",L241)),"Triclopyr-Butyric",IF(ISNUMBER(SEARCH("IMAZETHAPYR",L241)),"Imazethapyr",IF(ISNUMBER(SEARCH("TRICLOPYR",L241)),"Triclopyr",IF(ISNUMBER(SEARCH("ISOPROPYLAMINE",L241)),"Isopropylamine",IF(ISNUMBER(SEARCH("ABAMECTIM",L241)),"Abamectin",IF(ISNUMBER(SEARCH("SPERTO",L241)),"Bifenthrin","FIX IT!")))))))))))))))))))</f>
        <v>Acephate</v>
      </c>
      <c r="Q241" t="s">
        <v>3230</v>
      </c>
      <c r="R241" t="s">
        <v>3243</v>
      </c>
      <c r="S241">
        <f t="shared" si="13"/>
        <v>11.707865168539326</v>
      </c>
      <c r="T241" t="s">
        <v>3259</v>
      </c>
      <c r="U241" t="s">
        <v>3230</v>
      </c>
      <c r="V241" t="s">
        <v>3225</v>
      </c>
    </row>
    <row r="242" spans="1:22" ht="22" customHeight="1" x14ac:dyDescent="0.3">
      <c r="A242" s="5">
        <v>43897</v>
      </c>
      <c r="B242" s="16" t="str">
        <f t="shared" si="11"/>
        <v>March, 2020</v>
      </c>
      <c r="C242" s="16" t="str">
        <f t="shared" si="12"/>
        <v>March, 2020´</v>
      </c>
      <c r="D242" s="6" t="s">
        <v>107</v>
      </c>
      <c r="E242" s="11" t="s">
        <v>3314</v>
      </c>
      <c r="F242" s="6" t="s">
        <v>56</v>
      </c>
      <c r="G242" s="6" t="s">
        <v>108</v>
      </c>
      <c r="H242" s="6" t="s">
        <v>133</v>
      </c>
      <c r="I242" s="6" t="s">
        <v>45</v>
      </c>
      <c r="J242" s="6" t="s">
        <v>34</v>
      </c>
      <c r="K242" s="6" t="s">
        <v>395</v>
      </c>
      <c r="L242" s="6" t="s">
        <v>502</v>
      </c>
      <c r="M242" s="7">
        <v>26120</v>
      </c>
      <c r="N242" s="7">
        <v>26.12</v>
      </c>
      <c r="O242" s="13" t="s">
        <v>3323</v>
      </c>
      <c r="P242" t="str">
        <f>IF(ISNUMBER(SEARCH("THIRAM",L242)),"Thiram",IF(ISNUMBER(SEARCH("TEBUCONAZOLE",L242)),"Tebuconazole",IF(ISNUMBER(SEARCH("DIMETHYLAMINE",L242)),"Dimethylamine",IF(ISNUMBER(SEARCH("TRINCA",L242)),"Cyhalothrin",IF(ISNUMBER(SEARCH("CYHALOT",L242)),"Cyhalothrin",IF(ISNUMBER(SEARCH("PICLORAM",L242)),"Picloran",IF(ISNUMBER(SEARCH("PROPARGITE",L242)),"Propargite",IF(ISNUMBER(SEARCH("OMEGA",L242)),"Fertilizer",IF(ISNUMBER(SEARCH("ARTYS",L242)),"Dimethylamine",IF(ISNUMBER(SEARCH("ORTHOCIDE",L242)),"Captan","FIX IT!"))))))))))</f>
        <v>Fertilizer</v>
      </c>
      <c r="Q242" t="s">
        <v>3256</v>
      </c>
      <c r="R242" t="s">
        <v>3257</v>
      </c>
      <c r="S242">
        <f t="shared" si="13"/>
        <v>0</v>
      </c>
      <c r="T242" t="s">
        <v>3259</v>
      </c>
      <c r="U242" t="s">
        <v>3230</v>
      </c>
      <c r="V242" t="s">
        <v>3225</v>
      </c>
    </row>
    <row r="243" spans="1:22" ht="22" customHeight="1" x14ac:dyDescent="0.3">
      <c r="A243" s="2">
        <v>43897</v>
      </c>
      <c r="B243" s="16" t="str">
        <f t="shared" si="11"/>
        <v>March, 2020</v>
      </c>
      <c r="C243" s="16" t="str">
        <f t="shared" si="12"/>
        <v>March, 2020´</v>
      </c>
      <c r="D243" s="3" t="s">
        <v>31</v>
      </c>
      <c r="E243" s="11" t="s">
        <v>3314</v>
      </c>
      <c r="F243" s="3" t="s">
        <v>32</v>
      </c>
      <c r="G243" s="3" t="s">
        <v>200</v>
      </c>
      <c r="H243" s="3" t="s">
        <v>210</v>
      </c>
      <c r="I243" s="3" t="s">
        <v>45</v>
      </c>
      <c r="J243" s="3" t="s">
        <v>34</v>
      </c>
      <c r="K243" s="3" t="s">
        <v>203</v>
      </c>
      <c r="L243" s="3" t="s">
        <v>503</v>
      </c>
      <c r="M243" s="4">
        <v>44700</v>
      </c>
      <c r="N243" s="4">
        <v>44.7</v>
      </c>
      <c r="O243" s="4">
        <v>523000</v>
      </c>
      <c r="P243" t="str">
        <f>IF(ISNUMBER(SEARCH("BROWSER",L243)),"Picloran",IF(ISNUMBER(SEARCH("NAVIGATOR",L243)),"Picloran",IF(ISNUMBER(SEARCH("BIOZYME",L243)),"Mineral Fertilizer",IF(ISNUMBER(SEARCH("K-FOL",L243)),"Calcium Citrate",IF(ISNUMBER(SEARCH("FOLTRON",L243)),"NPK Fertilizer",IF(ISNUMBER(SEARCH("CYHALOTHRI",L243)),"Cyhalothrin",IF(ISNUMBER(SEARCH("ACEFATO",L243)),"Acephate",IF(ISNUMBER(SEARCH("ACEPHATE",L243)),"Acephate",IF(ISNUMBER(SEARCH("MICROTHIOL",L243)),"Sulfur",IF(ISNUMBER(SEARCH("PROPICONAZOLE",L243)),"Propiconazole",IF(ISNUMBER(SEARCH("METHOMYL",L243)),"Methomyl",IF(ISNUMBER(SEARCH("IMIDACLOPRID",L243)),"Imidacloprid",IF(ISNUMBER(SEARCH("ZONIC",L243)),"Amicarbazone",IF(ISNUMBER(SEARCH("CRESCENDO",L243)),"Triclopyr-Butyric",IF(ISNUMBER(SEARCH("IMAZETHAPYR",L243)),"Imazethapyr",IF(ISNUMBER(SEARCH("TRICLOPYR",L243)),"Triclopyr",IF(ISNUMBER(SEARCH("ISOPROPYLAMINE",L243)),"Isopropylamine",IF(ISNUMBER(SEARCH("ABAMECTIM",L243)),"Abamectin",IF(ISNUMBER(SEARCH("SPERTO",L243)),"Bifenthrin","FIX IT!")))))))))))))))))))</f>
        <v>Acephate</v>
      </c>
      <c r="Q243" t="s">
        <v>3230</v>
      </c>
      <c r="R243" t="s">
        <v>3243</v>
      </c>
      <c r="S243">
        <f t="shared" si="13"/>
        <v>11.700223713646533</v>
      </c>
      <c r="T243" t="s">
        <v>3259</v>
      </c>
      <c r="U243" t="s">
        <v>3230</v>
      </c>
      <c r="V243" t="s">
        <v>3225</v>
      </c>
    </row>
    <row r="244" spans="1:22" ht="22" customHeight="1" x14ac:dyDescent="0.3">
      <c r="A244" s="5">
        <v>43897</v>
      </c>
      <c r="B244" s="16" t="str">
        <f t="shared" si="11"/>
        <v>March, 2020</v>
      </c>
      <c r="C244" s="16" t="str">
        <f t="shared" si="12"/>
        <v>March, 2020´</v>
      </c>
      <c r="D244" s="6" t="s">
        <v>31</v>
      </c>
      <c r="E244" s="11" t="s">
        <v>3314</v>
      </c>
      <c r="F244" s="6" t="s">
        <v>32</v>
      </c>
      <c r="G244" s="6" t="s">
        <v>200</v>
      </c>
      <c r="H244" s="6" t="s">
        <v>113</v>
      </c>
      <c r="I244" s="6" t="s">
        <v>45</v>
      </c>
      <c r="J244" s="6" t="s">
        <v>34</v>
      </c>
      <c r="K244" s="6" t="s">
        <v>203</v>
      </c>
      <c r="L244" s="6" t="s">
        <v>485</v>
      </c>
      <c r="M244" s="7">
        <v>67350</v>
      </c>
      <c r="N244" s="7">
        <v>67.349999999999994</v>
      </c>
      <c r="O244" s="7">
        <v>788000</v>
      </c>
      <c r="P244" t="str">
        <f>IF(ISNUMBER(SEARCH("BROWSER",L244)),"Picloran",IF(ISNUMBER(SEARCH("NAVIGATOR",L244)),"Picloran",IF(ISNUMBER(SEARCH("BIOZYME",L244)),"Mineral Fertilizer",IF(ISNUMBER(SEARCH("K-FOL",L244)),"Calcium Citrate",IF(ISNUMBER(SEARCH("FOLTRON",L244)),"NPK Fertilizer",IF(ISNUMBER(SEARCH("CYHALOTHRI",L244)),"Cyhalothrin",IF(ISNUMBER(SEARCH("ACEFATO",L244)),"Acephate",IF(ISNUMBER(SEARCH("ACEPHATE",L244)),"Acephate",IF(ISNUMBER(SEARCH("MICROTHIOL",L244)),"Sulfur",IF(ISNUMBER(SEARCH("PROPICONAZOLE",L244)),"Propiconazole",IF(ISNUMBER(SEARCH("METHOMYL",L244)),"Methomyl",IF(ISNUMBER(SEARCH("IMIDACLOPRID",L244)),"Imidacloprid",IF(ISNUMBER(SEARCH("ZONIC",L244)),"Amicarbazone",IF(ISNUMBER(SEARCH("CRESCENDO",L244)),"Triclopyr-Butyric",IF(ISNUMBER(SEARCH("IMAZETHAPYR",L244)),"Imazethapyr",IF(ISNUMBER(SEARCH("TRICLOPYR",L244)),"Triclopyr",IF(ISNUMBER(SEARCH("ISOPROPYLAMINE",L244)),"Isopropylamine",IF(ISNUMBER(SEARCH("ABAMECTIM",L244)),"Abamectin",IF(ISNUMBER(SEARCH("SPERTO",L244)),"Bifenthrin","FIX IT!")))))))))))))))))))</f>
        <v>Acephate</v>
      </c>
      <c r="Q244" t="s">
        <v>3230</v>
      </c>
      <c r="R244" t="s">
        <v>3243</v>
      </c>
      <c r="S244">
        <f t="shared" si="13"/>
        <v>11.700074239049741</v>
      </c>
      <c r="T244" t="s">
        <v>3259</v>
      </c>
      <c r="U244" t="s">
        <v>3230</v>
      </c>
      <c r="V244" t="s">
        <v>3225</v>
      </c>
    </row>
    <row r="245" spans="1:22" ht="22" customHeight="1" x14ac:dyDescent="0.3">
      <c r="A245" s="2">
        <v>43897</v>
      </c>
      <c r="B245" s="16" t="str">
        <f t="shared" si="11"/>
        <v>March, 2020</v>
      </c>
      <c r="C245" s="16" t="str">
        <f t="shared" si="12"/>
        <v>March, 2020´</v>
      </c>
      <c r="D245" s="3" t="s">
        <v>31</v>
      </c>
      <c r="E245" s="11" t="s">
        <v>3314</v>
      </c>
      <c r="F245" s="3" t="s">
        <v>32</v>
      </c>
      <c r="G245" s="3" t="s">
        <v>200</v>
      </c>
      <c r="H245" s="3" t="s">
        <v>113</v>
      </c>
      <c r="I245" s="3" t="s">
        <v>45</v>
      </c>
      <c r="J245" s="3" t="s">
        <v>34</v>
      </c>
      <c r="K245" s="3" t="s">
        <v>203</v>
      </c>
      <c r="L245" s="3" t="s">
        <v>504</v>
      </c>
      <c r="M245" s="4">
        <v>89800</v>
      </c>
      <c r="N245" s="4">
        <v>89.8</v>
      </c>
      <c r="O245" s="4">
        <v>1051000</v>
      </c>
      <c r="P245" t="str">
        <f>IF(ISNUMBER(SEARCH("BROWSER",L245)),"Picloran",IF(ISNUMBER(SEARCH("NAVIGATOR",L245)),"Picloran",IF(ISNUMBER(SEARCH("BIOZYME",L245)),"Mineral Fertilizer",IF(ISNUMBER(SEARCH("K-FOL",L245)),"Calcium Citrate",IF(ISNUMBER(SEARCH("FOLTRON",L245)),"NPK Fertilizer",IF(ISNUMBER(SEARCH("CYHALOTHRI",L245)),"Cyhalothrin",IF(ISNUMBER(SEARCH("ACEFATO",L245)),"Acephate",IF(ISNUMBER(SEARCH("ACEPHATE",L245)),"Acephate",IF(ISNUMBER(SEARCH("MICROTHIOL",L245)),"Sulfur",IF(ISNUMBER(SEARCH("PROPICONAZOLE",L245)),"Propiconazole",IF(ISNUMBER(SEARCH("METHOMYL",L245)),"Methomyl",IF(ISNUMBER(SEARCH("IMIDACLOPRID",L245)),"Imidacloprid",IF(ISNUMBER(SEARCH("ZONIC",L245)),"Amicarbazone",IF(ISNUMBER(SEARCH("CRESCENDO",L245)),"Triclopyr-Butyric",IF(ISNUMBER(SEARCH("IMAZETHAPYR",L245)),"Imazethapyr",IF(ISNUMBER(SEARCH("TRICLOPYR",L245)),"Triclopyr",IF(ISNUMBER(SEARCH("ISOPROPYLAMINE",L245)),"Isopropylamine",IF(ISNUMBER(SEARCH("ABAMECTIM",L245)),"Abamectin",IF(ISNUMBER(SEARCH("SPERTO",L245)),"Bifenthrin","FIX IT!")))))))))))))))))))</f>
        <v>Acephate</v>
      </c>
      <c r="Q245" t="s">
        <v>3230</v>
      </c>
      <c r="R245" t="s">
        <v>3243</v>
      </c>
      <c r="S245">
        <f t="shared" si="13"/>
        <v>11.703786191536748</v>
      </c>
      <c r="T245" t="s">
        <v>3295</v>
      </c>
      <c r="U245" t="s">
        <v>3229</v>
      </c>
      <c r="V245" t="s">
        <v>3198</v>
      </c>
    </row>
    <row r="246" spans="1:22" ht="22" customHeight="1" x14ac:dyDescent="0.3">
      <c r="A246" s="5">
        <v>43897</v>
      </c>
      <c r="B246" s="16" t="str">
        <f t="shared" si="11"/>
        <v>March, 2020</v>
      </c>
      <c r="C246" s="16" t="str">
        <f t="shared" si="12"/>
        <v>March, 2020´</v>
      </c>
      <c r="D246" s="6" t="s">
        <v>31</v>
      </c>
      <c r="E246" s="11" t="s">
        <v>3314</v>
      </c>
      <c r="F246" s="6" t="s">
        <v>32</v>
      </c>
      <c r="G246" s="6" t="s">
        <v>131</v>
      </c>
      <c r="H246" s="6" t="s">
        <v>113</v>
      </c>
      <c r="I246" s="6" t="s">
        <v>45</v>
      </c>
      <c r="J246" s="6" t="s">
        <v>34</v>
      </c>
      <c r="K246" s="6" t="s">
        <v>145</v>
      </c>
      <c r="L246" s="6" t="s">
        <v>505</v>
      </c>
      <c r="M246" s="7">
        <v>8100</v>
      </c>
      <c r="N246" s="7">
        <v>8.1</v>
      </c>
      <c r="O246" s="7">
        <v>94800</v>
      </c>
      <c r="P246" t="s">
        <v>3226</v>
      </c>
      <c r="Q246" t="s">
        <v>3261</v>
      </c>
      <c r="R246" t="s">
        <v>3243</v>
      </c>
      <c r="S246">
        <f t="shared" si="13"/>
        <v>11.703703703703704</v>
      </c>
      <c r="T246" t="s">
        <v>3205</v>
      </c>
      <c r="U246" t="s">
        <v>3238</v>
      </c>
      <c r="V246" t="s">
        <v>3225</v>
      </c>
    </row>
    <row r="247" spans="1:22" ht="22" customHeight="1" x14ac:dyDescent="0.3">
      <c r="A247" s="2">
        <v>43897</v>
      </c>
      <c r="B247" s="16" t="str">
        <f t="shared" si="11"/>
        <v>March, 2020</v>
      </c>
      <c r="C247" s="16" t="str">
        <f t="shared" si="12"/>
        <v>March, 2020´</v>
      </c>
      <c r="D247" s="3" t="s">
        <v>31</v>
      </c>
      <c r="E247" s="11" t="s">
        <v>3314</v>
      </c>
      <c r="F247" s="3" t="s">
        <v>32</v>
      </c>
      <c r="G247" s="3" t="s">
        <v>200</v>
      </c>
      <c r="H247" s="3" t="s">
        <v>133</v>
      </c>
      <c r="I247" s="3" t="s">
        <v>45</v>
      </c>
      <c r="J247" s="3" t="s">
        <v>34</v>
      </c>
      <c r="K247" s="3" t="s">
        <v>203</v>
      </c>
      <c r="L247" s="3" t="s">
        <v>506</v>
      </c>
      <c r="M247" s="4">
        <v>44500</v>
      </c>
      <c r="N247" s="4">
        <v>44.5</v>
      </c>
      <c r="O247" s="4">
        <v>521000</v>
      </c>
      <c r="P247" t="str">
        <f>IF(ISNUMBER(SEARCH("BROWSER",L247)),"Picloran",IF(ISNUMBER(SEARCH("NAVIGATOR",L247)),"Picloran",IF(ISNUMBER(SEARCH("BIOZYME",L247)),"Mineral Fertilizer",IF(ISNUMBER(SEARCH("K-FOL",L247)),"Calcium Citrate",IF(ISNUMBER(SEARCH("FOLTRON",L247)),"NPK Fertilizer",IF(ISNUMBER(SEARCH("CYHALOTHRI",L247)),"Cyhalothrin",IF(ISNUMBER(SEARCH("ACEFATO",L247)),"Acephate",IF(ISNUMBER(SEARCH("ACEPHATE",L247)),"Acephate",IF(ISNUMBER(SEARCH("MICROTHIOL",L247)),"Sulfur",IF(ISNUMBER(SEARCH("PROPICONAZOLE",L247)),"Propiconazole",IF(ISNUMBER(SEARCH("METHOMYL",L247)),"Methomyl",IF(ISNUMBER(SEARCH("IMIDACLOPRID",L247)),"Imidacloprid",IF(ISNUMBER(SEARCH("ZONIC",L247)),"Amicarbazone",IF(ISNUMBER(SEARCH("CRESCENDO",L247)),"Triclopyr-Butyric",IF(ISNUMBER(SEARCH("IMAZETHAPYR",L247)),"Imazethapyr",IF(ISNUMBER(SEARCH("TRICLOPYR",L247)),"Triclopyr",IF(ISNUMBER(SEARCH("ISOPROPYLAMINE",L247)),"Isopropylamine",IF(ISNUMBER(SEARCH("ABAMECTIM",L247)),"Abamectin",IF(ISNUMBER(SEARCH("SPERTO",L247)),"Bifenthrin","FIX IT!")))))))))))))))))))</f>
        <v>Acephate</v>
      </c>
      <c r="Q247" t="s">
        <v>3230</v>
      </c>
      <c r="R247" t="s">
        <v>3243</v>
      </c>
      <c r="S247">
        <f t="shared" si="13"/>
        <v>11.707865168539326</v>
      </c>
      <c r="T247" t="s">
        <v>3205</v>
      </c>
      <c r="U247" t="s">
        <v>3238</v>
      </c>
      <c r="V247" t="s">
        <v>3225</v>
      </c>
    </row>
    <row r="248" spans="1:22" ht="22" customHeight="1" x14ac:dyDescent="0.3">
      <c r="A248" s="5">
        <v>43897</v>
      </c>
      <c r="B248" s="16" t="str">
        <f t="shared" si="11"/>
        <v>March, 2020</v>
      </c>
      <c r="C248" s="16" t="str">
        <f t="shared" si="12"/>
        <v>March, 2020´</v>
      </c>
      <c r="D248" s="6" t="s">
        <v>107</v>
      </c>
      <c r="E248" s="11" t="s">
        <v>3314</v>
      </c>
      <c r="F248" s="6" t="s">
        <v>56</v>
      </c>
      <c r="G248" s="6" t="s">
        <v>108</v>
      </c>
      <c r="H248" s="6" t="s">
        <v>133</v>
      </c>
      <c r="I248" s="6" t="s">
        <v>45</v>
      </c>
      <c r="J248" s="6" t="s">
        <v>34</v>
      </c>
      <c r="K248" s="6" t="s">
        <v>345</v>
      </c>
      <c r="L248" s="14" t="s">
        <v>507</v>
      </c>
      <c r="M248" s="7">
        <v>37860</v>
      </c>
      <c r="N248" s="7">
        <v>37.86</v>
      </c>
      <c r="O248" s="7">
        <v>443000</v>
      </c>
      <c r="P248" t="s">
        <v>3207</v>
      </c>
      <c r="Q248" t="str">
        <f>VLOOKUP(P248,T:V,2,FALSE)</f>
        <v>Gastoxin</v>
      </c>
      <c r="R248" t="str">
        <f>VLOOKUP(Q248,U:W,2,FALSE)</f>
        <v>General Chemical</v>
      </c>
      <c r="S248">
        <f t="shared" si="13"/>
        <v>11.701003697834127</v>
      </c>
      <c r="T248" t="s">
        <v>3204</v>
      </c>
      <c r="U248" t="s">
        <v>3227</v>
      </c>
      <c r="V248" t="s">
        <v>3198</v>
      </c>
    </row>
    <row r="249" spans="1:22" ht="22" customHeight="1" x14ac:dyDescent="0.3">
      <c r="A249" s="2">
        <v>43897</v>
      </c>
      <c r="B249" s="16" t="str">
        <f t="shared" si="11"/>
        <v>March, 2020</v>
      </c>
      <c r="C249" s="16" t="str">
        <f t="shared" si="12"/>
        <v>March, 2020´</v>
      </c>
      <c r="D249" s="3" t="s">
        <v>31</v>
      </c>
      <c r="E249" s="11" t="s">
        <v>3314</v>
      </c>
      <c r="F249" s="3" t="s">
        <v>32</v>
      </c>
      <c r="G249" s="3" t="s">
        <v>200</v>
      </c>
      <c r="H249" s="3" t="s">
        <v>133</v>
      </c>
      <c r="I249" s="3" t="s">
        <v>45</v>
      </c>
      <c r="J249" s="3" t="s">
        <v>34</v>
      </c>
      <c r="K249" s="3" t="s">
        <v>203</v>
      </c>
      <c r="L249" s="3" t="s">
        <v>508</v>
      </c>
      <c r="M249" s="4">
        <v>111250</v>
      </c>
      <c r="N249" s="4">
        <v>111.25</v>
      </c>
      <c r="O249" s="4">
        <v>1302000</v>
      </c>
      <c r="P249" t="str">
        <f>IF(ISNUMBER(SEARCH("BROWSER",L249)),"Picloran",IF(ISNUMBER(SEARCH("NAVIGATOR",L249)),"Picloran",IF(ISNUMBER(SEARCH("BIOZYME",L249)),"Mineral Fertilizer",IF(ISNUMBER(SEARCH("K-FOL",L249)),"Calcium Citrate",IF(ISNUMBER(SEARCH("FOLTRON",L249)),"NPK Fertilizer",IF(ISNUMBER(SEARCH("CYHALOTHRI",L249)),"Cyhalothrin",IF(ISNUMBER(SEARCH("ACEFATO",L249)),"Acephate",IF(ISNUMBER(SEARCH("ACEPHATE",L249)),"Acephate",IF(ISNUMBER(SEARCH("MICROTHIOL",L249)),"Sulfur",IF(ISNUMBER(SEARCH("PROPICONAZOLE",L249)),"Propiconazole",IF(ISNUMBER(SEARCH("METHOMYL",L249)),"Methomyl",IF(ISNUMBER(SEARCH("IMIDACLOPRID",L249)),"Imidacloprid",IF(ISNUMBER(SEARCH("ZONIC",L249)),"Amicarbazone",IF(ISNUMBER(SEARCH("CRESCENDO",L249)),"Triclopyr-Butyric",IF(ISNUMBER(SEARCH("IMAZETHAPYR",L249)),"Imazethapyr",IF(ISNUMBER(SEARCH("TRICLOPYR",L249)),"Triclopyr",IF(ISNUMBER(SEARCH("ISOPROPYLAMINE",L249)),"Isopropylamine",IF(ISNUMBER(SEARCH("ABAMECTIM",L249)),"Abamectin",IF(ISNUMBER(SEARCH("SPERTO",L249)),"Bifenthrin","FIX IT!")))))))))))))))))))</f>
        <v>Acephate</v>
      </c>
      <c r="Q249" t="s">
        <v>3230</v>
      </c>
      <c r="R249" t="s">
        <v>3243</v>
      </c>
      <c r="S249">
        <f t="shared" si="13"/>
        <v>11.703370786516855</v>
      </c>
      <c r="T249" t="s">
        <v>3226</v>
      </c>
      <c r="U249" t="s">
        <v>3261</v>
      </c>
      <c r="V249" t="s">
        <v>3243</v>
      </c>
    </row>
    <row r="250" spans="1:22" ht="22" customHeight="1" x14ac:dyDescent="0.3">
      <c r="A250" s="5">
        <v>43897</v>
      </c>
      <c r="B250" s="16" t="str">
        <f t="shared" si="11"/>
        <v>March, 2020</v>
      </c>
      <c r="C250" s="16" t="str">
        <f t="shared" si="12"/>
        <v>March, 2020´</v>
      </c>
      <c r="D250" s="6" t="s">
        <v>31</v>
      </c>
      <c r="E250" s="11" t="s">
        <v>3314</v>
      </c>
      <c r="F250" s="6" t="s">
        <v>32</v>
      </c>
      <c r="G250" s="6" t="s">
        <v>200</v>
      </c>
      <c r="H250" s="6" t="s">
        <v>113</v>
      </c>
      <c r="I250" s="6" t="s">
        <v>45</v>
      </c>
      <c r="J250" s="6" t="s">
        <v>34</v>
      </c>
      <c r="K250" s="6" t="s">
        <v>203</v>
      </c>
      <c r="L250" s="6" t="s">
        <v>509</v>
      </c>
      <c r="M250" s="7">
        <v>134700</v>
      </c>
      <c r="N250" s="7">
        <v>134.69999999999999</v>
      </c>
      <c r="O250" s="7">
        <v>1577000</v>
      </c>
      <c r="P250" t="str">
        <f>IF(ISNUMBER(SEARCH("IMAZETAPYR",L250)),"Imazetapyr",IF(ISNUMBER(SEARCH("VITAVAX",L250)),"Carboxin",IF(ISNUMBER(SEARCH("CARBOXIN",L250)),"Carboxin",IF(ISNUMBER(SEARCH("CONDAX",L250)),"Imazetapyr",IF(ISNUMBER(SEARCH("CLETHODIM",L250)),"Clethodim",IF(ISNUMBER(SEARCH("JACARE",L250)),"2,4-D Acid",IF(ISNUMBER(SEARCH("LEOPARD",L250)),"Picloram",IF(ISNUMBER(SEARCH("ZOXYSTROBIN",L250)),"Azoxystrobin",IF(ISNUMBER(SEARCH("MANCOZEB",L250)),"Mancozeb",IF(ISNUMBER(SEARCH("AZOXYS",L250)),"Azoxystrobin",IF(ISNUMBER(SEARCH("FIPRON",L250)),"Fipronil",IF(ISNUMBER(SEARCH("ACEF",L250)),"Acephate",IF(ISNUMBER(SEARCH("ACETAMIPRID",L250)),"Acetamiprid",IF(ISNUMBER(SEARCH("ALUMINIUM PHOSPHIDE",L250)),"Aluminium Phosphide",IF(ISNUMBER(SEARCH("RANMAN",L250)),"Cyazofamid",IF(ISNUMBER(SEARCH("BIFENTRINA",L250)),"Bifenthrin","FIX IT!"))))))))))))))))</f>
        <v>Acephate</v>
      </c>
      <c r="Q250" t="s">
        <v>3230</v>
      </c>
      <c r="R250" t="s">
        <v>3243</v>
      </c>
      <c r="S250">
        <f t="shared" si="13"/>
        <v>11.707498144023756</v>
      </c>
      <c r="T250" t="s">
        <v>3203</v>
      </c>
      <c r="U250" t="s">
        <v>3246</v>
      </c>
      <c r="V250" t="s">
        <v>3198</v>
      </c>
    </row>
    <row r="251" spans="1:22" ht="22" customHeight="1" x14ac:dyDescent="0.3">
      <c r="A251" s="2">
        <v>43897</v>
      </c>
      <c r="B251" s="16" t="str">
        <f t="shared" si="11"/>
        <v>March, 2020</v>
      </c>
      <c r="C251" s="16" t="str">
        <f t="shared" si="12"/>
        <v>March, 2020´</v>
      </c>
      <c r="D251" s="3" t="s">
        <v>107</v>
      </c>
      <c r="E251" s="11" t="s">
        <v>3314</v>
      </c>
      <c r="F251" s="3" t="s">
        <v>32</v>
      </c>
      <c r="G251" s="3" t="s">
        <v>108</v>
      </c>
      <c r="H251" s="3" t="s">
        <v>210</v>
      </c>
      <c r="I251" s="3" t="s">
        <v>45</v>
      </c>
      <c r="J251" s="3" t="s">
        <v>34</v>
      </c>
      <c r="K251" s="3" t="s">
        <v>187</v>
      </c>
      <c r="L251" s="3" t="s">
        <v>510</v>
      </c>
      <c r="M251" s="4">
        <v>93784</v>
      </c>
      <c r="N251" s="4">
        <v>93.78</v>
      </c>
      <c r="O251" s="4">
        <v>736000</v>
      </c>
      <c r="P251" t="str">
        <f>IF(ISNUMBER(SEARCH("TRICLON",L249)),"Triclopyr",IF(ISNUMBER(SEARCH("ABAMECTIN",L249)),"Abamectin",IF(ISNUMBER(SEARCH("PERITO",L249)),"Acephate",IF(ISNUMBER(SEARCH("GLUFOSINAT",L249)),"Gluphosinate",IF(ISNUMBER(SEARCH("FIPRONIL",L249)),"Fipronil",IF(ISNUMBER(SEARCH("ZARTAN",L249)),"Metsulfuron-methyl",IF(ISNUMBER(SEARCH("DIFLUBENZURON",L249)),"Diflubenzuron",IF(ISNUMBER(SEARCH("INICIATE",L249)),"Fipronil",IF(ISNUMBER(SEARCH("STAGE",L249)),"Clomazone",IF(ISNUMBER(SEARCH("CLOMAZON",L249)),"Clomazone",IF(ISNUMBER(SEARCH("UNIMARK",L249)),"Metribuzim",IF(ISNUMBER(SEARCH("ANCOSAR",L249)),"Sodium hydrogen Methylarsonate","FIX IT!"))))))))))))</f>
        <v>Acephate</v>
      </c>
      <c r="Q251" t="s">
        <v>3230</v>
      </c>
      <c r="R251" t="s">
        <v>3243</v>
      </c>
      <c r="S251">
        <f t="shared" si="13"/>
        <v>7.8478205237567176</v>
      </c>
      <c r="T251" t="s">
        <v>3218</v>
      </c>
      <c r="U251" t="s">
        <v>3218</v>
      </c>
      <c r="V251" t="s">
        <v>3198</v>
      </c>
    </row>
    <row r="252" spans="1:22" ht="22" customHeight="1" x14ac:dyDescent="0.3">
      <c r="A252" s="5">
        <v>43896</v>
      </c>
      <c r="B252" s="16" t="str">
        <f t="shared" si="11"/>
        <v>March, 2020</v>
      </c>
      <c r="C252" s="16" t="str">
        <f t="shared" si="12"/>
        <v>March, 2020´</v>
      </c>
      <c r="D252" s="6" t="s">
        <v>31</v>
      </c>
      <c r="E252" s="11" t="s">
        <v>3314</v>
      </c>
      <c r="F252" s="6" t="s">
        <v>32</v>
      </c>
      <c r="G252" s="6" t="s">
        <v>224</v>
      </c>
      <c r="H252" s="6" t="s">
        <v>321</v>
      </c>
      <c r="I252" s="6" t="s">
        <v>45</v>
      </c>
      <c r="J252" s="6" t="s">
        <v>34</v>
      </c>
      <c r="K252" s="6" t="s">
        <v>364</v>
      </c>
      <c r="L252" s="6" t="s">
        <v>511</v>
      </c>
      <c r="M252" s="7">
        <v>33360</v>
      </c>
      <c r="N252" s="7">
        <v>33.36</v>
      </c>
      <c r="O252" s="7">
        <v>3351000</v>
      </c>
      <c r="P252" t="str">
        <f>IF(ISNUMBER(SEARCH("DIZONE",L252)),"Diuron",IF(ISNUMBER(SEARCH("GLUFOSINATE",L252)),"Glufosinate",IF(ISNUMBER(SEARCH("LAVA",L252)),"Tebuthiuron",IF(ISNUMBER(SEARCH("CARTAP",L252)),"Cartap Hydrochloride",IF(ISNUMBER(SEARCH("ZARTAN",L252)),"Metsulfuron",IF(ISNUMBER(SEARCH("METSULFURON",L252)),"Metsulfuron",IF(ISNUMBER(SEARCH("CHLORFLUAZURON",L252)),"Chlorfluazuron",IF(ISNUMBER(SEARCH("OMITE",L252)),"Propargite",IF(ISNUMBER(SEARCH("ORIS",L252)),"Amicarbazone",IF(ISNUMBER(SEARCH("AMICARBAZONE",L252)),"Amicarbazone",IF(ISNUMBER(SEARCH("2,4-D",L252)),"2,4-Dichlorophenoxyacetic Acid",IF(ISNUMBER(SEARCH("GLYPHOSATE",L252)),"Glyphosate",IF(ISNUMBER(SEARCH("FOMESAFEN",L252)),"Fomesafen","FIX IT!")))))))))))))</f>
        <v>Amicarbazone</v>
      </c>
      <c r="Q252" t="s">
        <v>3229</v>
      </c>
      <c r="R252" t="s">
        <v>3198</v>
      </c>
      <c r="S252">
        <f t="shared" si="13"/>
        <v>100.44964028776978</v>
      </c>
      <c r="T252" t="s">
        <v>3205</v>
      </c>
      <c r="U252" t="s">
        <v>3238</v>
      </c>
      <c r="V252" t="s">
        <v>3225</v>
      </c>
    </row>
    <row r="253" spans="1:22" ht="22" customHeight="1" x14ac:dyDescent="0.3">
      <c r="A253" s="2">
        <v>43896</v>
      </c>
      <c r="B253" s="16" t="str">
        <f t="shared" si="11"/>
        <v>March, 2020</v>
      </c>
      <c r="C253" s="16" t="str">
        <f t="shared" si="12"/>
        <v>March, 2020´</v>
      </c>
      <c r="D253" s="3" t="s">
        <v>31</v>
      </c>
      <c r="E253" s="11" t="s">
        <v>3314</v>
      </c>
      <c r="F253" s="3" t="s">
        <v>32</v>
      </c>
      <c r="G253" s="3" t="s">
        <v>200</v>
      </c>
      <c r="H253" s="3" t="s">
        <v>113</v>
      </c>
      <c r="I253" s="3" t="s">
        <v>45</v>
      </c>
      <c r="J253" s="3" t="s">
        <v>34</v>
      </c>
      <c r="K253" s="3" t="s">
        <v>145</v>
      </c>
      <c r="L253" s="3" t="s">
        <v>512</v>
      </c>
      <c r="M253" s="4">
        <v>23000</v>
      </c>
      <c r="N253" s="4">
        <v>23</v>
      </c>
      <c r="O253" s="4">
        <v>269000</v>
      </c>
      <c r="P253" t="str">
        <f>IF(ISNUMBER(SEARCH("BROWSER",L253)),"Picloran",IF(ISNUMBER(SEARCH("NAVIGATOR",L253)),"Picloran",IF(ISNUMBER(SEARCH("BIOZYME",L253)),"Mineral Fertilizer",IF(ISNUMBER(SEARCH("K-FOL",L253)),"Calcium Citrate",IF(ISNUMBER(SEARCH("FOLTRON",L253)),"NPK Fertilizer",IF(ISNUMBER(SEARCH("CYHALOTHRI",L253)),"Cyhalothrin",IF(ISNUMBER(SEARCH("ACEFATO",L253)),"Acephate",IF(ISNUMBER(SEARCH("ACEPHATE",L253)),"Acephate",IF(ISNUMBER(SEARCH("MICROTHIOL",L253)),"Sulfur",IF(ISNUMBER(SEARCH("PROPICONAZOLE",L253)),"Propiconazole",IF(ISNUMBER(SEARCH("METHOMYL",L253)),"Methomyl",IF(ISNUMBER(SEARCH("IMIDACLOPRID",L253)),"Imidacloprid",IF(ISNUMBER(SEARCH("ZONIC",L253)),"Amicarbazone",IF(ISNUMBER(SEARCH("CRESCENDO",L253)),"Triclopyr-Butyric",IF(ISNUMBER(SEARCH("IMAZETHAPYR",L253)),"Imazethapyr",IF(ISNUMBER(SEARCH("TRICLOPYR",L253)),"Triclopyr",IF(ISNUMBER(SEARCH("ISOPROPYLAMINE",L253)),"Isopropylamine",IF(ISNUMBER(SEARCH("ABAMECTIM",L253)),"Abamectin",IF(ISNUMBER(SEARCH("SPERTO",L253)),"Bifenthrin","FIX IT!")))))))))))))))))))</f>
        <v>Bifenthrin</v>
      </c>
      <c r="Q253" t="s">
        <v>3238</v>
      </c>
      <c r="R253" t="s">
        <v>3243</v>
      </c>
      <c r="S253">
        <f t="shared" si="13"/>
        <v>11.695652173913043</v>
      </c>
      <c r="T253" t="s">
        <v>3259</v>
      </c>
      <c r="U253" t="s">
        <v>3230</v>
      </c>
      <c r="V253" t="s">
        <v>3225</v>
      </c>
    </row>
    <row r="254" spans="1:22" ht="22" customHeight="1" x14ac:dyDescent="0.3">
      <c r="A254" s="5">
        <v>43896</v>
      </c>
      <c r="B254" s="16" t="str">
        <f t="shared" si="11"/>
        <v>March, 2020</v>
      </c>
      <c r="C254" s="16" t="str">
        <f t="shared" si="12"/>
        <v>March, 2020´</v>
      </c>
      <c r="D254" s="6" t="s">
        <v>31</v>
      </c>
      <c r="E254" s="11" t="s">
        <v>3314</v>
      </c>
      <c r="F254" s="6" t="s">
        <v>32</v>
      </c>
      <c r="G254" s="6" t="s">
        <v>200</v>
      </c>
      <c r="H254" s="6" t="s">
        <v>113</v>
      </c>
      <c r="I254" s="6" t="s">
        <v>45</v>
      </c>
      <c r="J254" s="6" t="s">
        <v>34</v>
      </c>
      <c r="K254" s="6" t="s">
        <v>145</v>
      </c>
      <c r="L254" s="6" t="s">
        <v>513</v>
      </c>
      <c r="M254" s="7">
        <v>23000</v>
      </c>
      <c r="N254" s="7">
        <v>23</v>
      </c>
      <c r="O254" s="7">
        <v>269000</v>
      </c>
      <c r="P254" t="str">
        <f>IF(ISNUMBER(SEARCH("BROWSER",L254)),"Picloran",IF(ISNUMBER(SEARCH("NAVIGATOR",L254)),"Picloran",IF(ISNUMBER(SEARCH("BIOZYME",L254)),"Mineral Fertilizer",IF(ISNUMBER(SEARCH("K-FOL",L254)),"Calcium Citrate",IF(ISNUMBER(SEARCH("FOLTRON",L254)),"NPK Fertilizer",IF(ISNUMBER(SEARCH("CYHALOTHRI",L254)),"Cyhalothrin",IF(ISNUMBER(SEARCH("ACEFATO",L254)),"Acephate",IF(ISNUMBER(SEARCH("ACEPHATE",L254)),"Acephate",IF(ISNUMBER(SEARCH("MICROTHIOL",L254)),"Sulfur",IF(ISNUMBER(SEARCH("PROPICONAZOLE",L254)),"Propiconazole",IF(ISNUMBER(SEARCH("METHOMYL",L254)),"Methomyl",IF(ISNUMBER(SEARCH("IMIDACLOPRID",L254)),"Imidacloprid",IF(ISNUMBER(SEARCH("ZONIC",L254)),"Amicarbazone",IF(ISNUMBER(SEARCH("CRESCENDO",L254)),"Triclopyr-Butyric",IF(ISNUMBER(SEARCH("IMAZETHAPYR",L254)),"Imazethapyr",IF(ISNUMBER(SEARCH("TRICLOPYR",L254)),"Triclopyr",IF(ISNUMBER(SEARCH("ISOPROPYLAMINE",L254)),"Isopropylamine",IF(ISNUMBER(SEARCH("ABAMECTIM",L254)),"Abamectin",IF(ISNUMBER(SEARCH("SPERTO",L254)),"Bifenthrin","FIX IT!")))))))))))))))))))</f>
        <v>Bifenthrin</v>
      </c>
      <c r="Q254" t="s">
        <v>3238</v>
      </c>
      <c r="R254" t="s">
        <v>3243</v>
      </c>
      <c r="S254">
        <f t="shared" si="13"/>
        <v>11.695652173913043</v>
      </c>
      <c r="T254" t="s">
        <v>3259</v>
      </c>
      <c r="U254" t="s">
        <v>3230</v>
      </c>
      <c r="V254" t="s">
        <v>3225</v>
      </c>
    </row>
    <row r="255" spans="1:22" ht="22" customHeight="1" x14ac:dyDescent="0.3">
      <c r="A255" s="2">
        <v>43896</v>
      </c>
      <c r="B255" s="16" t="str">
        <f t="shared" si="11"/>
        <v>March, 2020</v>
      </c>
      <c r="C255" s="16" t="str">
        <f t="shared" si="12"/>
        <v>March, 2020´</v>
      </c>
      <c r="D255" s="3" t="s">
        <v>31</v>
      </c>
      <c r="E255" s="11" t="s">
        <v>3314</v>
      </c>
      <c r="F255" s="3" t="s">
        <v>32</v>
      </c>
      <c r="G255" s="3" t="s">
        <v>494</v>
      </c>
      <c r="H255" s="3" t="s">
        <v>133</v>
      </c>
      <c r="I255" s="3" t="s">
        <v>45</v>
      </c>
      <c r="J255" s="3" t="s">
        <v>34</v>
      </c>
      <c r="K255" s="3" t="s">
        <v>187</v>
      </c>
      <c r="L255" s="3" t="s">
        <v>514</v>
      </c>
      <c r="M255" s="4">
        <v>21813</v>
      </c>
      <c r="N255" s="4">
        <v>21.81</v>
      </c>
      <c r="O255" s="4">
        <v>171000</v>
      </c>
      <c r="P255" t="s">
        <v>3204</v>
      </c>
      <c r="Q255" t="s">
        <v>3227</v>
      </c>
      <c r="R255" t="s">
        <v>3198</v>
      </c>
      <c r="S255">
        <f t="shared" si="13"/>
        <v>7.8393618484390046</v>
      </c>
      <c r="T255" t="s">
        <v>3226</v>
      </c>
      <c r="U255" t="s">
        <v>3261</v>
      </c>
      <c r="V255" t="s">
        <v>3243</v>
      </c>
    </row>
    <row r="256" spans="1:22" ht="22" customHeight="1" x14ac:dyDescent="0.3">
      <c r="A256" s="2">
        <v>43896</v>
      </c>
      <c r="B256" s="16" t="str">
        <f t="shared" si="11"/>
        <v>March, 2020</v>
      </c>
      <c r="C256" s="16" t="str">
        <f t="shared" si="12"/>
        <v>March, 2020´</v>
      </c>
      <c r="D256" s="3" t="s">
        <v>31</v>
      </c>
      <c r="E256" s="11" t="s">
        <v>3314</v>
      </c>
      <c r="F256" s="3" t="s">
        <v>32</v>
      </c>
      <c r="G256" s="3" t="s">
        <v>131</v>
      </c>
      <c r="H256" s="3" t="s">
        <v>113</v>
      </c>
      <c r="I256" s="3" t="s">
        <v>45</v>
      </c>
      <c r="J256" s="3" t="s">
        <v>34</v>
      </c>
      <c r="K256" s="3" t="s">
        <v>145</v>
      </c>
      <c r="L256" s="3" t="s">
        <v>498</v>
      </c>
      <c r="M256" s="4">
        <v>8100</v>
      </c>
      <c r="N256" s="4">
        <v>8.1</v>
      </c>
      <c r="O256" s="4">
        <v>94800</v>
      </c>
      <c r="P256" t="str">
        <f>IF(ISNUMBER(SEARCH("BIORISK",L256)),"Fertilizer",IF(ISNUMBER(SEARCH("DIFLUBENZURON",L256)),"Diflubenzuron",IF(ISNUMBER(SEARCH("K-TIONIC",L256)),"Fulvic Acids Fertilizers",IF(ISNUMBER(SEARCH("INICIATE",L256)),"Fipronil",IF(ISNUMBER(SEARCH("FIPRONIL",L256)),"Fipronil",IF(ISNUMBER(SEARCH("STAGE",L256)),"Clomazone",IF(ISNUMBER(SEARCH("CLOMAZONE",L256)),"Clomazone",IF(ISNUMBER(SEARCH("UNIMARK",L256)),"Metribuzin",IF(ISNUMBER(SEARCH("RIBUZIN",L256)),"Metribuzin",IF(ISNUMBER(SEARCH("UNITOP",L256)),"Not Identified","FIX IT!"))))))))))</f>
        <v>Fipronil</v>
      </c>
      <c r="Q256" t="s">
        <v>3261</v>
      </c>
      <c r="R256" t="s">
        <v>3243</v>
      </c>
      <c r="S256">
        <f t="shared" si="13"/>
        <v>11.703703703703704</v>
      </c>
      <c r="T256" t="s">
        <v>3257</v>
      </c>
      <c r="U256" t="s">
        <v>3256</v>
      </c>
      <c r="V256" t="s">
        <v>3257</v>
      </c>
    </row>
    <row r="257" spans="1:22" ht="22" customHeight="1" x14ac:dyDescent="0.3">
      <c r="A257" s="5">
        <v>43896</v>
      </c>
      <c r="B257" s="16" t="str">
        <f t="shared" si="11"/>
        <v>March, 2020</v>
      </c>
      <c r="C257" s="16" t="str">
        <f t="shared" si="12"/>
        <v>March, 2020´</v>
      </c>
      <c r="D257" s="6" t="s">
        <v>31</v>
      </c>
      <c r="E257" s="11" t="s">
        <v>3314</v>
      </c>
      <c r="F257" s="6" t="s">
        <v>56</v>
      </c>
      <c r="G257" s="6" t="s">
        <v>494</v>
      </c>
      <c r="H257" s="6" t="s">
        <v>133</v>
      </c>
      <c r="I257" s="6" t="s">
        <v>45</v>
      </c>
      <c r="J257" s="6" t="s">
        <v>34</v>
      </c>
      <c r="K257" s="6" t="s">
        <v>187</v>
      </c>
      <c r="L257" s="6" t="s">
        <v>520</v>
      </c>
      <c r="M257" s="7">
        <v>23446</v>
      </c>
      <c r="N257" s="7">
        <v>23.45</v>
      </c>
      <c r="O257" s="7">
        <v>184000</v>
      </c>
      <c r="P257" t="str">
        <f>IF(ISNUMBER(SEARCH("BIORISK",L257)),"Fertilizer",IF(ISNUMBER(SEARCH("DIFLUBENZURON",L257)),"Diflubenzuron",IF(ISNUMBER(SEARCH("K-TIONIC",L257)),"Fulvic Acids Fertilizers",IF(ISNUMBER(SEARCH("INICIATE",L257)),"Fipronil",IF(ISNUMBER(SEARCH("FIPRONIL",L257)),"Fipronil",IF(ISNUMBER(SEARCH("STAGE",L257)),"Clomazone",IF(ISNUMBER(SEARCH("CLOMAZONE",L257)),"Clomazone",IF(ISNUMBER(SEARCH("UNIMARK",L257)),"Metribuzin",IF(ISNUMBER(SEARCH("RIBUZIN",L257)),"Metribuzin",IF(ISNUMBER(SEARCH("UNITOP",L257)),"Not Identified","FIX IT!"))))))))))</f>
        <v>Clomazone</v>
      </c>
      <c r="Q257" t="s">
        <v>3246</v>
      </c>
      <c r="R257" t="s">
        <v>3198</v>
      </c>
      <c r="S257">
        <f t="shared" si="13"/>
        <v>7.8478205237567176</v>
      </c>
      <c r="T257" t="s">
        <v>3204</v>
      </c>
      <c r="U257" t="s">
        <v>3227</v>
      </c>
      <c r="V257" t="s">
        <v>3198</v>
      </c>
    </row>
    <row r="258" spans="1:22" ht="22" customHeight="1" x14ac:dyDescent="0.3">
      <c r="A258" s="2">
        <v>43895</v>
      </c>
      <c r="B258" s="16" t="str">
        <f t="shared" si="11"/>
        <v>March, 2020</v>
      </c>
      <c r="C258" s="16" t="str">
        <f t="shared" si="12"/>
        <v>March, 2020´</v>
      </c>
      <c r="D258" s="3" t="s">
        <v>126</v>
      </c>
      <c r="E258" s="11" t="s">
        <v>3314</v>
      </c>
      <c r="F258" s="3" t="s">
        <v>56</v>
      </c>
      <c r="G258" s="3" t="s">
        <v>401</v>
      </c>
      <c r="H258" s="3" t="s">
        <v>316</v>
      </c>
      <c r="I258" s="3" t="s">
        <v>45</v>
      </c>
      <c r="J258" s="3" t="s">
        <v>34</v>
      </c>
      <c r="K258" s="3" t="s">
        <v>318</v>
      </c>
      <c r="L258" s="3" t="s">
        <v>521</v>
      </c>
      <c r="M258" s="4">
        <v>237789.99</v>
      </c>
      <c r="N258" s="4">
        <v>237.79</v>
      </c>
      <c r="O258" s="4">
        <v>774000</v>
      </c>
      <c r="P258" t="s">
        <v>3218</v>
      </c>
      <c r="Q258" t="s">
        <v>3218</v>
      </c>
      <c r="R258" t="s">
        <v>3198</v>
      </c>
      <c r="S258">
        <f t="shared" si="13"/>
        <v>3.2549730121103924</v>
      </c>
      <c r="T258" t="s">
        <v>3205</v>
      </c>
      <c r="U258" t="s">
        <v>3238</v>
      </c>
      <c r="V258" t="s">
        <v>3225</v>
      </c>
    </row>
    <row r="259" spans="1:22" ht="22" customHeight="1" x14ac:dyDescent="0.3">
      <c r="A259" s="5">
        <v>43893</v>
      </c>
      <c r="B259" s="16" t="str">
        <f t="shared" ref="B259:B322" si="14">TEXT(A259, "MMMM, YYYY")</f>
        <v>March, 2020</v>
      </c>
      <c r="C259" s="16" t="str">
        <f t="shared" ref="C259:C322" si="15">B259&amp;"´"</f>
        <v>March, 2020´</v>
      </c>
      <c r="D259" s="6" t="s">
        <v>31</v>
      </c>
      <c r="E259" s="11" t="s">
        <v>3314</v>
      </c>
      <c r="F259" s="6" t="s">
        <v>32</v>
      </c>
      <c r="G259" s="6" t="s">
        <v>200</v>
      </c>
      <c r="H259" s="6" t="s">
        <v>113</v>
      </c>
      <c r="I259" s="6" t="s">
        <v>45</v>
      </c>
      <c r="J259" s="6" t="s">
        <v>34</v>
      </c>
      <c r="K259" s="6" t="s">
        <v>145</v>
      </c>
      <c r="L259" s="6" t="s">
        <v>522</v>
      </c>
      <c r="M259" s="7">
        <v>38800</v>
      </c>
      <c r="N259" s="7">
        <v>38.799999999999997</v>
      </c>
      <c r="O259" s="7">
        <v>454000</v>
      </c>
      <c r="P259" t="str">
        <f>IF(ISNUMBER(SEARCH("BROWSER",L259)),"Picloran",IF(ISNUMBER(SEARCH("NAVIGATOR",L259)),"Picloran",IF(ISNUMBER(SEARCH("BIOZYME",L259)),"Mineral Fertilizer",IF(ISNUMBER(SEARCH("K-FOL",L259)),"Calcium Citrate",IF(ISNUMBER(SEARCH("FOLTRON",L259)),"NPK Fertilizer",IF(ISNUMBER(SEARCH("CYHALOTHRI",L259)),"Cyhalothrin",IF(ISNUMBER(SEARCH("ACEFATO",L259)),"Acephate",IF(ISNUMBER(SEARCH("ACEPHATE",L259)),"Acephate",IF(ISNUMBER(SEARCH("MICROTHIOL",L259)),"Sulfur",IF(ISNUMBER(SEARCH("PROPICONAZOLE",L259)),"Propiconazole",IF(ISNUMBER(SEARCH("METHOMYL",L259)),"Methomyl",IF(ISNUMBER(SEARCH("IMIDACLOPRID",L259)),"Imidacloprid",IF(ISNUMBER(SEARCH("ZONIC",L259)),"Amicarbazone",IF(ISNUMBER(SEARCH("CRESCENDO",L259)),"Triclopyr-Butyric",IF(ISNUMBER(SEARCH("IMAZETHAPYR",L259)),"Imazethapyr",IF(ISNUMBER(SEARCH("TRICLOPYR",L259)),"Triclopyr",IF(ISNUMBER(SEARCH("ISOPROPYLAMINE",L259)),"Isopropylamine",IF(ISNUMBER(SEARCH("ABAMECTIM",L259)),"Abamectin",IF(ISNUMBER(SEARCH("SPERTO",L259)),"Bifenthrin","FIX IT!")))))))))))))))))))</f>
        <v>Bifenthrin</v>
      </c>
      <c r="Q259" t="s">
        <v>3238</v>
      </c>
      <c r="R259" t="s">
        <v>3243</v>
      </c>
      <c r="S259">
        <f t="shared" ref="S259:S322" si="16">O259/M259</f>
        <v>11.701030927835051</v>
      </c>
      <c r="T259" t="s">
        <v>3203</v>
      </c>
      <c r="U259" t="s">
        <v>3246</v>
      </c>
      <c r="V259" t="s">
        <v>3198</v>
      </c>
    </row>
    <row r="260" spans="1:22" ht="22" customHeight="1" x14ac:dyDescent="0.3">
      <c r="A260" s="2">
        <v>43893</v>
      </c>
      <c r="B260" s="16" t="str">
        <f t="shared" si="14"/>
        <v>March, 2020</v>
      </c>
      <c r="C260" s="16" t="str">
        <f t="shared" si="15"/>
        <v>March, 2020´</v>
      </c>
      <c r="D260" s="3" t="s">
        <v>107</v>
      </c>
      <c r="E260" s="11" t="s">
        <v>3314</v>
      </c>
      <c r="F260" s="3" t="s">
        <v>56</v>
      </c>
      <c r="G260" s="3" t="s">
        <v>108</v>
      </c>
      <c r="H260" s="3" t="s">
        <v>210</v>
      </c>
      <c r="I260" s="3" t="s">
        <v>45</v>
      </c>
      <c r="J260" s="3" t="s">
        <v>34</v>
      </c>
      <c r="K260" s="3" t="s">
        <v>116</v>
      </c>
      <c r="L260" s="3" t="s">
        <v>459</v>
      </c>
      <c r="M260" s="4">
        <v>51440</v>
      </c>
      <c r="N260" s="4">
        <v>51.44</v>
      </c>
      <c r="O260" s="4">
        <v>1100000</v>
      </c>
      <c r="P260" t="str">
        <f>IF(ISNUMBER(SEARCH("BROWSER",L260)),"Picloran",IF(ISNUMBER(SEARCH("NAVIGATOR",L260)),"Picloran",IF(ISNUMBER(SEARCH("BIOZYME",L260)),"Mineral Fertilizer",IF(ISNUMBER(SEARCH("K-FOL",L260)),"Calcium Citrate",IF(ISNUMBER(SEARCH("FOLTRON",L260)),"NPK Fertilizer",IF(ISNUMBER(SEARCH("CYHALOTHRI",L260)),"Cyhalothrin",IF(ISNUMBER(SEARCH("ACEFATO",L260)),"Acephate",IF(ISNUMBER(SEARCH("ACEPHATE",L260)),"Acephate",IF(ISNUMBER(SEARCH("MICROTHIOL",L260)),"Sulfur",IF(ISNUMBER(SEARCH("PROPICONAZOLE",L260)),"Propiconazole",IF(ISNUMBER(SEARCH("METHOMYL",L260)),"Methomyl",IF(ISNUMBER(SEARCH("IMIDACLOPRID",L260)),"Imidacloprid",IF(ISNUMBER(SEARCH("ZONIC",L260)),"Amicarbazone",IF(ISNUMBER(SEARCH("CRESCENDO",L260)),"Triclopyr-Butyric",IF(ISNUMBER(SEARCH("IMAZETHAPYR",L260)),"Imazethapyr",IF(ISNUMBER(SEARCH("TRICLOPYR",L260)),"Triclopyr",IF(ISNUMBER(SEARCH("ISOPROPYLAMINE",L260)),"Isopropylamine",IF(ISNUMBER(SEARCH("ABAMECTIM",L260)),"Abamectin",IF(ISNUMBER(SEARCH("SPERTO",L260)),"Bifenthrin","FIX IT!")))))))))))))))))))</f>
        <v>Acephate</v>
      </c>
      <c r="Q260" t="s">
        <v>3230</v>
      </c>
      <c r="R260" t="s">
        <v>3243</v>
      </c>
      <c r="S260">
        <f t="shared" si="16"/>
        <v>21.384136858475895</v>
      </c>
      <c r="T260" t="s">
        <v>3259</v>
      </c>
      <c r="U260" t="s">
        <v>3230</v>
      </c>
      <c r="V260" t="s">
        <v>3225</v>
      </c>
    </row>
    <row r="261" spans="1:22" ht="22" customHeight="1" x14ac:dyDescent="0.3">
      <c r="A261" s="5">
        <v>43893</v>
      </c>
      <c r="B261" s="16" t="str">
        <f t="shared" si="14"/>
        <v>March, 2020</v>
      </c>
      <c r="C261" s="16" t="str">
        <f t="shared" si="15"/>
        <v>March, 2020´</v>
      </c>
      <c r="D261" s="6" t="s">
        <v>107</v>
      </c>
      <c r="E261" s="11" t="s">
        <v>3314</v>
      </c>
      <c r="F261" s="6" t="s">
        <v>56</v>
      </c>
      <c r="G261" s="6" t="s">
        <v>108</v>
      </c>
      <c r="H261" s="6" t="s">
        <v>133</v>
      </c>
      <c r="I261" s="6" t="s">
        <v>45</v>
      </c>
      <c r="J261" s="6" t="s">
        <v>34</v>
      </c>
      <c r="K261" s="6" t="s">
        <v>116</v>
      </c>
      <c r="L261" s="6" t="s">
        <v>523</v>
      </c>
      <c r="M261" s="7">
        <v>102880</v>
      </c>
      <c r="N261" s="7">
        <v>102.88</v>
      </c>
      <c r="O261" s="7">
        <v>2201000</v>
      </c>
      <c r="P261" t="str">
        <f>IF(ISNUMBER(SEARCH("BROWSER",L261)),"Picloran",IF(ISNUMBER(SEARCH("NAVIGATOR",L261)),"Picloran",IF(ISNUMBER(SEARCH("BIOZYME",L261)),"Mineral Fertilizer",IF(ISNUMBER(SEARCH("K-FOL",L261)),"Calcium Citrate",IF(ISNUMBER(SEARCH("FOLTRON",L261)),"NPK Fertilizer",IF(ISNUMBER(SEARCH("CYHALOTHRI",L261)),"Cyhalothrin",IF(ISNUMBER(SEARCH("ACEFATO",L261)),"Acephate",IF(ISNUMBER(SEARCH("ACEPHATE",L261)),"Acephate",IF(ISNUMBER(SEARCH("MICROTHIOL",L261)),"Sulfur",IF(ISNUMBER(SEARCH("PROPICONAZOLE",L261)),"Propiconazole",IF(ISNUMBER(SEARCH("METHOMYL",L261)),"Methomyl",IF(ISNUMBER(SEARCH("IMIDACLOPRID",L261)),"Imidacloprid",IF(ISNUMBER(SEARCH("ZONIC",L261)),"Amicarbazone",IF(ISNUMBER(SEARCH("CRESCENDO",L261)),"Triclopyr-Butyric",IF(ISNUMBER(SEARCH("IMAZETHAPYR",L261)),"Imazethapyr",IF(ISNUMBER(SEARCH("TRICLOPYR",L261)),"Triclopyr",IF(ISNUMBER(SEARCH("ISOPROPYLAMINE",L261)),"Isopropylamine",IF(ISNUMBER(SEARCH("ABAMECTIM",L261)),"Abamectin",IF(ISNUMBER(SEARCH("SPERTO",L261)),"Bifenthrin","FIX IT!")))))))))))))))))))</f>
        <v>Acephate</v>
      </c>
      <c r="Q261" t="s">
        <v>3230</v>
      </c>
      <c r="R261" t="s">
        <v>3243</v>
      </c>
      <c r="S261">
        <f t="shared" si="16"/>
        <v>21.393856920684293</v>
      </c>
      <c r="T261" t="s">
        <v>3218</v>
      </c>
      <c r="U261" t="s">
        <v>3218</v>
      </c>
      <c r="V261" t="s">
        <v>3198</v>
      </c>
    </row>
    <row r="262" spans="1:22" ht="22" customHeight="1" x14ac:dyDescent="0.3">
      <c r="A262" s="2">
        <v>43893</v>
      </c>
      <c r="B262" s="16" t="str">
        <f t="shared" si="14"/>
        <v>March, 2020</v>
      </c>
      <c r="C262" s="16" t="str">
        <f t="shared" si="15"/>
        <v>March, 2020´</v>
      </c>
      <c r="D262" s="3" t="s">
        <v>31</v>
      </c>
      <c r="E262" s="11" t="s">
        <v>3314</v>
      </c>
      <c r="F262" s="3" t="s">
        <v>32</v>
      </c>
      <c r="G262" s="3" t="s">
        <v>131</v>
      </c>
      <c r="H262" s="3" t="s">
        <v>113</v>
      </c>
      <c r="I262" s="3" t="s">
        <v>45</v>
      </c>
      <c r="J262" s="3" t="s">
        <v>34</v>
      </c>
      <c r="K262" s="3" t="s">
        <v>145</v>
      </c>
      <c r="L262" s="3" t="s">
        <v>524</v>
      </c>
      <c r="M262" s="4">
        <v>16200</v>
      </c>
      <c r="N262" s="4">
        <v>16.2</v>
      </c>
      <c r="O262" s="4">
        <v>190000</v>
      </c>
      <c r="P262" t="str">
        <f>IF(ISNUMBER(SEARCH("BIORISK",L262)),"Fertilizer",IF(ISNUMBER(SEARCH("DIFLUBENZURON",L262)),"Diflubenzuron",IF(ISNUMBER(SEARCH("K-TIONIC",L262)),"Fulvic Acids Fertilizers",IF(ISNUMBER(SEARCH("INICIATE",L262)),"Fipronil",IF(ISNUMBER(SEARCH("FIPRONIL",L262)),"Fipronil",IF(ISNUMBER(SEARCH("STAGE",L262)),"Clomazone",IF(ISNUMBER(SEARCH("CLOMAZONE",L262)),"Clomazone",IF(ISNUMBER(SEARCH("UNIMARK",L262)),"Metribuzin",IF(ISNUMBER(SEARCH("RIBUZIN",L262)),"Metribuzin",IF(ISNUMBER(SEARCH("UNITOP",L262)),"Not Identified","FIX IT!"))))))))))</f>
        <v>Fipronil</v>
      </c>
      <c r="Q262" t="s">
        <v>3261</v>
      </c>
      <c r="R262" t="s">
        <v>3243</v>
      </c>
      <c r="S262">
        <f t="shared" si="16"/>
        <v>11.728395061728396</v>
      </c>
      <c r="T262" t="s">
        <v>3218</v>
      </c>
      <c r="U262" t="s">
        <v>3218</v>
      </c>
      <c r="V262" t="s">
        <v>3198</v>
      </c>
    </row>
    <row r="263" spans="1:22" ht="22" customHeight="1" x14ac:dyDescent="0.3">
      <c r="A263" s="5">
        <v>43893</v>
      </c>
      <c r="B263" s="16" t="str">
        <f t="shared" si="14"/>
        <v>March, 2020</v>
      </c>
      <c r="C263" s="16" t="str">
        <f t="shared" si="15"/>
        <v>March, 2020´</v>
      </c>
      <c r="D263" s="6" t="s">
        <v>107</v>
      </c>
      <c r="E263" s="11" t="s">
        <v>3314</v>
      </c>
      <c r="F263" s="6" t="s">
        <v>56</v>
      </c>
      <c r="G263" s="6" t="s">
        <v>108</v>
      </c>
      <c r="H263" s="6" t="s">
        <v>133</v>
      </c>
      <c r="I263" s="6" t="s">
        <v>45</v>
      </c>
      <c r="J263" s="6" t="s">
        <v>34</v>
      </c>
      <c r="K263" s="6" t="s">
        <v>395</v>
      </c>
      <c r="L263" s="6" t="s">
        <v>525</v>
      </c>
      <c r="M263" s="7">
        <v>25920</v>
      </c>
      <c r="N263" s="7">
        <v>25.92</v>
      </c>
      <c r="O263" s="13" t="s">
        <v>3323</v>
      </c>
      <c r="P263" t="str">
        <f>IF(ISNUMBER(SEARCH("THIRAM",L263)),"Thiram",IF(ISNUMBER(SEARCH("TEBUCONAZOLE",L263)),"Tebuconazole",IF(ISNUMBER(SEARCH("DIMETHYLAMINE",L263)),"Dimethylamine",IF(ISNUMBER(SEARCH("TRINCA",L263)),"Cyhalothrin",IF(ISNUMBER(SEARCH("CYHALOT",L263)),"Cyhalothrin",IF(ISNUMBER(SEARCH("PICLORAM",L263)),"Picloran",IF(ISNUMBER(SEARCH("PROPARGITE",L263)),"Propargite",IF(ISNUMBER(SEARCH("OMEGA",L263)),"Fertilizer",IF(ISNUMBER(SEARCH("ARTYS",L263)),"Dimethylamine",IF(ISNUMBER(SEARCH("ORTHOCIDE",L263)),"Captan","FIX IT!"))))))))))</f>
        <v>Fertilizer</v>
      </c>
      <c r="Q263" t="s">
        <v>3256</v>
      </c>
      <c r="R263" t="s">
        <v>3257</v>
      </c>
      <c r="S263">
        <f t="shared" si="16"/>
        <v>0</v>
      </c>
      <c r="T263" t="s">
        <v>3218</v>
      </c>
      <c r="U263" t="s">
        <v>3218</v>
      </c>
      <c r="V263" t="s">
        <v>3198</v>
      </c>
    </row>
    <row r="264" spans="1:22" ht="22" customHeight="1" x14ac:dyDescent="0.3">
      <c r="A264" s="2">
        <v>43893</v>
      </c>
      <c r="B264" s="16" t="str">
        <f t="shared" si="14"/>
        <v>March, 2020</v>
      </c>
      <c r="C264" s="16" t="str">
        <f t="shared" si="15"/>
        <v>March, 2020´</v>
      </c>
      <c r="D264" s="3" t="s">
        <v>107</v>
      </c>
      <c r="E264" s="11" t="s">
        <v>3314</v>
      </c>
      <c r="F264" s="3" t="s">
        <v>32</v>
      </c>
      <c r="G264" s="3" t="s">
        <v>108</v>
      </c>
      <c r="H264" s="3" t="s">
        <v>133</v>
      </c>
      <c r="I264" s="3" t="s">
        <v>45</v>
      </c>
      <c r="J264" s="3" t="s">
        <v>34</v>
      </c>
      <c r="K264" s="3" t="s">
        <v>187</v>
      </c>
      <c r="L264" s="3" t="s">
        <v>526</v>
      </c>
      <c r="M264" s="4">
        <v>46892</v>
      </c>
      <c r="N264" s="4">
        <v>46.89</v>
      </c>
      <c r="O264" s="4">
        <v>368000</v>
      </c>
      <c r="P264" t="s">
        <v>3203</v>
      </c>
      <c r="Q264" t="str">
        <f>VLOOKUP(P264,T:V,2,FALSE)</f>
        <v>Stage</v>
      </c>
      <c r="R264" t="str">
        <f>VLOOKUP(Q264,U:W,2,FALSE)</f>
        <v>Herbicide</v>
      </c>
      <c r="S264">
        <f t="shared" si="16"/>
        <v>7.8478205237567176</v>
      </c>
      <c r="T264" t="s">
        <v>3251</v>
      </c>
      <c r="U264" t="s">
        <v>3215</v>
      </c>
      <c r="V264" t="s">
        <v>3253</v>
      </c>
    </row>
    <row r="265" spans="1:22" ht="22" customHeight="1" x14ac:dyDescent="0.3">
      <c r="A265" s="5">
        <v>43893</v>
      </c>
      <c r="B265" s="16" t="str">
        <f t="shared" si="14"/>
        <v>March, 2020</v>
      </c>
      <c r="C265" s="16" t="str">
        <f t="shared" si="15"/>
        <v>March, 2020´</v>
      </c>
      <c r="D265" s="6" t="s">
        <v>107</v>
      </c>
      <c r="E265" s="11" t="s">
        <v>3314</v>
      </c>
      <c r="F265" s="6" t="s">
        <v>32</v>
      </c>
      <c r="G265" s="6" t="s">
        <v>108</v>
      </c>
      <c r="H265" s="6" t="s">
        <v>210</v>
      </c>
      <c r="I265" s="6" t="s">
        <v>45</v>
      </c>
      <c r="J265" s="6" t="s">
        <v>34</v>
      </c>
      <c r="K265" s="6" t="s">
        <v>187</v>
      </c>
      <c r="L265" s="6" t="s">
        <v>527</v>
      </c>
      <c r="M265" s="7">
        <v>21813</v>
      </c>
      <c r="N265" s="7">
        <v>21.81</v>
      </c>
      <c r="O265" s="7">
        <v>171000</v>
      </c>
      <c r="P265" t="s">
        <v>3204</v>
      </c>
      <c r="Q265" t="s">
        <v>3227</v>
      </c>
      <c r="R265" t="s">
        <v>3198</v>
      </c>
      <c r="S265">
        <f t="shared" si="16"/>
        <v>7.8393618484390046</v>
      </c>
      <c r="T265" t="s">
        <v>3205</v>
      </c>
      <c r="U265" t="s">
        <v>3238</v>
      </c>
      <c r="V265" t="s">
        <v>3225</v>
      </c>
    </row>
    <row r="266" spans="1:22" ht="22" customHeight="1" x14ac:dyDescent="0.3">
      <c r="A266" s="2">
        <v>43893</v>
      </c>
      <c r="B266" s="16" t="str">
        <f t="shared" si="14"/>
        <v>March, 2020</v>
      </c>
      <c r="C266" s="16" t="str">
        <f t="shared" si="15"/>
        <v>March, 2020´</v>
      </c>
      <c r="D266" s="3" t="s">
        <v>31</v>
      </c>
      <c r="E266" s="11" t="s">
        <v>3314</v>
      </c>
      <c r="F266" s="3" t="s">
        <v>32</v>
      </c>
      <c r="G266" s="3" t="s">
        <v>200</v>
      </c>
      <c r="H266" s="3" t="s">
        <v>133</v>
      </c>
      <c r="I266" s="3" t="s">
        <v>45</v>
      </c>
      <c r="J266" s="3" t="s">
        <v>34</v>
      </c>
      <c r="K266" s="3" t="s">
        <v>145</v>
      </c>
      <c r="L266" s="3" t="s">
        <v>288</v>
      </c>
      <c r="M266" s="4">
        <v>19400</v>
      </c>
      <c r="N266" s="4">
        <v>19.399999999999999</v>
      </c>
      <c r="O266" s="4">
        <v>227000</v>
      </c>
      <c r="P266" t="str">
        <f>IF(ISNUMBER(SEARCH("BROWSER",L266)),"Picloran",IF(ISNUMBER(SEARCH("NAVIGATOR",L266)),"Picloran",IF(ISNUMBER(SEARCH("BIOZYME",L266)),"Mineral Fertilizer",IF(ISNUMBER(SEARCH("K-FOL",L266)),"Calcium Citrate",IF(ISNUMBER(SEARCH("FOLTRON",L266)),"NPK Fertilizer",IF(ISNUMBER(SEARCH("CYHALOTHRI",L266)),"Cyhalothrin",IF(ISNUMBER(SEARCH("ACEFATO",L266)),"Acephate",IF(ISNUMBER(SEARCH("ACEPHATE",L266)),"Acephate",IF(ISNUMBER(SEARCH("MICROTHIOL",L266)),"Sulfur",IF(ISNUMBER(SEARCH("PROPICONAZOLE",L266)),"Propiconazole",IF(ISNUMBER(SEARCH("METHOMYL",L266)),"Methomyl",IF(ISNUMBER(SEARCH("IMIDACLOPRID",L266)),"Imidacloprid",IF(ISNUMBER(SEARCH("ZONIC",L266)),"Amicarbazone",IF(ISNUMBER(SEARCH("CRESCENDO",L266)),"Triclopyr-Butyric",IF(ISNUMBER(SEARCH("IMAZETHAPYR",L266)),"Imazethapyr",IF(ISNUMBER(SEARCH("TRICLOPYR",L266)),"Triclopyr",IF(ISNUMBER(SEARCH("ISOPROPYLAMINE",L266)),"Isopropylamine",IF(ISNUMBER(SEARCH("ABAMECTIM",L266)),"Abamectin",IF(ISNUMBER(SEARCH("SPERTO",L266)),"Bifenthrin","FIX IT!")))))))))))))))))))</f>
        <v>Bifenthrin</v>
      </c>
      <c r="Q266" t="s">
        <v>3238</v>
      </c>
      <c r="R266" t="s">
        <v>3243</v>
      </c>
      <c r="S266">
        <f t="shared" si="16"/>
        <v>11.701030927835051</v>
      </c>
      <c r="T266" t="s">
        <v>3251</v>
      </c>
      <c r="U266" t="s">
        <v>3215</v>
      </c>
      <c r="V266" t="s">
        <v>3253</v>
      </c>
    </row>
    <row r="267" spans="1:22" ht="22" customHeight="1" x14ac:dyDescent="0.3">
      <c r="A267" s="5">
        <v>43893</v>
      </c>
      <c r="B267" s="16" t="str">
        <f t="shared" si="14"/>
        <v>March, 2020</v>
      </c>
      <c r="C267" s="16" t="str">
        <f t="shared" si="15"/>
        <v>March, 2020´</v>
      </c>
      <c r="D267" s="6" t="s">
        <v>107</v>
      </c>
      <c r="E267" s="11" t="s">
        <v>3314</v>
      </c>
      <c r="F267" s="6" t="s">
        <v>32</v>
      </c>
      <c r="G267" s="6" t="s">
        <v>108</v>
      </c>
      <c r="H267" s="6" t="s">
        <v>210</v>
      </c>
      <c r="I267" s="6" t="s">
        <v>45</v>
      </c>
      <c r="J267" s="6" t="s">
        <v>34</v>
      </c>
      <c r="K267" s="6" t="s">
        <v>187</v>
      </c>
      <c r="L267" s="6" t="s">
        <v>528</v>
      </c>
      <c r="M267" s="7">
        <v>70338</v>
      </c>
      <c r="N267" s="7">
        <v>70.34</v>
      </c>
      <c r="O267" s="7">
        <v>552000</v>
      </c>
      <c r="P267" t="str">
        <f>IF(ISNUMBER(SEARCH("BIORISK",L267)),"Fertilizer",IF(ISNUMBER(SEARCH("DIFLUBENZURON",L267)),"Diflubenzuron",IF(ISNUMBER(SEARCH("K-TIONIC",L267)),"Fulvic Acids Fertilizers",IF(ISNUMBER(SEARCH("INICIATE",L267)),"Fipronil",IF(ISNUMBER(SEARCH("FIPRONIL",L267)),"Fipronil",IF(ISNUMBER(SEARCH("STAGE",L267)),"Clomazone",IF(ISNUMBER(SEARCH("CLOMAZONE",L267)),"Clomazone",IF(ISNUMBER(SEARCH("UNIMARK",L267)),"Metribuzin",IF(ISNUMBER(SEARCH("RIBUZIN",L267)),"Metribuzin",IF(ISNUMBER(SEARCH("UNITOP",L267)),"Not Identified","FIX IT!"))))))))))</f>
        <v>Clomazone</v>
      </c>
      <c r="Q267" t="s">
        <v>3246</v>
      </c>
      <c r="R267" t="s">
        <v>3198</v>
      </c>
      <c r="S267">
        <f t="shared" si="16"/>
        <v>7.8478205237567176</v>
      </c>
      <c r="T267" t="s">
        <v>3259</v>
      </c>
      <c r="U267" t="s">
        <v>3230</v>
      </c>
      <c r="V267" t="s">
        <v>3225</v>
      </c>
    </row>
    <row r="268" spans="1:22" ht="22" customHeight="1" x14ac:dyDescent="0.3">
      <c r="A268" s="2">
        <v>43892</v>
      </c>
      <c r="B268" s="16" t="str">
        <f t="shared" si="14"/>
        <v>March, 2020</v>
      </c>
      <c r="C268" s="16" t="str">
        <f t="shared" si="15"/>
        <v>March, 2020´</v>
      </c>
      <c r="D268" s="3" t="s">
        <v>31</v>
      </c>
      <c r="E268" s="11" t="s">
        <v>3314</v>
      </c>
      <c r="F268" s="3" t="s">
        <v>32</v>
      </c>
      <c r="G268" s="3" t="s">
        <v>529</v>
      </c>
      <c r="H268" s="3" t="s">
        <v>122</v>
      </c>
      <c r="I268" s="3" t="s">
        <v>45</v>
      </c>
      <c r="J268" s="3" t="s">
        <v>34</v>
      </c>
      <c r="K268" s="3" t="s">
        <v>116</v>
      </c>
      <c r="L268" s="3" t="s">
        <v>531</v>
      </c>
      <c r="M268" s="4">
        <v>76560</v>
      </c>
      <c r="N268" s="4">
        <v>76.56</v>
      </c>
      <c r="O268" s="4">
        <v>681000</v>
      </c>
      <c r="P268" t="str">
        <f>IF(ISNUMBER(SEARCH("BROWSER",L268)),"Picloran",IF(ISNUMBER(SEARCH("NAVIGATOR",L268)),"Picloran",IF(ISNUMBER(SEARCH("BIOZYME",L268)),"Mineral Fertilizer",IF(ISNUMBER(SEARCH("K-FOL",L268)),"Calcium Citrate",IF(ISNUMBER(SEARCH("FOLTRON",L268)),"NPK Fertilizer",IF(ISNUMBER(SEARCH("CYHALOTHRI",L268)),"Cyhalothrin",IF(ISNUMBER(SEARCH("ACEFATO",L268)),"Acephate",IF(ISNUMBER(SEARCH("ACEPHATE",L268)),"Acephate",IF(ISNUMBER(SEARCH("MICROTHIOL",L268)),"Sulfur",IF(ISNUMBER(SEARCH("PROPICONAZOLE",L268)),"Propiconazole",IF(ISNUMBER(SEARCH("METHOMYL",L268)),"Methomyl",IF(ISNUMBER(SEARCH("IMIDACLOPRID",L268)),"Imidacloprid",IF(ISNUMBER(SEARCH("ZONIC",L268)),"Amicarbazone",IF(ISNUMBER(SEARCH("CRESCENDO",L268)),"Triclopyr-Butyric",IF(ISNUMBER(SEARCH("IMAZETHAPYR",L268)),"Imazethapyr",IF(ISNUMBER(SEARCH("TRICLOPYR",L268)),"Triclopyr",IF(ISNUMBER(SEARCH("ISOPROPYLAMINE",L268)),"Isopropylamine",IF(ISNUMBER(SEARCH("ABAMECTIM",L268)),"Abamectin",IF(ISNUMBER(SEARCH("SPERTO",L268)),"Bifenthrin","FIX IT!")))))))))))))))))))</f>
        <v>Acephate</v>
      </c>
      <c r="Q268" t="s">
        <v>3230</v>
      </c>
      <c r="R268" t="s">
        <v>3243</v>
      </c>
      <c r="S268">
        <f t="shared" si="16"/>
        <v>8.8949843260188093</v>
      </c>
      <c r="T268" t="s">
        <v>3203</v>
      </c>
      <c r="U268" t="s">
        <v>3246</v>
      </c>
      <c r="V268" t="s">
        <v>3198</v>
      </c>
    </row>
    <row r="269" spans="1:22" ht="22" customHeight="1" x14ac:dyDescent="0.3">
      <c r="A269" s="5">
        <v>43891</v>
      </c>
      <c r="B269" s="16" t="str">
        <f t="shared" si="14"/>
        <v>March, 2020</v>
      </c>
      <c r="C269" s="16" t="str">
        <f t="shared" si="15"/>
        <v>March, 2020´</v>
      </c>
      <c r="D269" s="6" t="s">
        <v>126</v>
      </c>
      <c r="E269" s="11" t="s">
        <v>3314</v>
      </c>
      <c r="F269" s="6" t="s">
        <v>56</v>
      </c>
      <c r="G269" s="6" t="s">
        <v>401</v>
      </c>
      <c r="H269" s="6" t="s">
        <v>122</v>
      </c>
      <c r="I269" s="6" t="s">
        <v>45</v>
      </c>
      <c r="J269" s="6" t="s">
        <v>34</v>
      </c>
      <c r="K269" s="6" t="s">
        <v>318</v>
      </c>
      <c r="L269" s="6" t="s">
        <v>436</v>
      </c>
      <c r="M269" s="7">
        <v>120600</v>
      </c>
      <c r="N269" s="7">
        <v>120.6</v>
      </c>
      <c r="O269" s="7">
        <v>392000</v>
      </c>
      <c r="P269" t="s">
        <v>3218</v>
      </c>
      <c r="Q269" t="s">
        <v>3218</v>
      </c>
      <c r="R269" t="s">
        <v>3198</v>
      </c>
      <c r="S269">
        <f t="shared" si="16"/>
        <v>3.2504145936981756</v>
      </c>
      <c r="T269" t="s">
        <v>3259</v>
      </c>
      <c r="U269" t="s">
        <v>3230</v>
      </c>
      <c r="V269" t="s">
        <v>3225</v>
      </c>
    </row>
    <row r="270" spans="1:22" ht="22" customHeight="1" x14ac:dyDescent="0.3">
      <c r="A270" s="2">
        <v>43891</v>
      </c>
      <c r="B270" s="16" t="str">
        <f t="shared" si="14"/>
        <v>March, 2020</v>
      </c>
      <c r="C270" s="16" t="str">
        <f t="shared" si="15"/>
        <v>March, 2020´</v>
      </c>
      <c r="D270" s="3" t="s">
        <v>126</v>
      </c>
      <c r="E270" s="11" t="s">
        <v>3314</v>
      </c>
      <c r="F270" s="3" t="s">
        <v>56</v>
      </c>
      <c r="G270" s="3" t="s">
        <v>401</v>
      </c>
      <c r="H270" s="3" t="s">
        <v>316</v>
      </c>
      <c r="I270" s="3" t="s">
        <v>45</v>
      </c>
      <c r="J270" s="3" t="s">
        <v>34</v>
      </c>
      <c r="K270" s="3" t="s">
        <v>318</v>
      </c>
      <c r="L270" s="3" t="s">
        <v>532</v>
      </c>
      <c r="M270" s="4">
        <v>118895</v>
      </c>
      <c r="N270" s="4">
        <v>118.89</v>
      </c>
      <c r="O270" s="4">
        <v>387000</v>
      </c>
      <c r="P270" t="str">
        <f>IF(ISNUMBER(SEARCH("DIZONE",L270)),"Diuron",IF(ISNUMBER(SEARCH("GLUFOSINATE",L270)),"Glufosinate",IF(ISNUMBER(SEARCH("LAVA",L270)),"Tebuthiuron",IF(ISNUMBER(SEARCH("CARTAP",L270)),"Cartap Hydrochloride",IF(ISNUMBER(SEARCH("ZARTAN",L270)),"Metsulfuron",IF(ISNUMBER(SEARCH("METSULFURON",L270)),"Metsulfuron",IF(ISNUMBER(SEARCH("CHLORFLUAZURON",L270)),"Chlorfluazuron",IF(ISNUMBER(SEARCH("OMITE",L270)),"Propargite",IF(ISNUMBER(SEARCH("ORIS",L270)),"Amicarbazone",IF(ISNUMBER(SEARCH("AMICARBAZONE",L270)),"Amicarbazone",IF(ISNUMBER(SEARCH("2,4-D",L270)),"2,4-Dichlorophenoxyacetic Acid",IF(ISNUMBER(SEARCH("GLYPHOSATE",L270)),"Glyphosate",IF(ISNUMBER(SEARCH("FOMESAFEN",L270)),"Fomesafen","FIX IT!")))))))))))))</f>
        <v>Glyphosate</v>
      </c>
      <c r="Q270" t="s">
        <v>3218</v>
      </c>
      <c r="R270" t="s">
        <v>3198</v>
      </c>
      <c r="S270">
        <f t="shared" si="16"/>
        <v>3.2549728752260396</v>
      </c>
      <c r="T270" t="s">
        <v>3205</v>
      </c>
      <c r="U270" t="s">
        <v>3238</v>
      </c>
      <c r="V270" t="s">
        <v>3225</v>
      </c>
    </row>
    <row r="271" spans="1:22" ht="22" customHeight="1" x14ac:dyDescent="0.3">
      <c r="A271" s="5">
        <v>43891</v>
      </c>
      <c r="B271" s="16" t="str">
        <f t="shared" si="14"/>
        <v>March, 2020</v>
      </c>
      <c r="C271" s="16" t="str">
        <f t="shared" si="15"/>
        <v>March, 2020´</v>
      </c>
      <c r="D271" s="6" t="s">
        <v>126</v>
      </c>
      <c r="E271" s="11" t="s">
        <v>3314</v>
      </c>
      <c r="F271" s="6" t="s">
        <v>56</v>
      </c>
      <c r="G271" s="6" t="s">
        <v>401</v>
      </c>
      <c r="H271" s="6" t="s">
        <v>316</v>
      </c>
      <c r="I271" s="6" t="s">
        <v>45</v>
      </c>
      <c r="J271" s="6" t="s">
        <v>34</v>
      </c>
      <c r="K271" s="6" t="s">
        <v>318</v>
      </c>
      <c r="L271" s="6" t="s">
        <v>331</v>
      </c>
      <c r="M271" s="7">
        <v>241200</v>
      </c>
      <c r="N271" s="7">
        <v>241.2</v>
      </c>
      <c r="O271" s="7">
        <v>785000</v>
      </c>
      <c r="P271" t="str">
        <f>IF(ISNUMBER(SEARCH("DIZONE",L271)),"Diuron",IF(ISNUMBER(SEARCH("GLUFOSINATE",L271)),"Glufosinate",IF(ISNUMBER(SEARCH("LAVA",L271)),"Tebuthiuron",IF(ISNUMBER(SEARCH("CARTAP",L271)),"Cartap Hydrochloride",IF(ISNUMBER(SEARCH("ZARTAN",L271)),"Metsulfuron",IF(ISNUMBER(SEARCH("METSULFURON",L271)),"Metsulfuron",IF(ISNUMBER(SEARCH("CHLORFLUAZURON",L271)),"Chlorfluazuron",IF(ISNUMBER(SEARCH("OMITE",L271)),"Propargite",IF(ISNUMBER(SEARCH("ORIS",L271)),"Amicarbazone",IF(ISNUMBER(SEARCH("AMICARBAZONE",L271)),"Amicarbazone",IF(ISNUMBER(SEARCH("2,4-D",L271)),"2,4-Dichlorophenoxyacetic Acid",IF(ISNUMBER(SEARCH("GLYPHOSATE",L271)),"Glyphosate",IF(ISNUMBER(SEARCH("FOMESAFEN",L271)),"Fomesafen","FIX IT!")))))))))))))</f>
        <v>Glyphosate</v>
      </c>
      <c r="Q271" t="s">
        <v>3218</v>
      </c>
      <c r="R271" t="s">
        <v>3198</v>
      </c>
      <c r="S271">
        <f t="shared" si="16"/>
        <v>3.2545605306799334</v>
      </c>
      <c r="T271" t="s">
        <v>3200</v>
      </c>
      <c r="U271" t="s">
        <v>3234</v>
      </c>
      <c r="V271" t="s">
        <v>3225</v>
      </c>
    </row>
    <row r="272" spans="1:22" ht="22" customHeight="1" x14ac:dyDescent="0.3">
      <c r="A272" s="2">
        <v>43891</v>
      </c>
      <c r="B272" s="16" t="str">
        <f t="shared" si="14"/>
        <v>March, 2020</v>
      </c>
      <c r="C272" s="16" t="str">
        <f t="shared" si="15"/>
        <v>March, 2020´</v>
      </c>
      <c r="D272" s="3" t="s">
        <v>31</v>
      </c>
      <c r="E272" s="11" t="s">
        <v>3314</v>
      </c>
      <c r="F272" s="3" t="s">
        <v>32</v>
      </c>
      <c r="G272" s="3" t="s">
        <v>169</v>
      </c>
      <c r="H272" s="3" t="s">
        <v>122</v>
      </c>
      <c r="I272" s="3" t="s">
        <v>45</v>
      </c>
      <c r="J272" s="3" t="s">
        <v>34</v>
      </c>
      <c r="K272" s="3" t="s">
        <v>533</v>
      </c>
      <c r="L272" s="3" t="s">
        <v>358</v>
      </c>
      <c r="M272" s="4">
        <v>19800</v>
      </c>
      <c r="N272" s="4">
        <v>19.8</v>
      </c>
      <c r="O272" s="4">
        <v>287000</v>
      </c>
      <c r="P272" t="str">
        <f>IF(ISNUMBER(SEARCH("BIORISK",L272)),"Fertilizer",IF(ISNUMBER(SEARCH("DIFLUBENZURON",L272)),"Diflubenzuron",IF(ISNUMBER(SEARCH("K-TIONIC",L272)),"Fulvic Acids Fertilizers",IF(ISNUMBER(SEARCH("INICIATE",L272)),"Fipronil",IF(ISNUMBER(SEARCH("FIPRONIL",L272)),"Fipronil",IF(ISNUMBER(SEARCH("STAGE",L272)),"Clomazone",IF(ISNUMBER(SEARCH("CLOMAZONE",L272)),"Clomazone",IF(ISNUMBER(SEARCH("UNIMARK",L272)),"Metribuzin",IF(ISNUMBER(SEARCH("RIBUZIN",L272)),"Metribuzin",IF(ISNUMBER(SEARCH("UNITOP",L272)),"Not Identified","FIX IT!"))))))))))</f>
        <v>Diflubenzuron</v>
      </c>
      <c r="Q272" t="s">
        <v>3215</v>
      </c>
      <c r="R272" t="s">
        <v>3253</v>
      </c>
      <c r="S272">
        <f t="shared" si="16"/>
        <v>14.494949494949495</v>
      </c>
      <c r="T272" t="s">
        <v>3200</v>
      </c>
      <c r="U272" t="s">
        <v>3234</v>
      </c>
      <c r="V272" t="s">
        <v>3225</v>
      </c>
    </row>
    <row r="273" spans="1:22" ht="22" customHeight="1" x14ac:dyDescent="0.3">
      <c r="A273" s="5">
        <v>43889</v>
      </c>
      <c r="B273" s="16" t="str">
        <f t="shared" si="14"/>
        <v>February, 2020</v>
      </c>
      <c r="C273" s="16" t="str">
        <f t="shared" si="15"/>
        <v>February, 2020´</v>
      </c>
      <c r="D273" s="6" t="s">
        <v>31</v>
      </c>
      <c r="E273" s="11" t="s">
        <v>3314</v>
      </c>
      <c r="F273" s="6" t="s">
        <v>56</v>
      </c>
      <c r="G273" s="6" t="s">
        <v>200</v>
      </c>
      <c r="H273" s="6" t="s">
        <v>113</v>
      </c>
      <c r="I273" s="6" t="s">
        <v>45</v>
      </c>
      <c r="J273" s="6" t="s">
        <v>34</v>
      </c>
      <c r="K273" s="6" t="s">
        <v>145</v>
      </c>
      <c r="L273" s="6" t="s">
        <v>534</v>
      </c>
      <c r="M273" s="7">
        <v>23000</v>
      </c>
      <c r="N273" s="7">
        <v>23</v>
      </c>
      <c r="O273" s="7">
        <v>268000</v>
      </c>
      <c r="P273" t="str">
        <f>IF(ISNUMBER(SEARCH("BROWSER",L273)),"Picloran",IF(ISNUMBER(SEARCH("NAVIGATOR",L273)),"Picloran",IF(ISNUMBER(SEARCH("BIOZYME",L273)),"Mineral Fertilizer",IF(ISNUMBER(SEARCH("K-FOL",L273)),"Calcium Citrate",IF(ISNUMBER(SEARCH("FOLTRON",L273)),"NPK Fertilizer",IF(ISNUMBER(SEARCH("CYHALOTHRI",L273)),"Cyhalothrin",IF(ISNUMBER(SEARCH("ACEFATO",L273)),"Acephate",IF(ISNUMBER(SEARCH("ACEPHATE",L273)),"Acephate",IF(ISNUMBER(SEARCH("MICROTHIOL",L273)),"Sulfur",IF(ISNUMBER(SEARCH("PROPICONAZOLE",L273)),"Propiconazole",IF(ISNUMBER(SEARCH("METHOMYL",L273)),"Methomyl",IF(ISNUMBER(SEARCH("IMIDACLOPRID",L273)),"Imidacloprid",IF(ISNUMBER(SEARCH("ZONIC",L273)),"Amicarbazone",IF(ISNUMBER(SEARCH("CRESCENDO",L273)),"Triclopyr-Butyric",IF(ISNUMBER(SEARCH("IMAZETHAPYR",L273)),"Imazethapyr",IF(ISNUMBER(SEARCH("TRICLOPYR",L273)),"Triclopyr",IF(ISNUMBER(SEARCH("ISOPROPYLAMINE",L273)),"Isopropylamine",IF(ISNUMBER(SEARCH("ABAMECTIM",L273)),"Abamectin",IF(ISNUMBER(SEARCH("SPERTO",L273)),"Bifenthrin","FIX IT!")))))))))))))))))))</f>
        <v>Bifenthrin</v>
      </c>
      <c r="Q273" t="s">
        <v>3238</v>
      </c>
      <c r="R273" t="s">
        <v>3243</v>
      </c>
      <c r="S273">
        <f t="shared" si="16"/>
        <v>11.652173913043478</v>
      </c>
      <c r="T273" t="s">
        <v>3212</v>
      </c>
      <c r="U273" t="s">
        <v>3277</v>
      </c>
      <c r="V273" t="s">
        <v>3198</v>
      </c>
    </row>
    <row r="274" spans="1:22" ht="22" customHeight="1" x14ac:dyDescent="0.3">
      <c r="A274" s="2">
        <v>43889</v>
      </c>
      <c r="B274" s="16" t="str">
        <f t="shared" si="14"/>
        <v>February, 2020</v>
      </c>
      <c r="C274" s="16" t="str">
        <f t="shared" si="15"/>
        <v>February, 2020´</v>
      </c>
      <c r="D274" s="3" t="s">
        <v>107</v>
      </c>
      <c r="E274" s="11" t="s">
        <v>3314</v>
      </c>
      <c r="F274" s="3" t="s">
        <v>56</v>
      </c>
      <c r="G274" s="3" t="s">
        <v>108</v>
      </c>
      <c r="H274" s="3" t="s">
        <v>113</v>
      </c>
      <c r="I274" s="3" t="s">
        <v>45</v>
      </c>
      <c r="J274" s="3" t="s">
        <v>34</v>
      </c>
      <c r="K274" s="3" t="s">
        <v>395</v>
      </c>
      <c r="L274" s="13" t="s">
        <v>535</v>
      </c>
      <c r="M274" s="4">
        <v>25920</v>
      </c>
      <c r="N274" s="4">
        <v>25.92</v>
      </c>
      <c r="O274" s="13" t="s">
        <v>3323</v>
      </c>
      <c r="P274" t="str">
        <f>IF(ISNUMBER(SEARCH("TRICLON",L272)),"Triclopyr",IF(ISNUMBER(SEARCH("ABAMECTIN",L272)),"Abamectin",IF(ISNUMBER(SEARCH("PERITO",L272)),"Acephate",IF(ISNUMBER(SEARCH("GLUFOSINAT",L272)),"Gluphosinate",IF(ISNUMBER(SEARCH("FIPRONIL",L272)),"Fipronil",IF(ISNUMBER(SEARCH("ZARTAN",L272)),"Metsulfuron-methyl",IF(ISNUMBER(SEARCH("DIFLUBENZURON",L272)),"Diflubenzuron",IF(ISNUMBER(SEARCH("INICIATE",L272)),"Fipronil",IF(ISNUMBER(SEARCH("STAGE",L272)),"Clomazone",IF(ISNUMBER(SEARCH("CLOMAZON",L272)),"Clomazone",IF(ISNUMBER(SEARCH("UNIMARK",L272)),"Metribuzim",IF(ISNUMBER(SEARCH("ANCOSAR",L272)),"Sodium hydrogen Methylarsonate","FIX IT!"))))))))))))</f>
        <v>Diflubenzuron</v>
      </c>
      <c r="Q274" t="s">
        <v>3215</v>
      </c>
      <c r="R274" t="s">
        <v>3253</v>
      </c>
      <c r="S274">
        <f t="shared" si="16"/>
        <v>0</v>
      </c>
      <c r="T274" t="s">
        <v>3212</v>
      </c>
      <c r="U274" t="s">
        <v>3277</v>
      </c>
      <c r="V274" t="s">
        <v>3198</v>
      </c>
    </row>
    <row r="275" spans="1:22" ht="22" customHeight="1" x14ac:dyDescent="0.3">
      <c r="A275" s="5">
        <v>43889</v>
      </c>
      <c r="B275" s="16" t="str">
        <f t="shared" si="14"/>
        <v>February, 2020</v>
      </c>
      <c r="C275" s="16" t="str">
        <f t="shared" si="15"/>
        <v>February, 2020´</v>
      </c>
      <c r="D275" s="6" t="s">
        <v>31</v>
      </c>
      <c r="E275" s="11" t="s">
        <v>3314</v>
      </c>
      <c r="F275" s="6" t="s">
        <v>32</v>
      </c>
      <c r="G275" s="6" t="s">
        <v>200</v>
      </c>
      <c r="H275" s="6" t="s">
        <v>113</v>
      </c>
      <c r="I275" s="6" t="s">
        <v>45</v>
      </c>
      <c r="J275" s="6" t="s">
        <v>34</v>
      </c>
      <c r="K275" s="6" t="s">
        <v>203</v>
      </c>
      <c r="L275" s="6" t="s">
        <v>508</v>
      </c>
      <c r="M275" s="7">
        <v>112250</v>
      </c>
      <c r="N275" s="7">
        <v>112.25</v>
      </c>
      <c r="O275" s="7">
        <v>1307000</v>
      </c>
      <c r="P275" t="str">
        <f>IF(ISNUMBER(SEARCH("BROWSER",L275)),"Picloran",IF(ISNUMBER(SEARCH("NAVIGATOR",L275)),"Picloran",IF(ISNUMBER(SEARCH("BIOZYME",L275)),"Mineral Fertilizer",IF(ISNUMBER(SEARCH("K-FOL",L275)),"Calcium Citrate",IF(ISNUMBER(SEARCH("FOLTRON",L275)),"NPK Fertilizer",IF(ISNUMBER(SEARCH("CYHALOTHRI",L275)),"Cyhalothrin",IF(ISNUMBER(SEARCH("ACEFATO",L275)),"Acephate",IF(ISNUMBER(SEARCH("ACEPHATE",L275)),"Acephate",IF(ISNUMBER(SEARCH("MICROTHIOL",L275)),"Sulfur",IF(ISNUMBER(SEARCH("PROPICONAZOLE",L275)),"Propiconazole",IF(ISNUMBER(SEARCH("METHOMYL",L275)),"Methomyl",IF(ISNUMBER(SEARCH("IMIDACLOPRID",L275)),"Imidacloprid",IF(ISNUMBER(SEARCH("ZONIC",L275)),"Amicarbazone",IF(ISNUMBER(SEARCH("CRESCENDO",L275)),"Triclopyr-Butyric",IF(ISNUMBER(SEARCH("IMAZETHAPYR",L275)),"Imazethapyr",IF(ISNUMBER(SEARCH("TRICLOPYR",L275)),"Triclopyr",IF(ISNUMBER(SEARCH("ISOPROPYLAMINE",L275)),"Isopropylamine",IF(ISNUMBER(SEARCH("ABAMECTIM",L275)),"Abamectin",IF(ISNUMBER(SEARCH("SPERTO",L275)),"Bifenthrin","FIX IT!")))))))))))))))))))</f>
        <v>Acephate</v>
      </c>
      <c r="Q275" t="s">
        <v>3230</v>
      </c>
      <c r="R275" t="s">
        <v>3243</v>
      </c>
      <c r="S275">
        <f t="shared" si="16"/>
        <v>11.643652561247215</v>
      </c>
      <c r="T275" t="s">
        <v>3214</v>
      </c>
      <c r="U275" t="s">
        <v>3288</v>
      </c>
      <c r="V275" t="s">
        <v>3198</v>
      </c>
    </row>
    <row r="276" spans="1:22" ht="22" customHeight="1" x14ac:dyDescent="0.3">
      <c r="A276" s="2">
        <v>43889</v>
      </c>
      <c r="B276" s="16" t="str">
        <f t="shared" si="14"/>
        <v>February, 2020</v>
      </c>
      <c r="C276" s="16" t="str">
        <f t="shared" si="15"/>
        <v>February, 2020´</v>
      </c>
      <c r="D276" s="3" t="s">
        <v>107</v>
      </c>
      <c r="E276" s="11" t="s">
        <v>3314</v>
      </c>
      <c r="F276" s="3" t="s">
        <v>32</v>
      </c>
      <c r="G276" s="3" t="s">
        <v>108</v>
      </c>
      <c r="H276" s="3" t="s">
        <v>113</v>
      </c>
      <c r="I276" s="3" t="s">
        <v>45</v>
      </c>
      <c r="J276" s="3" t="s">
        <v>34</v>
      </c>
      <c r="K276" s="3" t="s">
        <v>187</v>
      </c>
      <c r="L276" s="3" t="s">
        <v>536</v>
      </c>
      <c r="M276" s="4">
        <v>23446</v>
      </c>
      <c r="N276" s="4">
        <v>23.45</v>
      </c>
      <c r="O276" s="4">
        <v>181000</v>
      </c>
      <c r="P276" t="str">
        <f>IF(ISNUMBER(SEARCH("BIORISK",L276)),"Fertilizer",IF(ISNUMBER(SEARCH("DIFLUBENZURON",L276)),"Diflubenzuron",IF(ISNUMBER(SEARCH("K-TIONIC",L276)),"Fulvic Acids Fertilizers",IF(ISNUMBER(SEARCH("INICIATE",L276)),"Fipronil",IF(ISNUMBER(SEARCH("FIPRONIL",L276)),"Fipronil",IF(ISNUMBER(SEARCH("STAGE",L276)),"Clomazone",IF(ISNUMBER(SEARCH("CLOMAZONE",L276)),"Clomazone",IF(ISNUMBER(SEARCH("UNIMARK",L276)),"Metribuzin",IF(ISNUMBER(SEARCH("RIBUZIN",L276)),"Metribuzin",IF(ISNUMBER(SEARCH("UNITOP",L276)),"Not Identified","FIX IT!"))))))))))</f>
        <v>Clomazone</v>
      </c>
      <c r="Q276" t="s">
        <v>3246</v>
      </c>
      <c r="R276" t="s">
        <v>3198</v>
      </c>
      <c r="S276">
        <f t="shared" si="16"/>
        <v>7.719866928260684</v>
      </c>
      <c r="T276" t="s">
        <v>3292</v>
      </c>
      <c r="U276" t="s">
        <v>3269</v>
      </c>
      <c r="V276" t="s">
        <v>3216</v>
      </c>
    </row>
    <row r="277" spans="1:22" ht="22" customHeight="1" x14ac:dyDescent="0.3">
      <c r="A277" s="5">
        <v>43889</v>
      </c>
      <c r="B277" s="16" t="str">
        <f t="shared" si="14"/>
        <v>February, 2020</v>
      </c>
      <c r="C277" s="16" t="str">
        <f t="shared" si="15"/>
        <v>February, 2020´</v>
      </c>
      <c r="D277" s="6" t="s">
        <v>31</v>
      </c>
      <c r="E277" s="11" t="s">
        <v>3314</v>
      </c>
      <c r="F277" s="6" t="s">
        <v>32</v>
      </c>
      <c r="G277" s="6" t="s">
        <v>200</v>
      </c>
      <c r="H277" s="6" t="s">
        <v>113</v>
      </c>
      <c r="I277" s="6" t="s">
        <v>45</v>
      </c>
      <c r="J277" s="6" t="s">
        <v>34</v>
      </c>
      <c r="K277" s="6" t="s">
        <v>95</v>
      </c>
      <c r="L277" s="6" t="s">
        <v>537</v>
      </c>
      <c r="M277" s="7">
        <v>38560</v>
      </c>
      <c r="N277" s="7">
        <v>38.56</v>
      </c>
      <c r="O277" s="7">
        <v>120000</v>
      </c>
      <c r="P277" t="str">
        <f>IF(ISNUMBER(SEARCH("TRICLON",L275)),"Triclopyr",IF(ISNUMBER(SEARCH("ABAMECTIN",L275)),"Abamectin",IF(ISNUMBER(SEARCH("PERITO",L275)),"Acephate",IF(ISNUMBER(SEARCH("GLUFOSINAT",L275)),"Gluphosinate",IF(ISNUMBER(SEARCH("FIPRONIL",L275)),"Fipronil",IF(ISNUMBER(SEARCH("ZARTAN",L275)),"Metsulfuron-methyl",IF(ISNUMBER(SEARCH("DIFLUBENZURON",L275)),"Diflubenzuron",IF(ISNUMBER(SEARCH("INICIATE",L275)),"Fipronil",IF(ISNUMBER(SEARCH("STAGE",L275)),"Clomazone",IF(ISNUMBER(SEARCH("CLOMAZON",L275)),"Clomazone",IF(ISNUMBER(SEARCH("UNIMARK",L275)),"Metribuzim",IF(ISNUMBER(SEARCH("ANCOSAR",L275)),"Sodium hydrogen Methylarsonate","FIX IT!"))))))))))))</f>
        <v>Acephate</v>
      </c>
      <c r="Q277" t="s">
        <v>3230</v>
      </c>
      <c r="R277" t="s">
        <v>3243</v>
      </c>
      <c r="S277">
        <f t="shared" si="16"/>
        <v>3.1120331950207469</v>
      </c>
      <c r="T277" t="s">
        <v>3259</v>
      </c>
      <c r="U277" t="s">
        <v>3230</v>
      </c>
      <c r="V277" t="s">
        <v>3225</v>
      </c>
    </row>
    <row r="278" spans="1:22" ht="22" customHeight="1" x14ac:dyDescent="0.3">
      <c r="A278" s="2">
        <v>43889</v>
      </c>
      <c r="B278" s="16" t="str">
        <f t="shared" si="14"/>
        <v>February, 2020</v>
      </c>
      <c r="C278" s="16" t="str">
        <f t="shared" si="15"/>
        <v>February, 2020´</v>
      </c>
      <c r="D278" s="3" t="s">
        <v>31</v>
      </c>
      <c r="E278" s="11" t="s">
        <v>3314</v>
      </c>
      <c r="F278" s="3" t="s">
        <v>32</v>
      </c>
      <c r="G278" s="3" t="s">
        <v>200</v>
      </c>
      <c r="H278" s="3" t="s">
        <v>113</v>
      </c>
      <c r="I278" s="3" t="s">
        <v>45</v>
      </c>
      <c r="J278" s="3" t="s">
        <v>34</v>
      </c>
      <c r="K278" s="3" t="s">
        <v>145</v>
      </c>
      <c r="L278" s="3" t="s">
        <v>221</v>
      </c>
      <c r="M278" s="4">
        <v>23000</v>
      </c>
      <c r="N278" s="4">
        <v>23</v>
      </c>
      <c r="O278" s="4">
        <v>268000</v>
      </c>
      <c r="P278" t="str">
        <f>IF(ISNUMBER(SEARCH("BROWSER",L278)),"Picloran",IF(ISNUMBER(SEARCH("NAVIGATOR",L278)),"Picloran",IF(ISNUMBER(SEARCH("BIOZYME",L278)),"Mineral Fertilizer",IF(ISNUMBER(SEARCH("K-FOL",L278)),"Calcium Citrate",IF(ISNUMBER(SEARCH("FOLTRON",L278)),"NPK Fertilizer",IF(ISNUMBER(SEARCH("CYHALOTHRI",L278)),"Cyhalothrin",IF(ISNUMBER(SEARCH("ACEFATO",L278)),"Acephate",IF(ISNUMBER(SEARCH("ACEPHATE",L278)),"Acephate",IF(ISNUMBER(SEARCH("MICROTHIOL",L278)),"Sulfur",IF(ISNUMBER(SEARCH("PROPICONAZOLE",L278)),"Propiconazole",IF(ISNUMBER(SEARCH("METHOMYL",L278)),"Methomyl",IF(ISNUMBER(SEARCH("IMIDACLOPRID",L278)),"Imidacloprid",IF(ISNUMBER(SEARCH("ZONIC",L278)),"Amicarbazone",IF(ISNUMBER(SEARCH("CRESCENDO",L278)),"Triclopyr-Butyric",IF(ISNUMBER(SEARCH("IMAZETHAPYR",L278)),"Imazethapyr",IF(ISNUMBER(SEARCH("TRICLOPYR",L278)),"Triclopyr",IF(ISNUMBER(SEARCH("ISOPROPYLAMINE",L278)),"Isopropylamine",IF(ISNUMBER(SEARCH("ABAMECTIM",L278)),"Abamectin",IF(ISNUMBER(SEARCH("SPERTO",L278)),"Bifenthrin","FIX IT!")))))))))))))))))))</f>
        <v>Bifenthrin</v>
      </c>
      <c r="Q278" t="s">
        <v>3238</v>
      </c>
      <c r="R278" t="s">
        <v>3243</v>
      </c>
      <c r="S278">
        <f t="shared" si="16"/>
        <v>11.652173913043478</v>
      </c>
      <c r="T278" t="s">
        <v>3259</v>
      </c>
      <c r="U278" t="s">
        <v>3230</v>
      </c>
      <c r="V278" t="s">
        <v>3225</v>
      </c>
    </row>
    <row r="279" spans="1:22" ht="22" customHeight="1" x14ac:dyDescent="0.3">
      <c r="A279" s="5">
        <v>43889</v>
      </c>
      <c r="B279" s="16" t="str">
        <f t="shared" si="14"/>
        <v>February, 2020</v>
      </c>
      <c r="C279" s="16" t="str">
        <f t="shared" si="15"/>
        <v>February, 2020´</v>
      </c>
      <c r="D279" s="6" t="s">
        <v>31</v>
      </c>
      <c r="E279" s="11" t="s">
        <v>3314</v>
      </c>
      <c r="F279" s="6" t="s">
        <v>32</v>
      </c>
      <c r="G279" s="6" t="s">
        <v>131</v>
      </c>
      <c r="H279" s="6" t="s">
        <v>113</v>
      </c>
      <c r="I279" s="6" t="s">
        <v>45</v>
      </c>
      <c r="J279" s="6" t="s">
        <v>34</v>
      </c>
      <c r="K279" s="6" t="s">
        <v>145</v>
      </c>
      <c r="L279" s="14" t="s">
        <v>538</v>
      </c>
      <c r="M279" s="7">
        <v>17400</v>
      </c>
      <c r="N279" s="7">
        <v>17.399999999999999</v>
      </c>
      <c r="O279" s="7">
        <v>203000</v>
      </c>
      <c r="P279" t="str">
        <f>IF(ISNUMBER(SEARCH("IMAZETAPYR",L279)),"Imazetapyr",IF(ISNUMBER(SEARCH("VITAVAX",L279)),"Carboxin",IF(ISNUMBER(SEARCH("CARBOXIN",L279)),"Carboxin",IF(ISNUMBER(SEARCH("CONDAX",L279)),"Imazetapyr",IF(ISNUMBER(SEARCH("CLETHODIM",L279)),"Clethodim",IF(ISNUMBER(SEARCH("JACARE",L279)),"2,4-D Acid",IF(ISNUMBER(SEARCH("LEOPARD",L279)),"Picloram",IF(ISNUMBER(SEARCH("ZOXYSTROBIN",L279)),"Azoxystrobin",IF(ISNUMBER(SEARCH("MANCOZEB",L279)),"Mancozeb",IF(ISNUMBER(SEARCH("AZOXYS",L279)),"Azoxystrobin",IF(ISNUMBER(SEARCH("FIPRON",L279)),"Fipronil",IF(ISNUMBER(SEARCH("ACEF",L279)),"Acephate",IF(ISNUMBER(SEARCH("ACETAMIPRID",L279)),"Acetamiprid",IF(ISNUMBER(SEARCH("ALUMINIUM PHOSPHIDE",L279)),"Aluminium Phosphide",IF(ISNUMBER(SEARCH("RANMAN",L279)),"Cyazofamid",IF(ISNUMBER(SEARCH("BIFENTRINA",L279)),"Bifenthrin","FIX IT!"))))))))))))))))</f>
        <v>Acetamiprid</v>
      </c>
      <c r="Q279" t="s">
        <v>3234</v>
      </c>
      <c r="R279" t="s">
        <v>3243</v>
      </c>
      <c r="S279">
        <f t="shared" si="16"/>
        <v>11.666666666666666</v>
      </c>
      <c r="T279" t="s">
        <v>3207</v>
      </c>
      <c r="U279" t="s">
        <v>3235</v>
      </c>
      <c r="V279" t="s">
        <v>3216</v>
      </c>
    </row>
    <row r="280" spans="1:22" ht="22" customHeight="1" x14ac:dyDescent="0.3">
      <c r="A280" s="2">
        <v>43889</v>
      </c>
      <c r="B280" s="16" t="str">
        <f t="shared" si="14"/>
        <v>February, 2020</v>
      </c>
      <c r="C280" s="16" t="str">
        <f t="shared" si="15"/>
        <v>February, 2020´</v>
      </c>
      <c r="D280" s="3" t="s">
        <v>31</v>
      </c>
      <c r="E280" s="11" t="s">
        <v>3314</v>
      </c>
      <c r="F280" s="3" t="s">
        <v>32</v>
      </c>
      <c r="G280" s="3" t="s">
        <v>131</v>
      </c>
      <c r="H280" s="3" t="s">
        <v>113</v>
      </c>
      <c r="I280" s="3" t="s">
        <v>45</v>
      </c>
      <c r="J280" s="3" t="s">
        <v>34</v>
      </c>
      <c r="K280" s="3" t="s">
        <v>145</v>
      </c>
      <c r="L280" s="3" t="s">
        <v>538</v>
      </c>
      <c r="M280" s="4">
        <v>17400</v>
      </c>
      <c r="N280" s="4">
        <v>17.399999999999999</v>
      </c>
      <c r="O280" s="4">
        <v>203000</v>
      </c>
      <c r="P280" t="str">
        <f>IF(ISNUMBER(SEARCH("IMAZETAPYR",L280)),"Imazetapyr",IF(ISNUMBER(SEARCH("VITAVAX",L280)),"Carboxin",IF(ISNUMBER(SEARCH("CARBOXIN",L280)),"Carboxin",IF(ISNUMBER(SEARCH("CONDAX",L280)),"Imazetapyr",IF(ISNUMBER(SEARCH("CLETHODIM",L280)),"Clethodim",IF(ISNUMBER(SEARCH("JACARE",L280)),"2,4-D Acid",IF(ISNUMBER(SEARCH("LEOPARD",L280)),"Picloram",IF(ISNUMBER(SEARCH("ZOXYSTROBIN",L280)),"Azoxystrobin",IF(ISNUMBER(SEARCH("MANCOZEB",L280)),"Mancozeb",IF(ISNUMBER(SEARCH("AZOXYS",L280)),"Azoxystrobin",IF(ISNUMBER(SEARCH("FIPRON",L280)),"Fipronil",IF(ISNUMBER(SEARCH("ACEF",L280)),"Acephate",IF(ISNUMBER(SEARCH("ACETAMIPRID",L280)),"Acetamiprid",IF(ISNUMBER(SEARCH("ALUMINIUM PHOSPHIDE",L280)),"Aluminium Phosphide",IF(ISNUMBER(SEARCH("RANMAN",L280)),"Cyazofamid",IF(ISNUMBER(SEARCH("BIFENTRINA",L280)),"Bifenthrin","FIX IT!"))))))))))))))))</f>
        <v>Acetamiprid</v>
      </c>
      <c r="Q280" t="s">
        <v>3234</v>
      </c>
      <c r="R280" t="s">
        <v>3243</v>
      </c>
      <c r="S280">
        <f t="shared" si="16"/>
        <v>11.666666666666666</v>
      </c>
      <c r="T280" t="s">
        <v>3206</v>
      </c>
      <c r="U280" t="s">
        <v>3231</v>
      </c>
      <c r="V280" t="s">
        <v>3242</v>
      </c>
    </row>
    <row r="281" spans="1:22" ht="22" customHeight="1" x14ac:dyDescent="0.3">
      <c r="A281" s="5">
        <v>43887</v>
      </c>
      <c r="B281" s="16" t="str">
        <f t="shared" si="14"/>
        <v>February, 2020</v>
      </c>
      <c r="C281" s="16" t="str">
        <f t="shared" si="15"/>
        <v>February, 2020´</v>
      </c>
      <c r="D281" s="6" t="s">
        <v>31</v>
      </c>
      <c r="E281" s="11" t="s">
        <v>3314</v>
      </c>
      <c r="F281" s="6" t="s">
        <v>32</v>
      </c>
      <c r="G281" s="6" t="s">
        <v>36</v>
      </c>
      <c r="H281" s="6" t="s">
        <v>42</v>
      </c>
      <c r="I281" s="6" t="s">
        <v>45</v>
      </c>
      <c r="J281" s="6" t="s">
        <v>34</v>
      </c>
      <c r="K281" s="6" t="s">
        <v>48</v>
      </c>
      <c r="L281" s="6" t="s">
        <v>539</v>
      </c>
      <c r="M281" s="7">
        <v>20132</v>
      </c>
      <c r="N281" s="7">
        <v>20.13</v>
      </c>
      <c r="O281" s="7">
        <v>326000</v>
      </c>
      <c r="P281" t="s">
        <v>3212</v>
      </c>
      <c r="Q281" t="s">
        <v>3277</v>
      </c>
      <c r="R281" t="s">
        <v>3198</v>
      </c>
      <c r="S281">
        <f t="shared" si="16"/>
        <v>16.193125372541228</v>
      </c>
      <c r="T281" t="s">
        <v>3203</v>
      </c>
      <c r="U281" t="s">
        <v>3246</v>
      </c>
      <c r="V281" t="s">
        <v>3198</v>
      </c>
    </row>
    <row r="282" spans="1:22" ht="22" customHeight="1" x14ac:dyDescent="0.3">
      <c r="A282" s="2">
        <v>43887</v>
      </c>
      <c r="B282" s="16" t="str">
        <f t="shared" si="14"/>
        <v>February, 2020</v>
      </c>
      <c r="C282" s="16" t="str">
        <f t="shared" si="15"/>
        <v>February, 2020´</v>
      </c>
      <c r="D282" s="3" t="s">
        <v>31</v>
      </c>
      <c r="E282" s="11" t="s">
        <v>3314</v>
      </c>
      <c r="F282" s="3" t="s">
        <v>32</v>
      </c>
      <c r="G282" s="3" t="s">
        <v>36</v>
      </c>
      <c r="H282" s="3" t="s">
        <v>42</v>
      </c>
      <c r="I282" s="3" t="s">
        <v>45</v>
      </c>
      <c r="J282" s="3" t="s">
        <v>34</v>
      </c>
      <c r="K282" s="3" t="s">
        <v>48</v>
      </c>
      <c r="L282" s="3" t="s">
        <v>540</v>
      </c>
      <c r="M282" s="4">
        <v>12216</v>
      </c>
      <c r="N282" s="4">
        <v>12.22</v>
      </c>
      <c r="O282" s="4">
        <v>198000</v>
      </c>
      <c r="P282" t="s">
        <v>3212</v>
      </c>
      <c r="Q282" t="s">
        <v>3277</v>
      </c>
      <c r="R282" t="s">
        <v>3198</v>
      </c>
      <c r="S282">
        <f t="shared" si="16"/>
        <v>16.208251473477407</v>
      </c>
      <c r="T282" t="s">
        <v>3259</v>
      </c>
      <c r="U282" t="s">
        <v>3230</v>
      </c>
      <c r="V282" t="s">
        <v>3225</v>
      </c>
    </row>
    <row r="283" spans="1:22" ht="22" customHeight="1" x14ac:dyDescent="0.3">
      <c r="A283" s="5">
        <v>43887</v>
      </c>
      <c r="B283" s="16" t="str">
        <f t="shared" si="14"/>
        <v>February, 2020</v>
      </c>
      <c r="C283" s="16" t="str">
        <f t="shared" si="15"/>
        <v>February, 2020´</v>
      </c>
      <c r="D283" s="6" t="s">
        <v>31</v>
      </c>
      <c r="E283" s="11" t="s">
        <v>3314</v>
      </c>
      <c r="F283" s="6" t="s">
        <v>32</v>
      </c>
      <c r="G283" s="6" t="s">
        <v>36</v>
      </c>
      <c r="H283" s="6" t="s">
        <v>42</v>
      </c>
      <c r="I283" s="6" t="s">
        <v>45</v>
      </c>
      <c r="J283" s="6" t="s">
        <v>34</v>
      </c>
      <c r="K283" s="6" t="s">
        <v>48</v>
      </c>
      <c r="L283" s="6" t="s">
        <v>541</v>
      </c>
      <c r="M283" s="7">
        <v>36093</v>
      </c>
      <c r="N283" s="7">
        <v>36.090000000000003</v>
      </c>
      <c r="O283" s="7">
        <v>585000</v>
      </c>
      <c r="P283" t="s">
        <v>3214</v>
      </c>
      <c r="Q283" t="s">
        <v>3288</v>
      </c>
      <c r="R283" t="s">
        <v>3198</v>
      </c>
      <c r="S283">
        <f t="shared" si="16"/>
        <v>16.208129000083119</v>
      </c>
      <c r="T283" t="s">
        <v>3226</v>
      </c>
      <c r="U283" t="s">
        <v>3261</v>
      </c>
      <c r="V283" t="s">
        <v>3243</v>
      </c>
    </row>
    <row r="284" spans="1:22" ht="22" customHeight="1" x14ac:dyDescent="0.3">
      <c r="A284" s="2">
        <v>43887</v>
      </c>
      <c r="B284" s="16" t="str">
        <f t="shared" si="14"/>
        <v>February, 2020</v>
      </c>
      <c r="C284" s="16" t="str">
        <f t="shared" si="15"/>
        <v>February, 2020´</v>
      </c>
      <c r="D284" s="3" t="s">
        <v>31</v>
      </c>
      <c r="E284" s="11" t="s">
        <v>3314</v>
      </c>
      <c r="F284" s="3" t="s">
        <v>56</v>
      </c>
      <c r="G284" s="3" t="s">
        <v>77</v>
      </c>
      <c r="H284" s="3" t="s">
        <v>82</v>
      </c>
      <c r="I284" s="3" t="s">
        <v>45</v>
      </c>
      <c r="J284" s="3" t="s">
        <v>34</v>
      </c>
      <c r="K284" s="3" t="s">
        <v>84</v>
      </c>
      <c r="L284" s="3" t="s">
        <v>542</v>
      </c>
      <c r="M284" s="4">
        <v>14932</v>
      </c>
      <c r="N284" s="4">
        <v>14.93</v>
      </c>
      <c r="O284" s="4">
        <v>60500</v>
      </c>
      <c r="P284" t="str">
        <f>IF(ISNUMBER(SEARCH("BROWSER",L284)),"Picloran",IF(ISNUMBER(SEARCH("NAVIGATOR",L284)),"Picloran",IF(ISNUMBER(SEARCH("BIOZYME",L284)),"Mineral Fertilizer",IF(ISNUMBER(SEARCH("K-FOL",L284)),"Calcium Citrate",IF(ISNUMBER(SEARCH("FOLTRON",L284)),"NPK Fertilizer",IF(ISNUMBER(SEARCH("CYHALOTHRI",L284)),"Cyhalothrin",IF(ISNUMBER(SEARCH("ACEFATO",L284)),"Acephate",IF(ISNUMBER(SEARCH("ACEPHATE",L284)),"Acephate",IF(ISNUMBER(SEARCH("MICROTHIOL",L284)),"Sulfur",IF(ISNUMBER(SEARCH("PROPICONAZOLE",L284)),"Propiconazole",IF(ISNUMBER(SEARCH("METHOMYL",L284)),"Methomyl",IF(ISNUMBER(SEARCH("IMIDACLOPRID",L284)),"Imidacloprid",IF(ISNUMBER(SEARCH("ZONIC",L284)),"Amicarbazone",IF(ISNUMBER(SEARCH("CRESCENDO",L284)),"Triclopyr-Butyric",IF(ISNUMBER(SEARCH("IMAZETHAPYR",L284)),"Imazethapyr",IF(ISNUMBER(SEARCH("TRICLOPYR",L284)),"Triclopyr",IF(ISNUMBER(SEARCH("ISOPROPYLAMINE",L284)),"Isopropylamine",IF(ISNUMBER(SEARCH("ABAMECTIM",L284)),"Abamectin",IF(ISNUMBER(SEARCH("SPERTO",L284)),"Bifenthrin","FIX IT!")))))))))))))))))))</f>
        <v>Isopropylamine</v>
      </c>
      <c r="Q284" t="s">
        <v>3269</v>
      </c>
      <c r="R284" t="s">
        <v>3216</v>
      </c>
      <c r="S284">
        <f t="shared" si="16"/>
        <v>4.051701044736137</v>
      </c>
      <c r="T284" t="s">
        <v>3305</v>
      </c>
      <c r="U284" t="s">
        <v>3247</v>
      </c>
      <c r="V284" t="s">
        <v>3242</v>
      </c>
    </row>
    <row r="285" spans="1:22" ht="22" customHeight="1" x14ac:dyDescent="0.3">
      <c r="A285" s="5">
        <v>43886</v>
      </c>
      <c r="B285" s="16" t="str">
        <f t="shared" si="14"/>
        <v>February, 2020</v>
      </c>
      <c r="C285" s="16" t="str">
        <f t="shared" si="15"/>
        <v>February, 2020´</v>
      </c>
      <c r="D285" s="6" t="s">
        <v>31</v>
      </c>
      <c r="E285" s="11" t="s">
        <v>3314</v>
      </c>
      <c r="F285" s="6" t="s">
        <v>32</v>
      </c>
      <c r="G285" s="6" t="s">
        <v>180</v>
      </c>
      <c r="H285" s="6" t="s">
        <v>122</v>
      </c>
      <c r="I285" s="6" t="s">
        <v>45</v>
      </c>
      <c r="J285" s="6" t="s">
        <v>34</v>
      </c>
      <c r="K285" s="6" t="s">
        <v>145</v>
      </c>
      <c r="L285" s="6" t="s">
        <v>543</v>
      </c>
      <c r="M285" s="7">
        <v>11400</v>
      </c>
      <c r="N285" s="7">
        <v>11.4</v>
      </c>
      <c r="O285" s="7">
        <v>72600</v>
      </c>
      <c r="P285" t="s">
        <v>3226</v>
      </c>
      <c r="Q285" t="str">
        <f>VLOOKUP(P285,T:V,2,FALSE)</f>
        <v>Barão</v>
      </c>
      <c r="R285" t="s">
        <v>3243</v>
      </c>
      <c r="S285">
        <f t="shared" si="16"/>
        <v>6.3684210526315788</v>
      </c>
      <c r="T285" t="s">
        <v>3206</v>
      </c>
      <c r="U285" t="s">
        <v>3231</v>
      </c>
      <c r="V285" t="s">
        <v>3242</v>
      </c>
    </row>
    <row r="286" spans="1:22" ht="22" customHeight="1" x14ac:dyDescent="0.3">
      <c r="A286" s="2">
        <v>43883</v>
      </c>
      <c r="B286" s="16" t="str">
        <f t="shared" si="14"/>
        <v>February, 2020</v>
      </c>
      <c r="C286" s="16" t="str">
        <f t="shared" si="15"/>
        <v>February, 2020´</v>
      </c>
      <c r="D286" s="3" t="s">
        <v>107</v>
      </c>
      <c r="E286" s="11" t="s">
        <v>3314</v>
      </c>
      <c r="F286" s="3" t="s">
        <v>56</v>
      </c>
      <c r="G286" s="3" t="s">
        <v>108</v>
      </c>
      <c r="H286" s="3" t="s">
        <v>133</v>
      </c>
      <c r="I286" s="3" t="s">
        <v>45</v>
      </c>
      <c r="J286" s="3" t="s">
        <v>34</v>
      </c>
      <c r="K286" s="3" t="s">
        <v>116</v>
      </c>
      <c r="L286" s="3" t="s">
        <v>544</v>
      </c>
      <c r="M286" s="4">
        <v>154320.01</v>
      </c>
      <c r="N286" s="4">
        <v>154.32</v>
      </c>
      <c r="O286" s="4">
        <v>2928000</v>
      </c>
      <c r="P286" t="str">
        <f>IF(ISNUMBER(SEARCH("BROWSER",L286)),"Picloran",IF(ISNUMBER(SEARCH("NAVIGATOR",L286)),"Picloran",IF(ISNUMBER(SEARCH("BIOZYME",L286)),"Mineral Fertilizer",IF(ISNUMBER(SEARCH("K-FOL",L286)),"Calcium Citrate",IF(ISNUMBER(SEARCH("FOLTRON",L286)),"NPK Fertilizer",IF(ISNUMBER(SEARCH("CYHALOTHRI",L286)),"Cyhalothrin",IF(ISNUMBER(SEARCH("ACEFATO",L286)),"Acephate",IF(ISNUMBER(SEARCH("ACEPHATE",L286)),"Acephate",IF(ISNUMBER(SEARCH("MICROTHIOL",L286)),"Sulfur",IF(ISNUMBER(SEARCH("PROPICONAZOLE",L286)),"Propiconazole",IF(ISNUMBER(SEARCH("METHOMYL",L286)),"Methomyl",IF(ISNUMBER(SEARCH("IMIDACLOPRID",L286)),"Imidacloprid",IF(ISNUMBER(SEARCH("ZONIC",L286)),"Amicarbazone",IF(ISNUMBER(SEARCH("CRESCENDO",L286)),"Triclopyr-Butyric",IF(ISNUMBER(SEARCH("IMAZETHAPYR",L286)),"Imazethapyr",IF(ISNUMBER(SEARCH("TRICLOPYR",L286)),"Triclopyr",IF(ISNUMBER(SEARCH("ISOPROPYLAMINE",L286)),"Isopropylamine",IF(ISNUMBER(SEARCH("ABAMECTIM",L286)),"Abamectin",IF(ISNUMBER(SEARCH("SPERTO",L286)),"Bifenthrin","FIX IT!")))))))))))))))))))</f>
        <v>Acephate</v>
      </c>
      <c r="Q286" t="s">
        <v>3230</v>
      </c>
      <c r="R286" t="s">
        <v>3243</v>
      </c>
      <c r="S286">
        <f t="shared" si="16"/>
        <v>18.973560201298586</v>
      </c>
      <c r="T286" t="s">
        <v>3205</v>
      </c>
      <c r="U286" t="s">
        <v>3238</v>
      </c>
      <c r="V286" t="s">
        <v>3225</v>
      </c>
    </row>
    <row r="287" spans="1:22" ht="22" customHeight="1" x14ac:dyDescent="0.3">
      <c r="A287" s="5">
        <v>43883</v>
      </c>
      <c r="B287" s="16" t="str">
        <f t="shared" si="14"/>
        <v>February, 2020</v>
      </c>
      <c r="C287" s="16" t="str">
        <f t="shared" si="15"/>
        <v>February, 2020´</v>
      </c>
      <c r="D287" s="6" t="s">
        <v>31</v>
      </c>
      <c r="E287" s="11" t="s">
        <v>3314</v>
      </c>
      <c r="F287" s="6" t="s">
        <v>32</v>
      </c>
      <c r="G287" s="6" t="s">
        <v>200</v>
      </c>
      <c r="H287" s="6" t="s">
        <v>113</v>
      </c>
      <c r="I287" s="6" t="s">
        <v>45</v>
      </c>
      <c r="J287" s="6" t="s">
        <v>34</v>
      </c>
      <c r="K287" s="6" t="s">
        <v>145</v>
      </c>
      <c r="L287" s="6" t="s">
        <v>545</v>
      </c>
      <c r="M287" s="7">
        <v>23000</v>
      </c>
      <c r="N287" s="7">
        <v>23</v>
      </c>
      <c r="O287" s="7">
        <v>268000</v>
      </c>
      <c r="P287" t="s">
        <v>3205</v>
      </c>
      <c r="Q287" t="str">
        <f>VLOOKUP(P287,T:V,2,FALSE)</f>
        <v>Sperto</v>
      </c>
      <c r="R287" t="s">
        <v>3243</v>
      </c>
      <c r="S287">
        <f t="shared" si="16"/>
        <v>11.652173913043478</v>
      </c>
      <c r="T287" t="s">
        <v>3259</v>
      </c>
      <c r="U287" t="s">
        <v>3230</v>
      </c>
      <c r="V287" t="s">
        <v>3225</v>
      </c>
    </row>
    <row r="288" spans="1:22" ht="22" customHeight="1" x14ac:dyDescent="0.3">
      <c r="A288" s="2">
        <v>43883</v>
      </c>
      <c r="B288" s="16" t="str">
        <f t="shared" si="14"/>
        <v>February, 2020</v>
      </c>
      <c r="C288" s="16" t="str">
        <f t="shared" si="15"/>
        <v>February, 2020´</v>
      </c>
      <c r="D288" s="3" t="s">
        <v>31</v>
      </c>
      <c r="E288" s="11" t="s">
        <v>3314</v>
      </c>
      <c r="F288" s="3" t="s">
        <v>32</v>
      </c>
      <c r="G288" s="3" t="s">
        <v>200</v>
      </c>
      <c r="H288" s="3" t="s">
        <v>113</v>
      </c>
      <c r="I288" s="3" t="s">
        <v>45</v>
      </c>
      <c r="J288" s="3" t="s">
        <v>34</v>
      </c>
      <c r="K288" s="3" t="s">
        <v>203</v>
      </c>
      <c r="L288" s="3" t="s">
        <v>508</v>
      </c>
      <c r="M288" s="4">
        <v>112250</v>
      </c>
      <c r="N288" s="4">
        <v>112.25</v>
      </c>
      <c r="O288" s="4">
        <v>1307000</v>
      </c>
      <c r="P288" t="str">
        <f>IF(ISNUMBER(SEARCH("BROWSER",L288)),"Picloran",IF(ISNUMBER(SEARCH("NAVIGATOR",L288)),"Picloran",IF(ISNUMBER(SEARCH("BIOZYME",L288)),"Mineral Fertilizer",IF(ISNUMBER(SEARCH("K-FOL",L288)),"Calcium Citrate",IF(ISNUMBER(SEARCH("FOLTRON",L288)),"NPK Fertilizer",IF(ISNUMBER(SEARCH("CYHALOTHRI",L288)),"Cyhalothrin",IF(ISNUMBER(SEARCH("ACEFATO",L288)),"Acephate",IF(ISNUMBER(SEARCH("ACEPHATE",L288)),"Acephate",IF(ISNUMBER(SEARCH("MICROTHIOL",L288)),"Sulfur",IF(ISNUMBER(SEARCH("PROPICONAZOLE",L288)),"Propiconazole",IF(ISNUMBER(SEARCH("METHOMYL",L288)),"Methomyl",IF(ISNUMBER(SEARCH("IMIDACLOPRID",L288)),"Imidacloprid",IF(ISNUMBER(SEARCH("ZONIC",L288)),"Amicarbazone",IF(ISNUMBER(SEARCH("CRESCENDO",L288)),"Triclopyr-Butyric",IF(ISNUMBER(SEARCH("IMAZETHAPYR",L288)),"Imazethapyr",IF(ISNUMBER(SEARCH("TRICLOPYR",L288)),"Triclopyr",IF(ISNUMBER(SEARCH("ISOPROPYLAMINE",L288)),"Isopropylamine",IF(ISNUMBER(SEARCH("ABAMECTIM",L288)),"Abamectin",IF(ISNUMBER(SEARCH("SPERTO",L288)),"Bifenthrin","FIX IT!")))))))))))))))))))</f>
        <v>Acephate</v>
      </c>
      <c r="Q288" t="s">
        <v>3230</v>
      </c>
      <c r="R288" t="s">
        <v>3243</v>
      </c>
      <c r="S288">
        <f t="shared" si="16"/>
        <v>11.643652561247215</v>
      </c>
      <c r="T288" t="s">
        <v>3200</v>
      </c>
      <c r="U288" t="s">
        <v>3234</v>
      </c>
      <c r="V288" t="s">
        <v>3225</v>
      </c>
    </row>
    <row r="289" spans="1:22" ht="22" customHeight="1" x14ac:dyDescent="0.3">
      <c r="A289" s="5">
        <v>43883</v>
      </c>
      <c r="B289" s="16" t="str">
        <f t="shared" si="14"/>
        <v>February, 2020</v>
      </c>
      <c r="C289" s="16" t="str">
        <f t="shared" si="15"/>
        <v>February, 2020´</v>
      </c>
      <c r="D289" s="6" t="s">
        <v>107</v>
      </c>
      <c r="E289" s="11" t="s">
        <v>3314</v>
      </c>
      <c r="F289" s="6" t="s">
        <v>56</v>
      </c>
      <c r="G289" s="6" t="s">
        <v>108</v>
      </c>
      <c r="H289" s="6" t="s">
        <v>133</v>
      </c>
      <c r="I289" s="6" t="s">
        <v>45</v>
      </c>
      <c r="J289" s="6" t="s">
        <v>34</v>
      </c>
      <c r="K289" s="6" t="s">
        <v>345</v>
      </c>
      <c r="L289" s="14" t="s">
        <v>546</v>
      </c>
      <c r="M289" s="7">
        <v>49416</v>
      </c>
      <c r="N289" s="7">
        <v>49.42</v>
      </c>
      <c r="O289" s="7">
        <v>575000</v>
      </c>
      <c r="P289" t="str">
        <f>IF(ISNUMBER(SEARCH("IMAZETAPYR",L289)),"Imazetapyr",IF(ISNUMBER(SEARCH("VITAVAX",L289)),"Carboxin",IF(ISNUMBER(SEARCH("CARBOXIN",L289)),"Carboxin",IF(ISNUMBER(SEARCH("CONDAX",L289)),"Imazetapyr",IF(ISNUMBER(SEARCH("CLETHODIM",L289)),"Clethodim",IF(ISNUMBER(SEARCH("JACARE",L289)),"2,4-D Acid",IF(ISNUMBER(SEARCH("LEOPARD",L289)),"Picloram",IF(ISNUMBER(SEARCH("ZOXYSTROBIN",L289)),"Azoxystrobin",IF(ISNUMBER(SEARCH("MANCOZEB",L289)),"Mancozeb",IF(ISNUMBER(SEARCH("AZOXYS",L289)),"Azoxystrobin",IF(ISNUMBER(SEARCH("FIPRON",L289)),"Fipronil",IF(ISNUMBER(SEARCH("ACEF",L289)),"Acephate",IF(ISNUMBER(SEARCH("ACETAMIPRID",L289)),"Acetamiprid",IF(ISNUMBER(SEARCH("ALUMINIUM PHOSPHIDE",L289)),"Aluminium Phosphide",IF(ISNUMBER(SEARCH("RANMAN",L289)),"Cyazofamid",IF(ISNUMBER(SEARCH("BIFENTRINA",L289)),"Bifenthrin","FIX IT!"))))))))))))))))</f>
        <v>Aluminium Phosphide</v>
      </c>
      <c r="Q289" t="s">
        <v>3235</v>
      </c>
      <c r="R289" t="s">
        <v>3216</v>
      </c>
      <c r="S289">
        <f t="shared" si="16"/>
        <v>11.635907398413469</v>
      </c>
      <c r="T289" t="s">
        <v>3205</v>
      </c>
      <c r="U289" t="s">
        <v>3238</v>
      </c>
      <c r="V289" t="s">
        <v>3225</v>
      </c>
    </row>
    <row r="290" spans="1:22" ht="22" customHeight="1" x14ac:dyDescent="0.3">
      <c r="A290" s="2">
        <v>43883</v>
      </c>
      <c r="B290" s="16" t="str">
        <f t="shared" si="14"/>
        <v>February, 2020</v>
      </c>
      <c r="C290" s="16" t="str">
        <f t="shared" si="15"/>
        <v>February, 2020´</v>
      </c>
      <c r="D290" s="3" t="s">
        <v>107</v>
      </c>
      <c r="E290" s="11" t="s">
        <v>3314</v>
      </c>
      <c r="F290" s="3" t="s">
        <v>32</v>
      </c>
      <c r="G290" s="3" t="s">
        <v>108</v>
      </c>
      <c r="H290" s="3" t="s">
        <v>113</v>
      </c>
      <c r="I290" s="3" t="s">
        <v>45</v>
      </c>
      <c r="J290" s="3" t="s">
        <v>34</v>
      </c>
      <c r="K290" s="3" t="s">
        <v>95</v>
      </c>
      <c r="L290" s="3" t="s">
        <v>547</v>
      </c>
      <c r="M290" s="4">
        <v>177520</v>
      </c>
      <c r="N290" s="4">
        <v>177.52</v>
      </c>
      <c r="O290" s="4">
        <v>551000</v>
      </c>
      <c r="P290" t="s">
        <v>3206</v>
      </c>
      <c r="Q290" t="s">
        <v>3231</v>
      </c>
      <c r="R290" t="s">
        <v>3242</v>
      </c>
      <c r="S290">
        <f t="shared" si="16"/>
        <v>3.1038756196484902</v>
      </c>
      <c r="T290" t="s">
        <v>3206</v>
      </c>
      <c r="U290" t="s">
        <v>3231</v>
      </c>
      <c r="V290" t="s">
        <v>3242</v>
      </c>
    </row>
    <row r="291" spans="1:22" ht="22" customHeight="1" x14ac:dyDescent="0.3">
      <c r="A291" s="5">
        <v>43883</v>
      </c>
      <c r="B291" s="16" t="str">
        <f t="shared" si="14"/>
        <v>February, 2020</v>
      </c>
      <c r="C291" s="16" t="str">
        <f t="shared" si="15"/>
        <v>February, 2020´</v>
      </c>
      <c r="D291" s="6" t="s">
        <v>107</v>
      </c>
      <c r="E291" s="11" t="s">
        <v>3314</v>
      </c>
      <c r="F291" s="6" t="s">
        <v>32</v>
      </c>
      <c r="G291" s="6" t="s">
        <v>108</v>
      </c>
      <c r="H291" s="6" t="s">
        <v>133</v>
      </c>
      <c r="I291" s="6" t="s">
        <v>45</v>
      </c>
      <c r="J291" s="6" t="s">
        <v>34</v>
      </c>
      <c r="K291" s="6" t="s">
        <v>187</v>
      </c>
      <c r="L291" s="6" t="s">
        <v>548</v>
      </c>
      <c r="M291" s="7">
        <v>23446</v>
      </c>
      <c r="N291" s="7">
        <v>23.45</v>
      </c>
      <c r="O291" s="7">
        <v>181000</v>
      </c>
      <c r="P291" t="str">
        <f>IF(ISNUMBER(SEARCH("BIORISK",L291)),"Fertilizer",IF(ISNUMBER(SEARCH("DIFLUBENZURON",L291)),"Diflubenzuron",IF(ISNUMBER(SEARCH("K-TIONIC",L291)),"Fulvic Acids Fertilizers",IF(ISNUMBER(SEARCH("INICIATE",L291)),"Fipronil",IF(ISNUMBER(SEARCH("FIPRONIL",L291)),"Fipronil",IF(ISNUMBER(SEARCH("STAGE",L291)),"Clomazone",IF(ISNUMBER(SEARCH("CLOMAZONE",L291)),"Clomazone",IF(ISNUMBER(SEARCH("UNIMARK",L291)),"Metribuzin",IF(ISNUMBER(SEARCH("RIBUZIN",L291)),"Metribuzin",IF(ISNUMBER(SEARCH("UNITOP",L291)),"Not Identified","FIX IT!"))))))))))</f>
        <v>Clomazone</v>
      </c>
      <c r="Q291" t="s">
        <v>3246</v>
      </c>
      <c r="R291" t="s">
        <v>3198</v>
      </c>
      <c r="S291">
        <f t="shared" si="16"/>
        <v>7.719866928260684</v>
      </c>
      <c r="T291" t="s">
        <v>3206</v>
      </c>
      <c r="U291" t="s">
        <v>3231</v>
      </c>
      <c r="V291" t="s">
        <v>3242</v>
      </c>
    </row>
    <row r="292" spans="1:22" ht="22" customHeight="1" x14ac:dyDescent="0.3">
      <c r="A292" s="2">
        <v>43883</v>
      </c>
      <c r="B292" s="16" t="str">
        <f t="shared" si="14"/>
        <v>February, 2020</v>
      </c>
      <c r="C292" s="16" t="str">
        <f t="shared" si="15"/>
        <v>February, 2020´</v>
      </c>
      <c r="D292" s="3" t="s">
        <v>31</v>
      </c>
      <c r="E292" s="11" t="s">
        <v>3314</v>
      </c>
      <c r="F292" s="3" t="s">
        <v>32</v>
      </c>
      <c r="G292" s="3" t="s">
        <v>200</v>
      </c>
      <c r="H292" s="3" t="s">
        <v>113</v>
      </c>
      <c r="I292" s="3" t="s">
        <v>45</v>
      </c>
      <c r="J292" s="3" t="s">
        <v>34</v>
      </c>
      <c r="K292" s="3" t="s">
        <v>95</v>
      </c>
      <c r="L292" s="3" t="s">
        <v>549</v>
      </c>
      <c r="M292" s="4">
        <v>20927</v>
      </c>
      <c r="N292" s="4">
        <v>20.93</v>
      </c>
      <c r="O292" s="4">
        <v>64900</v>
      </c>
      <c r="P292" t="s">
        <v>3258</v>
      </c>
      <c r="Q292" t="str">
        <f>VLOOKUP(P292,T:V,2,FALSE)</f>
        <v>Glory</v>
      </c>
      <c r="R292" t="str">
        <f>VLOOKUP(Q292,U:W,2,FALSE)</f>
        <v>Pesticide</v>
      </c>
      <c r="S292">
        <f t="shared" si="16"/>
        <v>3.1012567496535577</v>
      </c>
      <c r="T292" t="s">
        <v>3206</v>
      </c>
      <c r="U292" t="s">
        <v>3283</v>
      </c>
      <c r="V292" t="s">
        <v>3242</v>
      </c>
    </row>
    <row r="293" spans="1:22" ht="22" customHeight="1" x14ac:dyDescent="0.3">
      <c r="A293" s="5">
        <v>43883</v>
      </c>
      <c r="B293" s="16" t="str">
        <f t="shared" si="14"/>
        <v>February, 2020</v>
      </c>
      <c r="C293" s="16" t="str">
        <f t="shared" si="15"/>
        <v>February, 2020´</v>
      </c>
      <c r="D293" s="6" t="s">
        <v>107</v>
      </c>
      <c r="E293" s="11" t="s">
        <v>3314</v>
      </c>
      <c r="F293" s="6" t="s">
        <v>56</v>
      </c>
      <c r="G293" s="6" t="s">
        <v>108</v>
      </c>
      <c r="H293" s="6" t="s">
        <v>210</v>
      </c>
      <c r="I293" s="6" t="s">
        <v>45</v>
      </c>
      <c r="J293" s="6" t="s">
        <v>34</v>
      </c>
      <c r="K293" s="6" t="s">
        <v>116</v>
      </c>
      <c r="L293" s="6" t="s">
        <v>544</v>
      </c>
      <c r="M293" s="7">
        <v>154320.01</v>
      </c>
      <c r="N293" s="7">
        <v>154.32</v>
      </c>
      <c r="O293" s="7">
        <v>2928000</v>
      </c>
      <c r="P293" t="str">
        <f>IF(ISNUMBER(SEARCH("BROWSER",L293)),"Picloran",IF(ISNUMBER(SEARCH("NAVIGATOR",L293)),"Picloran",IF(ISNUMBER(SEARCH("BIOZYME",L293)),"Mineral Fertilizer",IF(ISNUMBER(SEARCH("K-FOL",L293)),"Calcium Citrate",IF(ISNUMBER(SEARCH("FOLTRON",L293)),"NPK Fertilizer",IF(ISNUMBER(SEARCH("CYHALOTHRI",L293)),"Cyhalothrin",IF(ISNUMBER(SEARCH("ACEFATO",L293)),"Acephate",IF(ISNUMBER(SEARCH("ACEPHATE",L293)),"Acephate",IF(ISNUMBER(SEARCH("MICROTHIOL",L293)),"Sulfur",IF(ISNUMBER(SEARCH("PROPICONAZOLE",L293)),"Propiconazole",IF(ISNUMBER(SEARCH("METHOMYL",L293)),"Methomyl",IF(ISNUMBER(SEARCH("IMIDACLOPRID",L293)),"Imidacloprid",IF(ISNUMBER(SEARCH("ZONIC",L293)),"Amicarbazone",IF(ISNUMBER(SEARCH("CRESCENDO",L293)),"Triclopyr-Butyric",IF(ISNUMBER(SEARCH("IMAZETHAPYR",L293)),"Imazethapyr",IF(ISNUMBER(SEARCH("TRICLOPYR",L293)),"Triclopyr",IF(ISNUMBER(SEARCH("ISOPROPYLAMINE",L293)),"Isopropylamine",IF(ISNUMBER(SEARCH("ABAMECTIM",L293)),"Abamectin",IF(ISNUMBER(SEARCH("SPERTO",L293)),"Bifenthrin","FIX IT!")))))))))))))))))))</f>
        <v>Acephate</v>
      </c>
      <c r="Q293" t="s">
        <v>3230</v>
      </c>
      <c r="R293" t="s">
        <v>3243</v>
      </c>
      <c r="S293">
        <f t="shared" si="16"/>
        <v>18.973560201298586</v>
      </c>
      <c r="T293" t="s">
        <v>3207</v>
      </c>
      <c r="U293" t="s">
        <v>3235</v>
      </c>
      <c r="V293" t="s">
        <v>3216</v>
      </c>
    </row>
    <row r="294" spans="1:22" ht="22" customHeight="1" x14ac:dyDescent="0.3">
      <c r="A294" s="2">
        <v>43883</v>
      </c>
      <c r="B294" s="16" t="str">
        <f t="shared" si="14"/>
        <v>February, 2020</v>
      </c>
      <c r="C294" s="16" t="str">
        <f t="shared" si="15"/>
        <v>February, 2020´</v>
      </c>
      <c r="D294" s="3" t="s">
        <v>31</v>
      </c>
      <c r="E294" s="11" t="s">
        <v>3314</v>
      </c>
      <c r="F294" s="3" t="s">
        <v>32</v>
      </c>
      <c r="G294" s="3" t="s">
        <v>131</v>
      </c>
      <c r="H294" s="3" t="s">
        <v>113</v>
      </c>
      <c r="I294" s="3" t="s">
        <v>45</v>
      </c>
      <c r="J294" s="3" t="s">
        <v>34</v>
      </c>
      <c r="K294" s="3" t="s">
        <v>145</v>
      </c>
      <c r="L294" s="3" t="s">
        <v>550</v>
      </c>
      <c r="M294" s="4">
        <v>16200</v>
      </c>
      <c r="N294" s="4">
        <v>16.2</v>
      </c>
      <c r="O294" s="4">
        <v>189000</v>
      </c>
      <c r="P294" t="str">
        <f>IF(ISNUMBER(SEARCH("BIORISK",L294)),"Fertilizer",IF(ISNUMBER(SEARCH("DIFLUBENZURON",L294)),"Diflubenzuron",IF(ISNUMBER(SEARCH("K-TIONIC",L294)),"Fulvic Acids Fertilizers",IF(ISNUMBER(SEARCH("INICIATE",L294)),"Fipronil",IF(ISNUMBER(SEARCH("FIPRONIL",L294)),"Fipronil",IF(ISNUMBER(SEARCH("STAGE",L294)),"Clomazone",IF(ISNUMBER(SEARCH("CLOMAZONE",L294)),"Clomazone",IF(ISNUMBER(SEARCH("UNIMARK",L294)),"Metribuzin",IF(ISNUMBER(SEARCH("RIBUZIN",L294)),"Metribuzin",IF(ISNUMBER(SEARCH("UNITOP",L294)),"Not Identified","FIX IT!"))))))))))</f>
        <v>Fipronil</v>
      </c>
      <c r="Q294" t="s">
        <v>3261</v>
      </c>
      <c r="R294" t="s">
        <v>3243</v>
      </c>
      <c r="S294">
        <f t="shared" si="16"/>
        <v>11.666666666666666</v>
      </c>
      <c r="T294" t="s">
        <v>3259</v>
      </c>
      <c r="U294" t="s">
        <v>3230</v>
      </c>
      <c r="V294" t="s">
        <v>3225</v>
      </c>
    </row>
    <row r="295" spans="1:22" ht="22" customHeight="1" x14ac:dyDescent="0.3">
      <c r="A295" s="5">
        <v>43883</v>
      </c>
      <c r="B295" s="16" t="str">
        <f t="shared" si="14"/>
        <v>February, 2020</v>
      </c>
      <c r="C295" s="16" t="str">
        <f t="shared" si="15"/>
        <v>February, 2020´</v>
      </c>
      <c r="D295" s="6" t="s">
        <v>31</v>
      </c>
      <c r="E295" s="11" t="s">
        <v>3314</v>
      </c>
      <c r="F295" s="6" t="s">
        <v>32</v>
      </c>
      <c r="G295" s="6" t="s">
        <v>551</v>
      </c>
      <c r="H295" s="6" t="s">
        <v>553</v>
      </c>
      <c r="I295" s="6" t="s">
        <v>45</v>
      </c>
      <c r="J295" s="6" t="s">
        <v>34</v>
      </c>
      <c r="K295" s="6" t="s">
        <v>361</v>
      </c>
      <c r="L295" s="6" t="s">
        <v>555</v>
      </c>
      <c r="M295" s="7">
        <v>20000</v>
      </c>
      <c r="N295" s="7">
        <v>20</v>
      </c>
      <c r="O295" s="7">
        <v>268000</v>
      </c>
      <c r="P295" t="str">
        <f>IF(ISNUMBER(SEARCH("IMAZETAPYR",L295)),"Imazetapyr",IF(ISNUMBER(SEARCH("VITAVAX",L295)),"Carboxin",IF(ISNUMBER(SEARCH("CARBOXIN",L295)),"Carboxin",IF(ISNUMBER(SEARCH("CONDAX",L295)),"Imazetapyr",IF(ISNUMBER(SEARCH("CLETHODIM",L295)),"Clethodim",IF(ISNUMBER(SEARCH("JACARE",L295)),"2,4-D Acid",IF(ISNUMBER(SEARCH("LEOPARD",L295)),"Picloram",IF(ISNUMBER(SEARCH("ZOXYSTROBIN",L295)),"Azoxystrobin",IF(ISNUMBER(SEARCH("MANCOZEB",L295)),"Mancozeb",IF(ISNUMBER(SEARCH("AZOXYS",L295)),"Azoxystrobin",IF(ISNUMBER(SEARCH("FIPRON",L295)),"Fipronil",IF(ISNUMBER(SEARCH("ACEF",L295)),"Acephate",IF(ISNUMBER(SEARCH("ACETAMIPRID",L295)),"Acetamiprid",IF(ISNUMBER(SEARCH("ALUMINIUM PHOSPHIDE",L295)),"Aluminium Phosphide",IF(ISNUMBER(SEARCH("RANMAN",L295)),"Cyazofamid",IF(ISNUMBER(SEARCH("BIFENTRINA",L295)),"Bifenthrin","FIX IT!"))))))))))))))))</f>
        <v>Cyazofamid</v>
      </c>
      <c r="Q295" t="s">
        <v>3247</v>
      </c>
      <c r="R295" t="s">
        <v>3242</v>
      </c>
      <c r="S295">
        <f t="shared" si="16"/>
        <v>13.4</v>
      </c>
      <c r="T295" t="s">
        <v>3201</v>
      </c>
      <c r="U295" t="s">
        <v>3272</v>
      </c>
      <c r="V295" t="s">
        <v>3198</v>
      </c>
    </row>
    <row r="296" spans="1:22" ht="22" customHeight="1" x14ac:dyDescent="0.3">
      <c r="A296" s="2">
        <v>43883</v>
      </c>
      <c r="B296" s="16" t="str">
        <f t="shared" si="14"/>
        <v>February, 2020</v>
      </c>
      <c r="C296" s="16" t="str">
        <f t="shared" si="15"/>
        <v>February, 2020´</v>
      </c>
      <c r="D296" s="3" t="s">
        <v>31</v>
      </c>
      <c r="E296" s="11" t="s">
        <v>3314</v>
      </c>
      <c r="F296" s="3" t="s">
        <v>32</v>
      </c>
      <c r="G296" s="3" t="s">
        <v>200</v>
      </c>
      <c r="H296" s="3" t="s">
        <v>113</v>
      </c>
      <c r="I296" s="3" t="s">
        <v>45</v>
      </c>
      <c r="J296" s="3" t="s">
        <v>34</v>
      </c>
      <c r="K296" s="3" t="s">
        <v>95</v>
      </c>
      <c r="L296" s="3" t="s">
        <v>556</v>
      </c>
      <c r="M296" s="4">
        <v>18488</v>
      </c>
      <c r="N296" s="4">
        <v>18.489999999999998</v>
      </c>
      <c r="O296" s="4">
        <v>57400</v>
      </c>
      <c r="P296" t="s">
        <v>3258</v>
      </c>
      <c r="Q296" t="str">
        <f>VLOOKUP(P296,T:V,2,FALSE)</f>
        <v>Glory</v>
      </c>
      <c r="R296" t="str">
        <f>VLOOKUP(Q296,U:W,2,FALSE)</f>
        <v>Pesticide</v>
      </c>
      <c r="S296">
        <f t="shared" si="16"/>
        <v>3.1047165729121593</v>
      </c>
      <c r="T296" t="s">
        <v>3292</v>
      </c>
      <c r="U296" t="s">
        <v>3269</v>
      </c>
      <c r="V296" t="s">
        <v>3216</v>
      </c>
    </row>
    <row r="297" spans="1:22" ht="22" customHeight="1" x14ac:dyDescent="0.3">
      <c r="A297" s="5">
        <v>43883</v>
      </c>
      <c r="B297" s="16" t="str">
        <f t="shared" si="14"/>
        <v>February, 2020</v>
      </c>
      <c r="C297" s="16" t="str">
        <f t="shared" si="15"/>
        <v>February, 2020´</v>
      </c>
      <c r="D297" s="6" t="s">
        <v>31</v>
      </c>
      <c r="E297" s="11" t="s">
        <v>3314</v>
      </c>
      <c r="F297" s="6" t="s">
        <v>32</v>
      </c>
      <c r="G297" s="6" t="s">
        <v>200</v>
      </c>
      <c r="H297" s="6" t="s">
        <v>113</v>
      </c>
      <c r="I297" s="6" t="s">
        <v>45</v>
      </c>
      <c r="J297" s="6" t="s">
        <v>34</v>
      </c>
      <c r="K297" s="6" t="s">
        <v>95</v>
      </c>
      <c r="L297" s="6" t="s">
        <v>557</v>
      </c>
      <c r="M297" s="7">
        <v>121410</v>
      </c>
      <c r="N297" s="7">
        <v>121.41</v>
      </c>
      <c r="O297" s="7">
        <v>377000</v>
      </c>
      <c r="P297" t="str">
        <f>IF(ISNUMBER(SEARCH("IMAZETAPYR",L297)),"Imazetapyr",IF(ISNUMBER(SEARCH("VITAVAX",L297)),"Carboxin",IF(ISNUMBER(SEARCH("CARBOXIN",L297)),"Carboxin",IF(ISNUMBER(SEARCH("CONDAX",L297)),"Imazetapyr",IF(ISNUMBER(SEARCH("CLETHODIM",L297)),"Clethodim",IF(ISNUMBER(SEARCH("JACARE",L297)),"2,4-D Acid",IF(ISNUMBER(SEARCH("LEOPARD",L297)),"Picloram",IF(ISNUMBER(SEARCH("ZOXYSTROBIN",L297)),"Azoxystrobin",IF(ISNUMBER(SEARCH("MANCOZEB",L297)),"Mancozeb",IF(ISNUMBER(SEARCH("AZOXYS",L297)),"Azoxystrobin",IF(ISNUMBER(SEARCH("FIPRON",L297)),"Fipronil",IF(ISNUMBER(SEARCH("ACEF",L297)),"Acephate",IF(ISNUMBER(SEARCH("ACETAMIPRID",L297)),"Acetamiprid",IF(ISNUMBER(SEARCH("ALUMINIUM PHOSPHIDE",L297)),"Aluminium Phosphide",IF(ISNUMBER(SEARCH("RANMAN",L297)),"Cyazofamid",IF(ISNUMBER(SEARCH("BIFENTRINA",L297)),"Bifenthrin","FIX IT!"))))))))))))))))</f>
        <v>Mancozeb</v>
      </c>
      <c r="Q297" t="s">
        <v>3231</v>
      </c>
      <c r="R297" t="s">
        <v>3242</v>
      </c>
      <c r="S297">
        <f t="shared" si="16"/>
        <v>3.105180792356478</v>
      </c>
      <c r="T297" t="s">
        <v>3292</v>
      </c>
      <c r="U297" t="s">
        <v>3269</v>
      </c>
      <c r="V297" t="s">
        <v>3216</v>
      </c>
    </row>
    <row r="298" spans="1:22" ht="22" customHeight="1" x14ac:dyDescent="0.3">
      <c r="A298" s="2">
        <v>43882</v>
      </c>
      <c r="B298" s="16" t="str">
        <f t="shared" si="14"/>
        <v>February, 2020</v>
      </c>
      <c r="C298" s="16" t="str">
        <f t="shared" si="15"/>
        <v>February, 2020´</v>
      </c>
      <c r="D298" s="3" t="s">
        <v>31</v>
      </c>
      <c r="E298" s="11" t="s">
        <v>3314</v>
      </c>
      <c r="F298" s="3" t="s">
        <v>32</v>
      </c>
      <c r="G298" s="3" t="s">
        <v>200</v>
      </c>
      <c r="H298" s="3" t="s">
        <v>113</v>
      </c>
      <c r="I298" s="3" t="s">
        <v>45</v>
      </c>
      <c r="J298" s="3" t="s">
        <v>34</v>
      </c>
      <c r="K298" s="3" t="s">
        <v>145</v>
      </c>
      <c r="L298" s="3" t="s">
        <v>558</v>
      </c>
      <c r="M298" s="4">
        <v>97000</v>
      </c>
      <c r="N298" s="4">
        <v>97</v>
      </c>
      <c r="O298" s="4">
        <v>1130000</v>
      </c>
      <c r="P298" t="str">
        <f>IF(ISNUMBER(SEARCH("IMAZETAPYR",L298)),"Imazetapyr",IF(ISNUMBER(SEARCH("VITAVAX",L298)),"Carboxin",IF(ISNUMBER(SEARCH("CARBOXIN",L298)),"Carboxin",IF(ISNUMBER(SEARCH("CONDAX",L298)),"Imazetapyr",IF(ISNUMBER(SEARCH("CLETHODIM",L298)),"Clethodim",IF(ISNUMBER(SEARCH("JACARE",L298)),"2,4-D Acid",IF(ISNUMBER(SEARCH("LEOPARD",L298)),"Picloram",IF(ISNUMBER(SEARCH("ZOXYSTROBIN",L298)),"Azoxystrobin",IF(ISNUMBER(SEARCH("MANCOZEB",L298)),"Mancozeb",IF(ISNUMBER(SEARCH("AZOXYS",L298)),"Azoxystrobin",IF(ISNUMBER(SEARCH("FIPRON",L298)),"Fipronil",IF(ISNUMBER(SEARCH("ACEF",L298)),"Acephate",IF(ISNUMBER(SEARCH("ACETAMIPRID",L298)),"Acetamiprid",IF(ISNUMBER(SEARCH("ALUMINIUM PHOSPHIDE",L298)),"Aluminium Phosphide",IF(ISNUMBER(SEARCH("RANMAN",L298)),"Cyazofamid",IF(ISNUMBER(SEARCH("BIFENTRINA",L298)),"Bifenthrin","FIX IT!"))))))))))))))))</f>
        <v>Bifenthrin</v>
      </c>
      <c r="Q298" t="s">
        <v>3238</v>
      </c>
      <c r="R298" t="s">
        <v>3243</v>
      </c>
      <c r="S298">
        <f t="shared" si="16"/>
        <v>11.649484536082474</v>
      </c>
      <c r="T298" t="s">
        <v>3292</v>
      </c>
      <c r="U298" t="s">
        <v>3269</v>
      </c>
      <c r="V298" t="s">
        <v>3216</v>
      </c>
    </row>
    <row r="299" spans="1:22" ht="22" customHeight="1" x14ac:dyDescent="0.3">
      <c r="A299" s="5">
        <v>43882</v>
      </c>
      <c r="B299" s="16" t="str">
        <f t="shared" si="14"/>
        <v>February, 2020</v>
      </c>
      <c r="C299" s="16" t="str">
        <f t="shared" si="15"/>
        <v>February, 2020´</v>
      </c>
      <c r="D299" s="6" t="s">
        <v>31</v>
      </c>
      <c r="E299" s="11" t="s">
        <v>3314</v>
      </c>
      <c r="F299" s="6" t="s">
        <v>32</v>
      </c>
      <c r="G299" s="6" t="s">
        <v>200</v>
      </c>
      <c r="H299" s="6" t="s">
        <v>113</v>
      </c>
      <c r="I299" s="6" t="s">
        <v>45</v>
      </c>
      <c r="J299" s="6" t="s">
        <v>34</v>
      </c>
      <c r="K299" s="6" t="s">
        <v>203</v>
      </c>
      <c r="L299" s="6" t="s">
        <v>559</v>
      </c>
      <c r="M299" s="7">
        <v>112250</v>
      </c>
      <c r="N299" s="7">
        <v>112.25</v>
      </c>
      <c r="O299" s="7">
        <v>1307000</v>
      </c>
      <c r="P299" t="str">
        <f>IF(ISNUMBER(SEARCH("GLIFOSATO",L299)),"Glyphosate",IF(ISNUMBER(SEARCH("TRICLON",L299)),"Triclopyr",IF(ISNUMBER(SEARCH("ABAMECTIN",L299)),"Abamectin",IF(ISNUMBER(SEARCH("ANCOSAR",L299)),"Sodium Hydrogen Methylarsonate",IF(ISNUMBER(SEARCH("PERITO",L299)),"Acephate","FIX IT!")))))</f>
        <v>Acephate</v>
      </c>
      <c r="Q299" t="s">
        <v>3230</v>
      </c>
      <c r="R299" t="s">
        <v>3243</v>
      </c>
      <c r="S299">
        <f t="shared" si="16"/>
        <v>11.643652561247215</v>
      </c>
      <c r="T299" t="s">
        <v>3297</v>
      </c>
      <c r="U299" t="s">
        <v>3281</v>
      </c>
      <c r="V299" t="s">
        <v>3198</v>
      </c>
    </row>
    <row r="300" spans="1:22" ht="22" customHeight="1" x14ac:dyDescent="0.3">
      <c r="A300" s="2">
        <v>43882</v>
      </c>
      <c r="B300" s="16" t="str">
        <f t="shared" si="14"/>
        <v>February, 2020</v>
      </c>
      <c r="C300" s="16" t="str">
        <f t="shared" si="15"/>
        <v>February, 2020´</v>
      </c>
      <c r="D300" s="3" t="s">
        <v>31</v>
      </c>
      <c r="E300" s="11" t="s">
        <v>3314</v>
      </c>
      <c r="F300" s="3" t="s">
        <v>32</v>
      </c>
      <c r="G300" s="3" t="s">
        <v>131</v>
      </c>
      <c r="H300" s="3" t="s">
        <v>113</v>
      </c>
      <c r="I300" s="3" t="s">
        <v>45</v>
      </c>
      <c r="J300" s="3" t="s">
        <v>34</v>
      </c>
      <c r="K300" s="3" t="s">
        <v>145</v>
      </c>
      <c r="L300" s="3" t="s">
        <v>560</v>
      </c>
      <c r="M300" s="4">
        <v>17400</v>
      </c>
      <c r="N300" s="4">
        <v>17.399999999999999</v>
      </c>
      <c r="O300" s="4">
        <v>203000</v>
      </c>
      <c r="P300" t="str">
        <f>IF(ISNUMBER(SEARCH("IMAZETAPYR",L300)),"Imazetapyr",IF(ISNUMBER(SEARCH("VITAVAX",L300)),"Carboxin",IF(ISNUMBER(SEARCH("CARBOXIN",L300)),"Carboxin",IF(ISNUMBER(SEARCH("CONDAX",L300)),"Imazetapyr",IF(ISNUMBER(SEARCH("CLETHODIM",L300)),"Clethodim",IF(ISNUMBER(SEARCH("JACARE",L300)),"2,4-D Acid",IF(ISNUMBER(SEARCH("LEOPARD",L300)),"Picloram",IF(ISNUMBER(SEARCH("ZOXYSTROBIN",L300)),"Azoxystrobin",IF(ISNUMBER(SEARCH("MANCOZEB",L300)),"Mancozeb",IF(ISNUMBER(SEARCH("AZOXYS",L300)),"Azoxystrobin",IF(ISNUMBER(SEARCH("FIPRON",L300)),"Fipronil",IF(ISNUMBER(SEARCH("ACEF",L300)),"Acephate",IF(ISNUMBER(SEARCH("ACETAMIPRID",L300)),"Acetamiprid",IF(ISNUMBER(SEARCH("ALUMINIUM PHOSPHIDE",L300)),"Aluminium Phosphide",IF(ISNUMBER(SEARCH("RANMAN",L300)),"Cyazofamid",IF(ISNUMBER(SEARCH("BIFENTRINA",L300)),"Bifenthrin","FIX IT!"))))))))))))))))</f>
        <v>Acetamiprid</v>
      </c>
      <c r="Q300" t="s">
        <v>3234</v>
      </c>
      <c r="R300" t="s">
        <v>3243</v>
      </c>
      <c r="S300">
        <f t="shared" si="16"/>
        <v>11.666666666666666</v>
      </c>
      <c r="T300" t="s">
        <v>3226</v>
      </c>
      <c r="U300" t="s">
        <v>3261</v>
      </c>
      <c r="V300" t="s">
        <v>3243</v>
      </c>
    </row>
    <row r="301" spans="1:22" ht="22" customHeight="1" x14ac:dyDescent="0.3">
      <c r="A301" s="5">
        <v>43882</v>
      </c>
      <c r="B301" s="16" t="str">
        <f t="shared" si="14"/>
        <v>February, 2020</v>
      </c>
      <c r="C301" s="16" t="str">
        <f t="shared" si="15"/>
        <v>February, 2020´</v>
      </c>
      <c r="D301" s="6" t="s">
        <v>31</v>
      </c>
      <c r="E301" s="11" t="s">
        <v>3314</v>
      </c>
      <c r="F301" s="6" t="s">
        <v>32</v>
      </c>
      <c r="G301" s="6" t="s">
        <v>200</v>
      </c>
      <c r="H301" s="6" t="s">
        <v>113</v>
      </c>
      <c r="I301" s="6" t="s">
        <v>45</v>
      </c>
      <c r="J301" s="6" t="s">
        <v>34</v>
      </c>
      <c r="K301" s="6" t="s">
        <v>145</v>
      </c>
      <c r="L301" s="6" t="s">
        <v>561</v>
      </c>
      <c r="M301" s="7">
        <v>138000</v>
      </c>
      <c r="N301" s="7">
        <v>138</v>
      </c>
      <c r="O301" s="7">
        <v>1607000</v>
      </c>
      <c r="P301" t="s">
        <v>3205</v>
      </c>
      <c r="Q301" t="s">
        <v>3238</v>
      </c>
      <c r="R301" t="s">
        <v>3243</v>
      </c>
      <c r="S301">
        <f t="shared" si="16"/>
        <v>11.644927536231885</v>
      </c>
      <c r="T301" t="s">
        <v>3294</v>
      </c>
      <c r="U301" t="s">
        <v>3215</v>
      </c>
      <c r="V301" t="s">
        <v>3243</v>
      </c>
    </row>
    <row r="302" spans="1:22" ht="22" customHeight="1" x14ac:dyDescent="0.3">
      <c r="A302" s="2">
        <v>43882</v>
      </c>
      <c r="B302" s="16" t="str">
        <f t="shared" si="14"/>
        <v>February, 2020</v>
      </c>
      <c r="C302" s="16" t="str">
        <f t="shared" si="15"/>
        <v>February, 2020´</v>
      </c>
      <c r="D302" s="3" t="s">
        <v>107</v>
      </c>
      <c r="E302" s="11" t="s">
        <v>3314</v>
      </c>
      <c r="F302" s="3" t="s">
        <v>32</v>
      </c>
      <c r="G302" s="3" t="s">
        <v>108</v>
      </c>
      <c r="H302" s="3" t="s">
        <v>113</v>
      </c>
      <c r="I302" s="3" t="s">
        <v>45</v>
      </c>
      <c r="J302" s="3" t="s">
        <v>34</v>
      </c>
      <c r="K302" s="3" t="s">
        <v>95</v>
      </c>
      <c r="L302" s="3" t="s">
        <v>562</v>
      </c>
      <c r="M302" s="4">
        <v>253600.01</v>
      </c>
      <c r="N302" s="4">
        <v>253.6</v>
      </c>
      <c r="O302" s="4">
        <v>787000</v>
      </c>
      <c r="P302" t="str">
        <f>IF(ISNUMBER(SEARCH("IMAZETAPYR",L302)),"Imazetapyr",IF(ISNUMBER(SEARCH("VITAVAX",L302)),"Carboxin",IF(ISNUMBER(SEARCH("CARBOXIN",L302)),"Carboxin",IF(ISNUMBER(SEARCH("CONDAX",L302)),"Imazetapyr",IF(ISNUMBER(SEARCH("CLETHODIM",L302)),"Clethodim",IF(ISNUMBER(SEARCH("JACARE",L302)),"2,4-D Acid",IF(ISNUMBER(SEARCH("LEOPARD",L302)),"Picloram",IF(ISNUMBER(SEARCH("ZOXYSTROBIN",L302)),"Azoxystrobin",IF(ISNUMBER(SEARCH("MANCOZEB",L302)),"Mancozeb",IF(ISNUMBER(SEARCH("AZOXYS",L302)),"Azoxystrobin",IF(ISNUMBER(SEARCH("FIPRON",L302)),"Fipronil",IF(ISNUMBER(SEARCH("ACEF",L302)),"Acephate",IF(ISNUMBER(SEARCH("ACETAMIPRID",L302)),"Acetamiprid",IF(ISNUMBER(SEARCH("ALUMINIUM PHOSPHIDE",L302)),"Aluminium Phosphide",IF(ISNUMBER(SEARCH("RANMAN",L302)),"Cyazofamid",IF(ISNUMBER(SEARCH("BIFENTRINA",L302)),"Bifenthrin","FIX IT!"))))))))))))))))</f>
        <v>Mancozeb</v>
      </c>
      <c r="Q302" t="s">
        <v>3231</v>
      </c>
      <c r="R302" t="s">
        <v>3242</v>
      </c>
      <c r="S302">
        <f t="shared" si="16"/>
        <v>3.1033121804687624</v>
      </c>
      <c r="T302" t="s">
        <v>3226</v>
      </c>
      <c r="U302" t="s">
        <v>3261</v>
      </c>
      <c r="V302" t="s">
        <v>3243</v>
      </c>
    </row>
    <row r="303" spans="1:22" ht="22" customHeight="1" x14ac:dyDescent="0.3">
      <c r="A303" s="5">
        <v>43882</v>
      </c>
      <c r="B303" s="16" t="str">
        <f t="shared" si="14"/>
        <v>February, 2020</v>
      </c>
      <c r="C303" s="16" t="str">
        <f t="shared" si="15"/>
        <v>February, 2020´</v>
      </c>
      <c r="D303" s="6" t="s">
        <v>107</v>
      </c>
      <c r="E303" s="11" t="s">
        <v>3314</v>
      </c>
      <c r="F303" s="6" t="s">
        <v>32</v>
      </c>
      <c r="G303" s="6" t="s">
        <v>108</v>
      </c>
      <c r="H303" s="6" t="s">
        <v>113</v>
      </c>
      <c r="I303" s="6" t="s">
        <v>45</v>
      </c>
      <c r="J303" s="6" t="s">
        <v>34</v>
      </c>
      <c r="K303" s="6" t="s">
        <v>95</v>
      </c>
      <c r="L303" s="6" t="s">
        <v>563</v>
      </c>
      <c r="M303" s="7">
        <v>228240.01</v>
      </c>
      <c r="N303" s="7">
        <v>228.24</v>
      </c>
      <c r="O303" s="7">
        <v>708000</v>
      </c>
      <c r="P303" t="str">
        <f>IF(ISNUMBER(SEARCH("IMAZETAPYR",L303)),"Imazetapyr",IF(ISNUMBER(SEARCH("VITAVAX",L303)),"Carboxin",IF(ISNUMBER(SEARCH("CARBOXIN",L303)),"Carboxin",IF(ISNUMBER(SEARCH("CONDAX",L303)),"Imazetapyr",IF(ISNUMBER(SEARCH("CLETHODIM",L303)),"Clethodim",IF(ISNUMBER(SEARCH("JACARE",L303)),"2,4-D Acid",IF(ISNUMBER(SEARCH("LEOPARD",L303)),"Picloram",IF(ISNUMBER(SEARCH("ZOXYSTROBIN",L303)),"Azoxystrobin",IF(ISNUMBER(SEARCH("MANCOZEB",L303)),"Mancozeb",IF(ISNUMBER(SEARCH("AZOXYS",L303)),"Azoxystrobin",IF(ISNUMBER(SEARCH("FIPRON",L303)),"Fipronil",IF(ISNUMBER(SEARCH("ACEF",L303)),"Acephate",IF(ISNUMBER(SEARCH("ACETAMIPRID",L303)),"Acetamiprid",IF(ISNUMBER(SEARCH("ALUMINIUM PHOSPHIDE",L303)),"Aluminium Phosphide",IF(ISNUMBER(SEARCH("RANMAN",L303)),"Cyazofamid",IF(ISNUMBER(SEARCH("BIFENTRINA",L303)),"Bifenthrin","FIX IT!"))))))))))))))))</f>
        <v>Mancozeb</v>
      </c>
      <c r="Q303" t="s">
        <v>3231</v>
      </c>
      <c r="R303" t="s">
        <v>3242</v>
      </c>
      <c r="S303">
        <f t="shared" si="16"/>
        <v>3.1019977610411074</v>
      </c>
      <c r="T303" t="s">
        <v>3226</v>
      </c>
      <c r="U303" t="s">
        <v>3261</v>
      </c>
      <c r="V303" t="s">
        <v>3243</v>
      </c>
    </row>
    <row r="304" spans="1:22" ht="22" customHeight="1" x14ac:dyDescent="0.3">
      <c r="A304" s="2">
        <v>43882</v>
      </c>
      <c r="B304" s="16" t="str">
        <f t="shared" si="14"/>
        <v>February, 2020</v>
      </c>
      <c r="C304" s="16" t="str">
        <f t="shared" si="15"/>
        <v>February, 2020´</v>
      </c>
      <c r="D304" s="3" t="s">
        <v>31</v>
      </c>
      <c r="E304" s="11" t="s">
        <v>3314</v>
      </c>
      <c r="F304" s="3" t="s">
        <v>32</v>
      </c>
      <c r="G304" s="3" t="s">
        <v>200</v>
      </c>
      <c r="H304" s="3" t="s">
        <v>113</v>
      </c>
      <c r="I304" s="3" t="s">
        <v>45</v>
      </c>
      <c r="J304" s="3" t="s">
        <v>34</v>
      </c>
      <c r="K304" s="3" t="s">
        <v>95</v>
      </c>
      <c r="L304" s="13" t="s">
        <v>564</v>
      </c>
      <c r="M304" s="4">
        <v>42600</v>
      </c>
      <c r="N304" s="4">
        <v>42.6</v>
      </c>
      <c r="O304" s="4">
        <v>132000</v>
      </c>
      <c r="P304" t="s">
        <v>3206</v>
      </c>
      <c r="Q304" t="s">
        <v>3283</v>
      </c>
      <c r="R304" t="s">
        <v>3242</v>
      </c>
      <c r="S304">
        <f t="shared" si="16"/>
        <v>3.0985915492957745</v>
      </c>
      <c r="T304" t="s">
        <v>3200</v>
      </c>
      <c r="U304" t="s">
        <v>3234</v>
      </c>
      <c r="V304" t="s">
        <v>3225</v>
      </c>
    </row>
    <row r="305" spans="1:22" ht="22" customHeight="1" x14ac:dyDescent="0.3">
      <c r="A305" s="5">
        <v>43882</v>
      </c>
      <c r="B305" s="16" t="str">
        <f t="shared" si="14"/>
        <v>February, 2020</v>
      </c>
      <c r="C305" s="16" t="str">
        <f t="shared" si="15"/>
        <v>February, 2020´</v>
      </c>
      <c r="D305" s="6" t="s">
        <v>107</v>
      </c>
      <c r="E305" s="11" t="s">
        <v>3314</v>
      </c>
      <c r="F305" s="6" t="s">
        <v>56</v>
      </c>
      <c r="G305" s="6" t="s">
        <v>108</v>
      </c>
      <c r="H305" s="6" t="s">
        <v>133</v>
      </c>
      <c r="I305" s="6" t="s">
        <v>45</v>
      </c>
      <c r="J305" s="6" t="s">
        <v>34</v>
      </c>
      <c r="K305" s="6" t="s">
        <v>345</v>
      </c>
      <c r="L305" s="6" t="s">
        <v>565</v>
      </c>
      <c r="M305" s="7">
        <v>25240</v>
      </c>
      <c r="N305" s="7">
        <v>25.24</v>
      </c>
      <c r="O305" s="7">
        <v>294000</v>
      </c>
      <c r="P305" t="str">
        <f>IF(ISNUMBER(SEARCH("IMAZETAPYR",L305)),"Imazetapyr",IF(ISNUMBER(SEARCH("VITAVAX",L305)),"Carboxin",IF(ISNUMBER(SEARCH("CARBOXIN",L305)),"Carboxin",IF(ISNUMBER(SEARCH("CONDAX",L305)),"Imazetapyr",IF(ISNUMBER(SEARCH("CLETHODIM",L305)),"Clethodim",IF(ISNUMBER(SEARCH("JACARE",L305)),"2,4-D Acid",IF(ISNUMBER(SEARCH("LEOPARD",L305)),"Picloram",IF(ISNUMBER(SEARCH("ZOXYSTROBIN",L305)),"Azoxystrobin",IF(ISNUMBER(SEARCH("MANCOZEB",L305)),"Mancozeb",IF(ISNUMBER(SEARCH("AZOXYS",L305)),"Azoxystrobin",IF(ISNUMBER(SEARCH("FIPRON",L305)),"Fipronil",IF(ISNUMBER(SEARCH("ACEF",L305)),"Acephate",IF(ISNUMBER(SEARCH("ACETAMIPRID",L305)),"Acetamiprid",IF(ISNUMBER(SEARCH("ALUMINIUM PHOSPHIDE",L305)),"Aluminium Phosphide",IF(ISNUMBER(SEARCH("RANMAN",L305)),"Cyazofamid",IF(ISNUMBER(SEARCH("BIFENTRINA",L305)),"Bifenthrin","FIX IT!"))))))))))))))))</f>
        <v>Aluminium Phosphide</v>
      </c>
      <c r="Q305" t="s">
        <v>3235</v>
      </c>
      <c r="R305" t="s">
        <v>3216</v>
      </c>
      <c r="S305">
        <f t="shared" si="16"/>
        <v>11.648177496038034</v>
      </c>
      <c r="T305" t="s">
        <v>3259</v>
      </c>
      <c r="U305" t="s">
        <v>3230</v>
      </c>
      <c r="V305" t="s">
        <v>3225</v>
      </c>
    </row>
    <row r="306" spans="1:22" ht="22" customHeight="1" x14ac:dyDescent="0.3">
      <c r="A306" s="2">
        <v>43882</v>
      </c>
      <c r="B306" s="16" t="str">
        <f t="shared" si="14"/>
        <v>February, 2020</v>
      </c>
      <c r="C306" s="16" t="str">
        <f t="shared" si="15"/>
        <v>February, 2020´</v>
      </c>
      <c r="D306" s="3" t="s">
        <v>31</v>
      </c>
      <c r="E306" s="11" t="s">
        <v>3314</v>
      </c>
      <c r="F306" s="3" t="s">
        <v>32</v>
      </c>
      <c r="G306" s="3" t="s">
        <v>200</v>
      </c>
      <c r="H306" s="3" t="s">
        <v>113</v>
      </c>
      <c r="I306" s="3" t="s">
        <v>45</v>
      </c>
      <c r="J306" s="3" t="s">
        <v>34</v>
      </c>
      <c r="K306" s="3" t="s">
        <v>203</v>
      </c>
      <c r="L306" s="3" t="s">
        <v>566</v>
      </c>
      <c r="M306" s="4">
        <v>112250</v>
      </c>
      <c r="N306" s="4">
        <v>112.25</v>
      </c>
      <c r="O306" s="4">
        <v>1307000</v>
      </c>
      <c r="P306" t="str">
        <f>IF(ISNUMBER(SEARCH("GLIFOSATO",L306)),"Glyphosate",IF(ISNUMBER(SEARCH("TRICLON",L306)),"Triclopyr",IF(ISNUMBER(SEARCH("ABAMECTIN",L306)),"Abamectin",IF(ISNUMBER(SEARCH("ANCOSAR",L306)),"Sodium Hydrogen Methylarsonate",IF(ISNUMBER(SEARCH("PERITO",L306)),"Acephate","FIX IT!")))))</f>
        <v>Acephate</v>
      </c>
      <c r="Q306" t="s">
        <v>3230</v>
      </c>
      <c r="R306" t="s">
        <v>3243</v>
      </c>
      <c r="S306">
        <f t="shared" si="16"/>
        <v>11.643652561247215</v>
      </c>
      <c r="T306" t="s">
        <v>3205</v>
      </c>
      <c r="U306" t="s">
        <v>3238</v>
      </c>
      <c r="V306" t="s">
        <v>3225</v>
      </c>
    </row>
    <row r="307" spans="1:22" ht="22" customHeight="1" x14ac:dyDescent="0.3">
      <c r="A307" s="5">
        <v>43880</v>
      </c>
      <c r="B307" s="16" t="str">
        <f t="shared" si="14"/>
        <v>February, 2020</v>
      </c>
      <c r="C307" s="16" t="str">
        <f t="shared" si="15"/>
        <v>February, 2020´</v>
      </c>
      <c r="D307" s="6" t="s">
        <v>31</v>
      </c>
      <c r="E307" s="11" t="s">
        <v>3314</v>
      </c>
      <c r="F307" s="6" t="s">
        <v>32</v>
      </c>
      <c r="G307" s="6" t="s">
        <v>274</v>
      </c>
      <c r="H307" s="6" t="s">
        <v>278</v>
      </c>
      <c r="I307" s="6" t="s">
        <v>45</v>
      </c>
      <c r="J307" s="6" t="s">
        <v>34</v>
      </c>
      <c r="K307" s="6" t="s">
        <v>280</v>
      </c>
      <c r="L307" s="14" t="s">
        <v>567</v>
      </c>
      <c r="M307" s="7">
        <v>8877</v>
      </c>
      <c r="N307" s="7">
        <v>8.8800000000000008</v>
      </c>
      <c r="O307" s="13" t="s">
        <v>3323</v>
      </c>
      <c r="P307" t="str">
        <f>IF(ISNUMBER(SEARCH("NICOSULFURONTECHNICAL",L307)),"Nicosulfuron",IF(ISNUMBER(SEARCH("CITRASHINE",L307)),"General Foods Aditives",IF(ISNUMBER(SEARCH("CHLORIMURON",L307)),"Chlorimuron-ethyl",IF(ISNUMBER(SEARCH("LUFENURON",L307)),"Lufenuron","FIX IT!"))))</f>
        <v>Nicosulfuron</v>
      </c>
      <c r="Q307" t="s">
        <v>3272</v>
      </c>
      <c r="R307" t="s">
        <v>3198</v>
      </c>
      <c r="S307">
        <f t="shared" si="16"/>
        <v>0</v>
      </c>
      <c r="T307" t="s">
        <v>3206</v>
      </c>
      <c r="U307" t="s">
        <v>3231</v>
      </c>
      <c r="V307" t="s">
        <v>3242</v>
      </c>
    </row>
    <row r="308" spans="1:22" ht="22" customHeight="1" x14ac:dyDescent="0.3">
      <c r="A308" s="2">
        <v>43879</v>
      </c>
      <c r="B308" s="16" t="str">
        <f t="shared" si="14"/>
        <v>February, 2020</v>
      </c>
      <c r="C308" s="16" t="str">
        <f t="shared" si="15"/>
        <v>February, 2020´</v>
      </c>
      <c r="D308" s="3" t="s">
        <v>31</v>
      </c>
      <c r="E308" s="11" t="s">
        <v>3314</v>
      </c>
      <c r="F308" s="3" t="s">
        <v>56</v>
      </c>
      <c r="G308" s="3" t="s">
        <v>77</v>
      </c>
      <c r="H308" s="3" t="s">
        <v>82</v>
      </c>
      <c r="I308" s="3" t="s">
        <v>45</v>
      </c>
      <c r="J308" s="3" t="s">
        <v>34</v>
      </c>
      <c r="K308" s="3" t="s">
        <v>84</v>
      </c>
      <c r="L308" s="3" t="s">
        <v>568</v>
      </c>
      <c r="M308" s="4">
        <v>58387</v>
      </c>
      <c r="N308" s="4">
        <v>58.39</v>
      </c>
      <c r="O308" s="4">
        <v>237000</v>
      </c>
      <c r="P308" t="str">
        <f>IF(ISNUMBER(SEARCH("BROWSER",L308)),"Picloran",IF(ISNUMBER(SEARCH("NAVIGATOR",L308)),"Picloran",IF(ISNUMBER(SEARCH("BIOZYME",L308)),"Mineral Fertilizer",IF(ISNUMBER(SEARCH("K-FOL",L308)),"Calcium Citrate",IF(ISNUMBER(SEARCH("FOLTRON",L308)),"NPK Fertilizer",IF(ISNUMBER(SEARCH("CYHALOTHRI",L308)),"Cyhalothrin",IF(ISNUMBER(SEARCH("ACEFATO",L308)),"Acephate",IF(ISNUMBER(SEARCH("ACEPHATE",L308)),"Acephate",IF(ISNUMBER(SEARCH("MICROTHIOL",L308)),"Sulfur",IF(ISNUMBER(SEARCH("PROPICONAZOLE",L308)),"Propiconazole",IF(ISNUMBER(SEARCH("METHOMYL",L308)),"Methomyl",IF(ISNUMBER(SEARCH("IMIDACLOPRID",L308)),"Imidacloprid",IF(ISNUMBER(SEARCH("ZONIC",L308)),"Amicarbazone",IF(ISNUMBER(SEARCH("CRESCENDO",L308)),"Triclopyr-Butyric",IF(ISNUMBER(SEARCH("IMAZETHAPYR",L308)),"Imazethapyr",IF(ISNUMBER(SEARCH("TRICLOPYR",L308)),"Triclopyr",IF(ISNUMBER(SEARCH("ISOPROPYLAMINE",L308)),"Isopropylamine",IF(ISNUMBER(SEARCH("ABAMECTIM",L308)),"Abamectin",IF(ISNUMBER(SEARCH("SPERTO",L308)),"Bifenthrin","FIX IT!")))))))))))))))))))</f>
        <v>Isopropylamine</v>
      </c>
      <c r="Q308" t="s">
        <v>3269</v>
      </c>
      <c r="R308" t="s">
        <v>3216</v>
      </c>
      <c r="S308">
        <f t="shared" si="16"/>
        <v>4.0591227499272096</v>
      </c>
      <c r="T308" t="s">
        <v>3280</v>
      </c>
      <c r="U308" t="s">
        <v>3279</v>
      </c>
      <c r="V308" t="s">
        <v>3216</v>
      </c>
    </row>
    <row r="309" spans="1:22" ht="22" customHeight="1" x14ac:dyDescent="0.3">
      <c r="A309" s="5">
        <v>43879</v>
      </c>
      <c r="B309" s="16" t="str">
        <f t="shared" si="14"/>
        <v>February, 2020</v>
      </c>
      <c r="C309" s="16" t="str">
        <f t="shared" si="15"/>
        <v>February, 2020´</v>
      </c>
      <c r="D309" s="6" t="s">
        <v>31</v>
      </c>
      <c r="E309" s="11" t="s">
        <v>3314</v>
      </c>
      <c r="F309" s="6" t="s">
        <v>56</v>
      </c>
      <c r="G309" s="6" t="s">
        <v>77</v>
      </c>
      <c r="H309" s="6" t="s">
        <v>82</v>
      </c>
      <c r="I309" s="6" t="s">
        <v>45</v>
      </c>
      <c r="J309" s="6" t="s">
        <v>34</v>
      </c>
      <c r="K309" s="6" t="s">
        <v>84</v>
      </c>
      <c r="L309" s="6" t="s">
        <v>569</v>
      </c>
      <c r="M309" s="7">
        <v>73936</v>
      </c>
      <c r="N309" s="7">
        <v>73.94</v>
      </c>
      <c r="O309" s="7">
        <v>300000</v>
      </c>
      <c r="P309" t="str">
        <f>IF(ISNUMBER(SEARCH("BROWSER",L309)),"Picloran",IF(ISNUMBER(SEARCH("NAVIGATOR",L309)),"Picloran",IF(ISNUMBER(SEARCH("BIOZYME",L309)),"Mineral Fertilizer",IF(ISNUMBER(SEARCH("K-FOL",L309)),"Calcium Citrate",IF(ISNUMBER(SEARCH("FOLTRON",L309)),"NPK Fertilizer",IF(ISNUMBER(SEARCH("CYHALOTHRI",L309)),"Cyhalothrin",IF(ISNUMBER(SEARCH("ACEFATO",L309)),"Acephate",IF(ISNUMBER(SEARCH("ACEPHATE",L309)),"Acephate",IF(ISNUMBER(SEARCH("MICROTHIOL",L309)),"Sulfur",IF(ISNUMBER(SEARCH("PROPICONAZOLE",L309)),"Propiconazole",IF(ISNUMBER(SEARCH("METHOMYL",L309)),"Methomyl",IF(ISNUMBER(SEARCH("IMIDACLOPRID",L309)),"Imidacloprid",IF(ISNUMBER(SEARCH("ZONIC",L309)),"Amicarbazone",IF(ISNUMBER(SEARCH("CRESCENDO",L309)),"Triclopyr-Butyric",IF(ISNUMBER(SEARCH("IMAZETHAPYR",L309)),"Imazethapyr",IF(ISNUMBER(SEARCH("TRICLOPYR",L309)),"Triclopyr",IF(ISNUMBER(SEARCH("ISOPROPYLAMINE",L309)),"Isopropylamine",IF(ISNUMBER(SEARCH("ABAMECTIM",L309)),"Abamectin",IF(ISNUMBER(SEARCH("SPERTO",L309)),"Bifenthrin","FIX IT!")))))))))))))))))))</f>
        <v>Isopropylamine</v>
      </c>
      <c r="Q309" t="s">
        <v>3269</v>
      </c>
      <c r="R309" t="s">
        <v>3216</v>
      </c>
      <c r="S309">
        <f t="shared" si="16"/>
        <v>4.057563297987449</v>
      </c>
      <c r="T309" t="s">
        <v>3259</v>
      </c>
      <c r="U309" t="s">
        <v>3230</v>
      </c>
      <c r="V309" t="s">
        <v>3225</v>
      </c>
    </row>
    <row r="310" spans="1:22" ht="22" customHeight="1" x14ac:dyDescent="0.3">
      <c r="A310" s="2">
        <v>43879</v>
      </c>
      <c r="B310" s="16" t="str">
        <f t="shared" si="14"/>
        <v>February, 2020</v>
      </c>
      <c r="C310" s="16" t="str">
        <f t="shared" si="15"/>
        <v>February, 2020´</v>
      </c>
      <c r="D310" s="3" t="s">
        <v>31</v>
      </c>
      <c r="E310" s="11" t="s">
        <v>3314</v>
      </c>
      <c r="F310" s="3" t="s">
        <v>56</v>
      </c>
      <c r="G310" s="3" t="s">
        <v>570</v>
      </c>
      <c r="H310" s="3" t="s">
        <v>82</v>
      </c>
      <c r="I310" s="3" t="s">
        <v>45</v>
      </c>
      <c r="J310" s="3" t="s">
        <v>34</v>
      </c>
      <c r="K310" s="3" t="s">
        <v>84</v>
      </c>
      <c r="L310" s="3" t="s">
        <v>573</v>
      </c>
      <c r="M310" s="4">
        <v>89583</v>
      </c>
      <c r="N310" s="4">
        <v>89.58</v>
      </c>
      <c r="O310" s="4">
        <v>363000</v>
      </c>
      <c r="P310" t="str">
        <f>IF(ISNUMBER(SEARCH("BROWSER",L310)),"Picloran",IF(ISNUMBER(SEARCH("NAVIGATOR",L310)),"Picloran",IF(ISNUMBER(SEARCH("BIOZYME",L310)),"Mineral Fertilizer",IF(ISNUMBER(SEARCH("K-FOL",L310)),"Calcium Citrate",IF(ISNUMBER(SEARCH("FOLTRON",L310)),"NPK Fertilizer",IF(ISNUMBER(SEARCH("CYHALOTHRI",L310)),"Cyhalothrin",IF(ISNUMBER(SEARCH("ACEFATO",L310)),"Acephate",IF(ISNUMBER(SEARCH("ACEPHATE",L310)),"Acephate",IF(ISNUMBER(SEARCH("MICROTHIOL",L310)),"Sulfur",IF(ISNUMBER(SEARCH("PROPICONAZOLE",L310)),"Propiconazole",IF(ISNUMBER(SEARCH("METHOMYL",L310)),"Methomyl",IF(ISNUMBER(SEARCH("IMIDACLOPRID",L310)),"Imidacloprid",IF(ISNUMBER(SEARCH("ZONIC",L310)),"Amicarbazone",IF(ISNUMBER(SEARCH("CRESCENDO",L310)),"Triclopyr-Butyric",IF(ISNUMBER(SEARCH("IMAZETHAPYR",L310)),"Imazethapyr",IF(ISNUMBER(SEARCH("TRICLOPYR",L310)),"Triclopyr",IF(ISNUMBER(SEARCH("ISOPROPYLAMINE",L310)),"Isopropylamine",IF(ISNUMBER(SEARCH("ABAMECTIM",L310)),"Abamectin",IF(ISNUMBER(SEARCH("SPERTO",L310)),"Bifenthrin","FIX IT!")))))))))))))))))))</f>
        <v>Isopropylamine</v>
      </c>
      <c r="Q310" t="s">
        <v>3269</v>
      </c>
      <c r="R310" t="s">
        <v>3216</v>
      </c>
      <c r="S310">
        <f t="shared" si="16"/>
        <v>4.0521081008673523</v>
      </c>
      <c r="T310" t="s">
        <v>3259</v>
      </c>
      <c r="U310" t="s">
        <v>3230</v>
      </c>
      <c r="V310" t="s">
        <v>3225</v>
      </c>
    </row>
    <row r="311" spans="1:22" ht="22" customHeight="1" x14ac:dyDescent="0.3">
      <c r="A311" s="5">
        <v>43878</v>
      </c>
      <c r="B311" s="16" t="str">
        <f t="shared" si="14"/>
        <v>February, 2020</v>
      </c>
      <c r="C311" s="16" t="str">
        <f t="shared" si="15"/>
        <v>February, 2020´</v>
      </c>
      <c r="D311" s="6" t="s">
        <v>31</v>
      </c>
      <c r="E311" s="11" t="s">
        <v>3314</v>
      </c>
      <c r="F311" s="6" t="s">
        <v>56</v>
      </c>
      <c r="G311" s="6" t="s">
        <v>244</v>
      </c>
      <c r="H311" s="6" t="s">
        <v>474</v>
      </c>
      <c r="I311" s="6" t="s">
        <v>45</v>
      </c>
      <c r="J311" s="6" t="s">
        <v>34</v>
      </c>
      <c r="K311" s="6" t="s">
        <v>187</v>
      </c>
      <c r="L311" s="6" t="s">
        <v>574</v>
      </c>
      <c r="M311" s="7">
        <v>170800</v>
      </c>
      <c r="N311" s="7">
        <v>170.8</v>
      </c>
      <c r="O311" s="7">
        <v>1634000</v>
      </c>
      <c r="P311" t="str">
        <f>IF(ISNUMBER(SEARCH("GLIFOSATO",L311)),"Glyphosate",IF(ISNUMBER(SEARCH("TRICLON",L311)),"Triclopyr",IF(ISNUMBER(SEARCH("ABAMECTIN",L311)),"Abamectin",IF(ISNUMBER(SEARCH("ANCOSAR",L311)),"Sodium Hydrogen Methylarsonate",IF(ISNUMBER(SEARCH("PERITO",L311)),"Acephate","FIX IT!")))))</f>
        <v>Sodium Hydrogen Methylarsonate</v>
      </c>
      <c r="Q311" t="s">
        <v>3281</v>
      </c>
      <c r="R311" t="s">
        <v>3198</v>
      </c>
      <c r="S311">
        <f t="shared" si="16"/>
        <v>9.5667447306791562</v>
      </c>
      <c r="T311" t="s">
        <v>3200</v>
      </c>
      <c r="U311" t="s">
        <v>3234</v>
      </c>
      <c r="V311" t="s">
        <v>3225</v>
      </c>
    </row>
    <row r="312" spans="1:22" ht="22" customHeight="1" x14ac:dyDescent="0.3">
      <c r="A312" s="2">
        <v>43877</v>
      </c>
      <c r="B312" s="16" t="str">
        <f t="shared" si="14"/>
        <v>February, 2020</v>
      </c>
      <c r="C312" s="16" t="str">
        <f t="shared" si="15"/>
        <v>February, 2020´</v>
      </c>
      <c r="D312" s="3" t="s">
        <v>31</v>
      </c>
      <c r="E312" s="11" t="s">
        <v>3314</v>
      </c>
      <c r="F312" s="3" t="s">
        <v>32</v>
      </c>
      <c r="G312" s="3" t="s">
        <v>180</v>
      </c>
      <c r="H312" s="3" t="s">
        <v>122</v>
      </c>
      <c r="I312" s="3" t="s">
        <v>45</v>
      </c>
      <c r="J312" s="3" t="s">
        <v>34</v>
      </c>
      <c r="K312" s="3" t="s">
        <v>145</v>
      </c>
      <c r="L312" s="3" t="s">
        <v>575</v>
      </c>
      <c r="M312" s="4">
        <v>30960</v>
      </c>
      <c r="N312" s="4">
        <v>30.96</v>
      </c>
      <c r="O312" s="4">
        <v>197000</v>
      </c>
      <c r="P312" t="str">
        <f>IF(ISNUMBER(SEARCH("BIORISK",L312)),"Fertilizer",IF(ISNUMBER(SEARCH("DIFLUBENZURON",L312)),"Diflubenzuron",IF(ISNUMBER(SEARCH("K-TIONIC",L312)),"Fulvic Acids Fertilizers",IF(ISNUMBER(SEARCH("INICIATE",L312)),"Fipronil",IF(ISNUMBER(SEARCH("FIPRONIL",L312)),"Fipronil",IF(ISNUMBER(SEARCH("STAGE",L312)),"Clomazone",IF(ISNUMBER(SEARCH("CLOMAZONE",L312)),"Clomazone",IF(ISNUMBER(SEARCH("UNIMARK",L312)),"Metribuzin",IF(ISNUMBER(SEARCH("RIBUZIN",L312)),"Metribuzin",IF(ISNUMBER(SEARCH("UNITOP",L312)),"Not Identified","FIX IT!"))))))))))</f>
        <v>Fipronil</v>
      </c>
      <c r="Q312" t="s">
        <v>3261</v>
      </c>
      <c r="R312" t="s">
        <v>3243</v>
      </c>
      <c r="S312">
        <f t="shared" si="16"/>
        <v>6.3630490956072352</v>
      </c>
      <c r="T312" t="s">
        <v>3292</v>
      </c>
      <c r="U312" t="s">
        <v>3269</v>
      </c>
      <c r="V312" t="s">
        <v>3216</v>
      </c>
    </row>
    <row r="313" spans="1:22" ht="22" customHeight="1" x14ac:dyDescent="0.3">
      <c r="A313" s="5">
        <v>43877</v>
      </c>
      <c r="B313" s="16" t="str">
        <f t="shared" si="14"/>
        <v>February, 2020</v>
      </c>
      <c r="C313" s="16" t="str">
        <f t="shared" si="15"/>
        <v>February, 2020´</v>
      </c>
      <c r="D313" s="6" t="s">
        <v>31</v>
      </c>
      <c r="E313" s="11" t="s">
        <v>3314</v>
      </c>
      <c r="F313" s="6" t="s">
        <v>56</v>
      </c>
      <c r="G313" s="6" t="s">
        <v>127</v>
      </c>
      <c r="H313" s="6" t="s">
        <v>122</v>
      </c>
      <c r="I313" s="6" t="s">
        <v>45</v>
      </c>
      <c r="J313" s="6" t="s">
        <v>34</v>
      </c>
      <c r="K313" s="6" t="s">
        <v>143</v>
      </c>
      <c r="L313" s="6" t="s">
        <v>576</v>
      </c>
      <c r="M313" s="7">
        <v>21400</v>
      </c>
      <c r="N313" s="7">
        <v>21.4</v>
      </c>
      <c r="O313" s="7">
        <v>182000</v>
      </c>
      <c r="P313" t="str">
        <f>IF(ISNUMBER(SEARCH("BROWSER",L313)),"Picloran",IF(ISNUMBER(SEARCH("NAVIGATOR",L313)),"Picloran",IF(ISNUMBER(SEARCH("BIOZYME",L313)),"Mineral Fertilizer",IF(ISNUMBER(SEARCH("K-FOL",L313)),"Calcium Citrate",IF(ISNUMBER(SEARCH("FOLTRON",L313)),"NPK Fertilizer",IF(ISNUMBER(SEARCH("CYHALOTHRI",L313)),"Cyhalothrin",IF(ISNUMBER(SEARCH("ACEFATO",L313)),"Acephate",IF(ISNUMBER(SEARCH("ACEPHATE",L313)),"Acephate",IF(ISNUMBER(SEARCH("MICROTHIOL",L313)),"Sulfur",IF(ISNUMBER(SEARCH("PROPICONAZOLE",L313)),"Propiconazole",IF(ISNUMBER(SEARCH("METHOMYL",L313)),"Methomyl",IF(ISNUMBER(SEARCH("IMIDACLOPRID",L313)),"Imidacloprid",IF(ISNUMBER(SEARCH("ZONIC",L313)),"Amicarbazone",IF(ISNUMBER(SEARCH("CRESCENDO",L313)),"Triclopyr-Butyric",IF(ISNUMBER(SEARCH("IMAZETHAPYR",L313)),"Imazethapyr",IF(ISNUMBER(SEARCH("TRICLOPYR",L313)),"Triclopyr",IF(ISNUMBER(SEARCH("ISOPROPYLAMINE",L313)),"Isopropylamine",IF(ISNUMBER(SEARCH("ABAMECTIM",L313)),"Abamectin",IF(ISNUMBER(SEARCH("SPERTO",L313)),"Bifenthrin","FIX IT!")))))))))))))))))))</f>
        <v>Methomyl</v>
      </c>
      <c r="Q313" t="s">
        <v>3215</v>
      </c>
      <c r="R313" t="s">
        <v>3243</v>
      </c>
      <c r="S313">
        <f t="shared" si="16"/>
        <v>8.5046728971962615</v>
      </c>
      <c r="T313" t="s">
        <v>3292</v>
      </c>
      <c r="U313" t="s">
        <v>3269</v>
      </c>
      <c r="V313" t="s">
        <v>3216</v>
      </c>
    </row>
    <row r="314" spans="1:22" ht="22" customHeight="1" x14ac:dyDescent="0.3">
      <c r="A314" s="2">
        <v>43876</v>
      </c>
      <c r="B314" s="16" t="str">
        <f t="shared" si="14"/>
        <v>February, 2020</v>
      </c>
      <c r="C314" s="16" t="str">
        <f t="shared" si="15"/>
        <v>February, 2020´</v>
      </c>
      <c r="D314" s="3" t="s">
        <v>31</v>
      </c>
      <c r="E314" s="11" t="s">
        <v>3314</v>
      </c>
      <c r="F314" s="3" t="s">
        <v>32</v>
      </c>
      <c r="G314" s="3" t="s">
        <v>200</v>
      </c>
      <c r="H314" s="3" t="s">
        <v>210</v>
      </c>
      <c r="I314" s="3" t="s">
        <v>45</v>
      </c>
      <c r="J314" s="3" t="s">
        <v>34</v>
      </c>
      <c r="K314" s="3" t="s">
        <v>203</v>
      </c>
      <c r="L314" s="3" t="s">
        <v>577</v>
      </c>
      <c r="M314" s="4">
        <v>89800</v>
      </c>
      <c r="N314" s="4">
        <v>89.8</v>
      </c>
      <c r="O314" s="4">
        <v>1046000</v>
      </c>
      <c r="P314" t="str">
        <f>IF(ISNUMBER(SEARCH("TRICLON",L312)),"Triclopyr",IF(ISNUMBER(SEARCH("ABAMECTIN",L312)),"Abamectin",IF(ISNUMBER(SEARCH("PERITO",L312)),"Acephate",IF(ISNUMBER(SEARCH("GLUFOSINAT",L312)),"Gluphosinate",IF(ISNUMBER(SEARCH("FIPRONIL",L312)),"Fipronil",IF(ISNUMBER(SEARCH("ZARTAN",L312)),"Metsulfuron-methyl",IF(ISNUMBER(SEARCH("DIFLUBENZURON",L312)),"Diflubenzuron",IF(ISNUMBER(SEARCH("INICIATE",L312)),"Fipronil",IF(ISNUMBER(SEARCH("STAGE",L312)),"Clomazone",IF(ISNUMBER(SEARCH("CLOMAZON",L312)),"Clomazone",IF(ISNUMBER(SEARCH("UNIMARK",L312)),"Metribuzim",IF(ISNUMBER(SEARCH("ANCOSAR",L312)),"Sodium hydrogen Methylarsonate","FIX IT!"))))))))))))</f>
        <v>Fipronil</v>
      </c>
      <c r="Q314" t="s">
        <v>3261</v>
      </c>
      <c r="R314" t="s">
        <v>3243</v>
      </c>
      <c r="S314">
        <f t="shared" si="16"/>
        <v>11.648106904231625</v>
      </c>
      <c r="T314" t="s">
        <v>3292</v>
      </c>
      <c r="U314" t="s">
        <v>3269</v>
      </c>
      <c r="V314" t="s">
        <v>3216</v>
      </c>
    </row>
    <row r="315" spans="1:22" ht="22" customHeight="1" x14ac:dyDescent="0.3">
      <c r="A315" s="5">
        <v>43876</v>
      </c>
      <c r="B315" s="16" t="str">
        <f t="shared" si="14"/>
        <v>February, 2020</v>
      </c>
      <c r="C315" s="16" t="str">
        <f t="shared" si="15"/>
        <v>February, 2020´</v>
      </c>
      <c r="D315" s="6" t="s">
        <v>31</v>
      </c>
      <c r="E315" s="11" t="s">
        <v>3314</v>
      </c>
      <c r="F315" s="6" t="s">
        <v>32</v>
      </c>
      <c r="G315" s="6" t="s">
        <v>131</v>
      </c>
      <c r="H315" s="6" t="s">
        <v>113</v>
      </c>
      <c r="I315" s="6" t="s">
        <v>45</v>
      </c>
      <c r="J315" s="6" t="s">
        <v>34</v>
      </c>
      <c r="K315" s="6" t="s">
        <v>145</v>
      </c>
      <c r="L315" s="6" t="s">
        <v>578</v>
      </c>
      <c r="M315" s="7">
        <v>8100</v>
      </c>
      <c r="N315" s="7">
        <v>8.1</v>
      </c>
      <c r="O315" s="7">
        <v>94300</v>
      </c>
      <c r="P315" t="str">
        <f>IF(ISNUMBER(SEARCH("BIORISK",L315)),"Fertilizer",IF(ISNUMBER(SEARCH("DIFLUBENZURON",L315)),"Diflubenzuron",IF(ISNUMBER(SEARCH("K-TIONIC",L315)),"Fulvic Acids Fertilizers",IF(ISNUMBER(SEARCH("INICIATE",L315)),"Fipronil",IF(ISNUMBER(SEARCH("FIPRONIL",L315)),"Fipronil",IF(ISNUMBER(SEARCH("STAGE",L315)),"Clomazone",IF(ISNUMBER(SEARCH("CLOMAZONE",L315)),"Clomazone",IF(ISNUMBER(SEARCH("UNIMARK",L315)),"Metribuzin",IF(ISNUMBER(SEARCH("RIBUZIN",L315)),"Metribuzin",IF(ISNUMBER(SEARCH("UNITOP",L315)),"Not Identified","FIX IT!"))))))))))</f>
        <v>Fipronil</v>
      </c>
      <c r="Q315" t="s">
        <v>3261</v>
      </c>
      <c r="R315" t="s">
        <v>3243</v>
      </c>
      <c r="S315">
        <f t="shared" si="16"/>
        <v>11.641975308641975</v>
      </c>
      <c r="T315" t="s">
        <v>3292</v>
      </c>
      <c r="U315" t="s">
        <v>3269</v>
      </c>
      <c r="V315" t="s">
        <v>3216</v>
      </c>
    </row>
    <row r="316" spans="1:22" ht="22" customHeight="1" x14ac:dyDescent="0.3">
      <c r="A316" s="2">
        <v>43876</v>
      </c>
      <c r="B316" s="16" t="str">
        <f t="shared" si="14"/>
        <v>February, 2020</v>
      </c>
      <c r="C316" s="16" t="str">
        <f t="shared" si="15"/>
        <v>February, 2020´</v>
      </c>
      <c r="D316" s="3" t="s">
        <v>31</v>
      </c>
      <c r="E316" s="11" t="s">
        <v>3314</v>
      </c>
      <c r="F316" s="3" t="s">
        <v>32</v>
      </c>
      <c r="G316" s="3" t="s">
        <v>579</v>
      </c>
      <c r="H316" s="3" t="s">
        <v>582</v>
      </c>
      <c r="I316" s="3" t="s">
        <v>45</v>
      </c>
      <c r="J316" s="3" t="s">
        <v>34</v>
      </c>
      <c r="K316" s="3" t="s">
        <v>145</v>
      </c>
      <c r="L316" s="3" t="s">
        <v>584</v>
      </c>
      <c r="M316" s="4">
        <v>32688</v>
      </c>
      <c r="N316" s="4">
        <v>32.69</v>
      </c>
      <c r="O316" s="4">
        <v>381000</v>
      </c>
      <c r="P316" t="s">
        <v>3200</v>
      </c>
      <c r="Q316" t="s">
        <v>3234</v>
      </c>
      <c r="R316" t="s">
        <v>3243</v>
      </c>
      <c r="S316">
        <f t="shared" si="16"/>
        <v>11.655653450807636</v>
      </c>
      <c r="T316" t="s">
        <v>3226</v>
      </c>
      <c r="U316" t="s">
        <v>3261</v>
      </c>
      <c r="V316" t="s">
        <v>3243</v>
      </c>
    </row>
    <row r="317" spans="1:22" ht="22" customHeight="1" x14ac:dyDescent="0.3">
      <c r="A317" s="5">
        <v>43876</v>
      </c>
      <c r="B317" s="16" t="str">
        <f t="shared" si="14"/>
        <v>February, 2020</v>
      </c>
      <c r="C317" s="16" t="str">
        <f t="shared" si="15"/>
        <v>February, 2020´</v>
      </c>
      <c r="D317" s="6" t="s">
        <v>107</v>
      </c>
      <c r="E317" s="11" t="s">
        <v>3314</v>
      </c>
      <c r="F317" s="6" t="s">
        <v>56</v>
      </c>
      <c r="G317" s="6" t="s">
        <v>108</v>
      </c>
      <c r="H317" s="6" t="s">
        <v>133</v>
      </c>
      <c r="I317" s="6" t="s">
        <v>45</v>
      </c>
      <c r="J317" s="6" t="s">
        <v>34</v>
      </c>
      <c r="K317" s="6" t="s">
        <v>116</v>
      </c>
      <c r="L317" s="6" t="s">
        <v>585</v>
      </c>
      <c r="M317" s="7">
        <v>102880</v>
      </c>
      <c r="N317" s="7">
        <v>102.88</v>
      </c>
      <c r="O317" s="7">
        <v>1952000</v>
      </c>
      <c r="P317" t="str">
        <f>IF(ISNUMBER(SEARCH("BROWSER",L317)),"Picloran",IF(ISNUMBER(SEARCH("NAVIGATOR",L317)),"Picloran",IF(ISNUMBER(SEARCH("BIOZYME",L317)),"Mineral Fertilizer",IF(ISNUMBER(SEARCH("K-FOL",L317)),"Calcium Citrate",IF(ISNUMBER(SEARCH("FOLTRON",L317)),"NPK Fertilizer",IF(ISNUMBER(SEARCH("CYHALOTHRI",L317)),"Cyhalothrin",IF(ISNUMBER(SEARCH("ACEFATO",L317)),"Acephate",IF(ISNUMBER(SEARCH("ACEPHATE",L317)),"Acephate",IF(ISNUMBER(SEARCH("MICROTHIOL",L317)),"Sulfur",IF(ISNUMBER(SEARCH("PROPICONAZOLE",L317)),"Propiconazole",IF(ISNUMBER(SEARCH("METHOMYL",L317)),"Methomyl",IF(ISNUMBER(SEARCH("IMIDACLOPRID",L317)),"Imidacloprid",IF(ISNUMBER(SEARCH("ZONIC",L317)),"Amicarbazone",IF(ISNUMBER(SEARCH("CRESCENDO",L317)),"Triclopyr-Butyric",IF(ISNUMBER(SEARCH("IMAZETHAPYR",L317)),"Imazethapyr",IF(ISNUMBER(SEARCH("TRICLOPYR",L317)),"Triclopyr",IF(ISNUMBER(SEARCH("ISOPROPYLAMINE",L317)),"Isopropylamine",IF(ISNUMBER(SEARCH("ABAMECTIM",L317)),"Abamectin",IF(ISNUMBER(SEARCH("SPERTO",L317)),"Bifenthrin","FIX IT!")))))))))))))))))))</f>
        <v>Acephate</v>
      </c>
      <c r="Q317" t="s">
        <v>3230</v>
      </c>
      <c r="R317" t="s">
        <v>3243</v>
      </c>
      <c r="S317">
        <f t="shared" si="16"/>
        <v>18.973561430793158</v>
      </c>
      <c r="T317" t="s">
        <v>3292</v>
      </c>
      <c r="U317" t="s">
        <v>3269</v>
      </c>
      <c r="V317" t="s">
        <v>3216</v>
      </c>
    </row>
    <row r="318" spans="1:22" ht="22" customHeight="1" x14ac:dyDescent="0.3">
      <c r="A318" s="2">
        <v>43876</v>
      </c>
      <c r="B318" s="16" t="str">
        <f t="shared" si="14"/>
        <v>February, 2020</v>
      </c>
      <c r="C318" s="16" t="str">
        <f t="shared" si="15"/>
        <v>February, 2020´</v>
      </c>
      <c r="D318" s="3" t="s">
        <v>31</v>
      </c>
      <c r="E318" s="11" t="s">
        <v>3314</v>
      </c>
      <c r="F318" s="3" t="s">
        <v>32</v>
      </c>
      <c r="G318" s="3" t="s">
        <v>200</v>
      </c>
      <c r="H318" s="3" t="s">
        <v>113</v>
      </c>
      <c r="I318" s="3" t="s">
        <v>45</v>
      </c>
      <c r="J318" s="3" t="s">
        <v>34</v>
      </c>
      <c r="K318" s="3" t="s">
        <v>145</v>
      </c>
      <c r="L318" s="3" t="s">
        <v>586</v>
      </c>
      <c r="M318" s="4">
        <v>91900</v>
      </c>
      <c r="N318" s="4">
        <v>91.9</v>
      </c>
      <c r="O318" s="4">
        <v>1070000</v>
      </c>
      <c r="P318" t="str">
        <f>IF(ISNUMBER(SEARCH("IMAZETAPYR",L318)),"Imazetapyr",IF(ISNUMBER(SEARCH("VITAVAX",L318)),"Carboxin",IF(ISNUMBER(SEARCH("CARBOXIN",L318)),"Carboxin",IF(ISNUMBER(SEARCH("CONDAX",L318)),"Imazetapyr",IF(ISNUMBER(SEARCH("CLETHODIM",L318)),"Clethodim",IF(ISNUMBER(SEARCH("JACARE",L318)),"2,4-D Acid",IF(ISNUMBER(SEARCH("LEOPARD",L318)),"Picloram",IF(ISNUMBER(SEARCH("ZOXYSTROBIN",L318)),"Azoxystrobin",IF(ISNUMBER(SEARCH("MANCOZEB",L318)),"Mancozeb",IF(ISNUMBER(SEARCH("AZOXYS",L318)),"Azoxystrobin",IF(ISNUMBER(SEARCH("FIPRON",L318)),"Fipronil",IF(ISNUMBER(SEARCH("ACEF",L318)),"Acephate",IF(ISNUMBER(SEARCH("ACETAMIPRID",L318)),"Acetamiprid",IF(ISNUMBER(SEARCH("ALUMINIUM PHOSPHIDE",L318)),"Aluminium Phosphide",IF(ISNUMBER(SEARCH("RANMAN",L318)),"Cyazofamid",IF(ISNUMBER(SEARCH("BIFENTRINA",L318)),"Bifenthrin","FIX IT!"))))))))))))))))</f>
        <v>Bifenthrin</v>
      </c>
      <c r="Q318" t="s">
        <v>3238</v>
      </c>
      <c r="R318" t="s">
        <v>3243</v>
      </c>
      <c r="S318">
        <f t="shared" si="16"/>
        <v>11.643090315560391</v>
      </c>
      <c r="T318" t="s">
        <v>3293</v>
      </c>
      <c r="U318" t="s">
        <v>3215</v>
      </c>
      <c r="V318" t="s">
        <v>3242</v>
      </c>
    </row>
    <row r="319" spans="1:22" ht="22" customHeight="1" x14ac:dyDescent="0.3">
      <c r="A319" s="5">
        <v>43876</v>
      </c>
      <c r="B319" s="16" t="str">
        <f t="shared" si="14"/>
        <v>February, 2020</v>
      </c>
      <c r="C319" s="16" t="str">
        <f t="shared" si="15"/>
        <v>February, 2020´</v>
      </c>
      <c r="D319" s="6" t="s">
        <v>31</v>
      </c>
      <c r="E319" s="11" t="s">
        <v>3314</v>
      </c>
      <c r="F319" s="6" t="s">
        <v>32</v>
      </c>
      <c r="G319" s="6" t="s">
        <v>200</v>
      </c>
      <c r="H319" s="6" t="s">
        <v>113</v>
      </c>
      <c r="I319" s="6" t="s">
        <v>45</v>
      </c>
      <c r="J319" s="6" t="s">
        <v>34</v>
      </c>
      <c r="K319" s="6" t="s">
        <v>95</v>
      </c>
      <c r="L319" s="6" t="s">
        <v>587</v>
      </c>
      <c r="M319" s="7">
        <v>24282</v>
      </c>
      <c r="N319" s="7">
        <v>24.28</v>
      </c>
      <c r="O319" s="7">
        <v>75300</v>
      </c>
      <c r="P319" t="str">
        <f>IF(ISNUMBER(SEARCH("IMAZETAPYR",L319)),"Imazetapyr",IF(ISNUMBER(SEARCH("VITAVAX",L319)),"Carboxin",IF(ISNUMBER(SEARCH("CARBOXIN",L319)),"Carboxin",IF(ISNUMBER(SEARCH("CONDAX",L319)),"Imazetapyr",IF(ISNUMBER(SEARCH("CLETHODIM",L319)),"Clethodim",IF(ISNUMBER(SEARCH("JACARE",L319)),"2,4-D Acid",IF(ISNUMBER(SEARCH("LEOPARD",L319)),"Picloram",IF(ISNUMBER(SEARCH("ZOXYSTROBIN",L319)),"Azoxystrobin",IF(ISNUMBER(SEARCH("MANCOZEB",L319)),"Mancozeb",IF(ISNUMBER(SEARCH("AZOXYS",L319)),"Azoxystrobin",IF(ISNUMBER(SEARCH("FIPRON",L319)),"Fipronil",IF(ISNUMBER(SEARCH("ACEF",L319)),"Acephate",IF(ISNUMBER(SEARCH("ACETAMIPRID",L319)),"Acetamiprid",IF(ISNUMBER(SEARCH("ALUMINIUM PHOSPHIDE",L319)),"Aluminium Phosphide",IF(ISNUMBER(SEARCH("RANMAN",L319)),"Cyazofamid",IF(ISNUMBER(SEARCH("BIFENTRINA",L319)),"Bifenthrin","FIX IT!"))))))))))))))))</f>
        <v>Mancozeb</v>
      </c>
      <c r="Q319" t="s">
        <v>3231</v>
      </c>
      <c r="R319" t="s">
        <v>3242</v>
      </c>
      <c r="S319">
        <f t="shared" si="16"/>
        <v>3.1010625154435383</v>
      </c>
      <c r="T319" t="s">
        <v>3292</v>
      </c>
      <c r="U319" t="s">
        <v>3269</v>
      </c>
      <c r="V319" t="s">
        <v>3216</v>
      </c>
    </row>
    <row r="320" spans="1:22" ht="22" customHeight="1" x14ac:dyDescent="0.3">
      <c r="A320" s="2">
        <v>43876</v>
      </c>
      <c r="B320" s="16" t="str">
        <f t="shared" si="14"/>
        <v>February, 2020</v>
      </c>
      <c r="C320" s="16" t="str">
        <f t="shared" si="15"/>
        <v>February, 2020´</v>
      </c>
      <c r="D320" s="3" t="s">
        <v>31</v>
      </c>
      <c r="E320" s="11" t="s">
        <v>3314</v>
      </c>
      <c r="F320" s="3" t="s">
        <v>32</v>
      </c>
      <c r="G320" s="3" t="s">
        <v>588</v>
      </c>
      <c r="H320" s="3" t="s">
        <v>102</v>
      </c>
      <c r="I320" s="3" t="s">
        <v>45</v>
      </c>
      <c r="J320" s="3" t="s">
        <v>34</v>
      </c>
      <c r="K320" s="3" t="s">
        <v>105</v>
      </c>
      <c r="L320" s="3" t="s">
        <v>590</v>
      </c>
      <c r="M320" s="4">
        <v>162694</v>
      </c>
      <c r="N320" s="4">
        <v>162.69</v>
      </c>
      <c r="O320" s="4">
        <v>446000</v>
      </c>
      <c r="P320" t="str">
        <f>IF(ISNUMBER(SEARCH("BROWSER",L320)),"Picloran",IF(ISNUMBER(SEARCH("NAVIGATOR",L320)),"Picloran",IF(ISNUMBER(SEARCH("BIOZYME",L320)),"Mineral Fertilizer",IF(ISNUMBER(SEARCH("K-FOL",L320)),"Calcium Citrate",IF(ISNUMBER(SEARCH("FOLTRON",L320)),"NPK Fertilizer",IF(ISNUMBER(SEARCH("CYHALOTHRI",L320)),"Cyhalothrin",IF(ISNUMBER(SEARCH("ACEFATO",L320)),"Acephate",IF(ISNUMBER(SEARCH("ACEPHATE",L320)),"Acephate",IF(ISNUMBER(SEARCH("MICROTHIOL",L320)),"Sulfur",IF(ISNUMBER(SEARCH("PROPICONAZOLE",L320)),"Propiconazole",IF(ISNUMBER(SEARCH("METHOMYL",L320)),"Methomyl",IF(ISNUMBER(SEARCH("IMIDACLOPRID",L320)),"Imidacloprid",IF(ISNUMBER(SEARCH("ZONIC",L320)),"Amicarbazone",IF(ISNUMBER(SEARCH("CRESCENDO",L320)),"Triclopyr-Butyric",IF(ISNUMBER(SEARCH("IMAZETHAPYR",L320)),"Imazethapyr",IF(ISNUMBER(SEARCH("TRICLOPYR",L320)),"Triclopyr",IF(ISNUMBER(SEARCH("ISOPROPYLAMINE",L320)),"Isopropylamine",IF(ISNUMBER(SEARCH("ABAMECTIM",L320)),"Abamectin",IF(ISNUMBER(SEARCH("SPERTO",L320)),"Bifenthrin","FIX IT!")))))))))))))))))))</f>
        <v>Sulfur</v>
      </c>
      <c r="Q320" t="s">
        <v>3279</v>
      </c>
      <c r="R320" t="s">
        <v>3216</v>
      </c>
      <c r="S320">
        <f t="shared" si="16"/>
        <v>2.7413426432443728</v>
      </c>
      <c r="T320" t="s">
        <v>3299</v>
      </c>
      <c r="U320" t="s">
        <v>3255</v>
      </c>
      <c r="V320" t="s">
        <v>3198</v>
      </c>
    </row>
    <row r="321" spans="1:22" ht="22" customHeight="1" x14ac:dyDescent="0.3">
      <c r="A321" s="5">
        <v>43876</v>
      </c>
      <c r="B321" s="16" t="str">
        <f t="shared" si="14"/>
        <v>February, 2020</v>
      </c>
      <c r="C321" s="16" t="str">
        <f t="shared" si="15"/>
        <v>February, 2020´</v>
      </c>
      <c r="D321" s="6" t="s">
        <v>107</v>
      </c>
      <c r="E321" s="11" t="s">
        <v>3314</v>
      </c>
      <c r="F321" s="6" t="s">
        <v>56</v>
      </c>
      <c r="G321" s="6" t="s">
        <v>108</v>
      </c>
      <c r="H321" s="6" t="s">
        <v>210</v>
      </c>
      <c r="I321" s="6" t="s">
        <v>45</v>
      </c>
      <c r="J321" s="6" t="s">
        <v>34</v>
      </c>
      <c r="K321" s="6" t="s">
        <v>116</v>
      </c>
      <c r="L321" s="6" t="s">
        <v>591</v>
      </c>
      <c r="M321" s="7">
        <v>77160</v>
      </c>
      <c r="N321" s="7">
        <v>77.16</v>
      </c>
      <c r="O321" s="7">
        <v>1464000</v>
      </c>
      <c r="P321" t="str">
        <f>IF(ISNUMBER(SEARCH("BROWSER",L321)),"Picloran",IF(ISNUMBER(SEARCH("NAVIGATOR",L321)),"Picloran",IF(ISNUMBER(SEARCH("BIOZYME",L321)),"Mineral Fertilizer",IF(ISNUMBER(SEARCH("K-FOL",L321)),"Calcium Citrate",IF(ISNUMBER(SEARCH("FOLTRON",L321)),"NPK Fertilizer",IF(ISNUMBER(SEARCH("CYHALOTHRI",L321)),"Cyhalothrin",IF(ISNUMBER(SEARCH("ACEFATO",L321)),"Acephate",IF(ISNUMBER(SEARCH("ACEPHATE",L321)),"Acephate",IF(ISNUMBER(SEARCH("MICROTHIOL",L321)),"Sulfur",IF(ISNUMBER(SEARCH("PROPICONAZOLE",L321)),"Propiconazole",IF(ISNUMBER(SEARCH("METHOMYL",L321)),"Methomyl",IF(ISNUMBER(SEARCH("IMIDACLOPRID",L321)),"Imidacloprid",IF(ISNUMBER(SEARCH("ZONIC",L321)),"Amicarbazone",IF(ISNUMBER(SEARCH("CRESCENDO",L321)),"Triclopyr-Butyric",IF(ISNUMBER(SEARCH("IMAZETHAPYR",L321)),"Imazethapyr",IF(ISNUMBER(SEARCH("TRICLOPYR",L321)),"Triclopyr",IF(ISNUMBER(SEARCH("ISOPROPYLAMINE",L321)),"Isopropylamine",IF(ISNUMBER(SEARCH("ABAMECTIM",L321)),"Abamectin",IF(ISNUMBER(SEARCH("SPERTO",L321)),"Bifenthrin","FIX IT!")))))))))))))))))))</f>
        <v>Acephate</v>
      </c>
      <c r="Q321" t="s">
        <v>3230</v>
      </c>
      <c r="R321" t="s">
        <v>3243</v>
      </c>
      <c r="S321">
        <f t="shared" si="16"/>
        <v>18.973561430793158</v>
      </c>
      <c r="T321" t="s">
        <v>3214</v>
      </c>
      <c r="U321" t="s">
        <v>3288</v>
      </c>
      <c r="V321" t="s">
        <v>3198</v>
      </c>
    </row>
    <row r="322" spans="1:22" ht="22" customHeight="1" x14ac:dyDescent="0.3">
      <c r="A322" s="2">
        <v>43876</v>
      </c>
      <c r="B322" s="16" t="str">
        <f t="shared" si="14"/>
        <v>February, 2020</v>
      </c>
      <c r="C322" s="16" t="str">
        <f t="shared" si="15"/>
        <v>February, 2020´</v>
      </c>
      <c r="D322" s="3" t="s">
        <v>107</v>
      </c>
      <c r="E322" s="11" t="s">
        <v>3314</v>
      </c>
      <c r="F322" s="3" t="s">
        <v>56</v>
      </c>
      <c r="G322" s="3" t="s">
        <v>108</v>
      </c>
      <c r="H322" s="3" t="s">
        <v>133</v>
      </c>
      <c r="I322" s="3" t="s">
        <v>45</v>
      </c>
      <c r="J322" s="3" t="s">
        <v>34</v>
      </c>
      <c r="K322" s="3" t="s">
        <v>116</v>
      </c>
      <c r="L322" s="3" t="s">
        <v>592</v>
      </c>
      <c r="M322" s="4">
        <v>128600.01</v>
      </c>
      <c r="N322" s="4">
        <v>128.6</v>
      </c>
      <c r="O322" s="4">
        <v>2440000</v>
      </c>
      <c r="P322" t="str">
        <f>IF(ISNUMBER(SEARCH("BROWSER",L322)),"Picloran",IF(ISNUMBER(SEARCH("NAVIGATOR",L322)),"Picloran",IF(ISNUMBER(SEARCH("BIOZYME",L322)),"Mineral Fertilizer",IF(ISNUMBER(SEARCH("K-FOL",L322)),"Calcium Citrate",IF(ISNUMBER(SEARCH("FOLTRON",L322)),"NPK Fertilizer",IF(ISNUMBER(SEARCH("CYHALOTHRI",L322)),"Cyhalothrin",IF(ISNUMBER(SEARCH("ACEFATO",L322)),"Acephate",IF(ISNUMBER(SEARCH("ACEPHATE",L322)),"Acephate",IF(ISNUMBER(SEARCH("MICROTHIOL",L322)),"Sulfur",IF(ISNUMBER(SEARCH("PROPICONAZOLE",L322)),"Propiconazole",IF(ISNUMBER(SEARCH("METHOMYL",L322)),"Methomyl",IF(ISNUMBER(SEARCH("IMIDACLOPRID",L322)),"Imidacloprid",IF(ISNUMBER(SEARCH("ZONIC",L322)),"Amicarbazone",IF(ISNUMBER(SEARCH("CRESCENDO",L322)),"Triclopyr-Butyric",IF(ISNUMBER(SEARCH("IMAZETHAPYR",L322)),"Imazethapyr",IF(ISNUMBER(SEARCH("TRICLOPYR",L322)),"Triclopyr",IF(ISNUMBER(SEARCH("ISOPROPYLAMINE",L322)),"Isopropylamine",IF(ISNUMBER(SEARCH("ABAMECTIM",L322)),"Abamectin",IF(ISNUMBER(SEARCH("SPERTO",L322)),"Bifenthrin","FIX IT!")))))))))))))))))))</f>
        <v>Acephate</v>
      </c>
      <c r="Q322" t="s">
        <v>3230</v>
      </c>
      <c r="R322" t="s">
        <v>3243</v>
      </c>
      <c r="S322">
        <f t="shared" si="16"/>
        <v>18.973559955399693</v>
      </c>
      <c r="T322" t="s">
        <v>3259</v>
      </c>
      <c r="U322" t="s">
        <v>3230</v>
      </c>
      <c r="V322" t="s">
        <v>3225</v>
      </c>
    </row>
    <row r="323" spans="1:22" ht="22" customHeight="1" x14ac:dyDescent="0.3">
      <c r="A323" s="5">
        <v>43875</v>
      </c>
      <c r="B323" s="16" t="str">
        <f t="shared" ref="B323:B386" si="17">TEXT(A323, "MMMM, YYYY")</f>
        <v>February, 2020</v>
      </c>
      <c r="C323" s="16" t="str">
        <f t="shared" ref="C323:C386" si="18">B323&amp;"´"</f>
        <v>February, 2020´</v>
      </c>
      <c r="D323" s="6" t="s">
        <v>31</v>
      </c>
      <c r="E323" s="11" t="s">
        <v>3314</v>
      </c>
      <c r="F323" s="6" t="s">
        <v>32</v>
      </c>
      <c r="G323" s="6" t="s">
        <v>131</v>
      </c>
      <c r="H323" s="6" t="s">
        <v>113</v>
      </c>
      <c r="I323" s="6" t="s">
        <v>45</v>
      </c>
      <c r="J323" s="6" t="s">
        <v>34</v>
      </c>
      <c r="K323" s="6" t="s">
        <v>145</v>
      </c>
      <c r="L323" s="6" t="s">
        <v>560</v>
      </c>
      <c r="M323" s="7">
        <v>17400</v>
      </c>
      <c r="N323" s="7">
        <v>17.399999999999999</v>
      </c>
      <c r="O323" s="7">
        <v>203000</v>
      </c>
      <c r="P323" t="str">
        <f>IF(ISNUMBER(SEARCH("IMAZETAPYR",L323)),"Imazetapyr",IF(ISNUMBER(SEARCH("VITAVAX",L323)),"Carboxin",IF(ISNUMBER(SEARCH("CARBOXIN",L323)),"Carboxin",IF(ISNUMBER(SEARCH("CONDAX",L323)),"Imazetapyr",IF(ISNUMBER(SEARCH("CLETHODIM",L323)),"Clethodim",IF(ISNUMBER(SEARCH("JACARE",L323)),"2,4-D Acid",IF(ISNUMBER(SEARCH("LEOPARD",L323)),"Picloram",IF(ISNUMBER(SEARCH("ZOXYSTROBIN",L323)),"Azoxystrobin",IF(ISNUMBER(SEARCH("MANCOZEB",L323)),"Mancozeb",IF(ISNUMBER(SEARCH("AZOXYS",L323)),"Azoxystrobin",IF(ISNUMBER(SEARCH("FIPRON",L323)),"Fipronil",IF(ISNUMBER(SEARCH("ACEF",L323)),"Acephate",IF(ISNUMBER(SEARCH("ACETAMIPRID",L323)),"Acetamiprid",IF(ISNUMBER(SEARCH("ALUMINIUM PHOSPHIDE",L323)),"Aluminium Phosphide",IF(ISNUMBER(SEARCH("RANMAN",L323)),"Cyazofamid",IF(ISNUMBER(SEARCH("BIFENTRINA",L323)),"Bifenthrin","FIX IT!"))))))))))))))))</f>
        <v>Acetamiprid</v>
      </c>
      <c r="Q323" t="s">
        <v>3234</v>
      </c>
      <c r="R323" t="s">
        <v>3243</v>
      </c>
      <c r="S323">
        <f t="shared" ref="S323:S386" si="19">O323/M323</f>
        <v>11.666666666666666</v>
      </c>
      <c r="T323" t="s">
        <v>3259</v>
      </c>
      <c r="U323" t="s">
        <v>3230</v>
      </c>
      <c r="V323" t="s">
        <v>3225</v>
      </c>
    </row>
    <row r="324" spans="1:22" ht="22" customHeight="1" x14ac:dyDescent="0.3">
      <c r="A324" s="2">
        <v>43873</v>
      </c>
      <c r="B324" s="16" t="str">
        <f t="shared" si="17"/>
        <v>February, 2020</v>
      </c>
      <c r="C324" s="16" t="str">
        <f t="shared" si="18"/>
        <v>February, 2020´</v>
      </c>
      <c r="D324" s="3" t="s">
        <v>31</v>
      </c>
      <c r="E324" s="11" t="s">
        <v>3314</v>
      </c>
      <c r="F324" s="3" t="s">
        <v>56</v>
      </c>
      <c r="G324" s="3" t="s">
        <v>593</v>
      </c>
      <c r="H324" s="3" t="s">
        <v>82</v>
      </c>
      <c r="I324" s="3" t="s">
        <v>45</v>
      </c>
      <c r="J324" s="3" t="s">
        <v>34</v>
      </c>
      <c r="K324" s="3" t="s">
        <v>84</v>
      </c>
      <c r="L324" s="3" t="s">
        <v>596</v>
      </c>
      <c r="M324" s="4">
        <v>114957</v>
      </c>
      <c r="N324" s="4">
        <v>114.96</v>
      </c>
      <c r="O324" s="4">
        <v>466000</v>
      </c>
      <c r="P324" t="str">
        <f>IF(ISNUMBER(SEARCH("BROWSER",L324)),"Picloran",IF(ISNUMBER(SEARCH("NAVIGATOR",L324)),"Picloran",IF(ISNUMBER(SEARCH("BIOZYME",L324)),"Mineral Fertilizer",IF(ISNUMBER(SEARCH("K-FOL",L324)),"Calcium Citrate",IF(ISNUMBER(SEARCH("FOLTRON",L324)),"NPK Fertilizer",IF(ISNUMBER(SEARCH("CYHALOTHRI",L324)),"Cyhalothrin",IF(ISNUMBER(SEARCH("ACEFATO",L324)),"Acephate",IF(ISNUMBER(SEARCH("ACEPHATE",L324)),"Acephate",IF(ISNUMBER(SEARCH("MICROTHIOL",L324)),"Sulfur",IF(ISNUMBER(SEARCH("PROPICONAZOLE",L324)),"Propiconazole",IF(ISNUMBER(SEARCH("METHOMYL",L324)),"Methomyl",IF(ISNUMBER(SEARCH("IMIDACLOPRID",L324)),"Imidacloprid",IF(ISNUMBER(SEARCH("ZONIC",L324)),"Amicarbazone",IF(ISNUMBER(SEARCH("CRESCENDO",L324)),"Triclopyr-Butyric",IF(ISNUMBER(SEARCH("IMAZETHAPYR",L324)),"Imazethapyr",IF(ISNUMBER(SEARCH("TRICLOPYR",L324)),"Triclopyr",IF(ISNUMBER(SEARCH("ISOPROPYLAMINE",L324)),"Isopropylamine",IF(ISNUMBER(SEARCH("ABAMECTIM",L324)),"Abamectin",IF(ISNUMBER(SEARCH("SPERTO",L324)),"Bifenthrin","FIX IT!")))))))))))))))))))</f>
        <v>Isopropylamine</v>
      </c>
      <c r="Q324" t="s">
        <v>3269</v>
      </c>
      <c r="R324" t="s">
        <v>3216</v>
      </c>
      <c r="S324">
        <f t="shared" si="19"/>
        <v>4.0536896404742642</v>
      </c>
      <c r="T324" t="s">
        <v>3295</v>
      </c>
      <c r="U324" t="s">
        <v>3229</v>
      </c>
      <c r="V324" t="s">
        <v>3198</v>
      </c>
    </row>
    <row r="325" spans="1:22" ht="22" customHeight="1" x14ac:dyDescent="0.3">
      <c r="A325" s="5">
        <v>43873</v>
      </c>
      <c r="B325" s="16" t="str">
        <f t="shared" si="17"/>
        <v>February, 2020</v>
      </c>
      <c r="C325" s="16" t="str">
        <f t="shared" si="18"/>
        <v>February, 2020´</v>
      </c>
      <c r="D325" s="6" t="s">
        <v>31</v>
      </c>
      <c r="E325" s="11" t="s">
        <v>3314</v>
      </c>
      <c r="F325" s="6" t="s">
        <v>56</v>
      </c>
      <c r="G325" s="6" t="s">
        <v>77</v>
      </c>
      <c r="H325" s="6" t="s">
        <v>82</v>
      </c>
      <c r="I325" s="6" t="s">
        <v>45</v>
      </c>
      <c r="J325" s="6" t="s">
        <v>34</v>
      </c>
      <c r="K325" s="6" t="s">
        <v>84</v>
      </c>
      <c r="L325" s="6" t="s">
        <v>597</v>
      </c>
      <c r="M325" s="7">
        <v>118224</v>
      </c>
      <c r="N325" s="7">
        <v>118.22</v>
      </c>
      <c r="O325" s="7">
        <v>479000</v>
      </c>
      <c r="P325" t="str">
        <f>IF(ISNUMBER(SEARCH("BROWSER",L325)),"Picloran",IF(ISNUMBER(SEARCH("NAVIGATOR",L325)),"Picloran",IF(ISNUMBER(SEARCH("BIOZYME",L325)),"Mineral Fertilizer",IF(ISNUMBER(SEARCH("K-FOL",L325)),"Calcium Citrate",IF(ISNUMBER(SEARCH("FOLTRON",L325)),"NPK Fertilizer",IF(ISNUMBER(SEARCH("CYHALOTHRI",L325)),"Cyhalothrin",IF(ISNUMBER(SEARCH("ACEFATO",L325)),"Acephate",IF(ISNUMBER(SEARCH("ACEPHATE",L325)),"Acephate",IF(ISNUMBER(SEARCH("MICROTHIOL",L325)),"Sulfur",IF(ISNUMBER(SEARCH("PROPICONAZOLE",L325)),"Propiconazole",IF(ISNUMBER(SEARCH("METHOMYL",L325)),"Methomyl",IF(ISNUMBER(SEARCH("IMIDACLOPRID",L325)),"Imidacloprid",IF(ISNUMBER(SEARCH("ZONIC",L325)),"Amicarbazone",IF(ISNUMBER(SEARCH("CRESCENDO",L325)),"Triclopyr-Butyric",IF(ISNUMBER(SEARCH("IMAZETHAPYR",L325)),"Imazethapyr",IF(ISNUMBER(SEARCH("TRICLOPYR",L325)),"Triclopyr",IF(ISNUMBER(SEARCH("ISOPROPYLAMINE",L325)),"Isopropylamine",IF(ISNUMBER(SEARCH("ABAMECTIM",L325)),"Abamectin",IF(ISNUMBER(SEARCH("SPERTO",L325)),"Bifenthrin","FIX IT!")))))))))))))))))))</f>
        <v>Isopropylamine</v>
      </c>
      <c r="Q325" t="s">
        <v>3269</v>
      </c>
      <c r="R325" t="s">
        <v>3216</v>
      </c>
      <c r="S325">
        <f t="shared" si="19"/>
        <v>4.0516308025443228</v>
      </c>
      <c r="T325" t="s">
        <v>3206</v>
      </c>
      <c r="U325" t="s">
        <v>3283</v>
      </c>
      <c r="V325" t="s">
        <v>3242</v>
      </c>
    </row>
    <row r="326" spans="1:22" ht="22" customHeight="1" x14ac:dyDescent="0.3">
      <c r="A326" s="2">
        <v>43873</v>
      </c>
      <c r="B326" s="16" t="str">
        <f t="shared" si="17"/>
        <v>February, 2020</v>
      </c>
      <c r="C326" s="16" t="str">
        <f t="shared" si="18"/>
        <v>February, 2020´</v>
      </c>
      <c r="D326" s="3" t="s">
        <v>31</v>
      </c>
      <c r="E326" s="11" t="s">
        <v>3314</v>
      </c>
      <c r="F326" s="3" t="s">
        <v>56</v>
      </c>
      <c r="G326" s="3" t="s">
        <v>77</v>
      </c>
      <c r="H326" s="3" t="s">
        <v>82</v>
      </c>
      <c r="I326" s="3" t="s">
        <v>45</v>
      </c>
      <c r="J326" s="3" t="s">
        <v>34</v>
      </c>
      <c r="K326" s="3" t="s">
        <v>84</v>
      </c>
      <c r="L326" s="3" t="s">
        <v>598</v>
      </c>
      <c r="M326" s="4">
        <v>87235</v>
      </c>
      <c r="N326" s="4">
        <v>87.24</v>
      </c>
      <c r="O326" s="4">
        <v>354000</v>
      </c>
      <c r="P326" t="str">
        <f>IF(ISNUMBER(SEARCH("BROWSER",L326)),"Picloran",IF(ISNUMBER(SEARCH("NAVIGATOR",L326)),"Picloran",IF(ISNUMBER(SEARCH("BIOZYME",L326)),"Mineral Fertilizer",IF(ISNUMBER(SEARCH("K-FOL",L326)),"Calcium Citrate",IF(ISNUMBER(SEARCH("FOLTRON",L326)),"NPK Fertilizer",IF(ISNUMBER(SEARCH("CYHALOTHRI",L326)),"Cyhalothrin",IF(ISNUMBER(SEARCH("ACEFATO",L326)),"Acephate",IF(ISNUMBER(SEARCH("ACEPHATE",L326)),"Acephate",IF(ISNUMBER(SEARCH("MICROTHIOL",L326)),"Sulfur",IF(ISNUMBER(SEARCH("PROPICONAZOLE",L326)),"Propiconazole",IF(ISNUMBER(SEARCH("METHOMYL",L326)),"Methomyl",IF(ISNUMBER(SEARCH("IMIDACLOPRID",L326)),"Imidacloprid",IF(ISNUMBER(SEARCH("ZONIC",L326)),"Amicarbazone",IF(ISNUMBER(SEARCH("CRESCENDO",L326)),"Triclopyr-Butyric",IF(ISNUMBER(SEARCH("IMAZETHAPYR",L326)),"Imazethapyr",IF(ISNUMBER(SEARCH("TRICLOPYR",L326)),"Triclopyr",IF(ISNUMBER(SEARCH("ISOPROPYLAMINE",L326)),"Isopropylamine",IF(ISNUMBER(SEARCH("ABAMECTIM",L326)),"Abamectin",IF(ISNUMBER(SEARCH("SPERTO",L326)),"Bifenthrin","FIX IT!")))))))))))))))))))</f>
        <v>Isopropylamine</v>
      </c>
      <c r="Q326" t="s">
        <v>3269</v>
      </c>
      <c r="R326" t="s">
        <v>3216</v>
      </c>
      <c r="S326">
        <f t="shared" si="19"/>
        <v>4.0580042414168629</v>
      </c>
      <c r="T326" t="s">
        <v>3205</v>
      </c>
      <c r="U326" t="s">
        <v>3238</v>
      </c>
      <c r="V326" t="s">
        <v>3225</v>
      </c>
    </row>
    <row r="327" spans="1:22" ht="22" customHeight="1" x14ac:dyDescent="0.3">
      <c r="A327" s="5">
        <v>43873</v>
      </c>
      <c r="B327" s="16" t="str">
        <f t="shared" si="17"/>
        <v>February, 2020</v>
      </c>
      <c r="C327" s="16" t="str">
        <f t="shared" si="18"/>
        <v>February, 2020´</v>
      </c>
      <c r="D327" s="6" t="s">
        <v>31</v>
      </c>
      <c r="E327" s="11" t="s">
        <v>3314</v>
      </c>
      <c r="F327" s="6" t="s">
        <v>56</v>
      </c>
      <c r="G327" s="6" t="s">
        <v>77</v>
      </c>
      <c r="H327" s="6" t="s">
        <v>82</v>
      </c>
      <c r="I327" s="6" t="s">
        <v>45</v>
      </c>
      <c r="J327" s="6" t="s">
        <v>34</v>
      </c>
      <c r="K327" s="6" t="s">
        <v>84</v>
      </c>
      <c r="L327" s="6" t="s">
        <v>598</v>
      </c>
      <c r="M327" s="7">
        <v>87270</v>
      </c>
      <c r="N327" s="7">
        <v>87.27</v>
      </c>
      <c r="O327" s="7">
        <v>354000</v>
      </c>
      <c r="P327" t="str">
        <f>IF(ISNUMBER(SEARCH("BROWSER",L327)),"Picloran",IF(ISNUMBER(SEARCH("NAVIGATOR",L327)),"Picloran",IF(ISNUMBER(SEARCH("BIOZYME",L327)),"Mineral Fertilizer",IF(ISNUMBER(SEARCH("K-FOL",L327)),"Calcium Citrate",IF(ISNUMBER(SEARCH("FOLTRON",L327)),"NPK Fertilizer",IF(ISNUMBER(SEARCH("CYHALOTHRI",L327)),"Cyhalothrin",IF(ISNUMBER(SEARCH("ACEFATO",L327)),"Acephate",IF(ISNUMBER(SEARCH("ACEPHATE",L327)),"Acephate",IF(ISNUMBER(SEARCH("MICROTHIOL",L327)),"Sulfur",IF(ISNUMBER(SEARCH("PROPICONAZOLE",L327)),"Propiconazole",IF(ISNUMBER(SEARCH("METHOMYL",L327)),"Methomyl",IF(ISNUMBER(SEARCH("IMIDACLOPRID",L327)),"Imidacloprid",IF(ISNUMBER(SEARCH("ZONIC",L327)),"Amicarbazone",IF(ISNUMBER(SEARCH("CRESCENDO",L327)),"Triclopyr-Butyric",IF(ISNUMBER(SEARCH("IMAZETHAPYR",L327)),"Imazethapyr",IF(ISNUMBER(SEARCH("TRICLOPYR",L327)),"Triclopyr",IF(ISNUMBER(SEARCH("ISOPROPYLAMINE",L327)),"Isopropylamine",IF(ISNUMBER(SEARCH("ABAMECTIM",L327)),"Abamectin",IF(ISNUMBER(SEARCH("SPERTO",L327)),"Bifenthrin","FIX IT!")))))))))))))))))))</f>
        <v>Isopropylamine</v>
      </c>
      <c r="Q327" t="s">
        <v>3269</v>
      </c>
      <c r="R327" t="s">
        <v>3216</v>
      </c>
      <c r="S327">
        <f t="shared" si="19"/>
        <v>4.0563767617738051</v>
      </c>
      <c r="T327" t="s">
        <v>3259</v>
      </c>
      <c r="U327" t="s">
        <v>3230</v>
      </c>
      <c r="V327" t="s">
        <v>3225</v>
      </c>
    </row>
    <row r="328" spans="1:22" ht="22" customHeight="1" x14ac:dyDescent="0.3">
      <c r="A328" s="5">
        <v>43873</v>
      </c>
      <c r="B328" s="16" t="str">
        <f t="shared" si="17"/>
        <v>February, 2020</v>
      </c>
      <c r="C328" s="16" t="str">
        <f t="shared" si="18"/>
        <v>February, 2020´</v>
      </c>
      <c r="D328" s="6" t="s">
        <v>31</v>
      </c>
      <c r="E328" s="11" t="s">
        <v>3314</v>
      </c>
      <c r="F328" s="6" t="s">
        <v>32</v>
      </c>
      <c r="G328" s="6" t="s">
        <v>180</v>
      </c>
      <c r="H328" s="6" t="s">
        <v>122</v>
      </c>
      <c r="I328" s="6" t="s">
        <v>45</v>
      </c>
      <c r="J328" s="6" t="s">
        <v>34</v>
      </c>
      <c r="K328" s="6" t="s">
        <v>145</v>
      </c>
      <c r="L328" s="6" t="s">
        <v>600</v>
      </c>
      <c r="M328" s="7">
        <v>15480</v>
      </c>
      <c r="N328" s="7">
        <v>15.48</v>
      </c>
      <c r="O328" s="7">
        <v>98500</v>
      </c>
      <c r="P328" t="str">
        <f>IF(ISNUMBER(SEARCH("BIORISK",L328)),"Fertilizer",IF(ISNUMBER(SEARCH("DIFLUBENZURON",L328)),"Diflubenzuron",IF(ISNUMBER(SEARCH("K-TIONIC",L328)),"Fulvic Acids Fertilizers",IF(ISNUMBER(SEARCH("INICIATE",L328)),"Fipronil",IF(ISNUMBER(SEARCH("FIPRONIL",L328)),"Fipronil",IF(ISNUMBER(SEARCH("STAGE",L328)),"Clomazone",IF(ISNUMBER(SEARCH("CLOMAZONE",L328)),"Clomazone",IF(ISNUMBER(SEARCH("UNIMARK",L328)),"Metribuzin",IF(ISNUMBER(SEARCH("RIBUZIN",L328)),"Metribuzin",IF(ISNUMBER(SEARCH("UNITOP",L328)),"Not Identified","FIX IT!"))))))))))</f>
        <v>Fipronil</v>
      </c>
      <c r="Q328" t="s">
        <v>3261</v>
      </c>
      <c r="R328" t="s">
        <v>3243</v>
      </c>
      <c r="S328">
        <f t="shared" si="19"/>
        <v>6.3630490956072352</v>
      </c>
      <c r="T328" t="s">
        <v>3258</v>
      </c>
      <c r="U328" t="s">
        <v>3236</v>
      </c>
      <c r="V328" t="s">
        <v>3237</v>
      </c>
    </row>
    <row r="329" spans="1:22" ht="22" customHeight="1" x14ac:dyDescent="0.3">
      <c r="A329" s="2">
        <v>43873</v>
      </c>
      <c r="B329" s="16" t="str">
        <f t="shared" si="17"/>
        <v>February, 2020</v>
      </c>
      <c r="C329" s="16" t="str">
        <f t="shared" si="18"/>
        <v>February, 2020´</v>
      </c>
      <c r="D329" s="3" t="s">
        <v>31</v>
      </c>
      <c r="E329" s="11" t="s">
        <v>3314</v>
      </c>
      <c r="F329" s="3" t="s">
        <v>56</v>
      </c>
      <c r="G329" s="3" t="s">
        <v>77</v>
      </c>
      <c r="H329" s="3" t="s">
        <v>82</v>
      </c>
      <c r="I329" s="3" t="s">
        <v>45</v>
      </c>
      <c r="J329" s="3" t="s">
        <v>34</v>
      </c>
      <c r="K329" s="3" t="s">
        <v>84</v>
      </c>
      <c r="L329" s="3" t="s">
        <v>598</v>
      </c>
      <c r="M329" s="4">
        <v>88197</v>
      </c>
      <c r="N329" s="4">
        <v>88.2</v>
      </c>
      <c r="O329" s="4">
        <v>358000</v>
      </c>
      <c r="P329" t="str">
        <f>IF(ISNUMBER(SEARCH("BROWSER",L329)),"Picloran",IF(ISNUMBER(SEARCH("NAVIGATOR",L329)),"Picloran",IF(ISNUMBER(SEARCH("BIOZYME",L329)),"Mineral Fertilizer",IF(ISNUMBER(SEARCH("K-FOL",L329)),"Calcium Citrate",IF(ISNUMBER(SEARCH("FOLTRON",L329)),"NPK Fertilizer",IF(ISNUMBER(SEARCH("CYHALOTHRI",L329)),"Cyhalothrin",IF(ISNUMBER(SEARCH("ACEFATO",L329)),"Acephate",IF(ISNUMBER(SEARCH("ACEPHATE",L329)),"Acephate",IF(ISNUMBER(SEARCH("MICROTHIOL",L329)),"Sulfur",IF(ISNUMBER(SEARCH("PROPICONAZOLE",L329)),"Propiconazole",IF(ISNUMBER(SEARCH("METHOMYL",L329)),"Methomyl",IF(ISNUMBER(SEARCH("IMIDACLOPRID",L329)),"Imidacloprid",IF(ISNUMBER(SEARCH("ZONIC",L329)),"Amicarbazone",IF(ISNUMBER(SEARCH("CRESCENDO",L329)),"Triclopyr-Butyric",IF(ISNUMBER(SEARCH("IMAZETHAPYR",L329)),"Imazethapyr",IF(ISNUMBER(SEARCH("TRICLOPYR",L329)),"Triclopyr",IF(ISNUMBER(SEARCH("ISOPROPYLAMINE",L329)),"Isopropylamine",IF(ISNUMBER(SEARCH("ABAMECTIM",L329)),"Abamectin",IF(ISNUMBER(SEARCH("SPERTO",L329)),"Bifenthrin","FIX IT!")))))))))))))))))))</f>
        <v>Isopropylamine</v>
      </c>
      <c r="Q329" t="s">
        <v>3269</v>
      </c>
      <c r="R329" t="s">
        <v>3216</v>
      </c>
      <c r="S329">
        <f t="shared" si="19"/>
        <v>4.0590949805548941</v>
      </c>
      <c r="T329" t="s">
        <v>3259</v>
      </c>
      <c r="U329" t="s">
        <v>3230</v>
      </c>
      <c r="V329" t="s">
        <v>3225</v>
      </c>
    </row>
    <row r="330" spans="1:22" ht="22" customHeight="1" x14ac:dyDescent="0.3">
      <c r="A330" s="5">
        <v>43873</v>
      </c>
      <c r="B330" s="16" t="str">
        <f t="shared" si="17"/>
        <v>February, 2020</v>
      </c>
      <c r="C330" s="16" t="str">
        <f t="shared" si="18"/>
        <v>February, 2020´</v>
      </c>
      <c r="D330" s="6" t="s">
        <v>31</v>
      </c>
      <c r="E330" s="11" t="s">
        <v>3314</v>
      </c>
      <c r="F330" s="6" t="s">
        <v>56</v>
      </c>
      <c r="G330" s="6" t="s">
        <v>127</v>
      </c>
      <c r="H330" s="6" t="s">
        <v>122</v>
      </c>
      <c r="I330" s="6" t="s">
        <v>45</v>
      </c>
      <c r="J330" s="6" t="s">
        <v>34</v>
      </c>
      <c r="K330" s="6" t="s">
        <v>129</v>
      </c>
      <c r="L330" s="6" t="s">
        <v>601</v>
      </c>
      <c r="M330" s="7">
        <v>21720</v>
      </c>
      <c r="N330" s="7">
        <v>21.72</v>
      </c>
      <c r="O330" s="7">
        <v>735000</v>
      </c>
      <c r="P330" t="str">
        <f>IF(ISNUMBER(SEARCH("BROWSER",L330)),"Picloran",IF(ISNUMBER(SEARCH("NAVIGATOR",L330)),"Picloran",IF(ISNUMBER(SEARCH("BIOZYME",L330)),"Mineral Fertilizer",IF(ISNUMBER(SEARCH("K-FOL",L330)),"Calcium Citrate",IF(ISNUMBER(SEARCH("FOLTRON",L330)),"NPK Fertilizer",IF(ISNUMBER(SEARCH("CYHALOTHRI",L330)),"Cyhalothrin",IF(ISNUMBER(SEARCH("ACEFATO",L330)),"Acephate",IF(ISNUMBER(SEARCH("ACEPHATE",L330)),"Acephate",IF(ISNUMBER(SEARCH("MICROTHIOL",L330)),"Sulfur",IF(ISNUMBER(SEARCH("PROPICONAZOLE",L330)),"Propiconazole",IF(ISNUMBER(SEARCH("METHOMYL",L330)),"Methomyl",IF(ISNUMBER(SEARCH("IMIDACLOPRID",L330)),"Imidacloprid",IF(ISNUMBER(SEARCH("ZONIC",L330)),"Amicarbazone",IF(ISNUMBER(SEARCH("CRESCENDO",L330)),"Triclopyr-Butyric",IF(ISNUMBER(SEARCH("IMAZETHAPYR",L330)),"Imazethapyr",IF(ISNUMBER(SEARCH("TRICLOPYR",L330)),"Triclopyr",IF(ISNUMBER(SEARCH("ISOPROPYLAMINE",L330)),"Isopropylamine",IF(ISNUMBER(SEARCH("ABAMECTIM",L330)),"Abamectin",IF(ISNUMBER(SEARCH("SPERTO",L330)),"Bifenthrin","FIX IT!")))))))))))))))))))</f>
        <v>Propiconazole</v>
      </c>
      <c r="Q330" t="s">
        <v>3215</v>
      </c>
      <c r="R330" t="s">
        <v>3242</v>
      </c>
      <c r="S330">
        <f t="shared" si="19"/>
        <v>33.839779005524861</v>
      </c>
      <c r="T330" t="s">
        <v>3259</v>
      </c>
      <c r="U330" t="s">
        <v>3230</v>
      </c>
      <c r="V330" t="s">
        <v>3225</v>
      </c>
    </row>
    <row r="331" spans="1:22" ht="22" customHeight="1" x14ac:dyDescent="0.3">
      <c r="A331" s="2">
        <v>43873</v>
      </c>
      <c r="B331" s="16" t="str">
        <f t="shared" si="17"/>
        <v>February, 2020</v>
      </c>
      <c r="C331" s="16" t="str">
        <f t="shared" si="18"/>
        <v>February, 2020´</v>
      </c>
      <c r="D331" s="3" t="s">
        <v>31</v>
      </c>
      <c r="E331" s="11" t="s">
        <v>3314</v>
      </c>
      <c r="F331" s="3" t="s">
        <v>56</v>
      </c>
      <c r="G331" s="3" t="s">
        <v>593</v>
      </c>
      <c r="H331" s="3" t="s">
        <v>82</v>
      </c>
      <c r="I331" s="3" t="s">
        <v>45</v>
      </c>
      <c r="J331" s="3" t="s">
        <v>34</v>
      </c>
      <c r="K331" s="3" t="s">
        <v>84</v>
      </c>
      <c r="L331" s="3" t="s">
        <v>602</v>
      </c>
      <c r="M331" s="4">
        <v>87679</v>
      </c>
      <c r="N331" s="4">
        <v>87.68</v>
      </c>
      <c r="O331" s="4">
        <v>355000</v>
      </c>
      <c r="P331" t="str">
        <f>IF(ISNUMBER(SEARCH("BROWSER",L331)),"Picloran",IF(ISNUMBER(SEARCH("NAVIGATOR",L331)),"Picloran",IF(ISNUMBER(SEARCH("BIOZYME",L331)),"Mineral Fertilizer",IF(ISNUMBER(SEARCH("K-FOL",L331)),"Calcium Citrate",IF(ISNUMBER(SEARCH("FOLTRON",L331)),"NPK Fertilizer",IF(ISNUMBER(SEARCH("CYHALOTHRI",L331)),"Cyhalothrin",IF(ISNUMBER(SEARCH("ACEFATO",L331)),"Acephate",IF(ISNUMBER(SEARCH("ACEPHATE",L331)),"Acephate",IF(ISNUMBER(SEARCH("MICROTHIOL",L331)),"Sulfur",IF(ISNUMBER(SEARCH("PROPICONAZOLE",L331)),"Propiconazole",IF(ISNUMBER(SEARCH("METHOMYL",L331)),"Methomyl",IF(ISNUMBER(SEARCH("IMIDACLOPRID",L331)),"Imidacloprid",IF(ISNUMBER(SEARCH("ZONIC",L331)),"Amicarbazone",IF(ISNUMBER(SEARCH("CRESCENDO",L331)),"Triclopyr-Butyric",IF(ISNUMBER(SEARCH("IMAZETHAPYR",L331)),"Imazethapyr",IF(ISNUMBER(SEARCH("TRICLOPYR",L331)),"Triclopyr",IF(ISNUMBER(SEARCH("ISOPROPYLAMINE",L331)),"Isopropylamine",IF(ISNUMBER(SEARCH("ABAMECTIM",L331)),"Abamectin",IF(ISNUMBER(SEARCH("SPERTO",L331)),"Bifenthrin","FIX IT!")))))))))))))))))))</f>
        <v>Isopropylamine</v>
      </c>
      <c r="Q331" t="s">
        <v>3269</v>
      </c>
      <c r="R331" t="s">
        <v>3216</v>
      </c>
      <c r="S331">
        <f t="shared" si="19"/>
        <v>4.0488600463052729</v>
      </c>
      <c r="T331" t="s">
        <v>3217</v>
      </c>
      <c r="U331" t="s">
        <v>3215</v>
      </c>
      <c r="V331" t="s">
        <v>3198</v>
      </c>
    </row>
    <row r="332" spans="1:22" ht="22" customHeight="1" x14ac:dyDescent="0.3">
      <c r="A332" s="5">
        <v>43872</v>
      </c>
      <c r="B332" s="16" t="str">
        <f t="shared" si="17"/>
        <v>February, 2020</v>
      </c>
      <c r="C332" s="16" t="str">
        <f t="shared" si="18"/>
        <v>February, 2020´</v>
      </c>
      <c r="D332" s="6" t="s">
        <v>31</v>
      </c>
      <c r="E332" s="11" t="s">
        <v>3314</v>
      </c>
      <c r="F332" s="6" t="s">
        <v>32</v>
      </c>
      <c r="G332" s="6" t="s">
        <v>36</v>
      </c>
      <c r="H332" s="6" t="s">
        <v>42</v>
      </c>
      <c r="I332" s="6" t="s">
        <v>45</v>
      </c>
      <c r="J332" s="6" t="s">
        <v>34</v>
      </c>
      <c r="K332" s="6" t="s">
        <v>48</v>
      </c>
      <c r="L332" s="6" t="s">
        <v>603</v>
      </c>
      <c r="M332" s="7">
        <v>205440</v>
      </c>
      <c r="N332" s="7">
        <v>205.44</v>
      </c>
      <c r="O332" s="7">
        <v>3328000</v>
      </c>
      <c r="P332" t="str">
        <f>IF(ISNUMBER(SEARCH("DIZONE",L332)),"Diuron",IF(ISNUMBER(SEARCH("GLUFOSINATE",L332)),"Glufosinate",IF(ISNUMBER(SEARCH("LAVA",L332)),"Tebuthiuron",IF(ISNUMBER(SEARCH("CARTAP",L332)),"Cartap Hydrochloride",IF(ISNUMBER(SEARCH("ZARTAN",L332)),"Metsulfuron",IF(ISNUMBER(SEARCH("METSULFURON",L332)),"Metsulfuron",IF(ISNUMBER(SEARCH("CHLORFLUAZURON",L332)),"Chlorfluazuron",IF(ISNUMBER(SEARCH("OMITE",L332)),"Propargite",IF(ISNUMBER(SEARCH("ORIS",L332)),"Amicarbazone",IF(ISNUMBER(SEARCH("AMICARBAZONE",L332)),"Amicarbazone",IF(ISNUMBER(SEARCH("2,4-D",L332)),"2,4-Dichlorophenoxyacetic Acid",IF(ISNUMBER(SEARCH("GLYPHOSATE",L332)),"Glyphosate",IF(ISNUMBER(SEARCH("FOMESAFEN",L332)),"Fomesafen","FIX IT!")))))))))))))</f>
        <v>Diuron</v>
      </c>
      <c r="Q332" t="s">
        <v>3255</v>
      </c>
      <c r="R332" t="s">
        <v>3198</v>
      </c>
      <c r="S332">
        <f t="shared" si="19"/>
        <v>16.199376947040498</v>
      </c>
      <c r="T332" t="s">
        <v>3204</v>
      </c>
      <c r="U332" t="s">
        <v>3227</v>
      </c>
      <c r="V332" t="s">
        <v>3198</v>
      </c>
    </row>
    <row r="333" spans="1:22" ht="22" customHeight="1" x14ac:dyDescent="0.3">
      <c r="A333" s="2">
        <v>43872</v>
      </c>
      <c r="B333" s="16" t="str">
        <f t="shared" si="17"/>
        <v>February, 2020</v>
      </c>
      <c r="C333" s="16" t="str">
        <f t="shared" si="18"/>
        <v>February, 2020´</v>
      </c>
      <c r="D333" s="3" t="s">
        <v>31</v>
      </c>
      <c r="E333" s="11" t="s">
        <v>3314</v>
      </c>
      <c r="F333" s="3" t="s">
        <v>32</v>
      </c>
      <c r="G333" s="3" t="s">
        <v>604</v>
      </c>
      <c r="H333" s="3" t="s">
        <v>42</v>
      </c>
      <c r="I333" s="3" t="s">
        <v>45</v>
      </c>
      <c r="J333" s="3" t="s">
        <v>34</v>
      </c>
      <c r="K333" s="3" t="s">
        <v>48</v>
      </c>
      <c r="L333" s="3" t="s">
        <v>606</v>
      </c>
      <c r="M333" s="4">
        <v>48071</v>
      </c>
      <c r="N333" s="4">
        <v>48.07</v>
      </c>
      <c r="O333" s="4">
        <v>779000</v>
      </c>
      <c r="P333" t="s">
        <v>3214</v>
      </c>
      <c r="Q333" t="s">
        <v>3288</v>
      </c>
      <c r="R333" t="s">
        <v>3198</v>
      </c>
      <c r="S333">
        <f t="shared" si="19"/>
        <v>16.205196480206361</v>
      </c>
      <c r="T333" t="s">
        <v>3259</v>
      </c>
      <c r="U333" t="s">
        <v>3230</v>
      </c>
      <c r="V333" t="s">
        <v>3225</v>
      </c>
    </row>
    <row r="334" spans="1:22" ht="22" customHeight="1" x14ac:dyDescent="0.3">
      <c r="A334" s="5">
        <v>43871</v>
      </c>
      <c r="B334" s="16" t="str">
        <f t="shared" si="17"/>
        <v>February, 2020</v>
      </c>
      <c r="C334" s="16" t="str">
        <f t="shared" si="18"/>
        <v>February, 2020´</v>
      </c>
      <c r="D334" s="6" t="s">
        <v>31</v>
      </c>
      <c r="E334" s="11" t="s">
        <v>3314</v>
      </c>
      <c r="F334" s="6" t="s">
        <v>32</v>
      </c>
      <c r="G334" s="6" t="s">
        <v>607</v>
      </c>
      <c r="H334" s="6" t="s">
        <v>122</v>
      </c>
      <c r="I334" s="6" t="s">
        <v>45</v>
      </c>
      <c r="J334" s="6" t="s">
        <v>34</v>
      </c>
      <c r="K334" s="6" t="s">
        <v>116</v>
      </c>
      <c r="L334" s="14" t="s">
        <v>609</v>
      </c>
      <c r="M334" s="7">
        <v>100760</v>
      </c>
      <c r="N334" s="7">
        <v>100.76</v>
      </c>
      <c r="O334" s="7">
        <v>859000</v>
      </c>
      <c r="P334" t="str">
        <f>IF(ISNUMBER(SEARCH("BROWSER",L334)),"Picloran",IF(ISNUMBER(SEARCH("NAVIGATOR",L334)),"Picloran",IF(ISNUMBER(SEARCH("BIOZYME",L334)),"Mineral Fertilizer",IF(ISNUMBER(SEARCH("K-FOL",L334)),"Calcium Citrate",IF(ISNUMBER(SEARCH("FOLTRON",L334)),"NPK Fertilizer",IF(ISNUMBER(SEARCH("CYHALOTHRI",L334)),"Cyhalothrin",IF(ISNUMBER(SEARCH("ACEFATO",L334)),"Acephate",IF(ISNUMBER(SEARCH("ACEPHATE",L334)),"Acephate",IF(ISNUMBER(SEARCH("MICROTHIOL",L334)),"Sulfur",IF(ISNUMBER(SEARCH("PROPICONAZOLE",L334)),"Propiconazole",IF(ISNUMBER(SEARCH("METHOMYL",L334)),"Methomyl",IF(ISNUMBER(SEARCH("IMIDACLOPRID",L334)),"Imidacloprid",IF(ISNUMBER(SEARCH("ZONIC",L334)),"Amicarbazone",IF(ISNUMBER(SEARCH("CRESCENDO",L334)),"Triclopyr-Butyric",IF(ISNUMBER(SEARCH("IMAZETHAPYR",L334)),"Imazethapyr",IF(ISNUMBER(SEARCH("TRICLOPYR",L334)),"Triclopyr",IF(ISNUMBER(SEARCH("ISOPROPYLAMINE",L334)),"Isopropylamine",IF(ISNUMBER(SEARCH("ABAMECTIM",L334)),"Abamectin",IF(ISNUMBER(SEARCH("SPERTO",L334)),"Bifenthrin","FIX IT!")))))))))))))))))))</f>
        <v>Acephate</v>
      </c>
      <c r="Q334" t="s">
        <v>3230</v>
      </c>
      <c r="R334" t="s">
        <v>3243</v>
      </c>
      <c r="S334">
        <f t="shared" si="19"/>
        <v>8.5252084160381099</v>
      </c>
      <c r="T334" t="s">
        <v>3204</v>
      </c>
      <c r="U334" t="s">
        <v>3227</v>
      </c>
      <c r="V334" t="s">
        <v>3198</v>
      </c>
    </row>
    <row r="335" spans="1:22" ht="22" customHeight="1" x14ac:dyDescent="0.3">
      <c r="A335" s="2">
        <v>43871</v>
      </c>
      <c r="B335" s="16" t="str">
        <f t="shared" si="17"/>
        <v>February, 2020</v>
      </c>
      <c r="C335" s="16" t="str">
        <f t="shared" si="18"/>
        <v>February, 2020´</v>
      </c>
      <c r="D335" s="3" t="s">
        <v>31</v>
      </c>
      <c r="E335" s="11" t="s">
        <v>3314</v>
      </c>
      <c r="F335" s="3" t="s">
        <v>32</v>
      </c>
      <c r="G335" s="3" t="s">
        <v>610</v>
      </c>
      <c r="H335" s="3" t="s">
        <v>122</v>
      </c>
      <c r="I335" s="3" t="s">
        <v>45</v>
      </c>
      <c r="J335" s="3" t="s">
        <v>34</v>
      </c>
      <c r="K335" s="3" t="s">
        <v>116</v>
      </c>
      <c r="L335" s="3" t="s">
        <v>458</v>
      </c>
      <c r="M335" s="4">
        <v>100480</v>
      </c>
      <c r="N335" s="4">
        <v>100.48</v>
      </c>
      <c r="O335" s="4">
        <v>856000</v>
      </c>
      <c r="P335" t="str">
        <f>IF(ISNUMBER(SEARCH("BROWSER",L335)),"Picloran",IF(ISNUMBER(SEARCH("NAVIGATOR",L335)),"Picloran",IF(ISNUMBER(SEARCH("BIOZYME",L335)),"Mineral Fertilizer",IF(ISNUMBER(SEARCH("K-FOL",L335)),"Calcium Citrate",IF(ISNUMBER(SEARCH("FOLTRON",L335)),"NPK Fertilizer",IF(ISNUMBER(SEARCH("CYHALOTHRI",L335)),"Cyhalothrin",IF(ISNUMBER(SEARCH("ACEFATO",L335)),"Acephate",IF(ISNUMBER(SEARCH("ACEPHATE",L335)),"Acephate",IF(ISNUMBER(SEARCH("MICROTHIOL",L335)),"Sulfur",IF(ISNUMBER(SEARCH("PROPICONAZOLE",L335)),"Propiconazole",IF(ISNUMBER(SEARCH("METHOMYL",L335)),"Methomyl",IF(ISNUMBER(SEARCH("IMIDACLOPRID",L335)),"Imidacloprid",IF(ISNUMBER(SEARCH("ZONIC",L335)),"Amicarbazone",IF(ISNUMBER(SEARCH("CRESCENDO",L335)),"Triclopyr-Butyric",IF(ISNUMBER(SEARCH("IMAZETHAPYR",L335)),"Imazethapyr",IF(ISNUMBER(SEARCH("TRICLOPYR",L335)),"Triclopyr",IF(ISNUMBER(SEARCH("ISOPROPYLAMINE",L335)),"Isopropylamine",IF(ISNUMBER(SEARCH("ABAMECTIM",L335)),"Abamectin",IF(ISNUMBER(SEARCH("SPERTO",L335)),"Bifenthrin","FIX IT!")))))))))))))))))))</f>
        <v>Acephate</v>
      </c>
      <c r="Q335" t="s">
        <v>3230</v>
      </c>
      <c r="R335" t="s">
        <v>3243</v>
      </c>
      <c r="S335">
        <f t="shared" si="19"/>
        <v>8.5191082802547768</v>
      </c>
      <c r="T335" t="s">
        <v>3259</v>
      </c>
      <c r="U335" t="s">
        <v>3230</v>
      </c>
      <c r="V335" t="s">
        <v>3225</v>
      </c>
    </row>
    <row r="336" spans="1:22" ht="22" customHeight="1" x14ac:dyDescent="0.3">
      <c r="A336" s="5">
        <v>43869</v>
      </c>
      <c r="B336" s="16" t="str">
        <f t="shared" si="17"/>
        <v>February, 2020</v>
      </c>
      <c r="C336" s="16" t="str">
        <f t="shared" si="18"/>
        <v>February, 2020´</v>
      </c>
      <c r="D336" s="6" t="s">
        <v>31</v>
      </c>
      <c r="E336" s="11" t="s">
        <v>3314</v>
      </c>
      <c r="F336" s="6" t="s">
        <v>32</v>
      </c>
      <c r="G336" s="6" t="s">
        <v>224</v>
      </c>
      <c r="H336" s="6" t="s">
        <v>321</v>
      </c>
      <c r="I336" s="6" t="s">
        <v>45</v>
      </c>
      <c r="J336" s="6" t="s">
        <v>34</v>
      </c>
      <c r="K336" s="6" t="s">
        <v>364</v>
      </c>
      <c r="L336" s="6" t="s">
        <v>472</v>
      </c>
      <c r="M336" s="7">
        <v>33360</v>
      </c>
      <c r="N336" s="7">
        <v>33.36</v>
      </c>
      <c r="O336" s="7">
        <v>3400000</v>
      </c>
      <c r="P336" t="str">
        <f>IF(ISNUMBER(SEARCH("DIZONE",L336)),"Diuron",IF(ISNUMBER(SEARCH("GLUFOSINATE",L336)),"Glufosinate",IF(ISNUMBER(SEARCH("LAVA",L336)),"Tebuthiuron",IF(ISNUMBER(SEARCH("CARTAP",L336)),"Cartap Hydrochloride",IF(ISNUMBER(SEARCH("ZARTAN",L336)),"Metsulfuron",IF(ISNUMBER(SEARCH("METSULFURON",L336)),"Metsulfuron",IF(ISNUMBER(SEARCH("CHLORFLUAZURON",L336)),"Chlorfluazuron",IF(ISNUMBER(SEARCH("OMITE",L336)),"Propargite",IF(ISNUMBER(SEARCH("ORIS",L336)),"Amicarbazone",IF(ISNUMBER(SEARCH("AMICARBAZONE",L336)),"Amicarbazone",IF(ISNUMBER(SEARCH("2,4-D",L336)),"2,4-Dichlorophenoxyacetic Acid",IF(ISNUMBER(SEARCH("GLYPHOSATE",L336)),"Glyphosate",IF(ISNUMBER(SEARCH("FOMESAFEN",L336)),"Fomesafen","FIX IT!")))))))))))))</f>
        <v>Amicarbazone</v>
      </c>
      <c r="Q336" t="s">
        <v>3229</v>
      </c>
      <c r="R336" t="s">
        <v>3198</v>
      </c>
      <c r="S336">
        <f t="shared" si="19"/>
        <v>101.91846522781775</v>
      </c>
      <c r="T336" t="s">
        <v>3206</v>
      </c>
      <c r="U336" t="s">
        <v>3231</v>
      </c>
      <c r="V336" t="s">
        <v>3242</v>
      </c>
    </row>
    <row r="337" spans="1:22" ht="22" customHeight="1" x14ac:dyDescent="0.3">
      <c r="A337" s="2">
        <v>43869</v>
      </c>
      <c r="B337" s="16" t="str">
        <f t="shared" si="17"/>
        <v>February, 2020</v>
      </c>
      <c r="C337" s="16" t="str">
        <f t="shared" si="18"/>
        <v>February, 2020´</v>
      </c>
      <c r="D337" s="3" t="s">
        <v>31</v>
      </c>
      <c r="E337" s="11" t="s">
        <v>3314</v>
      </c>
      <c r="F337" s="3" t="s">
        <v>32</v>
      </c>
      <c r="G337" s="3" t="s">
        <v>200</v>
      </c>
      <c r="H337" s="3" t="s">
        <v>113</v>
      </c>
      <c r="I337" s="3" t="s">
        <v>45</v>
      </c>
      <c r="J337" s="3" t="s">
        <v>34</v>
      </c>
      <c r="K337" s="3" t="s">
        <v>95</v>
      </c>
      <c r="L337" s="3" t="s">
        <v>612</v>
      </c>
      <c r="M337" s="4">
        <v>42600</v>
      </c>
      <c r="N337" s="4">
        <v>42.6</v>
      </c>
      <c r="O337" s="4">
        <v>132000</v>
      </c>
      <c r="P337" t="s">
        <v>3206</v>
      </c>
      <c r="Q337" t="s">
        <v>3283</v>
      </c>
      <c r="R337" t="s">
        <v>3242</v>
      </c>
      <c r="S337">
        <f t="shared" si="19"/>
        <v>3.0985915492957745</v>
      </c>
      <c r="T337" t="s">
        <v>3228</v>
      </c>
      <c r="U337" t="s">
        <v>3229</v>
      </c>
      <c r="V337" t="s">
        <v>3216</v>
      </c>
    </row>
    <row r="338" spans="1:22" ht="22" customHeight="1" x14ac:dyDescent="0.3">
      <c r="A338" s="5">
        <v>43869</v>
      </c>
      <c r="B338" s="16" t="str">
        <f t="shared" si="17"/>
        <v>February, 2020</v>
      </c>
      <c r="C338" s="16" t="str">
        <f t="shared" si="18"/>
        <v>February, 2020´</v>
      </c>
      <c r="D338" s="6" t="s">
        <v>31</v>
      </c>
      <c r="E338" s="11" t="s">
        <v>3314</v>
      </c>
      <c r="F338" s="6" t="s">
        <v>32</v>
      </c>
      <c r="G338" s="6" t="s">
        <v>200</v>
      </c>
      <c r="H338" s="6" t="s">
        <v>113</v>
      </c>
      <c r="I338" s="6" t="s">
        <v>45</v>
      </c>
      <c r="J338" s="6" t="s">
        <v>34</v>
      </c>
      <c r="K338" s="6" t="s">
        <v>145</v>
      </c>
      <c r="L338" s="6" t="s">
        <v>613</v>
      </c>
      <c r="M338" s="7">
        <v>69000</v>
      </c>
      <c r="N338" s="7">
        <v>69</v>
      </c>
      <c r="O338" s="7">
        <v>804000</v>
      </c>
      <c r="P338" t="str">
        <f>IF(ISNUMBER(SEARCH("BROWSER",L338)),"Picloran",IF(ISNUMBER(SEARCH("NAVIGATOR",L338)),"Picloran",IF(ISNUMBER(SEARCH("BIOZYME",L338)),"Mineral Fertilizer",IF(ISNUMBER(SEARCH("K-FOL",L338)),"Calcium Citrate",IF(ISNUMBER(SEARCH("FOLTRON",L338)),"NPK Fertilizer",IF(ISNUMBER(SEARCH("CYHALOTHRI",L338)),"Cyhalothrin",IF(ISNUMBER(SEARCH("ACEFATO",L338)),"Acephate",IF(ISNUMBER(SEARCH("ACEPHATE",L338)),"Acephate",IF(ISNUMBER(SEARCH("MICROTHIOL",L338)),"Sulfur",IF(ISNUMBER(SEARCH("PROPICONAZOLE",L338)),"Propiconazole",IF(ISNUMBER(SEARCH("METHOMYL",L338)),"Methomyl",IF(ISNUMBER(SEARCH("IMIDACLOPRID",L338)),"Imidacloprid",IF(ISNUMBER(SEARCH("ZONIC",L338)),"Amicarbazone",IF(ISNUMBER(SEARCH("CRESCENDO",L338)),"Triclopyr-Butyric",IF(ISNUMBER(SEARCH("IMAZETHAPYR",L338)),"Imazethapyr",IF(ISNUMBER(SEARCH("TRICLOPYR",L338)),"Triclopyr",IF(ISNUMBER(SEARCH("ISOPROPYLAMINE",L338)),"Isopropylamine",IF(ISNUMBER(SEARCH("ABAMECTIM",L338)),"Abamectin",IF(ISNUMBER(SEARCH("SPERTO",L338)),"Bifenthrin","FIX IT!")))))))))))))))))))</f>
        <v>Bifenthrin</v>
      </c>
      <c r="Q338" t="s">
        <v>3238</v>
      </c>
      <c r="R338" t="s">
        <v>3243</v>
      </c>
      <c r="S338">
        <f t="shared" si="19"/>
        <v>11.652173913043478</v>
      </c>
      <c r="T338" t="s">
        <v>3206</v>
      </c>
      <c r="U338" t="s">
        <v>3231</v>
      </c>
      <c r="V338" t="s">
        <v>3242</v>
      </c>
    </row>
    <row r="339" spans="1:22" ht="22" customHeight="1" x14ac:dyDescent="0.3">
      <c r="A339" s="2">
        <v>43869</v>
      </c>
      <c r="B339" s="16" t="str">
        <f t="shared" si="17"/>
        <v>February, 2020</v>
      </c>
      <c r="C339" s="16" t="str">
        <f t="shared" si="18"/>
        <v>February, 2020´</v>
      </c>
      <c r="D339" s="3" t="s">
        <v>107</v>
      </c>
      <c r="E339" s="11" t="s">
        <v>3314</v>
      </c>
      <c r="F339" s="3" t="s">
        <v>56</v>
      </c>
      <c r="G339" s="3" t="s">
        <v>108</v>
      </c>
      <c r="H339" s="3" t="s">
        <v>210</v>
      </c>
      <c r="I339" s="3" t="s">
        <v>45</v>
      </c>
      <c r="J339" s="3" t="s">
        <v>34</v>
      </c>
      <c r="K339" s="3" t="s">
        <v>116</v>
      </c>
      <c r="L339" s="3" t="s">
        <v>459</v>
      </c>
      <c r="M339" s="4">
        <v>51440</v>
      </c>
      <c r="N339" s="4">
        <v>51.44</v>
      </c>
      <c r="O339" s="4">
        <v>976000</v>
      </c>
      <c r="P339" t="str">
        <f>IF(ISNUMBER(SEARCH("BROWSER",L339)),"Picloran",IF(ISNUMBER(SEARCH("NAVIGATOR",L339)),"Picloran",IF(ISNUMBER(SEARCH("BIOZYME",L339)),"Mineral Fertilizer",IF(ISNUMBER(SEARCH("K-FOL",L339)),"Calcium Citrate",IF(ISNUMBER(SEARCH("FOLTRON",L339)),"NPK Fertilizer",IF(ISNUMBER(SEARCH("CYHALOTHRI",L339)),"Cyhalothrin",IF(ISNUMBER(SEARCH("ACEFATO",L339)),"Acephate",IF(ISNUMBER(SEARCH("ACEPHATE",L339)),"Acephate",IF(ISNUMBER(SEARCH("MICROTHIOL",L339)),"Sulfur",IF(ISNUMBER(SEARCH("PROPICONAZOLE",L339)),"Propiconazole",IF(ISNUMBER(SEARCH("METHOMYL",L339)),"Methomyl",IF(ISNUMBER(SEARCH("IMIDACLOPRID",L339)),"Imidacloprid",IF(ISNUMBER(SEARCH("ZONIC",L339)),"Amicarbazone",IF(ISNUMBER(SEARCH("CRESCENDO",L339)),"Triclopyr-Butyric",IF(ISNUMBER(SEARCH("IMAZETHAPYR",L339)),"Imazethapyr",IF(ISNUMBER(SEARCH("TRICLOPYR",L339)),"Triclopyr",IF(ISNUMBER(SEARCH("ISOPROPYLAMINE",L339)),"Isopropylamine",IF(ISNUMBER(SEARCH("ABAMECTIM",L339)),"Abamectin",IF(ISNUMBER(SEARCH("SPERTO",L339)),"Bifenthrin","FIX IT!")))))))))))))))))))</f>
        <v>Acephate</v>
      </c>
      <c r="Q339" t="s">
        <v>3230</v>
      </c>
      <c r="R339" t="s">
        <v>3243</v>
      </c>
      <c r="S339">
        <f t="shared" si="19"/>
        <v>18.973561430793158</v>
      </c>
      <c r="T339" t="s">
        <v>3206</v>
      </c>
      <c r="U339" t="s">
        <v>3231</v>
      </c>
      <c r="V339" t="s">
        <v>3242</v>
      </c>
    </row>
    <row r="340" spans="1:22" ht="22" customHeight="1" x14ac:dyDescent="0.3">
      <c r="A340" s="2">
        <v>43869</v>
      </c>
      <c r="B340" s="16" t="str">
        <f t="shared" si="17"/>
        <v>February, 2020</v>
      </c>
      <c r="C340" s="16" t="str">
        <f t="shared" si="18"/>
        <v>February, 2020´</v>
      </c>
      <c r="D340" s="3" t="s">
        <v>31</v>
      </c>
      <c r="E340" s="11" t="s">
        <v>3314</v>
      </c>
      <c r="F340" s="3" t="s">
        <v>32</v>
      </c>
      <c r="G340" s="3" t="s">
        <v>200</v>
      </c>
      <c r="H340" s="3" t="s">
        <v>113</v>
      </c>
      <c r="I340" s="3" t="s">
        <v>45</v>
      </c>
      <c r="J340" s="3" t="s">
        <v>34</v>
      </c>
      <c r="K340" s="3" t="s">
        <v>95</v>
      </c>
      <c r="L340" s="3" t="s">
        <v>620</v>
      </c>
      <c r="M340" s="4">
        <v>38400</v>
      </c>
      <c r="N340" s="4">
        <v>38.4</v>
      </c>
      <c r="O340" s="4">
        <v>119000</v>
      </c>
      <c r="P340" t="str">
        <f>IF(ISNUMBER(SEARCH("IMAZETAPYR",L340)),"Imazetapyr",IF(ISNUMBER(SEARCH("VITAVAX",L340)),"Carboxin",IF(ISNUMBER(SEARCH("CARBOXIN",L340)),"Carboxin",IF(ISNUMBER(SEARCH("CONDAX",L340)),"Imazetapyr",IF(ISNUMBER(SEARCH("CLETHODIM",L340)),"Clethodim",IF(ISNUMBER(SEARCH("JACARE",L340)),"2,4-D Acid",IF(ISNUMBER(SEARCH("LEOPARD",L340)),"Picloram",IF(ISNUMBER(SEARCH("ZOXYSTROBIN",L340)),"Azoxystrobin",IF(ISNUMBER(SEARCH("MANCOZEB",L340)),"Mancozeb",IF(ISNUMBER(SEARCH("AZOXYS",L340)),"Azoxystrobin",IF(ISNUMBER(SEARCH("FIPRON",L340)),"Fipronil",IF(ISNUMBER(SEARCH("ACEF",L340)),"Acephate",IF(ISNUMBER(SEARCH("ACETAMIPRID",L340)),"Acetamiprid",IF(ISNUMBER(SEARCH("ALUMINIUM PHOSPHIDE",L340)),"Aluminium Phosphide",IF(ISNUMBER(SEARCH("RANMAN",L340)),"Cyazofamid",IF(ISNUMBER(SEARCH("BIFENTRINA",L340)),"Bifenthrin","FIX IT!"))))))))))))))))</f>
        <v>Azoxystrobin</v>
      </c>
      <c r="Q340" t="s">
        <v>3236</v>
      </c>
      <c r="R340" t="s">
        <v>3237</v>
      </c>
      <c r="S340">
        <f t="shared" si="19"/>
        <v>3.0989583333333335</v>
      </c>
      <c r="T340" t="s">
        <v>3217</v>
      </c>
      <c r="U340" t="s">
        <v>3215</v>
      </c>
      <c r="V340" t="s">
        <v>3198</v>
      </c>
    </row>
    <row r="341" spans="1:22" ht="22" customHeight="1" x14ac:dyDescent="0.3">
      <c r="A341" s="5">
        <v>43869</v>
      </c>
      <c r="B341" s="16" t="str">
        <f t="shared" si="17"/>
        <v>February, 2020</v>
      </c>
      <c r="C341" s="16" t="str">
        <f t="shared" si="18"/>
        <v>February, 2020´</v>
      </c>
      <c r="D341" s="6" t="s">
        <v>107</v>
      </c>
      <c r="E341" s="11" t="s">
        <v>3314</v>
      </c>
      <c r="F341" s="6" t="s">
        <v>56</v>
      </c>
      <c r="G341" s="6" t="s">
        <v>108</v>
      </c>
      <c r="H341" s="6" t="s">
        <v>133</v>
      </c>
      <c r="I341" s="6" t="s">
        <v>45</v>
      </c>
      <c r="J341" s="6" t="s">
        <v>34</v>
      </c>
      <c r="K341" s="6" t="s">
        <v>116</v>
      </c>
      <c r="L341" s="6" t="s">
        <v>463</v>
      </c>
      <c r="M341" s="7">
        <v>102880</v>
      </c>
      <c r="N341" s="7">
        <v>102.88</v>
      </c>
      <c r="O341" s="7">
        <v>1952000</v>
      </c>
      <c r="P341" t="str">
        <f>IF(ISNUMBER(SEARCH("BROWSER",L341)),"Picloran",IF(ISNUMBER(SEARCH("NAVIGATOR",L341)),"Picloran",IF(ISNUMBER(SEARCH("BIOZYME",L341)),"Mineral Fertilizer",IF(ISNUMBER(SEARCH("K-FOL",L341)),"Calcium Citrate",IF(ISNUMBER(SEARCH("FOLTRON",L341)),"NPK Fertilizer",IF(ISNUMBER(SEARCH("CYHALOTHRI",L341)),"Cyhalothrin",IF(ISNUMBER(SEARCH("ACEFATO",L341)),"Acephate",IF(ISNUMBER(SEARCH("ACEPHATE",L341)),"Acephate",IF(ISNUMBER(SEARCH("MICROTHIOL",L341)),"Sulfur",IF(ISNUMBER(SEARCH("PROPICONAZOLE",L341)),"Propiconazole",IF(ISNUMBER(SEARCH("METHOMYL",L341)),"Methomyl",IF(ISNUMBER(SEARCH("IMIDACLOPRID",L341)),"Imidacloprid",IF(ISNUMBER(SEARCH("ZONIC",L341)),"Amicarbazone",IF(ISNUMBER(SEARCH("CRESCENDO",L341)),"Triclopyr-Butyric",IF(ISNUMBER(SEARCH("IMAZETHAPYR",L341)),"Imazethapyr",IF(ISNUMBER(SEARCH("TRICLOPYR",L341)),"Triclopyr",IF(ISNUMBER(SEARCH("ISOPROPYLAMINE",L341)),"Isopropylamine",IF(ISNUMBER(SEARCH("ABAMECTIM",L341)),"Abamectin",IF(ISNUMBER(SEARCH("SPERTO",L341)),"Bifenthrin","FIX IT!")))))))))))))))))))</f>
        <v>Acephate</v>
      </c>
      <c r="Q341" t="s">
        <v>3230</v>
      </c>
      <c r="R341" t="s">
        <v>3243</v>
      </c>
      <c r="S341">
        <f t="shared" si="19"/>
        <v>18.973561430793158</v>
      </c>
      <c r="T341" t="s">
        <v>3259</v>
      </c>
      <c r="U341" t="s">
        <v>3230</v>
      </c>
      <c r="V341" t="s">
        <v>3225</v>
      </c>
    </row>
    <row r="342" spans="1:22" ht="22" customHeight="1" x14ac:dyDescent="0.3">
      <c r="A342" s="2">
        <v>43869</v>
      </c>
      <c r="B342" s="16" t="str">
        <f t="shared" si="17"/>
        <v>February, 2020</v>
      </c>
      <c r="C342" s="16" t="str">
        <f t="shared" si="18"/>
        <v>February, 2020´</v>
      </c>
      <c r="D342" s="3" t="s">
        <v>31</v>
      </c>
      <c r="E342" s="11" t="s">
        <v>3314</v>
      </c>
      <c r="F342" s="3" t="s">
        <v>32</v>
      </c>
      <c r="G342" s="3" t="s">
        <v>200</v>
      </c>
      <c r="H342" s="3" t="s">
        <v>210</v>
      </c>
      <c r="I342" s="3" t="s">
        <v>45</v>
      </c>
      <c r="J342" s="3" t="s">
        <v>34</v>
      </c>
      <c r="K342" s="3" t="s">
        <v>203</v>
      </c>
      <c r="L342" s="3" t="s">
        <v>508</v>
      </c>
      <c r="M342" s="4">
        <v>112250</v>
      </c>
      <c r="N342" s="4">
        <v>112.25</v>
      </c>
      <c r="O342" s="4">
        <v>1307000</v>
      </c>
      <c r="P342" t="str">
        <f>IF(ISNUMBER(SEARCH("BROWSER",L342)),"Picloran",IF(ISNUMBER(SEARCH("NAVIGATOR",L342)),"Picloran",IF(ISNUMBER(SEARCH("BIOZYME",L342)),"Mineral Fertilizer",IF(ISNUMBER(SEARCH("K-FOL",L342)),"Calcium Citrate",IF(ISNUMBER(SEARCH("FOLTRON",L342)),"NPK Fertilizer",IF(ISNUMBER(SEARCH("CYHALOTHRI",L342)),"Cyhalothrin",IF(ISNUMBER(SEARCH("ACEFATO",L342)),"Acephate",IF(ISNUMBER(SEARCH("ACEPHATE",L342)),"Acephate",IF(ISNUMBER(SEARCH("MICROTHIOL",L342)),"Sulfur",IF(ISNUMBER(SEARCH("PROPICONAZOLE",L342)),"Propiconazole",IF(ISNUMBER(SEARCH("METHOMYL",L342)),"Methomyl",IF(ISNUMBER(SEARCH("IMIDACLOPRID",L342)),"Imidacloprid",IF(ISNUMBER(SEARCH("ZONIC",L342)),"Amicarbazone",IF(ISNUMBER(SEARCH("CRESCENDO",L342)),"Triclopyr-Butyric",IF(ISNUMBER(SEARCH("IMAZETHAPYR",L342)),"Imazethapyr",IF(ISNUMBER(SEARCH("TRICLOPYR",L342)),"Triclopyr",IF(ISNUMBER(SEARCH("ISOPROPYLAMINE",L342)),"Isopropylamine",IF(ISNUMBER(SEARCH("ABAMECTIM",L342)),"Abamectin",IF(ISNUMBER(SEARCH("SPERTO",L342)),"Bifenthrin","FIX IT!")))))))))))))))))))</f>
        <v>Acephate</v>
      </c>
      <c r="Q342" t="s">
        <v>3230</v>
      </c>
      <c r="R342" t="s">
        <v>3243</v>
      </c>
      <c r="S342">
        <f t="shared" si="19"/>
        <v>11.643652561247215</v>
      </c>
      <c r="T342" t="s">
        <v>3206</v>
      </c>
      <c r="U342" t="s">
        <v>3231</v>
      </c>
      <c r="V342" t="s">
        <v>3242</v>
      </c>
    </row>
    <row r="343" spans="1:22" ht="22" customHeight="1" x14ac:dyDescent="0.3">
      <c r="A343" s="5">
        <v>43869</v>
      </c>
      <c r="B343" s="16" t="str">
        <f t="shared" si="17"/>
        <v>February, 2020</v>
      </c>
      <c r="C343" s="16" t="str">
        <f t="shared" si="18"/>
        <v>February, 2020´</v>
      </c>
      <c r="D343" s="6" t="s">
        <v>31</v>
      </c>
      <c r="E343" s="11" t="s">
        <v>3314</v>
      </c>
      <c r="F343" s="6" t="s">
        <v>32</v>
      </c>
      <c r="G343" s="6" t="s">
        <v>224</v>
      </c>
      <c r="H343" s="6" t="s">
        <v>321</v>
      </c>
      <c r="I343" s="6" t="s">
        <v>45</v>
      </c>
      <c r="J343" s="6" t="s">
        <v>34</v>
      </c>
      <c r="K343" s="6" t="s">
        <v>323</v>
      </c>
      <c r="L343" s="6" t="s">
        <v>621</v>
      </c>
      <c r="M343" s="7">
        <v>27547</v>
      </c>
      <c r="N343" s="7">
        <v>27.55</v>
      </c>
      <c r="O343" s="7">
        <v>523000</v>
      </c>
      <c r="P343" t="str">
        <f>IF(ISNUMBER(SEARCH("IMAZETAPYR",L343)),"Imazetapyr",IF(ISNUMBER(SEARCH("VITAVAX",L343)),"Carboxin",IF(ISNUMBER(SEARCH("CARBOXIN",L343)),"Carboxin",IF(ISNUMBER(SEARCH("CONDAX",L343)),"Imazetapyr",IF(ISNUMBER(SEARCH("CLETHODIM",L343)),"Clethodim",IF(ISNUMBER(SEARCH("JACARE",L343)),"2,4-D Acid",IF(ISNUMBER(SEARCH("LEOPARD",L343)),"Picloram",IF(ISNUMBER(SEARCH("ZOXYSTROBIN",L343)),"Azoxystrobin",IF(ISNUMBER(SEARCH("MANCOZEB",L343)),"Mancozeb",IF(ISNUMBER(SEARCH("AZOXYS",L343)),"Azoxystrobin",IF(ISNUMBER(SEARCH("FIPRON",L343)),"Fipronil",IF(ISNUMBER(SEARCH("ACEF",L343)),"Acephate",IF(ISNUMBER(SEARCH("ACETAMIPRID",L343)),"Acetamiprid",IF(ISNUMBER(SEARCH("ALUMINIUM PHOSPHIDE",L343)),"Aluminium Phosphide",IF(ISNUMBER(SEARCH("RANMAN",L343)),"Cyazofamid",IF(ISNUMBER(SEARCH("BIFENTRINA",L343)),"Bifenthrin","FIX IT!"))))))))))))))))</f>
        <v>Clethodim</v>
      </c>
      <c r="Q343" t="s">
        <v>3215</v>
      </c>
      <c r="R343" t="s">
        <v>3198</v>
      </c>
      <c r="S343">
        <f t="shared" si="19"/>
        <v>18.985733473699497</v>
      </c>
      <c r="T343" t="s">
        <v>3259</v>
      </c>
      <c r="U343" t="s">
        <v>3230</v>
      </c>
      <c r="V343" t="s">
        <v>3225</v>
      </c>
    </row>
    <row r="344" spans="1:22" ht="22" customHeight="1" x14ac:dyDescent="0.3">
      <c r="A344" s="2">
        <v>43869</v>
      </c>
      <c r="B344" s="16" t="str">
        <f t="shared" si="17"/>
        <v>February, 2020</v>
      </c>
      <c r="C344" s="16" t="str">
        <f t="shared" si="18"/>
        <v>February, 2020´</v>
      </c>
      <c r="D344" s="3" t="s">
        <v>107</v>
      </c>
      <c r="E344" s="11" t="s">
        <v>3314</v>
      </c>
      <c r="F344" s="3" t="s">
        <v>32</v>
      </c>
      <c r="G344" s="3" t="s">
        <v>108</v>
      </c>
      <c r="H344" s="3" t="s">
        <v>210</v>
      </c>
      <c r="I344" s="3" t="s">
        <v>45</v>
      </c>
      <c r="J344" s="3" t="s">
        <v>34</v>
      </c>
      <c r="K344" s="3" t="s">
        <v>187</v>
      </c>
      <c r="L344" s="13" t="s">
        <v>622</v>
      </c>
      <c r="M344" s="4">
        <v>21813</v>
      </c>
      <c r="N344" s="4">
        <v>21.81</v>
      </c>
      <c r="O344" s="4">
        <v>168000</v>
      </c>
      <c r="P344" t="s">
        <v>3204</v>
      </c>
      <c r="Q344" t="s">
        <v>3227</v>
      </c>
      <c r="R344" t="s">
        <v>3198</v>
      </c>
      <c r="S344">
        <f t="shared" si="19"/>
        <v>7.7018291844313023</v>
      </c>
      <c r="T344" t="s">
        <v>3259</v>
      </c>
      <c r="U344" t="s">
        <v>3230</v>
      </c>
      <c r="V344" t="s">
        <v>3225</v>
      </c>
    </row>
    <row r="345" spans="1:22" ht="22" customHeight="1" x14ac:dyDescent="0.3">
      <c r="A345" s="5">
        <v>43869</v>
      </c>
      <c r="B345" s="16" t="str">
        <f t="shared" si="17"/>
        <v>February, 2020</v>
      </c>
      <c r="C345" s="16" t="str">
        <f t="shared" si="18"/>
        <v>February, 2020´</v>
      </c>
      <c r="D345" s="6" t="s">
        <v>31</v>
      </c>
      <c r="E345" s="11" t="s">
        <v>3314</v>
      </c>
      <c r="F345" s="6" t="s">
        <v>32</v>
      </c>
      <c r="G345" s="6" t="s">
        <v>200</v>
      </c>
      <c r="H345" s="6" t="s">
        <v>113</v>
      </c>
      <c r="I345" s="6" t="s">
        <v>45</v>
      </c>
      <c r="J345" s="6" t="s">
        <v>34</v>
      </c>
      <c r="K345" s="6" t="s">
        <v>203</v>
      </c>
      <c r="L345" s="6" t="s">
        <v>623</v>
      </c>
      <c r="M345" s="7">
        <v>67350</v>
      </c>
      <c r="N345" s="7">
        <v>67.349999999999994</v>
      </c>
      <c r="O345" s="7">
        <v>784000</v>
      </c>
      <c r="P345" t="str">
        <f>IF(ISNUMBER(SEARCH("GLIFOSATO",L345)),"Glyphosate",IF(ISNUMBER(SEARCH("TRICLON",L345)),"Triclopyr",IF(ISNUMBER(SEARCH("ABAMECTIN",L345)),"Abamectin",IF(ISNUMBER(SEARCH("ANCOSAR",L345)),"Sodium Hydrogen Methylarsonate",IF(ISNUMBER(SEARCH("PERITO",L345)),"Acephate","FIX IT!")))))</f>
        <v>Acephate</v>
      </c>
      <c r="Q345" t="s">
        <v>3230</v>
      </c>
      <c r="R345" t="s">
        <v>3243</v>
      </c>
      <c r="S345">
        <f t="shared" si="19"/>
        <v>11.64068299925761</v>
      </c>
      <c r="T345" t="s">
        <v>3206</v>
      </c>
      <c r="U345" t="s">
        <v>3231</v>
      </c>
      <c r="V345" t="s">
        <v>3242</v>
      </c>
    </row>
    <row r="346" spans="1:22" ht="22" customHeight="1" x14ac:dyDescent="0.3">
      <c r="A346" s="2">
        <v>43869</v>
      </c>
      <c r="B346" s="16" t="str">
        <f t="shared" si="17"/>
        <v>February, 2020</v>
      </c>
      <c r="C346" s="16" t="str">
        <f t="shared" si="18"/>
        <v>February, 2020´</v>
      </c>
      <c r="D346" s="3" t="s">
        <v>31</v>
      </c>
      <c r="E346" s="11" t="s">
        <v>3314</v>
      </c>
      <c r="F346" s="3" t="s">
        <v>32</v>
      </c>
      <c r="G346" s="3" t="s">
        <v>131</v>
      </c>
      <c r="H346" s="3" t="s">
        <v>113</v>
      </c>
      <c r="I346" s="3" t="s">
        <v>45</v>
      </c>
      <c r="J346" s="3" t="s">
        <v>34</v>
      </c>
      <c r="K346" s="3" t="s">
        <v>145</v>
      </c>
      <c r="L346" s="3" t="s">
        <v>624</v>
      </c>
      <c r="M346" s="4">
        <v>8100</v>
      </c>
      <c r="N346" s="4">
        <v>8.1</v>
      </c>
      <c r="O346" s="4">
        <v>94300</v>
      </c>
      <c r="P346" t="s">
        <v>3204</v>
      </c>
      <c r="Q346" t="s">
        <v>3227</v>
      </c>
      <c r="R346" t="s">
        <v>3198</v>
      </c>
      <c r="S346">
        <f t="shared" si="19"/>
        <v>11.641975308641975</v>
      </c>
      <c r="T346" t="s">
        <v>3200</v>
      </c>
      <c r="U346" t="s">
        <v>3234</v>
      </c>
      <c r="V346" t="s">
        <v>3225</v>
      </c>
    </row>
    <row r="347" spans="1:22" ht="22" customHeight="1" x14ac:dyDescent="0.3">
      <c r="A347" s="5">
        <v>43869</v>
      </c>
      <c r="B347" s="16" t="str">
        <f t="shared" si="17"/>
        <v>February, 2020</v>
      </c>
      <c r="C347" s="16" t="str">
        <f t="shared" si="18"/>
        <v>February, 2020´</v>
      </c>
      <c r="D347" s="6" t="s">
        <v>31</v>
      </c>
      <c r="E347" s="11" t="s">
        <v>3314</v>
      </c>
      <c r="F347" s="6" t="s">
        <v>56</v>
      </c>
      <c r="G347" s="6" t="s">
        <v>625</v>
      </c>
      <c r="H347" s="6" t="s">
        <v>629</v>
      </c>
      <c r="I347" s="6" t="s">
        <v>45</v>
      </c>
      <c r="J347" s="6" t="s">
        <v>34</v>
      </c>
      <c r="K347" s="6" t="s">
        <v>631</v>
      </c>
      <c r="L347" s="6" t="s">
        <v>632</v>
      </c>
      <c r="M347" s="7">
        <v>17200</v>
      </c>
      <c r="N347" s="7">
        <v>17.2</v>
      </c>
      <c r="O347" s="13" t="s">
        <v>3323</v>
      </c>
      <c r="P347" t="str">
        <f>IF(ISNUMBER(SEARCH("TRICLON",L345)),"Triclopyr",IF(ISNUMBER(SEARCH("ABAMECTIN",L345)),"Abamectin",IF(ISNUMBER(SEARCH("PERITO",L345)),"Acephate",IF(ISNUMBER(SEARCH("GLUFOSINAT",L345)),"Gluphosinate",IF(ISNUMBER(SEARCH("FIPRONIL",L345)),"Fipronil",IF(ISNUMBER(SEARCH("ZARTAN",L345)),"Metsulfuron-methyl",IF(ISNUMBER(SEARCH("DIFLUBENZURON",L345)),"Diflubenzuron",IF(ISNUMBER(SEARCH("INICIATE",L345)),"Fipronil",IF(ISNUMBER(SEARCH("STAGE",L345)),"Clomazone",IF(ISNUMBER(SEARCH("CLOMAZON",L345)),"Clomazone",IF(ISNUMBER(SEARCH("UNIMARK",L345)),"Metribuzim",IF(ISNUMBER(SEARCH("ANCOSAR",L345)),"Sodium hydrogen Methylarsonate","FIX IT!"))))))))))))</f>
        <v>Acephate</v>
      </c>
      <c r="Q347" t="s">
        <v>3230</v>
      </c>
      <c r="R347" t="s">
        <v>3243</v>
      </c>
      <c r="S347">
        <f t="shared" si="19"/>
        <v>0</v>
      </c>
      <c r="T347" t="s">
        <v>3259</v>
      </c>
      <c r="U347" t="s">
        <v>3230</v>
      </c>
      <c r="V347" t="s">
        <v>3225</v>
      </c>
    </row>
    <row r="348" spans="1:22" ht="22" customHeight="1" x14ac:dyDescent="0.3">
      <c r="A348" s="2">
        <v>43869</v>
      </c>
      <c r="B348" s="16" t="str">
        <f t="shared" si="17"/>
        <v>February, 2020</v>
      </c>
      <c r="C348" s="16" t="str">
        <f t="shared" si="18"/>
        <v>February, 2020´</v>
      </c>
      <c r="D348" s="3" t="s">
        <v>31</v>
      </c>
      <c r="E348" s="11" t="s">
        <v>3314</v>
      </c>
      <c r="F348" s="3" t="s">
        <v>32</v>
      </c>
      <c r="G348" s="3" t="s">
        <v>200</v>
      </c>
      <c r="H348" s="3" t="s">
        <v>113</v>
      </c>
      <c r="I348" s="3" t="s">
        <v>45</v>
      </c>
      <c r="J348" s="3" t="s">
        <v>34</v>
      </c>
      <c r="K348" s="3" t="s">
        <v>203</v>
      </c>
      <c r="L348" s="3" t="s">
        <v>633</v>
      </c>
      <c r="M348" s="4">
        <v>179600.01</v>
      </c>
      <c r="N348" s="4">
        <v>179.6</v>
      </c>
      <c r="O348" s="4">
        <v>2092000</v>
      </c>
      <c r="P348" t="s">
        <v>3259</v>
      </c>
      <c r="Q348" t="str">
        <f>VLOOKUP(P348,T:V,2,FALSE)</f>
        <v>Perito</v>
      </c>
      <c r="R348" t="s">
        <v>3243</v>
      </c>
      <c r="S348">
        <f t="shared" si="19"/>
        <v>11.648106255673371</v>
      </c>
      <c r="T348" t="s">
        <v>3259</v>
      </c>
      <c r="U348" t="s">
        <v>3230</v>
      </c>
      <c r="V348" t="s">
        <v>3225</v>
      </c>
    </row>
    <row r="349" spans="1:22" ht="22" customHeight="1" x14ac:dyDescent="0.3">
      <c r="A349" s="5">
        <v>43868</v>
      </c>
      <c r="B349" s="16" t="str">
        <f t="shared" si="17"/>
        <v>February, 2020</v>
      </c>
      <c r="C349" s="16" t="str">
        <f t="shared" si="18"/>
        <v>February, 2020´</v>
      </c>
      <c r="D349" s="6" t="s">
        <v>31</v>
      </c>
      <c r="E349" s="11" t="s">
        <v>3314</v>
      </c>
      <c r="F349" s="6" t="s">
        <v>56</v>
      </c>
      <c r="G349" s="6" t="s">
        <v>634</v>
      </c>
      <c r="H349" s="6" t="s">
        <v>113</v>
      </c>
      <c r="I349" s="6" t="s">
        <v>45</v>
      </c>
      <c r="J349" s="6" t="s">
        <v>34</v>
      </c>
      <c r="K349" s="6" t="s">
        <v>95</v>
      </c>
      <c r="L349" s="6" t="s">
        <v>635</v>
      </c>
      <c r="M349" s="7">
        <v>50960</v>
      </c>
      <c r="N349" s="7">
        <v>50.96</v>
      </c>
      <c r="O349" s="7">
        <v>158000</v>
      </c>
      <c r="P349" t="str">
        <f>IF(ISNUMBER(SEARCH("IMAZETAPYR",L349)),"Imazetapyr",IF(ISNUMBER(SEARCH("VITAVAX",L349)),"Carboxin",IF(ISNUMBER(SEARCH("CARBOXIN",L349)),"Carboxin",IF(ISNUMBER(SEARCH("CONDAX",L349)),"Imazetapyr",IF(ISNUMBER(SEARCH("CLETHODIM",L349)),"Clethodim",IF(ISNUMBER(SEARCH("JACARE",L349)),"2,4-D Acid",IF(ISNUMBER(SEARCH("LEOPARD",L349)),"Picloram",IF(ISNUMBER(SEARCH("ZOXYSTROBIN",L349)),"Azoxystrobin",IF(ISNUMBER(SEARCH("MANCOZEB",L349)),"Mancozeb",IF(ISNUMBER(SEARCH("AZOXYS",L349)),"Azoxystrobin",IF(ISNUMBER(SEARCH("FIPRON",L349)),"Fipronil",IF(ISNUMBER(SEARCH("ACEF",L349)),"Acephate",IF(ISNUMBER(SEARCH("ACETAMIPRID",L349)),"Acetamiprid",IF(ISNUMBER(SEARCH("ALUMINIUM PHOSPHIDE",L349)),"Aluminium Phosphide",IF(ISNUMBER(SEARCH("RANMAN",L349)),"Cyazofamid",IF(ISNUMBER(SEARCH("BIFENTRINA",L349)),"Bifenthrin","FIX IT!"))))))))))))))))</f>
        <v>Mancozeb</v>
      </c>
      <c r="Q349" t="s">
        <v>3231</v>
      </c>
      <c r="R349" t="s">
        <v>3242</v>
      </c>
      <c r="S349">
        <f t="shared" si="19"/>
        <v>3.100470957613815</v>
      </c>
      <c r="T349" t="s">
        <v>3259</v>
      </c>
      <c r="U349" t="s">
        <v>3230</v>
      </c>
      <c r="V349" t="s">
        <v>3225</v>
      </c>
    </row>
    <row r="350" spans="1:22" ht="22" customHeight="1" x14ac:dyDescent="0.3">
      <c r="A350" s="2">
        <v>43868</v>
      </c>
      <c r="B350" s="16" t="str">
        <f t="shared" si="17"/>
        <v>February, 2020</v>
      </c>
      <c r="C350" s="16" t="str">
        <f t="shared" si="18"/>
        <v>February, 2020´</v>
      </c>
      <c r="D350" s="3" t="s">
        <v>31</v>
      </c>
      <c r="E350" s="11" t="s">
        <v>3314</v>
      </c>
      <c r="F350" s="3" t="s">
        <v>32</v>
      </c>
      <c r="G350" s="3" t="s">
        <v>224</v>
      </c>
      <c r="H350" s="3" t="s">
        <v>321</v>
      </c>
      <c r="I350" s="3" t="s">
        <v>45</v>
      </c>
      <c r="J350" s="3" t="s">
        <v>34</v>
      </c>
      <c r="K350" s="3" t="s">
        <v>364</v>
      </c>
      <c r="L350" s="13" t="s">
        <v>636</v>
      </c>
      <c r="M350" s="4">
        <v>33360</v>
      </c>
      <c r="N350" s="4">
        <v>33.36</v>
      </c>
      <c r="O350" s="4">
        <v>3400000</v>
      </c>
      <c r="P350" t="s">
        <v>3228</v>
      </c>
      <c r="Q350" t="s">
        <v>3229</v>
      </c>
      <c r="R350" t="s">
        <v>3216</v>
      </c>
      <c r="S350">
        <f t="shared" si="19"/>
        <v>101.91846522781775</v>
      </c>
      <c r="T350" t="s">
        <v>3259</v>
      </c>
      <c r="U350" t="s">
        <v>3230</v>
      </c>
      <c r="V350" t="s">
        <v>3225</v>
      </c>
    </row>
    <row r="351" spans="1:22" ht="22" customHeight="1" x14ac:dyDescent="0.3">
      <c r="A351" s="5">
        <v>43868</v>
      </c>
      <c r="B351" s="16" t="str">
        <f t="shared" si="17"/>
        <v>February, 2020</v>
      </c>
      <c r="C351" s="16" t="str">
        <f t="shared" si="18"/>
        <v>February, 2020´</v>
      </c>
      <c r="D351" s="6" t="s">
        <v>31</v>
      </c>
      <c r="E351" s="11" t="s">
        <v>3314</v>
      </c>
      <c r="F351" s="6" t="s">
        <v>56</v>
      </c>
      <c r="G351" s="6" t="s">
        <v>200</v>
      </c>
      <c r="H351" s="6" t="s">
        <v>113</v>
      </c>
      <c r="I351" s="6" t="s">
        <v>45</v>
      </c>
      <c r="J351" s="6" t="s">
        <v>34</v>
      </c>
      <c r="K351" s="6" t="s">
        <v>95</v>
      </c>
      <c r="L351" s="6" t="s">
        <v>637</v>
      </c>
      <c r="M351" s="7">
        <v>21300</v>
      </c>
      <c r="N351" s="7">
        <v>21.3</v>
      </c>
      <c r="O351" s="7">
        <v>66100</v>
      </c>
      <c r="P351" t="str">
        <f>IF(ISNUMBER(SEARCH("IMAZETAPYR",L351)),"Imazetapyr",IF(ISNUMBER(SEARCH("VITAVAX",L351)),"Carboxin",IF(ISNUMBER(SEARCH("CARBOXIN",L351)),"Carboxin",IF(ISNUMBER(SEARCH("CONDAX",L351)),"Imazetapyr",IF(ISNUMBER(SEARCH("CLETHODIM",L351)),"Clethodim",IF(ISNUMBER(SEARCH("JACARE",L351)),"2,4-D Acid",IF(ISNUMBER(SEARCH("LEOPARD",L351)),"Picloram",IF(ISNUMBER(SEARCH("ZOXYSTROBIN",L351)),"Azoxystrobin",IF(ISNUMBER(SEARCH("MANCOZEB",L351)),"Mancozeb",IF(ISNUMBER(SEARCH("AZOXYS",L351)),"Azoxystrobin",IF(ISNUMBER(SEARCH("FIPRON",L351)),"Fipronil",IF(ISNUMBER(SEARCH("ACEF",L351)),"Acephate",IF(ISNUMBER(SEARCH("ACETAMIPRID",L351)),"Acetamiprid",IF(ISNUMBER(SEARCH("ALUMINIUM PHOSPHIDE",L351)),"Aluminium Phosphide",IF(ISNUMBER(SEARCH("RANMAN",L351)),"Cyazofamid",IF(ISNUMBER(SEARCH("BIFENTRINA",L351)),"Bifenthrin","FIX IT!"))))))))))))))))</f>
        <v>Mancozeb</v>
      </c>
      <c r="Q351" t="s">
        <v>3231</v>
      </c>
      <c r="R351" t="s">
        <v>3242</v>
      </c>
      <c r="S351">
        <f t="shared" si="19"/>
        <v>3.103286384976526</v>
      </c>
      <c r="T351" t="s">
        <v>3206</v>
      </c>
      <c r="U351" t="s">
        <v>3231</v>
      </c>
      <c r="V351" t="s">
        <v>3242</v>
      </c>
    </row>
    <row r="352" spans="1:22" ht="22" customHeight="1" x14ac:dyDescent="0.3">
      <c r="A352" s="2">
        <v>43868</v>
      </c>
      <c r="B352" s="16" t="str">
        <f t="shared" si="17"/>
        <v>February, 2020</v>
      </c>
      <c r="C352" s="16" t="str">
        <f t="shared" si="18"/>
        <v>February, 2020´</v>
      </c>
      <c r="D352" s="3" t="s">
        <v>31</v>
      </c>
      <c r="E352" s="11" t="s">
        <v>3314</v>
      </c>
      <c r="F352" s="3" t="s">
        <v>56</v>
      </c>
      <c r="G352" s="3" t="s">
        <v>634</v>
      </c>
      <c r="H352" s="3" t="s">
        <v>113</v>
      </c>
      <c r="I352" s="3" t="s">
        <v>45</v>
      </c>
      <c r="J352" s="3" t="s">
        <v>34</v>
      </c>
      <c r="K352" s="3" t="s">
        <v>95</v>
      </c>
      <c r="L352" s="3" t="s">
        <v>638</v>
      </c>
      <c r="M352" s="4">
        <v>228399.99</v>
      </c>
      <c r="N352" s="4">
        <v>228.4</v>
      </c>
      <c r="O352" s="4">
        <v>709000</v>
      </c>
      <c r="P352" t="str">
        <f>IF(ISNUMBER(SEARCH("IMAZETAPYR",L352)),"Imazetapyr",IF(ISNUMBER(SEARCH("VITAVAX",L352)),"Carboxin",IF(ISNUMBER(SEARCH("CARBOXIN",L352)),"Carboxin",IF(ISNUMBER(SEARCH("CONDAX",L352)),"Imazetapyr",IF(ISNUMBER(SEARCH("CLETHODIM",L352)),"Clethodim",IF(ISNUMBER(SEARCH("JACARE",L352)),"2,4-D Acid",IF(ISNUMBER(SEARCH("LEOPARD",L352)),"Picloram",IF(ISNUMBER(SEARCH("ZOXYSTROBIN",L352)),"Azoxystrobin",IF(ISNUMBER(SEARCH("MANCOZEB",L352)),"Mancozeb",IF(ISNUMBER(SEARCH("AZOXYS",L352)),"Azoxystrobin",IF(ISNUMBER(SEARCH("FIPRON",L352)),"Fipronil",IF(ISNUMBER(SEARCH("ACEF",L352)),"Acephate",IF(ISNUMBER(SEARCH("ACETAMIPRID",L352)),"Acetamiprid",IF(ISNUMBER(SEARCH("ALUMINIUM PHOSPHIDE",L352)),"Aluminium Phosphide",IF(ISNUMBER(SEARCH("RANMAN",L352)),"Cyazofamid",IF(ISNUMBER(SEARCH("BIFENTRINA",L352)),"Bifenthrin","FIX IT!"))))))))))))))))</f>
        <v>Mancozeb</v>
      </c>
      <c r="Q352" t="s">
        <v>3231</v>
      </c>
      <c r="R352" t="s">
        <v>3242</v>
      </c>
      <c r="S352">
        <f t="shared" si="19"/>
        <v>3.1042032882751003</v>
      </c>
      <c r="T352" t="s">
        <v>3204</v>
      </c>
      <c r="U352" t="s">
        <v>3227</v>
      </c>
      <c r="V352" t="s">
        <v>3198</v>
      </c>
    </row>
    <row r="353" spans="1:22" ht="22" customHeight="1" x14ac:dyDescent="0.3">
      <c r="A353" s="5">
        <v>43866</v>
      </c>
      <c r="B353" s="16" t="str">
        <f t="shared" si="17"/>
        <v>February, 2020</v>
      </c>
      <c r="C353" s="16" t="str">
        <f t="shared" si="18"/>
        <v>February, 2020´</v>
      </c>
      <c r="D353" s="6" t="s">
        <v>31</v>
      </c>
      <c r="E353" s="11" t="s">
        <v>3314</v>
      </c>
      <c r="F353" s="6" t="s">
        <v>32</v>
      </c>
      <c r="G353" s="6" t="s">
        <v>224</v>
      </c>
      <c r="H353" s="6" t="s">
        <v>321</v>
      </c>
      <c r="I353" s="6" t="s">
        <v>45</v>
      </c>
      <c r="J353" s="6" t="s">
        <v>34</v>
      </c>
      <c r="K353" s="6" t="s">
        <v>323</v>
      </c>
      <c r="L353" s="6" t="s">
        <v>639</v>
      </c>
      <c r="M353" s="7">
        <v>27547</v>
      </c>
      <c r="N353" s="7">
        <v>27.55</v>
      </c>
      <c r="O353" s="7">
        <v>523000</v>
      </c>
      <c r="P353" t="str">
        <f>IF(ISNUMBER(SEARCH("IMAZETAPYR",L353)),"Imazetapyr",IF(ISNUMBER(SEARCH("VITAVAX",L353)),"Carboxin",IF(ISNUMBER(SEARCH("CARBOXIN",L353)),"Carboxin",IF(ISNUMBER(SEARCH("CONDAX",L353)),"Imazetapyr",IF(ISNUMBER(SEARCH("CLETHODIM",L353)),"Clethodim",IF(ISNUMBER(SEARCH("JACARE",L353)),"2,4-D Acid",IF(ISNUMBER(SEARCH("LEOPARD",L353)),"Picloram",IF(ISNUMBER(SEARCH("ZOXYSTROBIN",L353)),"Azoxystrobin",IF(ISNUMBER(SEARCH("MANCOZEB",L353)),"Mancozeb",IF(ISNUMBER(SEARCH("AZOXYS",L353)),"Azoxystrobin",IF(ISNUMBER(SEARCH("FIPRON",L353)),"Fipronil",IF(ISNUMBER(SEARCH("ACEF",L353)),"Acephate",IF(ISNUMBER(SEARCH("ACETAMIPRID",L353)),"Acetamiprid",IF(ISNUMBER(SEARCH("ALUMINIUM PHOSPHIDE",L353)),"Aluminium Phosphide",IF(ISNUMBER(SEARCH("RANMAN",L353)),"Cyazofamid",IF(ISNUMBER(SEARCH("BIFENTRINA",L353)),"Bifenthrin","FIX IT!"))))))))))))))))</f>
        <v>Clethodim</v>
      </c>
      <c r="Q353" t="s">
        <v>3215</v>
      </c>
      <c r="R353" t="s">
        <v>3198</v>
      </c>
      <c r="S353">
        <f t="shared" si="19"/>
        <v>18.985733473699497</v>
      </c>
      <c r="T353" t="s">
        <v>3292</v>
      </c>
      <c r="U353" t="s">
        <v>3269</v>
      </c>
      <c r="V353" t="s">
        <v>3216</v>
      </c>
    </row>
    <row r="354" spans="1:22" ht="22" customHeight="1" x14ac:dyDescent="0.3">
      <c r="A354" s="2">
        <v>43862</v>
      </c>
      <c r="B354" s="16" t="str">
        <f t="shared" si="17"/>
        <v>February, 2020</v>
      </c>
      <c r="C354" s="16" t="str">
        <f t="shared" si="18"/>
        <v>February, 2020´</v>
      </c>
      <c r="D354" s="3" t="s">
        <v>31</v>
      </c>
      <c r="E354" s="11" t="s">
        <v>3314</v>
      </c>
      <c r="F354" s="3" t="s">
        <v>32</v>
      </c>
      <c r="G354" s="3" t="s">
        <v>200</v>
      </c>
      <c r="H354" s="3" t="s">
        <v>210</v>
      </c>
      <c r="I354" s="3" t="s">
        <v>45</v>
      </c>
      <c r="J354" s="3" t="s">
        <v>34</v>
      </c>
      <c r="K354" s="3" t="s">
        <v>203</v>
      </c>
      <c r="L354" s="3" t="s">
        <v>640</v>
      </c>
      <c r="M354" s="4">
        <v>134700</v>
      </c>
      <c r="N354" s="4">
        <v>134.69999999999999</v>
      </c>
      <c r="O354" s="4">
        <v>1569000</v>
      </c>
      <c r="P354" t="str">
        <f>IF(ISNUMBER(SEARCH("BROWSER",L354)),"Picloran",IF(ISNUMBER(SEARCH("NAVIGATOR",L354)),"Picloran",IF(ISNUMBER(SEARCH("BIOZYME",L354)),"Mineral Fertilizer",IF(ISNUMBER(SEARCH("K-FOL",L354)),"Calcium Citrate",IF(ISNUMBER(SEARCH("FOLTRON",L354)),"NPK Fertilizer",IF(ISNUMBER(SEARCH("CYHALOTHRI",L354)),"Cyhalothrin",IF(ISNUMBER(SEARCH("ACEFATO",L354)),"Acephate",IF(ISNUMBER(SEARCH("ACEPHATE",L354)),"Acephate",IF(ISNUMBER(SEARCH("MICROTHIOL",L354)),"Sulfur",IF(ISNUMBER(SEARCH("PROPICONAZOLE",L354)),"Propiconazole",IF(ISNUMBER(SEARCH("METHOMYL",L354)),"Methomyl",IF(ISNUMBER(SEARCH("IMIDACLOPRID",L354)),"Imidacloprid",IF(ISNUMBER(SEARCH("ZONIC",L354)),"Amicarbazone",IF(ISNUMBER(SEARCH("CRESCENDO",L354)),"Triclopyr-Butyric",IF(ISNUMBER(SEARCH("IMAZETHAPYR",L354)),"Imazethapyr",IF(ISNUMBER(SEARCH("TRICLOPYR",L354)),"Triclopyr",IF(ISNUMBER(SEARCH("ISOPROPYLAMINE",L354)),"Isopropylamine",IF(ISNUMBER(SEARCH("ABAMECTIM",L354)),"Abamectin",IF(ISNUMBER(SEARCH("SPERTO",L354)),"Bifenthrin","FIX IT!")))))))))))))))))))</f>
        <v>Acephate</v>
      </c>
      <c r="Q354" t="s">
        <v>3230</v>
      </c>
      <c r="R354" t="s">
        <v>3243</v>
      </c>
      <c r="S354">
        <f t="shared" si="19"/>
        <v>11.648106904231625</v>
      </c>
      <c r="T354" t="s">
        <v>3292</v>
      </c>
      <c r="U354" t="s">
        <v>3269</v>
      </c>
      <c r="V354" t="s">
        <v>3216</v>
      </c>
    </row>
    <row r="355" spans="1:22" ht="22" customHeight="1" x14ac:dyDescent="0.3">
      <c r="A355" s="5">
        <v>43862</v>
      </c>
      <c r="B355" s="16" t="str">
        <f t="shared" si="17"/>
        <v>February, 2020</v>
      </c>
      <c r="C355" s="16" t="str">
        <f t="shared" si="18"/>
        <v>February, 2020´</v>
      </c>
      <c r="D355" s="6" t="s">
        <v>107</v>
      </c>
      <c r="E355" s="11" t="s">
        <v>3314</v>
      </c>
      <c r="F355" s="6" t="s">
        <v>32</v>
      </c>
      <c r="G355" s="6" t="s">
        <v>108</v>
      </c>
      <c r="H355" s="6" t="s">
        <v>113</v>
      </c>
      <c r="I355" s="6" t="s">
        <v>45</v>
      </c>
      <c r="J355" s="6" t="s">
        <v>34</v>
      </c>
      <c r="K355" s="6" t="s">
        <v>95</v>
      </c>
      <c r="L355" s="6" t="s">
        <v>641</v>
      </c>
      <c r="M355" s="7">
        <v>254440</v>
      </c>
      <c r="N355" s="7">
        <v>254.44</v>
      </c>
      <c r="O355" s="7">
        <v>789000</v>
      </c>
      <c r="P355" t="str">
        <f>IF(ISNUMBER(SEARCH("IMAZETAPYR",L355)),"Imazetapyr",IF(ISNUMBER(SEARCH("VITAVAX",L355)),"Carboxin",IF(ISNUMBER(SEARCH("CARBOXIN",L355)),"Carboxin",IF(ISNUMBER(SEARCH("CONDAX",L355)),"Imazetapyr",IF(ISNUMBER(SEARCH("CLETHODIM",L355)),"Clethodim",IF(ISNUMBER(SEARCH("JACARE",L355)),"2,4-D Acid",IF(ISNUMBER(SEARCH("LEOPARD",L355)),"Picloram",IF(ISNUMBER(SEARCH("ZOXYSTROBIN",L355)),"Azoxystrobin",IF(ISNUMBER(SEARCH("MANCOZEB",L355)),"Mancozeb",IF(ISNUMBER(SEARCH("AZOXYS",L355)),"Azoxystrobin",IF(ISNUMBER(SEARCH("FIPRON",L355)),"Fipronil",IF(ISNUMBER(SEARCH("ACEF",L355)),"Acephate",IF(ISNUMBER(SEARCH("ACETAMIPRID",L355)),"Acetamiprid",IF(ISNUMBER(SEARCH("ALUMINIUM PHOSPHIDE",L355)),"Aluminium Phosphide",IF(ISNUMBER(SEARCH("RANMAN",L355)),"Cyazofamid",IF(ISNUMBER(SEARCH("BIFENTRINA",L355)),"Bifenthrin","FIX IT!"))))))))))))))))</f>
        <v>Mancozeb</v>
      </c>
      <c r="Q355" t="s">
        <v>3231</v>
      </c>
      <c r="R355" t="s">
        <v>3242</v>
      </c>
      <c r="S355">
        <f t="shared" si="19"/>
        <v>3.1009275271183778</v>
      </c>
      <c r="T355" t="s">
        <v>3259</v>
      </c>
      <c r="U355" t="s">
        <v>3230</v>
      </c>
      <c r="V355" t="s">
        <v>3225</v>
      </c>
    </row>
    <row r="356" spans="1:22" ht="22" customHeight="1" x14ac:dyDescent="0.3">
      <c r="A356" s="2">
        <v>43862</v>
      </c>
      <c r="B356" s="16" t="str">
        <f t="shared" si="17"/>
        <v>February, 2020</v>
      </c>
      <c r="C356" s="16" t="str">
        <f t="shared" si="18"/>
        <v>February, 2020´</v>
      </c>
      <c r="D356" s="3" t="s">
        <v>107</v>
      </c>
      <c r="E356" s="11" t="s">
        <v>3314</v>
      </c>
      <c r="F356" s="3" t="s">
        <v>32</v>
      </c>
      <c r="G356" s="3" t="s">
        <v>108</v>
      </c>
      <c r="H356" s="3" t="s">
        <v>113</v>
      </c>
      <c r="I356" s="3" t="s">
        <v>45</v>
      </c>
      <c r="J356" s="3" t="s">
        <v>34</v>
      </c>
      <c r="K356" s="3" t="s">
        <v>95</v>
      </c>
      <c r="L356" s="3" t="s">
        <v>642</v>
      </c>
      <c r="M356" s="4">
        <v>25480</v>
      </c>
      <c r="N356" s="4">
        <v>25.48</v>
      </c>
      <c r="O356" s="4">
        <v>79000</v>
      </c>
      <c r="P356" t="str">
        <f>IF(ISNUMBER(SEARCH("TRICLON",L354)),"Triclopyr",IF(ISNUMBER(SEARCH("ABAMECTIN",L354)),"Abamectin",IF(ISNUMBER(SEARCH("PERITO",L354)),"Acephate",IF(ISNUMBER(SEARCH("GLUFOSINAT",L354)),"Gluphosinate",IF(ISNUMBER(SEARCH("FIPRONIL",L354)),"Fipronil",IF(ISNUMBER(SEARCH("ZARTAN",L354)),"Metsulfuron-methyl",IF(ISNUMBER(SEARCH("DIFLUBENZURON",L354)),"Diflubenzuron",IF(ISNUMBER(SEARCH("INICIATE",L354)),"Fipronil",IF(ISNUMBER(SEARCH("STAGE",L354)),"Clomazone",IF(ISNUMBER(SEARCH("CLOMAZON",L354)),"Clomazone",IF(ISNUMBER(SEARCH("UNIMARK",L354)),"Metribuzim",IF(ISNUMBER(SEARCH("ANCOSAR",L354)),"Sodium hydrogen Methylarsonate","FIX IT!"))))))))))))</f>
        <v>Acephate</v>
      </c>
      <c r="Q356" t="s">
        <v>3230</v>
      </c>
      <c r="R356" t="s">
        <v>3243</v>
      </c>
      <c r="S356">
        <f t="shared" si="19"/>
        <v>3.100470957613815</v>
      </c>
      <c r="T356" t="s">
        <v>3218</v>
      </c>
      <c r="U356" t="s">
        <v>3218</v>
      </c>
      <c r="V356" t="s">
        <v>3198</v>
      </c>
    </row>
    <row r="357" spans="1:22" ht="22" customHeight="1" x14ac:dyDescent="0.3">
      <c r="A357" s="5">
        <v>43862</v>
      </c>
      <c r="B357" s="16" t="str">
        <f t="shared" si="17"/>
        <v>February, 2020</v>
      </c>
      <c r="C357" s="16" t="str">
        <f t="shared" si="18"/>
        <v>February, 2020´</v>
      </c>
      <c r="D357" s="6" t="s">
        <v>107</v>
      </c>
      <c r="E357" s="11" t="s">
        <v>3314</v>
      </c>
      <c r="F357" s="6" t="s">
        <v>56</v>
      </c>
      <c r="G357" s="6" t="s">
        <v>108</v>
      </c>
      <c r="H357" s="6" t="s">
        <v>210</v>
      </c>
      <c r="I357" s="6" t="s">
        <v>45</v>
      </c>
      <c r="J357" s="6" t="s">
        <v>34</v>
      </c>
      <c r="K357" s="6" t="s">
        <v>116</v>
      </c>
      <c r="L357" s="6" t="s">
        <v>544</v>
      </c>
      <c r="M357" s="7">
        <v>154320.01</v>
      </c>
      <c r="N357" s="7">
        <v>154.32</v>
      </c>
      <c r="O357" s="7">
        <v>2928000</v>
      </c>
      <c r="P357" t="str">
        <f>IF(ISNUMBER(SEARCH("BROWSER",L357)),"Picloran",IF(ISNUMBER(SEARCH("NAVIGATOR",L357)),"Picloran",IF(ISNUMBER(SEARCH("BIOZYME",L357)),"Mineral Fertilizer",IF(ISNUMBER(SEARCH("K-FOL",L357)),"Calcium Citrate",IF(ISNUMBER(SEARCH("FOLTRON",L357)),"NPK Fertilizer",IF(ISNUMBER(SEARCH("CYHALOTHRI",L357)),"Cyhalothrin",IF(ISNUMBER(SEARCH("ACEFATO",L357)),"Acephate",IF(ISNUMBER(SEARCH("ACEPHATE",L357)),"Acephate",IF(ISNUMBER(SEARCH("MICROTHIOL",L357)),"Sulfur",IF(ISNUMBER(SEARCH("PROPICONAZOLE",L357)),"Propiconazole",IF(ISNUMBER(SEARCH("METHOMYL",L357)),"Methomyl",IF(ISNUMBER(SEARCH("IMIDACLOPRID",L357)),"Imidacloprid",IF(ISNUMBER(SEARCH("ZONIC",L357)),"Amicarbazone",IF(ISNUMBER(SEARCH("CRESCENDO",L357)),"Triclopyr-Butyric",IF(ISNUMBER(SEARCH("IMAZETHAPYR",L357)),"Imazethapyr",IF(ISNUMBER(SEARCH("TRICLOPYR",L357)),"Triclopyr",IF(ISNUMBER(SEARCH("ISOPROPYLAMINE",L357)),"Isopropylamine",IF(ISNUMBER(SEARCH("ABAMECTIM",L357)),"Abamectin",IF(ISNUMBER(SEARCH("SPERTO",L357)),"Bifenthrin","FIX IT!")))))))))))))))))))</f>
        <v>Acephate</v>
      </c>
      <c r="Q357" t="s">
        <v>3230</v>
      </c>
      <c r="R357" t="s">
        <v>3243</v>
      </c>
      <c r="S357">
        <f t="shared" si="19"/>
        <v>18.973560201298586</v>
      </c>
      <c r="T357" t="s">
        <v>3294</v>
      </c>
      <c r="U357" t="s">
        <v>3215</v>
      </c>
      <c r="V357" t="s">
        <v>3243</v>
      </c>
    </row>
    <row r="358" spans="1:22" ht="22" customHeight="1" x14ac:dyDescent="0.3">
      <c r="A358" s="2">
        <v>43862</v>
      </c>
      <c r="B358" s="16" t="str">
        <f t="shared" si="17"/>
        <v>February, 2020</v>
      </c>
      <c r="C358" s="16" t="str">
        <f t="shared" si="18"/>
        <v>February, 2020´</v>
      </c>
      <c r="D358" s="3" t="s">
        <v>107</v>
      </c>
      <c r="E358" s="11" t="s">
        <v>3314</v>
      </c>
      <c r="F358" s="3" t="s">
        <v>32</v>
      </c>
      <c r="G358" s="3" t="s">
        <v>108</v>
      </c>
      <c r="H358" s="3" t="s">
        <v>113</v>
      </c>
      <c r="I358" s="3" t="s">
        <v>45</v>
      </c>
      <c r="J358" s="3" t="s">
        <v>34</v>
      </c>
      <c r="K358" s="3" t="s">
        <v>95</v>
      </c>
      <c r="L358" s="3" t="s">
        <v>645</v>
      </c>
      <c r="M358" s="4">
        <v>101520</v>
      </c>
      <c r="N358" s="4">
        <v>101.52</v>
      </c>
      <c r="O358" s="4">
        <v>315000</v>
      </c>
      <c r="P358" t="str">
        <f>IF(ISNUMBER(SEARCH("IMAZETAPYR",L358)),"Imazetapyr",IF(ISNUMBER(SEARCH("VITAVAX",L358)),"Carboxin",IF(ISNUMBER(SEARCH("CARBOXIN",L358)),"Carboxin",IF(ISNUMBER(SEARCH("CONDAX",L358)),"Imazetapyr",IF(ISNUMBER(SEARCH("CLETHODIM",L358)),"Clethodim",IF(ISNUMBER(SEARCH("JACARE",L358)),"2,4-D Acid",IF(ISNUMBER(SEARCH("LEOPARD",L358)),"Picloram",IF(ISNUMBER(SEARCH("ZOXYSTROBIN",L358)),"Azoxystrobin",IF(ISNUMBER(SEARCH("MANCOZEB",L358)),"Mancozeb",IF(ISNUMBER(SEARCH("AZOXYS",L358)),"Azoxystrobin",IF(ISNUMBER(SEARCH("FIPRON",L358)),"Fipronil",IF(ISNUMBER(SEARCH("ACEF",L358)),"Acephate",IF(ISNUMBER(SEARCH("ACETAMIPRID",L358)),"Acetamiprid",IF(ISNUMBER(SEARCH("ALUMINIUM PHOSPHIDE",L358)),"Aluminium Phosphide",IF(ISNUMBER(SEARCH("RANMAN",L358)),"Cyazofamid",IF(ISNUMBER(SEARCH("BIFENTRINA",L358)),"Bifenthrin","FIX IT!"))))))))))))))))</f>
        <v>Mancozeb</v>
      </c>
      <c r="Q358" t="s">
        <v>3231</v>
      </c>
      <c r="R358" t="s">
        <v>3242</v>
      </c>
      <c r="S358">
        <f t="shared" si="19"/>
        <v>3.102836879432624</v>
      </c>
      <c r="T358" t="s">
        <v>3226</v>
      </c>
      <c r="U358" t="s">
        <v>3261</v>
      </c>
      <c r="V358" t="s">
        <v>3243</v>
      </c>
    </row>
    <row r="359" spans="1:22" ht="22" customHeight="1" x14ac:dyDescent="0.3">
      <c r="A359" s="5">
        <v>43862</v>
      </c>
      <c r="B359" s="16" t="str">
        <f t="shared" si="17"/>
        <v>February, 2020</v>
      </c>
      <c r="C359" s="16" t="str">
        <f t="shared" si="18"/>
        <v>February, 2020´</v>
      </c>
      <c r="D359" s="6" t="s">
        <v>31</v>
      </c>
      <c r="E359" s="11" t="s">
        <v>3314</v>
      </c>
      <c r="F359" s="6" t="s">
        <v>32</v>
      </c>
      <c r="G359" s="6" t="s">
        <v>131</v>
      </c>
      <c r="H359" s="6" t="s">
        <v>113</v>
      </c>
      <c r="I359" s="6" t="s">
        <v>45</v>
      </c>
      <c r="J359" s="6" t="s">
        <v>34</v>
      </c>
      <c r="K359" s="6" t="s">
        <v>145</v>
      </c>
      <c r="L359" s="6" t="s">
        <v>560</v>
      </c>
      <c r="M359" s="7">
        <v>17400</v>
      </c>
      <c r="N359" s="7">
        <v>17.399999999999999</v>
      </c>
      <c r="O359" s="7">
        <v>203000</v>
      </c>
      <c r="P359" t="str">
        <f>IF(ISNUMBER(SEARCH("IMAZETAPYR",L359)),"Imazetapyr",IF(ISNUMBER(SEARCH("VITAVAX",L359)),"Carboxin",IF(ISNUMBER(SEARCH("CARBOXIN",L359)),"Carboxin",IF(ISNUMBER(SEARCH("CONDAX",L359)),"Imazetapyr",IF(ISNUMBER(SEARCH("CLETHODIM",L359)),"Clethodim",IF(ISNUMBER(SEARCH("JACARE",L359)),"2,4-D Acid",IF(ISNUMBER(SEARCH("LEOPARD",L359)),"Picloram",IF(ISNUMBER(SEARCH("ZOXYSTROBIN",L359)),"Azoxystrobin",IF(ISNUMBER(SEARCH("MANCOZEB",L359)),"Mancozeb",IF(ISNUMBER(SEARCH("AZOXYS",L359)),"Azoxystrobin",IF(ISNUMBER(SEARCH("FIPRON",L359)),"Fipronil",IF(ISNUMBER(SEARCH("ACEF",L359)),"Acephate",IF(ISNUMBER(SEARCH("ACETAMIPRID",L359)),"Acetamiprid",IF(ISNUMBER(SEARCH("ALUMINIUM PHOSPHIDE",L359)),"Aluminium Phosphide",IF(ISNUMBER(SEARCH("RANMAN",L359)),"Cyazofamid",IF(ISNUMBER(SEARCH("BIFENTRINA",L359)),"Bifenthrin","FIX IT!"))))))))))))))))</f>
        <v>Acetamiprid</v>
      </c>
      <c r="Q359" t="s">
        <v>3234</v>
      </c>
      <c r="R359" t="s">
        <v>3243</v>
      </c>
      <c r="S359">
        <f t="shared" si="19"/>
        <v>11.666666666666666</v>
      </c>
      <c r="T359" t="s">
        <v>3202</v>
      </c>
      <c r="U359" t="s">
        <v>3215</v>
      </c>
      <c r="V359" t="s">
        <v>3216</v>
      </c>
    </row>
    <row r="360" spans="1:22" ht="22" customHeight="1" x14ac:dyDescent="0.3">
      <c r="A360" s="2">
        <v>43862</v>
      </c>
      <c r="B360" s="16" t="str">
        <f t="shared" si="17"/>
        <v>February, 2020</v>
      </c>
      <c r="C360" s="16" t="str">
        <f t="shared" si="18"/>
        <v>February, 2020´</v>
      </c>
      <c r="D360" s="3" t="s">
        <v>107</v>
      </c>
      <c r="E360" s="11" t="s">
        <v>3314</v>
      </c>
      <c r="F360" s="3" t="s">
        <v>56</v>
      </c>
      <c r="G360" s="3" t="s">
        <v>108</v>
      </c>
      <c r="H360" s="3" t="s">
        <v>133</v>
      </c>
      <c r="I360" s="3" t="s">
        <v>45</v>
      </c>
      <c r="J360" s="3" t="s">
        <v>34</v>
      </c>
      <c r="K360" s="3" t="s">
        <v>116</v>
      </c>
      <c r="L360" s="3" t="s">
        <v>459</v>
      </c>
      <c r="M360" s="4">
        <v>51440</v>
      </c>
      <c r="N360" s="4">
        <v>51.44</v>
      </c>
      <c r="O360" s="4">
        <v>976000</v>
      </c>
      <c r="P360" t="str">
        <f>IF(ISNUMBER(SEARCH("BROWSER",L360)),"Picloran",IF(ISNUMBER(SEARCH("NAVIGATOR",L360)),"Picloran",IF(ISNUMBER(SEARCH("BIOZYME",L360)),"Mineral Fertilizer",IF(ISNUMBER(SEARCH("K-FOL",L360)),"Calcium Citrate",IF(ISNUMBER(SEARCH("FOLTRON",L360)),"NPK Fertilizer",IF(ISNUMBER(SEARCH("CYHALOTHRI",L360)),"Cyhalothrin",IF(ISNUMBER(SEARCH("ACEFATO",L360)),"Acephate",IF(ISNUMBER(SEARCH("ACEPHATE",L360)),"Acephate",IF(ISNUMBER(SEARCH("MICROTHIOL",L360)),"Sulfur",IF(ISNUMBER(SEARCH("PROPICONAZOLE",L360)),"Propiconazole",IF(ISNUMBER(SEARCH("METHOMYL",L360)),"Methomyl",IF(ISNUMBER(SEARCH("IMIDACLOPRID",L360)),"Imidacloprid",IF(ISNUMBER(SEARCH("ZONIC",L360)),"Amicarbazone",IF(ISNUMBER(SEARCH("CRESCENDO",L360)),"Triclopyr-Butyric",IF(ISNUMBER(SEARCH("IMAZETHAPYR",L360)),"Imazethapyr",IF(ISNUMBER(SEARCH("TRICLOPYR",L360)),"Triclopyr",IF(ISNUMBER(SEARCH("ISOPROPYLAMINE",L360)),"Isopropylamine",IF(ISNUMBER(SEARCH("ABAMECTIM",L360)),"Abamectin",IF(ISNUMBER(SEARCH("SPERTO",L360)),"Bifenthrin","FIX IT!")))))))))))))))))))</f>
        <v>Acephate</v>
      </c>
      <c r="Q360" t="s">
        <v>3230</v>
      </c>
      <c r="R360" t="s">
        <v>3243</v>
      </c>
      <c r="S360">
        <f t="shared" si="19"/>
        <v>18.973561430793158</v>
      </c>
      <c r="T360" t="s">
        <v>3250</v>
      </c>
      <c r="U360" t="s">
        <v>3248</v>
      </c>
      <c r="V360" t="s">
        <v>3237</v>
      </c>
    </row>
    <row r="361" spans="1:22" ht="22" customHeight="1" x14ac:dyDescent="0.3">
      <c r="A361" s="5">
        <v>43862</v>
      </c>
      <c r="B361" s="16" t="str">
        <f t="shared" si="17"/>
        <v>February, 2020</v>
      </c>
      <c r="C361" s="16" t="str">
        <f t="shared" si="18"/>
        <v>February, 2020´</v>
      </c>
      <c r="D361" s="6" t="s">
        <v>31</v>
      </c>
      <c r="E361" s="11" t="s">
        <v>3314</v>
      </c>
      <c r="F361" s="6" t="s">
        <v>32</v>
      </c>
      <c r="G361" s="6" t="s">
        <v>200</v>
      </c>
      <c r="H361" s="6" t="s">
        <v>113</v>
      </c>
      <c r="I361" s="6" t="s">
        <v>45</v>
      </c>
      <c r="J361" s="6" t="s">
        <v>34</v>
      </c>
      <c r="K361" s="6" t="s">
        <v>203</v>
      </c>
      <c r="L361" s="6" t="s">
        <v>646</v>
      </c>
      <c r="M361" s="7">
        <v>157149.99</v>
      </c>
      <c r="N361" s="7">
        <v>157.15</v>
      </c>
      <c r="O361" s="7">
        <v>1830000</v>
      </c>
      <c r="P361" t="str">
        <f>IF(ISNUMBER(SEARCH("BROWSER",L361)),"Picloran",IF(ISNUMBER(SEARCH("NAVIGATOR",L361)),"Picloran",IF(ISNUMBER(SEARCH("BIOZYME",L361)),"Mineral Fertilizer",IF(ISNUMBER(SEARCH("K-FOL",L361)),"Calcium Citrate",IF(ISNUMBER(SEARCH("FOLTRON",L361)),"NPK Fertilizer",IF(ISNUMBER(SEARCH("CYHALOTHRI",L361)),"Cyhalothrin",IF(ISNUMBER(SEARCH("ACEFATO",L361)),"Acephate",IF(ISNUMBER(SEARCH("ACEPHATE",L361)),"Acephate",IF(ISNUMBER(SEARCH("MICROTHIOL",L361)),"Sulfur",IF(ISNUMBER(SEARCH("PROPICONAZOLE",L361)),"Propiconazole",IF(ISNUMBER(SEARCH("METHOMYL",L361)),"Methomyl",IF(ISNUMBER(SEARCH("IMIDACLOPRID",L361)),"Imidacloprid",IF(ISNUMBER(SEARCH("ZONIC",L361)),"Amicarbazone",IF(ISNUMBER(SEARCH("CRESCENDO",L361)),"Triclopyr-Butyric",IF(ISNUMBER(SEARCH("IMAZETHAPYR",L361)),"Imazethapyr",IF(ISNUMBER(SEARCH("TRICLOPYR",L361)),"Triclopyr",IF(ISNUMBER(SEARCH("ISOPROPYLAMINE",L361)),"Isopropylamine",IF(ISNUMBER(SEARCH("ABAMECTIM",L361)),"Abamectin",IF(ISNUMBER(SEARCH("SPERTO",L361)),"Bifenthrin","FIX IT!")))))))))))))))))))</f>
        <v>Acephate</v>
      </c>
      <c r="Q361" t="s">
        <v>3230</v>
      </c>
      <c r="R361" t="s">
        <v>3243</v>
      </c>
      <c r="S361">
        <f t="shared" si="19"/>
        <v>11.644925971678395</v>
      </c>
      <c r="T361" t="s">
        <v>3205</v>
      </c>
      <c r="U361" t="s">
        <v>3238</v>
      </c>
      <c r="V361" t="s">
        <v>3225</v>
      </c>
    </row>
    <row r="362" spans="1:22" ht="22" customHeight="1" x14ac:dyDescent="0.3">
      <c r="A362" s="2">
        <v>43862</v>
      </c>
      <c r="B362" s="16" t="str">
        <f t="shared" si="17"/>
        <v>February, 2020</v>
      </c>
      <c r="C362" s="16" t="str">
        <f t="shared" si="18"/>
        <v>February, 2020´</v>
      </c>
      <c r="D362" s="3" t="s">
        <v>31</v>
      </c>
      <c r="E362" s="11" t="s">
        <v>3314</v>
      </c>
      <c r="F362" s="3" t="s">
        <v>32</v>
      </c>
      <c r="G362" s="3" t="s">
        <v>200</v>
      </c>
      <c r="H362" s="3" t="s">
        <v>113</v>
      </c>
      <c r="I362" s="3" t="s">
        <v>45</v>
      </c>
      <c r="J362" s="3" t="s">
        <v>34</v>
      </c>
      <c r="K362" s="3" t="s">
        <v>203</v>
      </c>
      <c r="L362" s="3" t="s">
        <v>647</v>
      </c>
      <c r="M362" s="4">
        <v>22750</v>
      </c>
      <c r="N362" s="4">
        <v>22.75</v>
      </c>
      <c r="O362" s="4">
        <v>265000</v>
      </c>
      <c r="P362" t="str">
        <f>IF(ISNUMBER(SEARCH("BROWSER",L362)),"Picloran",IF(ISNUMBER(SEARCH("NAVIGATOR",L362)),"Picloran",IF(ISNUMBER(SEARCH("BIOZYME",L362)),"Mineral Fertilizer",IF(ISNUMBER(SEARCH("K-FOL",L362)),"Calcium Citrate",IF(ISNUMBER(SEARCH("FOLTRON",L362)),"NPK Fertilizer",IF(ISNUMBER(SEARCH("CYHALOTHRI",L362)),"Cyhalothrin",IF(ISNUMBER(SEARCH("ACEFATO",L362)),"Acephate",IF(ISNUMBER(SEARCH("ACEPHATE",L362)),"Acephate",IF(ISNUMBER(SEARCH("MICROTHIOL",L362)),"Sulfur",IF(ISNUMBER(SEARCH("PROPICONAZOLE",L362)),"Propiconazole",IF(ISNUMBER(SEARCH("METHOMYL",L362)),"Methomyl",IF(ISNUMBER(SEARCH("IMIDACLOPRID",L362)),"Imidacloprid",IF(ISNUMBER(SEARCH("ZONIC",L362)),"Amicarbazone",IF(ISNUMBER(SEARCH("CRESCENDO",L362)),"Triclopyr-Butyric",IF(ISNUMBER(SEARCH("IMAZETHAPYR",L362)),"Imazethapyr",IF(ISNUMBER(SEARCH("TRICLOPYR",L362)),"Triclopyr",IF(ISNUMBER(SEARCH("ISOPROPYLAMINE",L362)),"Isopropylamine",IF(ISNUMBER(SEARCH("ABAMECTIM",L362)),"Abamectin",IF(ISNUMBER(SEARCH("SPERTO",L362)),"Bifenthrin","FIX IT!")))))))))))))))))))</f>
        <v>Acephate</v>
      </c>
      <c r="Q362" t="s">
        <v>3230</v>
      </c>
      <c r="R362" t="s">
        <v>3243</v>
      </c>
      <c r="S362">
        <f t="shared" si="19"/>
        <v>11.648351648351648</v>
      </c>
      <c r="T362" t="s">
        <v>3259</v>
      </c>
      <c r="U362" t="s">
        <v>3230</v>
      </c>
      <c r="V362" t="s">
        <v>3225</v>
      </c>
    </row>
    <row r="363" spans="1:22" ht="22" customHeight="1" x14ac:dyDescent="0.3">
      <c r="A363" s="5">
        <v>43862</v>
      </c>
      <c r="B363" s="16" t="str">
        <f t="shared" si="17"/>
        <v>February, 2020</v>
      </c>
      <c r="C363" s="16" t="str">
        <f t="shared" si="18"/>
        <v>February, 2020´</v>
      </c>
      <c r="D363" s="6" t="s">
        <v>107</v>
      </c>
      <c r="E363" s="11" t="s">
        <v>3314</v>
      </c>
      <c r="F363" s="6" t="s">
        <v>32</v>
      </c>
      <c r="G363" s="6" t="s">
        <v>108</v>
      </c>
      <c r="H363" s="6" t="s">
        <v>113</v>
      </c>
      <c r="I363" s="6" t="s">
        <v>45</v>
      </c>
      <c r="J363" s="6" t="s">
        <v>34</v>
      </c>
      <c r="K363" s="6" t="s">
        <v>95</v>
      </c>
      <c r="L363" s="6" t="s">
        <v>648</v>
      </c>
      <c r="M363" s="7">
        <v>152160</v>
      </c>
      <c r="N363" s="7">
        <v>152.16</v>
      </c>
      <c r="O363" s="7">
        <v>472000</v>
      </c>
      <c r="P363" t="str">
        <f>IF(ISNUMBER(SEARCH("TRICLON",L361)),"Triclopyr",IF(ISNUMBER(SEARCH("ABAMECTIN",L361)),"Abamectin",IF(ISNUMBER(SEARCH("PERITO",L361)),"Acephate",IF(ISNUMBER(SEARCH("GLUFOSINAT",L361)),"Gluphosinate",IF(ISNUMBER(SEARCH("FIPRONIL",L361)),"Fipronil",IF(ISNUMBER(SEARCH("ZARTAN",L361)),"Metsulfuron-methyl",IF(ISNUMBER(SEARCH("DIFLUBENZURON",L361)),"Diflubenzuron",IF(ISNUMBER(SEARCH("INICIATE",L361)),"Fipronil",IF(ISNUMBER(SEARCH("STAGE",L361)),"Clomazone",IF(ISNUMBER(SEARCH("CLOMAZON",L361)),"Clomazone",IF(ISNUMBER(SEARCH("UNIMARK",L361)),"Metribuzim",IF(ISNUMBER(SEARCH("ANCOSAR",L361)),"Sodium hydrogen Methylarsonate","FIX IT!"))))))))))))</f>
        <v>Acephate</v>
      </c>
      <c r="Q363" t="s">
        <v>3230</v>
      </c>
      <c r="R363" t="s">
        <v>3243</v>
      </c>
      <c r="S363">
        <f t="shared" si="19"/>
        <v>3.1019978969505781</v>
      </c>
      <c r="T363" t="s">
        <v>3205</v>
      </c>
      <c r="U363" t="s">
        <v>3238</v>
      </c>
      <c r="V363" t="s">
        <v>3225</v>
      </c>
    </row>
    <row r="364" spans="1:22" ht="22" customHeight="1" x14ac:dyDescent="0.3">
      <c r="A364" s="2">
        <v>43862</v>
      </c>
      <c r="B364" s="16" t="str">
        <f t="shared" si="17"/>
        <v>February, 2020</v>
      </c>
      <c r="C364" s="16" t="str">
        <f t="shared" si="18"/>
        <v>February, 2020´</v>
      </c>
      <c r="D364" s="3" t="s">
        <v>31</v>
      </c>
      <c r="E364" s="11" t="s">
        <v>3314</v>
      </c>
      <c r="F364" s="3" t="s">
        <v>32</v>
      </c>
      <c r="G364" s="3" t="s">
        <v>200</v>
      </c>
      <c r="H364" s="3" t="s">
        <v>113</v>
      </c>
      <c r="I364" s="3" t="s">
        <v>45</v>
      </c>
      <c r="J364" s="3" t="s">
        <v>34</v>
      </c>
      <c r="K364" s="3" t="s">
        <v>95</v>
      </c>
      <c r="L364" s="3" t="s">
        <v>649</v>
      </c>
      <c r="M364" s="4">
        <v>24282</v>
      </c>
      <c r="N364" s="4">
        <v>24.28</v>
      </c>
      <c r="O364" s="4">
        <v>75300</v>
      </c>
      <c r="P364" t="str">
        <f>IF(ISNUMBER(SEARCH("IMAZETAPYR",L364)),"Imazetapyr",IF(ISNUMBER(SEARCH("VITAVAX",L364)),"Carboxin",IF(ISNUMBER(SEARCH("CARBOXIN",L364)),"Carboxin",IF(ISNUMBER(SEARCH("CONDAX",L364)),"Imazetapyr",IF(ISNUMBER(SEARCH("CLETHODIM",L364)),"Clethodim",IF(ISNUMBER(SEARCH("JACARE",L364)),"2,4-D Acid",IF(ISNUMBER(SEARCH("LEOPARD",L364)),"Picloram",IF(ISNUMBER(SEARCH("ZOXYSTROBIN",L364)),"Azoxystrobin",IF(ISNUMBER(SEARCH("MANCOZEB",L364)),"Mancozeb",IF(ISNUMBER(SEARCH("AZOXYS",L364)),"Azoxystrobin",IF(ISNUMBER(SEARCH("FIPRON",L364)),"Fipronil",IF(ISNUMBER(SEARCH("ACEF",L364)),"Acephate",IF(ISNUMBER(SEARCH("ACETAMIPRID",L364)),"Acetamiprid",IF(ISNUMBER(SEARCH("ALUMINIUM PHOSPHIDE",L364)),"Aluminium Phosphide",IF(ISNUMBER(SEARCH("RANMAN",L364)),"Cyazofamid",IF(ISNUMBER(SEARCH("BIFENTRINA",L364)),"Bifenthrin","FIX IT!"))))))))))))))))</f>
        <v>Mancozeb</v>
      </c>
      <c r="Q364" t="s">
        <v>3231</v>
      </c>
      <c r="R364" t="s">
        <v>3242</v>
      </c>
      <c r="S364">
        <f t="shared" si="19"/>
        <v>3.1010625154435383</v>
      </c>
      <c r="T364" t="s">
        <v>3280</v>
      </c>
      <c r="U364" t="s">
        <v>3279</v>
      </c>
      <c r="V364" t="s">
        <v>3216</v>
      </c>
    </row>
    <row r="365" spans="1:22" ht="22" customHeight="1" x14ac:dyDescent="0.3">
      <c r="A365" s="5">
        <v>43862</v>
      </c>
      <c r="B365" s="16" t="str">
        <f t="shared" si="17"/>
        <v>February, 2020</v>
      </c>
      <c r="C365" s="16" t="str">
        <f t="shared" si="18"/>
        <v>February, 2020´</v>
      </c>
      <c r="D365" s="6" t="s">
        <v>107</v>
      </c>
      <c r="E365" s="11" t="s">
        <v>3314</v>
      </c>
      <c r="F365" s="6" t="s">
        <v>32</v>
      </c>
      <c r="G365" s="6" t="s">
        <v>108</v>
      </c>
      <c r="H365" s="6" t="s">
        <v>210</v>
      </c>
      <c r="I365" s="6" t="s">
        <v>45</v>
      </c>
      <c r="J365" s="6" t="s">
        <v>34</v>
      </c>
      <c r="K365" s="6" t="s">
        <v>187</v>
      </c>
      <c r="L365" s="6" t="s">
        <v>622</v>
      </c>
      <c r="M365" s="7">
        <v>21813</v>
      </c>
      <c r="N365" s="7">
        <v>21.81</v>
      </c>
      <c r="O365" s="7">
        <v>168000</v>
      </c>
      <c r="P365" t="s">
        <v>3204</v>
      </c>
      <c r="Q365" t="s">
        <v>3227</v>
      </c>
      <c r="R365" t="s">
        <v>3198</v>
      </c>
      <c r="S365">
        <f t="shared" si="19"/>
        <v>7.7018291844313023</v>
      </c>
      <c r="T365" t="s">
        <v>3206</v>
      </c>
      <c r="U365" t="s">
        <v>3231</v>
      </c>
      <c r="V365" t="s">
        <v>3242</v>
      </c>
    </row>
    <row r="366" spans="1:22" ht="22" customHeight="1" x14ac:dyDescent="0.3">
      <c r="A366" s="2">
        <v>43861</v>
      </c>
      <c r="B366" s="16" t="str">
        <f t="shared" si="17"/>
        <v>January, 2020</v>
      </c>
      <c r="C366" s="16" t="str">
        <f t="shared" si="18"/>
        <v>January, 2020´</v>
      </c>
      <c r="D366" s="3" t="s">
        <v>31</v>
      </c>
      <c r="E366" s="11" t="s">
        <v>3314</v>
      </c>
      <c r="F366" s="3" t="s">
        <v>56</v>
      </c>
      <c r="G366" s="3" t="s">
        <v>77</v>
      </c>
      <c r="H366" s="3" t="s">
        <v>82</v>
      </c>
      <c r="I366" s="3" t="s">
        <v>45</v>
      </c>
      <c r="J366" s="3" t="s">
        <v>34</v>
      </c>
      <c r="K366" s="3" t="s">
        <v>84</v>
      </c>
      <c r="L366" s="3" t="s">
        <v>598</v>
      </c>
      <c r="M366" s="4">
        <v>88541</v>
      </c>
      <c r="N366" s="4">
        <v>88.54</v>
      </c>
      <c r="O366" s="4">
        <v>350000</v>
      </c>
      <c r="P366" t="str">
        <f>IF(ISNUMBER(SEARCH("BROWSER",L366)),"Picloran",IF(ISNUMBER(SEARCH("NAVIGATOR",L366)),"Picloran",IF(ISNUMBER(SEARCH("BIOZYME",L366)),"Mineral Fertilizer",IF(ISNUMBER(SEARCH("K-FOL",L366)),"Calcium Citrate",IF(ISNUMBER(SEARCH("FOLTRON",L366)),"NPK Fertilizer",IF(ISNUMBER(SEARCH("CYHALOTHRI",L366)),"Cyhalothrin",IF(ISNUMBER(SEARCH("ACEFATO",L366)),"Acephate",IF(ISNUMBER(SEARCH("ACEPHATE",L366)),"Acephate",IF(ISNUMBER(SEARCH("MICROTHIOL",L366)),"Sulfur",IF(ISNUMBER(SEARCH("PROPICONAZOLE",L366)),"Propiconazole",IF(ISNUMBER(SEARCH("METHOMYL",L366)),"Methomyl",IF(ISNUMBER(SEARCH("IMIDACLOPRID",L366)),"Imidacloprid",IF(ISNUMBER(SEARCH("ZONIC",L366)),"Amicarbazone",IF(ISNUMBER(SEARCH("CRESCENDO",L366)),"Triclopyr-Butyric",IF(ISNUMBER(SEARCH("IMAZETHAPYR",L366)),"Imazethapyr",IF(ISNUMBER(SEARCH("TRICLOPYR",L366)),"Triclopyr",IF(ISNUMBER(SEARCH("ISOPROPYLAMINE",L366)),"Isopropylamine",IF(ISNUMBER(SEARCH("ABAMECTIM",L366)),"Abamectin",IF(ISNUMBER(SEARCH("SPERTO",L366)),"Bifenthrin","FIX IT!")))))))))))))))))))</f>
        <v>Isopropylamine</v>
      </c>
      <c r="Q366" t="s">
        <v>3269</v>
      </c>
      <c r="R366" t="s">
        <v>3216</v>
      </c>
      <c r="S366">
        <f t="shared" si="19"/>
        <v>3.9529709400164896</v>
      </c>
      <c r="T366" t="s">
        <v>3295</v>
      </c>
      <c r="U366" t="s">
        <v>3229</v>
      </c>
      <c r="V366" t="s">
        <v>3198</v>
      </c>
    </row>
    <row r="367" spans="1:22" ht="22" customHeight="1" x14ac:dyDescent="0.3">
      <c r="A367" s="5">
        <v>43861</v>
      </c>
      <c r="B367" s="16" t="str">
        <f t="shared" si="17"/>
        <v>January, 2020</v>
      </c>
      <c r="C367" s="16" t="str">
        <f t="shared" si="18"/>
        <v>January, 2020´</v>
      </c>
      <c r="D367" s="6" t="s">
        <v>31</v>
      </c>
      <c r="E367" s="11" t="s">
        <v>3314</v>
      </c>
      <c r="F367" s="6" t="s">
        <v>56</v>
      </c>
      <c r="G367" s="6" t="s">
        <v>77</v>
      </c>
      <c r="H367" s="6" t="s">
        <v>82</v>
      </c>
      <c r="I367" s="6" t="s">
        <v>45</v>
      </c>
      <c r="J367" s="6" t="s">
        <v>34</v>
      </c>
      <c r="K367" s="6" t="s">
        <v>84</v>
      </c>
      <c r="L367" s="6" t="s">
        <v>650</v>
      </c>
      <c r="M367" s="7">
        <v>74606</v>
      </c>
      <c r="N367" s="7">
        <v>74.61</v>
      </c>
      <c r="O367" s="7">
        <v>295000</v>
      </c>
      <c r="P367" t="str">
        <f>IF(ISNUMBER(SEARCH("BROWSER",L367)),"Picloran",IF(ISNUMBER(SEARCH("NAVIGATOR",L367)),"Picloran",IF(ISNUMBER(SEARCH("BIOZYME",L367)),"Mineral Fertilizer",IF(ISNUMBER(SEARCH("K-FOL",L367)),"Calcium Citrate",IF(ISNUMBER(SEARCH("FOLTRON",L367)),"NPK Fertilizer",IF(ISNUMBER(SEARCH("CYHALOTHRI",L367)),"Cyhalothrin",IF(ISNUMBER(SEARCH("ACEFATO",L367)),"Acephate",IF(ISNUMBER(SEARCH("ACEPHATE",L367)),"Acephate",IF(ISNUMBER(SEARCH("MICROTHIOL",L367)),"Sulfur",IF(ISNUMBER(SEARCH("PROPICONAZOLE",L367)),"Propiconazole",IF(ISNUMBER(SEARCH("METHOMYL",L367)),"Methomyl",IF(ISNUMBER(SEARCH("IMIDACLOPRID",L367)),"Imidacloprid",IF(ISNUMBER(SEARCH("ZONIC",L367)),"Amicarbazone",IF(ISNUMBER(SEARCH("CRESCENDO",L367)),"Triclopyr-Butyric",IF(ISNUMBER(SEARCH("IMAZETHAPYR",L367)),"Imazethapyr",IF(ISNUMBER(SEARCH("TRICLOPYR",L367)),"Triclopyr",IF(ISNUMBER(SEARCH("ISOPROPYLAMINE",L367)),"Isopropylamine",IF(ISNUMBER(SEARCH("ABAMECTIM",L367)),"Abamectin",IF(ISNUMBER(SEARCH("SPERTO",L367)),"Bifenthrin","FIX IT!")))))))))))))))))))</f>
        <v>Isopropylamine</v>
      </c>
      <c r="Q367" t="s">
        <v>3269</v>
      </c>
      <c r="R367" t="s">
        <v>3216</v>
      </c>
      <c r="S367">
        <f t="shared" si="19"/>
        <v>3.9541055679167894</v>
      </c>
      <c r="T367" t="s">
        <v>3200</v>
      </c>
      <c r="U367" t="s">
        <v>3234</v>
      </c>
      <c r="V367" t="s">
        <v>3225</v>
      </c>
    </row>
    <row r="368" spans="1:22" ht="22" customHeight="1" x14ac:dyDescent="0.3">
      <c r="A368" s="2">
        <v>43860</v>
      </c>
      <c r="B368" s="16" t="str">
        <f t="shared" si="17"/>
        <v>January, 2020</v>
      </c>
      <c r="C368" s="16" t="str">
        <f t="shared" si="18"/>
        <v>January, 2020´</v>
      </c>
      <c r="D368" s="3" t="s">
        <v>31</v>
      </c>
      <c r="E368" s="11" t="s">
        <v>3314</v>
      </c>
      <c r="F368" s="3" t="s">
        <v>32</v>
      </c>
      <c r="G368" s="3" t="s">
        <v>529</v>
      </c>
      <c r="H368" s="3" t="s">
        <v>122</v>
      </c>
      <c r="I368" s="3" t="s">
        <v>45</v>
      </c>
      <c r="J368" s="3" t="s">
        <v>34</v>
      </c>
      <c r="K368" s="3" t="s">
        <v>116</v>
      </c>
      <c r="L368" s="3" t="s">
        <v>651</v>
      </c>
      <c r="M368" s="4">
        <v>102080</v>
      </c>
      <c r="N368" s="4">
        <v>102.08</v>
      </c>
      <c r="O368" s="4">
        <v>872000</v>
      </c>
      <c r="P368" t="str">
        <f>IF(ISNUMBER(SEARCH("BROWSER",L368)),"Picloran",IF(ISNUMBER(SEARCH("NAVIGATOR",L368)),"Picloran",IF(ISNUMBER(SEARCH("BIOZYME",L368)),"Mineral Fertilizer",IF(ISNUMBER(SEARCH("K-FOL",L368)),"Calcium Citrate",IF(ISNUMBER(SEARCH("FOLTRON",L368)),"NPK Fertilizer",IF(ISNUMBER(SEARCH("CYHALOTHRI",L368)),"Cyhalothrin",IF(ISNUMBER(SEARCH("ACEFATO",L368)),"Acephate",IF(ISNUMBER(SEARCH("ACEPHATE",L368)),"Acephate",IF(ISNUMBER(SEARCH("MICROTHIOL",L368)),"Sulfur",IF(ISNUMBER(SEARCH("PROPICONAZOLE",L368)),"Propiconazole",IF(ISNUMBER(SEARCH("METHOMYL",L368)),"Methomyl",IF(ISNUMBER(SEARCH("IMIDACLOPRID",L368)),"Imidacloprid",IF(ISNUMBER(SEARCH("ZONIC",L368)),"Amicarbazone",IF(ISNUMBER(SEARCH("CRESCENDO",L368)),"Triclopyr-Butyric",IF(ISNUMBER(SEARCH("IMAZETHAPYR",L368)),"Imazethapyr",IF(ISNUMBER(SEARCH("TRICLOPYR",L368)),"Triclopyr",IF(ISNUMBER(SEARCH("ISOPROPYLAMINE",L368)),"Isopropylamine",IF(ISNUMBER(SEARCH("ABAMECTIM",L368)),"Abamectin",IF(ISNUMBER(SEARCH("SPERTO",L368)),"Bifenthrin","FIX IT!")))))))))))))))))))</f>
        <v>Acephate</v>
      </c>
      <c r="Q368" t="s">
        <v>3230</v>
      </c>
      <c r="R368" t="s">
        <v>3243</v>
      </c>
      <c r="S368">
        <f t="shared" si="19"/>
        <v>8.5423197492163006</v>
      </c>
      <c r="T368" t="s">
        <v>3295</v>
      </c>
      <c r="U368" t="s">
        <v>3229</v>
      </c>
      <c r="V368" t="s">
        <v>3198</v>
      </c>
    </row>
    <row r="369" spans="1:22" ht="22" customHeight="1" x14ac:dyDescent="0.3">
      <c r="A369" s="5">
        <v>43856</v>
      </c>
      <c r="B369" s="16" t="str">
        <f t="shared" si="17"/>
        <v>January, 2020</v>
      </c>
      <c r="C369" s="16" t="str">
        <f t="shared" si="18"/>
        <v>January, 2020´</v>
      </c>
      <c r="D369" s="6" t="s">
        <v>31</v>
      </c>
      <c r="E369" s="11" t="s">
        <v>3314</v>
      </c>
      <c r="F369" s="6" t="s">
        <v>56</v>
      </c>
      <c r="G369" s="6" t="s">
        <v>652</v>
      </c>
      <c r="H369" s="6" t="s">
        <v>122</v>
      </c>
      <c r="I369" s="6" t="s">
        <v>45</v>
      </c>
      <c r="J369" s="6" t="s">
        <v>34</v>
      </c>
      <c r="K369" s="6" t="s">
        <v>318</v>
      </c>
      <c r="L369" s="6" t="s">
        <v>654</v>
      </c>
      <c r="M369" s="7">
        <v>48240</v>
      </c>
      <c r="N369" s="7">
        <v>48.24</v>
      </c>
      <c r="O369" s="7">
        <v>160000</v>
      </c>
      <c r="P369" t="str">
        <f>IF(ISNUMBER(SEARCH("DIZONE",L369)),"Diuron",IF(ISNUMBER(SEARCH("GLUFOSINATE",L369)),"Glufosinate",IF(ISNUMBER(SEARCH("LAVA",L369)),"Tebuthiuron",IF(ISNUMBER(SEARCH("CARTAP",L369)),"Cartap Hydrochloride",IF(ISNUMBER(SEARCH("ZARTAN",L369)),"Metsulfuron",IF(ISNUMBER(SEARCH("METSULFURON",L369)),"Metsulfuron",IF(ISNUMBER(SEARCH("CHLORFLUAZURON",L369)),"Chlorfluazuron",IF(ISNUMBER(SEARCH("OMITE",L369)),"Propargite",IF(ISNUMBER(SEARCH("ORIS",L369)),"Amicarbazone",IF(ISNUMBER(SEARCH("AMICARBAZONE",L369)),"Amicarbazone",IF(ISNUMBER(SEARCH("2,4-D",L369)),"2,4-Dichlorophenoxyacetic Acid",IF(ISNUMBER(SEARCH("GLYPHOSATE",L369)),"Glyphosate",IF(ISNUMBER(SEARCH("FOMESAFEN",L369)),"Fomesafen","FIX IT!")))))))))))))</f>
        <v>Glyphosate</v>
      </c>
      <c r="Q369" t="s">
        <v>3218</v>
      </c>
      <c r="R369" t="s">
        <v>3198</v>
      </c>
      <c r="S369">
        <f t="shared" si="19"/>
        <v>3.3167495854063018</v>
      </c>
      <c r="T369" t="s">
        <v>3205</v>
      </c>
      <c r="U369" t="s">
        <v>3238</v>
      </c>
      <c r="V369" t="s">
        <v>3225</v>
      </c>
    </row>
    <row r="370" spans="1:22" ht="22" customHeight="1" x14ac:dyDescent="0.3">
      <c r="A370" s="2">
        <v>43856</v>
      </c>
      <c r="B370" s="16" t="str">
        <f t="shared" si="17"/>
        <v>January, 2020</v>
      </c>
      <c r="C370" s="16" t="str">
        <f t="shared" si="18"/>
        <v>January, 2020´</v>
      </c>
      <c r="D370" s="3" t="s">
        <v>31</v>
      </c>
      <c r="E370" s="11" t="s">
        <v>3314</v>
      </c>
      <c r="F370" s="3" t="s">
        <v>56</v>
      </c>
      <c r="G370" s="3" t="s">
        <v>127</v>
      </c>
      <c r="H370" s="3" t="s">
        <v>122</v>
      </c>
      <c r="I370" s="3" t="s">
        <v>45</v>
      </c>
      <c r="J370" s="3" t="s">
        <v>34</v>
      </c>
      <c r="K370" s="3" t="s">
        <v>143</v>
      </c>
      <c r="L370" s="3" t="s">
        <v>576</v>
      </c>
      <c r="M370" s="4">
        <v>21200</v>
      </c>
      <c r="N370" s="4">
        <v>21.2</v>
      </c>
      <c r="O370" s="4">
        <v>181000</v>
      </c>
      <c r="P370" t="str">
        <f>IF(ISNUMBER(SEARCH("BROWSER",L370)),"Picloran",IF(ISNUMBER(SEARCH("NAVIGATOR",L370)),"Picloran",IF(ISNUMBER(SEARCH("BIOZYME",L370)),"Mineral Fertilizer",IF(ISNUMBER(SEARCH("K-FOL",L370)),"Calcium Citrate",IF(ISNUMBER(SEARCH("FOLTRON",L370)),"NPK Fertilizer",IF(ISNUMBER(SEARCH("CYHALOTHRI",L370)),"Cyhalothrin",IF(ISNUMBER(SEARCH("ACEFATO",L370)),"Acephate",IF(ISNUMBER(SEARCH("ACEPHATE",L370)),"Acephate",IF(ISNUMBER(SEARCH("MICROTHIOL",L370)),"Sulfur",IF(ISNUMBER(SEARCH("PROPICONAZOLE",L370)),"Propiconazole",IF(ISNUMBER(SEARCH("METHOMYL",L370)),"Methomyl",IF(ISNUMBER(SEARCH("IMIDACLOPRID",L370)),"Imidacloprid",IF(ISNUMBER(SEARCH("ZONIC",L370)),"Amicarbazone",IF(ISNUMBER(SEARCH("CRESCENDO",L370)),"Triclopyr-Butyric",IF(ISNUMBER(SEARCH("IMAZETHAPYR",L370)),"Imazethapyr",IF(ISNUMBER(SEARCH("TRICLOPYR",L370)),"Triclopyr",IF(ISNUMBER(SEARCH("ISOPROPYLAMINE",L370)),"Isopropylamine",IF(ISNUMBER(SEARCH("ABAMECTIM",L370)),"Abamectin",IF(ISNUMBER(SEARCH("SPERTO",L370)),"Bifenthrin","FIX IT!")))))))))))))))))))</f>
        <v>Methomyl</v>
      </c>
      <c r="Q370" t="s">
        <v>3215</v>
      </c>
      <c r="R370" t="s">
        <v>3243</v>
      </c>
      <c r="S370">
        <f t="shared" si="19"/>
        <v>8.5377358490566042</v>
      </c>
      <c r="T370" t="s">
        <v>3259</v>
      </c>
      <c r="U370" t="s">
        <v>3230</v>
      </c>
      <c r="V370" t="s">
        <v>3225</v>
      </c>
    </row>
    <row r="371" spans="1:22" ht="22" customHeight="1" x14ac:dyDescent="0.3">
      <c r="A371" s="5">
        <v>43855</v>
      </c>
      <c r="B371" s="16" t="str">
        <f t="shared" si="17"/>
        <v>January, 2020</v>
      </c>
      <c r="C371" s="16" t="str">
        <f t="shared" si="18"/>
        <v>January, 2020´</v>
      </c>
      <c r="D371" s="6" t="s">
        <v>31</v>
      </c>
      <c r="E371" s="11" t="s">
        <v>3314</v>
      </c>
      <c r="F371" s="6" t="s">
        <v>32</v>
      </c>
      <c r="G371" s="6" t="s">
        <v>131</v>
      </c>
      <c r="H371" s="6" t="s">
        <v>113</v>
      </c>
      <c r="I371" s="6" t="s">
        <v>45</v>
      </c>
      <c r="J371" s="6" t="s">
        <v>34</v>
      </c>
      <c r="K371" s="6" t="s">
        <v>145</v>
      </c>
      <c r="L371" s="6" t="s">
        <v>655</v>
      </c>
      <c r="M371" s="7">
        <v>8100</v>
      </c>
      <c r="N371" s="7">
        <v>8.1</v>
      </c>
      <c r="O371" s="7">
        <v>103000</v>
      </c>
      <c r="P371" t="str">
        <f>IF(ISNUMBER(SEARCH("BIORISK",L371)),"Fertilizer",IF(ISNUMBER(SEARCH("DIFLUBENZURON",L371)),"Diflubenzuron",IF(ISNUMBER(SEARCH("K-TIONIC",L371)),"Fulvic Acids Fertilizers",IF(ISNUMBER(SEARCH("INICIATE",L371)),"Fipronil",IF(ISNUMBER(SEARCH("FIPRONIL",L371)),"Fipronil",IF(ISNUMBER(SEARCH("STAGE",L371)),"Clomazone",IF(ISNUMBER(SEARCH("CLOMAZONE",L371)),"Clomazone",IF(ISNUMBER(SEARCH("UNIMARK",L371)),"Metribuzin",IF(ISNUMBER(SEARCH("RIBUZIN",L371)),"Metribuzin",IF(ISNUMBER(SEARCH("UNITOP",L371)),"Not Identified","FIX IT!"))))))))))</f>
        <v>Fipronil</v>
      </c>
      <c r="Q371" t="s">
        <v>3261</v>
      </c>
      <c r="R371" t="s">
        <v>3243</v>
      </c>
      <c r="S371">
        <f t="shared" si="19"/>
        <v>12.716049382716049</v>
      </c>
      <c r="T371" t="s">
        <v>3232</v>
      </c>
      <c r="U371" t="s">
        <v>3254</v>
      </c>
      <c r="V371" t="s">
        <v>3216</v>
      </c>
    </row>
    <row r="372" spans="1:22" ht="22" customHeight="1" x14ac:dyDescent="0.3">
      <c r="A372" s="2">
        <v>43855</v>
      </c>
      <c r="B372" s="16" t="str">
        <f t="shared" si="17"/>
        <v>January, 2020</v>
      </c>
      <c r="C372" s="16" t="str">
        <f t="shared" si="18"/>
        <v>January, 2020´</v>
      </c>
      <c r="D372" s="3" t="s">
        <v>31</v>
      </c>
      <c r="E372" s="11" t="s">
        <v>3314</v>
      </c>
      <c r="F372" s="3" t="s">
        <v>56</v>
      </c>
      <c r="G372" s="3" t="s">
        <v>656</v>
      </c>
      <c r="H372" s="3" t="s">
        <v>133</v>
      </c>
      <c r="I372" s="3" t="s">
        <v>45</v>
      </c>
      <c r="J372" s="3" t="s">
        <v>34</v>
      </c>
      <c r="K372" s="3" t="s">
        <v>163</v>
      </c>
      <c r="L372" s="3" t="s">
        <v>658</v>
      </c>
      <c r="M372" s="4">
        <v>109080</v>
      </c>
      <c r="N372" s="4">
        <v>109.08</v>
      </c>
      <c r="O372" s="4">
        <v>3091000</v>
      </c>
      <c r="P372" t="str">
        <f>IF(ISNUMBER(SEARCH("NICROSULFURON",L372)),"Nicosulfuron",IF(ISNUMBER(SEARCH("BUTYROLACTONE",L372)),"Butyrolactone",IF(ISNUMBER(SEARCH("MEQUIPAT",L372)),"Mequipat Chloride",IF(ISNUMBER(SEARCH("ENTRINA",L372)),"Bifenthrin",IF(ISNUMBER(SEARCH("ACETAMI",L372)),"Acetamiprid",IF(ISNUMBER(SEARCH("THIODICARB",L372)),"Thiodicarb",IF(ISNUMBER(SEARCH("2 4 D",L372)),"2,4-D Acid",IF(ISNUMBER(SEARCH("CIPERMETRINA",L372)),"Cypermethrin",IF(ISNUMBER(SEARCH("SULFENTRAZONE",L372)),"Sulfenthrazone",IF(ISNUMBER(SEARCH("AKITO",L372)),"Cypermethrin",IF(ISNUMBER(SEARCH("EMINENT",L372)),"Tetraconazole","FIX IT!")))))))))))</f>
        <v>Butyrolactone</v>
      </c>
      <c r="Q372" t="s">
        <v>3215</v>
      </c>
      <c r="R372" t="s">
        <v>3216</v>
      </c>
      <c r="S372">
        <f t="shared" si="19"/>
        <v>28.337000366703336</v>
      </c>
      <c r="T372" t="s">
        <v>3232</v>
      </c>
      <c r="U372" t="s">
        <v>3254</v>
      </c>
      <c r="V372" t="s">
        <v>3216</v>
      </c>
    </row>
    <row r="373" spans="1:22" ht="22" customHeight="1" x14ac:dyDescent="0.3">
      <c r="A373" s="5">
        <v>43855</v>
      </c>
      <c r="B373" s="16" t="str">
        <f t="shared" si="17"/>
        <v>January, 2020</v>
      </c>
      <c r="C373" s="16" t="str">
        <f t="shared" si="18"/>
        <v>January, 2020´</v>
      </c>
      <c r="D373" s="6" t="s">
        <v>31</v>
      </c>
      <c r="E373" s="11" t="s">
        <v>3314</v>
      </c>
      <c r="F373" s="6" t="s">
        <v>56</v>
      </c>
      <c r="G373" s="6" t="s">
        <v>588</v>
      </c>
      <c r="H373" s="6" t="s">
        <v>659</v>
      </c>
      <c r="I373" s="6" t="s">
        <v>45</v>
      </c>
      <c r="J373" s="6" t="s">
        <v>34</v>
      </c>
      <c r="K373" s="6" t="s">
        <v>135</v>
      </c>
      <c r="L373" s="6" t="s">
        <v>661</v>
      </c>
      <c r="M373" s="7">
        <v>40284</v>
      </c>
      <c r="N373" s="7">
        <v>40.28</v>
      </c>
      <c r="O373" s="7">
        <v>913000</v>
      </c>
      <c r="P373" t="str">
        <f>IF(ISNUMBER(SEARCH("BROWSER",L373)),"Picloran",IF(ISNUMBER(SEARCH("NAVIGATOR",L373)),"Picloran",IF(ISNUMBER(SEARCH("BIOZYME",L373)),"Mineral Fertilizer",IF(ISNUMBER(SEARCH("K-FOL",L373)),"Calcium Citrate",IF(ISNUMBER(SEARCH("FOLTRON",L373)),"NPK Fertilizer",IF(ISNUMBER(SEARCH("CYHALOTHRI",L373)),"Cyhalothrin",IF(ISNUMBER(SEARCH("ACEFATO",L373)),"Acephate",IF(ISNUMBER(SEARCH("ACEPHATE",L373)),"Acephate",IF(ISNUMBER(SEARCH("MICROTHIOL",L373)),"Sulfur",IF(ISNUMBER(SEARCH("PROPICONAZOLE",L373)),"Propiconazole",IF(ISNUMBER(SEARCH("METHOMYL",L373)),"Methomyl",IF(ISNUMBER(SEARCH("IMIDACLOPRID",L373)),"Imidacloprid",IF(ISNUMBER(SEARCH("ZONIC",L373)),"Amicarbazone",IF(ISNUMBER(SEARCH("CRESCENDO",L373)),"Triclopyr-Butyric",IF(ISNUMBER(SEARCH("IMAZETHAPYR",L373)),"Imazethapyr",IF(ISNUMBER(SEARCH("TRICLOPYR",L373)),"Triclopyr",IF(ISNUMBER(SEARCH("ISOPROPYLAMINE",L373)),"Isopropylamine",IF(ISNUMBER(SEARCH("ABAMECTIM",L373)),"Abamectin",IF(ISNUMBER(SEARCH("SPERTO",L373)),"Bifenthrin","FIX IT!")))))))))))))))))))</f>
        <v>Cyhalothrin</v>
      </c>
      <c r="Q373" t="s">
        <v>3248</v>
      </c>
      <c r="R373" t="s">
        <v>3237</v>
      </c>
      <c r="S373">
        <f t="shared" si="19"/>
        <v>22.664084996524675</v>
      </c>
      <c r="T373" t="s">
        <v>3232</v>
      </c>
      <c r="U373" t="s">
        <v>3254</v>
      </c>
      <c r="V373" t="s">
        <v>3216</v>
      </c>
    </row>
    <row r="374" spans="1:22" ht="22" customHeight="1" x14ac:dyDescent="0.3">
      <c r="A374" s="2">
        <v>43855</v>
      </c>
      <c r="B374" s="16" t="str">
        <f t="shared" si="17"/>
        <v>January, 2020</v>
      </c>
      <c r="C374" s="16" t="str">
        <f t="shared" si="18"/>
        <v>January, 2020´</v>
      </c>
      <c r="D374" s="3" t="s">
        <v>31</v>
      </c>
      <c r="E374" s="11" t="s">
        <v>3314</v>
      </c>
      <c r="F374" s="3" t="s">
        <v>32</v>
      </c>
      <c r="G374" s="3" t="s">
        <v>200</v>
      </c>
      <c r="H374" s="3" t="s">
        <v>113</v>
      </c>
      <c r="I374" s="3" t="s">
        <v>45</v>
      </c>
      <c r="J374" s="3" t="s">
        <v>34</v>
      </c>
      <c r="K374" s="3" t="s">
        <v>145</v>
      </c>
      <c r="L374" s="3" t="s">
        <v>662</v>
      </c>
      <c r="M374" s="4">
        <v>19400</v>
      </c>
      <c r="N374" s="4">
        <v>19.399999999999999</v>
      </c>
      <c r="O374" s="4">
        <v>248000</v>
      </c>
      <c r="P374" t="str">
        <f>IF(ISNUMBER(SEARCH("IMAZETAPYR",L374)),"Imazetapyr",IF(ISNUMBER(SEARCH("VITAVAX",L374)),"Carboxin",IF(ISNUMBER(SEARCH("CARBOXIN",L374)),"Carboxin",IF(ISNUMBER(SEARCH("CONDAX",L374)),"Imazetapyr",IF(ISNUMBER(SEARCH("CLETHODIM",L374)),"Clethodim",IF(ISNUMBER(SEARCH("JACARE",L374)),"2,4-D Acid",IF(ISNUMBER(SEARCH("LEOPARD",L374)),"Picloram",IF(ISNUMBER(SEARCH("ZOXYSTROBIN",L374)),"Azoxystrobin",IF(ISNUMBER(SEARCH("MANCOZEB",L374)),"Mancozeb",IF(ISNUMBER(SEARCH("AZOXYS",L374)),"Azoxystrobin",IF(ISNUMBER(SEARCH("FIPRON",L374)),"Fipronil",IF(ISNUMBER(SEARCH("ACEF",L374)),"Acephate",IF(ISNUMBER(SEARCH("ACETAMIPRID",L374)),"Acetamiprid",IF(ISNUMBER(SEARCH("ALUMINIUM PHOSPHIDE",L374)),"Aluminium Phosphide",IF(ISNUMBER(SEARCH("RANMAN",L374)),"Cyazofamid",IF(ISNUMBER(SEARCH("BIFENTRINA",L374)),"Bifenthrin","FIX IT!"))))))))))))))))</f>
        <v>Bifenthrin</v>
      </c>
      <c r="Q374" t="s">
        <v>3238</v>
      </c>
      <c r="R374" t="s">
        <v>3243</v>
      </c>
      <c r="S374">
        <f t="shared" si="19"/>
        <v>12.783505154639176</v>
      </c>
      <c r="T374" t="s">
        <v>3232</v>
      </c>
      <c r="U374" t="s">
        <v>3254</v>
      </c>
      <c r="V374" t="s">
        <v>3216</v>
      </c>
    </row>
    <row r="375" spans="1:22" ht="22" customHeight="1" x14ac:dyDescent="0.3">
      <c r="A375" s="2">
        <v>43855</v>
      </c>
      <c r="B375" s="16" t="str">
        <f t="shared" si="17"/>
        <v>January, 2020</v>
      </c>
      <c r="C375" s="16" t="str">
        <f t="shared" si="18"/>
        <v>January, 2020´</v>
      </c>
      <c r="D375" s="3" t="s">
        <v>107</v>
      </c>
      <c r="E375" s="11" t="s">
        <v>3314</v>
      </c>
      <c r="F375" s="3" t="s">
        <v>56</v>
      </c>
      <c r="G375" s="3" t="s">
        <v>108</v>
      </c>
      <c r="H375" s="3" t="s">
        <v>133</v>
      </c>
      <c r="I375" s="3" t="s">
        <v>45</v>
      </c>
      <c r="J375" s="3" t="s">
        <v>34</v>
      </c>
      <c r="K375" s="3" t="s">
        <v>116</v>
      </c>
      <c r="L375" s="3" t="s">
        <v>664</v>
      </c>
      <c r="M375" s="4">
        <v>77160</v>
      </c>
      <c r="N375" s="4">
        <v>77.16</v>
      </c>
      <c r="O375" s="4">
        <v>1298000</v>
      </c>
      <c r="P375" t="str">
        <f>IF(ISNUMBER(SEARCH("BROWSER",L375)),"Picloran",IF(ISNUMBER(SEARCH("NAVIGATOR",L375)),"Picloran",IF(ISNUMBER(SEARCH("BIOZYME",L375)),"Mineral Fertilizer",IF(ISNUMBER(SEARCH("K-FOL",L375)),"Calcium Citrate",IF(ISNUMBER(SEARCH("FOLTRON",L375)),"NPK Fertilizer",IF(ISNUMBER(SEARCH("CYHALOTHRI",L375)),"Cyhalothrin",IF(ISNUMBER(SEARCH("ACEFATO",L375)),"Acephate",IF(ISNUMBER(SEARCH("ACEPHATE",L375)),"Acephate",IF(ISNUMBER(SEARCH("MICROTHIOL",L375)),"Sulfur",IF(ISNUMBER(SEARCH("PROPICONAZOLE",L375)),"Propiconazole",IF(ISNUMBER(SEARCH("METHOMYL",L375)),"Methomyl",IF(ISNUMBER(SEARCH("IMIDACLOPRID",L375)),"Imidacloprid",IF(ISNUMBER(SEARCH("ZONIC",L375)),"Amicarbazone",IF(ISNUMBER(SEARCH("CRESCENDO",L375)),"Triclopyr-Butyric",IF(ISNUMBER(SEARCH("IMAZETHAPYR",L375)),"Imazethapyr",IF(ISNUMBER(SEARCH("TRICLOPYR",L375)),"Triclopyr",IF(ISNUMBER(SEARCH("ISOPROPYLAMINE",L375)),"Isopropylamine",IF(ISNUMBER(SEARCH("ABAMECTIM",L375)),"Abamectin",IF(ISNUMBER(SEARCH("SPERTO",L375)),"Bifenthrin","FIX IT!")))))))))))))))))))</f>
        <v>Acephate</v>
      </c>
      <c r="Q375" t="s">
        <v>3230</v>
      </c>
      <c r="R375" t="s">
        <v>3243</v>
      </c>
      <c r="S375">
        <f t="shared" si="19"/>
        <v>16.822187662001038</v>
      </c>
      <c r="T375" t="s">
        <v>3208</v>
      </c>
      <c r="U375" t="s">
        <v>3215</v>
      </c>
      <c r="V375" t="s">
        <v>3216</v>
      </c>
    </row>
    <row r="376" spans="1:22" ht="22" customHeight="1" x14ac:dyDescent="0.3">
      <c r="A376" s="2">
        <v>43855</v>
      </c>
      <c r="B376" s="16" t="str">
        <f t="shared" si="17"/>
        <v>January, 2020</v>
      </c>
      <c r="C376" s="16" t="str">
        <f t="shared" si="18"/>
        <v>January, 2020´</v>
      </c>
      <c r="D376" s="3" t="s">
        <v>31</v>
      </c>
      <c r="E376" s="11" t="s">
        <v>3314</v>
      </c>
      <c r="F376" s="3" t="s">
        <v>32</v>
      </c>
      <c r="G376" s="3" t="s">
        <v>200</v>
      </c>
      <c r="H376" s="3" t="s">
        <v>113</v>
      </c>
      <c r="I376" s="3" t="s">
        <v>45</v>
      </c>
      <c r="J376" s="3" t="s">
        <v>34</v>
      </c>
      <c r="K376" s="3" t="s">
        <v>145</v>
      </c>
      <c r="L376" s="3" t="s">
        <v>666</v>
      </c>
      <c r="M376" s="4">
        <v>184000</v>
      </c>
      <c r="N376" s="4">
        <v>184</v>
      </c>
      <c r="O376" s="4">
        <v>2351000</v>
      </c>
      <c r="P376" t="str">
        <f>IF(ISNUMBER(SEARCH("IMAZETAPYR",L376)),"Imazetapyr",IF(ISNUMBER(SEARCH("VITAVAX",L376)),"Carboxin",IF(ISNUMBER(SEARCH("CARBOXIN",L376)),"Carboxin",IF(ISNUMBER(SEARCH("CONDAX",L376)),"Imazetapyr",IF(ISNUMBER(SEARCH("CLETHODIM",L376)),"Clethodim",IF(ISNUMBER(SEARCH("JACARE",L376)),"2,4-D Acid",IF(ISNUMBER(SEARCH("LEOPARD",L376)),"Picloram",IF(ISNUMBER(SEARCH("ZOXYSTROBIN",L376)),"Azoxystrobin",IF(ISNUMBER(SEARCH("MANCOZEB",L376)),"Mancozeb",IF(ISNUMBER(SEARCH("AZOXYS",L376)),"Azoxystrobin",IF(ISNUMBER(SEARCH("FIPRON",L376)),"Fipronil",IF(ISNUMBER(SEARCH("ACEF",L376)),"Acephate",IF(ISNUMBER(SEARCH("ACETAMIPRID",L376)),"Acetamiprid",IF(ISNUMBER(SEARCH("ALUMINIUM PHOSPHIDE",L376)),"Aluminium Phosphide",IF(ISNUMBER(SEARCH("RANMAN",L376)),"Cyazofamid",IF(ISNUMBER(SEARCH("BIFENTRINA",L376)),"Bifenthrin","FIX IT!"))))))))))))))))</f>
        <v>Bifenthrin</v>
      </c>
      <c r="Q376" t="s">
        <v>3238</v>
      </c>
      <c r="R376" t="s">
        <v>3243</v>
      </c>
      <c r="S376">
        <f t="shared" si="19"/>
        <v>12.777173913043478</v>
      </c>
      <c r="T376" t="s">
        <v>3294</v>
      </c>
      <c r="U376" t="s">
        <v>3215</v>
      </c>
      <c r="V376" t="s">
        <v>3243</v>
      </c>
    </row>
    <row r="377" spans="1:22" ht="22" customHeight="1" x14ac:dyDescent="0.3">
      <c r="A377" s="5">
        <v>43855</v>
      </c>
      <c r="B377" s="16" t="str">
        <f t="shared" si="17"/>
        <v>January, 2020</v>
      </c>
      <c r="C377" s="16" t="str">
        <f t="shared" si="18"/>
        <v>January, 2020´</v>
      </c>
      <c r="D377" s="6" t="s">
        <v>31</v>
      </c>
      <c r="E377" s="11" t="s">
        <v>3314</v>
      </c>
      <c r="F377" s="6" t="s">
        <v>32</v>
      </c>
      <c r="G377" s="6" t="s">
        <v>588</v>
      </c>
      <c r="H377" s="6" t="s">
        <v>102</v>
      </c>
      <c r="I377" s="6" t="s">
        <v>45</v>
      </c>
      <c r="J377" s="6" t="s">
        <v>34</v>
      </c>
      <c r="K377" s="6" t="s">
        <v>667</v>
      </c>
      <c r="L377" s="6" t="s">
        <v>590</v>
      </c>
      <c r="M377" s="7">
        <v>162694</v>
      </c>
      <c r="N377" s="7">
        <v>162.69</v>
      </c>
      <c r="O377" s="7">
        <v>2686000</v>
      </c>
      <c r="P377" t="str">
        <f>IF(ISNUMBER(SEARCH("BROWSER",L377)),"Picloran",IF(ISNUMBER(SEARCH("NAVIGATOR",L377)),"Picloran",IF(ISNUMBER(SEARCH("BIOZYME",L377)),"Mineral Fertilizer",IF(ISNUMBER(SEARCH("K-FOL",L377)),"Calcium Citrate",IF(ISNUMBER(SEARCH("FOLTRON",L377)),"NPK Fertilizer",IF(ISNUMBER(SEARCH("CYHALOTHRI",L377)),"Cyhalothrin",IF(ISNUMBER(SEARCH("ACEFATO",L377)),"Acephate",IF(ISNUMBER(SEARCH("ACEPHATE",L377)),"Acephate",IF(ISNUMBER(SEARCH("MICROTHIOL",L377)),"Sulfur",IF(ISNUMBER(SEARCH("PROPICONAZOLE",L377)),"Propiconazole",IF(ISNUMBER(SEARCH("METHOMYL",L377)),"Methomyl",IF(ISNUMBER(SEARCH("IMIDACLOPRID",L377)),"Imidacloprid",IF(ISNUMBER(SEARCH("ZONIC",L377)),"Amicarbazone",IF(ISNUMBER(SEARCH("CRESCENDO",L377)),"Triclopyr-Butyric",IF(ISNUMBER(SEARCH("IMAZETHAPYR",L377)),"Imazethapyr",IF(ISNUMBER(SEARCH("TRICLOPYR",L377)),"Triclopyr",IF(ISNUMBER(SEARCH("ISOPROPYLAMINE",L377)),"Isopropylamine",IF(ISNUMBER(SEARCH("ABAMECTIM",L377)),"Abamectin",IF(ISNUMBER(SEARCH("SPERTO",L377)),"Bifenthrin","FIX IT!")))))))))))))))))))</f>
        <v>Sulfur</v>
      </c>
      <c r="Q377" t="s">
        <v>3279</v>
      </c>
      <c r="R377" t="s">
        <v>3216</v>
      </c>
      <c r="S377">
        <f t="shared" si="19"/>
        <v>16.50952094115333</v>
      </c>
      <c r="T377" t="s">
        <v>3294</v>
      </c>
      <c r="U377" t="s">
        <v>3215</v>
      </c>
      <c r="V377" t="s">
        <v>3243</v>
      </c>
    </row>
    <row r="378" spans="1:22" ht="22" customHeight="1" x14ac:dyDescent="0.3">
      <c r="A378" s="2">
        <v>43855</v>
      </c>
      <c r="B378" s="16" t="str">
        <f t="shared" si="17"/>
        <v>January, 2020</v>
      </c>
      <c r="C378" s="16" t="str">
        <f t="shared" si="18"/>
        <v>January, 2020´</v>
      </c>
      <c r="D378" s="3" t="s">
        <v>107</v>
      </c>
      <c r="E378" s="11" t="s">
        <v>3314</v>
      </c>
      <c r="F378" s="3" t="s">
        <v>32</v>
      </c>
      <c r="G378" s="3" t="s">
        <v>108</v>
      </c>
      <c r="H378" s="3" t="s">
        <v>113</v>
      </c>
      <c r="I378" s="3" t="s">
        <v>45</v>
      </c>
      <c r="J378" s="3" t="s">
        <v>34</v>
      </c>
      <c r="K378" s="3" t="s">
        <v>95</v>
      </c>
      <c r="L378" s="3" t="s">
        <v>641</v>
      </c>
      <c r="M378" s="4">
        <v>255120</v>
      </c>
      <c r="N378" s="4">
        <v>255.12</v>
      </c>
      <c r="O378" s="4">
        <v>815000</v>
      </c>
      <c r="P378" t="str">
        <f>IF(ISNUMBER(SEARCH("IMAZETAPYR",L378)),"Imazetapyr",IF(ISNUMBER(SEARCH("VITAVAX",L378)),"Carboxin",IF(ISNUMBER(SEARCH("CARBOXIN",L378)),"Carboxin",IF(ISNUMBER(SEARCH("CONDAX",L378)),"Imazetapyr",IF(ISNUMBER(SEARCH("CLETHODIM",L378)),"Clethodim",IF(ISNUMBER(SEARCH("JACARE",L378)),"2,4-D Acid",IF(ISNUMBER(SEARCH("LEOPARD",L378)),"Picloram",IF(ISNUMBER(SEARCH("ZOXYSTROBIN",L378)),"Azoxystrobin",IF(ISNUMBER(SEARCH("MANCOZEB",L378)),"Mancozeb",IF(ISNUMBER(SEARCH("AZOXYS",L378)),"Azoxystrobin",IF(ISNUMBER(SEARCH("FIPRON",L378)),"Fipronil",IF(ISNUMBER(SEARCH("ACEF",L378)),"Acephate",IF(ISNUMBER(SEARCH("ACETAMIPRID",L378)),"Acetamiprid",IF(ISNUMBER(SEARCH("ALUMINIUM PHOSPHIDE",L378)),"Aluminium Phosphide",IF(ISNUMBER(SEARCH("RANMAN",L378)),"Cyazofamid",IF(ISNUMBER(SEARCH("BIFENTRINA",L378)),"Bifenthrin","FIX IT!"))))))))))))))))</f>
        <v>Mancozeb</v>
      </c>
      <c r="Q378" t="s">
        <v>3231</v>
      </c>
      <c r="R378" t="s">
        <v>3242</v>
      </c>
      <c r="S378">
        <f t="shared" si="19"/>
        <v>3.1945751019128252</v>
      </c>
      <c r="T378" t="s">
        <v>3226</v>
      </c>
      <c r="U378" t="s">
        <v>3261</v>
      </c>
      <c r="V378" t="s">
        <v>3243</v>
      </c>
    </row>
    <row r="379" spans="1:22" ht="22" customHeight="1" x14ac:dyDescent="0.3">
      <c r="A379" s="5">
        <v>43854</v>
      </c>
      <c r="B379" s="16" t="str">
        <f t="shared" si="17"/>
        <v>January, 2020</v>
      </c>
      <c r="C379" s="16" t="str">
        <f t="shared" si="18"/>
        <v>January, 2020´</v>
      </c>
      <c r="D379" s="6" t="s">
        <v>31</v>
      </c>
      <c r="E379" s="11" t="s">
        <v>3314</v>
      </c>
      <c r="F379" s="6" t="s">
        <v>32</v>
      </c>
      <c r="G379" s="6" t="s">
        <v>224</v>
      </c>
      <c r="H379" s="6" t="s">
        <v>321</v>
      </c>
      <c r="I379" s="6" t="s">
        <v>45</v>
      </c>
      <c r="J379" s="6" t="s">
        <v>34</v>
      </c>
      <c r="K379" s="6" t="s">
        <v>364</v>
      </c>
      <c r="L379" s="6" t="s">
        <v>668</v>
      </c>
      <c r="M379" s="7">
        <v>33360</v>
      </c>
      <c r="N379" s="7">
        <v>33.36</v>
      </c>
      <c r="O379" s="7">
        <v>3759000</v>
      </c>
      <c r="P379" t="str">
        <f>IF(ISNUMBER(SEARCH("DIZONE",L379)),"Diuron",IF(ISNUMBER(SEARCH("GLUFOSINATE",L379)),"Glufosinate",IF(ISNUMBER(SEARCH("LAVA",L379)),"Tebuthiuron",IF(ISNUMBER(SEARCH("CARTAP",L379)),"Cartap Hydrochloride",IF(ISNUMBER(SEARCH("ZARTAN",L379)),"Metsulfuron",IF(ISNUMBER(SEARCH("METSULFURON",L379)),"Metsulfuron",IF(ISNUMBER(SEARCH("CHLORFLUAZURON",L379)),"Chlorfluazuron",IF(ISNUMBER(SEARCH("OMITE",L379)),"Propargite",IF(ISNUMBER(SEARCH("ORIS",L379)),"Amicarbazone",IF(ISNUMBER(SEARCH("AMICARBAZONE",L379)),"Amicarbazone",IF(ISNUMBER(SEARCH("2,4-D",L379)),"2,4-Dichlorophenoxyacetic Acid",IF(ISNUMBER(SEARCH("GLYPHOSATE",L379)),"Glyphosate",IF(ISNUMBER(SEARCH("FOMESAFEN",L379)),"Fomesafen","FIX IT!")))))))))))))</f>
        <v>Amicarbazone</v>
      </c>
      <c r="Q379" t="s">
        <v>3229</v>
      </c>
      <c r="R379" t="s">
        <v>3198</v>
      </c>
      <c r="S379">
        <f t="shared" si="19"/>
        <v>112.67985611510791</v>
      </c>
      <c r="T379" t="s">
        <v>3280</v>
      </c>
      <c r="U379" t="s">
        <v>3279</v>
      </c>
      <c r="V379" t="s">
        <v>3216</v>
      </c>
    </row>
    <row r="380" spans="1:22" ht="22" customHeight="1" x14ac:dyDescent="0.3">
      <c r="A380" s="2">
        <v>43854</v>
      </c>
      <c r="B380" s="16" t="str">
        <f t="shared" si="17"/>
        <v>January, 2020</v>
      </c>
      <c r="C380" s="16" t="str">
        <f t="shared" si="18"/>
        <v>January, 2020´</v>
      </c>
      <c r="D380" s="3" t="s">
        <v>31</v>
      </c>
      <c r="E380" s="11" t="s">
        <v>3314</v>
      </c>
      <c r="F380" s="3" t="s">
        <v>32</v>
      </c>
      <c r="G380" s="3" t="s">
        <v>131</v>
      </c>
      <c r="H380" s="3" t="s">
        <v>113</v>
      </c>
      <c r="I380" s="3" t="s">
        <v>45</v>
      </c>
      <c r="J380" s="3" t="s">
        <v>34</v>
      </c>
      <c r="K380" s="3" t="s">
        <v>145</v>
      </c>
      <c r="L380" s="3" t="s">
        <v>560</v>
      </c>
      <c r="M380" s="4">
        <v>17400</v>
      </c>
      <c r="N380" s="4">
        <v>17.399999999999999</v>
      </c>
      <c r="O380" s="4">
        <v>222000</v>
      </c>
      <c r="P380" t="str">
        <f>IF(ISNUMBER(SEARCH("IMAZETAPYR",L380)),"Imazetapyr",IF(ISNUMBER(SEARCH("VITAVAX",L380)),"Carboxin",IF(ISNUMBER(SEARCH("CARBOXIN",L380)),"Carboxin",IF(ISNUMBER(SEARCH("CONDAX",L380)),"Imazetapyr",IF(ISNUMBER(SEARCH("CLETHODIM",L380)),"Clethodim",IF(ISNUMBER(SEARCH("JACARE",L380)),"2,4-D Acid",IF(ISNUMBER(SEARCH("LEOPARD",L380)),"Picloram",IF(ISNUMBER(SEARCH("ZOXYSTROBIN",L380)),"Azoxystrobin",IF(ISNUMBER(SEARCH("MANCOZEB",L380)),"Mancozeb",IF(ISNUMBER(SEARCH("AZOXYS",L380)),"Azoxystrobin",IF(ISNUMBER(SEARCH("FIPRON",L380)),"Fipronil",IF(ISNUMBER(SEARCH("ACEF",L380)),"Acephate",IF(ISNUMBER(SEARCH("ACETAMIPRID",L380)),"Acetamiprid",IF(ISNUMBER(SEARCH("ALUMINIUM PHOSPHIDE",L380)),"Aluminium Phosphide",IF(ISNUMBER(SEARCH("RANMAN",L380)),"Cyazofamid",IF(ISNUMBER(SEARCH("BIFENTRINA",L380)),"Bifenthrin","FIX IT!"))))))))))))))))</f>
        <v>Acetamiprid</v>
      </c>
      <c r="Q380" t="s">
        <v>3234</v>
      </c>
      <c r="R380" t="s">
        <v>3243</v>
      </c>
      <c r="S380">
        <f t="shared" si="19"/>
        <v>12.758620689655173</v>
      </c>
      <c r="T380" t="s">
        <v>3280</v>
      </c>
      <c r="U380" t="s">
        <v>3279</v>
      </c>
      <c r="V380" t="s">
        <v>3216</v>
      </c>
    </row>
    <row r="381" spans="1:22" ht="22" customHeight="1" x14ac:dyDescent="0.3">
      <c r="A381" s="5">
        <v>43854</v>
      </c>
      <c r="B381" s="16" t="str">
        <f t="shared" si="17"/>
        <v>January, 2020</v>
      </c>
      <c r="C381" s="16" t="str">
        <f t="shared" si="18"/>
        <v>January, 2020´</v>
      </c>
      <c r="D381" s="6" t="s">
        <v>31</v>
      </c>
      <c r="E381" s="11" t="s">
        <v>3314</v>
      </c>
      <c r="F381" s="6" t="s">
        <v>32</v>
      </c>
      <c r="G381" s="6" t="s">
        <v>224</v>
      </c>
      <c r="H381" s="6" t="s">
        <v>321</v>
      </c>
      <c r="I381" s="6" t="s">
        <v>45</v>
      </c>
      <c r="J381" s="6" t="s">
        <v>34</v>
      </c>
      <c r="K381" s="6" t="s">
        <v>364</v>
      </c>
      <c r="L381" s="6" t="s">
        <v>668</v>
      </c>
      <c r="M381" s="7">
        <v>33360</v>
      </c>
      <c r="N381" s="7">
        <v>33.36</v>
      </c>
      <c r="O381" s="7">
        <v>3759000</v>
      </c>
      <c r="P381" t="str">
        <f>IF(ISNUMBER(SEARCH("DIZONE",L381)),"Diuron",IF(ISNUMBER(SEARCH("GLUFOSINATE",L381)),"Glufosinate",IF(ISNUMBER(SEARCH("LAVA",L381)),"Tebuthiuron",IF(ISNUMBER(SEARCH("CARTAP",L381)),"Cartap Hydrochloride",IF(ISNUMBER(SEARCH("ZARTAN",L381)),"Metsulfuron",IF(ISNUMBER(SEARCH("METSULFURON",L381)),"Metsulfuron",IF(ISNUMBER(SEARCH("CHLORFLUAZURON",L381)),"Chlorfluazuron",IF(ISNUMBER(SEARCH("OMITE",L381)),"Propargite",IF(ISNUMBER(SEARCH("ORIS",L381)),"Amicarbazone",IF(ISNUMBER(SEARCH("AMICARBAZONE",L381)),"Amicarbazone",IF(ISNUMBER(SEARCH("2,4-D",L381)),"2,4-Dichlorophenoxyacetic Acid",IF(ISNUMBER(SEARCH("GLYPHOSATE",L381)),"Glyphosate",IF(ISNUMBER(SEARCH("FOMESAFEN",L381)),"Fomesafen","FIX IT!")))))))))))))</f>
        <v>Amicarbazone</v>
      </c>
      <c r="Q381" t="s">
        <v>3229</v>
      </c>
      <c r="R381" t="s">
        <v>3198</v>
      </c>
      <c r="S381">
        <f t="shared" si="19"/>
        <v>112.67985611510791</v>
      </c>
      <c r="T381" t="s">
        <v>3259</v>
      </c>
      <c r="U381" t="s">
        <v>3230</v>
      </c>
      <c r="V381" t="s">
        <v>3225</v>
      </c>
    </row>
    <row r="382" spans="1:22" ht="22" customHeight="1" x14ac:dyDescent="0.3">
      <c r="A382" s="2">
        <v>43854</v>
      </c>
      <c r="B382" s="16" t="str">
        <f t="shared" si="17"/>
        <v>January, 2020</v>
      </c>
      <c r="C382" s="16" t="str">
        <f t="shared" si="18"/>
        <v>January, 2020´</v>
      </c>
      <c r="D382" s="3" t="s">
        <v>31</v>
      </c>
      <c r="E382" s="11" t="s">
        <v>3314</v>
      </c>
      <c r="F382" s="3" t="s">
        <v>32</v>
      </c>
      <c r="G382" s="3" t="s">
        <v>200</v>
      </c>
      <c r="H382" s="3" t="s">
        <v>113</v>
      </c>
      <c r="I382" s="3" t="s">
        <v>45</v>
      </c>
      <c r="J382" s="3" t="s">
        <v>34</v>
      </c>
      <c r="K382" s="3" t="s">
        <v>145</v>
      </c>
      <c r="L382" s="3" t="s">
        <v>669</v>
      </c>
      <c r="M382" s="4">
        <v>46000</v>
      </c>
      <c r="N382" s="4">
        <v>46</v>
      </c>
      <c r="O382" s="4">
        <v>588000</v>
      </c>
      <c r="P382" t="str">
        <f>IF(ISNUMBER(SEARCH("BROWSER",L382)),"Picloran",IF(ISNUMBER(SEARCH("NAVIGATOR",L382)),"Picloran",IF(ISNUMBER(SEARCH("BIOZYME",L382)),"Mineral Fertilizer",IF(ISNUMBER(SEARCH("K-FOL",L382)),"Calcium Citrate",IF(ISNUMBER(SEARCH("FOLTRON",L382)),"NPK Fertilizer",IF(ISNUMBER(SEARCH("CYHALOTHRI",L382)),"Cyhalothrin",IF(ISNUMBER(SEARCH("ACEFATO",L382)),"Acephate",IF(ISNUMBER(SEARCH("ACEPHATE",L382)),"Acephate",IF(ISNUMBER(SEARCH("MICROTHIOL",L382)),"Sulfur",IF(ISNUMBER(SEARCH("PROPICONAZOLE",L382)),"Propiconazole",IF(ISNUMBER(SEARCH("METHOMYL",L382)),"Methomyl",IF(ISNUMBER(SEARCH("IMIDACLOPRID",L382)),"Imidacloprid",IF(ISNUMBER(SEARCH("ZONIC",L382)),"Amicarbazone",IF(ISNUMBER(SEARCH("CRESCENDO",L382)),"Triclopyr-Butyric",IF(ISNUMBER(SEARCH("IMAZETHAPYR",L382)),"Imazethapyr",IF(ISNUMBER(SEARCH("TRICLOPYR",L382)),"Triclopyr",IF(ISNUMBER(SEARCH("ISOPROPYLAMINE",L382)),"Isopropylamine",IF(ISNUMBER(SEARCH("ABAMECTIM",L382)),"Abamectin",IF(ISNUMBER(SEARCH("SPERTO",L382)),"Bifenthrin","FIX IT!")))))))))))))))))))</f>
        <v>Bifenthrin</v>
      </c>
      <c r="Q382" t="s">
        <v>3238</v>
      </c>
      <c r="R382" t="s">
        <v>3243</v>
      </c>
      <c r="S382">
        <f t="shared" si="19"/>
        <v>12.782608695652174</v>
      </c>
      <c r="T382" t="s">
        <v>3200</v>
      </c>
      <c r="U382" t="s">
        <v>3234</v>
      </c>
      <c r="V382" t="s">
        <v>3225</v>
      </c>
    </row>
    <row r="383" spans="1:22" ht="22" customHeight="1" x14ac:dyDescent="0.3">
      <c r="A383" s="5">
        <v>43854</v>
      </c>
      <c r="B383" s="16" t="str">
        <f t="shared" si="17"/>
        <v>January, 2020</v>
      </c>
      <c r="C383" s="16" t="str">
        <f t="shared" si="18"/>
        <v>January, 2020´</v>
      </c>
      <c r="D383" s="6" t="s">
        <v>31</v>
      </c>
      <c r="E383" s="11" t="s">
        <v>3314</v>
      </c>
      <c r="F383" s="6" t="s">
        <v>32</v>
      </c>
      <c r="G383" s="6" t="s">
        <v>218</v>
      </c>
      <c r="H383" s="6" t="s">
        <v>133</v>
      </c>
      <c r="I383" s="6" t="s">
        <v>45</v>
      </c>
      <c r="J383" s="6" t="s">
        <v>34</v>
      </c>
      <c r="K383" s="6" t="s">
        <v>116</v>
      </c>
      <c r="L383" s="6" t="s">
        <v>670</v>
      </c>
      <c r="M383" s="7">
        <v>51280</v>
      </c>
      <c r="N383" s="7">
        <v>51.28</v>
      </c>
      <c r="O383" s="7">
        <v>862000</v>
      </c>
      <c r="P383" t="str">
        <f>IF(ISNUMBER(SEARCH("BROWSER",L383)),"Picloran",IF(ISNUMBER(SEARCH("NAVIGATOR",L383)),"Picloran",IF(ISNUMBER(SEARCH("BIOZYME",L383)),"Mineral Fertilizer",IF(ISNUMBER(SEARCH("K-FOL",L383)),"Calcium Citrate",IF(ISNUMBER(SEARCH("FOLTRON",L383)),"NPK Fertilizer",IF(ISNUMBER(SEARCH("CYHALOTHRI",L383)),"Cyhalothrin",IF(ISNUMBER(SEARCH("ACEFATO",L383)),"Acephate",IF(ISNUMBER(SEARCH("ACEPHATE",L383)),"Acephate",IF(ISNUMBER(SEARCH("MICROTHIOL",L383)),"Sulfur",IF(ISNUMBER(SEARCH("PROPICONAZOLE",L383)),"Propiconazole",IF(ISNUMBER(SEARCH("METHOMYL",L383)),"Methomyl",IF(ISNUMBER(SEARCH("IMIDACLOPRID",L383)),"Imidacloprid",IF(ISNUMBER(SEARCH("ZONIC",L383)),"Amicarbazone",IF(ISNUMBER(SEARCH("CRESCENDO",L383)),"Triclopyr-Butyric",IF(ISNUMBER(SEARCH("IMAZETHAPYR",L383)),"Imazethapyr",IF(ISNUMBER(SEARCH("TRICLOPYR",L383)),"Triclopyr",IF(ISNUMBER(SEARCH("ISOPROPYLAMINE",L383)),"Isopropylamine",IF(ISNUMBER(SEARCH("ABAMECTIM",L383)),"Abamectin",IF(ISNUMBER(SEARCH("SPERTO",L383)),"Bifenthrin","FIX IT!")))))))))))))))))))</f>
        <v>Acephate</v>
      </c>
      <c r="Q383" t="s">
        <v>3230</v>
      </c>
      <c r="R383" t="s">
        <v>3243</v>
      </c>
      <c r="S383">
        <f t="shared" si="19"/>
        <v>16.809672386895475</v>
      </c>
      <c r="T383" t="s">
        <v>3280</v>
      </c>
      <c r="U383" t="s">
        <v>3279</v>
      </c>
      <c r="V383" t="s">
        <v>3216</v>
      </c>
    </row>
    <row r="384" spans="1:22" ht="22" customHeight="1" x14ac:dyDescent="0.3">
      <c r="A384" s="2">
        <v>43851</v>
      </c>
      <c r="B384" s="16" t="str">
        <f t="shared" si="17"/>
        <v>January, 2020</v>
      </c>
      <c r="C384" s="16" t="str">
        <f t="shared" si="18"/>
        <v>January, 2020´</v>
      </c>
      <c r="D384" s="3" t="s">
        <v>31</v>
      </c>
      <c r="E384" s="11" t="s">
        <v>3314</v>
      </c>
      <c r="F384" s="3" t="s">
        <v>32</v>
      </c>
      <c r="G384" s="3" t="s">
        <v>36</v>
      </c>
      <c r="H384" s="3" t="s">
        <v>42</v>
      </c>
      <c r="I384" s="3" t="s">
        <v>45</v>
      </c>
      <c r="J384" s="3" t="s">
        <v>34</v>
      </c>
      <c r="K384" s="3" t="s">
        <v>48</v>
      </c>
      <c r="L384" s="3" t="s">
        <v>671</v>
      </c>
      <c r="M384" s="4">
        <v>192173</v>
      </c>
      <c r="N384" s="4">
        <v>192.17</v>
      </c>
      <c r="O384" s="4">
        <v>2642000</v>
      </c>
      <c r="P384" t="str">
        <f>IF(ISNUMBER(SEARCH("THIRAM",L384)),"Thiram",IF(ISNUMBER(SEARCH("TEBUCONAZOLE",L384)),"Tebuconazole",IF(ISNUMBER(SEARCH("DIMETHYLAMINE",L384)),"Dimethylamine",IF(ISNUMBER(SEARCH("TRINCA",L384)),"Cyhalothrin",IF(ISNUMBER(SEARCH("CYHALOT",L384)),"Cyhalothrin",IF(ISNUMBER(SEARCH("PICLORAM",L384)),"Picloran",IF(ISNUMBER(SEARCH("PROPARGITE",L384)),"Propargite",IF(ISNUMBER(SEARCH("OMEGA",L384)),"Fertilizer",IF(ISNUMBER(SEARCH("ARTYS",L384)),"Dimethylamine",IF(ISNUMBER(SEARCH("ORTHOCIDE",L384)),"Captan","FIX IT!"))))))))))</f>
        <v>Dimethylamine</v>
      </c>
      <c r="Q384" t="s">
        <v>3254</v>
      </c>
      <c r="R384" t="s">
        <v>3216</v>
      </c>
      <c r="S384">
        <f t="shared" si="19"/>
        <v>13.748029119595365</v>
      </c>
      <c r="T384" t="s">
        <v>3280</v>
      </c>
      <c r="U384" t="s">
        <v>3279</v>
      </c>
      <c r="V384" t="s">
        <v>3216</v>
      </c>
    </row>
    <row r="385" spans="1:22" ht="22" customHeight="1" x14ac:dyDescent="0.3">
      <c r="A385" s="5">
        <v>43851</v>
      </c>
      <c r="B385" s="16" t="str">
        <f t="shared" si="17"/>
        <v>January, 2020</v>
      </c>
      <c r="C385" s="16" t="str">
        <f t="shared" si="18"/>
        <v>January, 2020´</v>
      </c>
      <c r="D385" s="6" t="s">
        <v>31</v>
      </c>
      <c r="E385" s="11" t="s">
        <v>3314</v>
      </c>
      <c r="F385" s="6" t="s">
        <v>32</v>
      </c>
      <c r="G385" s="6" t="s">
        <v>36</v>
      </c>
      <c r="H385" s="6" t="s">
        <v>42</v>
      </c>
      <c r="I385" s="6" t="s">
        <v>45</v>
      </c>
      <c r="J385" s="6" t="s">
        <v>34</v>
      </c>
      <c r="K385" s="6" t="s">
        <v>48</v>
      </c>
      <c r="L385" s="6" t="s">
        <v>672</v>
      </c>
      <c r="M385" s="7">
        <v>153738.01</v>
      </c>
      <c r="N385" s="7">
        <v>153.74</v>
      </c>
      <c r="O385" s="7">
        <v>2113000</v>
      </c>
      <c r="P385" t="str">
        <f>IF(ISNUMBER(SEARCH("THIRAM",L385)),"Thiram",IF(ISNUMBER(SEARCH("TEBUCONAZOLE",L385)),"Tebuconazole",IF(ISNUMBER(SEARCH("DIMETHYLAMINE",L385)),"Dimethylamine",IF(ISNUMBER(SEARCH("TRINCA",L385)),"Cyhalothrin",IF(ISNUMBER(SEARCH("CYHALOT",L385)),"Cyhalothrin",IF(ISNUMBER(SEARCH("PICLORAM",L385)),"Picloran",IF(ISNUMBER(SEARCH("PROPARGITE",L385)),"Propargite",IF(ISNUMBER(SEARCH("OMEGA",L385)),"Fertilizer",IF(ISNUMBER(SEARCH("ARTYS",L385)),"Dimethylamine",IF(ISNUMBER(SEARCH("ORTHOCIDE",L385)),"Captan","FIX IT!"))))))))))</f>
        <v>Dimethylamine</v>
      </c>
      <c r="Q385" t="s">
        <v>3254</v>
      </c>
      <c r="R385" t="s">
        <v>3216</v>
      </c>
      <c r="S385">
        <f t="shared" si="19"/>
        <v>13.744161251989667</v>
      </c>
      <c r="T385" t="s">
        <v>3218</v>
      </c>
      <c r="U385" t="s">
        <v>3218</v>
      </c>
      <c r="V385" t="s">
        <v>3198</v>
      </c>
    </row>
    <row r="386" spans="1:22" ht="22" customHeight="1" x14ac:dyDescent="0.3">
      <c r="A386" s="2">
        <v>43851</v>
      </c>
      <c r="B386" s="16" t="str">
        <f t="shared" si="17"/>
        <v>January, 2020</v>
      </c>
      <c r="C386" s="16" t="str">
        <f t="shared" si="18"/>
        <v>January, 2020´</v>
      </c>
      <c r="D386" s="3" t="s">
        <v>31</v>
      </c>
      <c r="E386" s="11" t="s">
        <v>3314</v>
      </c>
      <c r="F386" s="3" t="s">
        <v>32</v>
      </c>
      <c r="G386" s="3" t="s">
        <v>36</v>
      </c>
      <c r="H386" s="3" t="s">
        <v>42</v>
      </c>
      <c r="I386" s="3" t="s">
        <v>45</v>
      </c>
      <c r="J386" s="3" t="s">
        <v>34</v>
      </c>
      <c r="K386" s="3" t="s">
        <v>48</v>
      </c>
      <c r="L386" s="3" t="s">
        <v>671</v>
      </c>
      <c r="M386" s="4">
        <v>192173</v>
      </c>
      <c r="N386" s="4">
        <v>192.17</v>
      </c>
      <c r="O386" s="4">
        <v>2642000</v>
      </c>
      <c r="P386" t="str">
        <f>IF(ISNUMBER(SEARCH("THIRAM",L386)),"Thiram",IF(ISNUMBER(SEARCH("TEBUCONAZOLE",L386)),"Tebuconazole",IF(ISNUMBER(SEARCH("DIMETHYLAMINE",L386)),"Dimethylamine",IF(ISNUMBER(SEARCH("TRINCA",L386)),"Cyhalothrin",IF(ISNUMBER(SEARCH("CYHALOT",L386)),"Cyhalothrin",IF(ISNUMBER(SEARCH("PICLORAM",L386)),"Picloran",IF(ISNUMBER(SEARCH("PROPARGITE",L386)),"Propargite",IF(ISNUMBER(SEARCH("OMEGA",L386)),"Fertilizer",IF(ISNUMBER(SEARCH("ARTYS",L386)),"Dimethylamine",IF(ISNUMBER(SEARCH("ORTHOCIDE",L386)),"Captan","FIX IT!"))))))))))</f>
        <v>Dimethylamine</v>
      </c>
      <c r="Q386" t="s">
        <v>3254</v>
      </c>
      <c r="R386" t="s">
        <v>3216</v>
      </c>
      <c r="S386">
        <f t="shared" si="19"/>
        <v>13.748029119595365</v>
      </c>
      <c r="T386" t="s">
        <v>3214</v>
      </c>
      <c r="U386" t="s">
        <v>3288</v>
      </c>
      <c r="V386" t="s">
        <v>3198</v>
      </c>
    </row>
    <row r="387" spans="1:22" ht="22" customHeight="1" x14ac:dyDescent="0.3">
      <c r="A387" s="5">
        <v>43851</v>
      </c>
      <c r="B387" s="16" t="str">
        <f t="shared" ref="B387:B450" si="20">TEXT(A387, "MMMM, YYYY")</f>
        <v>January, 2020</v>
      </c>
      <c r="C387" s="16" t="str">
        <f t="shared" ref="C387:C450" si="21">B387&amp;"´"</f>
        <v>January, 2020´</v>
      </c>
      <c r="D387" s="6" t="s">
        <v>31</v>
      </c>
      <c r="E387" s="11" t="s">
        <v>3314</v>
      </c>
      <c r="F387" s="6" t="s">
        <v>32</v>
      </c>
      <c r="G387" s="6" t="s">
        <v>36</v>
      </c>
      <c r="H387" s="6" t="s">
        <v>42</v>
      </c>
      <c r="I387" s="6" t="s">
        <v>45</v>
      </c>
      <c r="J387" s="6" t="s">
        <v>34</v>
      </c>
      <c r="K387" s="6" t="s">
        <v>48</v>
      </c>
      <c r="L387" s="6" t="s">
        <v>672</v>
      </c>
      <c r="M387" s="7">
        <v>153738.01</v>
      </c>
      <c r="N387" s="7">
        <v>153.74</v>
      </c>
      <c r="O387" s="7">
        <v>2113000</v>
      </c>
      <c r="P387" t="str">
        <f>IF(ISNUMBER(SEARCH("THIRAM",L387)),"Thiram",IF(ISNUMBER(SEARCH("TEBUCONAZOLE",L387)),"Tebuconazole",IF(ISNUMBER(SEARCH("DIMETHYLAMINE",L387)),"Dimethylamine",IF(ISNUMBER(SEARCH("TRINCA",L387)),"Cyhalothrin",IF(ISNUMBER(SEARCH("CYHALOT",L387)),"Cyhalothrin",IF(ISNUMBER(SEARCH("PICLORAM",L387)),"Picloran",IF(ISNUMBER(SEARCH("PROPARGITE",L387)),"Propargite",IF(ISNUMBER(SEARCH("OMEGA",L387)),"Fertilizer",IF(ISNUMBER(SEARCH("ARTYS",L387)),"Dimethylamine",IF(ISNUMBER(SEARCH("ORTHOCIDE",L387)),"Captan","FIX IT!"))))))))))</f>
        <v>Dimethylamine</v>
      </c>
      <c r="Q387" t="s">
        <v>3254</v>
      </c>
      <c r="R387" t="s">
        <v>3216</v>
      </c>
      <c r="S387">
        <f t="shared" ref="S387:S450" si="22">O387/M387</f>
        <v>13.744161251989667</v>
      </c>
      <c r="T387" t="s">
        <v>3232</v>
      </c>
      <c r="U387" t="s">
        <v>3254</v>
      </c>
      <c r="V387" t="s">
        <v>3216</v>
      </c>
    </row>
    <row r="388" spans="1:22" ht="22" customHeight="1" x14ac:dyDescent="0.3">
      <c r="A388" s="2">
        <v>43851</v>
      </c>
      <c r="B388" s="16" t="str">
        <f t="shared" si="20"/>
        <v>January, 2020</v>
      </c>
      <c r="C388" s="16" t="str">
        <f t="shared" si="21"/>
        <v>January, 2020´</v>
      </c>
      <c r="D388" s="3" t="s">
        <v>31</v>
      </c>
      <c r="E388" s="11" t="s">
        <v>3314</v>
      </c>
      <c r="F388" s="3" t="s">
        <v>32</v>
      </c>
      <c r="G388" s="3" t="s">
        <v>36</v>
      </c>
      <c r="H388" s="3" t="s">
        <v>42</v>
      </c>
      <c r="I388" s="3" t="s">
        <v>45</v>
      </c>
      <c r="J388" s="3" t="s">
        <v>34</v>
      </c>
      <c r="K388" s="3" t="s">
        <v>48</v>
      </c>
      <c r="L388" s="3" t="s">
        <v>673</v>
      </c>
      <c r="M388" s="4">
        <v>134521</v>
      </c>
      <c r="N388" s="4">
        <v>134.52000000000001</v>
      </c>
      <c r="O388" s="4">
        <v>1849000</v>
      </c>
      <c r="P388" t="s">
        <v>3208</v>
      </c>
      <c r="Q388" t="s">
        <v>3215</v>
      </c>
      <c r="R388" t="s">
        <v>3216</v>
      </c>
      <c r="S388">
        <f t="shared" si="22"/>
        <v>13.745065826153537</v>
      </c>
      <c r="T388" t="s">
        <v>3250</v>
      </c>
      <c r="U388" t="s">
        <v>3248</v>
      </c>
      <c r="V388" t="s">
        <v>3237</v>
      </c>
    </row>
    <row r="389" spans="1:22" ht="22" customHeight="1" x14ac:dyDescent="0.3">
      <c r="A389" s="5">
        <v>43850</v>
      </c>
      <c r="B389" s="16" t="str">
        <f t="shared" si="20"/>
        <v>January, 2020</v>
      </c>
      <c r="C389" s="16" t="str">
        <f t="shared" si="21"/>
        <v>January, 2020´</v>
      </c>
      <c r="D389" s="6" t="s">
        <v>31</v>
      </c>
      <c r="E389" s="11" t="s">
        <v>3314</v>
      </c>
      <c r="F389" s="6" t="s">
        <v>56</v>
      </c>
      <c r="G389" s="6" t="s">
        <v>127</v>
      </c>
      <c r="H389" s="6" t="s">
        <v>122</v>
      </c>
      <c r="I389" s="6" t="s">
        <v>45</v>
      </c>
      <c r="J389" s="6" t="s">
        <v>34</v>
      </c>
      <c r="K389" s="6" t="s">
        <v>143</v>
      </c>
      <c r="L389" s="6" t="s">
        <v>576</v>
      </c>
      <c r="M389" s="7">
        <v>21200</v>
      </c>
      <c r="N389" s="7">
        <v>21.2</v>
      </c>
      <c r="O389" s="7">
        <v>181000</v>
      </c>
      <c r="P389" t="str">
        <f>IF(ISNUMBER(SEARCH("BROWSER",L389)),"Picloran",IF(ISNUMBER(SEARCH("NAVIGATOR",L389)),"Picloran",IF(ISNUMBER(SEARCH("BIOZYME",L389)),"Mineral Fertilizer",IF(ISNUMBER(SEARCH("K-FOL",L389)),"Calcium Citrate",IF(ISNUMBER(SEARCH("FOLTRON",L389)),"NPK Fertilizer",IF(ISNUMBER(SEARCH("CYHALOTHRI",L389)),"Cyhalothrin",IF(ISNUMBER(SEARCH("ACEFATO",L389)),"Acephate",IF(ISNUMBER(SEARCH("ACEPHATE",L389)),"Acephate",IF(ISNUMBER(SEARCH("MICROTHIOL",L389)),"Sulfur",IF(ISNUMBER(SEARCH("PROPICONAZOLE",L389)),"Propiconazole",IF(ISNUMBER(SEARCH("METHOMYL",L389)),"Methomyl",IF(ISNUMBER(SEARCH("IMIDACLOPRID",L389)),"Imidacloprid",IF(ISNUMBER(SEARCH("ZONIC",L389)),"Amicarbazone",IF(ISNUMBER(SEARCH("CRESCENDO",L389)),"Triclopyr-Butyric",IF(ISNUMBER(SEARCH("IMAZETHAPYR",L389)),"Imazethapyr",IF(ISNUMBER(SEARCH("TRICLOPYR",L389)),"Triclopyr",IF(ISNUMBER(SEARCH("ISOPROPYLAMINE",L389)),"Isopropylamine",IF(ISNUMBER(SEARCH("ABAMECTIM",L389)),"Abamectin",IF(ISNUMBER(SEARCH("SPERTO",L389)),"Bifenthrin","FIX IT!")))))))))))))))))))</f>
        <v>Methomyl</v>
      </c>
      <c r="Q389" t="s">
        <v>3215</v>
      </c>
      <c r="R389" t="s">
        <v>3243</v>
      </c>
      <c r="S389">
        <f t="shared" si="22"/>
        <v>8.5377358490566042</v>
      </c>
      <c r="T389" t="s">
        <v>3205</v>
      </c>
      <c r="U389" t="s">
        <v>3238</v>
      </c>
      <c r="V389" t="s">
        <v>3225</v>
      </c>
    </row>
    <row r="390" spans="1:22" ht="22" customHeight="1" x14ac:dyDescent="0.3">
      <c r="A390" s="2">
        <v>43849</v>
      </c>
      <c r="B390" s="16" t="str">
        <f t="shared" si="20"/>
        <v>January, 2020</v>
      </c>
      <c r="C390" s="16" t="str">
        <f t="shared" si="21"/>
        <v>January, 2020´</v>
      </c>
      <c r="D390" s="3" t="s">
        <v>31</v>
      </c>
      <c r="E390" s="11" t="s">
        <v>3314</v>
      </c>
      <c r="F390" s="3" t="s">
        <v>56</v>
      </c>
      <c r="G390" s="3" t="s">
        <v>127</v>
      </c>
      <c r="H390" s="3" t="s">
        <v>122</v>
      </c>
      <c r="I390" s="3" t="s">
        <v>45</v>
      </c>
      <c r="J390" s="3" t="s">
        <v>34</v>
      </c>
      <c r="K390" s="3" t="s">
        <v>143</v>
      </c>
      <c r="L390" s="3" t="s">
        <v>674</v>
      </c>
      <c r="M390" s="4">
        <v>43200</v>
      </c>
      <c r="N390" s="4">
        <v>43.2</v>
      </c>
      <c r="O390" s="4">
        <v>369000</v>
      </c>
      <c r="P390" t="str">
        <f>IF(ISNUMBER(SEARCH("BROWSER",L390)),"Picloran",IF(ISNUMBER(SEARCH("NAVIGATOR",L390)),"Picloran",IF(ISNUMBER(SEARCH("BIOZYME",L390)),"Mineral Fertilizer",IF(ISNUMBER(SEARCH("K-FOL",L390)),"Calcium Citrate",IF(ISNUMBER(SEARCH("FOLTRON",L390)),"NPK Fertilizer",IF(ISNUMBER(SEARCH("CYHALOTHRI",L390)),"Cyhalothrin",IF(ISNUMBER(SEARCH("ACEFATO",L390)),"Acephate",IF(ISNUMBER(SEARCH("ACEPHATE",L390)),"Acephate",IF(ISNUMBER(SEARCH("MICROTHIOL",L390)),"Sulfur",IF(ISNUMBER(SEARCH("PROPICONAZOLE",L390)),"Propiconazole",IF(ISNUMBER(SEARCH("METHOMYL",L390)),"Methomyl",IF(ISNUMBER(SEARCH("IMIDACLOPRID",L390)),"Imidacloprid",IF(ISNUMBER(SEARCH("ZONIC",L390)),"Amicarbazone",IF(ISNUMBER(SEARCH("CRESCENDO",L390)),"Triclopyr-Butyric",IF(ISNUMBER(SEARCH("IMAZETHAPYR",L390)),"Imazethapyr",IF(ISNUMBER(SEARCH("TRICLOPYR",L390)),"Triclopyr",IF(ISNUMBER(SEARCH("ISOPROPYLAMINE",L390)),"Isopropylamine",IF(ISNUMBER(SEARCH("ABAMECTIM",L390)),"Abamectin",IF(ISNUMBER(SEARCH("SPERTO",L390)),"Bifenthrin","FIX IT!")))))))))))))))))))</f>
        <v>Methomyl</v>
      </c>
      <c r="Q390" t="s">
        <v>3215</v>
      </c>
      <c r="R390" t="s">
        <v>3243</v>
      </c>
      <c r="S390">
        <f t="shared" si="22"/>
        <v>8.5416666666666661</v>
      </c>
      <c r="T390" t="s">
        <v>3206</v>
      </c>
      <c r="U390" t="s">
        <v>3231</v>
      </c>
      <c r="V390" t="s">
        <v>3242</v>
      </c>
    </row>
    <row r="391" spans="1:22" ht="22" customHeight="1" x14ac:dyDescent="0.3">
      <c r="A391" s="5">
        <v>43849</v>
      </c>
      <c r="B391" s="16" t="str">
        <f t="shared" si="20"/>
        <v>January, 2020</v>
      </c>
      <c r="C391" s="16" t="str">
        <f t="shared" si="21"/>
        <v>January, 2020´</v>
      </c>
      <c r="D391" s="6" t="s">
        <v>31</v>
      </c>
      <c r="E391" s="11" t="s">
        <v>3314</v>
      </c>
      <c r="F391" s="6" t="s">
        <v>32</v>
      </c>
      <c r="G391" s="6" t="s">
        <v>675</v>
      </c>
      <c r="H391" s="6" t="s">
        <v>122</v>
      </c>
      <c r="I391" s="6" t="s">
        <v>45</v>
      </c>
      <c r="J391" s="6" t="s">
        <v>34</v>
      </c>
      <c r="K391" s="6" t="s">
        <v>145</v>
      </c>
      <c r="L391" s="6" t="s">
        <v>543</v>
      </c>
      <c r="M391" s="7">
        <v>11400</v>
      </c>
      <c r="N391" s="7">
        <v>11.4</v>
      </c>
      <c r="O391" s="7">
        <v>81800</v>
      </c>
      <c r="P391" t="str">
        <f>IF(ISNUMBER(SEARCH("BIORISK",L391)),"Fertilizer",IF(ISNUMBER(SEARCH("DIFLUBENZURON",L391)),"Diflubenzuron",IF(ISNUMBER(SEARCH("K-TIONIC",L391)),"Fulvic Acids Fertilizers",IF(ISNUMBER(SEARCH("INICIATE",L391)),"Fipronil",IF(ISNUMBER(SEARCH("FIPRONIL",L391)),"Fipronil",IF(ISNUMBER(SEARCH("STAGE",L391)),"Clomazone",IF(ISNUMBER(SEARCH("CLOMAZONE",L391)),"Clomazone",IF(ISNUMBER(SEARCH("UNIMARK",L391)),"Metribuzin",IF(ISNUMBER(SEARCH("RIBUZIN",L391)),"Metribuzin",IF(ISNUMBER(SEARCH("UNITOP",L391)),"Not Identified","FIX IT!"))))))))))</f>
        <v>Fipronil</v>
      </c>
      <c r="Q391" t="s">
        <v>3261</v>
      </c>
      <c r="R391" t="s">
        <v>3243</v>
      </c>
      <c r="S391">
        <f t="shared" si="22"/>
        <v>7.1754385964912277</v>
      </c>
      <c r="T391" t="s">
        <v>3205</v>
      </c>
      <c r="U391" t="s">
        <v>3238</v>
      </c>
      <c r="V391" t="s">
        <v>3225</v>
      </c>
    </row>
    <row r="392" spans="1:22" ht="22" customHeight="1" x14ac:dyDescent="0.3">
      <c r="A392" s="2">
        <v>43848</v>
      </c>
      <c r="B392" s="16" t="str">
        <f t="shared" si="20"/>
        <v>January, 2020</v>
      </c>
      <c r="C392" s="16" t="str">
        <f t="shared" si="21"/>
        <v>January, 2020´</v>
      </c>
      <c r="D392" s="3" t="s">
        <v>31</v>
      </c>
      <c r="E392" s="11" t="s">
        <v>3314</v>
      </c>
      <c r="F392" s="3" t="s">
        <v>32</v>
      </c>
      <c r="G392" s="3" t="s">
        <v>588</v>
      </c>
      <c r="H392" s="3" t="s">
        <v>102</v>
      </c>
      <c r="I392" s="3" t="s">
        <v>45</v>
      </c>
      <c r="J392" s="3" t="s">
        <v>34</v>
      </c>
      <c r="K392" s="3" t="s">
        <v>105</v>
      </c>
      <c r="L392" s="3" t="s">
        <v>677</v>
      </c>
      <c r="M392" s="4">
        <v>232420</v>
      </c>
      <c r="N392" s="4">
        <v>232.42</v>
      </c>
      <c r="O392" s="4">
        <v>596000</v>
      </c>
      <c r="P392" t="str">
        <f>IF(ISNUMBER(SEARCH("BROWSER",L392)),"Picloran",IF(ISNUMBER(SEARCH("NAVIGATOR",L392)),"Picloran",IF(ISNUMBER(SEARCH("BIOZYME",L392)),"Mineral Fertilizer",IF(ISNUMBER(SEARCH("K-FOL",L392)),"Calcium Citrate",IF(ISNUMBER(SEARCH("FOLTRON",L392)),"NPK Fertilizer",IF(ISNUMBER(SEARCH("CYHALOTHRI",L392)),"Cyhalothrin",IF(ISNUMBER(SEARCH("ACEFATO",L392)),"Acephate",IF(ISNUMBER(SEARCH("ACEPHATE",L392)),"Acephate",IF(ISNUMBER(SEARCH("MICROTHIOL",L392)),"Sulfur",IF(ISNUMBER(SEARCH("PROPICONAZOLE",L392)),"Propiconazole",IF(ISNUMBER(SEARCH("METHOMYL",L392)),"Methomyl",IF(ISNUMBER(SEARCH("IMIDACLOPRID",L392)),"Imidacloprid",IF(ISNUMBER(SEARCH("ZONIC",L392)),"Amicarbazone",IF(ISNUMBER(SEARCH("CRESCENDO",L392)),"Triclopyr-Butyric",IF(ISNUMBER(SEARCH("IMAZETHAPYR",L392)),"Imazethapyr",IF(ISNUMBER(SEARCH("TRICLOPYR",L392)),"Triclopyr",IF(ISNUMBER(SEARCH("ISOPROPYLAMINE",L392)),"Isopropylamine",IF(ISNUMBER(SEARCH("ABAMECTIM",L392)),"Abamectin",IF(ISNUMBER(SEARCH("SPERTO",L392)),"Bifenthrin","FIX IT!")))))))))))))))))))</f>
        <v>Sulfur</v>
      </c>
      <c r="Q392" t="s">
        <v>3279</v>
      </c>
      <c r="R392" t="s">
        <v>3216</v>
      </c>
      <c r="S392">
        <f t="shared" si="22"/>
        <v>2.5643232079855434</v>
      </c>
      <c r="T392" t="s">
        <v>3205</v>
      </c>
      <c r="U392" t="s">
        <v>3238</v>
      </c>
      <c r="V392" t="s">
        <v>3225</v>
      </c>
    </row>
    <row r="393" spans="1:22" ht="22" customHeight="1" x14ac:dyDescent="0.3">
      <c r="A393" s="5">
        <v>43847</v>
      </c>
      <c r="B393" s="16" t="str">
        <f t="shared" si="20"/>
        <v>January, 2020</v>
      </c>
      <c r="C393" s="16" t="str">
        <f t="shared" si="21"/>
        <v>January, 2020´</v>
      </c>
      <c r="D393" s="6" t="s">
        <v>31</v>
      </c>
      <c r="E393" s="11" t="s">
        <v>3314</v>
      </c>
      <c r="F393" s="6" t="s">
        <v>32</v>
      </c>
      <c r="G393" s="6" t="s">
        <v>588</v>
      </c>
      <c r="H393" s="6" t="s">
        <v>102</v>
      </c>
      <c r="I393" s="6" t="s">
        <v>45</v>
      </c>
      <c r="J393" s="6" t="s">
        <v>34</v>
      </c>
      <c r="K393" s="6" t="s">
        <v>105</v>
      </c>
      <c r="L393" s="6" t="s">
        <v>677</v>
      </c>
      <c r="M393" s="7">
        <v>232420</v>
      </c>
      <c r="N393" s="7">
        <v>232.42</v>
      </c>
      <c r="O393" s="7">
        <v>596000</v>
      </c>
      <c r="P393" t="str">
        <f>IF(ISNUMBER(SEARCH("BROWSER",L393)),"Picloran",IF(ISNUMBER(SEARCH("NAVIGATOR",L393)),"Picloran",IF(ISNUMBER(SEARCH("BIOZYME",L393)),"Mineral Fertilizer",IF(ISNUMBER(SEARCH("K-FOL",L393)),"Calcium Citrate",IF(ISNUMBER(SEARCH("FOLTRON",L393)),"NPK Fertilizer",IF(ISNUMBER(SEARCH("CYHALOTHRI",L393)),"Cyhalothrin",IF(ISNUMBER(SEARCH("ACEFATO",L393)),"Acephate",IF(ISNUMBER(SEARCH("ACEPHATE",L393)),"Acephate",IF(ISNUMBER(SEARCH("MICROTHIOL",L393)),"Sulfur",IF(ISNUMBER(SEARCH("PROPICONAZOLE",L393)),"Propiconazole",IF(ISNUMBER(SEARCH("METHOMYL",L393)),"Methomyl",IF(ISNUMBER(SEARCH("IMIDACLOPRID",L393)),"Imidacloprid",IF(ISNUMBER(SEARCH("ZONIC",L393)),"Amicarbazone",IF(ISNUMBER(SEARCH("CRESCENDO",L393)),"Triclopyr-Butyric",IF(ISNUMBER(SEARCH("IMAZETHAPYR",L393)),"Imazethapyr",IF(ISNUMBER(SEARCH("TRICLOPYR",L393)),"Triclopyr",IF(ISNUMBER(SEARCH("ISOPROPYLAMINE",L393)),"Isopropylamine",IF(ISNUMBER(SEARCH("ABAMECTIM",L393)),"Abamectin",IF(ISNUMBER(SEARCH("SPERTO",L393)),"Bifenthrin","FIX IT!")))))))))))))))))))</f>
        <v>Sulfur</v>
      </c>
      <c r="Q393" t="s">
        <v>3279</v>
      </c>
      <c r="R393" t="s">
        <v>3216</v>
      </c>
      <c r="S393">
        <f t="shared" si="22"/>
        <v>2.5643232079855434</v>
      </c>
      <c r="T393" t="s">
        <v>3200</v>
      </c>
      <c r="U393" t="s">
        <v>3234</v>
      </c>
      <c r="V393" t="s">
        <v>3225</v>
      </c>
    </row>
    <row r="394" spans="1:22" ht="22" customHeight="1" x14ac:dyDescent="0.3">
      <c r="A394" s="2">
        <v>43847</v>
      </c>
      <c r="B394" s="16" t="str">
        <f t="shared" si="20"/>
        <v>January, 2020</v>
      </c>
      <c r="C394" s="16" t="str">
        <f t="shared" si="21"/>
        <v>January, 2020´</v>
      </c>
      <c r="D394" s="3" t="s">
        <v>31</v>
      </c>
      <c r="E394" s="11" t="s">
        <v>3314</v>
      </c>
      <c r="F394" s="3" t="s">
        <v>32</v>
      </c>
      <c r="G394" s="3" t="s">
        <v>218</v>
      </c>
      <c r="H394" s="3" t="s">
        <v>133</v>
      </c>
      <c r="I394" s="3" t="s">
        <v>45</v>
      </c>
      <c r="J394" s="3" t="s">
        <v>34</v>
      </c>
      <c r="K394" s="3" t="s">
        <v>116</v>
      </c>
      <c r="L394" s="3" t="s">
        <v>670</v>
      </c>
      <c r="M394" s="4">
        <v>51280</v>
      </c>
      <c r="N394" s="4">
        <v>51.28</v>
      </c>
      <c r="O394" s="4">
        <v>862000</v>
      </c>
      <c r="P394" t="str">
        <f>IF(ISNUMBER(SEARCH("BROWSER",L394)),"Picloran",IF(ISNUMBER(SEARCH("NAVIGATOR",L394)),"Picloran",IF(ISNUMBER(SEARCH("BIOZYME",L394)),"Mineral Fertilizer",IF(ISNUMBER(SEARCH("K-FOL",L394)),"Calcium Citrate",IF(ISNUMBER(SEARCH("FOLTRON",L394)),"NPK Fertilizer",IF(ISNUMBER(SEARCH("CYHALOTHRI",L394)),"Cyhalothrin",IF(ISNUMBER(SEARCH("ACEFATO",L394)),"Acephate",IF(ISNUMBER(SEARCH("ACEPHATE",L394)),"Acephate",IF(ISNUMBER(SEARCH("MICROTHIOL",L394)),"Sulfur",IF(ISNUMBER(SEARCH("PROPICONAZOLE",L394)),"Propiconazole",IF(ISNUMBER(SEARCH("METHOMYL",L394)),"Methomyl",IF(ISNUMBER(SEARCH("IMIDACLOPRID",L394)),"Imidacloprid",IF(ISNUMBER(SEARCH("ZONIC",L394)),"Amicarbazone",IF(ISNUMBER(SEARCH("CRESCENDO",L394)),"Triclopyr-Butyric",IF(ISNUMBER(SEARCH("IMAZETHAPYR",L394)),"Imazethapyr",IF(ISNUMBER(SEARCH("TRICLOPYR",L394)),"Triclopyr",IF(ISNUMBER(SEARCH("ISOPROPYLAMINE",L394)),"Isopropylamine",IF(ISNUMBER(SEARCH("ABAMECTIM",L394)),"Abamectin",IF(ISNUMBER(SEARCH("SPERTO",L394)),"Bifenthrin","FIX IT!")))))))))))))))))))</f>
        <v>Acephate</v>
      </c>
      <c r="Q394" t="s">
        <v>3230</v>
      </c>
      <c r="R394" t="s">
        <v>3243</v>
      </c>
      <c r="S394">
        <f t="shared" si="22"/>
        <v>16.809672386895475</v>
      </c>
      <c r="T394" t="s">
        <v>3295</v>
      </c>
      <c r="U394" t="s">
        <v>3229</v>
      </c>
      <c r="V394" t="s">
        <v>3198</v>
      </c>
    </row>
    <row r="395" spans="1:22" ht="22" customHeight="1" x14ac:dyDescent="0.3">
      <c r="A395" s="5">
        <v>43847</v>
      </c>
      <c r="B395" s="16" t="str">
        <f t="shared" si="20"/>
        <v>January, 2020</v>
      </c>
      <c r="C395" s="16" t="str">
        <f t="shared" si="21"/>
        <v>January, 2020´</v>
      </c>
      <c r="D395" s="6" t="s">
        <v>31</v>
      </c>
      <c r="E395" s="11" t="s">
        <v>3314</v>
      </c>
      <c r="F395" s="6" t="s">
        <v>32</v>
      </c>
      <c r="G395" s="6" t="s">
        <v>131</v>
      </c>
      <c r="H395" s="6" t="s">
        <v>113</v>
      </c>
      <c r="I395" s="6" t="s">
        <v>45</v>
      </c>
      <c r="J395" s="6" t="s">
        <v>34</v>
      </c>
      <c r="K395" s="6" t="s">
        <v>145</v>
      </c>
      <c r="L395" s="6" t="s">
        <v>678</v>
      </c>
      <c r="M395" s="7">
        <v>34800</v>
      </c>
      <c r="N395" s="7">
        <v>34.799999999999997</v>
      </c>
      <c r="O395" s="7">
        <v>445000</v>
      </c>
      <c r="P395" t="str">
        <f>IF(ISNUMBER(SEARCH("IMAZETAPYR",L395)),"Imazetapyr",IF(ISNUMBER(SEARCH("VITAVAX",L395)),"Carboxin",IF(ISNUMBER(SEARCH("CARBOXIN",L395)),"Carboxin",IF(ISNUMBER(SEARCH("CONDAX",L395)),"Imazetapyr",IF(ISNUMBER(SEARCH("CLETHODIM",L395)),"Clethodim",IF(ISNUMBER(SEARCH("JACARE",L395)),"2,4-D Acid",IF(ISNUMBER(SEARCH("LEOPARD",L395)),"Picloram",IF(ISNUMBER(SEARCH("ZOXYSTROBIN",L395)),"Azoxystrobin",IF(ISNUMBER(SEARCH("MANCOZEB",L395)),"Mancozeb",IF(ISNUMBER(SEARCH("AZOXYS",L395)),"Azoxystrobin",IF(ISNUMBER(SEARCH("FIPRON",L395)),"Fipronil",IF(ISNUMBER(SEARCH("ACEF",L395)),"Acephate",IF(ISNUMBER(SEARCH("ACETAMIPRID",L395)),"Acetamiprid",IF(ISNUMBER(SEARCH("ALUMINIUM PHOSPHIDE",L395)),"Aluminium Phosphide",IF(ISNUMBER(SEARCH("RANMAN",L395)),"Cyazofamid",IF(ISNUMBER(SEARCH("BIFENTRINA",L395)),"Bifenthrin","FIX IT!"))))))))))))))))</f>
        <v>Acetamiprid</v>
      </c>
      <c r="Q395" t="s">
        <v>3234</v>
      </c>
      <c r="R395" t="s">
        <v>3243</v>
      </c>
      <c r="S395">
        <f t="shared" si="22"/>
        <v>12.787356321839081</v>
      </c>
      <c r="T395" t="s">
        <v>3297</v>
      </c>
      <c r="U395" t="s">
        <v>3281</v>
      </c>
      <c r="V395" t="s">
        <v>3198</v>
      </c>
    </row>
    <row r="396" spans="1:22" ht="22" customHeight="1" x14ac:dyDescent="0.3">
      <c r="A396" s="2">
        <v>43847</v>
      </c>
      <c r="B396" s="16" t="str">
        <f t="shared" si="20"/>
        <v>January, 2020</v>
      </c>
      <c r="C396" s="16" t="str">
        <f t="shared" si="21"/>
        <v>January, 2020´</v>
      </c>
      <c r="D396" s="3" t="s">
        <v>31</v>
      </c>
      <c r="E396" s="11" t="s">
        <v>3314</v>
      </c>
      <c r="F396" s="3" t="s">
        <v>32</v>
      </c>
      <c r="G396" s="3" t="s">
        <v>588</v>
      </c>
      <c r="H396" s="3" t="s">
        <v>102</v>
      </c>
      <c r="I396" s="3" t="s">
        <v>45</v>
      </c>
      <c r="J396" s="3" t="s">
        <v>34</v>
      </c>
      <c r="K396" s="3" t="s">
        <v>48</v>
      </c>
      <c r="L396" s="3" t="s">
        <v>679</v>
      </c>
      <c r="M396" s="4">
        <v>232420</v>
      </c>
      <c r="N396" s="4">
        <v>232.42</v>
      </c>
      <c r="O396" s="4">
        <v>3836000</v>
      </c>
      <c r="P396" t="str">
        <f>IF(ISNUMBER(SEARCH("BROWSER",L396)),"Picloran",IF(ISNUMBER(SEARCH("NAVIGATOR",L396)),"Picloran",IF(ISNUMBER(SEARCH("BIOZYME",L396)),"Mineral Fertilizer",IF(ISNUMBER(SEARCH("K-FOL",L396)),"Calcium Citrate",IF(ISNUMBER(SEARCH("FOLTRON",L396)),"NPK Fertilizer",IF(ISNUMBER(SEARCH("CYHALOTHRI",L396)),"Cyhalothrin",IF(ISNUMBER(SEARCH("ACEFATO",L396)),"Acephate",IF(ISNUMBER(SEARCH("ACEPHATE",L396)),"Acephate",IF(ISNUMBER(SEARCH("MICROTHIOL",L396)),"Sulfur",IF(ISNUMBER(SEARCH("PROPICONAZOLE",L396)),"Propiconazole",IF(ISNUMBER(SEARCH("METHOMYL",L396)),"Methomyl",IF(ISNUMBER(SEARCH("IMIDACLOPRID",L396)),"Imidacloprid",IF(ISNUMBER(SEARCH("ZONIC",L396)),"Amicarbazone",IF(ISNUMBER(SEARCH("CRESCENDO",L396)),"Triclopyr-Butyric",IF(ISNUMBER(SEARCH("IMAZETHAPYR",L396)),"Imazethapyr",IF(ISNUMBER(SEARCH("TRICLOPYR",L396)),"Triclopyr",IF(ISNUMBER(SEARCH("ISOPROPYLAMINE",L396)),"Isopropylamine",IF(ISNUMBER(SEARCH("ABAMECTIM",L396)),"Abamectin",IF(ISNUMBER(SEARCH("SPERTO",L396)),"Bifenthrin","FIX IT!")))))))))))))))))))</f>
        <v>Sulfur</v>
      </c>
      <c r="Q396" t="s">
        <v>3279</v>
      </c>
      <c r="R396" t="s">
        <v>3216</v>
      </c>
      <c r="S396">
        <f t="shared" si="22"/>
        <v>16.504603734618364</v>
      </c>
      <c r="T396" t="s">
        <v>3205</v>
      </c>
      <c r="U396" t="s">
        <v>3238</v>
      </c>
      <c r="V396" t="s">
        <v>3225</v>
      </c>
    </row>
    <row r="397" spans="1:22" ht="22" customHeight="1" x14ac:dyDescent="0.3">
      <c r="A397" s="5">
        <v>43847</v>
      </c>
      <c r="B397" s="16" t="str">
        <f t="shared" si="20"/>
        <v>January, 2020</v>
      </c>
      <c r="C397" s="16" t="str">
        <f t="shared" si="21"/>
        <v>January, 2020´</v>
      </c>
      <c r="D397" s="6" t="s">
        <v>31</v>
      </c>
      <c r="E397" s="11" t="s">
        <v>3314</v>
      </c>
      <c r="F397" s="6" t="s">
        <v>32</v>
      </c>
      <c r="G397" s="6" t="s">
        <v>588</v>
      </c>
      <c r="H397" s="6" t="s">
        <v>102</v>
      </c>
      <c r="I397" s="6" t="s">
        <v>45</v>
      </c>
      <c r="J397" s="6" t="s">
        <v>34</v>
      </c>
      <c r="K397" s="6" t="s">
        <v>48</v>
      </c>
      <c r="L397" s="6" t="s">
        <v>679</v>
      </c>
      <c r="M397" s="7">
        <v>232420</v>
      </c>
      <c r="N397" s="7">
        <v>232.42</v>
      </c>
      <c r="O397" s="7">
        <v>3836000</v>
      </c>
      <c r="P397" t="str">
        <f>IF(ISNUMBER(SEARCH("BROWSER",L397)),"Picloran",IF(ISNUMBER(SEARCH("NAVIGATOR",L397)),"Picloran",IF(ISNUMBER(SEARCH("BIOZYME",L397)),"Mineral Fertilizer",IF(ISNUMBER(SEARCH("K-FOL",L397)),"Calcium Citrate",IF(ISNUMBER(SEARCH("FOLTRON",L397)),"NPK Fertilizer",IF(ISNUMBER(SEARCH("CYHALOTHRI",L397)),"Cyhalothrin",IF(ISNUMBER(SEARCH("ACEFATO",L397)),"Acephate",IF(ISNUMBER(SEARCH("ACEPHATE",L397)),"Acephate",IF(ISNUMBER(SEARCH("MICROTHIOL",L397)),"Sulfur",IF(ISNUMBER(SEARCH("PROPICONAZOLE",L397)),"Propiconazole",IF(ISNUMBER(SEARCH("METHOMYL",L397)),"Methomyl",IF(ISNUMBER(SEARCH("IMIDACLOPRID",L397)),"Imidacloprid",IF(ISNUMBER(SEARCH("ZONIC",L397)),"Amicarbazone",IF(ISNUMBER(SEARCH("CRESCENDO",L397)),"Triclopyr-Butyric",IF(ISNUMBER(SEARCH("IMAZETHAPYR",L397)),"Imazethapyr",IF(ISNUMBER(SEARCH("TRICLOPYR",L397)),"Triclopyr",IF(ISNUMBER(SEARCH("ISOPROPYLAMINE",L397)),"Isopropylamine",IF(ISNUMBER(SEARCH("ABAMECTIM",L397)),"Abamectin",IF(ISNUMBER(SEARCH("SPERTO",L397)),"Bifenthrin","FIX IT!")))))))))))))))))))</f>
        <v>Sulfur</v>
      </c>
      <c r="Q397" t="s">
        <v>3279</v>
      </c>
      <c r="R397" t="s">
        <v>3216</v>
      </c>
      <c r="S397">
        <f t="shared" si="22"/>
        <v>16.504603734618364</v>
      </c>
      <c r="T397" t="s">
        <v>3259</v>
      </c>
      <c r="U397" t="s">
        <v>3230</v>
      </c>
      <c r="V397" t="s">
        <v>3225</v>
      </c>
    </row>
    <row r="398" spans="1:22" ht="22" customHeight="1" x14ac:dyDescent="0.3">
      <c r="A398" s="2">
        <v>43845</v>
      </c>
      <c r="B398" s="16" t="str">
        <f t="shared" si="20"/>
        <v>January, 2020</v>
      </c>
      <c r="C398" s="16" t="str">
        <f t="shared" si="21"/>
        <v>January, 2020´</v>
      </c>
      <c r="D398" s="3" t="s">
        <v>126</v>
      </c>
      <c r="E398" s="11" t="s">
        <v>3314</v>
      </c>
      <c r="F398" s="3" t="s">
        <v>56</v>
      </c>
      <c r="G398" s="3" t="s">
        <v>401</v>
      </c>
      <c r="H398" s="3" t="s">
        <v>316</v>
      </c>
      <c r="I398" s="3" t="s">
        <v>45</v>
      </c>
      <c r="J398" s="3" t="s">
        <v>34</v>
      </c>
      <c r="K398" s="3" t="s">
        <v>318</v>
      </c>
      <c r="L398" s="3" t="s">
        <v>680</v>
      </c>
      <c r="M398" s="4">
        <v>168840</v>
      </c>
      <c r="N398" s="4">
        <v>168.84</v>
      </c>
      <c r="O398" s="4">
        <v>560000</v>
      </c>
      <c r="P398" t="str">
        <f>IF(ISNUMBER(SEARCH("DIZONE",L398)),"Diuron",IF(ISNUMBER(SEARCH("GLUFOSINATE",L398)),"Glufosinate",IF(ISNUMBER(SEARCH("LAVA",L398)),"Tebuthiuron",IF(ISNUMBER(SEARCH("CARTAP",L398)),"Cartap Hydrochloride",IF(ISNUMBER(SEARCH("ZARTAN",L398)),"Metsulfuron",IF(ISNUMBER(SEARCH("METSULFURON",L398)),"Metsulfuron",IF(ISNUMBER(SEARCH("CHLORFLUAZURON",L398)),"Chlorfluazuron",IF(ISNUMBER(SEARCH("OMITE",L398)),"Propargite",IF(ISNUMBER(SEARCH("ORIS",L398)),"Amicarbazone",IF(ISNUMBER(SEARCH("AMICARBAZONE",L398)),"Amicarbazone",IF(ISNUMBER(SEARCH("2,4-D",L398)),"2,4-Dichlorophenoxyacetic Acid",IF(ISNUMBER(SEARCH("GLYPHOSATE",L398)),"Glyphosate",IF(ISNUMBER(SEARCH("FOMESAFEN",L398)),"Fomesafen","FIX IT!")))))))))))))</f>
        <v>Glyphosate</v>
      </c>
      <c r="Q398" t="s">
        <v>3218</v>
      </c>
      <c r="R398" t="s">
        <v>3198</v>
      </c>
      <c r="S398">
        <f t="shared" si="22"/>
        <v>3.3167495854063018</v>
      </c>
      <c r="T398" t="s">
        <v>3205</v>
      </c>
      <c r="U398" t="s">
        <v>3238</v>
      </c>
      <c r="V398" t="s">
        <v>3225</v>
      </c>
    </row>
    <row r="399" spans="1:22" ht="22" customHeight="1" x14ac:dyDescent="0.3">
      <c r="A399" s="5">
        <v>43844</v>
      </c>
      <c r="B399" s="16" t="str">
        <f t="shared" si="20"/>
        <v>January, 2020</v>
      </c>
      <c r="C399" s="16" t="str">
        <f t="shared" si="21"/>
        <v>January, 2020´</v>
      </c>
      <c r="D399" s="6" t="s">
        <v>31</v>
      </c>
      <c r="E399" s="11" t="s">
        <v>3314</v>
      </c>
      <c r="F399" s="6" t="s">
        <v>32</v>
      </c>
      <c r="G399" s="6" t="s">
        <v>36</v>
      </c>
      <c r="H399" s="6" t="s">
        <v>42</v>
      </c>
      <c r="I399" s="6" t="s">
        <v>45</v>
      </c>
      <c r="J399" s="6" t="s">
        <v>34</v>
      </c>
      <c r="K399" s="6" t="s">
        <v>48</v>
      </c>
      <c r="L399" s="6" t="s">
        <v>681</v>
      </c>
      <c r="M399" s="7">
        <v>37645</v>
      </c>
      <c r="N399" s="7">
        <v>37.65</v>
      </c>
      <c r="O399" s="7">
        <v>517000</v>
      </c>
      <c r="P399" t="s">
        <v>3214</v>
      </c>
      <c r="Q399" t="s">
        <v>3288</v>
      </c>
      <c r="R399" t="s">
        <v>3198</v>
      </c>
      <c r="S399">
        <f t="shared" si="22"/>
        <v>13.733563554256873</v>
      </c>
      <c r="T399" t="s">
        <v>3292</v>
      </c>
      <c r="U399" t="s">
        <v>3269</v>
      </c>
      <c r="V399" t="s">
        <v>3216</v>
      </c>
    </row>
    <row r="400" spans="1:22" ht="22" customHeight="1" x14ac:dyDescent="0.3">
      <c r="A400" s="2">
        <v>43844</v>
      </c>
      <c r="B400" s="16" t="str">
        <f t="shared" si="20"/>
        <v>January, 2020</v>
      </c>
      <c r="C400" s="16" t="str">
        <f t="shared" si="21"/>
        <v>January, 2020´</v>
      </c>
      <c r="D400" s="3" t="s">
        <v>31</v>
      </c>
      <c r="E400" s="11" t="s">
        <v>3314</v>
      </c>
      <c r="F400" s="3" t="s">
        <v>32</v>
      </c>
      <c r="G400" s="3" t="s">
        <v>36</v>
      </c>
      <c r="H400" s="3" t="s">
        <v>42</v>
      </c>
      <c r="I400" s="3" t="s">
        <v>45</v>
      </c>
      <c r="J400" s="3" t="s">
        <v>34</v>
      </c>
      <c r="K400" s="3" t="s">
        <v>48</v>
      </c>
      <c r="L400" s="3" t="s">
        <v>682</v>
      </c>
      <c r="M400" s="4">
        <v>35711</v>
      </c>
      <c r="N400" s="4">
        <v>35.71</v>
      </c>
      <c r="O400" s="4">
        <v>491000</v>
      </c>
      <c r="P400" t="str">
        <f>IF(ISNUMBER(SEARCH("THIRAM",L400)),"Thiram",IF(ISNUMBER(SEARCH("TEBUCONAZOLE",L400)),"Tebuconazole",IF(ISNUMBER(SEARCH("DIMETHYLAMINE",L400)),"Dimethylamine",IF(ISNUMBER(SEARCH("TRINCA",L400)),"Cyhalothrin",IF(ISNUMBER(SEARCH("CYHALOT",L400)),"Cyhalothrin",IF(ISNUMBER(SEARCH("PICLORAM",L400)),"Picloran",IF(ISNUMBER(SEARCH("PROPARGITE",L400)),"Propargite",IF(ISNUMBER(SEARCH("OMEGA",L400)),"Fertilizer",IF(ISNUMBER(SEARCH("ARTYS",L400)),"Dimethylamine",IF(ISNUMBER(SEARCH("ORTHOCIDE",L400)),"Captan","FIX IT!"))))))))))</f>
        <v>Dimethylamine</v>
      </c>
      <c r="Q400" t="s">
        <v>3254</v>
      </c>
      <c r="R400" t="s">
        <v>3216</v>
      </c>
      <c r="S400">
        <f t="shared" si="22"/>
        <v>13.749264932373778</v>
      </c>
      <c r="T400" t="s">
        <v>3250</v>
      </c>
      <c r="U400" t="s">
        <v>3248</v>
      </c>
      <c r="V400" t="s">
        <v>3237</v>
      </c>
    </row>
    <row r="401" spans="1:22" ht="22" customHeight="1" x14ac:dyDescent="0.3">
      <c r="A401" s="5">
        <v>43843</v>
      </c>
      <c r="B401" s="16" t="str">
        <f t="shared" si="20"/>
        <v>January, 2020</v>
      </c>
      <c r="C401" s="16" t="str">
        <f t="shared" si="21"/>
        <v>January, 2020´</v>
      </c>
      <c r="D401" s="6" t="s">
        <v>31</v>
      </c>
      <c r="E401" s="11" t="s">
        <v>3314</v>
      </c>
      <c r="F401" s="6" t="s">
        <v>32</v>
      </c>
      <c r="G401" s="6" t="s">
        <v>131</v>
      </c>
      <c r="H401" s="6" t="s">
        <v>113</v>
      </c>
      <c r="I401" s="6" t="s">
        <v>45</v>
      </c>
      <c r="J401" s="6" t="s">
        <v>34</v>
      </c>
      <c r="K401" s="6" t="s">
        <v>145</v>
      </c>
      <c r="L401" s="6" t="s">
        <v>683</v>
      </c>
      <c r="M401" s="7">
        <v>8100</v>
      </c>
      <c r="N401" s="7">
        <v>8.1</v>
      </c>
      <c r="O401" s="7">
        <v>103000</v>
      </c>
      <c r="P401" t="s">
        <v>3226</v>
      </c>
      <c r="Q401" t="str">
        <f>VLOOKUP(P401,T:V,2,FALSE)</f>
        <v>Barão</v>
      </c>
      <c r="R401" t="s">
        <v>3243</v>
      </c>
      <c r="S401">
        <f t="shared" si="22"/>
        <v>12.716049382716049</v>
      </c>
      <c r="T401" t="s">
        <v>3207</v>
      </c>
      <c r="U401" t="s">
        <v>3235</v>
      </c>
      <c r="V401" t="s">
        <v>3216</v>
      </c>
    </row>
    <row r="402" spans="1:22" ht="22" customHeight="1" x14ac:dyDescent="0.3">
      <c r="A402" s="2">
        <v>43843</v>
      </c>
      <c r="B402" s="16" t="str">
        <f t="shared" si="20"/>
        <v>January, 2020</v>
      </c>
      <c r="C402" s="16" t="str">
        <f t="shared" si="21"/>
        <v>January, 2020´</v>
      </c>
      <c r="D402" s="3" t="s">
        <v>206</v>
      </c>
      <c r="E402" s="11" t="s">
        <v>3314</v>
      </c>
      <c r="F402" s="3" t="s">
        <v>56</v>
      </c>
      <c r="G402" s="3" t="s">
        <v>108</v>
      </c>
      <c r="H402" s="3" t="s">
        <v>133</v>
      </c>
      <c r="I402" s="3" t="s">
        <v>45</v>
      </c>
      <c r="J402" s="3" t="s">
        <v>34</v>
      </c>
      <c r="K402" s="3" t="s">
        <v>293</v>
      </c>
      <c r="L402" s="3" t="s">
        <v>684</v>
      </c>
      <c r="M402" s="4">
        <v>5757</v>
      </c>
      <c r="N402" s="4">
        <v>5.76</v>
      </c>
      <c r="O402" s="4">
        <v>294000</v>
      </c>
      <c r="P402" t="str">
        <f>IF(ISNUMBER(SEARCH("BROWSER",L402)),"Picloran",IF(ISNUMBER(SEARCH("NAVIGATOR",L402)),"Picloran",IF(ISNUMBER(SEARCH("BIOZYME",L402)),"Mineral Fertilizer",IF(ISNUMBER(SEARCH("K-FOL",L402)),"Calcium Citrate",IF(ISNUMBER(SEARCH("FOLTRON",L402)),"NPK Fertilizer",IF(ISNUMBER(SEARCH("CYHALOTHRI",L402)),"Cyhalothrin",IF(ISNUMBER(SEARCH("ACEFATO",L402)),"Acephate",IF(ISNUMBER(SEARCH("ACEPHATE",L402)),"Acephate",IF(ISNUMBER(SEARCH("MICROTHIOL",L402)),"Sulfur",IF(ISNUMBER(SEARCH("PROPICONAZOLE",L402)),"Propiconazole",IF(ISNUMBER(SEARCH("METHOMYL",L402)),"Methomyl",IF(ISNUMBER(SEARCH("IMIDACLOPRID",L402)),"Imidacloprid",IF(ISNUMBER(SEARCH("ZONIC",L402)),"Amicarbazone",IF(ISNUMBER(SEARCH("CRESCENDO",L402)),"Triclopyr-Butyric",IF(ISNUMBER(SEARCH("IMAZETHAPYR",L402)),"Imazethapyr",IF(ISNUMBER(SEARCH("TRICLOPYR",L402)),"Triclopyr",IF(ISNUMBER(SEARCH("ISOPROPYLAMINE",L402)),"Isopropylamine",IF(ISNUMBER(SEARCH("ABAMECTIM",L402)),"Abamectin",IF(ISNUMBER(SEARCH("SPERTO",L402)),"Bifenthrin","FIX IT!")))))))))))))))))))</f>
        <v>Cyhalothrin</v>
      </c>
      <c r="Q402" t="s">
        <v>3248</v>
      </c>
      <c r="R402" t="s">
        <v>3237</v>
      </c>
      <c r="S402">
        <f t="shared" si="22"/>
        <v>51.068264721208962</v>
      </c>
      <c r="T402" t="s">
        <v>3226</v>
      </c>
      <c r="U402" t="s">
        <v>3261</v>
      </c>
      <c r="V402" t="s">
        <v>3243</v>
      </c>
    </row>
    <row r="403" spans="1:22" ht="22" customHeight="1" x14ac:dyDescent="0.3">
      <c r="A403" s="2">
        <v>43843</v>
      </c>
      <c r="B403" s="16" t="str">
        <f t="shared" si="20"/>
        <v>January, 2020</v>
      </c>
      <c r="C403" s="16" t="str">
        <f t="shared" si="21"/>
        <v>January, 2020´</v>
      </c>
      <c r="D403" s="3" t="s">
        <v>31</v>
      </c>
      <c r="E403" s="11" t="s">
        <v>3314</v>
      </c>
      <c r="F403" s="3" t="s">
        <v>32</v>
      </c>
      <c r="G403" s="3" t="s">
        <v>200</v>
      </c>
      <c r="H403" s="3" t="s">
        <v>113</v>
      </c>
      <c r="I403" s="3" t="s">
        <v>45</v>
      </c>
      <c r="J403" s="3" t="s">
        <v>34</v>
      </c>
      <c r="K403" s="3" t="s">
        <v>145</v>
      </c>
      <c r="L403" s="3" t="s">
        <v>686</v>
      </c>
      <c r="M403" s="4">
        <v>38800</v>
      </c>
      <c r="N403" s="4">
        <v>38.799999999999997</v>
      </c>
      <c r="O403" s="4">
        <v>496000</v>
      </c>
      <c r="P403" t="str">
        <f>IF(ISNUMBER(SEARCH("BROWSER",L403)),"Picloran",IF(ISNUMBER(SEARCH("NAVIGATOR",L403)),"Picloran",IF(ISNUMBER(SEARCH("BIOZYME",L403)),"Mineral Fertilizer",IF(ISNUMBER(SEARCH("K-FOL",L403)),"Calcium Citrate",IF(ISNUMBER(SEARCH("FOLTRON",L403)),"NPK Fertilizer",IF(ISNUMBER(SEARCH("CYHALOTHRI",L403)),"Cyhalothrin",IF(ISNUMBER(SEARCH("ACEFATO",L403)),"Acephate",IF(ISNUMBER(SEARCH("ACEPHATE",L403)),"Acephate",IF(ISNUMBER(SEARCH("MICROTHIOL",L403)),"Sulfur",IF(ISNUMBER(SEARCH("PROPICONAZOLE",L403)),"Propiconazole",IF(ISNUMBER(SEARCH("METHOMYL",L403)),"Methomyl",IF(ISNUMBER(SEARCH("IMIDACLOPRID",L403)),"Imidacloprid",IF(ISNUMBER(SEARCH("ZONIC",L403)),"Amicarbazone",IF(ISNUMBER(SEARCH("CRESCENDO",L403)),"Triclopyr-Butyric",IF(ISNUMBER(SEARCH("IMAZETHAPYR",L403)),"Imazethapyr",IF(ISNUMBER(SEARCH("TRICLOPYR",L403)),"Triclopyr",IF(ISNUMBER(SEARCH("ISOPROPYLAMINE",L403)),"Isopropylamine",IF(ISNUMBER(SEARCH("ABAMECTIM",L403)),"Abamectin",IF(ISNUMBER(SEARCH("SPERTO",L403)),"Bifenthrin","FIX IT!")))))))))))))))))))</f>
        <v>Bifenthrin</v>
      </c>
      <c r="Q403" t="s">
        <v>3238</v>
      </c>
      <c r="R403" t="s">
        <v>3243</v>
      </c>
      <c r="S403">
        <f t="shared" si="22"/>
        <v>12.783505154639176</v>
      </c>
      <c r="T403" t="s">
        <v>3205</v>
      </c>
      <c r="U403" t="s">
        <v>3238</v>
      </c>
      <c r="V403" t="s">
        <v>3225</v>
      </c>
    </row>
    <row r="404" spans="1:22" ht="22" customHeight="1" x14ac:dyDescent="0.3">
      <c r="A404" s="2">
        <v>43843</v>
      </c>
      <c r="B404" s="16" t="str">
        <f t="shared" si="20"/>
        <v>January, 2020</v>
      </c>
      <c r="C404" s="16" t="str">
        <f t="shared" si="21"/>
        <v>January, 2020´</v>
      </c>
      <c r="D404" s="3" t="s">
        <v>31</v>
      </c>
      <c r="E404" s="11" t="s">
        <v>3314</v>
      </c>
      <c r="F404" s="3" t="s">
        <v>32</v>
      </c>
      <c r="G404" s="3" t="s">
        <v>200</v>
      </c>
      <c r="H404" s="3" t="s">
        <v>113</v>
      </c>
      <c r="I404" s="3" t="s">
        <v>45</v>
      </c>
      <c r="J404" s="3" t="s">
        <v>34</v>
      </c>
      <c r="K404" s="3" t="s">
        <v>95</v>
      </c>
      <c r="L404" s="3" t="s">
        <v>688</v>
      </c>
      <c r="M404" s="4">
        <v>20728</v>
      </c>
      <c r="N404" s="4">
        <v>20.73</v>
      </c>
      <c r="O404" s="4">
        <v>66200</v>
      </c>
      <c r="P404" t="str">
        <f>IF(ISNUMBER(SEARCH("IMAZETAPYR",L404)),"Imazetapyr",IF(ISNUMBER(SEARCH("VITAVAX",L404)),"Carboxin",IF(ISNUMBER(SEARCH("CARBOXIN",L404)),"Carboxin",IF(ISNUMBER(SEARCH("CONDAX",L404)),"Imazetapyr",IF(ISNUMBER(SEARCH("CLETHODIM",L404)),"Clethodim",IF(ISNUMBER(SEARCH("JACARE",L404)),"2,4-D Acid",IF(ISNUMBER(SEARCH("LEOPARD",L404)),"Picloram",IF(ISNUMBER(SEARCH("ZOXYSTROBIN",L404)),"Azoxystrobin",IF(ISNUMBER(SEARCH("MANCOZEB",L404)),"Mancozeb",IF(ISNUMBER(SEARCH("AZOXYS",L404)),"Azoxystrobin",IF(ISNUMBER(SEARCH("FIPRON",L404)),"Fipronil",IF(ISNUMBER(SEARCH("ACEF",L404)),"Acephate",IF(ISNUMBER(SEARCH("ACETAMIPRID",L404)),"Acetamiprid",IF(ISNUMBER(SEARCH("ALUMINIUM PHOSPHIDE",L404)),"Aluminium Phosphide",IF(ISNUMBER(SEARCH("RANMAN",L404)),"Cyazofamid",IF(ISNUMBER(SEARCH("BIFENTRINA",L404)),"Bifenthrin","FIX IT!"))))))))))))))))</f>
        <v>Mancozeb</v>
      </c>
      <c r="Q404" t="s">
        <v>3231</v>
      </c>
      <c r="R404" t="s">
        <v>3242</v>
      </c>
      <c r="S404">
        <f t="shared" si="22"/>
        <v>3.1937475878039367</v>
      </c>
      <c r="T404" t="s">
        <v>3226</v>
      </c>
      <c r="U404" t="s">
        <v>3261</v>
      </c>
      <c r="V404" t="s">
        <v>3243</v>
      </c>
    </row>
    <row r="405" spans="1:22" ht="22" customHeight="1" x14ac:dyDescent="0.3">
      <c r="A405" s="5">
        <v>43843</v>
      </c>
      <c r="B405" s="16" t="str">
        <f t="shared" si="20"/>
        <v>January, 2020</v>
      </c>
      <c r="C405" s="16" t="str">
        <f t="shared" si="21"/>
        <v>January, 2020´</v>
      </c>
      <c r="D405" s="6" t="s">
        <v>31</v>
      </c>
      <c r="E405" s="11" t="s">
        <v>3314</v>
      </c>
      <c r="F405" s="6" t="s">
        <v>32</v>
      </c>
      <c r="G405" s="6" t="s">
        <v>200</v>
      </c>
      <c r="H405" s="6" t="s">
        <v>113</v>
      </c>
      <c r="I405" s="6" t="s">
        <v>45</v>
      </c>
      <c r="J405" s="6" t="s">
        <v>34</v>
      </c>
      <c r="K405" s="6" t="s">
        <v>145</v>
      </c>
      <c r="L405" s="6" t="s">
        <v>689</v>
      </c>
      <c r="M405" s="7">
        <v>46000</v>
      </c>
      <c r="N405" s="7">
        <v>46</v>
      </c>
      <c r="O405" s="7">
        <v>588000</v>
      </c>
      <c r="P405" t="str">
        <f>IF(ISNUMBER(SEARCH("BROWSER",L405)),"Picloran",IF(ISNUMBER(SEARCH("NAVIGATOR",L405)),"Picloran",IF(ISNUMBER(SEARCH("BIOZYME",L405)),"Mineral Fertilizer",IF(ISNUMBER(SEARCH("K-FOL",L405)),"Calcium Citrate",IF(ISNUMBER(SEARCH("FOLTRON",L405)),"NPK Fertilizer",IF(ISNUMBER(SEARCH("CYHALOTHRI",L405)),"Cyhalothrin",IF(ISNUMBER(SEARCH("ACEFATO",L405)),"Acephate",IF(ISNUMBER(SEARCH("ACEPHATE",L405)),"Acephate",IF(ISNUMBER(SEARCH("MICROTHIOL",L405)),"Sulfur",IF(ISNUMBER(SEARCH("PROPICONAZOLE",L405)),"Propiconazole",IF(ISNUMBER(SEARCH("METHOMYL",L405)),"Methomyl",IF(ISNUMBER(SEARCH("IMIDACLOPRID",L405)),"Imidacloprid",IF(ISNUMBER(SEARCH("ZONIC",L405)),"Amicarbazone",IF(ISNUMBER(SEARCH("CRESCENDO",L405)),"Triclopyr-Butyric",IF(ISNUMBER(SEARCH("IMAZETHAPYR",L405)),"Imazethapyr",IF(ISNUMBER(SEARCH("TRICLOPYR",L405)),"Triclopyr",IF(ISNUMBER(SEARCH("ISOPROPYLAMINE",L405)),"Isopropylamine",IF(ISNUMBER(SEARCH("ABAMECTIM",L405)),"Abamectin",IF(ISNUMBER(SEARCH("SPERTO",L405)),"Bifenthrin","FIX IT!")))))))))))))))))))</f>
        <v>Bifenthrin</v>
      </c>
      <c r="Q405" t="s">
        <v>3238</v>
      </c>
      <c r="R405" t="s">
        <v>3243</v>
      </c>
      <c r="S405">
        <f t="shared" si="22"/>
        <v>12.782608695652174</v>
      </c>
      <c r="T405" t="s">
        <v>3260</v>
      </c>
      <c r="U405" t="s">
        <v>3215</v>
      </c>
      <c r="V405" t="s">
        <v>3216</v>
      </c>
    </row>
    <row r="406" spans="1:22" ht="22" customHeight="1" x14ac:dyDescent="0.3">
      <c r="A406" s="5">
        <v>43843</v>
      </c>
      <c r="B406" s="16" t="str">
        <f t="shared" si="20"/>
        <v>January, 2020</v>
      </c>
      <c r="C406" s="16" t="str">
        <f t="shared" si="21"/>
        <v>January, 2020´</v>
      </c>
      <c r="D406" s="6" t="s">
        <v>31</v>
      </c>
      <c r="E406" s="11" t="s">
        <v>3314</v>
      </c>
      <c r="F406" s="6" t="s">
        <v>32</v>
      </c>
      <c r="G406" s="6" t="s">
        <v>200</v>
      </c>
      <c r="H406" s="6" t="s">
        <v>113</v>
      </c>
      <c r="I406" s="6" t="s">
        <v>45</v>
      </c>
      <c r="J406" s="6" t="s">
        <v>34</v>
      </c>
      <c r="K406" s="6" t="s">
        <v>145</v>
      </c>
      <c r="L406" s="6" t="s">
        <v>691</v>
      </c>
      <c r="M406" s="7">
        <v>46100</v>
      </c>
      <c r="N406" s="7">
        <v>46.1</v>
      </c>
      <c r="O406" s="7">
        <v>589000</v>
      </c>
      <c r="P406" t="str">
        <f>IF(ISNUMBER(SEARCH("BROWSER",L406)),"Picloran",IF(ISNUMBER(SEARCH("NAVIGATOR",L406)),"Picloran",IF(ISNUMBER(SEARCH("BIOZYME",L406)),"Mineral Fertilizer",IF(ISNUMBER(SEARCH("K-FOL",L406)),"Calcium Citrate",IF(ISNUMBER(SEARCH("FOLTRON",L406)),"NPK Fertilizer",IF(ISNUMBER(SEARCH("CYHALOTHRI",L406)),"Cyhalothrin",IF(ISNUMBER(SEARCH("ACEFATO",L406)),"Acephate",IF(ISNUMBER(SEARCH("ACEPHATE",L406)),"Acephate",IF(ISNUMBER(SEARCH("MICROTHIOL",L406)),"Sulfur",IF(ISNUMBER(SEARCH("PROPICONAZOLE",L406)),"Propiconazole",IF(ISNUMBER(SEARCH("METHOMYL",L406)),"Methomyl",IF(ISNUMBER(SEARCH("IMIDACLOPRID",L406)),"Imidacloprid",IF(ISNUMBER(SEARCH("ZONIC",L406)),"Amicarbazone",IF(ISNUMBER(SEARCH("CRESCENDO",L406)),"Triclopyr-Butyric",IF(ISNUMBER(SEARCH("IMAZETHAPYR",L406)),"Imazethapyr",IF(ISNUMBER(SEARCH("TRICLOPYR",L406)),"Triclopyr",IF(ISNUMBER(SEARCH("ISOPROPYLAMINE",L406)),"Isopropylamine",IF(ISNUMBER(SEARCH("ABAMECTIM",L406)),"Abamectin",IF(ISNUMBER(SEARCH("SPERTO",L406)),"Bifenthrin","FIX IT!")))))))))))))))))))</f>
        <v>Bifenthrin</v>
      </c>
      <c r="Q406" t="s">
        <v>3238</v>
      </c>
      <c r="R406" t="s">
        <v>3243</v>
      </c>
      <c r="S406">
        <f t="shared" si="22"/>
        <v>12.776572668112799</v>
      </c>
      <c r="T406" t="s">
        <v>3218</v>
      </c>
      <c r="U406" t="s">
        <v>3218</v>
      </c>
      <c r="V406" t="s">
        <v>3198</v>
      </c>
    </row>
    <row r="407" spans="1:22" ht="22" customHeight="1" x14ac:dyDescent="0.3">
      <c r="A407" s="2">
        <v>43842</v>
      </c>
      <c r="B407" s="16" t="str">
        <f t="shared" si="20"/>
        <v>January, 2020</v>
      </c>
      <c r="C407" s="16" t="str">
        <f t="shared" si="21"/>
        <v>January, 2020´</v>
      </c>
      <c r="D407" s="3" t="s">
        <v>31</v>
      </c>
      <c r="E407" s="11" t="s">
        <v>3314</v>
      </c>
      <c r="F407" s="3" t="s">
        <v>32</v>
      </c>
      <c r="G407" s="3" t="s">
        <v>131</v>
      </c>
      <c r="H407" s="3" t="s">
        <v>113</v>
      </c>
      <c r="I407" s="3" t="s">
        <v>45</v>
      </c>
      <c r="J407" s="3" t="s">
        <v>34</v>
      </c>
      <c r="K407" s="3" t="s">
        <v>145</v>
      </c>
      <c r="L407" s="3" t="s">
        <v>692</v>
      </c>
      <c r="M407" s="4">
        <v>17400</v>
      </c>
      <c r="N407" s="4">
        <v>17.399999999999999</v>
      </c>
      <c r="O407" s="4">
        <v>222000</v>
      </c>
      <c r="P407" t="str">
        <f>IF(ISNUMBER(SEARCH("IMAZETAPYR",L407)),"Imazetapyr",IF(ISNUMBER(SEARCH("VITAVAX",L407)),"Carboxin",IF(ISNUMBER(SEARCH("CARBOXIN",L407)),"Carboxin",IF(ISNUMBER(SEARCH("CONDAX",L407)),"Imazetapyr",IF(ISNUMBER(SEARCH("CLETHODIM",L407)),"Clethodim",IF(ISNUMBER(SEARCH("JACARE",L407)),"2,4-D Acid",IF(ISNUMBER(SEARCH("LEOPARD",L407)),"Picloram",IF(ISNUMBER(SEARCH("ZOXYSTROBIN",L407)),"Azoxystrobin",IF(ISNUMBER(SEARCH("MANCOZEB",L407)),"Mancozeb",IF(ISNUMBER(SEARCH("AZOXYS",L407)),"Azoxystrobin",IF(ISNUMBER(SEARCH("FIPRON",L407)),"Fipronil",IF(ISNUMBER(SEARCH("ACEF",L407)),"Acephate",IF(ISNUMBER(SEARCH("ACETAMIPRID",L407)),"Acetamiprid",IF(ISNUMBER(SEARCH("ALUMINIUM PHOSPHIDE",L407)),"Aluminium Phosphide",IF(ISNUMBER(SEARCH("RANMAN",L407)),"Cyazofamid",IF(ISNUMBER(SEARCH("BIFENTRINA",L407)),"Bifenthrin","FIX IT!"))))))))))))))))</f>
        <v>Acetamiprid</v>
      </c>
      <c r="Q407" t="s">
        <v>3234</v>
      </c>
      <c r="R407" t="s">
        <v>3243</v>
      </c>
      <c r="S407">
        <f t="shared" si="22"/>
        <v>12.758620689655173</v>
      </c>
      <c r="T407" t="s">
        <v>3297</v>
      </c>
      <c r="U407" t="s">
        <v>3281</v>
      </c>
      <c r="V407" t="s">
        <v>3198</v>
      </c>
    </row>
    <row r="408" spans="1:22" ht="22" customHeight="1" x14ac:dyDescent="0.3">
      <c r="A408" s="5">
        <v>43842</v>
      </c>
      <c r="B408" s="16" t="str">
        <f t="shared" si="20"/>
        <v>January, 2020</v>
      </c>
      <c r="C408" s="16" t="str">
        <f t="shared" si="21"/>
        <v>January, 2020´</v>
      </c>
      <c r="D408" s="6" t="s">
        <v>31</v>
      </c>
      <c r="E408" s="11" t="s">
        <v>3314</v>
      </c>
      <c r="F408" s="6" t="s">
        <v>32</v>
      </c>
      <c r="G408" s="6" t="s">
        <v>224</v>
      </c>
      <c r="H408" s="6" t="s">
        <v>321</v>
      </c>
      <c r="I408" s="6" t="s">
        <v>45</v>
      </c>
      <c r="J408" s="6" t="s">
        <v>34</v>
      </c>
      <c r="K408" s="6" t="s">
        <v>364</v>
      </c>
      <c r="L408" s="6" t="s">
        <v>693</v>
      </c>
      <c r="M408" s="7">
        <v>33360</v>
      </c>
      <c r="N408" s="7">
        <v>33.36</v>
      </c>
      <c r="O408" s="7">
        <v>3759000</v>
      </c>
      <c r="P408" t="str">
        <f>IF(ISNUMBER(SEARCH("DIZONE",L408)),"Diuron",IF(ISNUMBER(SEARCH("GLUFOSINATE",L408)),"Glufosinate",IF(ISNUMBER(SEARCH("LAVA",L408)),"Tebuthiuron",IF(ISNUMBER(SEARCH("CARTAP",L408)),"Cartap Hydrochloride",IF(ISNUMBER(SEARCH("ZARTAN",L408)),"Metsulfuron",IF(ISNUMBER(SEARCH("METSULFURON",L408)),"Metsulfuron",IF(ISNUMBER(SEARCH("CHLORFLUAZURON",L408)),"Chlorfluazuron",IF(ISNUMBER(SEARCH("OMITE",L408)),"Propargite",IF(ISNUMBER(SEARCH("ORIS",L408)),"Amicarbazone",IF(ISNUMBER(SEARCH("AMICARBAZONE",L408)),"Amicarbazone",IF(ISNUMBER(SEARCH("2,4-D",L408)),"2,4-Dichlorophenoxyacetic Acid",IF(ISNUMBER(SEARCH("GLYPHOSATE",L408)),"Glyphosate",IF(ISNUMBER(SEARCH("FOMESAFEN",L408)),"Fomesafen","FIX IT!")))))))))))))</f>
        <v>Amicarbazone</v>
      </c>
      <c r="Q408" t="s">
        <v>3229</v>
      </c>
      <c r="R408" t="s">
        <v>3198</v>
      </c>
      <c r="S408">
        <f t="shared" si="22"/>
        <v>112.67985611510791</v>
      </c>
      <c r="T408" t="s">
        <v>3200</v>
      </c>
      <c r="U408" t="s">
        <v>3234</v>
      </c>
      <c r="V408" t="s">
        <v>3225</v>
      </c>
    </row>
    <row r="409" spans="1:22" ht="22" customHeight="1" x14ac:dyDescent="0.3">
      <c r="A409" s="5">
        <v>43839</v>
      </c>
      <c r="B409" s="16" t="str">
        <f t="shared" si="20"/>
        <v>January, 2020</v>
      </c>
      <c r="C409" s="16" t="str">
        <f t="shared" si="21"/>
        <v>January, 2020´</v>
      </c>
      <c r="D409" s="6" t="s">
        <v>31</v>
      </c>
      <c r="E409" s="11" t="s">
        <v>3314</v>
      </c>
      <c r="F409" s="6" t="s">
        <v>32</v>
      </c>
      <c r="G409" s="6" t="s">
        <v>244</v>
      </c>
      <c r="H409" s="6" t="s">
        <v>474</v>
      </c>
      <c r="I409" s="6" t="s">
        <v>45</v>
      </c>
      <c r="J409" s="6" t="s">
        <v>34</v>
      </c>
      <c r="K409" s="6" t="s">
        <v>187</v>
      </c>
      <c r="L409" s="6" t="s">
        <v>695</v>
      </c>
      <c r="M409" s="7">
        <v>73200</v>
      </c>
      <c r="N409" s="7">
        <v>73.2</v>
      </c>
      <c r="O409" s="7">
        <v>664000</v>
      </c>
      <c r="P409" t="str">
        <f>IF(ISNUMBER(SEARCH("GLIFOSATO",L409)),"Glyphosate",IF(ISNUMBER(SEARCH("TRICLON",L409)),"Triclopyr",IF(ISNUMBER(SEARCH("ABAMECTIN",L409)),"Abamectin",IF(ISNUMBER(SEARCH("ANCOSAR",L409)),"Sodium Hydrogen Methylarsonate",IF(ISNUMBER(SEARCH("PERITO",L409)),"Acephate","FIX IT!")))))</f>
        <v>Sodium Hydrogen Methylarsonate</v>
      </c>
      <c r="Q409" t="s">
        <v>3281</v>
      </c>
      <c r="R409" t="s">
        <v>3198</v>
      </c>
      <c r="S409">
        <f t="shared" si="22"/>
        <v>9.0710382513661205</v>
      </c>
      <c r="T409" t="s">
        <v>3259</v>
      </c>
      <c r="U409" t="s">
        <v>3230</v>
      </c>
      <c r="V409" t="s">
        <v>3225</v>
      </c>
    </row>
    <row r="410" spans="1:22" ht="22" customHeight="1" x14ac:dyDescent="0.3">
      <c r="A410" s="5">
        <v>43836</v>
      </c>
      <c r="B410" s="16" t="str">
        <f t="shared" si="20"/>
        <v>January, 2020</v>
      </c>
      <c r="C410" s="16" t="str">
        <f t="shared" si="21"/>
        <v>January, 2020´</v>
      </c>
      <c r="D410" s="6" t="s">
        <v>31</v>
      </c>
      <c r="E410" s="11" t="s">
        <v>3314</v>
      </c>
      <c r="F410" s="6" t="s">
        <v>32</v>
      </c>
      <c r="G410" s="6" t="s">
        <v>200</v>
      </c>
      <c r="H410" s="6" t="s">
        <v>210</v>
      </c>
      <c r="I410" s="6" t="s">
        <v>45</v>
      </c>
      <c r="J410" s="6" t="s">
        <v>34</v>
      </c>
      <c r="K410" s="6" t="s">
        <v>145</v>
      </c>
      <c r="L410" s="6" t="s">
        <v>697</v>
      </c>
      <c r="M410" s="7">
        <v>23000</v>
      </c>
      <c r="N410" s="7">
        <v>23</v>
      </c>
      <c r="O410" s="7">
        <v>294000</v>
      </c>
      <c r="P410" t="str">
        <f>IF(ISNUMBER(SEARCH("BROWSER",L410)),"Picloran",IF(ISNUMBER(SEARCH("NAVIGATOR",L410)),"Picloran",IF(ISNUMBER(SEARCH("BIOZYME",L410)),"Mineral Fertilizer",IF(ISNUMBER(SEARCH("K-FOL",L410)),"Calcium Citrate",IF(ISNUMBER(SEARCH("FOLTRON",L410)),"NPK Fertilizer",IF(ISNUMBER(SEARCH("CYHALOTHRI",L410)),"Cyhalothrin",IF(ISNUMBER(SEARCH("ACEFATO",L410)),"Acephate",IF(ISNUMBER(SEARCH("ACEPHATE",L410)),"Acephate",IF(ISNUMBER(SEARCH("MICROTHIOL",L410)),"Sulfur",IF(ISNUMBER(SEARCH("PROPICONAZOLE",L410)),"Propiconazole",IF(ISNUMBER(SEARCH("METHOMYL",L410)),"Methomyl",IF(ISNUMBER(SEARCH("IMIDACLOPRID",L410)),"Imidacloprid",IF(ISNUMBER(SEARCH("ZONIC",L410)),"Amicarbazone",IF(ISNUMBER(SEARCH("CRESCENDO",L410)),"Triclopyr-Butyric",IF(ISNUMBER(SEARCH("IMAZETHAPYR",L410)),"Imazethapyr",IF(ISNUMBER(SEARCH("TRICLOPYR",L410)),"Triclopyr",IF(ISNUMBER(SEARCH("ISOPROPYLAMINE",L410)),"Isopropylamine",IF(ISNUMBER(SEARCH("ABAMECTIM",L410)),"Abamectin",IF(ISNUMBER(SEARCH("SPERTO",L410)),"Bifenthrin","FIX IT!")))))))))))))))))))</f>
        <v>Bifenthrin</v>
      </c>
      <c r="Q410" t="s">
        <v>3238</v>
      </c>
      <c r="R410" t="s">
        <v>3243</v>
      </c>
      <c r="S410">
        <f t="shared" si="22"/>
        <v>12.782608695652174</v>
      </c>
      <c r="T410" t="s">
        <v>3205</v>
      </c>
      <c r="U410" t="s">
        <v>3238</v>
      </c>
      <c r="V410" t="s">
        <v>3225</v>
      </c>
    </row>
    <row r="411" spans="1:22" ht="22" customHeight="1" x14ac:dyDescent="0.3">
      <c r="A411" s="2">
        <v>43836</v>
      </c>
      <c r="B411" s="16" t="str">
        <f t="shared" si="20"/>
        <v>January, 2020</v>
      </c>
      <c r="C411" s="16" t="str">
        <f t="shared" si="21"/>
        <v>January, 2020´</v>
      </c>
      <c r="D411" s="3" t="s">
        <v>31</v>
      </c>
      <c r="E411" s="11" t="s">
        <v>3314</v>
      </c>
      <c r="F411" s="3" t="s">
        <v>32</v>
      </c>
      <c r="G411" s="3" t="s">
        <v>218</v>
      </c>
      <c r="H411" s="3" t="s">
        <v>133</v>
      </c>
      <c r="I411" s="3" t="s">
        <v>45</v>
      </c>
      <c r="J411" s="3" t="s">
        <v>34</v>
      </c>
      <c r="K411" s="3" t="s">
        <v>116</v>
      </c>
      <c r="L411" s="3" t="s">
        <v>670</v>
      </c>
      <c r="M411" s="4">
        <v>51280</v>
      </c>
      <c r="N411" s="4">
        <v>51.28</v>
      </c>
      <c r="O411" s="4">
        <v>862000</v>
      </c>
      <c r="P411" t="str">
        <f>IF(ISNUMBER(SEARCH("BROWSER",L411)),"Picloran",IF(ISNUMBER(SEARCH("NAVIGATOR",L411)),"Picloran",IF(ISNUMBER(SEARCH("BIOZYME",L411)),"Mineral Fertilizer",IF(ISNUMBER(SEARCH("K-FOL",L411)),"Calcium Citrate",IF(ISNUMBER(SEARCH("FOLTRON",L411)),"NPK Fertilizer",IF(ISNUMBER(SEARCH("CYHALOTHRI",L411)),"Cyhalothrin",IF(ISNUMBER(SEARCH("ACEFATO",L411)),"Acephate",IF(ISNUMBER(SEARCH("ACEPHATE",L411)),"Acephate",IF(ISNUMBER(SEARCH("MICROTHIOL",L411)),"Sulfur",IF(ISNUMBER(SEARCH("PROPICONAZOLE",L411)),"Propiconazole",IF(ISNUMBER(SEARCH("METHOMYL",L411)),"Methomyl",IF(ISNUMBER(SEARCH("IMIDACLOPRID",L411)),"Imidacloprid",IF(ISNUMBER(SEARCH("ZONIC",L411)),"Amicarbazone",IF(ISNUMBER(SEARCH("CRESCENDO",L411)),"Triclopyr-Butyric",IF(ISNUMBER(SEARCH("IMAZETHAPYR",L411)),"Imazethapyr",IF(ISNUMBER(SEARCH("TRICLOPYR",L411)),"Triclopyr",IF(ISNUMBER(SEARCH("ISOPROPYLAMINE",L411)),"Isopropylamine",IF(ISNUMBER(SEARCH("ABAMECTIM",L411)),"Abamectin",IF(ISNUMBER(SEARCH("SPERTO",L411)),"Bifenthrin","FIX IT!")))))))))))))))))))</f>
        <v>Acephate</v>
      </c>
      <c r="Q411" t="s">
        <v>3230</v>
      </c>
      <c r="R411" t="s">
        <v>3243</v>
      </c>
      <c r="S411">
        <f t="shared" si="22"/>
        <v>16.809672386895475</v>
      </c>
      <c r="T411" t="s">
        <v>3205</v>
      </c>
      <c r="U411" t="s">
        <v>3238</v>
      </c>
      <c r="V411" t="s">
        <v>3225</v>
      </c>
    </row>
    <row r="412" spans="1:22" ht="22" customHeight="1" x14ac:dyDescent="0.3">
      <c r="A412" s="2">
        <v>43836</v>
      </c>
      <c r="B412" s="16" t="str">
        <f t="shared" si="20"/>
        <v>January, 2020</v>
      </c>
      <c r="C412" s="16" t="str">
        <f t="shared" si="21"/>
        <v>January, 2020´</v>
      </c>
      <c r="D412" s="3" t="s">
        <v>31</v>
      </c>
      <c r="E412" s="11" t="s">
        <v>3314</v>
      </c>
      <c r="F412" s="3" t="s">
        <v>32</v>
      </c>
      <c r="G412" s="3" t="s">
        <v>200</v>
      </c>
      <c r="H412" s="3" t="s">
        <v>113</v>
      </c>
      <c r="I412" s="3" t="s">
        <v>45</v>
      </c>
      <c r="J412" s="3" t="s">
        <v>34</v>
      </c>
      <c r="K412" s="3" t="s">
        <v>145</v>
      </c>
      <c r="L412" s="3" t="s">
        <v>699</v>
      </c>
      <c r="M412" s="4">
        <v>46000</v>
      </c>
      <c r="N412" s="4">
        <v>46</v>
      </c>
      <c r="O412" s="4">
        <v>588000</v>
      </c>
      <c r="P412" t="str">
        <f>IF(ISNUMBER(SEARCH("BROWSER",L412)),"Picloran",IF(ISNUMBER(SEARCH("NAVIGATOR",L412)),"Picloran",IF(ISNUMBER(SEARCH("BIOZYME",L412)),"Mineral Fertilizer",IF(ISNUMBER(SEARCH("K-FOL",L412)),"Calcium Citrate",IF(ISNUMBER(SEARCH("FOLTRON",L412)),"NPK Fertilizer",IF(ISNUMBER(SEARCH("CYHALOTHRI",L412)),"Cyhalothrin",IF(ISNUMBER(SEARCH("ACEFATO",L412)),"Acephate",IF(ISNUMBER(SEARCH("ACEPHATE",L412)),"Acephate",IF(ISNUMBER(SEARCH("MICROTHIOL",L412)),"Sulfur",IF(ISNUMBER(SEARCH("PROPICONAZOLE",L412)),"Propiconazole",IF(ISNUMBER(SEARCH("METHOMYL",L412)),"Methomyl",IF(ISNUMBER(SEARCH("IMIDACLOPRID",L412)),"Imidacloprid",IF(ISNUMBER(SEARCH("ZONIC",L412)),"Amicarbazone",IF(ISNUMBER(SEARCH("CRESCENDO",L412)),"Triclopyr-Butyric",IF(ISNUMBER(SEARCH("IMAZETHAPYR",L412)),"Imazethapyr",IF(ISNUMBER(SEARCH("TRICLOPYR",L412)),"Triclopyr",IF(ISNUMBER(SEARCH("ISOPROPYLAMINE",L412)),"Isopropylamine",IF(ISNUMBER(SEARCH("ABAMECTIM",L412)),"Abamectin",IF(ISNUMBER(SEARCH("SPERTO",L412)),"Bifenthrin","FIX IT!")))))))))))))))))))</f>
        <v>Bifenthrin</v>
      </c>
      <c r="Q412" t="s">
        <v>3238</v>
      </c>
      <c r="R412" t="s">
        <v>3243</v>
      </c>
      <c r="S412">
        <f t="shared" si="22"/>
        <v>12.782608695652174</v>
      </c>
      <c r="T412" t="s">
        <v>3200</v>
      </c>
      <c r="U412" t="s">
        <v>3234</v>
      </c>
      <c r="V412" t="s">
        <v>3225</v>
      </c>
    </row>
    <row r="413" spans="1:22" ht="22" customHeight="1" x14ac:dyDescent="0.3">
      <c r="A413" s="5">
        <v>43836</v>
      </c>
      <c r="B413" s="16" t="str">
        <f t="shared" si="20"/>
        <v>January, 2020</v>
      </c>
      <c r="C413" s="16" t="str">
        <f t="shared" si="21"/>
        <v>January, 2020´</v>
      </c>
      <c r="D413" s="6" t="s">
        <v>31</v>
      </c>
      <c r="E413" s="11" t="s">
        <v>3314</v>
      </c>
      <c r="F413" s="6" t="s">
        <v>56</v>
      </c>
      <c r="G413" s="6" t="s">
        <v>77</v>
      </c>
      <c r="H413" s="6" t="s">
        <v>82</v>
      </c>
      <c r="I413" s="6" t="s">
        <v>45</v>
      </c>
      <c r="J413" s="6" t="s">
        <v>34</v>
      </c>
      <c r="K413" s="6" t="s">
        <v>84</v>
      </c>
      <c r="L413" s="6" t="s">
        <v>238</v>
      </c>
      <c r="M413" s="7">
        <v>115838</v>
      </c>
      <c r="N413" s="7">
        <v>115.84</v>
      </c>
      <c r="O413" s="7">
        <v>457000</v>
      </c>
      <c r="P413" t="str">
        <f>IF(ISNUMBER(SEARCH("BROWSER",L413)),"Picloran",IF(ISNUMBER(SEARCH("NAVIGATOR",L413)),"Picloran",IF(ISNUMBER(SEARCH("BIOZYME",L413)),"Mineral Fertilizer",IF(ISNUMBER(SEARCH("K-FOL",L413)),"Calcium Citrate",IF(ISNUMBER(SEARCH("FOLTRON",L413)),"NPK Fertilizer",IF(ISNUMBER(SEARCH("CYHALOTHRI",L413)),"Cyhalothrin",IF(ISNUMBER(SEARCH("ACEFATO",L413)),"Acephate",IF(ISNUMBER(SEARCH("ACEPHATE",L413)),"Acephate",IF(ISNUMBER(SEARCH("MICROTHIOL",L413)),"Sulfur",IF(ISNUMBER(SEARCH("PROPICONAZOLE",L413)),"Propiconazole",IF(ISNUMBER(SEARCH("METHOMYL",L413)),"Methomyl",IF(ISNUMBER(SEARCH("IMIDACLOPRID",L413)),"Imidacloprid",IF(ISNUMBER(SEARCH("ZONIC",L413)),"Amicarbazone",IF(ISNUMBER(SEARCH("CRESCENDO",L413)),"Triclopyr-Butyric",IF(ISNUMBER(SEARCH("IMAZETHAPYR",L413)),"Imazethapyr",IF(ISNUMBER(SEARCH("TRICLOPYR",L413)),"Triclopyr",IF(ISNUMBER(SEARCH("ISOPROPYLAMINE",L413)),"Isopropylamine",IF(ISNUMBER(SEARCH("ABAMECTIM",L413)),"Abamectin",IF(ISNUMBER(SEARCH("SPERTO",L413)),"Bifenthrin","FIX IT!")))))))))))))))))))</f>
        <v>Isopropylamine</v>
      </c>
      <c r="Q413" t="s">
        <v>3269</v>
      </c>
      <c r="R413" t="s">
        <v>3216</v>
      </c>
      <c r="S413">
        <f t="shared" si="22"/>
        <v>3.9451647991160068</v>
      </c>
      <c r="T413" t="s">
        <v>3295</v>
      </c>
      <c r="U413" t="s">
        <v>3229</v>
      </c>
      <c r="V413" t="s">
        <v>3198</v>
      </c>
    </row>
    <row r="414" spans="1:22" ht="22" customHeight="1" x14ac:dyDescent="0.3">
      <c r="A414" s="2">
        <v>43836</v>
      </c>
      <c r="B414" s="16" t="str">
        <f t="shared" si="20"/>
        <v>January, 2020</v>
      </c>
      <c r="C414" s="16" t="str">
        <f t="shared" si="21"/>
        <v>January, 2020´</v>
      </c>
      <c r="D414" s="3" t="s">
        <v>31</v>
      </c>
      <c r="E414" s="11" t="s">
        <v>3314</v>
      </c>
      <c r="F414" s="3" t="s">
        <v>32</v>
      </c>
      <c r="G414" s="3" t="s">
        <v>131</v>
      </c>
      <c r="H414" s="3" t="s">
        <v>113</v>
      </c>
      <c r="I414" s="3" t="s">
        <v>45</v>
      </c>
      <c r="J414" s="3" t="s">
        <v>34</v>
      </c>
      <c r="K414" s="3" t="s">
        <v>135</v>
      </c>
      <c r="L414" s="3" t="s">
        <v>700</v>
      </c>
      <c r="M414" s="4">
        <v>21375</v>
      </c>
      <c r="N414" s="4">
        <v>21.38</v>
      </c>
      <c r="O414" s="4">
        <v>484000</v>
      </c>
      <c r="P414" t="str">
        <f>IF(ISNUMBER(SEARCH("BROWSER",L414)),"Picloran",IF(ISNUMBER(SEARCH("NAVIGATOR",L414)),"Picloran",IF(ISNUMBER(SEARCH("BIOZYME",L414)),"Mineral Fertilizer",IF(ISNUMBER(SEARCH("K-FOL",L414)),"Calcium Citrate",IF(ISNUMBER(SEARCH("FOLTRON",L414)),"NPK Fertilizer",IF(ISNUMBER(SEARCH("CYHALOTHRI",L414)),"Cyhalothrin",IF(ISNUMBER(SEARCH("ACEFATO",L414)),"Acephate",IF(ISNUMBER(SEARCH("ACEPHATE",L414)),"Acephate",IF(ISNUMBER(SEARCH("MICROTHIOL",L414)),"Sulfur",IF(ISNUMBER(SEARCH("PROPICONAZOLE",L414)),"Propiconazole",IF(ISNUMBER(SEARCH("METHOMYL",L414)),"Methomyl",IF(ISNUMBER(SEARCH("IMIDACLOPRID",L414)),"Imidacloprid",IF(ISNUMBER(SEARCH("ZONIC",L414)),"Amicarbazone",IF(ISNUMBER(SEARCH("CRESCENDO",L414)),"Triclopyr-Butyric",IF(ISNUMBER(SEARCH("IMAZETHAPYR",L414)),"Imazethapyr",IF(ISNUMBER(SEARCH("TRICLOPYR",L414)),"Triclopyr",IF(ISNUMBER(SEARCH("ISOPROPYLAMINE",L414)),"Isopropylamine",IF(ISNUMBER(SEARCH("ABAMECTIM",L414)),"Abamectin",IF(ISNUMBER(SEARCH("SPERTO",L414)),"Bifenthrin","FIX IT!")))))))))))))))))))</f>
        <v>Cyhalothrin</v>
      </c>
      <c r="Q414" t="s">
        <v>3248</v>
      </c>
      <c r="R414" t="s">
        <v>3237</v>
      </c>
      <c r="S414">
        <f t="shared" si="22"/>
        <v>22.64327485380117</v>
      </c>
      <c r="T414" t="s">
        <v>3250</v>
      </c>
      <c r="U414" t="s">
        <v>3248</v>
      </c>
      <c r="V414" t="s">
        <v>3237</v>
      </c>
    </row>
    <row r="415" spans="1:22" ht="22" customHeight="1" x14ac:dyDescent="0.3">
      <c r="A415" s="5">
        <v>43836</v>
      </c>
      <c r="B415" s="16" t="str">
        <f t="shared" si="20"/>
        <v>January, 2020</v>
      </c>
      <c r="C415" s="16" t="str">
        <f t="shared" si="21"/>
        <v>January, 2020´</v>
      </c>
      <c r="D415" s="6" t="s">
        <v>107</v>
      </c>
      <c r="E415" s="11" t="s">
        <v>3314</v>
      </c>
      <c r="F415" s="6" t="s">
        <v>56</v>
      </c>
      <c r="G415" s="6" t="s">
        <v>108</v>
      </c>
      <c r="H415" s="6" t="s">
        <v>133</v>
      </c>
      <c r="I415" s="6" t="s">
        <v>45</v>
      </c>
      <c r="J415" s="6" t="s">
        <v>34</v>
      </c>
      <c r="K415" s="6" t="s">
        <v>345</v>
      </c>
      <c r="L415" s="6" t="s">
        <v>701</v>
      </c>
      <c r="M415" s="7">
        <v>50480</v>
      </c>
      <c r="N415" s="7">
        <v>50.48</v>
      </c>
      <c r="O415" s="7">
        <v>645000</v>
      </c>
      <c r="P415" t="str">
        <f>IF(ISNUMBER(SEARCH("IMAZETAPYR",L415)),"Imazetapyr",IF(ISNUMBER(SEARCH("VITAVAX",L415)),"Carboxin",IF(ISNUMBER(SEARCH("CARBOXIN",L415)),"Carboxin",IF(ISNUMBER(SEARCH("CONDAX",L415)),"Imazetapyr",IF(ISNUMBER(SEARCH("CLETHODIM",L415)),"Clethodim",IF(ISNUMBER(SEARCH("JACARE",L415)),"2,4-D Acid",IF(ISNUMBER(SEARCH("LEOPARD",L415)),"Picloram",IF(ISNUMBER(SEARCH("ZOXYSTROBIN",L415)),"Azoxystrobin",IF(ISNUMBER(SEARCH("MANCOZEB",L415)),"Mancozeb",IF(ISNUMBER(SEARCH("AZOXYS",L415)),"Azoxystrobin",IF(ISNUMBER(SEARCH("FIPRON",L415)),"Fipronil",IF(ISNUMBER(SEARCH("ACEF",L415)),"Acephate",IF(ISNUMBER(SEARCH("ACETAMIPRID",L415)),"Acetamiprid",IF(ISNUMBER(SEARCH("ALUMINIUM PHOSPHIDE",L415)),"Aluminium Phosphide",IF(ISNUMBER(SEARCH("RANMAN",L415)),"Cyazofamid",IF(ISNUMBER(SEARCH("BIFENTRINA",L415)),"Bifenthrin","FIX IT!"))))))))))))))))</f>
        <v>Aluminium Phosphide</v>
      </c>
      <c r="Q415" t="s">
        <v>3235</v>
      </c>
      <c r="R415" t="s">
        <v>3216</v>
      </c>
      <c r="S415">
        <f t="shared" si="22"/>
        <v>12.777337559429476</v>
      </c>
      <c r="T415" t="s">
        <v>3250</v>
      </c>
      <c r="U415" t="s">
        <v>3248</v>
      </c>
      <c r="V415" t="s">
        <v>3237</v>
      </c>
    </row>
    <row r="416" spans="1:22" ht="22" customHeight="1" x14ac:dyDescent="0.3">
      <c r="A416" s="2">
        <v>43836</v>
      </c>
      <c r="B416" s="16" t="str">
        <f t="shared" si="20"/>
        <v>January, 2020</v>
      </c>
      <c r="C416" s="16" t="str">
        <f t="shared" si="21"/>
        <v>January, 2020´</v>
      </c>
      <c r="D416" s="3" t="s">
        <v>31</v>
      </c>
      <c r="E416" s="11" t="s">
        <v>3314</v>
      </c>
      <c r="F416" s="3" t="s">
        <v>32</v>
      </c>
      <c r="G416" s="3" t="s">
        <v>131</v>
      </c>
      <c r="H416" s="3" t="s">
        <v>113</v>
      </c>
      <c r="I416" s="3" t="s">
        <v>45</v>
      </c>
      <c r="J416" s="3" t="s">
        <v>34</v>
      </c>
      <c r="K416" s="3" t="s">
        <v>145</v>
      </c>
      <c r="L416" s="3" t="s">
        <v>702</v>
      </c>
      <c r="M416" s="4">
        <v>8100</v>
      </c>
      <c r="N416" s="4">
        <v>8.1</v>
      </c>
      <c r="O416" s="4">
        <v>103000</v>
      </c>
      <c r="P416" t="str">
        <f>IF(ISNUMBER(SEARCH("BIORISK",L416)),"Fertilizer",IF(ISNUMBER(SEARCH("DIFLUBENZURON",L416)),"Diflubenzuron",IF(ISNUMBER(SEARCH("K-TIONIC",L416)),"Fulvic Acids Fertilizers",IF(ISNUMBER(SEARCH("INICIATE",L416)),"Fipronil",IF(ISNUMBER(SEARCH("FIPRONIL",L416)),"Fipronil",IF(ISNUMBER(SEARCH("STAGE",L416)),"Clomazone",IF(ISNUMBER(SEARCH("CLOMAZONE",L416)),"Clomazone",IF(ISNUMBER(SEARCH("UNIMARK",L416)),"Metribuzin",IF(ISNUMBER(SEARCH("RIBUZIN",L416)),"Metribuzin",IF(ISNUMBER(SEARCH("UNITOP",L416)),"Not Identified","FIX IT!"))))))))))</f>
        <v>Fipronil</v>
      </c>
      <c r="Q416" t="s">
        <v>3261</v>
      </c>
      <c r="R416" t="s">
        <v>3243</v>
      </c>
      <c r="S416">
        <f t="shared" si="22"/>
        <v>12.716049382716049</v>
      </c>
      <c r="T416" t="s">
        <v>3250</v>
      </c>
      <c r="U416" t="s">
        <v>3248</v>
      </c>
      <c r="V416" t="s">
        <v>3237</v>
      </c>
    </row>
    <row r="417" spans="1:22" ht="22" customHeight="1" x14ac:dyDescent="0.3">
      <c r="A417" s="5">
        <v>43836</v>
      </c>
      <c r="B417" s="16" t="str">
        <f t="shared" si="20"/>
        <v>January, 2020</v>
      </c>
      <c r="C417" s="16" t="str">
        <f t="shared" si="21"/>
        <v>January, 2020´</v>
      </c>
      <c r="D417" s="6" t="s">
        <v>31</v>
      </c>
      <c r="E417" s="11" t="s">
        <v>3314</v>
      </c>
      <c r="F417" s="6" t="s">
        <v>32</v>
      </c>
      <c r="G417" s="6" t="s">
        <v>200</v>
      </c>
      <c r="H417" s="6" t="s">
        <v>113</v>
      </c>
      <c r="I417" s="6" t="s">
        <v>45</v>
      </c>
      <c r="J417" s="6" t="s">
        <v>34</v>
      </c>
      <c r="K417" s="6" t="s">
        <v>145</v>
      </c>
      <c r="L417" s="6" t="s">
        <v>703</v>
      </c>
      <c r="M417" s="7">
        <v>78000</v>
      </c>
      <c r="N417" s="7">
        <v>78</v>
      </c>
      <c r="O417" s="7">
        <v>997000</v>
      </c>
      <c r="P417" t="str">
        <f>IF(ISNUMBER(SEARCH("BROWSER",L417)),"Picloran",IF(ISNUMBER(SEARCH("NAVIGATOR",L417)),"Picloran",IF(ISNUMBER(SEARCH("BIOZYME",L417)),"Mineral Fertilizer",IF(ISNUMBER(SEARCH("K-FOL",L417)),"Calcium Citrate",IF(ISNUMBER(SEARCH("FOLTRON",L417)),"NPK Fertilizer",IF(ISNUMBER(SEARCH("CYHALOTHRI",L417)),"Cyhalothrin",IF(ISNUMBER(SEARCH("ACEFATO",L417)),"Acephate",IF(ISNUMBER(SEARCH("ACEPHATE",L417)),"Acephate",IF(ISNUMBER(SEARCH("MICROTHIOL",L417)),"Sulfur",IF(ISNUMBER(SEARCH("PROPICONAZOLE",L417)),"Propiconazole",IF(ISNUMBER(SEARCH("METHOMYL",L417)),"Methomyl",IF(ISNUMBER(SEARCH("IMIDACLOPRID",L417)),"Imidacloprid",IF(ISNUMBER(SEARCH("ZONIC",L417)),"Amicarbazone",IF(ISNUMBER(SEARCH("CRESCENDO",L417)),"Triclopyr-Butyric",IF(ISNUMBER(SEARCH("IMAZETHAPYR",L417)),"Imazethapyr",IF(ISNUMBER(SEARCH("TRICLOPYR",L417)),"Triclopyr",IF(ISNUMBER(SEARCH("ISOPROPYLAMINE",L417)),"Isopropylamine",IF(ISNUMBER(SEARCH("ABAMECTIM",L417)),"Abamectin",IF(ISNUMBER(SEARCH("SPERTO",L417)),"Bifenthrin","FIX IT!")))))))))))))))))))</f>
        <v>Bifenthrin</v>
      </c>
      <c r="Q417" t="s">
        <v>3238</v>
      </c>
      <c r="R417" t="s">
        <v>3243</v>
      </c>
      <c r="S417">
        <f t="shared" si="22"/>
        <v>12.782051282051283</v>
      </c>
      <c r="T417" t="s">
        <v>3214</v>
      </c>
      <c r="U417" t="s">
        <v>3288</v>
      </c>
      <c r="V417" t="s">
        <v>3198</v>
      </c>
    </row>
    <row r="418" spans="1:22" ht="22" customHeight="1" x14ac:dyDescent="0.3">
      <c r="A418" s="2">
        <v>43835</v>
      </c>
      <c r="B418" s="16" t="str">
        <f t="shared" si="20"/>
        <v>January, 2020</v>
      </c>
      <c r="C418" s="16" t="str">
        <f t="shared" si="21"/>
        <v>January, 2020´</v>
      </c>
      <c r="D418" s="3" t="s">
        <v>31</v>
      </c>
      <c r="E418" s="11" t="s">
        <v>3314</v>
      </c>
      <c r="F418" s="3" t="s">
        <v>56</v>
      </c>
      <c r="G418" s="3" t="s">
        <v>675</v>
      </c>
      <c r="H418" s="3" t="s">
        <v>122</v>
      </c>
      <c r="I418" s="3" t="s">
        <v>45</v>
      </c>
      <c r="J418" s="3" t="s">
        <v>34</v>
      </c>
      <c r="K418" s="3" t="s">
        <v>145</v>
      </c>
      <c r="L418" s="3" t="s">
        <v>543</v>
      </c>
      <c r="M418" s="4">
        <v>11400</v>
      </c>
      <c r="N418" s="4">
        <v>11.4</v>
      </c>
      <c r="O418" s="4">
        <v>81800</v>
      </c>
      <c r="P418" t="str">
        <f>IF(ISNUMBER(SEARCH("TRICLON",L416)),"Triclopyr",IF(ISNUMBER(SEARCH("ABAMECTIN",L416)),"Abamectin",IF(ISNUMBER(SEARCH("PERITO",L416)),"Acephate",IF(ISNUMBER(SEARCH("GLUFOSINAT",L416)),"Gluphosinate",IF(ISNUMBER(SEARCH("FIPRONIL",L416)),"Fipronil",IF(ISNUMBER(SEARCH("ZARTAN",L416)),"Metsulfuron-methyl",IF(ISNUMBER(SEARCH("DIFLUBENZURON",L416)),"Diflubenzuron",IF(ISNUMBER(SEARCH("INICIATE",L416)),"Fipronil",IF(ISNUMBER(SEARCH("STAGE",L416)),"Clomazone",IF(ISNUMBER(SEARCH("CLOMAZON",L416)),"Clomazone",IF(ISNUMBER(SEARCH("UNIMARK",L416)),"Metribuzim",IF(ISNUMBER(SEARCH("ANCOSAR",L416)),"Sodium hydrogen Methylarsonate","FIX IT!"))))))))))))</f>
        <v>Fipronil</v>
      </c>
      <c r="Q418" t="s">
        <v>3261</v>
      </c>
      <c r="R418" t="s">
        <v>3243</v>
      </c>
      <c r="S418">
        <f t="shared" si="22"/>
        <v>7.1754385964912277</v>
      </c>
      <c r="T418" t="s">
        <v>3299</v>
      </c>
      <c r="U418" t="s">
        <v>3255</v>
      </c>
      <c r="V418" t="s">
        <v>3198</v>
      </c>
    </row>
    <row r="419" spans="1:22" ht="22" customHeight="1" x14ac:dyDescent="0.3">
      <c r="A419" s="5">
        <v>43835</v>
      </c>
      <c r="B419" s="16" t="str">
        <f t="shared" si="20"/>
        <v>January, 2020</v>
      </c>
      <c r="C419" s="16" t="str">
        <f t="shared" si="21"/>
        <v>January, 2020´</v>
      </c>
      <c r="D419" s="6" t="s">
        <v>126</v>
      </c>
      <c r="E419" s="11" t="s">
        <v>3314</v>
      </c>
      <c r="F419" s="6" t="s">
        <v>56</v>
      </c>
      <c r="G419" s="6" t="s">
        <v>127</v>
      </c>
      <c r="H419" s="6" t="s">
        <v>122</v>
      </c>
      <c r="I419" s="6" t="s">
        <v>45</v>
      </c>
      <c r="J419" s="6" t="s">
        <v>34</v>
      </c>
      <c r="K419" s="6" t="s">
        <v>704</v>
      </c>
      <c r="L419" s="6" t="s">
        <v>705</v>
      </c>
      <c r="M419" s="7">
        <v>20160</v>
      </c>
      <c r="N419" s="7">
        <v>20.16</v>
      </c>
      <c r="O419" s="7">
        <v>699000</v>
      </c>
      <c r="P419" t="str">
        <f>IF(ISNUMBER(SEARCH("MEPIQUAT",L419)),"Mepiquat",IF(ISNUMBER(SEARCH("BIFENTRI",L419)),"Bifenthrin",IF(ISNUMBER(SEARCH("YHALOTHRIN",L419)),"Cyhalothrin","FIX IT!")))</f>
        <v>Mepiquat</v>
      </c>
      <c r="Q419" t="s">
        <v>3215</v>
      </c>
      <c r="R419" t="s">
        <v>3216</v>
      </c>
      <c r="S419">
        <f t="shared" si="22"/>
        <v>34.672619047619051</v>
      </c>
      <c r="T419" t="s">
        <v>3217</v>
      </c>
      <c r="U419" t="s">
        <v>3215</v>
      </c>
      <c r="V419" t="s">
        <v>3198</v>
      </c>
    </row>
    <row r="420" spans="1:22" ht="22" customHeight="1" x14ac:dyDescent="0.3">
      <c r="A420" s="2">
        <v>43833</v>
      </c>
      <c r="B420" s="16" t="str">
        <f t="shared" si="20"/>
        <v>January, 2020</v>
      </c>
      <c r="C420" s="16" t="str">
        <f t="shared" si="21"/>
        <v>January, 2020´</v>
      </c>
      <c r="D420" s="3" t="s">
        <v>126</v>
      </c>
      <c r="E420" s="11" t="s">
        <v>3314</v>
      </c>
      <c r="F420" s="3" t="s">
        <v>56</v>
      </c>
      <c r="G420" s="3" t="s">
        <v>401</v>
      </c>
      <c r="H420" s="3" t="s">
        <v>316</v>
      </c>
      <c r="I420" s="3" t="s">
        <v>45</v>
      </c>
      <c r="J420" s="3" t="s">
        <v>34</v>
      </c>
      <c r="K420" s="3" t="s">
        <v>318</v>
      </c>
      <c r="L420" s="3" t="s">
        <v>706</v>
      </c>
      <c r="M420" s="4">
        <v>241200</v>
      </c>
      <c r="N420" s="4">
        <v>241.2</v>
      </c>
      <c r="O420" s="4">
        <v>801000</v>
      </c>
      <c r="P420" t="s">
        <v>3218</v>
      </c>
      <c r="Q420" t="s">
        <v>3218</v>
      </c>
      <c r="R420" t="s">
        <v>3198</v>
      </c>
      <c r="S420">
        <f t="shared" si="22"/>
        <v>3.3208955223880596</v>
      </c>
      <c r="T420" t="s">
        <v>3252</v>
      </c>
      <c r="U420" t="s">
        <v>3287</v>
      </c>
      <c r="V420" t="s">
        <v>3243</v>
      </c>
    </row>
    <row r="421" spans="1:22" ht="22" customHeight="1" x14ac:dyDescent="0.3">
      <c r="A421" s="5">
        <v>43833</v>
      </c>
      <c r="B421" s="16" t="str">
        <f t="shared" si="20"/>
        <v>January, 2020</v>
      </c>
      <c r="C421" s="16" t="str">
        <f t="shared" si="21"/>
        <v>January, 2020´</v>
      </c>
      <c r="D421" s="6" t="s">
        <v>31</v>
      </c>
      <c r="E421" s="11" t="s">
        <v>3314</v>
      </c>
      <c r="F421" s="6" t="s">
        <v>32</v>
      </c>
      <c r="G421" s="6" t="s">
        <v>244</v>
      </c>
      <c r="H421" s="6" t="s">
        <v>474</v>
      </c>
      <c r="I421" s="6" t="s">
        <v>45</v>
      </c>
      <c r="J421" s="6" t="s">
        <v>34</v>
      </c>
      <c r="K421" s="6" t="s">
        <v>187</v>
      </c>
      <c r="L421" s="6" t="s">
        <v>695</v>
      </c>
      <c r="M421" s="7">
        <v>73200</v>
      </c>
      <c r="N421" s="7">
        <v>73.2</v>
      </c>
      <c r="O421" s="7">
        <v>664000</v>
      </c>
      <c r="P421" t="str">
        <f>IF(ISNUMBER(SEARCH("GLIFOSATO",L421)),"Glyphosate",IF(ISNUMBER(SEARCH("TRICLON",L421)),"Triclopyr",IF(ISNUMBER(SEARCH("ABAMECTIN",L421)),"Abamectin",IF(ISNUMBER(SEARCH("ANCOSAR",L421)),"Sodium Hydrogen Methylarsonate",IF(ISNUMBER(SEARCH("PERITO",L421)),"Acephate","FIX IT!")))))</f>
        <v>Sodium Hydrogen Methylarsonate</v>
      </c>
      <c r="Q421" t="s">
        <v>3281</v>
      </c>
      <c r="R421" t="s">
        <v>3198</v>
      </c>
      <c r="S421">
        <f t="shared" si="22"/>
        <v>9.0710382513661205</v>
      </c>
      <c r="T421" t="s">
        <v>3259</v>
      </c>
      <c r="U421" t="s">
        <v>3230</v>
      </c>
      <c r="V421" t="s">
        <v>3225</v>
      </c>
    </row>
    <row r="422" spans="1:22" ht="22" customHeight="1" x14ac:dyDescent="0.3">
      <c r="A422" s="2">
        <v>43833</v>
      </c>
      <c r="B422" s="16" t="str">
        <f t="shared" si="20"/>
        <v>January, 2020</v>
      </c>
      <c r="C422" s="16" t="str">
        <f t="shared" si="21"/>
        <v>January, 2020´</v>
      </c>
      <c r="D422" s="3" t="s">
        <v>31</v>
      </c>
      <c r="E422" s="11" t="s">
        <v>3314</v>
      </c>
      <c r="F422" s="3" t="s">
        <v>32</v>
      </c>
      <c r="G422" s="3" t="s">
        <v>131</v>
      </c>
      <c r="H422" s="3" t="s">
        <v>113</v>
      </c>
      <c r="I422" s="3" t="s">
        <v>45</v>
      </c>
      <c r="J422" s="3" t="s">
        <v>34</v>
      </c>
      <c r="K422" s="3" t="s">
        <v>145</v>
      </c>
      <c r="L422" s="3" t="s">
        <v>560</v>
      </c>
      <c r="M422" s="4">
        <v>17400</v>
      </c>
      <c r="N422" s="4">
        <v>17.399999999999999</v>
      </c>
      <c r="O422" s="4">
        <v>222000</v>
      </c>
      <c r="P422" t="str">
        <f>IF(ISNUMBER(SEARCH("IMAZETAPYR",L422)),"Imazetapyr",IF(ISNUMBER(SEARCH("VITAVAX",L422)),"Carboxin",IF(ISNUMBER(SEARCH("CARBOXIN",L422)),"Carboxin",IF(ISNUMBER(SEARCH("CONDAX",L422)),"Imazetapyr",IF(ISNUMBER(SEARCH("CLETHODIM",L422)),"Clethodim",IF(ISNUMBER(SEARCH("JACARE",L422)),"2,4-D Acid",IF(ISNUMBER(SEARCH("LEOPARD",L422)),"Picloram",IF(ISNUMBER(SEARCH("ZOXYSTROBIN",L422)),"Azoxystrobin",IF(ISNUMBER(SEARCH("MANCOZEB",L422)),"Mancozeb",IF(ISNUMBER(SEARCH("AZOXYS",L422)),"Azoxystrobin",IF(ISNUMBER(SEARCH("FIPRON",L422)),"Fipronil",IF(ISNUMBER(SEARCH("ACEF",L422)),"Acephate",IF(ISNUMBER(SEARCH("ACETAMIPRID",L422)),"Acetamiprid",IF(ISNUMBER(SEARCH("ALUMINIUM PHOSPHIDE",L422)),"Aluminium Phosphide",IF(ISNUMBER(SEARCH("RANMAN",L422)),"Cyazofamid",IF(ISNUMBER(SEARCH("BIFENTRINA",L422)),"Bifenthrin","FIX IT!"))))))))))))))))</f>
        <v>Acetamiprid</v>
      </c>
      <c r="Q422" t="s">
        <v>3234</v>
      </c>
      <c r="R422" t="s">
        <v>3243</v>
      </c>
      <c r="S422">
        <f t="shared" si="22"/>
        <v>12.758620689655173</v>
      </c>
      <c r="T422" t="s">
        <v>3217</v>
      </c>
      <c r="U422" t="s">
        <v>3215</v>
      </c>
      <c r="V422" t="s">
        <v>3198</v>
      </c>
    </row>
    <row r="423" spans="1:22" ht="22" customHeight="1" x14ac:dyDescent="0.3">
      <c r="A423" s="5">
        <v>43833</v>
      </c>
      <c r="B423" s="16" t="str">
        <f t="shared" si="20"/>
        <v>January, 2020</v>
      </c>
      <c r="C423" s="16" t="str">
        <f t="shared" si="21"/>
        <v>January, 2020´</v>
      </c>
      <c r="D423" s="6" t="s">
        <v>31</v>
      </c>
      <c r="E423" s="11" t="s">
        <v>3314</v>
      </c>
      <c r="F423" s="6" t="s">
        <v>32</v>
      </c>
      <c r="G423" s="6" t="s">
        <v>218</v>
      </c>
      <c r="H423" s="6" t="s">
        <v>133</v>
      </c>
      <c r="I423" s="6" t="s">
        <v>45</v>
      </c>
      <c r="J423" s="6" t="s">
        <v>34</v>
      </c>
      <c r="K423" s="6" t="s">
        <v>426</v>
      </c>
      <c r="L423" s="6" t="s">
        <v>707</v>
      </c>
      <c r="M423" s="7">
        <v>25640</v>
      </c>
      <c r="N423" s="7">
        <v>25.64</v>
      </c>
      <c r="O423" s="7">
        <v>431000</v>
      </c>
      <c r="P423" t="str">
        <f>IF(ISNUMBER(SEARCH("BROWSER",L423)),"Picloran",IF(ISNUMBER(SEARCH("NAVIGATOR",L423)),"Picloran",IF(ISNUMBER(SEARCH("BIOZYME",L423)),"Mineral Fertilizer",IF(ISNUMBER(SEARCH("K-FOL",L423)),"Calcium Citrate",IF(ISNUMBER(SEARCH("FOLTRON",L423)),"NPK Fertilizer",IF(ISNUMBER(SEARCH("CYHALOTHRI",L423)),"Cyhalothrin",IF(ISNUMBER(SEARCH("ACEFATO",L423)),"Acephate",IF(ISNUMBER(SEARCH("ACEPHATE",L423)),"Acephate",IF(ISNUMBER(SEARCH("MICROTHIOL",L423)),"Sulfur",IF(ISNUMBER(SEARCH("PROPICONAZOLE",L423)),"Propiconazole",IF(ISNUMBER(SEARCH("METHOMYL",L423)),"Methomyl",IF(ISNUMBER(SEARCH("IMIDACLOPRID",L423)),"Imidacloprid",IF(ISNUMBER(SEARCH("ZONIC",L423)),"Amicarbazone",IF(ISNUMBER(SEARCH("CRESCENDO",L423)),"Triclopyr-Butyric",IF(ISNUMBER(SEARCH("IMAZETHAPYR",L423)),"Imazethapyr",IF(ISNUMBER(SEARCH("TRICLOPYR",L423)),"Triclopyr",IF(ISNUMBER(SEARCH("ISOPROPYLAMINE",L423)),"Isopropylamine",IF(ISNUMBER(SEARCH("ABAMECTIM",L423)),"Abamectin",IF(ISNUMBER(SEARCH("SPERTO",L423)),"Bifenthrin","FIX IT!")))))))))))))))))))</f>
        <v>Acephate</v>
      </c>
      <c r="Q423" t="s">
        <v>3230</v>
      </c>
      <c r="R423" t="s">
        <v>3243</v>
      </c>
      <c r="S423">
        <f t="shared" si="22"/>
        <v>16.809672386895475</v>
      </c>
      <c r="T423" t="s">
        <v>3211</v>
      </c>
      <c r="U423" t="s">
        <v>3270</v>
      </c>
      <c r="V423" t="s">
        <v>3198</v>
      </c>
    </row>
    <row r="424" spans="1:22" ht="22" customHeight="1" x14ac:dyDescent="0.3">
      <c r="A424" s="2">
        <v>43831</v>
      </c>
      <c r="B424" s="16" t="str">
        <f t="shared" si="20"/>
        <v>January, 2020</v>
      </c>
      <c r="C424" s="16" t="str">
        <f t="shared" si="21"/>
        <v>January, 2020´</v>
      </c>
      <c r="D424" s="3" t="s">
        <v>31</v>
      </c>
      <c r="E424" s="11" t="s">
        <v>3314</v>
      </c>
      <c r="F424" s="3" t="s">
        <v>32</v>
      </c>
      <c r="G424" s="3" t="s">
        <v>200</v>
      </c>
      <c r="H424" s="3" t="s">
        <v>113</v>
      </c>
      <c r="I424" s="3" t="s">
        <v>45</v>
      </c>
      <c r="J424" s="3" t="s">
        <v>34</v>
      </c>
      <c r="K424" s="3" t="s">
        <v>145</v>
      </c>
      <c r="L424" s="3" t="s">
        <v>708</v>
      </c>
      <c r="M424" s="4">
        <v>46200</v>
      </c>
      <c r="N424" s="4">
        <v>46.2</v>
      </c>
      <c r="O424" s="4">
        <v>590000</v>
      </c>
      <c r="P424" t="str">
        <f>IF(ISNUMBER(SEARCH("IMAZETAPYR",L424)),"Imazetapyr",IF(ISNUMBER(SEARCH("VITAVAX",L424)),"Carboxin",IF(ISNUMBER(SEARCH("CARBOXIN",L424)),"Carboxin",IF(ISNUMBER(SEARCH("CONDAX",L424)),"Imazetapyr",IF(ISNUMBER(SEARCH("CLETHODIM",L424)),"Clethodim",IF(ISNUMBER(SEARCH("JACARE",L424)),"2,4-D Acid",IF(ISNUMBER(SEARCH("LEOPARD",L424)),"Picloram",IF(ISNUMBER(SEARCH("ZOXYSTROBIN",L424)),"Azoxystrobin",IF(ISNUMBER(SEARCH("MANCOZEB",L424)),"Mancozeb",IF(ISNUMBER(SEARCH("AZOXYS",L424)),"Azoxystrobin",IF(ISNUMBER(SEARCH("FIPRON",L424)),"Fipronil",IF(ISNUMBER(SEARCH("ACEF",L424)),"Acephate",IF(ISNUMBER(SEARCH("ACETAMIPRID",L424)),"Acetamiprid",IF(ISNUMBER(SEARCH("ALUMINIUM PHOSPHIDE",L424)),"Aluminium Phosphide",IF(ISNUMBER(SEARCH("RANMAN",L424)),"Cyazofamid",IF(ISNUMBER(SEARCH("BIFENTRINA",L424)),"Bifenthrin","FIX IT!"))))))))))))))))</f>
        <v>Bifenthrin</v>
      </c>
      <c r="Q424" t="s">
        <v>3238</v>
      </c>
      <c r="R424" t="s">
        <v>3243</v>
      </c>
      <c r="S424">
        <f t="shared" si="22"/>
        <v>12.770562770562771</v>
      </c>
      <c r="T424" t="s">
        <v>3294</v>
      </c>
      <c r="U424" t="s">
        <v>3215</v>
      </c>
      <c r="V424" t="s">
        <v>3243</v>
      </c>
    </row>
    <row r="425" spans="1:22" ht="22" customHeight="1" x14ac:dyDescent="0.3">
      <c r="A425" s="5">
        <v>43831</v>
      </c>
      <c r="B425" s="16" t="str">
        <f t="shared" si="20"/>
        <v>January, 2020</v>
      </c>
      <c r="C425" s="16" t="str">
        <f t="shared" si="21"/>
        <v>January, 2020´</v>
      </c>
      <c r="D425" s="6" t="s">
        <v>31</v>
      </c>
      <c r="E425" s="11" t="s">
        <v>3314</v>
      </c>
      <c r="F425" s="6" t="s">
        <v>32</v>
      </c>
      <c r="G425" s="6" t="s">
        <v>200</v>
      </c>
      <c r="H425" s="6" t="s">
        <v>113</v>
      </c>
      <c r="I425" s="6" t="s">
        <v>45</v>
      </c>
      <c r="J425" s="6" t="s">
        <v>34</v>
      </c>
      <c r="K425" s="6" t="s">
        <v>145</v>
      </c>
      <c r="L425" s="6" t="s">
        <v>709</v>
      </c>
      <c r="M425" s="7">
        <v>39000</v>
      </c>
      <c r="N425" s="7">
        <v>39</v>
      </c>
      <c r="O425" s="7">
        <v>498000</v>
      </c>
      <c r="P425" t="str">
        <f>IF(ISNUMBER(SEARCH("NICROSULFURON",L425)),"Nicosulfuron",IF(ISNUMBER(SEARCH("BUTYROLACTONE",L425)),"Butyrolactone",IF(ISNUMBER(SEARCH("MEQUIPAT",L425)),"Mequipat Chloride",IF(ISNUMBER(SEARCH("ENTRINA",L425)),"Bifenthrin",IF(ISNUMBER(SEARCH("ACETAMI",L425)),"Acetamiprid",IF(ISNUMBER(SEARCH("THIODICARB",L425)),"Thiodicarb",IF(ISNUMBER(SEARCH("2 4 D",L425)),"2,4-D Acid",IF(ISNUMBER(SEARCH("CIPERMETRINA",L425)),"Cypermethrin",IF(ISNUMBER(SEARCH("SULFENTRAZONE",L425)),"Sulfenthrazone",IF(ISNUMBER(SEARCH("AKITO",L425)),"Cypermethrin",IF(ISNUMBER(SEARCH("EMINENT",L425)),"Tetraconazole","FIX IT!")))))))))))</f>
        <v>Bifenthrin</v>
      </c>
      <c r="Q425" t="s">
        <v>3238</v>
      </c>
      <c r="R425" t="s">
        <v>3243</v>
      </c>
      <c r="S425">
        <f t="shared" si="22"/>
        <v>12.76923076923077</v>
      </c>
      <c r="T425" t="s">
        <v>3299</v>
      </c>
      <c r="U425" t="s">
        <v>3255</v>
      </c>
      <c r="V425" t="s">
        <v>3198</v>
      </c>
    </row>
    <row r="426" spans="1:22" ht="22" customHeight="1" x14ac:dyDescent="0.3">
      <c r="A426" s="2">
        <v>43831</v>
      </c>
      <c r="B426" s="16" t="str">
        <f t="shared" si="20"/>
        <v>January, 2020</v>
      </c>
      <c r="C426" s="16" t="str">
        <f t="shared" si="21"/>
        <v>January, 2020´</v>
      </c>
      <c r="D426" s="3" t="s">
        <v>31</v>
      </c>
      <c r="E426" s="11" t="s">
        <v>3314</v>
      </c>
      <c r="F426" s="3" t="s">
        <v>32</v>
      </c>
      <c r="G426" s="3" t="s">
        <v>131</v>
      </c>
      <c r="H426" s="3" t="s">
        <v>113</v>
      </c>
      <c r="I426" s="3" t="s">
        <v>45</v>
      </c>
      <c r="J426" s="3" t="s">
        <v>34</v>
      </c>
      <c r="K426" s="3" t="s">
        <v>145</v>
      </c>
      <c r="L426" s="3" t="s">
        <v>710</v>
      </c>
      <c r="M426" s="4">
        <v>17400</v>
      </c>
      <c r="N426" s="4">
        <v>17.399999999999999</v>
      </c>
      <c r="O426" s="4">
        <v>222000</v>
      </c>
      <c r="P426" t="str">
        <f>IF(ISNUMBER(SEARCH("NICROSULFURON",L426)),"Nicosulfuron",IF(ISNUMBER(SEARCH("BUTYROLACTONE",L426)),"Butyrolactone",IF(ISNUMBER(SEARCH("MEQUIPAT",L426)),"Mequipat Chloride",IF(ISNUMBER(SEARCH("ENTRINA",L426)),"Bifenthrin",IF(ISNUMBER(SEARCH("ACETAMI",L426)),"Acetamiprid",IF(ISNUMBER(SEARCH("THIODICARB",L426)),"Thiodicarb",IF(ISNUMBER(SEARCH("2 4 D",L426)),"2,4-D Acid",IF(ISNUMBER(SEARCH("CIPERMETRINA",L426)),"Cypermethrin",IF(ISNUMBER(SEARCH("SULFENTRAZONE",L426)),"Sulfenthrazone",IF(ISNUMBER(SEARCH("AKITO",L426)),"Cypermethrin",IF(ISNUMBER(SEARCH("EMINENT",L426)),"Tetraconazole","FIX IT!")))))))))))</f>
        <v>Acetamiprid</v>
      </c>
      <c r="Q426" t="s">
        <v>3234</v>
      </c>
      <c r="R426" t="s">
        <v>3243</v>
      </c>
      <c r="S426">
        <f t="shared" si="22"/>
        <v>12.758620689655173</v>
      </c>
      <c r="T426" t="s">
        <v>3208</v>
      </c>
      <c r="U426" t="s">
        <v>3215</v>
      </c>
      <c r="V426" t="s">
        <v>3216</v>
      </c>
    </row>
    <row r="427" spans="1:22" ht="22" customHeight="1" x14ac:dyDescent="0.3">
      <c r="A427" s="5">
        <v>43831</v>
      </c>
      <c r="B427" s="16" t="str">
        <f t="shared" si="20"/>
        <v>January, 2020</v>
      </c>
      <c r="C427" s="16" t="str">
        <f t="shared" si="21"/>
        <v>January, 2020´</v>
      </c>
      <c r="D427" s="6" t="s">
        <v>31</v>
      </c>
      <c r="E427" s="11" t="s">
        <v>3314</v>
      </c>
      <c r="F427" s="6" t="s">
        <v>32</v>
      </c>
      <c r="G427" s="6" t="s">
        <v>224</v>
      </c>
      <c r="H427" s="6" t="s">
        <v>321</v>
      </c>
      <c r="I427" s="6" t="s">
        <v>45</v>
      </c>
      <c r="J427" s="6" t="s">
        <v>34</v>
      </c>
      <c r="K427" s="6" t="s">
        <v>364</v>
      </c>
      <c r="L427" s="14" t="s">
        <v>711</v>
      </c>
      <c r="M427" s="7">
        <v>33360</v>
      </c>
      <c r="N427" s="7">
        <v>33.36</v>
      </c>
      <c r="O427" s="7">
        <v>3759000</v>
      </c>
      <c r="P427" t="str">
        <f>IF(ISNUMBER(SEARCH("DIZONE",L427)),"Diuron",IF(ISNUMBER(SEARCH("GLUFOSINATE",L427)),"Glufosinate",IF(ISNUMBER(SEARCH("LAVA",L427)),"Tebuthiuron",IF(ISNUMBER(SEARCH("CARTAP",L427)),"Cartap Hydrochloride",IF(ISNUMBER(SEARCH("ZARTAN",L427)),"Metsulfuron",IF(ISNUMBER(SEARCH("METSULFURON",L427)),"Metsulfuron",IF(ISNUMBER(SEARCH("CHLORFLUAZURON",L427)),"Chlorfluazuron",IF(ISNUMBER(SEARCH("OMITE",L427)),"Propargite",IF(ISNUMBER(SEARCH("ORIS",L427)),"Amicarbazone",IF(ISNUMBER(SEARCH("AMICARBAZONE",L427)),"Amicarbazone",IF(ISNUMBER(SEARCH("2,4-D",L427)),"2,4-Dichlorophenoxyacetic Acid",IF(ISNUMBER(SEARCH("GLYPHOSATE",L427)),"Glyphosate",IF(ISNUMBER(SEARCH("FOMESAFEN",L427)),"Fomesafen","FIX IT!")))))))))))))</f>
        <v>Amicarbazone</v>
      </c>
      <c r="Q427" t="s">
        <v>3229</v>
      </c>
      <c r="R427" t="s">
        <v>3198</v>
      </c>
      <c r="S427">
        <f t="shared" si="22"/>
        <v>112.67985611510791</v>
      </c>
      <c r="T427" t="s">
        <v>3294</v>
      </c>
      <c r="U427" t="s">
        <v>3215</v>
      </c>
      <c r="V427" t="s">
        <v>3243</v>
      </c>
    </row>
    <row r="428" spans="1:22" ht="22" customHeight="1" x14ac:dyDescent="0.3">
      <c r="A428" s="2">
        <v>43831</v>
      </c>
      <c r="B428" s="16" t="str">
        <f t="shared" si="20"/>
        <v>January, 2020</v>
      </c>
      <c r="C428" s="16" t="str">
        <f t="shared" si="21"/>
        <v>January, 2020´</v>
      </c>
      <c r="D428" s="3" t="s">
        <v>31</v>
      </c>
      <c r="E428" s="11" t="s">
        <v>3314</v>
      </c>
      <c r="F428" s="3" t="s">
        <v>32</v>
      </c>
      <c r="G428" s="3" t="s">
        <v>131</v>
      </c>
      <c r="H428" s="3" t="s">
        <v>113</v>
      </c>
      <c r="I428" s="3" t="s">
        <v>45</v>
      </c>
      <c r="J428" s="3" t="s">
        <v>34</v>
      </c>
      <c r="K428" s="3" t="s">
        <v>135</v>
      </c>
      <c r="L428" s="3" t="s">
        <v>137</v>
      </c>
      <c r="M428" s="4">
        <v>21375</v>
      </c>
      <c r="N428" s="4">
        <v>21.38</v>
      </c>
      <c r="O428" s="4">
        <v>484000</v>
      </c>
      <c r="P428" t="str">
        <f>IF(ISNUMBER(SEARCH("BROWSER",L428)),"Picloran",IF(ISNUMBER(SEARCH("NAVIGATOR",L428)),"Picloran",IF(ISNUMBER(SEARCH("BIOZYME",L428)),"Mineral Fertilizer",IF(ISNUMBER(SEARCH("K-FOL",L428)),"Calcium Citrate",IF(ISNUMBER(SEARCH("FOLTRON",L428)),"NPK Fertilizer",IF(ISNUMBER(SEARCH("CYHALOTHRI",L428)),"Cyhalothrin",IF(ISNUMBER(SEARCH("ACEFATO",L428)),"Acephate",IF(ISNUMBER(SEARCH("ACEPHATE",L428)),"Acephate",IF(ISNUMBER(SEARCH("MICROTHIOL",L428)),"Sulfur",IF(ISNUMBER(SEARCH("PROPICONAZOLE",L428)),"Propiconazole",IF(ISNUMBER(SEARCH("METHOMYL",L428)),"Methomyl",IF(ISNUMBER(SEARCH("IMIDACLOPRID",L428)),"Imidacloprid",IF(ISNUMBER(SEARCH("ZONIC",L428)),"Amicarbazone",IF(ISNUMBER(SEARCH("CRESCENDO",L428)),"Triclopyr-Butyric",IF(ISNUMBER(SEARCH("IMAZETHAPYR",L428)),"Imazethapyr",IF(ISNUMBER(SEARCH("TRICLOPYR",L428)),"Triclopyr",IF(ISNUMBER(SEARCH("ISOPROPYLAMINE",L428)),"Isopropylamine",IF(ISNUMBER(SEARCH("ABAMECTIM",L428)),"Abamectin",IF(ISNUMBER(SEARCH("SPERTO",L428)),"Bifenthrin","FIX IT!")))))))))))))))))))</f>
        <v>Cyhalothrin</v>
      </c>
      <c r="Q428" t="s">
        <v>3248</v>
      </c>
      <c r="R428" t="s">
        <v>3237</v>
      </c>
      <c r="S428">
        <f t="shared" si="22"/>
        <v>22.64327485380117</v>
      </c>
      <c r="T428" t="s">
        <v>3294</v>
      </c>
      <c r="U428" t="s">
        <v>3215</v>
      </c>
      <c r="V428" t="s">
        <v>3243</v>
      </c>
    </row>
    <row r="429" spans="1:22" ht="22" customHeight="1" x14ac:dyDescent="0.3">
      <c r="A429" s="5">
        <v>43831</v>
      </c>
      <c r="B429" s="16" t="str">
        <f t="shared" si="20"/>
        <v>January, 2020</v>
      </c>
      <c r="C429" s="16" t="str">
        <f t="shared" si="21"/>
        <v>January, 2020´</v>
      </c>
      <c r="D429" s="6" t="s">
        <v>31</v>
      </c>
      <c r="E429" s="11" t="s">
        <v>3314</v>
      </c>
      <c r="F429" s="6" t="s">
        <v>32</v>
      </c>
      <c r="G429" s="6" t="s">
        <v>588</v>
      </c>
      <c r="H429" s="6" t="s">
        <v>659</v>
      </c>
      <c r="I429" s="6" t="s">
        <v>45</v>
      </c>
      <c r="J429" s="6" t="s">
        <v>34</v>
      </c>
      <c r="K429" s="6" t="s">
        <v>135</v>
      </c>
      <c r="L429" s="6" t="s">
        <v>712</v>
      </c>
      <c r="M429" s="7">
        <v>100710</v>
      </c>
      <c r="N429" s="7">
        <v>100.71</v>
      </c>
      <c r="O429" s="7">
        <v>2282000</v>
      </c>
      <c r="P429" t="str">
        <f>IF(ISNUMBER(SEARCH("THIRAM",L429)),"Thiram",IF(ISNUMBER(SEARCH("TEBUCONAZOLE",L429)),"Tebuconazole",IF(ISNUMBER(SEARCH("DIMETHYLAMINE",L429)),"Dimethylamine",IF(ISNUMBER(SEARCH("TRINCA",L429)),"Cyhalothrin",IF(ISNUMBER(SEARCH("CYHALOT",L429)),"Cyhalothrin",IF(ISNUMBER(SEARCH("PICLORAM",L429)),"Picloran",IF(ISNUMBER(SEARCH("PROPARGITE",L429)),"Propargite",IF(ISNUMBER(SEARCH("OMEGA",L429)),"Fertilizer",IF(ISNUMBER(SEARCH("ARTYS",L429)),"Dimethylamine",IF(ISNUMBER(SEARCH("ORTHOCIDE",L429)),"Captan","FIX IT!"))))))))))</f>
        <v>Cyhalothrin</v>
      </c>
      <c r="Q429" t="s">
        <v>3248</v>
      </c>
      <c r="R429" t="s">
        <v>3237</v>
      </c>
      <c r="S429">
        <f t="shared" si="22"/>
        <v>22.659120246251614</v>
      </c>
      <c r="T429" t="s">
        <v>3294</v>
      </c>
      <c r="U429" t="s">
        <v>3215</v>
      </c>
      <c r="V429" t="s">
        <v>3243</v>
      </c>
    </row>
    <row r="430" spans="1:22" ht="22" customHeight="1" x14ac:dyDescent="0.3">
      <c r="A430" s="2">
        <v>43831</v>
      </c>
      <c r="B430" s="16" t="str">
        <f t="shared" si="20"/>
        <v>January, 2020</v>
      </c>
      <c r="C430" s="16" t="str">
        <f t="shared" si="21"/>
        <v>January, 2020´</v>
      </c>
      <c r="D430" s="3" t="s">
        <v>31</v>
      </c>
      <c r="E430" s="11" t="s">
        <v>3314</v>
      </c>
      <c r="F430" s="3" t="s">
        <v>32</v>
      </c>
      <c r="G430" s="3" t="s">
        <v>588</v>
      </c>
      <c r="H430" s="3" t="s">
        <v>659</v>
      </c>
      <c r="I430" s="3" t="s">
        <v>45</v>
      </c>
      <c r="J430" s="3" t="s">
        <v>34</v>
      </c>
      <c r="K430" s="3" t="s">
        <v>48</v>
      </c>
      <c r="L430" s="3" t="s">
        <v>713</v>
      </c>
      <c r="M430" s="4">
        <v>60426</v>
      </c>
      <c r="N430" s="4">
        <v>60.43</v>
      </c>
      <c r="O430" s="4">
        <v>997000</v>
      </c>
      <c r="P430" t="str">
        <f>IF(ISNUMBER(SEARCH("BROWSER",L430)),"Picloran",IF(ISNUMBER(SEARCH("NAVIGATOR",L430)),"Picloran",IF(ISNUMBER(SEARCH("BIOZYME",L430)),"Mineral Fertilizer",IF(ISNUMBER(SEARCH("K-FOL",L430)),"Calcium Citrate",IF(ISNUMBER(SEARCH("FOLTRON",L430)),"NPK Fertilizer",IF(ISNUMBER(SEARCH("CYHALOTHRI",L430)),"Cyhalothrin",IF(ISNUMBER(SEARCH("ACEFATO",L430)),"Acephate",IF(ISNUMBER(SEARCH("ACEPHATE",L430)),"Acephate",IF(ISNUMBER(SEARCH("MICROTHIOL",L430)),"Sulfur",IF(ISNUMBER(SEARCH("PROPICONAZOLE",L430)),"Propiconazole",IF(ISNUMBER(SEARCH("METHOMYL",L430)),"Methomyl",IF(ISNUMBER(SEARCH("IMIDACLOPRID",L430)),"Imidacloprid",IF(ISNUMBER(SEARCH("ZONIC",L430)),"Amicarbazone",IF(ISNUMBER(SEARCH("CRESCENDO",L430)),"Triclopyr-Butyric",IF(ISNUMBER(SEARCH("IMAZETHAPYR",L430)),"Imazethapyr",IF(ISNUMBER(SEARCH("TRICLOPYR",L430)),"Triclopyr",IF(ISNUMBER(SEARCH("ISOPROPYLAMINE",L430)),"Isopropylamine",IF(ISNUMBER(SEARCH("ABAMECTIM",L430)),"Abamectin",IF(ISNUMBER(SEARCH("SPERTO",L430)),"Bifenthrin","FIX IT!")))))))))))))))))))</f>
        <v>Cyhalothrin</v>
      </c>
      <c r="Q430" t="s">
        <v>3248</v>
      </c>
      <c r="R430" t="s">
        <v>3237</v>
      </c>
      <c r="S430">
        <f t="shared" si="22"/>
        <v>16.499520074140271</v>
      </c>
      <c r="T430" t="s">
        <v>3211</v>
      </c>
      <c r="U430" t="s">
        <v>3270</v>
      </c>
      <c r="V430" t="s">
        <v>3198</v>
      </c>
    </row>
    <row r="431" spans="1:22" ht="22" customHeight="1" x14ac:dyDescent="0.3">
      <c r="A431" s="5">
        <v>43830</v>
      </c>
      <c r="B431" s="16" t="str">
        <f t="shared" si="20"/>
        <v>December, 2019</v>
      </c>
      <c r="C431" s="16" t="str">
        <f t="shared" si="21"/>
        <v>December, 2019´</v>
      </c>
      <c r="D431" s="6" t="s">
        <v>31</v>
      </c>
      <c r="E431" s="11" t="s">
        <v>3320</v>
      </c>
      <c r="F431" s="6" t="s">
        <v>32</v>
      </c>
      <c r="G431" s="6" t="s">
        <v>36</v>
      </c>
      <c r="H431" s="6" t="s">
        <v>42</v>
      </c>
      <c r="I431" s="6" t="s">
        <v>45</v>
      </c>
      <c r="J431" s="6" t="s">
        <v>34</v>
      </c>
      <c r="K431" s="6" t="s">
        <v>48</v>
      </c>
      <c r="L431" s="6" t="s">
        <v>714</v>
      </c>
      <c r="M431" s="7">
        <v>47426</v>
      </c>
      <c r="N431" s="7">
        <v>47.43</v>
      </c>
      <c r="O431" s="7">
        <v>541000</v>
      </c>
      <c r="P431" t="s">
        <v>3214</v>
      </c>
      <c r="Q431" t="s">
        <v>3288</v>
      </c>
      <c r="R431" t="s">
        <v>3198</v>
      </c>
      <c r="S431">
        <f t="shared" si="22"/>
        <v>11.407244971112892</v>
      </c>
      <c r="T431" t="s">
        <v>3226</v>
      </c>
      <c r="U431" t="s">
        <v>3261</v>
      </c>
      <c r="V431" t="s">
        <v>3243</v>
      </c>
    </row>
    <row r="432" spans="1:22" ht="22" customHeight="1" x14ac:dyDescent="0.3">
      <c r="A432" s="2">
        <v>43830</v>
      </c>
      <c r="B432" s="16" t="str">
        <f t="shared" si="20"/>
        <v>December, 2019</v>
      </c>
      <c r="C432" s="16" t="str">
        <f t="shared" si="21"/>
        <v>December, 2019´</v>
      </c>
      <c r="D432" s="3" t="s">
        <v>31</v>
      </c>
      <c r="E432" s="11" t="s">
        <v>3320</v>
      </c>
      <c r="F432" s="3" t="s">
        <v>32</v>
      </c>
      <c r="G432" s="3" t="s">
        <v>36</v>
      </c>
      <c r="H432" s="3" t="s">
        <v>42</v>
      </c>
      <c r="I432" s="3" t="s">
        <v>45</v>
      </c>
      <c r="J432" s="3" t="s">
        <v>34</v>
      </c>
      <c r="K432" s="3" t="s">
        <v>48</v>
      </c>
      <c r="L432" s="3" t="s">
        <v>715</v>
      </c>
      <c r="M432" s="4">
        <v>50800</v>
      </c>
      <c r="N432" s="4">
        <v>50.8</v>
      </c>
      <c r="O432" s="4">
        <v>579000</v>
      </c>
      <c r="P432" t="str">
        <f>IF(ISNUMBER(SEARCH("DIZONE",L432)),"Diuron",IF(ISNUMBER(SEARCH("GLUFOSINATE",L432)),"Glufosinate",IF(ISNUMBER(SEARCH("LAVA",L432)),"Tebuthiuron",IF(ISNUMBER(SEARCH("CARTAP",L432)),"Cartap Hydrochloride",IF(ISNUMBER(SEARCH("ZARTAN",L432)),"Metsulfuron",IF(ISNUMBER(SEARCH("METSULFURON",L432)),"Metsulfuron",IF(ISNUMBER(SEARCH("CHLORFLUAZURON",L432)),"Chlorfluazuron",IF(ISNUMBER(SEARCH("OMITE",L432)),"Propargite",IF(ISNUMBER(SEARCH("ORIS",L432)),"Amicarbazone",IF(ISNUMBER(SEARCH("AMICARBAZONE",L432)),"Amicarbazone",IF(ISNUMBER(SEARCH("2,4-D",L432)),"2,4-Dichlorophenoxyacetic Acid",IF(ISNUMBER(SEARCH("GLYPHOSATE",L432)),"Glyphosate",IF(ISNUMBER(SEARCH("FOMESAFEN",L432)),"Fomesafen","FIX IT!")))))))))))))</f>
        <v>Diuron</v>
      </c>
      <c r="Q432" t="s">
        <v>3255</v>
      </c>
      <c r="R432" t="s">
        <v>3198</v>
      </c>
      <c r="S432">
        <f t="shared" si="22"/>
        <v>11.397637795275591</v>
      </c>
      <c r="T432" t="s">
        <v>3203</v>
      </c>
      <c r="U432" t="s">
        <v>3246</v>
      </c>
      <c r="V432" t="s">
        <v>3198</v>
      </c>
    </row>
    <row r="433" spans="1:22" ht="22" customHeight="1" x14ac:dyDescent="0.3">
      <c r="A433" s="5">
        <v>43828</v>
      </c>
      <c r="B433" s="16" t="str">
        <f t="shared" si="20"/>
        <v>December, 2019</v>
      </c>
      <c r="C433" s="16" t="str">
        <f t="shared" si="21"/>
        <v>December, 2019´</v>
      </c>
      <c r="D433" s="6" t="s">
        <v>31</v>
      </c>
      <c r="E433" s="11" t="s">
        <v>3320</v>
      </c>
      <c r="F433" s="6" t="s">
        <v>32</v>
      </c>
      <c r="G433" s="6" t="s">
        <v>727</v>
      </c>
      <c r="H433" s="6" t="s">
        <v>321</v>
      </c>
      <c r="I433" s="6" t="s">
        <v>45</v>
      </c>
      <c r="J433" s="6" t="s">
        <v>34</v>
      </c>
      <c r="K433" s="6" t="s">
        <v>323</v>
      </c>
      <c r="L433" s="6" t="s">
        <v>729</v>
      </c>
      <c r="M433" s="7">
        <v>27547</v>
      </c>
      <c r="N433" s="7">
        <v>27.55</v>
      </c>
      <c r="O433" s="7">
        <v>483000</v>
      </c>
      <c r="P433" t="str">
        <f>IF(ISNUMBER(SEARCH("IMAZETAPYR",L433)),"Imazetapyr",IF(ISNUMBER(SEARCH("VITAVAX",L433)),"Carboxin",IF(ISNUMBER(SEARCH("CARBOXIN",L433)),"Carboxin",IF(ISNUMBER(SEARCH("CONDAX",L433)),"Imazetapyr",IF(ISNUMBER(SEARCH("CLETHODIM",L433)),"Clethodim",IF(ISNUMBER(SEARCH("JACARE",L433)),"2,4-D Acid",IF(ISNUMBER(SEARCH("LEOPARD",L433)),"Picloram",IF(ISNUMBER(SEARCH("ZOXYSTROBIN",L433)),"Azoxystrobin",IF(ISNUMBER(SEARCH("MANCOZEB",L433)),"Mancozeb",IF(ISNUMBER(SEARCH("AZOXYS",L433)),"Azoxystrobin",IF(ISNUMBER(SEARCH("FIPRON",L433)),"Fipronil",IF(ISNUMBER(SEARCH("ACEF",L433)),"Acephate",IF(ISNUMBER(SEARCH("ACETAMIPRID",L433)),"Acetamiprid",IF(ISNUMBER(SEARCH("ALUMINIUM PHOSPHIDE",L433)),"Aluminium Phosphide",IF(ISNUMBER(SEARCH("RANMAN",L433)),"Cyazofamid",IF(ISNUMBER(SEARCH("BIFENTRINA",L433)),"Bifenthrin","FIX IT!"))))))))))))))))</f>
        <v>Clethodim</v>
      </c>
      <c r="Q433" t="s">
        <v>3215</v>
      </c>
      <c r="R433" t="s">
        <v>3198</v>
      </c>
      <c r="S433">
        <f t="shared" si="22"/>
        <v>17.533669728101064</v>
      </c>
      <c r="T433" t="s">
        <v>3205</v>
      </c>
      <c r="U433" t="s">
        <v>3238</v>
      </c>
      <c r="V433" t="s">
        <v>3225</v>
      </c>
    </row>
    <row r="434" spans="1:22" ht="22" customHeight="1" x14ac:dyDescent="0.3">
      <c r="A434" s="2">
        <v>43828</v>
      </c>
      <c r="B434" s="16" t="str">
        <f t="shared" si="20"/>
        <v>December, 2019</v>
      </c>
      <c r="C434" s="16" t="str">
        <f t="shared" si="21"/>
        <v>December, 2019´</v>
      </c>
      <c r="D434" s="3" t="s">
        <v>31</v>
      </c>
      <c r="E434" s="11" t="s">
        <v>3320</v>
      </c>
      <c r="F434" s="3" t="s">
        <v>56</v>
      </c>
      <c r="G434" s="3" t="s">
        <v>730</v>
      </c>
      <c r="H434" s="3" t="s">
        <v>122</v>
      </c>
      <c r="I434" s="3" t="s">
        <v>45</v>
      </c>
      <c r="J434" s="3" t="s">
        <v>34</v>
      </c>
      <c r="K434" s="3" t="s">
        <v>145</v>
      </c>
      <c r="L434" s="3" t="s">
        <v>732</v>
      </c>
      <c r="M434" s="4">
        <v>16704</v>
      </c>
      <c r="N434" s="4">
        <v>16.7</v>
      </c>
      <c r="O434" s="4">
        <v>130000</v>
      </c>
      <c r="P434" t="str">
        <f>IF(ISNUMBER(SEARCH("NICROSULFURON",L434)),"Nicosulfuron",IF(ISNUMBER(SEARCH("BUTYROLACTONE",L434)),"Butyrolactone",IF(ISNUMBER(SEARCH("MEQUIPAT",L434)),"Mequipat Chloride",IF(ISNUMBER(SEARCH("ENTRINA",L434)),"Bifenthrin",IF(ISNUMBER(SEARCH("ACETAMI",L434)),"Acetamiprid",IF(ISNUMBER(SEARCH("THIODICARB",L434)),"Thiodicarb",IF(ISNUMBER(SEARCH("2 4 D",L434)),"2,4-D Acid",IF(ISNUMBER(SEARCH("CIPERMETRINA",L434)),"Cypermethrin",IF(ISNUMBER(SEARCH("SULFENTRAZONE",L434)),"Sulfenthrazone",IF(ISNUMBER(SEARCH("AKITO",L434)),"Cypermethrin",IF(ISNUMBER(SEARCH("EMINENT",L434)),"Tetraconazole","FIX IT!")))))))))))</f>
        <v>Thiodicarb</v>
      </c>
      <c r="Q434" t="s">
        <v>3287</v>
      </c>
      <c r="R434" t="s">
        <v>3243</v>
      </c>
      <c r="S434">
        <f t="shared" si="22"/>
        <v>7.7825670498084287</v>
      </c>
      <c r="T434" t="s">
        <v>3250</v>
      </c>
      <c r="U434" t="s">
        <v>3248</v>
      </c>
      <c r="V434" t="s">
        <v>3237</v>
      </c>
    </row>
    <row r="435" spans="1:22" ht="22" customHeight="1" x14ac:dyDescent="0.3">
      <c r="A435" s="5">
        <v>43828</v>
      </c>
      <c r="B435" s="16" t="str">
        <f t="shared" si="20"/>
        <v>December, 2019</v>
      </c>
      <c r="C435" s="16" t="str">
        <f t="shared" si="21"/>
        <v>December, 2019´</v>
      </c>
      <c r="D435" s="6" t="s">
        <v>31</v>
      </c>
      <c r="E435" s="11" t="s">
        <v>3320</v>
      </c>
      <c r="F435" s="6" t="s">
        <v>32</v>
      </c>
      <c r="G435" s="6" t="s">
        <v>218</v>
      </c>
      <c r="H435" s="6" t="s">
        <v>133</v>
      </c>
      <c r="I435" s="6" t="s">
        <v>45</v>
      </c>
      <c r="J435" s="6" t="s">
        <v>34</v>
      </c>
      <c r="K435" s="6" t="s">
        <v>116</v>
      </c>
      <c r="L435" s="6" t="s">
        <v>733</v>
      </c>
      <c r="M435" s="7">
        <v>102560</v>
      </c>
      <c r="N435" s="7">
        <v>102.56</v>
      </c>
      <c r="O435" s="7">
        <v>1797000</v>
      </c>
      <c r="P435" t="str">
        <f>IF(ISNUMBER(SEARCH("BROWSER",L435)),"Picloran",IF(ISNUMBER(SEARCH("NAVIGATOR",L435)),"Picloran",IF(ISNUMBER(SEARCH("BIOZYME",L435)),"Mineral Fertilizer",IF(ISNUMBER(SEARCH("K-FOL",L435)),"Calcium Citrate",IF(ISNUMBER(SEARCH("FOLTRON",L435)),"NPK Fertilizer",IF(ISNUMBER(SEARCH("CYHALOTHRI",L435)),"Cyhalothrin",IF(ISNUMBER(SEARCH("ACEFATO",L435)),"Acephate",IF(ISNUMBER(SEARCH("ACEPHATE",L435)),"Acephate",IF(ISNUMBER(SEARCH("MICROTHIOL",L435)),"Sulfur",IF(ISNUMBER(SEARCH("PROPICONAZOLE",L435)),"Propiconazole",IF(ISNUMBER(SEARCH("METHOMYL",L435)),"Methomyl",IF(ISNUMBER(SEARCH("IMIDACLOPRID",L435)),"Imidacloprid",IF(ISNUMBER(SEARCH("ZONIC",L435)),"Amicarbazone",IF(ISNUMBER(SEARCH("CRESCENDO",L435)),"Triclopyr-Butyric",IF(ISNUMBER(SEARCH("IMAZETHAPYR",L435)),"Imazethapyr",IF(ISNUMBER(SEARCH("TRICLOPYR",L435)),"Triclopyr",IF(ISNUMBER(SEARCH("ISOPROPYLAMINE",L435)),"Isopropylamine",IF(ISNUMBER(SEARCH("ABAMECTIM",L435)),"Abamectin",IF(ISNUMBER(SEARCH("SPERTO",L435)),"Bifenthrin","FIX IT!")))))))))))))))))))</f>
        <v>Acephate</v>
      </c>
      <c r="Q435" t="s">
        <v>3230</v>
      </c>
      <c r="R435" t="s">
        <v>3243</v>
      </c>
      <c r="S435">
        <f t="shared" si="22"/>
        <v>17.521450858034321</v>
      </c>
      <c r="T435" t="s">
        <v>3280</v>
      </c>
      <c r="U435" t="s">
        <v>3279</v>
      </c>
      <c r="V435" t="s">
        <v>3216</v>
      </c>
    </row>
    <row r="436" spans="1:22" ht="22" customHeight="1" x14ac:dyDescent="0.3">
      <c r="A436" s="2">
        <v>43828</v>
      </c>
      <c r="B436" s="16" t="str">
        <f t="shared" si="20"/>
        <v>December, 2019</v>
      </c>
      <c r="C436" s="16" t="str">
        <f t="shared" si="21"/>
        <v>December, 2019´</v>
      </c>
      <c r="D436" s="3" t="s">
        <v>31</v>
      </c>
      <c r="E436" s="11" t="s">
        <v>3320</v>
      </c>
      <c r="F436" s="3" t="s">
        <v>32</v>
      </c>
      <c r="G436" s="3" t="s">
        <v>727</v>
      </c>
      <c r="H436" s="3" t="s">
        <v>321</v>
      </c>
      <c r="I436" s="3" t="s">
        <v>45</v>
      </c>
      <c r="J436" s="3" t="s">
        <v>34</v>
      </c>
      <c r="K436" s="3" t="s">
        <v>323</v>
      </c>
      <c r="L436" s="3" t="s">
        <v>734</v>
      </c>
      <c r="M436" s="4">
        <v>27547</v>
      </c>
      <c r="N436" s="4">
        <v>27.55</v>
      </c>
      <c r="O436" s="4">
        <v>483000</v>
      </c>
      <c r="P436" t="str">
        <f>IF(ISNUMBER(SEARCH("IMAZETAPYR",L436)),"Imazetapyr",IF(ISNUMBER(SEARCH("VITAVAX",L436)),"Carboxin",IF(ISNUMBER(SEARCH("CARBOXIN",L436)),"Carboxin",IF(ISNUMBER(SEARCH("CONDAX",L436)),"Imazetapyr",IF(ISNUMBER(SEARCH("CLETHODIM",L436)),"Clethodim",IF(ISNUMBER(SEARCH("JACARE",L436)),"2,4-D Acid",IF(ISNUMBER(SEARCH("LEOPARD",L436)),"Picloram",IF(ISNUMBER(SEARCH("ZOXYSTROBIN",L436)),"Azoxystrobin",IF(ISNUMBER(SEARCH("MANCOZEB",L436)),"Mancozeb",IF(ISNUMBER(SEARCH("AZOXYS",L436)),"Azoxystrobin",IF(ISNUMBER(SEARCH("FIPRON",L436)),"Fipronil",IF(ISNUMBER(SEARCH("ACEF",L436)),"Acephate",IF(ISNUMBER(SEARCH("ACETAMIPRID",L436)),"Acetamiprid",IF(ISNUMBER(SEARCH("ALUMINIUM PHOSPHIDE",L436)),"Aluminium Phosphide",IF(ISNUMBER(SEARCH("RANMAN",L436)),"Cyazofamid",IF(ISNUMBER(SEARCH("BIFENTRINA",L436)),"Bifenthrin","FIX IT!"))))))))))))))))</f>
        <v>Clethodim</v>
      </c>
      <c r="Q436" t="s">
        <v>3215</v>
      </c>
      <c r="R436" t="s">
        <v>3198</v>
      </c>
      <c r="S436">
        <f t="shared" si="22"/>
        <v>17.533669728101064</v>
      </c>
      <c r="T436" t="s">
        <v>3205</v>
      </c>
      <c r="U436" t="s">
        <v>3238</v>
      </c>
      <c r="V436" t="s">
        <v>3225</v>
      </c>
    </row>
    <row r="437" spans="1:22" ht="22" customHeight="1" x14ac:dyDescent="0.3">
      <c r="A437" s="5">
        <v>43828</v>
      </c>
      <c r="B437" s="16" t="str">
        <f t="shared" si="20"/>
        <v>December, 2019</v>
      </c>
      <c r="C437" s="16" t="str">
        <f t="shared" si="21"/>
        <v>December, 2019´</v>
      </c>
      <c r="D437" s="6" t="s">
        <v>31</v>
      </c>
      <c r="E437" s="11" t="s">
        <v>3320</v>
      </c>
      <c r="F437" s="6" t="s">
        <v>32</v>
      </c>
      <c r="G437" s="6" t="s">
        <v>185</v>
      </c>
      <c r="H437" s="6" t="s">
        <v>122</v>
      </c>
      <c r="I437" s="6" t="s">
        <v>45</v>
      </c>
      <c r="J437" s="6" t="s">
        <v>34</v>
      </c>
      <c r="K437" s="6" t="s">
        <v>187</v>
      </c>
      <c r="L437" s="6" t="s">
        <v>735</v>
      </c>
      <c r="M437" s="7">
        <v>6480</v>
      </c>
      <c r="N437" s="7">
        <v>6.48</v>
      </c>
      <c r="O437" s="7">
        <v>33900</v>
      </c>
      <c r="P437" t="s">
        <v>3211</v>
      </c>
      <c r="Q437" t="s">
        <v>3270</v>
      </c>
      <c r="R437" t="s">
        <v>3198</v>
      </c>
      <c r="S437">
        <f t="shared" si="22"/>
        <v>5.2314814814814818</v>
      </c>
      <c r="T437" t="s">
        <v>3205</v>
      </c>
      <c r="U437" t="s">
        <v>3238</v>
      </c>
      <c r="V437" t="s">
        <v>3225</v>
      </c>
    </row>
    <row r="438" spans="1:22" ht="22" customHeight="1" x14ac:dyDescent="0.3">
      <c r="A438" s="2">
        <v>43828</v>
      </c>
      <c r="B438" s="16" t="str">
        <f t="shared" si="20"/>
        <v>December, 2019</v>
      </c>
      <c r="C438" s="16" t="str">
        <f t="shared" si="21"/>
        <v>December, 2019´</v>
      </c>
      <c r="D438" s="3" t="s">
        <v>31</v>
      </c>
      <c r="E438" s="11" t="s">
        <v>3320</v>
      </c>
      <c r="F438" s="3" t="s">
        <v>56</v>
      </c>
      <c r="G438" s="3" t="s">
        <v>175</v>
      </c>
      <c r="H438" s="3" t="s">
        <v>122</v>
      </c>
      <c r="I438" s="3" t="s">
        <v>45</v>
      </c>
      <c r="J438" s="3" t="s">
        <v>34</v>
      </c>
      <c r="K438" s="3" t="s">
        <v>143</v>
      </c>
      <c r="L438" s="3" t="s">
        <v>576</v>
      </c>
      <c r="M438" s="4">
        <v>21400</v>
      </c>
      <c r="N438" s="4">
        <v>21.4</v>
      </c>
      <c r="O438" s="4">
        <v>162000</v>
      </c>
      <c r="P438" t="str">
        <f>IF(ISNUMBER(SEARCH("BROWSER",L438)),"Picloran",IF(ISNUMBER(SEARCH("NAVIGATOR",L438)),"Picloran",IF(ISNUMBER(SEARCH("BIOZYME",L438)),"Mineral Fertilizer",IF(ISNUMBER(SEARCH("K-FOL",L438)),"Calcium Citrate",IF(ISNUMBER(SEARCH("FOLTRON",L438)),"NPK Fertilizer",IF(ISNUMBER(SEARCH("CYHALOTHRI",L438)),"Cyhalothrin",IF(ISNUMBER(SEARCH("ACEFATO",L438)),"Acephate",IF(ISNUMBER(SEARCH("ACEPHATE",L438)),"Acephate",IF(ISNUMBER(SEARCH("MICROTHIOL",L438)),"Sulfur",IF(ISNUMBER(SEARCH("PROPICONAZOLE",L438)),"Propiconazole",IF(ISNUMBER(SEARCH("METHOMYL",L438)),"Methomyl",IF(ISNUMBER(SEARCH("IMIDACLOPRID",L438)),"Imidacloprid",IF(ISNUMBER(SEARCH("ZONIC",L438)),"Amicarbazone",IF(ISNUMBER(SEARCH("CRESCENDO",L438)),"Triclopyr-Butyric",IF(ISNUMBER(SEARCH("IMAZETHAPYR",L438)),"Imazethapyr",IF(ISNUMBER(SEARCH("TRICLOPYR",L438)),"Triclopyr",IF(ISNUMBER(SEARCH("ISOPROPYLAMINE",L438)),"Isopropylamine",IF(ISNUMBER(SEARCH("ABAMECTIM",L438)),"Abamectin",IF(ISNUMBER(SEARCH("SPERTO",L438)),"Bifenthrin","FIX IT!")))))))))))))))))))</f>
        <v>Methomyl</v>
      </c>
      <c r="Q438" t="s">
        <v>3215</v>
      </c>
      <c r="R438" t="s">
        <v>3243</v>
      </c>
      <c r="S438">
        <f t="shared" si="22"/>
        <v>7.5700934579439254</v>
      </c>
      <c r="T438" t="s">
        <v>3207</v>
      </c>
      <c r="U438" t="s">
        <v>3235</v>
      </c>
      <c r="V438" t="s">
        <v>3216</v>
      </c>
    </row>
    <row r="439" spans="1:22" ht="22" customHeight="1" x14ac:dyDescent="0.3">
      <c r="A439" s="5">
        <v>43823</v>
      </c>
      <c r="B439" s="16" t="str">
        <f t="shared" si="20"/>
        <v>December, 2019</v>
      </c>
      <c r="C439" s="16" t="str">
        <f t="shared" si="21"/>
        <v>December, 2019´</v>
      </c>
      <c r="D439" s="6" t="s">
        <v>31</v>
      </c>
      <c r="E439" s="11" t="s">
        <v>3320</v>
      </c>
      <c r="F439" s="6" t="s">
        <v>32</v>
      </c>
      <c r="G439" s="6" t="s">
        <v>36</v>
      </c>
      <c r="H439" s="6" t="s">
        <v>42</v>
      </c>
      <c r="I439" s="6" t="s">
        <v>45</v>
      </c>
      <c r="J439" s="6" t="s">
        <v>34</v>
      </c>
      <c r="K439" s="6" t="s">
        <v>48</v>
      </c>
      <c r="L439" s="6" t="s">
        <v>736</v>
      </c>
      <c r="M439" s="7">
        <v>99513</v>
      </c>
      <c r="N439" s="7">
        <v>99.51</v>
      </c>
      <c r="O439" s="7">
        <v>1135000</v>
      </c>
      <c r="P439" t="str">
        <f>IF(ISNUMBER(SEARCH("DIZONE",L439)),"Diuron",IF(ISNUMBER(SEARCH("GLUFOSINATE",L439)),"Glufosinate",IF(ISNUMBER(SEARCH("LAVA",L439)),"Tebuthiuron",IF(ISNUMBER(SEARCH("CARTAP",L439)),"Cartap Hydrochloride",IF(ISNUMBER(SEARCH("ZARTAN",L439)),"Metsulfuron",IF(ISNUMBER(SEARCH("METSULFURON",L439)),"Metsulfuron",IF(ISNUMBER(SEARCH("CHLORFLUAZURON",L439)),"Chlorfluazuron",IF(ISNUMBER(SEARCH("OMITE",L439)),"Propargite",IF(ISNUMBER(SEARCH("ORIS",L439)),"Amicarbazone",IF(ISNUMBER(SEARCH("AMICARBAZONE",L439)),"Amicarbazone",IF(ISNUMBER(SEARCH("2,4-D",L439)),"2,4-Dichlorophenoxyacetic Acid",IF(ISNUMBER(SEARCH("GLYPHOSATE",L439)),"Glyphosate",IF(ISNUMBER(SEARCH("FOMESAFEN",L439)),"Fomesafen","FIX IT!")))))))))))))</f>
        <v>Diuron</v>
      </c>
      <c r="Q439" t="s">
        <v>3255</v>
      </c>
      <c r="R439" t="s">
        <v>3198</v>
      </c>
      <c r="S439">
        <f t="shared" si="22"/>
        <v>11.405545004170309</v>
      </c>
      <c r="T439" t="s">
        <v>3297</v>
      </c>
      <c r="U439" t="s">
        <v>3281</v>
      </c>
      <c r="V439" t="s">
        <v>3198</v>
      </c>
    </row>
    <row r="440" spans="1:22" ht="22" customHeight="1" x14ac:dyDescent="0.3">
      <c r="A440" s="5">
        <v>43821</v>
      </c>
      <c r="B440" s="16" t="str">
        <f t="shared" si="20"/>
        <v>December, 2019</v>
      </c>
      <c r="C440" s="16" t="str">
        <f t="shared" si="21"/>
        <v>December, 2019´</v>
      </c>
      <c r="D440" s="6" t="s">
        <v>126</v>
      </c>
      <c r="E440" s="11" t="s">
        <v>3320</v>
      </c>
      <c r="F440" s="6" t="s">
        <v>56</v>
      </c>
      <c r="G440" s="6" t="s">
        <v>738</v>
      </c>
      <c r="H440" s="6" t="s">
        <v>122</v>
      </c>
      <c r="I440" s="6" t="s">
        <v>45</v>
      </c>
      <c r="J440" s="6" t="s">
        <v>34</v>
      </c>
      <c r="K440" s="6" t="s">
        <v>141</v>
      </c>
      <c r="L440" s="6" t="s">
        <v>739</v>
      </c>
      <c r="M440" s="7">
        <v>160735.99</v>
      </c>
      <c r="N440" s="7">
        <v>160.74</v>
      </c>
      <c r="O440" s="7">
        <v>1622000</v>
      </c>
      <c r="P440" t="s">
        <v>3208</v>
      </c>
      <c r="Q440" t="s">
        <v>3215</v>
      </c>
      <c r="R440" t="s">
        <v>3216</v>
      </c>
      <c r="S440">
        <f t="shared" si="22"/>
        <v>10.09108165507924</v>
      </c>
      <c r="T440" t="s">
        <v>3297</v>
      </c>
      <c r="U440" t="s">
        <v>3281</v>
      </c>
      <c r="V440" t="s">
        <v>3198</v>
      </c>
    </row>
    <row r="441" spans="1:22" ht="22" customHeight="1" x14ac:dyDescent="0.3">
      <c r="A441" s="2">
        <v>43821</v>
      </c>
      <c r="B441" s="16" t="str">
        <f t="shared" si="20"/>
        <v>December, 2019</v>
      </c>
      <c r="C441" s="16" t="str">
        <f t="shared" si="21"/>
        <v>December, 2019´</v>
      </c>
      <c r="D441" s="3" t="s">
        <v>31</v>
      </c>
      <c r="E441" s="11" t="s">
        <v>3320</v>
      </c>
      <c r="F441" s="3" t="s">
        <v>56</v>
      </c>
      <c r="G441" s="3" t="s">
        <v>175</v>
      </c>
      <c r="H441" s="3" t="s">
        <v>122</v>
      </c>
      <c r="I441" s="3" t="s">
        <v>45</v>
      </c>
      <c r="J441" s="3" t="s">
        <v>34</v>
      </c>
      <c r="K441" s="3" t="s">
        <v>143</v>
      </c>
      <c r="L441" s="3" t="s">
        <v>576</v>
      </c>
      <c r="M441" s="4">
        <v>21400</v>
      </c>
      <c r="N441" s="4">
        <v>21.4</v>
      </c>
      <c r="O441" s="4">
        <v>162000</v>
      </c>
      <c r="P441" t="str">
        <f>IF(ISNUMBER(SEARCH("BROWSER",L441)),"Picloran",IF(ISNUMBER(SEARCH("NAVIGATOR",L441)),"Picloran",IF(ISNUMBER(SEARCH("BIOZYME",L441)),"Mineral Fertilizer",IF(ISNUMBER(SEARCH("K-FOL",L441)),"Calcium Citrate",IF(ISNUMBER(SEARCH("FOLTRON",L441)),"NPK Fertilizer",IF(ISNUMBER(SEARCH("CYHALOTHRI",L441)),"Cyhalothrin",IF(ISNUMBER(SEARCH("ACEFATO",L441)),"Acephate",IF(ISNUMBER(SEARCH("ACEPHATE",L441)),"Acephate",IF(ISNUMBER(SEARCH("MICROTHIOL",L441)),"Sulfur",IF(ISNUMBER(SEARCH("PROPICONAZOLE",L441)),"Propiconazole",IF(ISNUMBER(SEARCH("METHOMYL",L441)),"Methomyl",IF(ISNUMBER(SEARCH("IMIDACLOPRID",L441)),"Imidacloprid",IF(ISNUMBER(SEARCH("ZONIC",L441)),"Amicarbazone",IF(ISNUMBER(SEARCH("CRESCENDO",L441)),"Triclopyr-Butyric",IF(ISNUMBER(SEARCH("IMAZETHAPYR",L441)),"Imazethapyr",IF(ISNUMBER(SEARCH("TRICLOPYR",L441)),"Triclopyr",IF(ISNUMBER(SEARCH("ISOPROPYLAMINE",L441)),"Isopropylamine",IF(ISNUMBER(SEARCH("ABAMECTIM",L441)),"Abamectin",IF(ISNUMBER(SEARCH("SPERTO",L441)),"Bifenthrin","FIX IT!")))))))))))))))))))</f>
        <v>Methomyl</v>
      </c>
      <c r="Q441" t="s">
        <v>3215</v>
      </c>
      <c r="R441" t="s">
        <v>3243</v>
      </c>
      <c r="S441">
        <f t="shared" si="22"/>
        <v>7.5700934579439254</v>
      </c>
      <c r="T441" t="s">
        <v>3304</v>
      </c>
      <c r="U441" t="s">
        <v>3281</v>
      </c>
      <c r="V441" t="s">
        <v>3198</v>
      </c>
    </row>
    <row r="442" spans="1:22" ht="22" customHeight="1" x14ac:dyDescent="0.3">
      <c r="A442" s="5">
        <v>43821</v>
      </c>
      <c r="B442" s="16" t="str">
        <f t="shared" si="20"/>
        <v>December, 2019</v>
      </c>
      <c r="C442" s="16" t="str">
        <f t="shared" si="21"/>
        <v>December, 2019´</v>
      </c>
      <c r="D442" s="6" t="s">
        <v>31</v>
      </c>
      <c r="E442" s="11" t="s">
        <v>3320</v>
      </c>
      <c r="F442" s="6" t="s">
        <v>56</v>
      </c>
      <c r="G442" s="6" t="s">
        <v>127</v>
      </c>
      <c r="H442" s="6" t="s">
        <v>122</v>
      </c>
      <c r="I442" s="6" t="s">
        <v>45</v>
      </c>
      <c r="J442" s="6" t="s">
        <v>34</v>
      </c>
      <c r="K442" s="6" t="s">
        <v>143</v>
      </c>
      <c r="L442" s="6" t="s">
        <v>576</v>
      </c>
      <c r="M442" s="7">
        <v>21600</v>
      </c>
      <c r="N442" s="7">
        <v>21.6</v>
      </c>
      <c r="O442" s="7">
        <v>163000</v>
      </c>
      <c r="P442" t="str">
        <f>IF(ISNUMBER(SEARCH("BROWSER",L442)),"Picloran",IF(ISNUMBER(SEARCH("NAVIGATOR",L442)),"Picloran",IF(ISNUMBER(SEARCH("BIOZYME",L442)),"Mineral Fertilizer",IF(ISNUMBER(SEARCH("K-FOL",L442)),"Calcium Citrate",IF(ISNUMBER(SEARCH("FOLTRON",L442)),"NPK Fertilizer",IF(ISNUMBER(SEARCH("CYHALOTHRI",L442)),"Cyhalothrin",IF(ISNUMBER(SEARCH("ACEFATO",L442)),"Acephate",IF(ISNUMBER(SEARCH("ACEPHATE",L442)),"Acephate",IF(ISNUMBER(SEARCH("MICROTHIOL",L442)),"Sulfur",IF(ISNUMBER(SEARCH("PROPICONAZOLE",L442)),"Propiconazole",IF(ISNUMBER(SEARCH("METHOMYL",L442)),"Methomyl",IF(ISNUMBER(SEARCH("IMIDACLOPRID",L442)),"Imidacloprid",IF(ISNUMBER(SEARCH("ZONIC",L442)),"Amicarbazone",IF(ISNUMBER(SEARCH("CRESCENDO",L442)),"Triclopyr-Butyric",IF(ISNUMBER(SEARCH("IMAZETHAPYR",L442)),"Imazethapyr",IF(ISNUMBER(SEARCH("TRICLOPYR",L442)),"Triclopyr",IF(ISNUMBER(SEARCH("ISOPROPYLAMINE",L442)),"Isopropylamine",IF(ISNUMBER(SEARCH("ABAMECTIM",L442)),"Abamectin",IF(ISNUMBER(SEARCH("SPERTO",L442)),"Bifenthrin","FIX IT!")))))))))))))))))))</f>
        <v>Methomyl</v>
      </c>
      <c r="Q442" t="s">
        <v>3215</v>
      </c>
      <c r="R442" t="s">
        <v>3243</v>
      </c>
      <c r="S442">
        <f t="shared" si="22"/>
        <v>7.5462962962962967</v>
      </c>
      <c r="T442" t="s">
        <v>3304</v>
      </c>
      <c r="U442" t="s">
        <v>3281</v>
      </c>
      <c r="V442" t="s">
        <v>3198</v>
      </c>
    </row>
    <row r="443" spans="1:22" ht="22" customHeight="1" x14ac:dyDescent="0.3">
      <c r="A443" s="2">
        <v>43821</v>
      </c>
      <c r="B443" s="16" t="str">
        <f t="shared" si="20"/>
        <v>December, 2019</v>
      </c>
      <c r="C443" s="16" t="str">
        <f t="shared" si="21"/>
        <v>December, 2019´</v>
      </c>
      <c r="D443" s="3" t="s">
        <v>31</v>
      </c>
      <c r="E443" s="11" t="s">
        <v>3320</v>
      </c>
      <c r="F443" s="3" t="s">
        <v>56</v>
      </c>
      <c r="G443" s="3" t="s">
        <v>127</v>
      </c>
      <c r="H443" s="3" t="s">
        <v>122</v>
      </c>
      <c r="I443" s="3" t="s">
        <v>45</v>
      </c>
      <c r="J443" s="3" t="s">
        <v>34</v>
      </c>
      <c r="K443" s="3" t="s">
        <v>143</v>
      </c>
      <c r="L443" s="3" t="s">
        <v>576</v>
      </c>
      <c r="M443" s="4">
        <v>21600</v>
      </c>
      <c r="N443" s="4">
        <v>21.6</v>
      </c>
      <c r="O443" s="4">
        <v>163000</v>
      </c>
      <c r="P443" t="str">
        <f>IF(ISNUMBER(SEARCH("BROWSER",L443)),"Picloran",IF(ISNUMBER(SEARCH("NAVIGATOR",L443)),"Picloran",IF(ISNUMBER(SEARCH("BIOZYME",L443)),"Mineral Fertilizer",IF(ISNUMBER(SEARCH("K-FOL",L443)),"Calcium Citrate",IF(ISNUMBER(SEARCH("FOLTRON",L443)),"NPK Fertilizer",IF(ISNUMBER(SEARCH("CYHALOTHRI",L443)),"Cyhalothrin",IF(ISNUMBER(SEARCH("ACEFATO",L443)),"Acephate",IF(ISNUMBER(SEARCH("ACEPHATE",L443)),"Acephate",IF(ISNUMBER(SEARCH("MICROTHIOL",L443)),"Sulfur",IF(ISNUMBER(SEARCH("PROPICONAZOLE",L443)),"Propiconazole",IF(ISNUMBER(SEARCH("METHOMYL",L443)),"Methomyl",IF(ISNUMBER(SEARCH("IMIDACLOPRID",L443)),"Imidacloprid",IF(ISNUMBER(SEARCH("ZONIC",L443)),"Amicarbazone",IF(ISNUMBER(SEARCH("CRESCENDO",L443)),"Triclopyr-Butyric",IF(ISNUMBER(SEARCH("IMAZETHAPYR",L443)),"Imazethapyr",IF(ISNUMBER(SEARCH("TRICLOPYR",L443)),"Triclopyr",IF(ISNUMBER(SEARCH("ISOPROPYLAMINE",L443)),"Isopropylamine",IF(ISNUMBER(SEARCH("ABAMECTIM",L443)),"Abamectin",IF(ISNUMBER(SEARCH("SPERTO",L443)),"Bifenthrin","FIX IT!")))))))))))))))))))</f>
        <v>Methomyl</v>
      </c>
      <c r="Q443" t="s">
        <v>3215</v>
      </c>
      <c r="R443" t="s">
        <v>3243</v>
      </c>
      <c r="S443">
        <f t="shared" si="22"/>
        <v>7.5462962962962967</v>
      </c>
      <c r="T443" t="s">
        <v>3304</v>
      </c>
      <c r="U443" t="s">
        <v>3281</v>
      </c>
      <c r="V443" t="s">
        <v>3198</v>
      </c>
    </row>
    <row r="444" spans="1:22" ht="22" customHeight="1" x14ac:dyDescent="0.3">
      <c r="A444" s="5">
        <v>43821</v>
      </c>
      <c r="B444" s="16" t="str">
        <f t="shared" si="20"/>
        <v>December, 2019</v>
      </c>
      <c r="C444" s="16" t="str">
        <f t="shared" si="21"/>
        <v>December, 2019´</v>
      </c>
      <c r="D444" s="6" t="s">
        <v>31</v>
      </c>
      <c r="E444" s="11" t="s">
        <v>3320</v>
      </c>
      <c r="F444" s="6" t="s">
        <v>32</v>
      </c>
      <c r="G444" s="6" t="s">
        <v>185</v>
      </c>
      <c r="H444" s="6" t="s">
        <v>122</v>
      </c>
      <c r="I444" s="6" t="s">
        <v>45</v>
      </c>
      <c r="J444" s="6" t="s">
        <v>34</v>
      </c>
      <c r="K444" s="6" t="s">
        <v>187</v>
      </c>
      <c r="L444" s="6" t="s">
        <v>740</v>
      </c>
      <c r="M444" s="7">
        <v>19440</v>
      </c>
      <c r="N444" s="7">
        <v>19.440000000000001</v>
      </c>
      <c r="O444" s="7">
        <v>102000</v>
      </c>
      <c r="P444" t="s">
        <v>3211</v>
      </c>
      <c r="Q444" t="s">
        <v>3270</v>
      </c>
      <c r="R444" t="s">
        <v>3198</v>
      </c>
      <c r="S444">
        <f t="shared" si="22"/>
        <v>5.2469135802469138</v>
      </c>
      <c r="T444" t="s">
        <v>3294</v>
      </c>
      <c r="U444" t="s">
        <v>3215</v>
      </c>
      <c r="V444" t="s">
        <v>3243</v>
      </c>
    </row>
    <row r="445" spans="1:22" ht="22" customHeight="1" x14ac:dyDescent="0.3">
      <c r="A445" s="2">
        <v>43820</v>
      </c>
      <c r="B445" s="16" t="str">
        <f t="shared" si="20"/>
        <v>December, 2019</v>
      </c>
      <c r="C445" s="16" t="str">
        <f t="shared" si="21"/>
        <v>December, 2019´</v>
      </c>
      <c r="D445" s="3" t="s">
        <v>31</v>
      </c>
      <c r="E445" s="11" t="s">
        <v>3320</v>
      </c>
      <c r="F445" s="3" t="s">
        <v>32</v>
      </c>
      <c r="G445" s="3" t="s">
        <v>131</v>
      </c>
      <c r="H445" s="3" t="s">
        <v>113</v>
      </c>
      <c r="I445" s="3" t="s">
        <v>45</v>
      </c>
      <c r="J445" s="3" t="s">
        <v>34</v>
      </c>
      <c r="K445" s="3" t="s">
        <v>145</v>
      </c>
      <c r="L445" s="3" t="s">
        <v>741</v>
      </c>
      <c r="M445" s="4">
        <v>8100</v>
      </c>
      <c r="N445" s="4">
        <v>8.1</v>
      </c>
      <c r="O445" s="4">
        <v>114000</v>
      </c>
      <c r="P445" t="str">
        <f>IF(ISNUMBER(SEARCH("BIORISK",L445)),"Fertilizer",IF(ISNUMBER(SEARCH("DIFLUBENZURON",L445)),"Diflubenzuron",IF(ISNUMBER(SEARCH("K-TIONIC",L445)),"Fulvic Acids Fertilizers",IF(ISNUMBER(SEARCH("INICIATE",L445)),"Fipronil",IF(ISNUMBER(SEARCH("FIPRONIL",L445)),"Fipronil",IF(ISNUMBER(SEARCH("STAGE",L445)),"Clomazone",IF(ISNUMBER(SEARCH("CLOMAZONE",L445)),"Clomazone",IF(ISNUMBER(SEARCH("UNIMARK",L445)),"Metribuzin",IF(ISNUMBER(SEARCH("RIBUZIN",L445)),"Metribuzin",IF(ISNUMBER(SEARCH("UNITOP",L445)),"Not Identified","FIX IT!"))))))))))</f>
        <v>Fipronil</v>
      </c>
      <c r="Q445" t="s">
        <v>3261</v>
      </c>
      <c r="R445" t="s">
        <v>3243</v>
      </c>
      <c r="S445">
        <f t="shared" si="22"/>
        <v>14.074074074074074</v>
      </c>
      <c r="T445" t="s">
        <v>3208</v>
      </c>
      <c r="U445" t="s">
        <v>3215</v>
      </c>
      <c r="V445" t="s">
        <v>3216</v>
      </c>
    </row>
    <row r="446" spans="1:22" ht="22" customHeight="1" x14ac:dyDescent="0.3">
      <c r="A446" s="5">
        <v>43820</v>
      </c>
      <c r="B446" s="16" t="str">
        <f t="shared" si="20"/>
        <v>December, 2019</v>
      </c>
      <c r="C446" s="16" t="str">
        <f t="shared" si="21"/>
        <v>December, 2019´</v>
      </c>
      <c r="D446" s="6" t="s">
        <v>107</v>
      </c>
      <c r="E446" s="11" t="s">
        <v>3320</v>
      </c>
      <c r="F446" s="6" t="s">
        <v>32</v>
      </c>
      <c r="G446" s="6" t="s">
        <v>108</v>
      </c>
      <c r="H446" s="6" t="s">
        <v>210</v>
      </c>
      <c r="I446" s="6" t="s">
        <v>45</v>
      </c>
      <c r="J446" s="6" t="s">
        <v>34</v>
      </c>
      <c r="K446" s="6" t="s">
        <v>187</v>
      </c>
      <c r="L446" s="6" t="s">
        <v>742</v>
      </c>
      <c r="M446" s="7">
        <v>46892</v>
      </c>
      <c r="N446" s="7">
        <v>46.89</v>
      </c>
      <c r="O446" s="7">
        <v>350000</v>
      </c>
      <c r="P446" t="str">
        <f>IF(ISNUMBER(SEARCH("BIORISK",L446)),"Fertilizer",IF(ISNUMBER(SEARCH("DIFLUBENZURON",L446)),"Diflubenzuron",IF(ISNUMBER(SEARCH("K-TIONIC",L446)),"Fulvic Acids Fertilizers",IF(ISNUMBER(SEARCH("INICIATE",L446)),"Fipronil",IF(ISNUMBER(SEARCH("FIPRONIL",L446)),"Fipronil",IF(ISNUMBER(SEARCH("STAGE",L446)),"Clomazone",IF(ISNUMBER(SEARCH("CLOMAZONE",L446)),"Clomazone",IF(ISNUMBER(SEARCH("UNIMARK",L446)),"Metribuzin",IF(ISNUMBER(SEARCH("RIBUZIN",L446)),"Metribuzin",IF(ISNUMBER(SEARCH("UNITOP",L446)),"Not Identified","FIX IT!"))))))))))</f>
        <v>Clomazone</v>
      </c>
      <c r="Q446" t="s">
        <v>3246</v>
      </c>
      <c r="R446" t="s">
        <v>3198</v>
      </c>
      <c r="S446">
        <f t="shared" si="22"/>
        <v>7.4639597372686168</v>
      </c>
      <c r="T446" t="s">
        <v>3202</v>
      </c>
      <c r="U446" t="s">
        <v>3215</v>
      </c>
      <c r="V446" t="s">
        <v>3216</v>
      </c>
    </row>
    <row r="447" spans="1:22" ht="22" customHeight="1" x14ac:dyDescent="0.3">
      <c r="A447" s="2">
        <v>43820</v>
      </c>
      <c r="B447" s="16" t="str">
        <f t="shared" si="20"/>
        <v>December, 2019</v>
      </c>
      <c r="C447" s="16" t="str">
        <f t="shared" si="21"/>
        <v>December, 2019´</v>
      </c>
      <c r="D447" s="3" t="s">
        <v>31</v>
      </c>
      <c r="E447" s="11" t="s">
        <v>3320</v>
      </c>
      <c r="F447" s="3" t="s">
        <v>32</v>
      </c>
      <c r="G447" s="3" t="s">
        <v>200</v>
      </c>
      <c r="H447" s="3" t="s">
        <v>210</v>
      </c>
      <c r="I447" s="3" t="s">
        <v>45</v>
      </c>
      <c r="J447" s="3" t="s">
        <v>34</v>
      </c>
      <c r="K447" s="3" t="s">
        <v>145</v>
      </c>
      <c r="L447" s="3" t="s">
        <v>743</v>
      </c>
      <c r="M447" s="4">
        <v>42600</v>
      </c>
      <c r="N447" s="4">
        <v>42.6</v>
      </c>
      <c r="O447" s="4">
        <v>598000</v>
      </c>
      <c r="P447" t="str">
        <f>IF(ISNUMBER(SEARCH("BROWSER",L447)),"Picloran",IF(ISNUMBER(SEARCH("NAVIGATOR",L447)),"Picloran",IF(ISNUMBER(SEARCH("BIOZYME",L447)),"Mineral Fertilizer",IF(ISNUMBER(SEARCH("K-FOL",L447)),"Calcium Citrate",IF(ISNUMBER(SEARCH("FOLTRON",L447)),"NPK Fertilizer",IF(ISNUMBER(SEARCH("CYHALOTHRI",L447)),"Cyhalothrin",IF(ISNUMBER(SEARCH("ACEFATO",L447)),"Acephate",IF(ISNUMBER(SEARCH("ACEPHATE",L447)),"Acephate",IF(ISNUMBER(SEARCH("MICROTHIOL",L447)),"Sulfur",IF(ISNUMBER(SEARCH("PROPICONAZOLE",L447)),"Propiconazole",IF(ISNUMBER(SEARCH("METHOMYL",L447)),"Methomyl",IF(ISNUMBER(SEARCH("IMIDACLOPRID",L447)),"Imidacloprid",IF(ISNUMBER(SEARCH("ZONIC",L447)),"Amicarbazone",IF(ISNUMBER(SEARCH("CRESCENDO",L447)),"Triclopyr-Butyric",IF(ISNUMBER(SEARCH("IMAZETHAPYR",L447)),"Imazethapyr",IF(ISNUMBER(SEARCH("TRICLOPYR",L447)),"Triclopyr",IF(ISNUMBER(SEARCH("ISOPROPYLAMINE",L447)),"Isopropylamine",IF(ISNUMBER(SEARCH("ABAMECTIM",L447)),"Abamectin",IF(ISNUMBER(SEARCH("SPERTO",L447)),"Bifenthrin","FIX IT!")))))))))))))))))))</f>
        <v>Bifenthrin</v>
      </c>
      <c r="Q447" t="s">
        <v>3238</v>
      </c>
      <c r="R447" t="s">
        <v>3243</v>
      </c>
      <c r="S447">
        <f t="shared" si="22"/>
        <v>14.03755868544601</v>
      </c>
      <c r="T447" t="s">
        <v>3200</v>
      </c>
      <c r="U447" t="s">
        <v>3234</v>
      </c>
      <c r="V447" t="s">
        <v>3225</v>
      </c>
    </row>
    <row r="448" spans="1:22" ht="22" customHeight="1" x14ac:dyDescent="0.3">
      <c r="A448" s="5">
        <v>43820</v>
      </c>
      <c r="B448" s="16" t="str">
        <f t="shared" si="20"/>
        <v>December, 2019</v>
      </c>
      <c r="C448" s="16" t="str">
        <f t="shared" si="21"/>
        <v>December, 2019´</v>
      </c>
      <c r="D448" s="6" t="s">
        <v>31</v>
      </c>
      <c r="E448" s="11" t="s">
        <v>3320</v>
      </c>
      <c r="F448" s="6" t="s">
        <v>32</v>
      </c>
      <c r="G448" s="6" t="s">
        <v>131</v>
      </c>
      <c r="H448" s="6" t="s">
        <v>113</v>
      </c>
      <c r="I448" s="6" t="s">
        <v>45</v>
      </c>
      <c r="J448" s="6" t="s">
        <v>34</v>
      </c>
      <c r="K448" s="6" t="s">
        <v>135</v>
      </c>
      <c r="L448" s="6" t="s">
        <v>744</v>
      </c>
      <c r="M448" s="7">
        <v>21375</v>
      </c>
      <c r="N448" s="7">
        <v>21.38</v>
      </c>
      <c r="O448" s="7">
        <v>345000</v>
      </c>
      <c r="P448" t="str">
        <f>IF(ISNUMBER(SEARCH("BROWSER",L448)),"Picloran",IF(ISNUMBER(SEARCH("NAVIGATOR",L448)),"Picloran",IF(ISNUMBER(SEARCH("BIOZYME",L448)),"Mineral Fertilizer",IF(ISNUMBER(SEARCH("K-FOL",L448)),"Calcium Citrate",IF(ISNUMBER(SEARCH("FOLTRON",L448)),"NPK Fertilizer",IF(ISNUMBER(SEARCH("CYHALOTHRI",L448)),"Cyhalothrin",IF(ISNUMBER(SEARCH("ACEFATO",L448)),"Acephate",IF(ISNUMBER(SEARCH("ACEPHATE",L448)),"Acephate",IF(ISNUMBER(SEARCH("MICROTHIOL",L448)),"Sulfur",IF(ISNUMBER(SEARCH("PROPICONAZOLE",L448)),"Propiconazole",IF(ISNUMBER(SEARCH("METHOMYL",L448)),"Methomyl",IF(ISNUMBER(SEARCH("IMIDACLOPRID",L448)),"Imidacloprid",IF(ISNUMBER(SEARCH("ZONIC",L448)),"Amicarbazone",IF(ISNUMBER(SEARCH("CRESCENDO",L448)),"Triclopyr-Butyric",IF(ISNUMBER(SEARCH("IMAZETHAPYR",L448)),"Imazethapyr",IF(ISNUMBER(SEARCH("TRICLOPYR",L448)),"Triclopyr",IF(ISNUMBER(SEARCH("ISOPROPYLAMINE",L448)),"Isopropylamine",IF(ISNUMBER(SEARCH("ABAMECTIM",L448)),"Abamectin",IF(ISNUMBER(SEARCH("SPERTO",L448)),"Bifenthrin","FIX IT!")))))))))))))))))))</f>
        <v>Cyhalothrin</v>
      </c>
      <c r="Q448" t="s">
        <v>3248</v>
      </c>
      <c r="R448" t="s">
        <v>3237</v>
      </c>
      <c r="S448">
        <f t="shared" si="22"/>
        <v>16.140350877192983</v>
      </c>
      <c r="T448" t="s">
        <v>3226</v>
      </c>
      <c r="U448" t="s">
        <v>3261</v>
      </c>
      <c r="V448" t="s">
        <v>3243</v>
      </c>
    </row>
    <row r="449" spans="1:22" ht="22" customHeight="1" x14ac:dyDescent="0.3">
      <c r="A449" s="2">
        <v>43820</v>
      </c>
      <c r="B449" s="16" t="str">
        <f t="shared" si="20"/>
        <v>December, 2019</v>
      </c>
      <c r="C449" s="16" t="str">
        <f t="shared" si="21"/>
        <v>December, 2019´</v>
      </c>
      <c r="D449" s="3" t="s">
        <v>31</v>
      </c>
      <c r="E449" s="11" t="s">
        <v>3320</v>
      </c>
      <c r="F449" s="3" t="s">
        <v>32</v>
      </c>
      <c r="G449" s="3" t="s">
        <v>588</v>
      </c>
      <c r="H449" s="3" t="s">
        <v>102</v>
      </c>
      <c r="I449" s="3" t="s">
        <v>45</v>
      </c>
      <c r="J449" s="3" t="s">
        <v>34</v>
      </c>
      <c r="K449" s="3" t="s">
        <v>105</v>
      </c>
      <c r="L449" s="3" t="s">
        <v>216</v>
      </c>
      <c r="M449" s="4">
        <v>185936.01</v>
      </c>
      <c r="N449" s="4">
        <v>185.94</v>
      </c>
      <c r="O449" s="4">
        <v>360000</v>
      </c>
      <c r="P449" t="str">
        <f>IF(ISNUMBER(SEARCH("BROWSER",L449)),"Picloran",IF(ISNUMBER(SEARCH("NAVIGATOR",L449)),"Picloran",IF(ISNUMBER(SEARCH("BIOZYME",L449)),"Mineral Fertilizer",IF(ISNUMBER(SEARCH("K-FOL",L449)),"Calcium Citrate",IF(ISNUMBER(SEARCH("FOLTRON",L449)),"NPK Fertilizer",IF(ISNUMBER(SEARCH("CYHALOTHRI",L449)),"Cyhalothrin",IF(ISNUMBER(SEARCH("ACEFATO",L449)),"Acephate",IF(ISNUMBER(SEARCH("ACEPHATE",L449)),"Acephate",IF(ISNUMBER(SEARCH("MICROTHIOL",L449)),"Sulfur",IF(ISNUMBER(SEARCH("PROPICONAZOLE",L449)),"Propiconazole",IF(ISNUMBER(SEARCH("METHOMYL",L449)),"Methomyl",IF(ISNUMBER(SEARCH("IMIDACLOPRID",L449)),"Imidacloprid",IF(ISNUMBER(SEARCH("ZONIC",L449)),"Amicarbazone",IF(ISNUMBER(SEARCH("CRESCENDO",L449)),"Triclopyr-Butyric",IF(ISNUMBER(SEARCH("IMAZETHAPYR",L449)),"Imazethapyr",IF(ISNUMBER(SEARCH("TRICLOPYR",L449)),"Triclopyr",IF(ISNUMBER(SEARCH("ISOPROPYLAMINE",L449)),"Isopropylamine",IF(ISNUMBER(SEARCH("ABAMECTIM",L449)),"Abamectin",IF(ISNUMBER(SEARCH("SPERTO",L449)),"Bifenthrin","FIX IT!")))))))))))))))))))</f>
        <v>Sulfur</v>
      </c>
      <c r="Q449" t="s">
        <v>3279</v>
      </c>
      <c r="R449" t="s">
        <v>3216</v>
      </c>
      <c r="S449">
        <f t="shared" si="22"/>
        <v>1.9361499690135331</v>
      </c>
      <c r="T449" t="s">
        <v>3280</v>
      </c>
      <c r="U449" t="s">
        <v>3279</v>
      </c>
      <c r="V449" t="s">
        <v>3216</v>
      </c>
    </row>
    <row r="450" spans="1:22" ht="22" customHeight="1" x14ac:dyDescent="0.3">
      <c r="A450" s="5">
        <v>43820</v>
      </c>
      <c r="B450" s="16" t="str">
        <f t="shared" si="20"/>
        <v>December, 2019</v>
      </c>
      <c r="C450" s="16" t="str">
        <f t="shared" si="21"/>
        <v>December, 2019´</v>
      </c>
      <c r="D450" s="6" t="s">
        <v>31</v>
      </c>
      <c r="E450" s="11" t="s">
        <v>3320</v>
      </c>
      <c r="F450" s="6" t="s">
        <v>32</v>
      </c>
      <c r="G450" s="6" t="s">
        <v>200</v>
      </c>
      <c r="H450" s="6" t="s">
        <v>113</v>
      </c>
      <c r="I450" s="6" t="s">
        <v>45</v>
      </c>
      <c r="J450" s="6" t="s">
        <v>34</v>
      </c>
      <c r="K450" s="6" t="s">
        <v>145</v>
      </c>
      <c r="L450" s="6" t="s">
        <v>745</v>
      </c>
      <c r="M450" s="7">
        <v>46200</v>
      </c>
      <c r="N450" s="7">
        <v>46.2</v>
      </c>
      <c r="O450" s="7">
        <v>649000</v>
      </c>
      <c r="P450" t="s">
        <v>3205</v>
      </c>
      <c r="Q450" t="s">
        <v>3238</v>
      </c>
      <c r="R450" t="s">
        <v>3243</v>
      </c>
      <c r="S450">
        <f t="shared" si="22"/>
        <v>14.047619047619047</v>
      </c>
      <c r="T450" t="s">
        <v>3280</v>
      </c>
      <c r="U450" t="s">
        <v>3279</v>
      </c>
      <c r="V450" t="s">
        <v>3216</v>
      </c>
    </row>
    <row r="451" spans="1:22" ht="22" customHeight="1" x14ac:dyDescent="0.3">
      <c r="A451" s="2">
        <v>43820</v>
      </c>
      <c r="B451" s="16" t="str">
        <f t="shared" ref="B451:B514" si="23">TEXT(A451, "MMMM, YYYY")</f>
        <v>December, 2019</v>
      </c>
      <c r="C451" s="16" t="str">
        <f t="shared" ref="C451:C514" si="24">B451&amp;"´"</f>
        <v>December, 2019´</v>
      </c>
      <c r="D451" s="3" t="s">
        <v>31</v>
      </c>
      <c r="E451" s="11" t="s">
        <v>3320</v>
      </c>
      <c r="F451" s="3" t="s">
        <v>32</v>
      </c>
      <c r="G451" s="3" t="s">
        <v>200</v>
      </c>
      <c r="H451" s="3" t="s">
        <v>113</v>
      </c>
      <c r="I451" s="3" t="s">
        <v>45</v>
      </c>
      <c r="J451" s="3" t="s">
        <v>34</v>
      </c>
      <c r="K451" s="3" t="s">
        <v>145</v>
      </c>
      <c r="L451" s="3" t="s">
        <v>746</v>
      </c>
      <c r="M451" s="4">
        <v>97500</v>
      </c>
      <c r="N451" s="4">
        <v>97.5</v>
      </c>
      <c r="O451" s="4">
        <v>1369000</v>
      </c>
      <c r="P451" t="str">
        <f>IF(ISNUMBER(SEARCH("IMAZETAPYR",L451)),"Imazetapyr",IF(ISNUMBER(SEARCH("VITAVAX",L451)),"Carboxin",IF(ISNUMBER(SEARCH("CARBOXIN",L451)),"Carboxin",IF(ISNUMBER(SEARCH("CONDAX",L451)),"Imazetapyr",IF(ISNUMBER(SEARCH("CLETHODIM",L451)),"Clethodim",IF(ISNUMBER(SEARCH("JACARE",L451)),"2,4-D Acid",IF(ISNUMBER(SEARCH("LEOPARD",L451)),"Picloram",IF(ISNUMBER(SEARCH("ZOXYSTROBIN",L451)),"Azoxystrobin",IF(ISNUMBER(SEARCH("MANCOZEB",L451)),"Mancozeb",IF(ISNUMBER(SEARCH("AZOXYS",L451)),"Azoxystrobin",IF(ISNUMBER(SEARCH("FIPRON",L451)),"Fipronil",IF(ISNUMBER(SEARCH("ACEF",L451)),"Acephate",IF(ISNUMBER(SEARCH("ACETAMIPRID",L451)),"Acetamiprid",IF(ISNUMBER(SEARCH("ALUMINIUM PHOSPHIDE",L451)),"Aluminium Phosphide",IF(ISNUMBER(SEARCH("RANMAN",L451)),"Cyazofamid",IF(ISNUMBER(SEARCH("BIFENTRINA",L451)),"Bifenthrin","FIX IT!"))))))))))))))))</f>
        <v>Bifenthrin</v>
      </c>
      <c r="Q451" t="s">
        <v>3238</v>
      </c>
      <c r="R451" t="s">
        <v>3243</v>
      </c>
      <c r="S451">
        <f t="shared" ref="S451:S514" si="25">O451/M451</f>
        <v>14.041025641025641</v>
      </c>
      <c r="T451" t="s">
        <v>3205</v>
      </c>
      <c r="U451" t="s">
        <v>3238</v>
      </c>
      <c r="V451" t="s">
        <v>3225</v>
      </c>
    </row>
    <row r="452" spans="1:22" ht="22" customHeight="1" x14ac:dyDescent="0.3">
      <c r="A452" s="5">
        <v>43820</v>
      </c>
      <c r="B452" s="16" t="str">
        <f t="shared" si="23"/>
        <v>December, 2019</v>
      </c>
      <c r="C452" s="16" t="str">
        <f t="shared" si="24"/>
        <v>December, 2019´</v>
      </c>
      <c r="D452" s="6" t="s">
        <v>107</v>
      </c>
      <c r="E452" s="11" t="s">
        <v>3320</v>
      </c>
      <c r="F452" s="6" t="s">
        <v>56</v>
      </c>
      <c r="G452" s="6" t="s">
        <v>108</v>
      </c>
      <c r="H452" s="6" t="s">
        <v>133</v>
      </c>
      <c r="I452" s="6" t="s">
        <v>45</v>
      </c>
      <c r="J452" s="6" t="s">
        <v>34</v>
      </c>
      <c r="K452" s="6" t="s">
        <v>345</v>
      </c>
      <c r="L452" s="6" t="s">
        <v>747</v>
      </c>
      <c r="M452" s="7">
        <v>25240</v>
      </c>
      <c r="N452" s="7">
        <v>25.24</v>
      </c>
      <c r="O452" s="7">
        <v>354000</v>
      </c>
      <c r="P452" t="str">
        <f>IF(ISNUMBER(SEARCH("IMAZETAPYR",L452)),"Imazetapyr",IF(ISNUMBER(SEARCH("VITAVAX",L452)),"Carboxin",IF(ISNUMBER(SEARCH("CARBOXIN",L452)),"Carboxin",IF(ISNUMBER(SEARCH("CONDAX",L452)),"Imazetapyr",IF(ISNUMBER(SEARCH("CLETHODIM",L452)),"Clethodim",IF(ISNUMBER(SEARCH("JACARE",L452)),"2,4-D Acid",IF(ISNUMBER(SEARCH("LEOPARD",L452)),"Picloram",IF(ISNUMBER(SEARCH("ZOXYSTROBIN",L452)),"Azoxystrobin",IF(ISNUMBER(SEARCH("MANCOZEB",L452)),"Mancozeb",IF(ISNUMBER(SEARCH("AZOXYS",L452)),"Azoxystrobin",IF(ISNUMBER(SEARCH("FIPRON",L452)),"Fipronil",IF(ISNUMBER(SEARCH("ACEF",L452)),"Acephate",IF(ISNUMBER(SEARCH("ACETAMIPRID",L452)),"Acetamiprid",IF(ISNUMBER(SEARCH("ALUMINIUM PHOSPHIDE",L452)),"Aluminium Phosphide",IF(ISNUMBER(SEARCH("RANMAN",L452)),"Cyazofamid",IF(ISNUMBER(SEARCH("BIFENTRINA",L452)),"Bifenthrin","FIX IT!"))))))))))))))))</f>
        <v>Aluminium Phosphide</v>
      </c>
      <c r="Q452" t="s">
        <v>3235</v>
      </c>
      <c r="R452" t="s">
        <v>3216</v>
      </c>
      <c r="S452">
        <f t="shared" si="25"/>
        <v>14.025356576862123</v>
      </c>
      <c r="T452" t="s">
        <v>3250</v>
      </c>
      <c r="U452" t="s">
        <v>3248</v>
      </c>
      <c r="V452" t="s">
        <v>3237</v>
      </c>
    </row>
    <row r="453" spans="1:22" ht="22" customHeight="1" x14ac:dyDescent="0.3">
      <c r="A453" s="2">
        <v>43818</v>
      </c>
      <c r="B453" s="16" t="str">
        <f t="shared" si="23"/>
        <v>December, 2019</v>
      </c>
      <c r="C453" s="16" t="str">
        <f t="shared" si="24"/>
        <v>December, 2019´</v>
      </c>
      <c r="D453" s="3" t="s">
        <v>31</v>
      </c>
      <c r="E453" s="11" t="s">
        <v>3320</v>
      </c>
      <c r="F453" s="3" t="s">
        <v>32</v>
      </c>
      <c r="G453" s="3" t="s">
        <v>244</v>
      </c>
      <c r="H453" s="3" t="s">
        <v>474</v>
      </c>
      <c r="I453" s="3" t="s">
        <v>45</v>
      </c>
      <c r="J453" s="3" t="s">
        <v>34</v>
      </c>
      <c r="K453" s="3" t="s">
        <v>187</v>
      </c>
      <c r="L453" s="3" t="s">
        <v>748</v>
      </c>
      <c r="M453" s="4">
        <v>73200</v>
      </c>
      <c r="N453" s="4">
        <v>73.2</v>
      </c>
      <c r="O453" s="4">
        <v>710000</v>
      </c>
      <c r="P453" t="str">
        <f>IF(ISNUMBER(SEARCH("GLIFOSATO",L453)),"Glyphosate",IF(ISNUMBER(SEARCH("TRICLON",L453)),"Triclopyr",IF(ISNUMBER(SEARCH("ABAMECTIN",L453)),"Abamectin",IF(ISNUMBER(SEARCH("ANCOSAR",L453)),"Sodium Hydrogen Methylarsonate",IF(ISNUMBER(SEARCH("PERITO",L453)),"Acephate","FIX IT!")))))</f>
        <v>Sodium Hydrogen Methylarsonate</v>
      </c>
      <c r="Q453" t="s">
        <v>3281</v>
      </c>
      <c r="R453" t="s">
        <v>3198</v>
      </c>
      <c r="S453">
        <f t="shared" si="25"/>
        <v>9.6994535519125691</v>
      </c>
      <c r="T453" t="s">
        <v>3297</v>
      </c>
      <c r="U453" t="s">
        <v>3281</v>
      </c>
      <c r="V453" t="s">
        <v>3198</v>
      </c>
    </row>
    <row r="454" spans="1:22" ht="22" customHeight="1" x14ac:dyDescent="0.3">
      <c r="A454" s="5">
        <v>43818</v>
      </c>
      <c r="B454" s="16" t="str">
        <f t="shared" si="23"/>
        <v>December, 2019</v>
      </c>
      <c r="C454" s="16" t="str">
        <f t="shared" si="24"/>
        <v>December, 2019´</v>
      </c>
      <c r="D454" s="6" t="s">
        <v>31</v>
      </c>
      <c r="E454" s="11" t="s">
        <v>3320</v>
      </c>
      <c r="F454" s="6" t="s">
        <v>32</v>
      </c>
      <c r="G454" s="6" t="s">
        <v>244</v>
      </c>
      <c r="H454" s="6" t="s">
        <v>474</v>
      </c>
      <c r="I454" s="6" t="s">
        <v>45</v>
      </c>
      <c r="J454" s="6" t="s">
        <v>34</v>
      </c>
      <c r="K454" s="6" t="s">
        <v>187</v>
      </c>
      <c r="L454" s="6" t="s">
        <v>749</v>
      </c>
      <c r="M454" s="7">
        <v>48800</v>
      </c>
      <c r="N454" s="7">
        <v>48.8</v>
      </c>
      <c r="O454" s="7">
        <v>473000</v>
      </c>
      <c r="P454" t="str">
        <f>IF(ISNUMBER(SEARCH("GLIFOSATO",L454)),"Glyphosate",IF(ISNUMBER(SEARCH("TRICLON",L454)),"Triclopyr",IF(ISNUMBER(SEARCH("ABAMECTIN",L454)),"Abamectin",IF(ISNUMBER(SEARCH("ANCOSAR",L454)),"Sodium Hydrogen Methylarsonate",IF(ISNUMBER(SEARCH("PERITO",L454)),"Acephate","FIX IT!")))))</f>
        <v>Sodium Hydrogen Methylarsonate</v>
      </c>
      <c r="Q454" t="s">
        <v>3281</v>
      </c>
      <c r="R454" t="s">
        <v>3198</v>
      </c>
      <c r="S454">
        <f t="shared" si="25"/>
        <v>9.692622950819672</v>
      </c>
      <c r="T454" t="s">
        <v>3297</v>
      </c>
      <c r="U454" t="s">
        <v>3281</v>
      </c>
      <c r="V454" t="s">
        <v>3198</v>
      </c>
    </row>
    <row r="455" spans="1:22" ht="22" customHeight="1" x14ac:dyDescent="0.3">
      <c r="A455" s="2">
        <v>43818</v>
      </c>
      <c r="B455" s="16" t="str">
        <f t="shared" si="23"/>
        <v>December, 2019</v>
      </c>
      <c r="C455" s="16" t="str">
        <f t="shared" si="24"/>
        <v>December, 2019´</v>
      </c>
      <c r="D455" s="3" t="s">
        <v>31</v>
      </c>
      <c r="E455" s="11" t="s">
        <v>3320</v>
      </c>
      <c r="F455" s="3" t="s">
        <v>32</v>
      </c>
      <c r="G455" s="3" t="s">
        <v>244</v>
      </c>
      <c r="H455" s="3" t="s">
        <v>474</v>
      </c>
      <c r="I455" s="3" t="s">
        <v>45</v>
      </c>
      <c r="J455" s="3" t="s">
        <v>34</v>
      </c>
      <c r="K455" s="3" t="s">
        <v>187</v>
      </c>
      <c r="L455" s="3" t="s">
        <v>748</v>
      </c>
      <c r="M455" s="4">
        <v>73200</v>
      </c>
      <c r="N455" s="4">
        <v>73.2</v>
      </c>
      <c r="O455" s="4">
        <v>710000</v>
      </c>
      <c r="P455" t="str">
        <f>IF(ISNUMBER(SEARCH("TRICLON",L453)),"Triclopyr",IF(ISNUMBER(SEARCH("ABAMECTIN",L453)),"Abamectin",IF(ISNUMBER(SEARCH("PERITO",L453)),"Acephate",IF(ISNUMBER(SEARCH("GLUFOSINAT",L453)),"Gluphosinate",IF(ISNUMBER(SEARCH("FIPRONIL",L453)),"Fipronil",IF(ISNUMBER(SEARCH("ZARTAN",L453)),"Metsulfuron-methyl",IF(ISNUMBER(SEARCH("DIFLUBENZURON",L453)),"Diflubenzuron",IF(ISNUMBER(SEARCH("INICIATE",L453)),"Fipronil",IF(ISNUMBER(SEARCH("STAGE",L453)),"Clomazone",IF(ISNUMBER(SEARCH("CLOMAZON",L453)),"Clomazone",IF(ISNUMBER(SEARCH("UNIMARK",L453)),"Metribuzim",IF(ISNUMBER(SEARCH("ANCOSAR",L453)),"Sodium hydrogen Methylarsonate","FIX IT!"))))))))))))</f>
        <v>Sodium hydrogen Methylarsonate</v>
      </c>
      <c r="Q455" t="s">
        <v>3281</v>
      </c>
      <c r="R455" t="s">
        <v>3198</v>
      </c>
      <c r="S455">
        <f t="shared" si="25"/>
        <v>9.6994535519125691</v>
      </c>
      <c r="T455" t="s">
        <v>3214</v>
      </c>
      <c r="U455" t="s">
        <v>3288</v>
      </c>
      <c r="V455" t="s">
        <v>3198</v>
      </c>
    </row>
    <row r="456" spans="1:22" ht="22" customHeight="1" x14ac:dyDescent="0.3">
      <c r="A456" s="5">
        <v>43817</v>
      </c>
      <c r="B456" s="16" t="str">
        <f t="shared" si="23"/>
        <v>December, 2019</v>
      </c>
      <c r="C456" s="16" t="str">
        <f t="shared" si="24"/>
        <v>December, 2019´</v>
      </c>
      <c r="D456" s="6" t="s">
        <v>31</v>
      </c>
      <c r="E456" s="11" t="s">
        <v>3320</v>
      </c>
      <c r="F456" s="6" t="s">
        <v>32</v>
      </c>
      <c r="G456" s="6" t="s">
        <v>36</v>
      </c>
      <c r="H456" s="6" t="s">
        <v>42</v>
      </c>
      <c r="I456" s="6" t="s">
        <v>45</v>
      </c>
      <c r="J456" s="6" t="s">
        <v>34</v>
      </c>
      <c r="K456" s="6" t="s">
        <v>48</v>
      </c>
      <c r="L456" s="6" t="s">
        <v>750</v>
      </c>
      <c r="M456" s="7">
        <v>47360</v>
      </c>
      <c r="N456" s="7">
        <v>47.36</v>
      </c>
      <c r="O456" s="7">
        <v>540000</v>
      </c>
      <c r="P456" t="str">
        <f>IF(ISNUMBER(SEARCH("TRICLON",L454)),"Triclopyr",IF(ISNUMBER(SEARCH("ABAMECTIN",L454)),"Abamectin",IF(ISNUMBER(SEARCH("PERITO",L454)),"Acephate",IF(ISNUMBER(SEARCH("GLUFOSINAT",L454)),"Gluphosinate",IF(ISNUMBER(SEARCH("FIPRONIL",L454)),"Fipronil",IF(ISNUMBER(SEARCH("ZARTAN",L454)),"Metsulfuron-methyl",IF(ISNUMBER(SEARCH("DIFLUBENZURON",L454)),"Diflubenzuron",IF(ISNUMBER(SEARCH("INICIATE",L454)),"Fipronil",IF(ISNUMBER(SEARCH("STAGE",L454)),"Clomazone",IF(ISNUMBER(SEARCH("CLOMAZON",L454)),"Clomazone",IF(ISNUMBER(SEARCH("UNIMARK",L454)),"Metribuzim",IF(ISNUMBER(SEARCH("ANCOSAR",L454)),"Sodium hydrogen Methylarsonate","FIX IT!"))))))))))))</f>
        <v>Sodium hydrogen Methylarsonate</v>
      </c>
      <c r="Q456" t="s">
        <v>3281</v>
      </c>
      <c r="R456" t="s">
        <v>3198</v>
      </c>
      <c r="S456">
        <f t="shared" si="25"/>
        <v>11.402027027027026</v>
      </c>
      <c r="T456" t="s">
        <v>3304</v>
      </c>
      <c r="U456" t="s">
        <v>3281</v>
      </c>
      <c r="V456" t="s">
        <v>3198</v>
      </c>
    </row>
    <row r="457" spans="1:22" ht="22" customHeight="1" x14ac:dyDescent="0.3">
      <c r="A457" s="2">
        <v>43817</v>
      </c>
      <c r="B457" s="16" t="str">
        <f t="shared" si="23"/>
        <v>December, 2019</v>
      </c>
      <c r="C457" s="16" t="str">
        <f t="shared" si="24"/>
        <v>December, 2019´</v>
      </c>
      <c r="D457" s="3" t="s">
        <v>31</v>
      </c>
      <c r="E457" s="11" t="s">
        <v>3320</v>
      </c>
      <c r="F457" s="3" t="s">
        <v>32</v>
      </c>
      <c r="G457" s="3" t="s">
        <v>36</v>
      </c>
      <c r="H457" s="3" t="s">
        <v>42</v>
      </c>
      <c r="I457" s="3" t="s">
        <v>45</v>
      </c>
      <c r="J457" s="3" t="s">
        <v>34</v>
      </c>
      <c r="K457" s="3" t="s">
        <v>48</v>
      </c>
      <c r="L457" s="3" t="s">
        <v>751</v>
      </c>
      <c r="M457" s="4">
        <v>38100</v>
      </c>
      <c r="N457" s="4">
        <v>38.1</v>
      </c>
      <c r="O457" s="4">
        <v>435000</v>
      </c>
      <c r="P457" t="str">
        <f>IF(ISNUMBER(SEARCH("TRICLON",L455)),"Triclopyr",IF(ISNUMBER(SEARCH("ABAMECTIN",L455)),"Abamectin",IF(ISNUMBER(SEARCH("PERITO",L455)),"Acephate",IF(ISNUMBER(SEARCH("GLUFOSINAT",L455)),"Gluphosinate",IF(ISNUMBER(SEARCH("FIPRONIL",L455)),"Fipronil",IF(ISNUMBER(SEARCH("ZARTAN",L455)),"Metsulfuron-methyl",IF(ISNUMBER(SEARCH("DIFLUBENZURON",L455)),"Diflubenzuron",IF(ISNUMBER(SEARCH("INICIATE",L455)),"Fipronil",IF(ISNUMBER(SEARCH("STAGE",L455)),"Clomazone",IF(ISNUMBER(SEARCH("CLOMAZON",L455)),"Clomazone",IF(ISNUMBER(SEARCH("UNIMARK",L455)),"Metribuzim",IF(ISNUMBER(SEARCH("ANCOSAR",L455)),"Sodium hydrogen Methylarsonate","FIX IT!"))))))))))))</f>
        <v>Sodium hydrogen Methylarsonate</v>
      </c>
      <c r="Q457" t="s">
        <v>3281</v>
      </c>
      <c r="R457" t="s">
        <v>3198</v>
      </c>
      <c r="S457">
        <f t="shared" si="25"/>
        <v>11.417322834645669</v>
      </c>
      <c r="T457" t="s">
        <v>3294</v>
      </c>
      <c r="U457" t="s">
        <v>3215</v>
      </c>
      <c r="V457" t="s">
        <v>3243</v>
      </c>
    </row>
    <row r="458" spans="1:22" ht="22" customHeight="1" x14ac:dyDescent="0.3">
      <c r="A458" s="5">
        <v>43814</v>
      </c>
      <c r="B458" s="16" t="str">
        <f t="shared" si="23"/>
        <v>December, 2019</v>
      </c>
      <c r="C458" s="16" t="str">
        <f t="shared" si="24"/>
        <v>December, 2019´</v>
      </c>
      <c r="D458" s="6" t="s">
        <v>31</v>
      </c>
      <c r="E458" s="11" t="s">
        <v>3320</v>
      </c>
      <c r="F458" s="6" t="s">
        <v>56</v>
      </c>
      <c r="G458" s="6" t="s">
        <v>175</v>
      </c>
      <c r="H458" s="6" t="s">
        <v>122</v>
      </c>
      <c r="I458" s="6" t="s">
        <v>45</v>
      </c>
      <c r="J458" s="6" t="s">
        <v>34</v>
      </c>
      <c r="K458" s="6" t="s">
        <v>143</v>
      </c>
      <c r="L458" s="6" t="s">
        <v>576</v>
      </c>
      <c r="M458" s="7">
        <v>21400</v>
      </c>
      <c r="N458" s="7">
        <v>21.4</v>
      </c>
      <c r="O458" s="7">
        <v>162000</v>
      </c>
      <c r="P458" t="str">
        <f>IF(ISNUMBER(SEARCH("BROWSER",L458)),"Picloran",IF(ISNUMBER(SEARCH("NAVIGATOR",L458)),"Picloran",IF(ISNUMBER(SEARCH("BIOZYME",L458)),"Mineral Fertilizer",IF(ISNUMBER(SEARCH("K-FOL",L458)),"Calcium Citrate",IF(ISNUMBER(SEARCH("FOLTRON",L458)),"NPK Fertilizer",IF(ISNUMBER(SEARCH("CYHALOTHRI",L458)),"Cyhalothrin",IF(ISNUMBER(SEARCH("ACEFATO",L458)),"Acephate",IF(ISNUMBER(SEARCH("ACEPHATE",L458)),"Acephate",IF(ISNUMBER(SEARCH("MICROTHIOL",L458)),"Sulfur",IF(ISNUMBER(SEARCH("PROPICONAZOLE",L458)),"Propiconazole",IF(ISNUMBER(SEARCH("METHOMYL",L458)),"Methomyl",IF(ISNUMBER(SEARCH("IMIDACLOPRID",L458)),"Imidacloprid",IF(ISNUMBER(SEARCH("ZONIC",L458)),"Amicarbazone",IF(ISNUMBER(SEARCH("CRESCENDO",L458)),"Triclopyr-Butyric",IF(ISNUMBER(SEARCH("IMAZETHAPYR",L458)),"Imazethapyr",IF(ISNUMBER(SEARCH("TRICLOPYR",L458)),"Triclopyr",IF(ISNUMBER(SEARCH("ISOPROPYLAMINE",L458)),"Isopropylamine",IF(ISNUMBER(SEARCH("ABAMECTIM",L458)),"Abamectin",IF(ISNUMBER(SEARCH("SPERTO",L458)),"Bifenthrin","FIX IT!")))))))))))))))))))</f>
        <v>Methomyl</v>
      </c>
      <c r="Q458" t="s">
        <v>3215</v>
      </c>
      <c r="R458" t="s">
        <v>3243</v>
      </c>
      <c r="S458">
        <f t="shared" si="25"/>
        <v>7.5700934579439254</v>
      </c>
      <c r="T458" t="s">
        <v>3294</v>
      </c>
      <c r="U458" t="s">
        <v>3215</v>
      </c>
      <c r="V458" t="s">
        <v>3243</v>
      </c>
    </row>
    <row r="459" spans="1:22" ht="22" customHeight="1" x14ac:dyDescent="0.3">
      <c r="A459" s="2">
        <v>43814</v>
      </c>
      <c r="B459" s="16" t="str">
        <f t="shared" si="23"/>
        <v>December, 2019</v>
      </c>
      <c r="C459" s="16" t="str">
        <f t="shared" si="24"/>
        <v>December, 2019´</v>
      </c>
      <c r="D459" s="3" t="s">
        <v>31</v>
      </c>
      <c r="E459" s="11" t="s">
        <v>3320</v>
      </c>
      <c r="F459" s="3" t="s">
        <v>56</v>
      </c>
      <c r="G459" s="3" t="s">
        <v>738</v>
      </c>
      <c r="H459" s="3" t="s">
        <v>122</v>
      </c>
      <c r="I459" s="3" t="s">
        <v>45</v>
      </c>
      <c r="J459" s="3" t="s">
        <v>34</v>
      </c>
      <c r="K459" s="3" t="s">
        <v>141</v>
      </c>
      <c r="L459" s="3" t="s">
        <v>752</v>
      </c>
      <c r="M459" s="4">
        <v>100460</v>
      </c>
      <c r="N459" s="4">
        <v>100.46</v>
      </c>
      <c r="O459" s="4">
        <v>1013000</v>
      </c>
      <c r="P459" t="s">
        <v>3208</v>
      </c>
      <c r="Q459" t="s">
        <v>3215</v>
      </c>
      <c r="R459" t="s">
        <v>3216</v>
      </c>
      <c r="S459">
        <f t="shared" si="25"/>
        <v>10.083615369301214</v>
      </c>
      <c r="T459" t="s">
        <v>3205</v>
      </c>
      <c r="U459" t="s">
        <v>3238</v>
      </c>
      <c r="V459" t="s">
        <v>3225</v>
      </c>
    </row>
    <row r="460" spans="1:22" ht="22" customHeight="1" x14ac:dyDescent="0.3">
      <c r="A460" s="5">
        <v>43813</v>
      </c>
      <c r="B460" s="16" t="str">
        <f t="shared" si="23"/>
        <v>December, 2019</v>
      </c>
      <c r="C460" s="16" t="str">
        <f t="shared" si="24"/>
        <v>December, 2019´</v>
      </c>
      <c r="D460" s="6" t="s">
        <v>31</v>
      </c>
      <c r="E460" s="11" t="s">
        <v>3320</v>
      </c>
      <c r="F460" s="6" t="s">
        <v>56</v>
      </c>
      <c r="G460" s="6" t="s">
        <v>656</v>
      </c>
      <c r="H460" s="6" t="s">
        <v>133</v>
      </c>
      <c r="I460" s="6" t="s">
        <v>45</v>
      </c>
      <c r="J460" s="6" t="s">
        <v>34</v>
      </c>
      <c r="K460" s="6" t="s">
        <v>163</v>
      </c>
      <c r="L460" s="6" t="s">
        <v>753</v>
      </c>
      <c r="M460" s="7">
        <v>54660</v>
      </c>
      <c r="N460" s="7">
        <v>54.66</v>
      </c>
      <c r="O460" s="7">
        <v>1877000</v>
      </c>
      <c r="P460" t="str">
        <f>IF(ISNUMBER(SEARCH("NICROSULFURON",L460)),"Nicosulfuron",IF(ISNUMBER(SEARCH("BUTYROLACTONE",L460)),"Butyrolactone",IF(ISNUMBER(SEARCH("MEQUIPAT",L460)),"Mequipat Chloride",IF(ISNUMBER(SEARCH("ENTRINA",L460)),"Bifenthrin",IF(ISNUMBER(SEARCH("ACETAMI",L460)),"Acetamiprid",IF(ISNUMBER(SEARCH("THIODICARB",L460)),"Thiodicarb",IF(ISNUMBER(SEARCH("2 4 D",L460)),"2,4-D Acid",IF(ISNUMBER(SEARCH("CIPERMETRINA",L460)),"Cypermethrin",IF(ISNUMBER(SEARCH("SULFENTRAZONE",L460)),"Sulfenthrazone",IF(ISNUMBER(SEARCH("AKITO",L460)),"Cypermethrin",IF(ISNUMBER(SEARCH("EMINENT",L460)),"Tetraconazole","FIX IT!")))))))))))</f>
        <v>Butyrolactone</v>
      </c>
      <c r="Q460" t="s">
        <v>3215</v>
      </c>
      <c r="R460" t="s">
        <v>3216</v>
      </c>
      <c r="S460">
        <f t="shared" si="25"/>
        <v>34.339553604098057</v>
      </c>
      <c r="T460" t="s">
        <v>3205</v>
      </c>
      <c r="U460" t="s">
        <v>3238</v>
      </c>
      <c r="V460" t="s">
        <v>3225</v>
      </c>
    </row>
    <row r="461" spans="1:22" ht="22" customHeight="1" x14ac:dyDescent="0.3">
      <c r="A461" s="2">
        <v>43813</v>
      </c>
      <c r="B461" s="16" t="str">
        <f t="shared" si="23"/>
        <v>December, 2019</v>
      </c>
      <c r="C461" s="16" t="str">
        <f t="shared" si="24"/>
        <v>December, 2019´</v>
      </c>
      <c r="D461" s="3" t="s">
        <v>31</v>
      </c>
      <c r="E461" s="11" t="s">
        <v>3320</v>
      </c>
      <c r="F461" s="3" t="s">
        <v>32</v>
      </c>
      <c r="G461" s="3" t="s">
        <v>131</v>
      </c>
      <c r="H461" s="3" t="s">
        <v>113</v>
      </c>
      <c r="I461" s="3" t="s">
        <v>45</v>
      </c>
      <c r="J461" s="3" t="s">
        <v>34</v>
      </c>
      <c r="K461" s="3" t="s">
        <v>145</v>
      </c>
      <c r="L461" s="3" t="s">
        <v>560</v>
      </c>
      <c r="M461" s="4">
        <v>17400</v>
      </c>
      <c r="N461" s="4">
        <v>17.399999999999999</v>
      </c>
      <c r="O461" s="4">
        <v>244000</v>
      </c>
      <c r="P461" t="str">
        <f>IF(ISNUMBER(SEARCH("IMAZETAPYR",L461)),"Imazetapyr",IF(ISNUMBER(SEARCH("VITAVAX",L461)),"Carboxin",IF(ISNUMBER(SEARCH("CARBOXIN",L461)),"Carboxin",IF(ISNUMBER(SEARCH("CONDAX",L461)),"Imazetapyr",IF(ISNUMBER(SEARCH("CLETHODIM",L461)),"Clethodim",IF(ISNUMBER(SEARCH("JACARE",L461)),"2,4-D Acid",IF(ISNUMBER(SEARCH("LEOPARD",L461)),"Picloram",IF(ISNUMBER(SEARCH("ZOXYSTROBIN",L461)),"Azoxystrobin",IF(ISNUMBER(SEARCH("MANCOZEB",L461)),"Mancozeb",IF(ISNUMBER(SEARCH("AZOXYS",L461)),"Azoxystrobin",IF(ISNUMBER(SEARCH("FIPRON",L461)),"Fipronil",IF(ISNUMBER(SEARCH("ACEF",L461)),"Acephate",IF(ISNUMBER(SEARCH("ACETAMIPRID",L461)),"Acetamiprid",IF(ISNUMBER(SEARCH("ALUMINIUM PHOSPHIDE",L461)),"Aluminium Phosphide",IF(ISNUMBER(SEARCH("RANMAN",L461)),"Cyazofamid",IF(ISNUMBER(SEARCH("BIFENTRINA",L461)),"Bifenthrin","FIX IT!"))))))))))))))))</f>
        <v>Acetamiprid</v>
      </c>
      <c r="Q461" t="s">
        <v>3234</v>
      </c>
      <c r="R461" t="s">
        <v>3243</v>
      </c>
      <c r="S461">
        <f t="shared" si="25"/>
        <v>14.022988505747126</v>
      </c>
      <c r="T461" t="s">
        <v>3250</v>
      </c>
      <c r="U461" t="s">
        <v>3248</v>
      </c>
      <c r="V461" t="s">
        <v>3237</v>
      </c>
    </row>
    <row r="462" spans="1:22" ht="22" customHeight="1" x14ac:dyDescent="0.3">
      <c r="A462" s="5">
        <v>43812</v>
      </c>
      <c r="B462" s="16" t="str">
        <f t="shared" si="23"/>
        <v>December, 2019</v>
      </c>
      <c r="C462" s="16" t="str">
        <f t="shared" si="24"/>
        <v>December, 2019´</v>
      </c>
      <c r="D462" s="6" t="s">
        <v>31</v>
      </c>
      <c r="E462" s="11" t="s">
        <v>3320</v>
      </c>
      <c r="F462" s="6" t="s">
        <v>32</v>
      </c>
      <c r="G462" s="6" t="s">
        <v>131</v>
      </c>
      <c r="H462" s="6" t="s">
        <v>113</v>
      </c>
      <c r="I462" s="6" t="s">
        <v>45</v>
      </c>
      <c r="J462" s="6" t="s">
        <v>34</v>
      </c>
      <c r="K462" s="6" t="s">
        <v>145</v>
      </c>
      <c r="L462" s="6" t="s">
        <v>754</v>
      </c>
      <c r="M462" s="7">
        <v>8100</v>
      </c>
      <c r="N462" s="7">
        <v>8.1</v>
      </c>
      <c r="O462" s="7">
        <v>114000</v>
      </c>
      <c r="P462" t="str">
        <f>IF(ISNUMBER(SEARCH("BIORISK",L462)),"Fertilizer",IF(ISNUMBER(SEARCH("DIFLUBENZURON",L462)),"Diflubenzuron",IF(ISNUMBER(SEARCH("K-TIONIC",L462)),"Fulvic Acids Fertilizers",IF(ISNUMBER(SEARCH("INICIATE",L462)),"Fipronil",IF(ISNUMBER(SEARCH("FIPRONIL",L462)),"Fipronil",IF(ISNUMBER(SEARCH("STAGE",L462)),"Clomazone",IF(ISNUMBER(SEARCH("CLOMAZONE",L462)),"Clomazone",IF(ISNUMBER(SEARCH("UNIMARK",L462)),"Metribuzin",IF(ISNUMBER(SEARCH("RIBUZIN",L462)),"Metribuzin",IF(ISNUMBER(SEARCH("UNITOP",L462)),"Not Identified","FIX IT!"))))))))))</f>
        <v>Fipronil</v>
      </c>
      <c r="Q462" t="s">
        <v>3261</v>
      </c>
      <c r="R462" t="s">
        <v>3243</v>
      </c>
      <c r="S462">
        <f t="shared" si="25"/>
        <v>14.074074074074074</v>
      </c>
      <c r="T462" t="s">
        <v>3203</v>
      </c>
      <c r="U462" t="s">
        <v>3246</v>
      </c>
      <c r="V462" t="s">
        <v>3198</v>
      </c>
    </row>
    <row r="463" spans="1:22" ht="22" customHeight="1" x14ac:dyDescent="0.3">
      <c r="A463" s="5">
        <v>43812</v>
      </c>
      <c r="B463" s="16" t="str">
        <f t="shared" si="23"/>
        <v>December, 2019</v>
      </c>
      <c r="C463" s="16" t="str">
        <f t="shared" si="24"/>
        <v>December, 2019´</v>
      </c>
      <c r="D463" s="6" t="s">
        <v>31</v>
      </c>
      <c r="E463" s="11" t="s">
        <v>3320</v>
      </c>
      <c r="F463" s="6" t="s">
        <v>32</v>
      </c>
      <c r="G463" s="6" t="s">
        <v>588</v>
      </c>
      <c r="H463" s="6" t="s">
        <v>102</v>
      </c>
      <c r="I463" s="6" t="s">
        <v>45</v>
      </c>
      <c r="J463" s="6" t="s">
        <v>34</v>
      </c>
      <c r="K463" s="6" t="s">
        <v>105</v>
      </c>
      <c r="L463" s="6" t="s">
        <v>215</v>
      </c>
      <c r="M463" s="7">
        <v>162694</v>
      </c>
      <c r="N463" s="7">
        <v>162.69</v>
      </c>
      <c r="O463" s="7">
        <v>315000</v>
      </c>
      <c r="P463" t="str">
        <f>IF(ISNUMBER(SEARCH("BROWSER",L463)),"Picloran",IF(ISNUMBER(SEARCH("NAVIGATOR",L463)),"Picloran",IF(ISNUMBER(SEARCH("BIOZYME",L463)),"Mineral Fertilizer",IF(ISNUMBER(SEARCH("K-FOL",L463)),"Calcium Citrate",IF(ISNUMBER(SEARCH("FOLTRON",L463)),"NPK Fertilizer",IF(ISNUMBER(SEARCH("CYHALOTHRI",L463)),"Cyhalothrin",IF(ISNUMBER(SEARCH("ACEFATO",L463)),"Acephate",IF(ISNUMBER(SEARCH("ACEPHATE",L463)),"Acephate",IF(ISNUMBER(SEARCH("MICROTHIOL",L463)),"Sulfur",IF(ISNUMBER(SEARCH("PROPICONAZOLE",L463)),"Propiconazole",IF(ISNUMBER(SEARCH("METHOMYL",L463)),"Methomyl",IF(ISNUMBER(SEARCH("IMIDACLOPRID",L463)),"Imidacloprid",IF(ISNUMBER(SEARCH("ZONIC",L463)),"Amicarbazone",IF(ISNUMBER(SEARCH("CRESCENDO",L463)),"Triclopyr-Butyric",IF(ISNUMBER(SEARCH("IMAZETHAPYR",L463)),"Imazethapyr",IF(ISNUMBER(SEARCH("TRICLOPYR",L463)),"Triclopyr",IF(ISNUMBER(SEARCH("ISOPROPYLAMINE",L463)),"Isopropylamine",IF(ISNUMBER(SEARCH("ABAMECTIM",L463)),"Abamectin",IF(ISNUMBER(SEARCH("SPERTO",L463)),"Bifenthrin","FIX IT!")))))))))))))))))))</f>
        <v>Sulfur</v>
      </c>
      <c r="Q463" t="s">
        <v>3279</v>
      </c>
      <c r="R463" t="s">
        <v>3216</v>
      </c>
      <c r="S463">
        <f t="shared" si="25"/>
        <v>1.9361500731434471</v>
      </c>
      <c r="T463" t="s">
        <v>3203</v>
      </c>
      <c r="U463" t="s">
        <v>3246</v>
      </c>
      <c r="V463" t="s">
        <v>3198</v>
      </c>
    </row>
    <row r="464" spans="1:22" ht="22" customHeight="1" x14ac:dyDescent="0.3">
      <c r="A464" s="2">
        <v>43812</v>
      </c>
      <c r="B464" s="16" t="str">
        <f t="shared" si="23"/>
        <v>December, 2019</v>
      </c>
      <c r="C464" s="16" t="str">
        <f t="shared" si="24"/>
        <v>December, 2019´</v>
      </c>
      <c r="D464" s="3" t="s">
        <v>31</v>
      </c>
      <c r="E464" s="11" t="s">
        <v>3320</v>
      </c>
      <c r="F464" s="3" t="s">
        <v>32</v>
      </c>
      <c r="G464" s="3" t="s">
        <v>588</v>
      </c>
      <c r="H464" s="3" t="s">
        <v>102</v>
      </c>
      <c r="I464" s="3" t="s">
        <v>45</v>
      </c>
      <c r="J464" s="3" t="s">
        <v>34</v>
      </c>
      <c r="K464" s="3" t="s">
        <v>105</v>
      </c>
      <c r="L464" s="3" t="s">
        <v>215</v>
      </c>
      <c r="M464" s="4">
        <v>162694</v>
      </c>
      <c r="N464" s="4">
        <v>162.69</v>
      </c>
      <c r="O464" s="4">
        <v>315000</v>
      </c>
      <c r="P464" t="str">
        <f>IF(ISNUMBER(SEARCH("BROWSER",L464)),"Picloran",IF(ISNUMBER(SEARCH("NAVIGATOR",L464)),"Picloran",IF(ISNUMBER(SEARCH("BIOZYME",L464)),"Mineral Fertilizer",IF(ISNUMBER(SEARCH("K-FOL",L464)),"Calcium Citrate",IF(ISNUMBER(SEARCH("FOLTRON",L464)),"NPK Fertilizer",IF(ISNUMBER(SEARCH("CYHALOTHRI",L464)),"Cyhalothrin",IF(ISNUMBER(SEARCH("ACEFATO",L464)),"Acephate",IF(ISNUMBER(SEARCH("ACEPHATE",L464)),"Acephate",IF(ISNUMBER(SEARCH("MICROTHIOL",L464)),"Sulfur",IF(ISNUMBER(SEARCH("PROPICONAZOLE",L464)),"Propiconazole",IF(ISNUMBER(SEARCH("METHOMYL",L464)),"Methomyl",IF(ISNUMBER(SEARCH("IMIDACLOPRID",L464)),"Imidacloprid",IF(ISNUMBER(SEARCH("ZONIC",L464)),"Amicarbazone",IF(ISNUMBER(SEARCH("CRESCENDO",L464)),"Triclopyr-Butyric",IF(ISNUMBER(SEARCH("IMAZETHAPYR",L464)),"Imazethapyr",IF(ISNUMBER(SEARCH("TRICLOPYR",L464)),"Triclopyr",IF(ISNUMBER(SEARCH("ISOPROPYLAMINE",L464)),"Isopropylamine",IF(ISNUMBER(SEARCH("ABAMECTIM",L464)),"Abamectin",IF(ISNUMBER(SEARCH("SPERTO",L464)),"Bifenthrin","FIX IT!")))))))))))))))))))</f>
        <v>Sulfur</v>
      </c>
      <c r="Q464" t="s">
        <v>3279</v>
      </c>
      <c r="R464" t="s">
        <v>3216</v>
      </c>
      <c r="S464">
        <f t="shared" si="25"/>
        <v>1.9361500731434471</v>
      </c>
      <c r="T464" t="s">
        <v>3203</v>
      </c>
      <c r="U464" t="s">
        <v>3246</v>
      </c>
      <c r="V464" t="s">
        <v>3198</v>
      </c>
    </row>
    <row r="465" spans="1:22" ht="22" customHeight="1" x14ac:dyDescent="0.3">
      <c r="A465" s="5">
        <v>43812</v>
      </c>
      <c r="B465" s="16" t="str">
        <f t="shared" si="23"/>
        <v>December, 2019</v>
      </c>
      <c r="C465" s="16" t="str">
        <f t="shared" si="24"/>
        <v>December, 2019´</v>
      </c>
      <c r="D465" s="6" t="s">
        <v>31</v>
      </c>
      <c r="E465" s="11" t="s">
        <v>3320</v>
      </c>
      <c r="F465" s="6" t="s">
        <v>32</v>
      </c>
      <c r="G465" s="6" t="s">
        <v>200</v>
      </c>
      <c r="H465" s="6" t="s">
        <v>113</v>
      </c>
      <c r="I465" s="6" t="s">
        <v>45</v>
      </c>
      <c r="J465" s="6" t="s">
        <v>34</v>
      </c>
      <c r="K465" s="6" t="s">
        <v>145</v>
      </c>
      <c r="L465" s="6" t="s">
        <v>757</v>
      </c>
      <c r="M465" s="7">
        <v>39000</v>
      </c>
      <c r="N465" s="7">
        <v>39</v>
      </c>
      <c r="O465" s="7">
        <v>547000</v>
      </c>
      <c r="P465" t="str">
        <f>IF(ISNUMBER(SEARCH("IMAZETAPYR",L465)),"Imazetapyr",IF(ISNUMBER(SEARCH("VITAVAX",L465)),"Carboxin",IF(ISNUMBER(SEARCH("CARBOXIN",L465)),"Carboxin",IF(ISNUMBER(SEARCH("CONDAX",L465)),"Imazetapyr",IF(ISNUMBER(SEARCH("CLETHODIM",L465)),"Clethodim",IF(ISNUMBER(SEARCH("JACARE",L465)),"2,4-D Acid",IF(ISNUMBER(SEARCH("LEOPARD",L465)),"Picloram",IF(ISNUMBER(SEARCH("ZOXYSTROBIN",L465)),"Azoxystrobin",IF(ISNUMBER(SEARCH("MANCOZEB",L465)),"Mancozeb",IF(ISNUMBER(SEARCH("AZOXYS",L465)),"Azoxystrobin",IF(ISNUMBER(SEARCH("FIPRON",L465)),"Fipronil",IF(ISNUMBER(SEARCH("ACEF",L465)),"Acephate",IF(ISNUMBER(SEARCH("ACETAMIPRID",L465)),"Acetamiprid",IF(ISNUMBER(SEARCH("ALUMINIUM PHOSPHIDE",L465)),"Aluminium Phosphide",IF(ISNUMBER(SEARCH("RANMAN",L465)),"Cyazofamid",IF(ISNUMBER(SEARCH("BIFENTRINA",L465)),"Bifenthrin","FIX IT!"))))))))))))))))</f>
        <v>Bifenthrin</v>
      </c>
      <c r="Q465" t="s">
        <v>3238</v>
      </c>
      <c r="R465" t="s">
        <v>3243</v>
      </c>
      <c r="S465">
        <f t="shared" si="25"/>
        <v>14.025641025641026</v>
      </c>
      <c r="T465" t="s">
        <v>3203</v>
      </c>
      <c r="U465" t="s">
        <v>3246</v>
      </c>
      <c r="V465" t="s">
        <v>3198</v>
      </c>
    </row>
    <row r="466" spans="1:22" ht="22" customHeight="1" x14ac:dyDescent="0.3">
      <c r="A466" s="2">
        <v>43812</v>
      </c>
      <c r="B466" s="16" t="str">
        <f t="shared" si="23"/>
        <v>December, 2019</v>
      </c>
      <c r="C466" s="16" t="str">
        <f t="shared" si="24"/>
        <v>December, 2019´</v>
      </c>
      <c r="D466" s="3" t="s">
        <v>206</v>
      </c>
      <c r="E466" s="11" t="s">
        <v>3320</v>
      </c>
      <c r="F466" s="3" t="s">
        <v>56</v>
      </c>
      <c r="G466" s="3" t="s">
        <v>108</v>
      </c>
      <c r="H466" s="3" t="s">
        <v>133</v>
      </c>
      <c r="I466" s="3" t="s">
        <v>45</v>
      </c>
      <c r="J466" s="3" t="s">
        <v>34</v>
      </c>
      <c r="K466" s="3" t="s">
        <v>293</v>
      </c>
      <c r="L466" s="3" t="s">
        <v>758</v>
      </c>
      <c r="M466" s="4">
        <v>17244</v>
      </c>
      <c r="N466" s="4">
        <v>17.239999999999998</v>
      </c>
      <c r="O466" s="4">
        <v>865000</v>
      </c>
      <c r="P466" t="str">
        <f>IF(ISNUMBER(SEARCH("BROWSER",L466)),"Picloran",IF(ISNUMBER(SEARCH("NAVIGATOR",L466)),"Picloran",IF(ISNUMBER(SEARCH("BIOZYME",L466)),"Mineral Fertilizer",IF(ISNUMBER(SEARCH("K-FOL",L466)),"Calcium Citrate",IF(ISNUMBER(SEARCH("FOLTRON",L466)),"NPK Fertilizer",IF(ISNUMBER(SEARCH("CYHALOTHRI",L466)),"Cyhalothrin",IF(ISNUMBER(SEARCH("ACEFATO",L466)),"Acephate",IF(ISNUMBER(SEARCH("ACEPHATE",L466)),"Acephate",IF(ISNUMBER(SEARCH("MICROTHIOL",L466)),"Sulfur",IF(ISNUMBER(SEARCH("PROPICONAZOLE",L466)),"Propiconazole",IF(ISNUMBER(SEARCH("METHOMYL",L466)),"Methomyl",IF(ISNUMBER(SEARCH("IMIDACLOPRID",L466)),"Imidacloprid",IF(ISNUMBER(SEARCH("ZONIC",L466)),"Amicarbazone",IF(ISNUMBER(SEARCH("CRESCENDO",L466)),"Triclopyr-Butyric",IF(ISNUMBER(SEARCH("IMAZETHAPYR",L466)),"Imazethapyr",IF(ISNUMBER(SEARCH("TRICLOPYR",L466)),"Triclopyr",IF(ISNUMBER(SEARCH("ISOPROPYLAMINE",L466)),"Isopropylamine",IF(ISNUMBER(SEARCH("ABAMECTIM",L466)),"Abamectin",IF(ISNUMBER(SEARCH("SPERTO",L466)),"Bifenthrin","FIX IT!")))))))))))))))))))</f>
        <v>Cyhalothrin</v>
      </c>
      <c r="Q466" t="s">
        <v>3248</v>
      </c>
      <c r="R466" t="s">
        <v>3237</v>
      </c>
      <c r="S466">
        <f t="shared" si="25"/>
        <v>50.162375318951518</v>
      </c>
      <c r="T466" t="s">
        <v>3273</v>
      </c>
      <c r="U466" t="s">
        <v>3274</v>
      </c>
      <c r="V466" t="s">
        <v>3275</v>
      </c>
    </row>
    <row r="467" spans="1:22" ht="22" customHeight="1" x14ac:dyDescent="0.3">
      <c r="A467" s="5">
        <v>43811</v>
      </c>
      <c r="B467" s="16" t="str">
        <f t="shared" si="23"/>
        <v>December, 2019</v>
      </c>
      <c r="C467" s="16" t="str">
        <f t="shared" si="24"/>
        <v>December, 2019´</v>
      </c>
      <c r="D467" s="6" t="s">
        <v>31</v>
      </c>
      <c r="E467" s="11" t="s">
        <v>3320</v>
      </c>
      <c r="F467" s="6" t="s">
        <v>32</v>
      </c>
      <c r="G467" s="6" t="s">
        <v>244</v>
      </c>
      <c r="H467" s="6" t="s">
        <v>474</v>
      </c>
      <c r="I467" s="6" t="s">
        <v>45</v>
      </c>
      <c r="J467" s="6" t="s">
        <v>34</v>
      </c>
      <c r="K467" s="6" t="s">
        <v>187</v>
      </c>
      <c r="L467" s="6" t="s">
        <v>759</v>
      </c>
      <c r="M467" s="7">
        <v>48800</v>
      </c>
      <c r="N467" s="7">
        <v>48.8</v>
      </c>
      <c r="O467" s="7">
        <v>473000</v>
      </c>
      <c r="P467" t="str">
        <f>IF(ISNUMBER(SEARCH("GLIFOSATO",L467)),"Glyphosate",IF(ISNUMBER(SEARCH("TRICLON",L467)),"Triclopyr",IF(ISNUMBER(SEARCH("ABAMECTIN",L467)),"Abamectin",IF(ISNUMBER(SEARCH("ANCOSAR",L467)),"Sodium Hydrogen Methylarsonate",IF(ISNUMBER(SEARCH("PERITO",L467)),"Acephate","FIX IT!")))))</f>
        <v>Sodium Hydrogen Methylarsonate</v>
      </c>
      <c r="Q467" t="s">
        <v>3281</v>
      </c>
      <c r="R467" t="s">
        <v>3198</v>
      </c>
      <c r="S467">
        <f t="shared" si="25"/>
        <v>9.692622950819672</v>
      </c>
      <c r="T467" t="s">
        <v>3203</v>
      </c>
      <c r="U467" t="s">
        <v>3246</v>
      </c>
      <c r="V467" t="s">
        <v>3198</v>
      </c>
    </row>
    <row r="468" spans="1:22" ht="22" customHeight="1" x14ac:dyDescent="0.3">
      <c r="A468" s="2">
        <v>43811</v>
      </c>
      <c r="B468" s="16" t="str">
        <f t="shared" si="23"/>
        <v>December, 2019</v>
      </c>
      <c r="C468" s="16" t="str">
        <f t="shared" si="24"/>
        <v>December, 2019´</v>
      </c>
      <c r="D468" s="3" t="s">
        <v>31</v>
      </c>
      <c r="E468" s="11" t="s">
        <v>3320</v>
      </c>
      <c r="F468" s="3" t="s">
        <v>32</v>
      </c>
      <c r="G468" s="3" t="s">
        <v>244</v>
      </c>
      <c r="H468" s="3" t="s">
        <v>474</v>
      </c>
      <c r="I468" s="3" t="s">
        <v>45</v>
      </c>
      <c r="J468" s="3" t="s">
        <v>34</v>
      </c>
      <c r="K468" s="3" t="s">
        <v>187</v>
      </c>
      <c r="L468" s="3" t="s">
        <v>759</v>
      </c>
      <c r="M468" s="4">
        <v>48800</v>
      </c>
      <c r="N468" s="4">
        <v>48.8</v>
      </c>
      <c r="O468" s="4">
        <v>473000</v>
      </c>
      <c r="P468" t="str">
        <f>IF(ISNUMBER(SEARCH("GLIFOSATO",L468)),"Glyphosate",IF(ISNUMBER(SEARCH("TRICLON",L468)),"Triclopyr",IF(ISNUMBER(SEARCH("ABAMECTIN",L468)),"Abamectin",IF(ISNUMBER(SEARCH("ANCOSAR",L468)),"Sodium Hydrogen Methylarsonate",IF(ISNUMBER(SEARCH("PERITO",L468)),"Acephate","FIX IT!")))))</f>
        <v>Sodium Hydrogen Methylarsonate</v>
      </c>
      <c r="Q468" t="s">
        <v>3281</v>
      </c>
      <c r="R468" t="s">
        <v>3198</v>
      </c>
      <c r="S468">
        <f t="shared" si="25"/>
        <v>9.692622950819672</v>
      </c>
      <c r="T468" t="s">
        <v>3294</v>
      </c>
      <c r="U468" t="s">
        <v>3215</v>
      </c>
      <c r="V468" t="s">
        <v>3243</v>
      </c>
    </row>
    <row r="469" spans="1:22" ht="22" customHeight="1" x14ac:dyDescent="0.3">
      <c r="A469" s="5">
        <v>43809</v>
      </c>
      <c r="B469" s="16" t="str">
        <f t="shared" si="23"/>
        <v>December, 2019</v>
      </c>
      <c r="C469" s="16" t="str">
        <f t="shared" si="24"/>
        <v>December, 2019´</v>
      </c>
      <c r="D469" s="6" t="s">
        <v>31</v>
      </c>
      <c r="E469" s="11" t="s">
        <v>3320</v>
      </c>
      <c r="F469" s="6" t="s">
        <v>32</v>
      </c>
      <c r="G469" s="6" t="s">
        <v>36</v>
      </c>
      <c r="H469" s="6" t="s">
        <v>42</v>
      </c>
      <c r="I469" s="6" t="s">
        <v>45</v>
      </c>
      <c r="J469" s="6" t="s">
        <v>34</v>
      </c>
      <c r="K469" s="6" t="s">
        <v>48</v>
      </c>
      <c r="L469" s="6" t="s">
        <v>760</v>
      </c>
      <c r="M469" s="7">
        <v>48071</v>
      </c>
      <c r="N469" s="7">
        <v>48.07</v>
      </c>
      <c r="O469" s="7">
        <v>548000</v>
      </c>
      <c r="P469" t="s">
        <v>3214</v>
      </c>
      <c r="Q469" t="s">
        <v>3288</v>
      </c>
      <c r="R469" t="s">
        <v>3198</v>
      </c>
      <c r="S469">
        <f t="shared" si="25"/>
        <v>11.399804455908969</v>
      </c>
      <c r="T469" t="s">
        <v>3294</v>
      </c>
      <c r="U469" t="s">
        <v>3215</v>
      </c>
      <c r="V469" t="s">
        <v>3243</v>
      </c>
    </row>
    <row r="470" spans="1:22" ht="22" customHeight="1" x14ac:dyDescent="0.3">
      <c r="A470" s="2">
        <v>43808</v>
      </c>
      <c r="B470" s="16" t="str">
        <f t="shared" si="23"/>
        <v>December, 2019</v>
      </c>
      <c r="C470" s="16" t="str">
        <f t="shared" si="24"/>
        <v>December, 2019´</v>
      </c>
      <c r="D470" s="3" t="s">
        <v>31</v>
      </c>
      <c r="E470" s="11" t="s">
        <v>3320</v>
      </c>
      <c r="F470" s="3" t="s">
        <v>32</v>
      </c>
      <c r="G470" s="3" t="s">
        <v>727</v>
      </c>
      <c r="H470" s="3" t="s">
        <v>321</v>
      </c>
      <c r="I470" s="3" t="s">
        <v>45</v>
      </c>
      <c r="J470" s="3" t="s">
        <v>34</v>
      </c>
      <c r="K470" s="3" t="s">
        <v>323</v>
      </c>
      <c r="L470" s="3" t="s">
        <v>761</v>
      </c>
      <c r="M470" s="4">
        <v>27547</v>
      </c>
      <c r="N470" s="4">
        <v>27.55</v>
      </c>
      <c r="O470" s="4">
        <v>483000</v>
      </c>
      <c r="P470" t="str">
        <f>IF(ISNUMBER(SEARCH("TRICLON",L468)),"Triclopyr",IF(ISNUMBER(SEARCH("ABAMECTIN",L468)),"Abamectin",IF(ISNUMBER(SEARCH("PERITO",L468)),"Acephate",IF(ISNUMBER(SEARCH("GLUFOSINAT",L468)),"Gluphosinate",IF(ISNUMBER(SEARCH("FIPRONIL",L468)),"Fipronil",IF(ISNUMBER(SEARCH("ZARTAN",L468)),"Metsulfuron-methyl",IF(ISNUMBER(SEARCH("DIFLUBENZURON",L468)),"Diflubenzuron",IF(ISNUMBER(SEARCH("INICIATE",L468)),"Fipronil",IF(ISNUMBER(SEARCH("STAGE",L468)),"Clomazone",IF(ISNUMBER(SEARCH("CLOMAZON",L468)),"Clomazone",IF(ISNUMBER(SEARCH("UNIMARK",L468)),"Metribuzim",IF(ISNUMBER(SEARCH("ANCOSAR",L468)),"Sodium hydrogen Methylarsonate","FIX IT!"))))))))))))</f>
        <v>Sodium hydrogen Methylarsonate</v>
      </c>
      <c r="Q470" t="s">
        <v>3281</v>
      </c>
      <c r="R470" t="s">
        <v>3198</v>
      </c>
      <c r="S470">
        <f t="shared" si="25"/>
        <v>17.533669728101064</v>
      </c>
      <c r="T470" t="s">
        <v>3217</v>
      </c>
      <c r="U470" t="s">
        <v>3215</v>
      </c>
      <c r="V470" t="s">
        <v>3198</v>
      </c>
    </row>
    <row r="471" spans="1:22" ht="22" customHeight="1" x14ac:dyDescent="0.3">
      <c r="A471" s="5">
        <v>43807</v>
      </c>
      <c r="B471" s="16" t="str">
        <f t="shared" si="23"/>
        <v>December, 2019</v>
      </c>
      <c r="C471" s="16" t="str">
        <f t="shared" si="24"/>
        <v>December, 2019´</v>
      </c>
      <c r="D471" s="6" t="s">
        <v>31</v>
      </c>
      <c r="E471" s="11" t="s">
        <v>3320</v>
      </c>
      <c r="F471" s="6" t="s">
        <v>56</v>
      </c>
      <c r="G471" s="6" t="s">
        <v>175</v>
      </c>
      <c r="H471" s="6" t="s">
        <v>122</v>
      </c>
      <c r="I471" s="6" t="s">
        <v>45</v>
      </c>
      <c r="J471" s="6" t="s">
        <v>34</v>
      </c>
      <c r="K471" s="6" t="s">
        <v>143</v>
      </c>
      <c r="L471" s="6" t="s">
        <v>576</v>
      </c>
      <c r="M471" s="7">
        <v>21400</v>
      </c>
      <c r="N471" s="7">
        <v>21.4</v>
      </c>
      <c r="O471" s="7">
        <v>162000</v>
      </c>
      <c r="P471" t="str">
        <f>IF(ISNUMBER(SEARCH("BROWSER",L471)),"Picloran",IF(ISNUMBER(SEARCH("NAVIGATOR",L471)),"Picloran",IF(ISNUMBER(SEARCH("BIOZYME",L471)),"Mineral Fertilizer",IF(ISNUMBER(SEARCH("K-FOL",L471)),"Calcium Citrate",IF(ISNUMBER(SEARCH("FOLTRON",L471)),"NPK Fertilizer",IF(ISNUMBER(SEARCH("CYHALOTHRI",L471)),"Cyhalothrin",IF(ISNUMBER(SEARCH("ACEFATO",L471)),"Acephate",IF(ISNUMBER(SEARCH("ACEPHATE",L471)),"Acephate",IF(ISNUMBER(SEARCH("MICROTHIOL",L471)),"Sulfur",IF(ISNUMBER(SEARCH("PROPICONAZOLE",L471)),"Propiconazole",IF(ISNUMBER(SEARCH("METHOMYL",L471)),"Methomyl",IF(ISNUMBER(SEARCH("IMIDACLOPRID",L471)),"Imidacloprid",IF(ISNUMBER(SEARCH("ZONIC",L471)),"Amicarbazone",IF(ISNUMBER(SEARCH("CRESCENDO",L471)),"Triclopyr-Butyric",IF(ISNUMBER(SEARCH("IMAZETHAPYR",L471)),"Imazethapyr",IF(ISNUMBER(SEARCH("TRICLOPYR",L471)),"Triclopyr",IF(ISNUMBER(SEARCH("ISOPROPYLAMINE",L471)),"Isopropylamine",IF(ISNUMBER(SEARCH("ABAMECTIM",L471)),"Abamectin",IF(ISNUMBER(SEARCH("SPERTO",L471)),"Bifenthrin","FIX IT!")))))))))))))))))))</f>
        <v>Methomyl</v>
      </c>
      <c r="Q471" t="s">
        <v>3215</v>
      </c>
      <c r="R471" t="s">
        <v>3243</v>
      </c>
      <c r="S471">
        <f t="shared" si="25"/>
        <v>7.5700934579439254</v>
      </c>
      <c r="T471" t="s">
        <v>3306</v>
      </c>
      <c r="U471" t="s">
        <v>3215</v>
      </c>
      <c r="V471" t="s">
        <v>3198</v>
      </c>
    </row>
    <row r="472" spans="1:22" ht="22" customHeight="1" x14ac:dyDescent="0.3">
      <c r="A472" s="2">
        <v>43807</v>
      </c>
      <c r="B472" s="16" t="str">
        <f t="shared" si="23"/>
        <v>December, 2019</v>
      </c>
      <c r="C472" s="16" t="str">
        <f t="shared" si="24"/>
        <v>December, 2019´</v>
      </c>
      <c r="D472" s="3" t="s">
        <v>31</v>
      </c>
      <c r="E472" s="11" t="s">
        <v>3320</v>
      </c>
      <c r="F472" s="3" t="s">
        <v>56</v>
      </c>
      <c r="G472" s="3" t="s">
        <v>175</v>
      </c>
      <c r="H472" s="3" t="s">
        <v>122</v>
      </c>
      <c r="I472" s="3" t="s">
        <v>45</v>
      </c>
      <c r="J472" s="3" t="s">
        <v>34</v>
      </c>
      <c r="K472" s="3" t="s">
        <v>143</v>
      </c>
      <c r="L472" s="3" t="s">
        <v>576</v>
      </c>
      <c r="M472" s="4">
        <v>21400</v>
      </c>
      <c r="N472" s="4">
        <v>21.4</v>
      </c>
      <c r="O472" s="4">
        <v>162000</v>
      </c>
      <c r="P472" t="str">
        <f>IF(ISNUMBER(SEARCH("BROWSER",L472)),"Picloran",IF(ISNUMBER(SEARCH("NAVIGATOR",L472)),"Picloran",IF(ISNUMBER(SEARCH("BIOZYME",L472)),"Mineral Fertilizer",IF(ISNUMBER(SEARCH("K-FOL",L472)),"Calcium Citrate",IF(ISNUMBER(SEARCH("FOLTRON",L472)),"NPK Fertilizer",IF(ISNUMBER(SEARCH("CYHALOTHRI",L472)),"Cyhalothrin",IF(ISNUMBER(SEARCH("ACEFATO",L472)),"Acephate",IF(ISNUMBER(SEARCH("ACEPHATE",L472)),"Acephate",IF(ISNUMBER(SEARCH("MICROTHIOL",L472)),"Sulfur",IF(ISNUMBER(SEARCH("PROPICONAZOLE",L472)),"Propiconazole",IF(ISNUMBER(SEARCH("METHOMYL",L472)),"Methomyl",IF(ISNUMBER(SEARCH("IMIDACLOPRID",L472)),"Imidacloprid",IF(ISNUMBER(SEARCH("ZONIC",L472)),"Amicarbazone",IF(ISNUMBER(SEARCH("CRESCENDO",L472)),"Triclopyr-Butyric",IF(ISNUMBER(SEARCH("IMAZETHAPYR",L472)),"Imazethapyr",IF(ISNUMBER(SEARCH("TRICLOPYR",L472)),"Triclopyr",IF(ISNUMBER(SEARCH("ISOPROPYLAMINE",L472)),"Isopropylamine",IF(ISNUMBER(SEARCH("ABAMECTIM",L472)),"Abamectin",IF(ISNUMBER(SEARCH("SPERTO",L472)),"Bifenthrin","FIX IT!")))))))))))))))))))</f>
        <v>Methomyl</v>
      </c>
      <c r="Q472" t="s">
        <v>3215</v>
      </c>
      <c r="R472" t="s">
        <v>3243</v>
      </c>
      <c r="S472">
        <f t="shared" si="25"/>
        <v>7.5700934579439254</v>
      </c>
      <c r="T472" t="s">
        <v>3214</v>
      </c>
      <c r="U472" t="s">
        <v>3288</v>
      </c>
      <c r="V472" t="s">
        <v>3198</v>
      </c>
    </row>
    <row r="473" spans="1:22" ht="22" customHeight="1" x14ac:dyDescent="0.3">
      <c r="A473" s="5">
        <v>43806</v>
      </c>
      <c r="B473" s="16" t="str">
        <f t="shared" si="23"/>
        <v>December, 2019</v>
      </c>
      <c r="C473" s="16" t="str">
        <f t="shared" si="24"/>
        <v>December, 2019´</v>
      </c>
      <c r="D473" s="6" t="s">
        <v>31</v>
      </c>
      <c r="E473" s="11" t="s">
        <v>3320</v>
      </c>
      <c r="F473" s="6" t="s">
        <v>32</v>
      </c>
      <c r="G473" s="6" t="s">
        <v>200</v>
      </c>
      <c r="H473" s="6" t="s">
        <v>113</v>
      </c>
      <c r="I473" s="6" t="s">
        <v>45</v>
      </c>
      <c r="J473" s="6" t="s">
        <v>34</v>
      </c>
      <c r="K473" s="6" t="s">
        <v>145</v>
      </c>
      <c r="L473" s="6" t="s">
        <v>762</v>
      </c>
      <c r="M473" s="7">
        <v>23100</v>
      </c>
      <c r="N473" s="7">
        <v>23.1</v>
      </c>
      <c r="O473" s="7">
        <v>324000</v>
      </c>
      <c r="P473" t="str">
        <f>IF(ISNUMBER(SEARCH("IMAZETAPYR",L473)),"Imazetapyr",IF(ISNUMBER(SEARCH("VITAVAX",L473)),"Carboxin",IF(ISNUMBER(SEARCH("CARBOXIN",L473)),"Carboxin",IF(ISNUMBER(SEARCH("CONDAX",L473)),"Imazetapyr",IF(ISNUMBER(SEARCH("CLETHODIM",L473)),"Clethodim",IF(ISNUMBER(SEARCH("JACARE",L473)),"2,4-D Acid",IF(ISNUMBER(SEARCH("LEOPARD",L473)),"Picloram",IF(ISNUMBER(SEARCH("ZOXYSTROBIN",L473)),"Azoxystrobin",IF(ISNUMBER(SEARCH("MANCOZEB",L473)),"Mancozeb",IF(ISNUMBER(SEARCH("AZOXYS",L473)),"Azoxystrobin",IF(ISNUMBER(SEARCH("FIPRON",L473)),"Fipronil",IF(ISNUMBER(SEARCH("ACEF",L473)),"Acephate",IF(ISNUMBER(SEARCH("ACETAMIPRID",L473)),"Acetamiprid",IF(ISNUMBER(SEARCH("ALUMINIUM PHOSPHIDE",L473)),"Aluminium Phosphide",IF(ISNUMBER(SEARCH("RANMAN",L473)),"Cyazofamid",IF(ISNUMBER(SEARCH("BIFENTRINA",L473)),"Bifenthrin","FIX IT!"))))))))))))))))</f>
        <v>Bifenthrin</v>
      </c>
      <c r="Q473" t="s">
        <v>3238</v>
      </c>
      <c r="R473" t="s">
        <v>3243</v>
      </c>
      <c r="S473">
        <f t="shared" si="25"/>
        <v>14.025974025974026</v>
      </c>
      <c r="T473" t="s">
        <v>3220</v>
      </c>
      <c r="U473" t="s">
        <v>3215</v>
      </c>
      <c r="V473" t="s">
        <v>3198</v>
      </c>
    </row>
    <row r="474" spans="1:22" ht="22" customHeight="1" x14ac:dyDescent="0.3">
      <c r="A474" s="2">
        <v>43806</v>
      </c>
      <c r="B474" s="16" t="str">
        <f t="shared" si="23"/>
        <v>December, 2019</v>
      </c>
      <c r="C474" s="16" t="str">
        <f t="shared" si="24"/>
        <v>December, 2019´</v>
      </c>
      <c r="D474" s="3" t="s">
        <v>31</v>
      </c>
      <c r="E474" s="11" t="s">
        <v>3320</v>
      </c>
      <c r="F474" s="3" t="s">
        <v>32</v>
      </c>
      <c r="G474" s="3" t="s">
        <v>200</v>
      </c>
      <c r="H474" s="3" t="s">
        <v>113</v>
      </c>
      <c r="I474" s="3" t="s">
        <v>45</v>
      </c>
      <c r="J474" s="3" t="s">
        <v>34</v>
      </c>
      <c r="K474" s="3" t="s">
        <v>145</v>
      </c>
      <c r="L474" s="3" t="s">
        <v>763</v>
      </c>
      <c r="M474" s="4">
        <v>97500</v>
      </c>
      <c r="N474" s="4">
        <v>97.5</v>
      </c>
      <c r="O474" s="4">
        <v>1369000</v>
      </c>
      <c r="P474" t="str">
        <f>IF(ISNUMBER(SEARCH("IMAZETAPYR",L474)),"Imazetapyr",IF(ISNUMBER(SEARCH("VITAVAX",L474)),"Carboxin",IF(ISNUMBER(SEARCH("CARBOXIN",L474)),"Carboxin",IF(ISNUMBER(SEARCH("CONDAX",L474)),"Imazetapyr",IF(ISNUMBER(SEARCH("CLETHODIM",L474)),"Clethodim",IF(ISNUMBER(SEARCH("JACARE",L474)),"2,4-D Acid",IF(ISNUMBER(SEARCH("LEOPARD",L474)),"Picloram",IF(ISNUMBER(SEARCH("ZOXYSTROBIN",L474)),"Azoxystrobin",IF(ISNUMBER(SEARCH("MANCOZEB",L474)),"Mancozeb",IF(ISNUMBER(SEARCH("AZOXYS",L474)),"Azoxystrobin",IF(ISNUMBER(SEARCH("FIPRON",L474)),"Fipronil",IF(ISNUMBER(SEARCH("ACEF",L474)),"Acephate",IF(ISNUMBER(SEARCH("ACETAMIPRID",L474)),"Acetamiprid",IF(ISNUMBER(SEARCH("ALUMINIUM PHOSPHIDE",L474)),"Aluminium Phosphide",IF(ISNUMBER(SEARCH("RANMAN",L474)),"Cyazofamid",IF(ISNUMBER(SEARCH("BIFENTRINA",L474)),"Bifenthrin","FIX IT!"))))))))))))))))</f>
        <v>Bifenthrin</v>
      </c>
      <c r="Q474" t="s">
        <v>3238</v>
      </c>
      <c r="R474" t="s">
        <v>3243</v>
      </c>
      <c r="S474">
        <f t="shared" si="25"/>
        <v>14.041025641025641</v>
      </c>
      <c r="T474" t="s">
        <v>3214</v>
      </c>
      <c r="U474" t="s">
        <v>3288</v>
      </c>
      <c r="V474" t="s">
        <v>3198</v>
      </c>
    </row>
    <row r="475" spans="1:22" ht="22" customHeight="1" x14ac:dyDescent="0.3">
      <c r="A475" s="5">
        <v>43806</v>
      </c>
      <c r="B475" s="16" t="str">
        <f t="shared" si="23"/>
        <v>December, 2019</v>
      </c>
      <c r="C475" s="16" t="str">
        <f t="shared" si="24"/>
        <v>December, 2019´</v>
      </c>
      <c r="D475" s="6" t="s">
        <v>31</v>
      </c>
      <c r="E475" s="11" t="s">
        <v>3320</v>
      </c>
      <c r="F475" s="6" t="s">
        <v>32</v>
      </c>
      <c r="G475" s="6" t="s">
        <v>131</v>
      </c>
      <c r="H475" s="6" t="s">
        <v>113</v>
      </c>
      <c r="I475" s="6" t="s">
        <v>45</v>
      </c>
      <c r="J475" s="6" t="s">
        <v>34</v>
      </c>
      <c r="K475" s="6" t="s">
        <v>135</v>
      </c>
      <c r="L475" s="6" t="s">
        <v>764</v>
      </c>
      <c r="M475" s="7">
        <v>42750</v>
      </c>
      <c r="N475" s="7">
        <v>42.75</v>
      </c>
      <c r="O475" s="7">
        <v>689000</v>
      </c>
      <c r="P475" t="str">
        <f>IF(ISNUMBER(SEARCH("BROWSER",L475)),"Picloran",IF(ISNUMBER(SEARCH("NAVIGATOR",L475)),"Picloran",IF(ISNUMBER(SEARCH("BIOZYME",L475)),"Mineral Fertilizer",IF(ISNUMBER(SEARCH("K-FOL",L475)),"Calcium Citrate",IF(ISNUMBER(SEARCH("FOLTRON",L475)),"NPK Fertilizer",IF(ISNUMBER(SEARCH("CYHALOTHRI",L475)),"Cyhalothrin",IF(ISNUMBER(SEARCH("ACEFATO",L475)),"Acephate",IF(ISNUMBER(SEARCH("ACEPHATE",L475)),"Acephate",IF(ISNUMBER(SEARCH("MICROTHIOL",L475)),"Sulfur",IF(ISNUMBER(SEARCH("PROPICONAZOLE",L475)),"Propiconazole",IF(ISNUMBER(SEARCH("METHOMYL",L475)),"Methomyl",IF(ISNUMBER(SEARCH("IMIDACLOPRID",L475)),"Imidacloprid",IF(ISNUMBER(SEARCH("ZONIC",L475)),"Amicarbazone",IF(ISNUMBER(SEARCH("CRESCENDO",L475)),"Triclopyr-Butyric",IF(ISNUMBER(SEARCH("IMAZETHAPYR",L475)),"Imazethapyr",IF(ISNUMBER(SEARCH("TRICLOPYR",L475)),"Triclopyr",IF(ISNUMBER(SEARCH("ISOPROPYLAMINE",L475)),"Isopropylamine",IF(ISNUMBER(SEARCH("ABAMECTIM",L475)),"Abamectin",IF(ISNUMBER(SEARCH("SPERTO",L475)),"Bifenthrin","FIX IT!")))))))))))))))))))</f>
        <v>Cyhalothrin</v>
      </c>
      <c r="Q475" t="s">
        <v>3248</v>
      </c>
      <c r="R475" t="s">
        <v>3237</v>
      </c>
      <c r="S475">
        <f t="shared" si="25"/>
        <v>16.116959064327485</v>
      </c>
      <c r="T475" t="s">
        <v>3205</v>
      </c>
      <c r="U475" t="s">
        <v>3238</v>
      </c>
      <c r="V475" t="s">
        <v>3225</v>
      </c>
    </row>
    <row r="476" spans="1:22" ht="22" customHeight="1" x14ac:dyDescent="0.3">
      <c r="A476" s="2">
        <v>43806</v>
      </c>
      <c r="B476" s="16" t="str">
        <f t="shared" si="23"/>
        <v>December, 2019</v>
      </c>
      <c r="C476" s="16" t="str">
        <f t="shared" si="24"/>
        <v>December, 2019´</v>
      </c>
      <c r="D476" s="3" t="s">
        <v>107</v>
      </c>
      <c r="E476" s="11" t="s">
        <v>3320</v>
      </c>
      <c r="F476" s="3" t="s">
        <v>32</v>
      </c>
      <c r="G476" s="3" t="s">
        <v>108</v>
      </c>
      <c r="H476" s="3" t="s">
        <v>210</v>
      </c>
      <c r="I476" s="3" t="s">
        <v>45</v>
      </c>
      <c r="J476" s="3" t="s">
        <v>34</v>
      </c>
      <c r="K476" s="3" t="s">
        <v>187</v>
      </c>
      <c r="L476" s="3" t="s">
        <v>742</v>
      </c>
      <c r="M476" s="4">
        <v>46892</v>
      </c>
      <c r="N476" s="4">
        <v>46.89</v>
      </c>
      <c r="O476" s="4">
        <v>350000</v>
      </c>
      <c r="P476" t="str">
        <f>IF(ISNUMBER(SEARCH("BIORISK",L476)),"Fertilizer",IF(ISNUMBER(SEARCH("DIFLUBENZURON",L476)),"Diflubenzuron",IF(ISNUMBER(SEARCH("K-TIONIC",L476)),"Fulvic Acids Fertilizers",IF(ISNUMBER(SEARCH("INICIATE",L476)),"Fipronil",IF(ISNUMBER(SEARCH("FIPRONIL",L476)),"Fipronil",IF(ISNUMBER(SEARCH("STAGE",L476)),"Clomazone",IF(ISNUMBER(SEARCH("CLOMAZONE",L476)),"Clomazone",IF(ISNUMBER(SEARCH("UNIMARK",L476)),"Metribuzin",IF(ISNUMBER(SEARCH("RIBUZIN",L476)),"Metribuzin",IF(ISNUMBER(SEARCH("UNITOP",L476)),"Not Identified","FIX IT!"))))))))))</f>
        <v>Clomazone</v>
      </c>
      <c r="Q476" t="s">
        <v>3246</v>
      </c>
      <c r="R476" t="s">
        <v>3198</v>
      </c>
      <c r="S476">
        <f t="shared" si="25"/>
        <v>7.4639597372686168</v>
      </c>
      <c r="T476" t="s">
        <v>3205</v>
      </c>
      <c r="U476" t="s">
        <v>3238</v>
      </c>
      <c r="V476" t="s">
        <v>3225</v>
      </c>
    </row>
    <row r="477" spans="1:22" ht="22" customHeight="1" x14ac:dyDescent="0.3">
      <c r="A477" s="5">
        <v>43806</v>
      </c>
      <c r="B477" s="16" t="str">
        <f t="shared" si="23"/>
        <v>December, 2019</v>
      </c>
      <c r="C477" s="16" t="str">
        <f t="shared" si="24"/>
        <v>December, 2019´</v>
      </c>
      <c r="D477" s="6" t="s">
        <v>107</v>
      </c>
      <c r="E477" s="11" t="s">
        <v>3320</v>
      </c>
      <c r="F477" s="6" t="s">
        <v>32</v>
      </c>
      <c r="G477" s="6" t="s">
        <v>108</v>
      </c>
      <c r="H477" s="6" t="s">
        <v>210</v>
      </c>
      <c r="I477" s="6" t="s">
        <v>45</v>
      </c>
      <c r="J477" s="6" t="s">
        <v>34</v>
      </c>
      <c r="K477" s="6" t="s">
        <v>187</v>
      </c>
      <c r="L477" s="6" t="s">
        <v>765</v>
      </c>
      <c r="M477" s="7">
        <v>46892</v>
      </c>
      <c r="N477" s="7">
        <v>46.89</v>
      </c>
      <c r="O477" s="7">
        <v>350000</v>
      </c>
      <c r="P477" t="str">
        <f>IF(ISNUMBER(SEARCH("BIORISK",L477)),"Fertilizer",IF(ISNUMBER(SEARCH("DIFLUBENZURON",L477)),"Diflubenzuron",IF(ISNUMBER(SEARCH("K-TIONIC",L477)),"Fulvic Acids Fertilizers",IF(ISNUMBER(SEARCH("INICIATE",L477)),"Fipronil",IF(ISNUMBER(SEARCH("FIPRONIL",L477)),"Fipronil",IF(ISNUMBER(SEARCH("STAGE",L477)),"Clomazone",IF(ISNUMBER(SEARCH("CLOMAZONE",L477)),"Clomazone",IF(ISNUMBER(SEARCH("UNIMARK",L477)),"Metribuzin",IF(ISNUMBER(SEARCH("RIBUZIN",L477)),"Metribuzin",IF(ISNUMBER(SEARCH("UNITOP",L477)),"Not Identified","FIX IT!"))))))))))</f>
        <v>Clomazone</v>
      </c>
      <c r="Q477" t="s">
        <v>3246</v>
      </c>
      <c r="R477" t="s">
        <v>3198</v>
      </c>
      <c r="S477">
        <f t="shared" si="25"/>
        <v>7.4639597372686168</v>
      </c>
      <c r="T477" t="s">
        <v>3226</v>
      </c>
      <c r="U477" t="s">
        <v>3261</v>
      </c>
      <c r="V477" t="s">
        <v>3243</v>
      </c>
    </row>
    <row r="478" spans="1:22" ht="22" customHeight="1" x14ac:dyDescent="0.3">
      <c r="A478" s="2">
        <v>43806</v>
      </c>
      <c r="B478" s="16" t="str">
        <f t="shared" si="23"/>
        <v>December, 2019</v>
      </c>
      <c r="C478" s="16" t="str">
        <f t="shared" si="24"/>
        <v>December, 2019´</v>
      </c>
      <c r="D478" s="3" t="s">
        <v>31</v>
      </c>
      <c r="E478" s="11" t="s">
        <v>3320</v>
      </c>
      <c r="F478" s="3" t="s">
        <v>32</v>
      </c>
      <c r="G478" s="3" t="s">
        <v>551</v>
      </c>
      <c r="H478" s="3" t="s">
        <v>450</v>
      </c>
      <c r="I478" s="3" t="s">
        <v>45</v>
      </c>
      <c r="J478" s="3" t="s">
        <v>34</v>
      </c>
      <c r="K478" s="3" t="s">
        <v>361</v>
      </c>
      <c r="L478" s="3" t="s">
        <v>766</v>
      </c>
      <c r="M478" s="4">
        <v>20000</v>
      </c>
      <c r="N478" s="4">
        <v>20</v>
      </c>
      <c r="O478" s="4">
        <v>339000</v>
      </c>
      <c r="P478" t="str">
        <f>IF(ISNUMBER(SEARCH("TRICLON",L476)),"Triclopyr",IF(ISNUMBER(SEARCH("ABAMECTIN",L476)),"Abamectin",IF(ISNUMBER(SEARCH("PERITO",L476)),"Acephate",IF(ISNUMBER(SEARCH("GLUFOSINAT",L476)),"Gluphosinate",IF(ISNUMBER(SEARCH("FIPRONIL",L476)),"Fipronil",IF(ISNUMBER(SEARCH("ZARTAN",L476)),"Metsulfuron-methyl",IF(ISNUMBER(SEARCH("DIFLUBENZURON",L476)),"Diflubenzuron",IF(ISNUMBER(SEARCH("INICIATE",L476)),"Fipronil",IF(ISNUMBER(SEARCH("STAGE",L476)),"Clomazone",IF(ISNUMBER(SEARCH("CLOMAZON",L476)),"Clomazone",IF(ISNUMBER(SEARCH("UNIMARK",L476)),"Metribuzim",IF(ISNUMBER(SEARCH("ANCOSAR",L476)),"Sodium hydrogen Methylarsonate","FIX IT!"))))))))))))</f>
        <v>Clomazone</v>
      </c>
      <c r="Q478" t="s">
        <v>3246</v>
      </c>
      <c r="R478" t="s">
        <v>3198</v>
      </c>
      <c r="S478">
        <f t="shared" si="25"/>
        <v>16.95</v>
      </c>
      <c r="T478" t="s">
        <v>3205</v>
      </c>
      <c r="U478" t="s">
        <v>3238</v>
      </c>
      <c r="V478" t="s">
        <v>3225</v>
      </c>
    </row>
    <row r="479" spans="1:22" ht="22" customHeight="1" x14ac:dyDescent="0.3">
      <c r="A479" s="5">
        <v>43805</v>
      </c>
      <c r="B479" s="16" t="str">
        <f t="shared" si="23"/>
        <v>December, 2019</v>
      </c>
      <c r="C479" s="16" t="str">
        <f t="shared" si="24"/>
        <v>December, 2019´</v>
      </c>
      <c r="D479" s="6" t="s">
        <v>107</v>
      </c>
      <c r="E479" s="11" t="s">
        <v>3320</v>
      </c>
      <c r="F479" s="6" t="s">
        <v>32</v>
      </c>
      <c r="G479" s="6" t="s">
        <v>108</v>
      </c>
      <c r="H479" s="6" t="s">
        <v>210</v>
      </c>
      <c r="I479" s="6" t="s">
        <v>45</v>
      </c>
      <c r="J479" s="6" t="s">
        <v>34</v>
      </c>
      <c r="K479" s="6" t="s">
        <v>187</v>
      </c>
      <c r="L479" s="6" t="s">
        <v>528</v>
      </c>
      <c r="M479" s="7">
        <v>70338</v>
      </c>
      <c r="N479" s="7">
        <v>70.34</v>
      </c>
      <c r="O479" s="7">
        <v>525000</v>
      </c>
      <c r="P479" t="str">
        <f>IF(ISNUMBER(SEARCH("TRICLON",L477)),"Triclopyr",IF(ISNUMBER(SEARCH("ABAMECTIN",L477)),"Abamectin",IF(ISNUMBER(SEARCH("PERITO",L477)),"Acephate",IF(ISNUMBER(SEARCH("GLUFOSINAT",L477)),"Gluphosinate",IF(ISNUMBER(SEARCH("FIPRONIL",L477)),"Fipronil",IF(ISNUMBER(SEARCH("ZARTAN",L477)),"Metsulfuron-methyl",IF(ISNUMBER(SEARCH("DIFLUBENZURON",L477)),"Diflubenzuron",IF(ISNUMBER(SEARCH("INICIATE",L477)),"Fipronil",IF(ISNUMBER(SEARCH("STAGE",L477)),"Clomazone",IF(ISNUMBER(SEARCH("CLOMAZON",L477)),"Clomazone",IF(ISNUMBER(SEARCH("UNIMARK",L477)),"Metribuzim",IF(ISNUMBER(SEARCH("ANCOSAR",L477)),"Sodium hydrogen Methylarsonate","FIX IT!"))))))))))))</f>
        <v>Clomazone</v>
      </c>
      <c r="Q479" t="s">
        <v>3246</v>
      </c>
      <c r="R479" t="s">
        <v>3198</v>
      </c>
      <c r="S479">
        <f t="shared" si="25"/>
        <v>7.4639597372686168</v>
      </c>
      <c r="T479" t="s">
        <v>3250</v>
      </c>
      <c r="U479" t="s">
        <v>3248</v>
      </c>
      <c r="V479" t="s">
        <v>3237</v>
      </c>
    </row>
    <row r="480" spans="1:22" ht="22" customHeight="1" x14ac:dyDescent="0.3">
      <c r="A480" s="2">
        <v>43804</v>
      </c>
      <c r="B480" s="16" t="str">
        <f t="shared" si="23"/>
        <v>December, 2019</v>
      </c>
      <c r="C480" s="16" t="str">
        <f t="shared" si="24"/>
        <v>December, 2019´</v>
      </c>
      <c r="D480" s="3" t="s">
        <v>31</v>
      </c>
      <c r="E480" s="11" t="s">
        <v>3320</v>
      </c>
      <c r="F480" s="3" t="s">
        <v>56</v>
      </c>
      <c r="G480" s="3" t="s">
        <v>230</v>
      </c>
      <c r="H480" s="3" t="s">
        <v>113</v>
      </c>
      <c r="I480" s="3" t="s">
        <v>45</v>
      </c>
      <c r="J480" s="3" t="s">
        <v>34</v>
      </c>
      <c r="K480" s="3" t="s">
        <v>232</v>
      </c>
      <c r="L480" s="3" t="s">
        <v>767</v>
      </c>
      <c r="M480" s="4">
        <v>96240</v>
      </c>
      <c r="N480" s="4">
        <v>96.24</v>
      </c>
      <c r="O480" s="4">
        <v>162000</v>
      </c>
      <c r="P480" t="s">
        <v>3273</v>
      </c>
      <c r="Q480" t="s">
        <v>3274</v>
      </c>
      <c r="R480" t="s">
        <v>3275</v>
      </c>
      <c r="S480">
        <f t="shared" si="25"/>
        <v>1.6832917705735662</v>
      </c>
      <c r="T480" t="s">
        <v>3307</v>
      </c>
      <c r="U480" t="s">
        <v>3249</v>
      </c>
      <c r="V480" t="s">
        <v>3225</v>
      </c>
    </row>
    <row r="481" spans="1:22" ht="22" customHeight="1" x14ac:dyDescent="0.3">
      <c r="A481" s="5">
        <v>43804</v>
      </c>
      <c r="B481" s="16" t="str">
        <f t="shared" si="23"/>
        <v>December, 2019</v>
      </c>
      <c r="C481" s="16" t="str">
        <f t="shared" si="24"/>
        <v>December, 2019´</v>
      </c>
      <c r="D481" s="6" t="s">
        <v>31</v>
      </c>
      <c r="E481" s="11" t="s">
        <v>3320</v>
      </c>
      <c r="F481" s="6" t="s">
        <v>56</v>
      </c>
      <c r="G481" s="6" t="s">
        <v>230</v>
      </c>
      <c r="H481" s="6" t="s">
        <v>113</v>
      </c>
      <c r="I481" s="6" t="s">
        <v>45</v>
      </c>
      <c r="J481" s="6" t="s">
        <v>34</v>
      </c>
      <c r="K481" s="6" t="s">
        <v>234</v>
      </c>
      <c r="L481" s="6" t="s">
        <v>768</v>
      </c>
      <c r="M481" s="7">
        <v>17016</v>
      </c>
      <c r="N481" s="7">
        <v>17.02</v>
      </c>
      <c r="O481" s="7">
        <v>28800</v>
      </c>
      <c r="P481" t="str">
        <f>IF(ISNUMBER(SEARCH("TRICLON",L479)),"Triclopyr",IF(ISNUMBER(SEARCH("ABAMECTIN",L479)),"Abamectin",IF(ISNUMBER(SEARCH("PERITO",L479)),"Acephate",IF(ISNUMBER(SEARCH("GLUFOSINAT",L479)),"Gluphosinate",IF(ISNUMBER(SEARCH("FIPRONIL",L479)),"Fipronil",IF(ISNUMBER(SEARCH("ZARTAN",L479)),"Metsulfuron-methyl",IF(ISNUMBER(SEARCH("DIFLUBENZURON",L479)),"Diflubenzuron",IF(ISNUMBER(SEARCH("INICIATE",L479)),"Fipronil",IF(ISNUMBER(SEARCH("STAGE",L479)),"Clomazone",IF(ISNUMBER(SEARCH("CLOMAZON",L479)),"Clomazone",IF(ISNUMBER(SEARCH("UNIMARK",L479)),"Metribuzim",IF(ISNUMBER(SEARCH("ANCOSAR",L479)),"Sodium hydrogen Methylarsonate","FIX IT!"))))))))))))</f>
        <v>Clomazone</v>
      </c>
      <c r="Q481" t="s">
        <v>3246</v>
      </c>
      <c r="R481" t="s">
        <v>3198</v>
      </c>
      <c r="S481">
        <f t="shared" si="25"/>
        <v>1.692524682651622</v>
      </c>
      <c r="T481" t="s">
        <v>3218</v>
      </c>
      <c r="U481" t="s">
        <v>3218</v>
      </c>
      <c r="V481" t="s">
        <v>3198</v>
      </c>
    </row>
    <row r="482" spans="1:22" ht="22" customHeight="1" x14ac:dyDescent="0.3">
      <c r="A482" s="2">
        <v>43801</v>
      </c>
      <c r="B482" s="16" t="str">
        <f t="shared" si="23"/>
        <v>December, 2019</v>
      </c>
      <c r="C482" s="16" t="str">
        <f t="shared" si="24"/>
        <v>December, 2019´</v>
      </c>
      <c r="D482" s="3" t="s">
        <v>31</v>
      </c>
      <c r="E482" s="11" t="s">
        <v>3320</v>
      </c>
      <c r="F482" s="3" t="s">
        <v>56</v>
      </c>
      <c r="G482" s="3" t="s">
        <v>127</v>
      </c>
      <c r="H482" s="3" t="s">
        <v>122</v>
      </c>
      <c r="I482" s="3" t="s">
        <v>45</v>
      </c>
      <c r="J482" s="3" t="s">
        <v>34</v>
      </c>
      <c r="K482" s="3" t="s">
        <v>143</v>
      </c>
      <c r="L482" s="3" t="s">
        <v>576</v>
      </c>
      <c r="M482" s="4">
        <v>21600</v>
      </c>
      <c r="N482" s="4">
        <v>21.6</v>
      </c>
      <c r="O482" s="4">
        <v>163000</v>
      </c>
      <c r="P482" t="str">
        <f>IF(ISNUMBER(SEARCH("BROWSER",L482)),"Picloran",IF(ISNUMBER(SEARCH("NAVIGATOR",L482)),"Picloran",IF(ISNUMBER(SEARCH("BIOZYME",L482)),"Mineral Fertilizer",IF(ISNUMBER(SEARCH("K-FOL",L482)),"Calcium Citrate",IF(ISNUMBER(SEARCH("FOLTRON",L482)),"NPK Fertilizer",IF(ISNUMBER(SEARCH("CYHALOTHRI",L482)),"Cyhalothrin",IF(ISNUMBER(SEARCH("ACEFATO",L482)),"Acephate",IF(ISNUMBER(SEARCH("ACEPHATE",L482)),"Acephate",IF(ISNUMBER(SEARCH("MICROTHIOL",L482)),"Sulfur",IF(ISNUMBER(SEARCH("PROPICONAZOLE",L482)),"Propiconazole",IF(ISNUMBER(SEARCH("METHOMYL",L482)),"Methomyl",IF(ISNUMBER(SEARCH("IMIDACLOPRID",L482)),"Imidacloprid",IF(ISNUMBER(SEARCH("ZONIC",L482)),"Amicarbazone",IF(ISNUMBER(SEARCH("CRESCENDO",L482)),"Triclopyr-Butyric",IF(ISNUMBER(SEARCH("IMAZETHAPYR",L482)),"Imazethapyr",IF(ISNUMBER(SEARCH("TRICLOPYR",L482)),"Triclopyr",IF(ISNUMBER(SEARCH("ISOPROPYLAMINE",L482)),"Isopropylamine",IF(ISNUMBER(SEARCH("ABAMECTIM",L482)),"Abamectin",IF(ISNUMBER(SEARCH("SPERTO",L482)),"Bifenthrin","FIX IT!")))))))))))))))))))</f>
        <v>Methomyl</v>
      </c>
      <c r="Q482" t="s">
        <v>3215</v>
      </c>
      <c r="R482" t="s">
        <v>3243</v>
      </c>
      <c r="S482">
        <f t="shared" si="25"/>
        <v>7.5462962962962967</v>
      </c>
      <c r="T482" t="s">
        <v>3218</v>
      </c>
      <c r="U482" t="s">
        <v>3218</v>
      </c>
      <c r="V482" t="s">
        <v>3198</v>
      </c>
    </row>
    <row r="483" spans="1:22" ht="22" customHeight="1" x14ac:dyDescent="0.3">
      <c r="A483" s="5">
        <v>43801</v>
      </c>
      <c r="B483" s="16" t="str">
        <f t="shared" si="23"/>
        <v>December, 2019</v>
      </c>
      <c r="C483" s="16" t="str">
        <f t="shared" si="24"/>
        <v>December, 2019´</v>
      </c>
      <c r="D483" s="6" t="s">
        <v>31</v>
      </c>
      <c r="E483" s="11" t="s">
        <v>3320</v>
      </c>
      <c r="F483" s="6" t="s">
        <v>56</v>
      </c>
      <c r="G483" s="6" t="s">
        <v>127</v>
      </c>
      <c r="H483" s="6" t="s">
        <v>122</v>
      </c>
      <c r="I483" s="6" t="s">
        <v>45</v>
      </c>
      <c r="J483" s="6" t="s">
        <v>34</v>
      </c>
      <c r="K483" s="6" t="s">
        <v>143</v>
      </c>
      <c r="L483" s="6" t="s">
        <v>576</v>
      </c>
      <c r="M483" s="7">
        <v>21600</v>
      </c>
      <c r="N483" s="7">
        <v>21.6</v>
      </c>
      <c r="O483" s="7">
        <v>163000</v>
      </c>
      <c r="P483" t="str">
        <f>IF(ISNUMBER(SEARCH("BROWSER",L483)),"Picloran",IF(ISNUMBER(SEARCH("NAVIGATOR",L483)),"Picloran",IF(ISNUMBER(SEARCH("BIOZYME",L483)),"Mineral Fertilizer",IF(ISNUMBER(SEARCH("K-FOL",L483)),"Calcium Citrate",IF(ISNUMBER(SEARCH("FOLTRON",L483)),"NPK Fertilizer",IF(ISNUMBER(SEARCH("CYHALOTHRI",L483)),"Cyhalothrin",IF(ISNUMBER(SEARCH("ACEFATO",L483)),"Acephate",IF(ISNUMBER(SEARCH("ACEPHATE",L483)),"Acephate",IF(ISNUMBER(SEARCH("MICROTHIOL",L483)),"Sulfur",IF(ISNUMBER(SEARCH("PROPICONAZOLE",L483)),"Propiconazole",IF(ISNUMBER(SEARCH("METHOMYL",L483)),"Methomyl",IF(ISNUMBER(SEARCH("IMIDACLOPRID",L483)),"Imidacloprid",IF(ISNUMBER(SEARCH("ZONIC",L483)),"Amicarbazone",IF(ISNUMBER(SEARCH("CRESCENDO",L483)),"Triclopyr-Butyric",IF(ISNUMBER(SEARCH("IMAZETHAPYR",L483)),"Imazethapyr",IF(ISNUMBER(SEARCH("TRICLOPYR",L483)),"Triclopyr",IF(ISNUMBER(SEARCH("ISOPROPYLAMINE",L483)),"Isopropylamine",IF(ISNUMBER(SEARCH("ABAMECTIM",L483)),"Abamectin",IF(ISNUMBER(SEARCH("SPERTO",L483)),"Bifenthrin","FIX IT!")))))))))))))))))))</f>
        <v>Methomyl</v>
      </c>
      <c r="Q483" t="s">
        <v>3215</v>
      </c>
      <c r="R483" t="s">
        <v>3243</v>
      </c>
      <c r="S483">
        <f t="shared" si="25"/>
        <v>7.5462962962962967</v>
      </c>
      <c r="T483" t="s">
        <v>3218</v>
      </c>
      <c r="U483" t="s">
        <v>3218</v>
      </c>
      <c r="V483" t="s">
        <v>3198</v>
      </c>
    </row>
    <row r="484" spans="1:22" ht="22" customHeight="1" x14ac:dyDescent="0.3">
      <c r="A484" s="2">
        <v>43801</v>
      </c>
      <c r="B484" s="16" t="str">
        <f t="shared" si="23"/>
        <v>December, 2019</v>
      </c>
      <c r="C484" s="16" t="str">
        <f t="shared" si="24"/>
        <v>December, 2019´</v>
      </c>
      <c r="D484" s="3" t="s">
        <v>31</v>
      </c>
      <c r="E484" s="11" t="s">
        <v>3320</v>
      </c>
      <c r="F484" s="3" t="s">
        <v>32</v>
      </c>
      <c r="G484" s="3" t="s">
        <v>727</v>
      </c>
      <c r="H484" s="3" t="s">
        <v>321</v>
      </c>
      <c r="I484" s="3" t="s">
        <v>45</v>
      </c>
      <c r="J484" s="3" t="s">
        <v>34</v>
      </c>
      <c r="K484" s="3" t="s">
        <v>323</v>
      </c>
      <c r="L484" s="3" t="s">
        <v>734</v>
      </c>
      <c r="M484" s="4">
        <v>27547</v>
      </c>
      <c r="N484" s="4">
        <v>27.55</v>
      </c>
      <c r="O484" s="4">
        <v>483000</v>
      </c>
      <c r="P484" t="str">
        <f>IF(ISNUMBER(SEARCH("IMAZETAPYR",L484)),"Imazetapyr",IF(ISNUMBER(SEARCH("VITAVAX",L484)),"Carboxin",IF(ISNUMBER(SEARCH("CARBOXIN",L484)),"Carboxin",IF(ISNUMBER(SEARCH("CONDAX",L484)),"Imazetapyr",IF(ISNUMBER(SEARCH("CLETHODIM",L484)),"Clethodim",IF(ISNUMBER(SEARCH("JACARE",L484)),"2,4-D Acid",IF(ISNUMBER(SEARCH("LEOPARD",L484)),"Picloram",IF(ISNUMBER(SEARCH("ZOXYSTROBIN",L484)),"Azoxystrobin",IF(ISNUMBER(SEARCH("MANCOZEB",L484)),"Mancozeb",IF(ISNUMBER(SEARCH("AZOXYS",L484)),"Azoxystrobin",IF(ISNUMBER(SEARCH("FIPRON",L484)),"Fipronil",IF(ISNUMBER(SEARCH("ACEF",L484)),"Acephate",IF(ISNUMBER(SEARCH("ACETAMIPRID",L484)),"Acetamiprid",IF(ISNUMBER(SEARCH("ALUMINIUM PHOSPHIDE",L484)),"Aluminium Phosphide",IF(ISNUMBER(SEARCH("RANMAN",L484)),"Cyazofamid",IF(ISNUMBER(SEARCH("BIFENTRINA",L484)),"Bifenthrin","FIX IT!"))))))))))))))))</f>
        <v>Clethodim</v>
      </c>
      <c r="Q484" t="s">
        <v>3215</v>
      </c>
      <c r="R484" t="s">
        <v>3198</v>
      </c>
      <c r="S484">
        <f t="shared" si="25"/>
        <v>17.533669728101064</v>
      </c>
      <c r="T484" t="s">
        <v>3297</v>
      </c>
      <c r="U484" t="s">
        <v>3281</v>
      </c>
      <c r="V484" t="s">
        <v>3198</v>
      </c>
    </row>
    <row r="485" spans="1:22" ht="22" customHeight="1" x14ac:dyDescent="0.3">
      <c r="A485" s="5">
        <v>43800</v>
      </c>
      <c r="B485" s="16" t="str">
        <f t="shared" si="23"/>
        <v>December, 2019</v>
      </c>
      <c r="C485" s="16" t="str">
        <f t="shared" si="24"/>
        <v>December, 2019´</v>
      </c>
      <c r="D485" s="6" t="s">
        <v>31</v>
      </c>
      <c r="E485" s="11" t="s">
        <v>3320</v>
      </c>
      <c r="F485" s="6" t="s">
        <v>56</v>
      </c>
      <c r="G485" s="6" t="s">
        <v>769</v>
      </c>
      <c r="H485" s="6" t="s">
        <v>122</v>
      </c>
      <c r="I485" s="6" t="s">
        <v>45</v>
      </c>
      <c r="J485" s="6" t="s">
        <v>34</v>
      </c>
      <c r="K485" s="6" t="s">
        <v>771</v>
      </c>
      <c r="L485" s="6" t="s">
        <v>772</v>
      </c>
      <c r="M485" s="7">
        <v>77700</v>
      </c>
      <c r="N485" s="7">
        <v>77.7</v>
      </c>
      <c r="O485" s="7">
        <v>1999000</v>
      </c>
      <c r="P485" t="str">
        <f>IF(ISNUMBER(SEARCH("NICROSULFURON",L485)),"Nicosulfuron",IF(ISNUMBER(SEARCH("BUTYROLACTONE",L485)),"Butyrolactone",IF(ISNUMBER(SEARCH("MEQUIPAT",L485)),"Mequipat Chloride",IF(ISNUMBER(SEARCH("ENTRINA",L485)),"Bifenthrin",IF(ISNUMBER(SEARCH("ACETAMI",L485)),"Acetamiprid",IF(ISNUMBER(SEARCH("THIODICARB",L485)),"Thiodicarb",IF(ISNUMBER(SEARCH("2 4 D",L485)),"2,4-D Acid",IF(ISNUMBER(SEARCH("CIPERMETRINA",L485)),"Cypermethrin",IF(ISNUMBER(SEARCH("SULFENTRAZONE",L485)),"Sulfenthrazone",IF(ISNUMBER(SEARCH("AKITO",L485)),"Cypermethrin",IF(ISNUMBER(SEARCH("EMINENT",L485)),"Tetraconazole","FIX IT!")))))))))))</f>
        <v>Sulfenthrazone</v>
      </c>
      <c r="Q485" t="s">
        <v>3215</v>
      </c>
      <c r="R485" t="s">
        <v>3198</v>
      </c>
      <c r="S485">
        <f t="shared" si="25"/>
        <v>25.727155727155726</v>
      </c>
      <c r="T485" t="s">
        <v>3218</v>
      </c>
      <c r="U485" t="s">
        <v>3218</v>
      </c>
      <c r="V485" t="s">
        <v>3198</v>
      </c>
    </row>
    <row r="486" spans="1:22" ht="22" customHeight="1" x14ac:dyDescent="0.3">
      <c r="A486" s="2">
        <v>43800</v>
      </c>
      <c r="B486" s="16" t="str">
        <f t="shared" si="23"/>
        <v>December, 2019</v>
      </c>
      <c r="C486" s="16" t="str">
        <f t="shared" si="24"/>
        <v>December, 2019´</v>
      </c>
      <c r="D486" s="3" t="s">
        <v>31</v>
      </c>
      <c r="E486" s="11" t="s">
        <v>3320</v>
      </c>
      <c r="F486" s="3" t="s">
        <v>32</v>
      </c>
      <c r="G486" s="3" t="s">
        <v>36</v>
      </c>
      <c r="H486" s="3" t="s">
        <v>42</v>
      </c>
      <c r="I486" s="3" t="s">
        <v>45</v>
      </c>
      <c r="J486" s="3" t="s">
        <v>34</v>
      </c>
      <c r="K486" s="3" t="s">
        <v>48</v>
      </c>
      <c r="L486" s="3" t="s">
        <v>773</v>
      </c>
      <c r="M486" s="4">
        <v>75291</v>
      </c>
      <c r="N486" s="4">
        <v>75.290000000000006</v>
      </c>
      <c r="O486" s="4">
        <v>859000</v>
      </c>
      <c r="P486" t="s">
        <v>3214</v>
      </c>
      <c r="Q486" t="s">
        <v>3288</v>
      </c>
      <c r="R486" t="s">
        <v>3198</v>
      </c>
      <c r="S486">
        <f t="shared" si="25"/>
        <v>11.409066156645549</v>
      </c>
      <c r="T486" t="s">
        <v>3304</v>
      </c>
      <c r="U486" t="s">
        <v>3281</v>
      </c>
      <c r="V486" t="s">
        <v>3198</v>
      </c>
    </row>
    <row r="487" spans="1:22" ht="22" customHeight="1" x14ac:dyDescent="0.3">
      <c r="A487" s="5">
        <v>43800</v>
      </c>
      <c r="B487" s="16" t="str">
        <f t="shared" si="23"/>
        <v>December, 2019</v>
      </c>
      <c r="C487" s="16" t="str">
        <f t="shared" si="24"/>
        <v>December, 2019´</v>
      </c>
      <c r="D487" s="6" t="s">
        <v>31</v>
      </c>
      <c r="E487" s="11" t="s">
        <v>3320</v>
      </c>
      <c r="F487" s="6" t="s">
        <v>32</v>
      </c>
      <c r="G487" s="6" t="s">
        <v>325</v>
      </c>
      <c r="H487" s="6" t="s">
        <v>122</v>
      </c>
      <c r="I487" s="6" t="s">
        <v>45</v>
      </c>
      <c r="J487" s="6" t="s">
        <v>34</v>
      </c>
      <c r="K487" s="6" t="s">
        <v>187</v>
      </c>
      <c r="L487" s="6" t="s">
        <v>328</v>
      </c>
      <c r="M487" s="7">
        <v>29400</v>
      </c>
      <c r="N487" s="7">
        <v>29.4</v>
      </c>
      <c r="O487" s="7">
        <v>154000</v>
      </c>
      <c r="P487" t="str">
        <f>IF(ISNUMBER(SEARCH("DIZONE",L487)),"Diuron",IF(ISNUMBER(SEARCH("GLUFOSINATE",L487)),"Glufosinate",IF(ISNUMBER(SEARCH("LAVA",L487)),"Tebuthiuron",IF(ISNUMBER(SEARCH("CARTAP",L487)),"Cartap Hydrochloride",IF(ISNUMBER(SEARCH("ZARTAN",L487)),"Metsulfuron",IF(ISNUMBER(SEARCH("METSULFURON",L487)),"Metsulfuron",IF(ISNUMBER(SEARCH("CHLORFLUAZURON",L487)),"Chlorfluazuron",IF(ISNUMBER(SEARCH("OMITE",L487)),"Propargite",IF(ISNUMBER(SEARCH("ORIS",L487)),"Amicarbazone",IF(ISNUMBER(SEARCH("AMICARBAZONE",L487)),"Amicarbazone",IF(ISNUMBER(SEARCH("2,4-D",L487)),"2,4-Dichlorophenoxyacetic Acid",IF(ISNUMBER(SEARCH("GLYPHOSATE",L487)),"Glyphosate",IF(ISNUMBER(SEARCH("FOMESAFEN",L487)),"Fomesafen","FIX IT!")))))))))))))</f>
        <v>Fomesafen</v>
      </c>
      <c r="Q487" t="s">
        <v>3215</v>
      </c>
      <c r="R487" t="s">
        <v>3198</v>
      </c>
      <c r="S487">
        <f t="shared" si="25"/>
        <v>5.2380952380952381</v>
      </c>
      <c r="T487" t="s">
        <v>3252</v>
      </c>
      <c r="U487" t="s">
        <v>3287</v>
      </c>
      <c r="V487" t="s">
        <v>3243</v>
      </c>
    </row>
    <row r="488" spans="1:22" ht="22" customHeight="1" x14ac:dyDescent="0.3">
      <c r="A488" s="2">
        <v>43800</v>
      </c>
      <c r="B488" s="16" t="str">
        <f t="shared" si="23"/>
        <v>December, 2019</v>
      </c>
      <c r="C488" s="16" t="str">
        <f t="shared" si="24"/>
        <v>December, 2019´</v>
      </c>
      <c r="D488" s="3" t="s">
        <v>31</v>
      </c>
      <c r="E488" s="11" t="s">
        <v>3320</v>
      </c>
      <c r="F488" s="3" t="s">
        <v>32</v>
      </c>
      <c r="G488" s="3" t="s">
        <v>36</v>
      </c>
      <c r="H488" s="3" t="s">
        <v>42</v>
      </c>
      <c r="I488" s="3" t="s">
        <v>45</v>
      </c>
      <c r="J488" s="3" t="s">
        <v>34</v>
      </c>
      <c r="K488" s="3" t="s">
        <v>48</v>
      </c>
      <c r="L488" s="3" t="s">
        <v>774</v>
      </c>
      <c r="M488" s="4">
        <v>76869</v>
      </c>
      <c r="N488" s="4">
        <v>76.87</v>
      </c>
      <c r="O488" s="4">
        <v>877000</v>
      </c>
      <c r="P488" t="s">
        <v>3214</v>
      </c>
      <c r="Q488" t="s">
        <v>3288</v>
      </c>
      <c r="R488" t="s">
        <v>3198</v>
      </c>
      <c r="S488">
        <f t="shared" si="25"/>
        <v>11.409020541440633</v>
      </c>
      <c r="T488" t="s">
        <v>3293</v>
      </c>
      <c r="U488" t="s">
        <v>3215</v>
      </c>
      <c r="V488" t="s">
        <v>3242</v>
      </c>
    </row>
    <row r="489" spans="1:22" ht="22" customHeight="1" x14ac:dyDescent="0.3">
      <c r="A489" s="5">
        <v>43799</v>
      </c>
      <c r="B489" s="16" t="str">
        <f t="shared" si="23"/>
        <v>November, 2019</v>
      </c>
      <c r="C489" s="16" t="str">
        <f t="shared" si="24"/>
        <v>November, 2019´</v>
      </c>
      <c r="D489" s="6" t="s">
        <v>31</v>
      </c>
      <c r="E489" s="11" t="s">
        <v>3320</v>
      </c>
      <c r="F489" s="6" t="s">
        <v>32</v>
      </c>
      <c r="G489" s="6" t="s">
        <v>200</v>
      </c>
      <c r="H489" s="6" t="s">
        <v>113</v>
      </c>
      <c r="I489" s="6" t="s">
        <v>45</v>
      </c>
      <c r="J489" s="6" t="s">
        <v>34</v>
      </c>
      <c r="K489" s="6" t="s">
        <v>145</v>
      </c>
      <c r="L489" s="6" t="s">
        <v>775</v>
      </c>
      <c r="M489" s="7">
        <v>19500</v>
      </c>
      <c r="N489" s="7">
        <v>19.5</v>
      </c>
      <c r="O489" s="7">
        <v>330000</v>
      </c>
      <c r="P489" t="str">
        <f>IF(ISNUMBER(SEARCH("IMAZETAPYR",L489)),"Imazetapyr",IF(ISNUMBER(SEARCH("VITAVAX",L489)),"Carboxin",IF(ISNUMBER(SEARCH("CARBOXIN",L489)),"Carboxin",IF(ISNUMBER(SEARCH("CONDAX",L489)),"Imazetapyr",IF(ISNUMBER(SEARCH("CLETHODIM",L489)),"Clethodim",IF(ISNUMBER(SEARCH("JACARE",L489)),"2,4-D Acid",IF(ISNUMBER(SEARCH("LEOPARD",L489)),"Picloram",IF(ISNUMBER(SEARCH("ZOXYSTROBIN",L489)),"Azoxystrobin",IF(ISNUMBER(SEARCH("MANCOZEB",L489)),"Mancozeb",IF(ISNUMBER(SEARCH("AZOXYS",L489)),"Azoxystrobin",IF(ISNUMBER(SEARCH("FIPRON",L489)),"Fipronil",IF(ISNUMBER(SEARCH("ACEF",L489)),"Acephate",IF(ISNUMBER(SEARCH("ACETAMIPRID",L489)),"Acetamiprid",IF(ISNUMBER(SEARCH("ALUMINIUM PHOSPHIDE",L489)),"Aluminium Phosphide",IF(ISNUMBER(SEARCH("RANMAN",L489)),"Cyazofamid",IF(ISNUMBER(SEARCH("BIFENTRINA",L489)),"Bifenthrin","FIX IT!"))))))))))))))))</f>
        <v>Bifenthrin</v>
      </c>
      <c r="Q489" t="s">
        <v>3238</v>
      </c>
      <c r="R489" t="s">
        <v>3243</v>
      </c>
      <c r="S489">
        <f t="shared" si="25"/>
        <v>16.923076923076923</v>
      </c>
      <c r="T489" t="s">
        <v>3294</v>
      </c>
      <c r="U489" t="s">
        <v>3215</v>
      </c>
      <c r="V489" t="s">
        <v>3243</v>
      </c>
    </row>
    <row r="490" spans="1:22" ht="22" customHeight="1" x14ac:dyDescent="0.3">
      <c r="A490" s="2">
        <v>43799</v>
      </c>
      <c r="B490" s="16" t="str">
        <f t="shared" si="23"/>
        <v>November, 2019</v>
      </c>
      <c r="C490" s="16" t="str">
        <f t="shared" si="24"/>
        <v>November, 2019´</v>
      </c>
      <c r="D490" s="3" t="s">
        <v>31</v>
      </c>
      <c r="E490" s="11" t="s">
        <v>3320</v>
      </c>
      <c r="F490" s="3" t="s">
        <v>32</v>
      </c>
      <c r="G490" s="3" t="s">
        <v>200</v>
      </c>
      <c r="H490" s="3" t="s">
        <v>113</v>
      </c>
      <c r="I490" s="3" t="s">
        <v>45</v>
      </c>
      <c r="J490" s="3" t="s">
        <v>34</v>
      </c>
      <c r="K490" s="3" t="s">
        <v>145</v>
      </c>
      <c r="L490" s="3" t="s">
        <v>775</v>
      </c>
      <c r="M490" s="4">
        <v>19500</v>
      </c>
      <c r="N490" s="4">
        <v>19.5</v>
      </c>
      <c r="O490" s="4">
        <v>330000</v>
      </c>
      <c r="P490" t="str">
        <f>IF(ISNUMBER(SEARCH("IMAZETAPYR",L490)),"Imazetapyr",IF(ISNUMBER(SEARCH("VITAVAX",L490)),"Carboxin",IF(ISNUMBER(SEARCH("CARBOXIN",L490)),"Carboxin",IF(ISNUMBER(SEARCH("CONDAX",L490)),"Imazetapyr",IF(ISNUMBER(SEARCH("CLETHODIM",L490)),"Clethodim",IF(ISNUMBER(SEARCH("JACARE",L490)),"2,4-D Acid",IF(ISNUMBER(SEARCH("LEOPARD",L490)),"Picloram",IF(ISNUMBER(SEARCH("ZOXYSTROBIN",L490)),"Azoxystrobin",IF(ISNUMBER(SEARCH("MANCOZEB",L490)),"Mancozeb",IF(ISNUMBER(SEARCH("AZOXYS",L490)),"Azoxystrobin",IF(ISNUMBER(SEARCH("FIPRON",L490)),"Fipronil",IF(ISNUMBER(SEARCH("ACEF",L490)),"Acephate",IF(ISNUMBER(SEARCH("ACETAMIPRID",L490)),"Acetamiprid",IF(ISNUMBER(SEARCH("ALUMINIUM PHOSPHIDE",L490)),"Aluminium Phosphide",IF(ISNUMBER(SEARCH("RANMAN",L490)),"Cyazofamid",IF(ISNUMBER(SEARCH("BIFENTRINA",L490)),"Bifenthrin","FIX IT!"))))))))))))))))</f>
        <v>Bifenthrin</v>
      </c>
      <c r="Q490" t="s">
        <v>3238</v>
      </c>
      <c r="R490" t="s">
        <v>3243</v>
      </c>
      <c r="S490">
        <f t="shared" si="25"/>
        <v>16.923076923076923</v>
      </c>
      <c r="T490" t="s">
        <v>3211</v>
      </c>
      <c r="U490" t="s">
        <v>3270</v>
      </c>
      <c r="V490" t="s">
        <v>3198</v>
      </c>
    </row>
    <row r="491" spans="1:22" ht="22" customHeight="1" x14ac:dyDescent="0.3">
      <c r="A491" s="5">
        <v>43799</v>
      </c>
      <c r="B491" s="16" t="str">
        <f t="shared" si="23"/>
        <v>November, 2019</v>
      </c>
      <c r="C491" s="16" t="str">
        <f t="shared" si="24"/>
        <v>November, 2019´</v>
      </c>
      <c r="D491" s="6" t="s">
        <v>31</v>
      </c>
      <c r="E491" s="11" t="s">
        <v>3320</v>
      </c>
      <c r="F491" s="6" t="s">
        <v>32</v>
      </c>
      <c r="G491" s="6" t="s">
        <v>131</v>
      </c>
      <c r="H491" s="6" t="s">
        <v>113</v>
      </c>
      <c r="I491" s="6" t="s">
        <v>45</v>
      </c>
      <c r="J491" s="6" t="s">
        <v>34</v>
      </c>
      <c r="K491" s="6" t="s">
        <v>145</v>
      </c>
      <c r="L491" s="6" t="s">
        <v>702</v>
      </c>
      <c r="M491" s="7">
        <v>8100</v>
      </c>
      <c r="N491" s="7">
        <v>8.1</v>
      </c>
      <c r="O491" s="7">
        <v>137000</v>
      </c>
      <c r="P491" t="str">
        <f>IF(ISNUMBER(SEARCH("BIORISK",L491)),"Fertilizer",IF(ISNUMBER(SEARCH("DIFLUBENZURON",L491)),"Diflubenzuron",IF(ISNUMBER(SEARCH("K-TIONIC",L491)),"Fulvic Acids Fertilizers",IF(ISNUMBER(SEARCH("INICIATE",L491)),"Fipronil",IF(ISNUMBER(SEARCH("FIPRONIL",L491)),"Fipronil",IF(ISNUMBER(SEARCH("STAGE",L491)),"Clomazone",IF(ISNUMBER(SEARCH("CLOMAZONE",L491)),"Clomazone",IF(ISNUMBER(SEARCH("UNIMARK",L491)),"Metribuzin",IF(ISNUMBER(SEARCH("RIBUZIN",L491)),"Metribuzin",IF(ISNUMBER(SEARCH("UNITOP",L491)),"Not Identified","FIX IT!"))))))))))</f>
        <v>Fipronil</v>
      </c>
      <c r="Q491" t="s">
        <v>3261</v>
      </c>
      <c r="R491" t="s">
        <v>3243</v>
      </c>
      <c r="S491">
        <f t="shared" si="25"/>
        <v>16.913580246913579</v>
      </c>
      <c r="T491" t="s">
        <v>3280</v>
      </c>
      <c r="U491" t="s">
        <v>3279</v>
      </c>
      <c r="V491" t="s">
        <v>3216</v>
      </c>
    </row>
    <row r="492" spans="1:22" ht="22" customHeight="1" x14ac:dyDescent="0.3">
      <c r="A492" s="2">
        <v>43799</v>
      </c>
      <c r="B492" s="16" t="str">
        <f t="shared" si="23"/>
        <v>November, 2019</v>
      </c>
      <c r="C492" s="16" t="str">
        <f t="shared" si="24"/>
        <v>November, 2019´</v>
      </c>
      <c r="D492" s="3" t="s">
        <v>31</v>
      </c>
      <c r="E492" s="11" t="s">
        <v>3320</v>
      </c>
      <c r="F492" s="3" t="s">
        <v>32</v>
      </c>
      <c r="G492" s="3" t="s">
        <v>200</v>
      </c>
      <c r="H492" s="3" t="s">
        <v>113</v>
      </c>
      <c r="I492" s="3" t="s">
        <v>45</v>
      </c>
      <c r="J492" s="3" t="s">
        <v>34</v>
      </c>
      <c r="K492" s="3" t="s">
        <v>145</v>
      </c>
      <c r="L492" s="3" t="s">
        <v>776</v>
      </c>
      <c r="M492" s="4">
        <v>69300</v>
      </c>
      <c r="N492" s="4">
        <v>69.3</v>
      </c>
      <c r="O492" s="4">
        <v>1174000</v>
      </c>
      <c r="P492" t="str">
        <f>IF(ISNUMBER(SEARCH("IMAZETAPYR",L492)),"Imazetapyr",IF(ISNUMBER(SEARCH("VITAVAX",L492)),"Carboxin",IF(ISNUMBER(SEARCH("CARBOXIN",L492)),"Carboxin",IF(ISNUMBER(SEARCH("CONDAX",L492)),"Imazetapyr",IF(ISNUMBER(SEARCH("CLETHODIM",L492)),"Clethodim",IF(ISNUMBER(SEARCH("JACARE",L492)),"2,4-D Acid",IF(ISNUMBER(SEARCH("LEOPARD",L492)),"Picloram",IF(ISNUMBER(SEARCH("ZOXYSTROBIN",L492)),"Azoxystrobin",IF(ISNUMBER(SEARCH("MANCOZEB",L492)),"Mancozeb",IF(ISNUMBER(SEARCH("AZOXYS",L492)),"Azoxystrobin",IF(ISNUMBER(SEARCH("FIPRON",L492)),"Fipronil",IF(ISNUMBER(SEARCH("ACEF",L492)),"Acephate",IF(ISNUMBER(SEARCH("ACETAMIPRID",L492)),"Acetamiprid",IF(ISNUMBER(SEARCH("ALUMINIUM PHOSPHIDE",L492)),"Aluminium Phosphide",IF(ISNUMBER(SEARCH("RANMAN",L492)),"Cyazofamid",IF(ISNUMBER(SEARCH("BIFENTRINA",L492)),"Bifenthrin","FIX IT!"))))))))))))))))</f>
        <v>Bifenthrin</v>
      </c>
      <c r="Q492" t="s">
        <v>3238</v>
      </c>
      <c r="R492" t="s">
        <v>3243</v>
      </c>
      <c r="S492">
        <f t="shared" si="25"/>
        <v>16.940836940836942</v>
      </c>
      <c r="T492" t="s">
        <v>3211</v>
      </c>
      <c r="U492" t="s">
        <v>3270</v>
      </c>
      <c r="V492" t="s">
        <v>3198</v>
      </c>
    </row>
    <row r="493" spans="1:22" ht="22" customHeight="1" x14ac:dyDescent="0.3">
      <c r="A493" s="5">
        <v>43799</v>
      </c>
      <c r="B493" s="16" t="str">
        <f t="shared" si="23"/>
        <v>November, 2019</v>
      </c>
      <c r="C493" s="16" t="str">
        <f t="shared" si="24"/>
        <v>November, 2019´</v>
      </c>
      <c r="D493" s="6" t="s">
        <v>31</v>
      </c>
      <c r="E493" s="11" t="s">
        <v>3320</v>
      </c>
      <c r="F493" s="6" t="s">
        <v>32</v>
      </c>
      <c r="G493" s="6" t="s">
        <v>131</v>
      </c>
      <c r="H493" s="6" t="s">
        <v>113</v>
      </c>
      <c r="I493" s="6" t="s">
        <v>45</v>
      </c>
      <c r="J493" s="6" t="s">
        <v>34</v>
      </c>
      <c r="K493" s="6" t="s">
        <v>135</v>
      </c>
      <c r="L493" s="6" t="s">
        <v>777</v>
      </c>
      <c r="M493" s="7">
        <v>21375</v>
      </c>
      <c r="N493" s="7">
        <v>21.38</v>
      </c>
      <c r="O493" s="7">
        <v>373000</v>
      </c>
      <c r="P493" t="str">
        <f>IF(ISNUMBER(SEARCH("BROWSER",L493)),"Picloran",IF(ISNUMBER(SEARCH("NAVIGATOR",L493)),"Picloran",IF(ISNUMBER(SEARCH("BIOZYME",L493)),"Mineral Fertilizer",IF(ISNUMBER(SEARCH("K-FOL",L493)),"Calcium Citrate",IF(ISNUMBER(SEARCH("FOLTRON",L493)),"NPK Fertilizer",IF(ISNUMBER(SEARCH("CYHALOTHRI",L493)),"Cyhalothrin",IF(ISNUMBER(SEARCH("ACEFATO",L493)),"Acephate",IF(ISNUMBER(SEARCH("ACEPHATE",L493)),"Acephate",IF(ISNUMBER(SEARCH("MICROTHIOL",L493)),"Sulfur",IF(ISNUMBER(SEARCH("PROPICONAZOLE",L493)),"Propiconazole",IF(ISNUMBER(SEARCH("METHOMYL",L493)),"Methomyl",IF(ISNUMBER(SEARCH("IMIDACLOPRID",L493)),"Imidacloprid",IF(ISNUMBER(SEARCH("ZONIC",L493)),"Amicarbazone",IF(ISNUMBER(SEARCH("CRESCENDO",L493)),"Triclopyr-Butyric",IF(ISNUMBER(SEARCH("IMAZETHAPYR",L493)),"Imazethapyr",IF(ISNUMBER(SEARCH("TRICLOPYR",L493)),"Triclopyr",IF(ISNUMBER(SEARCH("ISOPROPYLAMINE",L493)),"Isopropylamine",IF(ISNUMBER(SEARCH("ABAMECTIM",L493)),"Abamectin",IF(ISNUMBER(SEARCH("SPERTO",L493)),"Bifenthrin","FIX IT!")))))))))))))))))))</f>
        <v>Cyhalothrin</v>
      </c>
      <c r="Q493" t="s">
        <v>3248</v>
      </c>
      <c r="R493" t="s">
        <v>3237</v>
      </c>
      <c r="S493">
        <f t="shared" si="25"/>
        <v>17.450292397660817</v>
      </c>
      <c r="T493" t="s">
        <v>3295</v>
      </c>
      <c r="U493" t="s">
        <v>3229</v>
      </c>
      <c r="V493" t="s">
        <v>3198</v>
      </c>
    </row>
    <row r="494" spans="1:22" ht="22" customHeight="1" x14ac:dyDescent="0.3">
      <c r="A494" s="2">
        <v>43799</v>
      </c>
      <c r="B494" s="16" t="str">
        <f t="shared" si="23"/>
        <v>November, 2019</v>
      </c>
      <c r="C494" s="16" t="str">
        <f t="shared" si="24"/>
        <v>November, 2019´</v>
      </c>
      <c r="D494" s="3" t="s">
        <v>31</v>
      </c>
      <c r="E494" s="11" t="s">
        <v>3320</v>
      </c>
      <c r="F494" s="3" t="s">
        <v>32</v>
      </c>
      <c r="G494" s="3" t="s">
        <v>755</v>
      </c>
      <c r="H494" s="3" t="s">
        <v>133</v>
      </c>
      <c r="I494" s="3" t="s">
        <v>45</v>
      </c>
      <c r="J494" s="3" t="s">
        <v>34</v>
      </c>
      <c r="K494" s="3" t="s">
        <v>145</v>
      </c>
      <c r="L494" s="3" t="s">
        <v>778</v>
      </c>
      <c r="M494" s="4">
        <v>53100</v>
      </c>
      <c r="N494" s="4">
        <v>53.1</v>
      </c>
      <c r="O494" s="4">
        <v>899000</v>
      </c>
      <c r="P494" t="str">
        <f>IF(ISNUMBER(SEARCH("NICROSULFURON",L494)),"Nicosulfuron",IF(ISNUMBER(SEARCH("BUTYROLACTONE",L494)),"Butyrolactone",IF(ISNUMBER(SEARCH("MEQUIPAT",L494)),"Mequipat Chloride",IF(ISNUMBER(SEARCH("ENTRINA",L494)),"Bifenthrin",IF(ISNUMBER(SEARCH("ACETAMI",L494)),"Acetamiprid",IF(ISNUMBER(SEARCH("THIODICARB",L494)),"Thiodicarb",IF(ISNUMBER(SEARCH("2 4 D",L494)),"2,4-D Acid",IF(ISNUMBER(SEARCH("CIPERMETRINA",L494)),"Cypermethrin",IF(ISNUMBER(SEARCH("SULFENTRAZONE",L494)),"Sulfenthrazone",IF(ISNUMBER(SEARCH("AKITO",L494)),"Cypermethrin",IF(ISNUMBER(SEARCH("EMINENT",L494)),"Tetraconazole","FIX IT!")))))))))))</f>
        <v>Cypermethrin</v>
      </c>
      <c r="Q494" t="s">
        <v>3249</v>
      </c>
      <c r="R494" t="s">
        <v>3243</v>
      </c>
      <c r="S494">
        <f t="shared" si="25"/>
        <v>16.930320150659135</v>
      </c>
      <c r="T494" t="s">
        <v>3295</v>
      </c>
      <c r="U494" t="s">
        <v>3229</v>
      </c>
      <c r="V494" t="s">
        <v>3198</v>
      </c>
    </row>
    <row r="495" spans="1:22" ht="22" customHeight="1" x14ac:dyDescent="0.3">
      <c r="A495" s="5">
        <v>43798</v>
      </c>
      <c r="B495" s="16" t="str">
        <f t="shared" si="23"/>
        <v>November, 2019</v>
      </c>
      <c r="C495" s="16" t="str">
        <f t="shared" si="24"/>
        <v>November, 2019´</v>
      </c>
      <c r="D495" s="6" t="s">
        <v>126</v>
      </c>
      <c r="E495" s="11" t="s">
        <v>3320</v>
      </c>
      <c r="F495" s="6" t="s">
        <v>56</v>
      </c>
      <c r="G495" s="6" t="s">
        <v>401</v>
      </c>
      <c r="H495" s="6" t="s">
        <v>316</v>
      </c>
      <c r="I495" s="6" t="s">
        <v>45</v>
      </c>
      <c r="J495" s="6" t="s">
        <v>34</v>
      </c>
      <c r="K495" s="6" t="s">
        <v>318</v>
      </c>
      <c r="L495" s="6" t="s">
        <v>331</v>
      </c>
      <c r="M495" s="7">
        <v>241200</v>
      </c>
      <c r="N495" s="7">
        <v>241.2</v>
      </c>
      <c r="O495" s="7">
        <v>842000</v>
      </c>
      <c r="P495" t="str">
        <f>IF(ISNUMBER(SEARCH("DIZONE",L495)),"Diuron",IF(ISNUMBER(SEARCH("GLUFOSINATE",L495)),"Glufosinate",IF(ISNUMBER(SEARCH("LAVA",L495)),"Tebuthiuron",IF(ISNUMBER(SEARCH("CARTAP",L495)),"Cartap Hydrochloride",IF(ISNUMBER(SEARCH("ZARTAN",L495)),"Metsulfuron",IF(ISNUMBER(SEARCH("METSULFURON",L495)),"Metsulfuron",IF(ISNUMBER(SEARCH("CHLORFLUAZURON",L495)),"Chlorfluazuron",IF(ISNUMBER(SEARCH("OMITE",L495)),"Propargite",IF(ISNUMBER(SEARCH("ORIS",L495)),"Amicarbazone",IF(ISNUMBER(SEARCH("AMICARBAZONE",L495)),"Amicarbazone",IF(ISNUMBER(SEARCH("2,4-D",L495)),"2,4-Dichlorophenoxyacetic Acid",IF(ISNUMBER(SEARCH("GLYPHOSATE",L495)),"Glyphosate",IF(ISNUMBER(SEARCH("FOMESAFEN",L495)),"Fomesafen","FIX IT!")))))))))))))</f>
        <v>Glyphosate</v>
      </c>
      <c r="Q495" t="s">
        <v>3218</v>
      </c>
      <c r="R495" t="s">
        <v>3198</v>
      </c>
      <c r="S495">
        <f t="shared" si="25"/>
        <v>3.4908789386401327</v>
      </c>
      <c r="T495" t="s">
        <v>3203</v>
      </c>
      <c r="U495" t="s">
        <v>3246</v>
      </c>
      <c r="V495" t="s">
        <v>3198</v>
      </c>
    </row>
    <row r="496" spans="1:22" ht="22" customHeight="1" x14ac:dyDescent="0.3">
      <c r="A496" s="2">
        <v>43798</v>
      </c>
      <c r="B496" s="16" t="str">
        <f t="shared" si="23"/>
        <v>November, 2019</v>
      </c>
      <c r="C496" s="16" t="str">
        <f t="shared" si="24"/>
        <v>November, 2019´</v>
      </c>
      <c r="D496" s="3" t="s">
        <v>126</v>
      </c>
      <c r="E496" s="11" t="s">
        <v>3320</v>
      </c>
      <c r="F496" s="3" t="s">
        <v>56</v>
      </c>
      <c r="G496" s="3" t="s">
        <v>401</v>
      </c>
      <c r="H496" s="3" t="s">
        <v>316</v>
      </c>
      <c r="I496" s="3" t="s">
        <v>45</v>
      </c>
      <c r="J496" s="3" t="s">
        <v>34</v>
      </c>
      <c r="K496" s="3" t="s">
        <v>318</v>
      </c>
      <c r="L496" s="3" t="s">
        <v>331</v>
      </c>
      <c r="M496" s="4">
        <v>241200</v>
      </c>
      <c r="N496" s="4">
        <v>241.2</v>
      </c>
      <c r="O496" s="4">
        <v>842000</v>
      </c>
      <c r="P496" t="str">
        <f>IF(ISNUMBER(SEARCH("DIZONE",L496)),"Diuron",IF(ISNUMBER(SEARCH("GLUFOSINATE",L496)),"Glufosinate",IF(ISNUMBER(SEARCH("LAVA",L496)),"Tebuthiuron",IF(ISNUMBER(SEARCH("CARTAP",L496)),"Cartap Hydrochloride",IF(ISNUMBER(SEARCH("ZARTAN",L496)),"Metsulfuron",IF(ISNUMBER(SEARCH("METSULFURON",L496)),"Metsulfuron",IF(ISNUMBER(SEARCH("CHLORFLUAZURON",L496)),"Chlorfluazuron",IF(ISNUMBER(SEARCH("OMITE",L496)),"Propargite",IF(ISNUMBER(SEARCH("ORIS",L496)),"Amicarbazone",IF(ISNUMBER(SEARCH("AMICARBAZONE",L496)),"Amicarbazone",IF(ISNUMBER(SEARCH("2,4-D",L496)),"2,4-Dichlorophenoxyacetic Acid",IF(ISNUMBER(SEARCH("GLYPHOSATE",L496)),"Glyphosate",IF(ISNUMBER(SEARCH("FOMESAFEN",L496)),"Fomesafen","FIX IT!")))))))))))))</f>
        <v>Glyphosate</v>
      </c>
      <c r="Q496" t="s">
        <v>3218</v>
      </c>
      <c r="R496" t="s">
        <v>3198</v>
      </c>
      <c r="S496">
        <f t="shared" si="25"/>
        <v>3.4908789386401327</v>
      </c>
      <c r="T496" t="s">
        <v>3206</v>
      </c>
      <c r="U496" t="s">
        <v>3231</v>
      </c>
      <c r="V496" t="s">
        <v>3242</v>
      </c>
    </row>
    <row r="497" spans="1:22" ht="22" customHeight="1" x14ac:dyDescent="0.3">
      <c r="A497" s="5">
        <v>43797</v>
      </c>
      <c r="B497" s="16" t="str">
        <f t="shared" si="23"/>
        <v>November, 2019</v>
      </c>
      <c r="C497" s="16" t="str">
        <f t="shared" si="24"/>
        <v>November, 2019´</v>
      </c>
      <c r="D497" s="6" t="s">
        <v>126</v>
      </c>
      <c r="E497" s="11" t="s">
        <v>3320</v>
      </c>
      <c r="F497" s="6" t="s">
        <v>56</v>
      </c>
      <c r="G497" s="6" t="s">
        <v>401</v>
      </c>
      <c r="H497" s="6" t="s">
        <v>316</v>
      </c>
      <c r="I497" s="6" t="s">
        <v>45</v>
      </c>
      <c r="J497" s="6" t="s">
        <v>34</v>
      </c>
      <c r="K497" s="6" t="s">
        <v>318</v>
      </c>
      <c r="L497" s="6" t="s">
        <v>331</v>
      </c>
      <c r="M497" s="7">
        <v>241200</v>
      </c>
      <c r="N497" s="7">
        <v>241.2</v>
      </c>
      <c r="O497" s="7">
        <v>842000</v>
      </c>
      <c r="P497" t="str">
        <f>IF(ISNUMBER(SEARCH("DIZONE",L497)),"Diuron",IF(ISNUMBER(SEARCH("GLUFOSINATE",L497)),"Glufosinate",IF(ISNUMBER(SEARCH("LAVA",L497)),"Tebuthiuron",IF(ISNUMBER(SEARCH("CARTAP",L497)),"Cartap Hydrochloride",IF(ISNUMBER(SEARCH("ZARTAN",L497)),"Metsulfuron",IF(ISNUMBER(SEARCH("METSULFURON",L497)),"Metsulfuron",IF(ISNUMBER(SEARCH("CHLORFLUAZURON",L497)),"Chlorfluazuron",IF(ISNUMBER(SEARCH("OMITE",L497)),"Propargite",IF(ISNUMBER(SEARCH("ORIS",L497)),"Amicarbazone",IF(ISNUMBER(SEARCH("AMICARBAZONE",L497)),"Amicarbazone",IF(ISNUMBER(SEARCH("2,4-D",L497)),"2,4-Dichlorophenoxyacetic Acid",IF(ISNUMBER(SEARCH("GLYPHOSATE",L497)),"Glyphosate",IF(ISNUMBER(SEARCH("FOMESAFEN",L497)),"Fomesafen","FIX IT!")))))))))))))</f>
        <v>Glyphosate</v>
      </c>
      <c r="Q497" t="s">
        <v>3218</v>
      </c>
      <c r="R497" t="s">
        <v>3198</v>
      </c>
      <c r="S497">
        <f t="shared" si="25"/>
        <v>3.4908789386401327</v>
      </c>
      <c r="T497" t="s">
        <v>3203</v>
      </c>
      <c r="U497" t="s">
        <v>3246</v>
      </c>
      <c r="V497" t="s">
        <v>3198</v>
      </c>
    </row>
    <row r="498" spans="1:22" ht="22" customHeight="1" x14ac:dyDescent="0.3">
      <c r="A498" s="2">
        <v>43797</v>
      </c>
      <c r="B498" s="16" t="str">
        <f t="shared" si="23"/>
        <v>November, 2019</v>
      </c>
      <c r="C498" s="16" t="str">
        <f t="shared" si="24"/>
        <v>November, 2019´</v>
      </c>
      <c r="D498" s="3" t="s">
        <v>31</v>
      </c>
      <c r="E498" s="11" t="s">
        <v>3320</v>
      </c>
      <c r="F498" s="3" t="s">
        <v>32</v>
      </c>
      <c r="G498" s="3" t="s">
        <v>244</v>
      </c>
      <c r="H498" s="3" t="s">
        <v>474</v>
      </c>
      <c r="I498" s="3" t="s">
        <v>45</v>
      </c>
      <c r="J498" s="3" t="s">
        <v>34</v>
      </c>
      <c r="K498" s="3" t="s">
        <v>187</v>
      </c>
      <c r="L498" s="3" t="s">
        <v>759</v>
      </c>
      <c r="M498" s="4">
        <v>48800</v>
      </c>
      <c r="N498" s="4">
        <v>48.8</v>
      </c>
      <c r="O498" s="4">
        <v>485000</v>
      </c>
      <c r="P498" t="str">
        <f>IF(ISNUMBER(SEARCH("GLIFOSATO",L498)),"Glyphosate",IF(ISNUMBER(SEARCH("TRICLON",L498)),"Triclopyr",IF(ISNUMBER(SEARCH("ABAMECTIN",L498)),"Abamectin",IF(ISNUMBER(SEARCH("ANCOSAR",L498)),"Sodium Hydrogen Methylarsonate",IF(ISNUMBER(SEARCH("PERITO",L498)),"Acephate","FIX IT!")))))</f>
        <v>Sodium Hydrogen Methylarsonate</v>
      </c>
      <c r="Q498" t="s">
        <v>3281</v>
      </c>
      <c r="R498" t="s">
        <v>3198</v>
      </c>
      <c r="S498">
        <f t="shared" si="25"/>
        <v>9.9385245901639347</v>
      </c>
      <c r="T498" t="s">
        <v>3205</v>
      </c>
      <c r="U498" t="s">
        <v>3238</v>
      </c>
      <c r="V498" t="s">
        <v>3225</v>
      </c>
    </row>
    <row r="499" spans="1:22" ht="22" customHeight="1" x14ac:dyDescent="0.3">
      <c r="A499" s="5">
        <v>43797</v>
      </c>
      <c r="B499" s="16" t="str">
        <f t="shared" si="23"/>
        <v>November, 2019</v>
      </c>
      <c r="C499" s="16" t="str">
        <f t="shared" si="24"/>
        <v>November, 2019´</v>
      </c>
      <c r="D499" s="6" t="s">
        <v>126</v>
      </c>
      <c r="E499" s="11" t="s">
        <v>3320</v>
      </c>
      <c r="F499" s="6" t="s">
        <v>56</v>
      </c>
      <c r="G499" s="6" t="s">
        <v>401</v>
      </c>
      <c r="H499" s="6" t="s">
        <v>316</v>
      </c>
      <c r="I499" s="6" t="s">
        <v>45</v>
      </c>
      <c r="J499" s="6" t="s">
        <v>34</v>
      </c>
      <c r="K499" s="6" t="s">
        <v>318</v>
      </c>
      <c r="L499" s="6" t="s">
        <v>331</v>
      </c>
      <c r="M499" s="7">
        <v>241200</v>
      </c>
      <c r="N499" s="7">
        <v>241.2</v>
      </c>
      <c r="O499" s="7">
        <v>842000</v>
      </c>
      <c r="P499" t="str">
        <f>IF(ISNUMBER(SEARCH("DIZONE",L499)),"Diuron",IF(ISNUMBER(SEARCH("GLUFOSINATE",L499)),"Glufosinate",IF(ISNUMBER(SEARCH("LAVA",L499)),"Tebuthiuron",IF(ISNUMBER(SEARCH("CARTAP",L499)),"Cartap Hydrochloride",IF(ISNUMBER(SEARCH("ZARTAN",L499)),"Metsulfuron",IF(ISNUMBER(SEARCH("METSULFURON",L499)),"Metsulfuron",IF(ISNUMBER(SEARCH("CHLORFLUAZURON",L499)),"Chlorfluazuron",IF(ISNUMBER(SEARCH("OMITE",L499)),"Propargite",IF(ISNUMBER(SEARCH("ORIS",L499)),"Amicarbazone",IF(ISNUMBER(SEARCH("AMICARBAZONE",L499)),"Amicarbazone",IF(ISNUMBER(SEARCH("2,4-D",L499)),"2,4-Dichlorophenoxyacetic Acid",IF(ISNUMBER(SEARCH("GLYPHOSATE",L499)),"Glyphosate",IF(ISNUMBER(SEARCH("FOMESAFEN",L499)),"Fomesafen","FIX IT!")))))))))))))</f>
        <v>Glyphosate</v>
      </c>
      <c r="Q499" t="s">
        <v>3218</v>
      </c>
      <c r="R499" t="s">
        <v>3198</v>
      </c>
      <c r="S499">
        <f t="shared" si="25"/>
        <v>3.4908789386401327</v>
      </c>
      <c r="T499" t="s">
        <v>3250</v>
      </c>
      <c r="U499" t="s">
        <v>3248</v>
      </c>
      <c r="V499" t="s">
        <v>3237</v>
      </c>
    </row>
    <row r="500" spans="1:22" ht="22" customHeight="1" x14ac:dyDescent="0.3">
      <c r="A500" s="2">
        <v>43793</v>
      </c>
      <c r="B500" s="16" t="str">
        <f t="shared" si="23"/>
        <v>November, 2019</v>
      </c>
      <c r="C500" s="16" t="str">
        <f t="shared" si="24"/>
        <v>November, 2019´</v>
      </c>
      <c r="D500" s="3" t="s">
        <v>126</v>
      </c>
      <c r="E500" s="11" t="s">
        <v>3320</v>
      </c>
      <c r="F500" s="3" t="s">
        <v>56</v>
      </c>
      <c r="G500" s="3" t="s">
        <v>127</v>
      </c>
      <c r="H500" s="3" t="s">
        <v>122</v>
      </c>
      <c r="I500" s="3" t="s">
        <v>45</v>
      </c>
      <c r="J500" s="3" t="s">
        <v>34</v>
      </c>
      <c r="K500" s="3" t="s">
        <v>704</v>
      </c>
      <c r="L500" s="3" t="s">
        <v>779</v>
      </c>
      <c r="M500" s="4">
        <v>30240</v>
      </c>
      <c r="N500" s="4">
        <v>30.24</v>
      </c>
      <c r="O500" s="4">
        <v>1101000</v>
      </c>
      <c r="P500" t="str">
        <f>IF(ISNUMBER(SEARCH("TRICLON",L498)),"Triclopyr",IF(ISNUMBER(SEARCH("ABAMECTIN",L498)),"Abamectin",IF(ISNUMBER(SEARCH("PERITO",L498)),"Acephate",IF(ISNUMBER(SEARCH("GLUFOSINAT",L498)),"Gluphosinate",IF(ISNUMBER(SEARCH("FIPRONIL",L498)),"Fipronil",IF(ISNUMBER(SEARCH("ZARTAN",L498)),"Metsulfuron-methyl",IF(ISNUMBER(SEARCH("DIFLUBENZURON",L498)),"Diflubenzuron",IF(ISNUMBER(SEARCH("INICIATE",L498)),"Fipronil",IF(ISNUMBER(SEARCH("STAGE",L498)),"Clomazone",IF(ISNUMBER(SEARCH("CLOMAZON",L498)),"Clomazone",IF(ISNUMBER(SEARCH("UNIMARK",L498)),"Metribuzim",IF(ISNUMBER(SEARCH("ANCOSAR",L498)),"Sodium hydrogen Methylarsonate","FIX IT!"))))))))))))</f>
        <v>Sodium hydrogen Methylarsonate</v>
      </c>
      <c r="Q500" t="s">
        <v>3281</v>
      </c>
      <c r="R500" t="s">
        <v>3198</v>
      </c>
      <c r="S500">
        <f t="shared" si="25"/>
        <v>36.408730158730158</v>
      </c>
      <c r="T500" t="s">
        <v>3280</v>
      </c>
      <c r="U500" t="s">
        <v>3279</v>
      </c>
      <c r="V500" t="s">
        <v>3216</v>
      </c>
    </row>
    <row r="501" spans="1:22" ht="22" customHeight="1" x14ac:dyDescent="0.3">
      <c r="A501" s="5">
        <v>43793</v>
      </c>
      <c r="B501" s="16" t="str">
        <f t="shared" si="23"/>
        <v>November, 2019</v>
      </c>
      <c r="C501" s="16" t="str">
        <f t="shared" si="24"/>
        <v>November, 2019´</v>
      </c>
      <c r="D501" s="6" t="s">
        <v>31</v>
      </c>
      <c r="E501" s="11" t="s">
        <v>3320</v>
      </c>
      <c r="F501" s="6" t="s">
        <v>56</v>
      </c>
      <c r="G501" s="6" t="s">
        <v>730</v>
      </c>
      <c r="H501" s="6" t="s">
        <v>122</v>
      </c>
      <c r="I501" s="6" t="s">
        <v>45</v>
      </c>
      <c r="J501" s="6" t="s">
        <v>34</v>
      </c>
      <c r="K501" s="6" t="s">
        <v>145</v>
      </c>
      <c r="L501" s="6" t="s">
        <v>732</v>
      </c>
      <c r="M501" s="7">
        <v>16704</v>
      </c>
      <c r="N501" s="7">
        <v>16.7</v>
      </c>
      <c r="O501" s="7">
        <v>150000</v>
      </c>
      <c r="P501" t="str">
        <f>IF(ISNUMBER(SEARCH("NICROSULFURON",L501)),"Nicosulfuron",IF(ISNUMBER(SEARCH("BUTYROLACTONE",L501)),"Butyrolactone",IF(ISNUMBER(SEARCH("MEQUIPAT",L501)),"Mequipat Chloride",IF(ISNUMBER(SEARCH("ENTRINA",L501)),"Bifenthrin",IF(ISNUMBER(SEARCH("ACETAMI",L501)),"Acetamiprid",IF(ISNUMBER(SEARCH("THIODICARB",L501)),"Thiodicarb",IF(ISNUMBER(SEARCH("2 4 D",L501)),"2,4-D Acid",IF(ISNUMBER(SEARCH("CIPERMETRINA",L501)),"Cypermethrin",IF(ISNUMBER(SEARCH("SULFENTRAZONE",L501)),"Sulfenthrazone",IF(ISNUMBER(SEARCH("AKITO",L501)),"Cypermethrin",IF(ISNUMBER(SEARCH("EMINENT",L501)),"Tetraconazole","FIX IT!")))))))))))</f>
        <v>Thiodicarb</v>
      </c>
      <c r="Q501" t="s">
        <v>3287</v>
      </c>
      <c r="R501" t="s">
        <v>3243</v>
      </c>
      <c r="S501">
        <f t="shared" si="25"/>
        <v>8.9798850574712645</v>
      </c>
      <c r="T501" t="s">
        <v>3250</v>
      </c>
      <c r="U501" t="s">
        <v>3248</v>
      </c>
      <c r="V501" t="s">
        <v>3237</v>
      </c>
    </row>
    <row r="502" spans="1:22" ht="22" customHeight="1" x14ac:dyDescent="0.3">
      <c r="A502" s="2">
        <v>43793</v>
      </c>
      <c r="B502" s="16" t="str">
        <f t="shared" si="23"/>
        <v>November, 2019</v>
      </c>
      <c r="C502" s="16" t="str">
        <f t="shared" si="24"/>
        <v>November, 2019´</v>
      </c>
      <c r="D502" s="3" t="s">
        <v>31</v>
      </c>
      <c r="E502" s="11" t="s">
        <v>3320</v>
      </c>
      <c r="F502" s="3" t="s">
        <v>56</v>
      </c>
      <c r="G502" s="3" t="s">
        <v>127</v>
      </c>
      <c r="H502" s="3" t="s">
        <v>122</v>
      </c>
      <c r="I502" s="3" t="s">
        <v>45</v>
      </c>
      <c r="J502" s="3" t="s">
        <v>34</v>
      </c>
      <c r="K502" s="3" t="s">
        <v>129</v>
      </c>
      <c r="L502" s="3" t="s">
        <v>601</v>
      </c>
      <c r="M502" s="4">
        <v>21720</v>
      </c>
      <c r="N502" s="4">
        <v>21.72</v>
      </c>
      <c r="O502" s="4">
        <v>881000</v>
      </c>
      <c r="P502" t="str">
        <f>IF(ISNUMBER(SEARCH("BROWSER",L502)),"Picloran",IF(ISNUMBER(SEARCH("NAVIGATOR",L502)),"Picloran",IF(ISNUMBER(SEARCH("BIOZYME",L502)),"Mineral Fertilizer",IF(ISNUMBER(SEARCH("K-FOL",L502)),"Calcium Citrate",IF(ISNUMBER(SEARCH("FOLTRON",L502)),"NPK Fertilizer",IF(ISNUMBER(SEARCH("CYHALOTHRI",L502)),"Cyhalothrin",IF(ISNUMBER(SEARCH("ACEFATO",L502)),"Acephate",IF(ISNUMBER(SEARCH("ACEPHATE",L502)),"Acephate",IF(ISNUMBER(SEARCH("MICROTHIOL",L502)),"Sulfur",IF(ISNUMBER(SEARCH("PROPICONAZOLE",L502)),"Propiconazole",IF(ISNUMBER(SEARCH("METHOMYL",L502)),"Methomyl",IF(ISNUMBER(SEARCH("IMIDACLOPRID",L502)),"Imidacloprid",IF(ISNUMBER(SEARCH("ZONIC",L502)),"Amicarbazone",IF(ISNUMBER(SEARCH("CRESCENDO",L502)),"Triclopyr-Butyric",IF(ISNUMBER(SEARCH("IMAZETHAPYR",L502)),"Imazethapyr",IF(ISNUMBER(SEARCH("TRICLOPYR",L502)),"Triclopyr",IF(ISNUMBER(SEARCH("ISOPROPYLAMINE",L502)),"Isopropylamine",IF(ISNUMBER(SEARCH("ABAMECTIM",L502)),"Abamectin",IF(ISNUMBER(SEARCH("SPERTO",L502)),"Bifenthrin","FIX IT!")))))))))))))))))))</f>
        <v>Propiconazole</v>
      </c>
      <c r="Q502" t="s">
        <v>3215</v>
      </c>
      <c r="R502" t="s">
        <v>3242</v>
      </c>
      <c r="S502">
        <f t="shared" si="25"/>
        <v>40.561694290976057</v>
      </c>
      <c r="T502" t="s">
        <v>3218</v>
      </c>
      <c r="U502" t="s">
        <v>3218</v>
      </c>
      <c r="V502" t="s">
        <v>3198</v>
      </c>
    </row>
    <row r="503" spans="1:22" ht="22" customHeight="1" x14ac:dyDescent="0.3">
      <c r="A503" s="5">
        <v>43793</v>
      </c>
      <c r="B503" s="16" t="str">
        <f t="shared" si="23"/>
        <v>November, 2019</v>
      </c>
      <c r="C503" s="16" t="str">
        <f t="shared" si="24"/>
        <v>November, 2019´</v>
      </c>
      <c r="D503" s="6" t="s">
        <v>31</v>
      </c>
      <c r="E503" s="11" t="s">
        <v>3320</v>
      </c>
      <c r="F503" s="6" t="s">
        <v>56</v>
      </c>
      <c r="G503" s="6" t="s">
        <v>175</v>
      </c>
      <c r="H503" s="6" t="s">
        <v>122</v>
      </c>
      <c r="I503" s="6" t="s">
        <v>45</v>
      </c>
      <c r="J503" s="6" t="s">
        <v>34</v>
      </c>
      <c r="K503" s="6" t="s">
        <v>143</v>
      </c>
      <c r="L503" s="6" t="s">
        <v>576</v>
      </c>
      <c r="M503" s="7">
        <v>21400</v>
      </c>
      <c r="N503" s="7">
        <v>21.4</v>
      </c>
      <c r="O503" s="7">
        <v>165000</v>
      </c>
      <c r="P503" t="str">
        <f>IF(ISNUMBER(SEARCH("BROWSER",L503)),"Picloran",IF(ISNUMBER(SEARCH("NAVIGATOR",L503)),"Picloran",IF(ISNUMBER(SEARCH("BIOZYME",L503)),"Mineral Fertilizer",IF(ISNUMBER(SEARCH("K-FOL",L503)),"Calcium Citrate",IF(ISNUMBER(SEARCH("FOLTRON",L503)),"NPK Fertilizer",IF(ISNUMBER(SEARCH("CYHALOTHRI",L503)),"Cyhalothrin",IF(ISNUMBER(SEARCH("ACEFATO",L503)),"Acephate",IF(ISNUMBER(SEARCH("ACEPHATE",L503)),"Acephate",IF(ISNUMBER(SEARCH("MICROTHIOL",L503)),"Sulfur",IF(ISNUMBER(SEARCH("PROPICONAZOLE",L503)),"Propiconazole",IF(ISNUMBER(SEARCH("METHOMYL",L503)),"Methomyl",IF(ISNUMBER(SEARCH("IMIDACLOPRID",L503)),"Imidacloprid",IF(ISNUMBER(SEARCH("ZONIC",L503)),"Amicarbazone",IF(ISNUMBER(SEARCH("CRESCENDO",L503)),"Triclopyr-Butyric",IF(ISNUMBER(SEARCH("IMAZETHAPYR",L503)),"Imazethapyr",IF(ISNUMBER(SEARCH("TRICLOPYR",L503)),"Triclopyr",IF(ISNUMBER(SEARCH("ISOPROPYLAMINE",L503)),"Isopropylamine",IF(ISNUMBER(SEARCH("ABAMECTIM",L503)),"Abamectin",IF(ISNUMBER(SEARCH("SPERTO",L503)),"Bifenthrin","FIX IT!")))))))))))))))))))</f>
        <v>Methomyl</v>
      </c>
      <c r="Q503" t="s">
        <v>3215</v>
      </c>
      <c r="R503" t="s">
        <v>3243</v>
      </c>
      <c r="S503">
        <f t="shared" si="25"/>
        <v>7.7102803738317753</v>
      </c>
      <c r="T503" t="s">
        <v>3297</v>
      </c>
      <c r="U503" t="s">
        <v>3281</v>
      </c>
      <c r="V503" t="s">
        <v>3198</v>
      </c>
    </row>
    <row r="504" spans="1:22" ht="22" customHeight="1" x14ac:dyDescent="0.3">
      <c r="A504" s="2">
        <v>43793</v>
      </c>
      <c r="B504" s="16" t="str">
        <f t="shared" si="23"/>
        <v>November, 2019</v>
      </c>
      <c r="C504" s="16" t="str">
        <f t="shared" si="24"/>
        <v>November, 2019´</v>
      </c>
      <c r="D504" s="3" t="s">
        <v>31</v>
      </c>
      <c r="E504" s="11" t="s">
        <v>3320</v>
      </c>
      <c r="F504" s="3" t="s">
        <v>32</v>
      </c>
      <c r="G504" s="3" t="s">
        <v>185</v>
      </c>
      <c r="H504" s="3" t="s">
        <v>122</v>
      </c>
      <c r="I504" s="3" t="s">
        <v>45</v>
      </c>
      <c r="J504" s="3" t="s">
        <v>34</v>
      </c>
      <c r="K504" s="3" t="s">
        <v>187</v>
      </c>
      <c r="L504" s="3" t="s">
        <v>780</v>
      </c>
      <c r="M504" s="4">
        <v>12960</v>
      </c>
      <c r="N504" s="4">
        <v>12.96</v>
      </c>
      <c r="O504" s="4">
        <v>73800</v>
      </c>
      <c r="P504" t="s">
        <v>3211</v>
      </c>
      <c r="Q504" t="s">
        <v>3270</v>
      </c>
      <c r="R504" t="s">
        <v>3198</v>
      </c>
      <c r="S504">
        <f t="shared" si="25"/>
        <v>5.6944444444444446</v>
      </c>
      <c r="T504" t="s">
        <v>3297</v>
      </c>
      <c r="U504" t="s">
        <v>3281</v>
      </c>
      <c r="V504" t="s">
        <v>3198</v>
      </c>
    </row>
    <row r="505" spans="1:22" ht="22" customHeight="1" x14ac:dyDescent="0.3">
      <c r="A505" s="5">
        <v>43792</v>
      </c>
      <c r="B505" s="16" t="str">
        <f t="shared" si="23"/>
        <v>November, 2019</v>
      </c>
      <c r="C505" s="16" t="str">
        <f t="shared" si="24"/>
        <v>November, 2019´</v>
      </c>
      <c r="D505" s="6" t="s">
        <v>31</v>
      </c>
      <c r="E505" s="11" t="s">
        <v>3320</v>
      </c>
      <c r="F505" s="6" t="s">
        <v>32</v>
      </c>
      <c r="G505" s="6" t="s">
        <v>588</v>
      </c>
      <c r="H505" s="6" t="s">
        <v>102</v>
      </c>
      <c r="I505" s="6" t="s">
        <v>45</v>
      </c>
      <c r="J505" s="6" t="s">
        <v>34</v>
      </c>
      <c r="K505" s="6" t="s">
        <v>105</v>
      </c>
      <c r="L505" s="6" t="s">
        <v>781</v>
      </c>
      <c r="M505" s="7">
        <v>116210</v>
      </c>
      <c r="N505" s="7">
        <v>116.21</v>
      </c>
      <c r="O505" s="7">
        <v>1001000</v>
      </c>
      <c r="P505" t="str">
        <f>IF(ISNUMBER(SEARCH("BROWSER",L505)),"Picloran",IF(ISNUMBER(SEARCH("NAVIGATOR",L505)),"Picloran",IF(ISNUMBER(SEARCH("BIOZYME",L505)),"Mineral Fertilizer",IF(ISNUMBER(SEARCH("K-FOL",L505)),"Calcium Citrate",IF(ISNUMBER(SEARCH("FOLTRON",L505)),"NPK Fertilizer",IF(ISNUMBER(SEARCH("CYHALOTHRI",L505)),"Cyhalothrin",IF(ISNUMBER(SEARCH("ACEFATO",L505)),"Acephate",IF(ISNUMBER(SEARCH("ACEPHATE",L505)),"Acephate",IF(ISNUMBER(SEARCH("MICROTHIOL",L505)),"Sulfur",IF(ISNUMBER(SEARCH("PROPICONAZOLE",L505)),"Propiconazole",IF(ISNUMBER(SEARCH("METHOMYL",L505)),"Methomyl",IF(ISNUMBER(SEARCH("IMIDACLOPRID",L505)),"Imidacloprid",IF(ISNUMBER(SEARCH("ZONIC",L505)),"Amicarbazone",IF(ISNUMBER(SEARCH("CRESCENDO",L505)),"Triclopyr-Butyric",IF(ISNUMBER(SEARCH("IMAZETHAPYR",L505)),"Imazethapyr",IF(ISNUMBER(SEARCH("TRICLOPYR",L505)),"Triclopyr",IF(ISNUMBER(SEARCH("ISOPROPYLAMINE",L505)),"Isopropylamine",IF(ISNUMBER(SEARCH("ABAMECTIM",L505)),"Abamectin",IF(ISNUMBER(SEARCH("SPERTO",L505)),"Bifenthrin","FIX IT!")))))))))))))))))))</f>
        <v>Sulfur</v>
      </c>
      <c r="Q505" t="s">
        <v>3279</v>
      </c>
      <c r="R505" t="s">
        <v>3216</v>
      </c>
      <c r="S505">
        <f t="shared" si="25"/>
        <v>8.6137165476292914</v>
      </c>
      <c r="T505" t="s">
        <v>3304</v>
      </c>
      <c r="U505" t="s">
        <v>3281</v>
      </c>
      <c r="V505" t="s">
        <v>3198</v>
      </c>
    </row>
    <row r="506" spans="1:22" ht="22" customHeight="1" x14ac:dyDescent="0.3">
      <c r="A506" s="2">
        <v>43792</v>
      </c>
      <c r="B506" s="16" t="str">
        <f t="shared" si="23"/>
        <v>November, 2019</v>
      </c>
      <c r="C506" s="16" t="str">
        <f t="shared" si="24"/>
        <v>November, 2019´</v>
      </c>
      <c r="D506" s="3" t="s">
        <v>31</v>
      </c>
      <c r="E506" s="11" t="s">
        <v>3320</v>
      </c>
      <c r="F506" s="3" t="s">
        <v>32</v>
      </c>
      <c r="G506" s="3" t="s">
        <v>727</v>
      </c>
      <c r="H506" s="3" t="s">
        <v>321</v>
      </c>
      <c r="I506" s="3" t="s">
        <v>45</v>
      </c>
      <c r="J506" s="3" t="s">
        <v>34</v>
      </c>
      <c r="K506" s="3" t="s">
        <v>364</v>
      </c>
      <c r="L506" s="3" t="s">
        <v>782</v>
      </c>
      <c r="M506" s="4">
        <v>16680</v>
      </c>
      <c r="N506" s="4">
        <v>16.68</v>
      </c>
      <c r="O506" s="4">
        <v>2310000</v>
      </c>
      <c r="P506" t="s">
        <v>3211</v>
      </c>
      <c r="Q506" t="s">
        <v>3270</v>
      </c>
      <c r="R506" t="s">
        <v>3198</v>
      </c>
      <c r="S506">
        <f t="shared" si="25"/>
        <v>138.48920863309351</v>
      </c>
      <c r="T506" t="s">
        <v>3217</v>
      </c>
      <c r="U506" t="s">
        <v>3215</v>
      </c>
      <c r="V506" t="s">
        <v>3198</v>
      </c>
    </row>
    <row r="507" spans="1:22" ht="22" customHeight="1" x14ac:dyDescent="0.3">
      <c r="A507" s="5">
        <v>43792</v>
      </c>
      <c r="B507" s="16" t="str">
        <f t="shared" si="23"/>
        <v>November, 2019</v>
      </c>
      <c r="C507" s="16" t="str">
        <f t="shared" si="24"/>
        <v>November, 2019´</v>
      </c>
      <c r="D507" s="6" t="s">
        <v>31</v>
      </c>
      <c r="E507" s="11" t="s">
        <v>3320</v>
      </c>
      <c r="F507" s="6" t="s">
        <v>32</v>
      </c>
      <c r="G507" s="6" t="s">
        <v>727</v>
      </c>
      <c r="H507" s="6" t="s">
        <v>321</v>
      </c>
      <c r="I507" s="6" t="s">
        <v>45</v>
      </c>
      <c r="J507" s="6" t="s">
        <v>34</v>
      </c>
      <c r="K507" s="6" t="s">
        <v>364</v>
      </c>
      <c r="L507" s="6" t="s">
        <v>783</v>
      </c>
      <c r="M507" s="7">
        <v>16680</v>
      </c>
      <c r="N507" s="7">
        <v>16.68</v>
      </c>
      <c r="O507" s="7">
        <v>2310000</v>
      </c>
      <c r="P507" t="str">
        <f>IF(ISNUMBER(SEARCH("DIZONE",L507)),"Diuron",IF(ISNUMBER(SEARCH("GLUFOSINATE",L507)),"Glufosinate",IF(ISNUMBER(SEARCH("LAVA",L507)),"Tebuthiuron",IF(ISNUMBER(SEARCH("CARTAP",L507)),"Cartap Hydrochloride",IF(ISNUMBER(SEARCH("ZARTAN",L507)),"Metsulfuron",IF(ISNUMBER(SEARCH("METSULFURON",L507)),"Metsulfuron",IF(ISNUMBER(SEARCH("CHLORFLUAZURON",L507)),"Chlorfluazuron",IF(ISNUMBER(SEARCH("OMITE",L507)),"Propargite",IF(ISNUMBER(SEARCH("ORIS",L507)),"Amicarbazone",IF(ISNUMBER(SEARCH("AMICARBAZONE",L507)),"Amicarbazone",IF(ISNUMBER(SEARCH("2,4-D",L507)),"2,4-Dichlorophenoxyacetic Acid",IF(ISNUMBER(SEARCH("GLYPHOSATE",L507)),"Glyphosate",IF(ISNUMBER(SEARCH("FOMESAFEN",L507)),"Fomesafen","FIX IT!")))))))))))))</f>
        <v>Amicarbazone</v>
      </c>
      <c r="Q507" t="s">
        <v>3229</v>
      </c>
      <c r="R507" t="s">
        <v>3198</v>
      </c>
      <c r="S507">
        <f t="shared" si="25"/>
        <v>138.48920863309351</v>
      </c>
      <c r="T507" t="s">
        <v>3205</v>
      </c>
      <c r="U507" t="s">
        <v>3238</v>
      </c>
      <c r="V507" t="s">
        <v>3225</v>
      </c>
    </row>
    <row r="508" spans="1:22" ht="22" customHeight="1" x14ac:dyDescent="0.3">
      <c r="A508" s="2">
        <v>43792</v>
      </c>
      <c r="B508" s="16" t="str">
        <f t="shared" si="23"/>
        <v>November, 2019</v>
      </c>
      <c r="C508" s="16" t="str">
        <f t="shared" si="24"/>
        <v>November, 2019´</v>
      </c>
      <c r="D508" s="3" t="s">
        <v>31</v>
      </c>
      <c r="E508" s="11" t="s">
        <v>3320</v>
      </c>
      <c r="F508" s="3" t="s">
        <v>32</v>
      </c>
      <c r="G508" s="3" t="s">
        <v>727</v>
      </c>
      <c r="H508" s="3" t="s">
        <v>321</v>
      </c>
      <c r="I508" s="3" t="s">
        <v>45</v>
      </c>
      <c r="J508" s="3" t="s">
        <v>34</v>
      </c>
      <c r="K508" s="3" t="s">
        <v>364</v>
      </c>
      <c r="L508" s="3" t="s">
        <v>784</v>
      </c>
      <c r="M508" s="4">
        <v>16680</v>
      </c>
      <c r="N508" s="4">
        <v>16.68</v>
      </c>
      <c r="O508" s="4">
        <v>2310000</v>
      </c>
      <c r="P508" t="str">
        <f>IF(ISNUMBER(SEARCH("DIZONE",L508)),"Diuron",IF(ISNUMBER(SEARCH("GLUFOSINATE",L508)),"Glufosinate",IF(ISNUMBER(SEARCH("LAVA",L508)),"Tebuthiuron",IF(ISNUMBER(SEARCH("CARTAP",L508)),"Cartap Hydrochloride",IF(ISNUMBER(SEARCH("ZARTAN",L508)),"Metsulfuron",IF(ISNUMBER(SEARCH("METSULFURON",L508)),"Metsulfuron",IF(ISNUMBER(SEARCH("CHLORFLUAZURON",L508)),"Chlorfluazuron",IF(ISNUMBER(SEARCH("OMITE",L508)),"Propargite",IF(ISNUMBER(SEARCH("ORIS",L508)),"Amicarbazone",IF(ISNUMBER(SEARCH("AMICARBAZONE",L508)),"Amicarbazone",IF(ISNUMBER(SEARCH("2,4-D",L508)),"2,4-Dichlorophenoxyacetic Acid",IF(ISNUMBER(SEARCH("GLYPHOSATE",L508)),"Glyphosate",IF(ISNUMBER(SEARCH("FOMESAFEN",L508)),"Fomesafen","FIX IT!")))))))))))))</f>
        <v>Amicarbazone</v>
      </c>
      <c r="Q508" t="s">
        <v>3229</v>
      </c>
      <c r="R508" t="s">
        <v>3198</v>
      </c>
      <c r="S508">
        <f t="shared" si="25"/>
        <v>138.48920863309351</v>
      </c>
      <c r="T508" t="s">
        <v>3205</v>
      </c>
      <c r="U508" t="s">
        <v>3238</v>
      </c>
      <c r="V508" t="s">
        <v>3225</v>
      </c>
    </row>
    <row r="509" spans="1:22" ht="22" customHeight="1" x14ac:dyDescent="0.3">
      <c r="A509" s="5">
        <v>43792</v>
      </c>
      <c r="B509" s="16" t="str">
        <f t="shared" si="23"/>
        <v>November, 2019</v>
      </c>
      <c r="C509" s="16" t="str">
        <f t="shared" si="24"/>
        <v>November, 2019´</v>
      </c>
      <c r="D509" s="6" t="s">
        <v>31</v>
      </c>
      <c r="E509" s="11" t="s">
        <v>3320</v>
      </c>
      <c r="F509" s="6" t="s">
        <v>32</v>
      </c>
      <c r="G509" s="6" t="s">
        <v>200</v>
      </c>
      <c r="H509" s="6" t="s">
        <v>210</v>
      </c>
      <c r="I509" s="6" t="s">
        <v>45</v>
      </c>
      <c r="J509" s="6" t="s">
        <v>34</v>
      </c>
      <c r="K509" s="6" t="s">
        <v>187</v>
      </c>
      <c r="L509" s="6" t="s">
        <v>548</v>
      </c>
      <c r="M509" s="7">
        <v>23446</v>
      </c>
      <c r="N509" s="7">
        <v>23.45</v>
      </c>
      <c r="O509" s="7">
        <v>156000</v>
      </c>
      <c r="P509" t="str">
        <f>IF(ISNUMBER(SEARCH("BIORISK",L509)),"Fertilizer",IF(ISNUMBER(SEARCH("DIFLUBENZURON",L509)),"Diflubenzuron",IF(ISNUMBER(SEARCH("K-TIONIC",L509)),"Fulvic Acids Fertilizers",IF(ISNUMBER(SEARCH("INICIATE",L509)),"Fipronil",IF(ISNUMBER(SEARCH("FIPRONIL",L509)),"Fipronil",IF(ISNUMBER(SEARCH("STAGE",L509)),"Clomazone",IF(ISNUMBER(SEARCH("CLOMAZONE",L509)),"Clomazone",IF(ISNUMBER(SEARCH("UNIMARK",L509)),"Metribuzin",IF(ISNUMBER(SEARCH("RIBUZIN",L509)),"Metribuzin",IF(ISNUMBER(SEARCH("UNITOP",L509)),"Not Identified","FIX IT!"))))))))))</f>
        <v>Clomazone</v>
      </c>
      <c r="Q509" t="s">
        <v>3246</v>
      </c>
      <c r="R509" t="s">
        <v>3198</v>
      </c>
      <c r="S509">
        <f t="shared" si="25"/>
        <v>6.653586965793739</v>
      </c>
      <c r="T509" t="s">
        <v>3250</v>
      </c>
      <c r="U509" t="s">
        <v>3248</v>
      </c>
      <c r="V509" t="s">
        <v>3237</v>
      </c>
    </row>
    <row r="510" spans="1:22" ht="22" customHeight="1" x14ac:dyDescent="0.3">
      <c r="A510" s="2">
        <v>43792</v>
      </c>
      <c r="B510" s="16" t="str">
        <f t="shared" si="23"/>
        <v>November, 2019</v>
      </c>
      <c r="C510" s="16" t="str">
        <f t="shared" si="24"/>
        <v>November, 2019´</v>
      </c>
      <c r="D510" s="3" t="s">
        <v>31</v>
      </c>
      <c r="E510" s="11" t="s">
        <v>3320</v>
      </c>
      <c r="F510" s="3" t="s">
        <v>32</v>
      </c>
      <c r="G510" s="3" t="s">
        <v>200</v>
      </c>
      <c r="H510" s="3" t="s">
        <v>113</v>
      </c>
      <c r="I510" s="3" t="s">
        <v>45</v>
      </c>
      <c r="J510" s="3" t="s">
        <v>34</v>
      </c>
      <c r="K510" s="3" t="s">
        <v>95</v>
      </c>
      <c r="L510" s="3" t="s">
        <v>785</v>
      </c>
      <c r="M510" s="4">
        <v>76560</v>
      </c>
      <c r="N510" s="4">
        <v>76.56</v>
      </c>
      <c r="O510" s="4">
        <v>272000</v>
      </c>
      <c r="P510" t="str">
        <f>IF(ISNUMBER(SEARCH("IMAZETAPYR",L510)),"Imazetapyr",IF(ISNUMBER(SEARCH("VITAVAX",L510)),"Carboxin",IF(ISNUMBER(SEARCH("CARBOXIN",L510)),"Carboxin",IF(ISNUMBER(SEARCH("CONDAX",L510)),"Imazetapyr",IF(ISNUMBER(SEARCH("CLETHODIM",L510)),"Clethodim",IF(ISNUMBER(SEARCH("JACARE",L510)),"2,4-D Acid",IF(ISNUMBER(SEARCH("LEOPARD",L510)),"Picloram",IF(ISNUMBER(SEARCH("ZOXYSTROBIN",L510)),"Azoxystrobin",IF(ISNUMBER(SEARCH("MANCOZEB",L510)),"Mancozeb",IF(ISNUMBER(SEARCH("AZOXYS",L510)),"Azoxystrobin",IF(ISNUMBER(SEARCH("FIPRON",L510)),"Fipronil",IF(ISNUMBER(SEARCH("ACEF",L510)),"Acephate",IF(ISNUMBER(SEARCH("ACETAMIPRID",L510)),"Acetamiprid",IF(ISNUMBER(SEARCH("ALUMINIUM PHOSPHIDE",L510)),"Aluminium Phosphide",IF(ISNUMBER(SEARCH("RANMAN",L510)),"Cyazofamid",IF(ISNUMBER(SEARCH("BIFENTRINA",L510)),"Bifenthrin","FIX IT!"))))))))))))))))</f>
        <v>Mancozeb</v>
      </c>
      <c r="Q510" t="s">
        <v>3231</v>
      </c>
      <c r="R510" t="s">
        <v>3242</v>
      </c>
      <c r="S510">
        <f t="shared" si="25"/>
        <v>3.5527690700104495</v>
      </c>
      <c r="T510" t="s">
        <v>3203</v>
      </c>
      <c r="U510" t="s">
        <v>3246</v>
      </c>
      <c r="V510" t="s">
        <v>3198</v>
      </c>
    </row>
    <row r="511" spans="1:22" ht="22" customHeight="1" x14ac:dyDescent="0.3">
      <c r="A511" s="5">
        <v>43792</v>
      </c>
      <c r="B511" s="16" t="str">
        <f t="shared" si="23"/>
        <v>November, 2019</v>
      </c>
      <c r="C511" s="16" t="str">
        <f t="shared" si="24"/>
        <v>November, 2019´</v>
      </c>
      <c r="D511" s="6" t="s">
        <v>31</v>
      </c>
      <c r="E511" s="11" t="s">
        <v>3320</v>
      </c>
      <c r="F511" s="6" t="s">
        <v>56</v>
      </c>
      <c r="G511" s="6" t="s">
        <v>786</v>
      </c>
      <c r="H511" s="6" t="s">
        <v>790</v>
      </c>
      <c r="I511" s="6" t="s">
        <v>45</v>
      </c>
      <c r="J511" s="6" t="s">
        <v>34</v>
      </c>
      <c r="K511" s="6" t="s">
        <v>792</v>
      </c>
      <c r="L511" s="6" t="s">
        <v>793</v>
      </c>
      <c r="M511" s="7">
        <v>9264</v>
      </c>
      <c r="N511" s="7">
        <v>9.26</v>
      </c>
      <c r="O511" s="13" t="s">
        <v>3323</v>
      </c>
      <c r="P511" t="str">
        <f>IF(ISNUMBER(SEARCH("TRICLON",L509)),"Triclopyr",IF(ISNUMBER(SEARCH("ABAMECTIN",L509)),"Abamectin",IF(ISNUMBER(SEARCH("PERITO",L509)),"Acephate",IF(ISNUMBER(SEARCH("GLUFOSINAT",L509)),"Gluphosinate",IF(ISNUMBER(SEARCH("FIPRONIL",L509)),"Fipronil",IF(ISNUMBER(SEARCH("ZARTAN",L509)),"Metsulfuron-methyl",IF(ISNUMBER(SEARCH("DIFLUBENZURON",L509)),"Diflubenzuron",IF(ISNUMBER(SEARCH("INICIATE",L509)),"Fipronil",IF(ISNUMBER(SEARCH("STAGE",L509)),"Clomazone",IF(ISNUMBER(SEARCH("CLOMAZON",L509)),"Clomazone",IF(ISNUMBER(SEARCH("UNIMARK",L509)),"Metribuzim",IF(ISNUMBER(SEARCH("ANCOSAR",L509)),"Sodium hydrogen Methylarsonate","FIX IT!"))))))))))))</f>
        <v>Clomazone</v>
      </c>
      <c r="Q511" t="s">
        <v>3246</v>
      </c>
      <c r="R511" t="s">
        <v>3198</v>
      </c>
      <c r="S511">
        <f t="shared" si="25"/>
        <v>0</v>
      </c>
      <c r="T511" t="s">
        <v>3307</v>
      </c>
      <c r="U511" t="s">
        <v>3249</v>
      </c>
      <c r="V511" t="s">
        <v>3225</v>
      </c>
    </row>
    <row r="512" spans="1:22" ht="22" customHeight="1" x14ac:dyDescent="0.3">
      <c r="A512" s="2">
        <v>43792</v>
      </c>
      <c r="B512" s="16" t="str">
        <f t="shared" si="23"/>
        <v>November, 2019</v>
      </c>
      <c r="C512" s="16" t="str">
        <f t="shared" si="24"/>
        <v>November, 2019´</v>
      </c>
      <c r="D512" s="3" t="s">
        <v>31</v>
      </c>
      <c r="E512" s="11" t="s">
        <v>3320</v>
      </c>
      <c r="F512" s="3" t="s">
        <v>32</v>
      </c>
      <c r="G512" s="3" t="s">
        <v>200</v>
      </c>
      <c r="H512" s="3" t="s">
        <v>113</v>
      </c>
      <c r="I512" s="3" t="s">
        <v>45</v>
      </c>
      <c r="J512" s="3" t="s">
        <v>34</v>
      </c>
      <c r="K512" s="3" t="s">
        <v>145</v>
      </c>
      <c r="L512" s="3" t="s">
        <v>794</v>
      </c>
      <c r="M512" s="4">
        <v>92400</v>
      </c>
      <c r="N512" s="4">
        <v>92.4</v>
      </c>
      <c r="O512" s="4">
        <v>1565000</v>
      </c>
      <c r="P512" t="str">
        <f>IF(ISNUMBER(SEARCH("IMAZETAPYR",L512)),"Imazetapyr",IF(ISNUMBER(SEARCH("VITAVAX",L512)),"Carboxin",IF(ISNUMBER(SEARCH("CARBOXIN",L512)),"Carboxin",IF(ISNUMBER(SEARCH("CONDAX",L512)),"Imazetapyr",IF(ISNUMBER(SEARCH("CLETHODIM",L512)),"Clethodim",IF(ISNUMBER(SEARCH("JACARE",L512)),"2,4-D Acid",IF(ISNUMBER(SEARCH("LEOPARD",L512)),"Picloram",IF(ISNUMBER(SEARCH("ZOXYSTROBIN",L512)),"Azoxystrobin",IF(ISNUMBER(SEARCH("MANCOZEB",L512)),"Mancozeb",IF(ISNUMBER(SEARCH("AZOXYS",L512)),"Azoxystrobin",IF(ISNUMBER(SEARCH("FIPRON",L512)),"Fipronil",IF(ISNUMBER(SEARCH("ACEF",L512)),"Acephate",IF(ISNUMBER(SEARCH("ACETAMIPRID",L512)),"Acetamiprid",IF(ISNUMBER(SEARCH("ALUMINIUM PHOSPHIDE",L512)),"Aluminium Phosphide",IF(ISNUMBER(SEARCH("RANMAN",L512)),"Cyazofamid",IF(ISNUMBER(SEARCH("BIFENTRINA",L512)),"Bifenthrin","FIX IT!"))))))))))))))))</f>
        <v>Bifenthrin</v>
      </c>
      <c r="Q512" t="s">
        <v>3238</v>
      </c>
      <c r="R512" t="s">
        <v>3243</v>
      </c>
      <c r="S512">
        <f t="shared" si="25"/>
        <v>16.937229437229437</v>
      </c>
      <c r="T512" t="s">
        <v>3203</v>
      </c>
      <c r="U512" t="s">
        <v>3246</v>
      </c>
      <c r="V512" t="s">
        <v>3198</v>
      </c>
    </row>
    <row r="513" spans="1:22" ht="22" customHeight="1" x14ac:dyDescent="0.3">
      <c r="A513" s="5">
        <v>43792</v>
      </c>
      <c r="B513" s="16" t="str">
        <f t="shared" si="23"/>
        <v>November, 2019</v>
      </c>
      <c r="C513" s="16" t="str">
        <f t="shared" si="24"/>
        <v>November, 2019´</v>
      </c>
      <c r="D513" s="6" t="s">
        <v>31</v>
      </c>
      <c r="E513" s="11" t="s">
        <v>3320</v>
      </c>
      <c r="F513" s="6" t="s">
        <v>56</v>
      </c>
      <c r="G513" s="6" t="s">
        <v>200</v>
      </c>
      <c r="H513" s="6" t="s">
        <v>113</v>
      </c>
      <c r="I513" s="6" t="s">
        <v>45</v>
      </c>
      <c r="J513" s="6" t="s">
        <v>34</v>
      </c>
      <c r="K513" s="6" t="s">
        <v>135</v>
      </c>
      <c r="L513" s="6" t="s">
        <v>795</v>
      </c>
      <c r="M513" s="7">
        <v>22630</v>
      </c>
      <c r="N513" s="7">
        <v>22.63</v>
      </c>
      <c r="O513" s="7">
        <v>395000</v>
      </c>
      <c r="P513" t="str">
        <f>IF(ISNUMBER(SEARCH("BROWSER",L513)),"Picloran",IF(ISNUMBER(SEARCH("NAVIGATOR",L513)),"Picloran",IF(ISNUMBER(SEARCH("BIOZYME",L513)),"Mineral Fertilizer",IF(ISNUMBER(SEARCH("K-FOL",L513)),"Calcium Citrate",IF(ISNUMBER(SEARCH("FOLTRON",L513)),"NPK Fertilizer",IF(ISNUMBER(SEARCH("CYHALOTHRI",L513)),"Cyhalothrin",IF(ISNUMBER(SEARCH("ACEFATO",L513)),"Acephate",IF(ISNUMBER(SEARCH("ACEPHATE",L513)),"Acephate",IF(ISNUMBER(SEARCH("MICROTHIOL",L513)),"Sulfur",IF(ISNUMBER(SEARCH("PROPICONAZOLE",L513)),"Propiconazole",IF(ISNUMBER(SEARCH("METHOMYL",L513)),"Methomyl",IF(ISNUMBER(SEARCH("IMIDACLOPRID",L513)),"Imidacloprid",IF(ISNUMBER(SEARCH("ZONIC",L513)),"Amicarbazone",IF(ISNUMBER(SEARCH("CRESCENDO",L513)),"Triclopyr-Butyric",IF(ISNUMBER(SEARCH("IMAZETHAPYR",L513)),"Imazethapyr",IF(ISNUMBER(SEARCH("TRICLOPYR",L513)),"Triclopyr",IF(ISNUMBER(SEARCH("ISOPROPYLAMINE",L513)),"Isopropylamine",IF(ISNUMBER(SEARCH("ABAMECTIM",L513)),"Abamectin",IF(ISNUMBER(SEARCH("SPERTO",L513)),"Bifenthrin","FIX IT!")))))))))))))))))))</f>
        <v>Cyhalothrin</v>
      </c>
      <c r="Q513" t="s">
        <v>3248</v>
      </c>
      <c r="R513" t="s">
        <v>3237</v>
      </c>
      <c r="S513">
        <f t="shared" si="25"/>
        <v>17.454706142288998</v>
      </c>
      <c r="T513" t="s">
        <v>3203</v>
      </c>
      <c r="U513" t="s">
        <v>3246</v>
      </c>
      <c r="V513" t="s">
        <v>3198</v>
      </c>
    </row>
    <row r="514" spans="1:22" ht="22" customHeight="1" x14ac:dyDescent="0.3">
      <c r="A514" s="2">
        <v>43792</v>
      </c>
      <c r="B514" s="16" t="str">
        <f t="shared" si="23"/>
        <v>November, 2019</v>
      </c>
      <c r="C514" s="16" t="str">
        <f t="shared" si="24"/>
        <v>November, 2019´</v>
      </c>
      <c r="D514" s="3" t="s">
        <v>31</v>
      </c>
      <c r="E514" s="11" t="s">
        <v>3320</v>
      </c>
      <c r="F514" s="3" t="s">
        <v>32</v>
      </c>
      <c r="G514" s="3" t="s">
        <v>588</v>
      </c>
      <c r="H514" s="3" t="s">
        <v>102</v>
      </c>
      <c r="I514" s="3" t="s">
        <v>45</v>
      </c>
      <c r="J514" s="3" t="s">
        <v>34</v>
      </c>
      <c r="K514" s="3" t="s">
        <v>105</v>
      </c>
      <c r="L514" s="3" t="s">
        <v>796</v>
      </c>
      <c r="M514" s="4">
        <v>159207.99</v>
      </c>
      <c r="N514" s="4">
        <v>159.21</v>
      </c>
      <c r="O514" s="4">
        <v>1371000</v>
      </c>
      <c r="P514" t="str">
        <f>IF(ISNUMBER(SEARCH("BROWSER",L514)),"Picloran",IF(ISNUMBER(SEARCH("NAVIGATOR",L514)),"Picloran",IF(ISNUMBER(SEARCH("BIOZYME",L514)),"Mineral Fertilizer",IF(ISNUMBER(SEARCH("K-FOL",L514)),"Calcium Citrate",IF(ISNUMBER(SEARCH("FOLTRON",L514)),"NPK Fertilizer",IF(ISNUMBER(SEARCH("CYHALOTHRI",L514)),"Cyhalothrin",IF(ISNUMBER(SEARCH("ACEFATO",L514)),"Acephate",IF(ISNUMBER(SEARCH("ACEPHATE",L514)),"Acephate",IF(ISNUMBER(SEARCH("MICROTHIOL",L514)),"Sulfur",IF(ISNUMBER(SEARCH("PROPICONAZOLE",L514)),"Propiconazole",IF(ISNUMBER(SEARCH("METHOMYL",L514)),"Methomyl",IF(ISNUMBER(SEARCH("IMIDACLOPRID",L514)),"Imidacloprid",IF(ISNUMBER(SEARCH("ZONIC",L514)),"Amicarbazone",IF(ISNUMBER(SEARCH("CRESCENDO",L514)),"Triclopyr-Butyric",IF(ISNUMBER(SEARCH("IMAZETHAPYR",L514)),"Imazethapyr",IF(ISNUMBER(SEARCH("TRICLOPYR",L514)),"Triclopyr",IF(ISNUMBER(SEARCH("ISOPROPYLAMINE",L514)),"Isopropylamine",IF(ISNUMBER(SEARCH("ABAMECTIM",L514)),"Abamectin",IF(ISNUMBER(SEARCH("SPERTO",L514)),"Bifenthrin","FIX IT!")))))))))))))))))))</f>
        <v>Sulfur</v>
      </c>
      <c r="Q514" t="s">
        <v>3279</v>
      </c>
      <c r="R514" t="s">
        <v>3216</v>
      </c>
      <c r="S514">
        <f t="shared" si="25"/>
        <v>8.6113768536365551</v>
      </c>
      <c r="T514" t="s">
        <v>3307</v>
      </c>
      <c r="U514" t="s">
        <v>3249</v>
      </c>
      <c r="V514" t="s">
        <v>3225</v>
      </c>
    </row>
    <row r="515" spans="1:22" ht="22" customHeight="1" x14ac:dyDescent="0.3">
      <c r="A515" s="5">
        <v>43792</v>
      </c>
      <c r="B515" s="16" t="str">
        <f t="shared" ref="B515:B578" si="26">TEXT(A515, "MMMM, YYYY")</f>
        <v>November, 2019</v>
      </c>
      <c r="C515" s="16" t="str">
        <f t="shared" ref="C515:C578" si="27">B515&amp;"´"</f>
        <v>November, 2019´</v>
      </c>
      <c r="D515" s="6" t="s">
        <v>107</v>
      </c>
      <c r="E515" s="11" t="s">
        <v>3320</v>
      </c>
      <c r="F515" s="6" t="s">
        <v>56</v>
      </c>
      <c r="G515" s="6" t="s">
        <v>108</v>
      </c>
      <c r="H515" s="6" t="s">
        <v>113</v>
      </c>
      <c r="I515" s="6" t="s">
        <v>45</v>
      </c>
      <c r="J515" s="6" t="s">
        <v>34</v>
      </c>
      <c r="K515" s="6" t="s">
        <v>135</v>
      </c>
      <c r="L515" s="6" t="s">
        <v>795</v>
      </c>
      <c r="M515" s="7">
        <v>22630</v>
      </c>
      <c r="N515" s="7">
        <v>22.63</v>
      </c>
      <c r="O515" s="7">
        <v>395000</v>
      </c>
      <c r="P515" t="str">
        <f>IF(ISNUMBER(SEARCH("BROWSER",L515)),"Picloran",IF(ISNUMBER(SEARCH("NAVIGATOR",L515)),"Picloran",IF(ISNUMBER(SEARCH("BIOZYME",L515)),"Mineral Fertilizer",IF(ISNUMBER(SEARCH("K-FOL",L515)),"Calcium Citrate",IF(ISNUMBER(SEARCH("FOLTRON",L515)),"NPK Fertilizer",IF(ISNUMBER(SEARCH("CYHALOTHRI",L515)),"Cyhalothrin",IF(ISNUMBER(SEARCH("ACEFATO",L515)),"Acephate",IF(ISNUMBER(SEARCH("ACEPHATE",L515)),"Acephate",IF(ISNUMBER(SEARCH("MICROTHIOL",L515)),"Sulfur",IF(ISNUMBER(SEARCH("PROPICONAZOLE",L515)),"Propiconazole",IF(ISNUMBER(SEARCH("METHOMYL",L515)),"Methomyl",IF(ISNUMBER(SEARCH("IMIDACLOPRID",L515)),"Imidacloprid",IF(ISNUMBER(SEARCH("ZONIC",L515)),"Amicarbazone",IF(ISNUMBER(SEARCH("CRESCENDO",L515)),"Triclopyr-Butyric",IF(ISNUMBER(SEARCH("IMAZETHAPYR",L515)),"Imazethapyr",IF(ISNUMBER(SEARCH("TRICLOPYR",L515)),"Triclopyr",IF(ISNUMBER(SEARCH("ISOPROPYLAMINE",L515)),"Isopropylamine",IF(ISNUMBER(SEARCH("ABAMECTIM",L515)),"Abamectin",IF(ISNUMBER(SEARCH("SPERTO",L515)),"Bifenthrin","FIX IT!")))))))))))))))))))</f>
        <v>Cyhalothrin</v>
      </c>
      <c r="Q515" t="s">
        <v>3248</v>
      </c>
      <c r="R515" t="s">
        <v>3237</v>
      </c>
      <c r="S515">
        <f t="shared" ref="S515:S578" si="28">O515/M515</f>
        <v>17.454706142288998</v>
      </c>
      <c r="T515" t="s">
        <v>3259</v>
      </c>
      <c r="U515" t="s">
        <v>3230</v>
      </c>
      <c r="V515" t="s">
        <v>3225</v>
      </c>
    </row>
    <row r="516" spans="1:22" ht="22" customHeight="1" x14ac:dyDescent="0.3">
      <c r="A516" s="2">
        <v>43791</v>
      </c>
      <c r="B516" s="16" t="str">
        <f t="shared" si="26"/>
        <v>November, 2019</v>
      </c>
      <c r="C516" s="16" t="str">
        <f t="shared" si="27"/>
        <v>November, 2019´</v>
      </c>
      <c r="D516" s="3" t="s">
        <v>126</v>
      </c>
      <c r="E516" s="11" t="s">
        <v>3320</v>
      </c>
      <c r="F516" s="3" t="s">
        <v>56</v>
      </c>
      <c r="G516" s="3" t="s">
        <v>401</v>
      </c>
      <c r="H516" s="3" t="s">
        <v>316</v>
      </c>
      <c r="I516" s="3" t="s">
        <v>45</v>
      </c>
      <c r="J516" s="3" t="s">
        <v>34</v>
      </c>
      <c r="K516" s="3" t="s">
        <v>318</v>
      </c>
      <c r="L516" s="3" t="s">
        <v>331</v>
      </c>
      <c r="M516" s="4">
        <v>241200</v>
      </c>
      <c r="N516" s="4">
        <v>241.2</v>
      </c>
      <c r="O516" s="4">
        <v>842000</v>
      </c>
      <c r="P516" t="str">
        <f>IF(ISNUMBER(SEARCH("DIZONE",L516)),"Diuron",IF(ISNUMBER(SEARCH("GLUFOSINATE",L516)),"Glufosinate",IF(ISNUMBER(SEARCH("LAVA",L516)),"Tebuthiuron",IF(ISNUMBER(SEARCH("CARTAP",L516)),"Cartap Hydrochloride",IF(ISNUMBER(SEARCH("ZARTAN",L516)),"Metsulfuron",IF(ISNUMBER(SEARCH("METSULFURON",L516)),"Metsulfuron",IF(ISNUMBER(SEARCH("CHLORFLUAZURON",L516)),"Chlorfluazuron",IF(ISNUMBER(SEARCH("OMITE",L516)),"Propargite",IF(ISNUMBER(SEARCH("ORIS",L516)),"Amicarbazone",IF(ISNUMBER(SEARCH("AMICARBAZONE",L516)),"Amicarbazone",IF(ISNUMBER(SEARCH("2,4-D",L516)),"2,4-Dichlorophenoxyacetic Acid",IF(ISNUMBER(SEARCH("GLYPHOSATE",L516)),"Glyphosate",IF(ISNUMBER(SEARCH("FOMESAFEN",L516)),"Fomesafen","FIX IT!")))))))))))))</f>
        <v>Glyphosate</v>
      </c>
      <c r="Q516" t="s">
        <v>3218</v>
      </c>
      <c r="R516" t="s">
        <v>3198</v>
      </c>
      <c r="S516">
        <f t="shared" si="28"/>
        <v>3.4908789386401327</v>
      </c>
      <c r="T516" t="s">
        <v>3232</v>
      </c>
      <c r="U516" t="s">
        <v>3254</v>
      </c>
      <c r="V516" t="s">
        <v>3216</v>
      </c>
    </row>
    <row r="517" spans="1:22" ht="22" customHeight="1" x14ac:dyDescent="0.3">
      <c r="A517" s="5">
        <v>43790</v>
      </c>
      <c r="B517" s="16" t="str">
        <f t="shared" si="26"/>
        <v>November, 2019</v>
      </c>
      <c r="C517" s="16" t="str">
        <f t="shared" si="27"/>
        <v>November, 2019´</v>
      </c>
      <c r="D517" s="6" t="s">
        <v>31</v>
      </c>
      <c r="E517" s="11" t="s">
        <v>3320</v>
      </c>
      <c r="F517" s="6" t="s">
        <v>32</v>
      </c>
      <c r="G517" s="6" t="s">
        <v>244</v>
      </c>
      <c r="H517" s="6" t="s">
        <v>474</v>
      </c>
      <c r="I517" s="6" t="s">
        <v>45</v>
      </c>
      <c r="J517" s="6" t="s">
        <v>34</v>
      </c>
      <c r="K517" s="6" t="s">
        <v>187</v>
      </c>
      <c r="L517" s="6" t="s">
        <v>797</v>
      </c>
      <c r="M517" s="7">
        <v>146399.99</v>
      </c>
      <c r="N517" s="7">
        <v>146.4</v>
      </c>
      <c r="O517" s="7">
        <v>1456000</v>
      </c>
      <c r="P517" t="str">
        <f>IF(ISNUMBER(SEARCH("GLIFOSATO",L517)),"Glyphosate",IF(ISNUMBER(SEARCH("TRICLON",L517)),"Triclopyr",IF(ISNUMBER(SEARCH("ABAMECTIN",L517)),"Abamectin",IF(ISNUMBER(SEARCH("ANCOSAR",L517)),"Sodium Hydrogen Methylarsonate",IF(ISNUMBER(SEARCH("PERITO",L517)),"Acephate","FIX IT!")))))</f>
        <v>Sodium Hydrogen Methylarsonate</v>
      </c>
      <c r="Q517" t="s">
        <v>3281</v>
      </c>
      <c r="R517" t="s">
        <v>3198</v>
      </c>
      <c r="S517">
        <f t="shared" si="28"/>
        <v>9.9453558705844181</v>
      </c>
      <c r="T517" t="s">
        <v>3308</v>
      </c>
      <c r="U517" t="s">
        <v>3286</v>
      </c>
      <c r="V517" t="s">
        <v>3242</v>
      </c>
    </row>
    <row r="518" spans="1:22" ht="22" customHeight="1" x14ac:dyDescent="0.3">
      <c r="A518" s="2">
        <v>43789</v>
      </c>
      <c r="B518" s="16" t="str">
        <f t="shared" si="26"/>
        <v>November, 2019</v>
      </c>
      <c r="C518" s="16" t="str">
        <f t="shared" si="27"/>
        <v>November, 2019´</v>
      </c>
      <c r="D518" s="3" t="s">
        <v>31</v>
      </c>
      <c r="E518" s="11" t="s">
        <v>3320</v>
      </c>
      <c r="F518" s="3" t="s">
        <v>32</v>
      </c>
      <c r="G518" s="3" t="s">
        <v>244</v>
      </c>
      <c r="H518" s="3" t="s">
        <v>474</v>
      </c>
      <c r="I518" s="3" t="s">
        <v>45</v>
      </c>
      <c r="J518" s="3" t="s">
        <v>34</v>
      </c>
      <c r="K518" s="3" t="s">
        <v>187</v>
      </c>
      <c r="L518" s="3" t="s">
        <v>798</v>
      </c>
      <c r="M518" s="4">
        <v>146399.99</v>
      </c>
      <c r="N518" s="4">
        <v>146.4</v>
      </c>
      <c r="O518" s="4">
        <v>1456000</v>
      </c>
      <c r="P518" t="str">
        <f>IF(ISNUMBER(SEARCH("GLIFOSATO",L518)),"Glyphosate",IF(ISNUMBER(SEARCH("TRICLON",L518)),"Triclopyr",IF(ISNUMBER(SEARCH("ABAMECTIN",L518)),"Abamectin",IF(ISNUMBER(SEARCH("ANCOSAR",L518)),"Sodium Hydrogen Methylarsonate",IF(ISNUMBER(SEARCH("PERITO",L518)),"Acephate","FIX IT!")))))</f>
        <v>Sodium Hydrogen Methylarsonate</v>
      </c>
      <c r="Q518" t="s">
        <v>3281</v>
      </c>
      <c r="R518" t="s">
        <v>3198</v>
      </c>
      <c r="S518">
        <f t="shared" si="28"/>
        <v>9.9453558705844181</v>
      </c>
      <c r="T518" t="s">
        <v>3299</v>
      </c>
      <c r="U518" t="s">
        <v>3255</v>
      </c>
      <c r="V518" t="s">
        <v>3198</v>
      </c>
    </row>
    <row r="519" spans="1:22" ht="22" customHeight="1" x14ac:dyDescent="0.3">
      <c r="A519" s="5">
        <v>43788</v>
      </c>
      <c r="B519" s="16" t="str">
        <f t="shared" si="26"/>
        <v>November, 2019</v>
      </c>
      <c r="C519" s="16" t="str">
        <f t="shared" si="27"/>
        <v>November, 2019´</v>
      </c>
      <c r="D519" s="6" t="s">
        <v>31</v>
      </c>
      <c r="E519" s="11" t="s">
        <v>3320</v>
      </c>
      <c r="F519" s="6" t="s">
        <v>32</v>
      </c>
      <c r="G519" s="6" t="s">
        <v>36</v>
      </c>
      <c r="H519" s="6" t="s">
        <v>42</v>
      </c>
      <c r="I519" s="6" t="s">
        <v>45</v>
      </c>
      <c r="J519" s="6" t="s">
        <v>34</v>
      </c>
      <c r="K519" s="6" t="s">
        <v>48</v>
      </c>
      <c r="L519" s="6" t="s">
        <v>799</v>
      </c>
      <c r="M519" s="7">
        <v>38434</v>
      </c>
      <c r="N519" s="7">
        <v>38.43</v>
      </c>
      <c r="O519" s="7">
        <v>790000</v>
      </c>
      <c r="P519" t="str">
        <f>IF(ISNUMBER(SEARCH("TRICLON",L517)),"Triclopyr",IF(ISNUMBER(SEARCH("ABAMECTIN",L517)),"Abamectin",IF(ISNUMBER(SEARCH("PERITO",L517)),"Acephate",IF(ISNUMBER(SEARCH("GLUFOSINAT",L517)),"Gluphosinate",IF(ISNUMBER(SEARCH("FIPRONIL",L517)),"Fipronil",IF(ISNUMBER(SEARCH("ZARTAN",L517)),"Metsulfuron-methyl",IF(ISNUMBER(SEARCH("DIFLUBENZURON",L517)),"Diflubenzuron",IF(ISNUMBER(SEARCH("INICIATE",L517)),"Fipronil",IF(ISNUMBER(SEARCH("STAGE",L517)),"Clomazone",IF(ISNUMBER(SEARCH("CLOMAZON",L517)),"Clomazone",IF(ISNUMBER(SEARCH("UNIMARK",L517)),"Metribuzim",IF(ISNUMBER(SEARCH("ANCOSAR",L517)),"Sodium hydrogen Methylarsonate","FIX IT!"))))))))))))</f>
        <v>Sodium hydrogen Methylarsonate</v>
      </c>
      <c r="Q519" t="s">
        <v>3281</v>
      </c>
      <c r="R519" t="s">
        <v>3198</v>
      </c>
      <c r="S519">
        <f t="shared" si="28"/>
        <v>20.554717177499089</v>
      </c>
      <c r="T519" t="s">
        <v>3232</v>
      </c>
      <c r="U519" t="s">
        <v>3254</v>
      </c>
      <c r="V519" t="s">
        <v>3216</v>
      </c>
    </row>
    <row r="520" spans="1:22" ht="22" customHeight="1" x14ac:dyDescent="0.3">
      <c r="A520" s="2">
        <v>43787</v>
      </c>
      <c r="B520" s="16" t="str">
        <f t="shared" si="26"/>
        <v>November, 2019</v>
      </c>
      <c r="C520" s="16" t="str">
        <f t="shared" si="27"/>
        <v>November, 2019´</v>
      </c>
      <c r="D520" s="3" t="s">
        <v>31</v>
      </c>
      <c r="E520" s="11" t="s">
        <v>3320</v>
      </c>
      <c r="F520" s="3" t="s">
        <v>56</v>
      </c>
      <c r="G520" s="3" t="s">
        <v>800</v>
      </c>
      <c r="H520" s="3" t="s">
        <v>152</v>
      </c>
      <c r="I520" s="3" t="s">
        <v>45</v>
      </c>
      <c r="J520" s="3" t="s">
        <v>34</v>
      </c>
      <c r="K520" s="3" t="s">
        <v>154</v>
      </c>
      <c r="L520" s="3" t="s">
        <v>430</v>
      </c>
      <c r="M520" s="4">
        <v>13660</v>
      </c>
      <c r="N520" s="4">
        <v>13.66</v>
      </c>
      <c r="O520" s="4">
        <v>497000</v>
      </c>
      <c r="P520" t="s">
        <v>3210</v>
      </c>
      <c r="Q520" t="str">
        <f>VLOOKUP(P520,T:V,2,FALSE)</f>
        <v>Condax</v>
      </c>
      <c r="R520" t="str">
        <f>VLOOKUP(Q520,U:W,2,FALSE)</f>
        <v>Pesticide</v>
      </c>
      <c r="S520">
        <f t="shared" si="28"/>
        <v>36.383601756954612</v>
      </c>
      <c r="T520" t="s">
        <v>3308</v>
      </c>
      <c r="U520" t="s">
        <v>3286</v>
      </c>
      <c r="V520" t="s">
        <v>3242</v>
      </c>
    </row>
    <row r="521" spans="1:22" ht="22" customHeight="1" x14ac:dyDescent="0.3">
      <c r="A521" s="5">
        <v>43787</v>
      </c>
      <c r="B521" s="16" t="str">
        <f t="shared" si="26"/>
        <v>November, 2019</v>
      </c>
      <c r="C521" s="16" t="str">
        <f t="shared" si="27"/>
        <v>November, 2019´</v>
      </c>
      <c r="D521" s="6" t="s">
        <v>31</v>
      </c>
      <c r="E521" s="11" t="s">
        <v>3320</v>
      </c>
      <c r="F521" s="6" t="s">
        <v>32</v>
      </c>
      <c r="G521" s="6" t="s">
        <v>727</v>
      </c>
      <c r="H521" s="6" t="s">
        <v>321</v>
      </c>
      <c r="I521" s="6" t="s">
        <v>45</v>
      </c>
      <c r="J521" s="6" t="s">
        <v>34</v>
      </c>
      <c r="K521" s="6" t="s">
        <v>323</v>
      </c>
      <c r="L521" s="14" t="s">
        <v>801</v>
      </c>
      <c r="M521" s="7">
        <v>27547</v>
      </c>
      <c r="N521" s="7">
        <v>27.55</v>
      </c>
      <c r="O521" s="7">
        <v>526000</v>
      </c>
      <c r="P521" t="str">
        <f>IF(ISNUMBER(SEARCH("IMAZETAPYR",L521)),"Imazetapyr",IF(ISNUMBER(SEARCH("VITAVAX",L521)),"Carboxin",IF(ISNUMBER(SEARCH("CARBOXIN",L521)),"Carboxin",IF(ISNUMBER(SEARCH("CONDAX",L521)),"Imazetapyr",IF(ISNUMBER(SEARCH("CLETHODIM",L521)),"Clethodim",IF(ISNUMBER(SEARCH("JACARE",L521)),"2,4-D Acid",IF(ISNUMBER(SEARCH("LEOPARD",L521)),"Picloram",IF(ISNUMBER(SEARCH("ZOXYSTROBIN",L521)),"Azoxystrobin",IF(ISNUMBER(SEARCH("MANCOZEB",L521)),"Mancozeb",IF(ISNUMBER(SEARCH("AZOXYS",L521)),"Azoxystrobin",IF(ISNUMBER(SEARCH("FIPRON",L521)),"Fipronil",IF(ISNUMBER(SEARCH("ACEF",L521)),"Acephate",IF(ISNUMBER(SEARCH("ACETAMIPRID",L521)),"Acetamiprid",IF(ISNUMBER(SEARCH("ALUMINIUM PHOSPHIDE",L521)),"Aluminium Phosphide",IF(ISNUMBER(SEARCH("RANMAN",L521)),"Cyazofamid",IF(ISNUMBER(SEARCH("BIFENTRINA",L521)),"Bifenthrin","FIX IT!"))))))))))))))))</f>
        <v>Clethodim</v>
      </c>
      <c r="Q521" t="s">
        <v>3215</v>
      </c>
      <c r="R521" t="s">
        <v>3198</v>
      </c>
      <c r="S521">
        <f t="shared" si="28"/>
        <v>19.094638254619376</v>
      </c>
      <c r="T521" t="s">
        <v>3226</v>
      </c>
      <c r="U521" t="s">
        <v>3261</v>
      </c>
      <c r="V521" t="s">
        <v>3243</v>
      </c>
    </row>
    <row r="522" spans="1:22" ht="22" customHeight="1" x14ac:dyDescent="0.3">
      <c r="A522" s="2">
        <v>43785</v>
      </c>
      <c r="B522" s="16" t="str">
        <f t="shared" si="26"/>
        <v>November, 2019</v>
      </c>
      <c r="C522" s="16" t="str">
        <f t="shared" si="27"/>
        <v>November, 2019´</v>
      </c>
      <c r="D522" s="3" t="s">
        <v>31</v>
      </c>
      <c r="E522" s="11" t="s">
        <v>3320</v>
      </c>
      <c r="F522" s="3" t="s">
        <v>32</v>
      </c>
      <c r="G522" s="3" t="s">
        <v>200</v>
      </c>
      <c r="H522" s="3" t="s">
        <v>113</v>
      </c>
      <c r="I522" s="3" t="s">
        <v>45</v>
      </c>
      <c r="J522" s="3" t="s">
        <v>34</v>
      </c>
      <c r="K522" s="3" t="s">
        <v>145</v>
      </c>
      <c r="L522" s="3" t="s">
        <v>802</v>
      </c>
      <c r="M522" s="4">
        <v>36176</v>
      </c>
      <c r="N522" s="4">
        <v>36.18</v>
      </c>
      <c r="O522" s="4">
        <v>613000</v>
      </c>
      <c r="P522" t="s">
        <v>3205</v>
      </c>
      <c r="Q522" t="s">
        <v>3238</v>
      </c>
      <c r="R522" t="s">
        <v>3243</v>
      </c>
      <c r="S522">
        <f t="shared" si="28"/>
        <v>16.944935869084475</v>
      </c>
      <c r="T522" t="s">
        <v>3226</v>
      </c>
      <c r="U522" t="s">
        <v>3261</v>
      </c>
      <c r="V522" t="s">
        <v>3243</v>
      </c>
    </row>
    <row r="523" spans="1:22" ht="22" customHeight="1" x14ac:dyDescent="0.3">
      <c r="A523" s="5">
        <v>43785</v>
      </c>
      <c r="B523" s="16" t="str">
        <f t="shared" si="26"/>
        <v>November, 2019</v>
      </c>
      <c r="C523" s="16" t="str">
        <f t="shared" si="27"/>
        <v>November, 2019´</v>
      </c>
      <c r="D523" s="6" t="s">
        <v>31</v>
      </c>
      <c r="E523" s="11" t="s">
        <v>3320</v>
      </c>
      <c r="F523" s="6" t="s">
        <v>32</v>
      </c>
      <c r="G523" s="6" t="s">
        <v>200</v>
      </c>
      <c r="H523" s="6" t="s">
        <v>133</v>
      </c>
      <c r="I523" s="6" t="s">
        <v>45</v>
      </c>
      <c r="J523" s="6" t="s">
        <v>34</v>
      </c>
      <c r="K523" s="6" t="s">
        <v>145</v>
      </c>
      <c r="L523" s="6" t="s">
        <v>221</v>
      </c>
      <c r="M523" s="7">
        <v>23100</v>
      </c>
      <c r="N523" s="7">
        <v>23.1</v>
      </c>
      <c r="O523" s="7">
        <v>391000</v>
      </c>
      <c r="P523" t="str">
        <f>IF(ISNUMBER(SEARCH("BROWSER",L523)),"Picloran",IF(ISNUMBER(SEARCH("NAVIGATOR",L523)),"Picloran",IF(ISNUMBER(SEARCH("BIOZYME",L523)),"Mineral Fertilizer",IF(ISNUMBER(SEARCH("K-FOL",L523)),"Calcium Citrate",IF(ISNUMBER(SEARCH("FOLTRON",L523)),"NPK Fertilizer",IF(ISNUMBER(SEARCH("CYHALOTHRI",L523)),"Cyhalothrin",IF(ISNUMBER(SEARCH("ACEFATO",L523)),"Acephate",IF(ISNUMBER(SEARCH("ACEPHATE",L523)),"Acephate",IF(ISNUMBER(SEARCH("MICROTHIOL",L523)),"Sulfur",IF(ISNUMBER(SEARCH("PROPICONAZOLE",L523)),"Propiconazole",IF(ISNUMBER(SEARCH("METHOMYL",L523)),"Methomyl",IF(ISNUMBER(SEARCH("IMIDACLOPRID",L523)),"Imidacloprid",IF(ISNUMBER(SEARCH("ZONIC",L523)),"Amicarbazone",IF(ISNUMBER(SEARCH("CRESCENDO",L523)),"Triclopyr-Butyric",IF(ISNUMBER(SEARCH("IMAZETHAPYR",L523)),"Imazethapyr",IF(ISNUMBER(SEARCH("TRICLOPYR",L523)),"Triclopyr",IF(ISNUMBER(SEARCH("ISOPROPYLAMINE",L523)),"Isopropylamine",IF(ISNUMBER(SEARCH("ABAMECTIM",L523)),"Abamectin",IF(ISNUMBER(SEARCH("SPERTO",L523)),"Bifenthrin","FIX IT!")))))))))))))))))))</f>
        <v>Bifenthrin</v>
      </c>
      <c r="Q523" t="s">
        <v>3238</v>
      </c>
      <c r="R523" t="s">
        <v>3243</v>
      </c>
      <c r="S523">
        <f t="shared" si="28"/>
        <v>16.926406926406926</v>
      </c>
      <c r="T523" t="s">
        <v>3250</v>
      </c>
      <c r="U523" t="s">
        <v>3248</v>
      </c>
      <c r="V523" t="s">
        <v>3237</v>
      </c>
    </row>
    <row r="524" spans="1:22" ht="22" customHeight="1" x14ac:dyDescent="0.3">
      <c r="A524" s="2">
        <v>43785</v>
      </c>
      <c r="B524" s="16" t="str">
        <f t="shared" si="26"/>
        <v>November, 2019</v>
      </c>
      <c r="C524" s="16" t="str">
        <f t="shared" si="27"/>
        <v>November, 2019´</v>
      </c>
      <c r="D524" s="3" t="s">
        <v>107</v>
      </c>
      <c r="E524" s="11" t="s">
        <v>3320</v>
      </c>
      <c r="F524" s="3" t="s">
        <v>56</v>
      </c>
      <c r="G524" s="3" t="s">
        <v>108</v>
      </c>
      <c r="H524" s="3" t="s">
        <v>113</v>
      </c>
      <c r="I524" s="3" t="s">
        <v>45</v>
      </c>
      <c r="J524" s="3" t="s">
        <v>34</v>
      </c>
      <c r="K524" s="3" t="s">
        <v>135</v>
      </c>
      <c r="L524" s="3" t="s">
        <v>803</v>
      </c>
      <c r="M524" s="4">
        <v>22630</v>
      </c>
      <c r="N524" s="4">
        <v>22.63</v>
      </c>
      <c r="O524" s="4">
        <v>395000</v>
      </c>
      <c r="P524" t="str">
        <f>IF(ISNUMBER(SEARCH("BROWSER",L524)),"Picloran",IF(ISNUMBER(SEARCH("NAVIGATOR",L524)),"Picloran",IF(ISNUMBER(SEARCH("BIOZYME",L524)),"Mineral Fertilizer",IF(ISNUMBER(SEARCH("K-FOL",L524)),"Calcium Citrate",IF(ISNUMBER(SEARCH("FOLTRON",L524)),"NPK Fertilizer",IF(ISNUMBER(SEARCH("CYHALOTHRI",L524)),"Cyhalothrin",IF(ISNUMBER(SEARCH("ACEFATO",L524)),"Acephate",IF(ISNUMBER(SEARCH("ACEPHATE",L524)),"Acephate",IF(ISNUMBER(SEARCH("MICROTHIOL",L524)),"Sulfur",IF(ISNUMBER(SEARCH("PROPICONAZOLE",L524)),"Propiconazole",IF(ISNUMBER(SEARCH("METHOMYL",L524)),"Methomyl",IF(ISNUMBER(SEARCH("IMIDACLOPRID",L524)),"Imidacloprid",IF(ISNUMBER(SEARCH("ZONIC",L524)),"Amicarbazone",IF(ISNUMBER(SEARCH("CRESCENDO",L524)),"Triclopyr-Butyric",IF(ISNUMBER(SEARCH("IMAZETHAPYR",L524)),"Imazethapyr",IF(ISNUMBER(SEARCH("TRICLOPYR",L524)),"Triclopyr",IF(ISNUMBER(SEARCH("ISOPROPYLAMINE",L524)),"Isopropylamine",IF(ISNUMBER(SEARCH("ABAMECTIM",L524)),"Abamectin",IF(ISNUMBER(SEARCH("SPERTO",L524)),"Bifenthrin","FIX IT!")))))))))))))))))))</f>
        <v>Cyhalothrin</v>
      </c>
      <c r="Q524" t="s">
        <v>3248</v>
      </c>
      <c r="R524" t="s">
        <v>3237</v>
      </c>
      <c r="S524">
        <f t="shared" si="28"/>
        <v>17.454706142288998</v>
      </c>
      <c r="T524" t="s">
        <v>3280</v>
      </c>
      <c r="U524" t="s">
        <v>3279</v>
      </c>
      <c r="V524" t="s">
        <v>3216</v>
      </c>
    </row>
    <row r="525" spans="1:22" ht="22" customHeight="1" x14ac:dyDescent="0.3">
      <c r="A525" s="5">
        <v>43785</v>
      </c>
      <c r="B525" s="16" t="str">
        <f t="shared" si="26"/>
        <v>November, 2019</v>
      </c>
      <c r="C525" s="16" t="str">
        <f t="shared" si="27"/>
        <v>November, 2019´</v>
      </c>
      <c r="D525" s="6" t="s">
        <v>107</v>
      </c>
      <c r="E525" s="11" t="s">
        <v>3320</v>
      </c>
      <c r="F525" s="6" t="s">
        <v>32</v>
      </c>
      <c r="G525" s="6" t="s">
        <v>108</v>
      </c>
      <c r="H525" s="6" t="s">
        <v>210</v>
      </c>
      <c r="I525" s="6" t="s">
        <v>45</v>
      </c>
      <c r="J525" s="6" t="s">
        <v>34</v>
      </c>
      <c r="K525" s="6" t="s">
        <v>187</v>
      </c>
      <c r="L525" s="6" t="s">
        <v>804</v>
      </c>
      <c r="M525" s="7">
        <v>46892</v>
      </c>
      <c r="N525" s="7">
        <v>46.89</v>
      </c>
      <c r="O525" s="7">
        <v>312000</v>
      </c>
      <c r="P525" t="str">
        <f>IF(ISNUMBER(SEARCH("BIORISK",L525)),"Fertilizer",IF(ISNUMBER(SEARCH("DIFLUBENZURON",L525)),"Diflubenzuron",IF(ISNUMBER(SEARCH("K-TIONIC",L525)),"Fulvic Acids Fertilizers",IF(ISNUMBER(SEARCH("INICIATE",L525)),"Fipronil",IF(ISNUMBER(SEARCH("FIPRONIL",L525)),"Fipronil",IF(ISNUMBER(SEARCH("STAGE",L525)),"Clomazone",IF(ISNUMBER(SEARCH("CLOMAZONE",L525)),"Clomazone",IF(ISNUMBER(SEARCH("UNIMARK",L525)),"Metribuzin",IF(ISNUMBER(SEARCH("RIBUZIN",L525)),"Metribuzin",IF(ISNUMBER(SEARCH("UNITOP",L525)),"Not Identified","FIX IT!"))))))))))</f>
        <v>Clomazone</v>
      </c>
      <c r="Q525" t="s">
        <v>3246</v>
      </c>
      <c r="R525" t="s">
        <v>3198</v>
      </c>
      <c r="S525">
        <f t="shared" si="28"/>
        <v>6.653586965793739</v>
      </c>
      <c r="T525" t="s">
        <v>3205</v>
      </c>
      <c r="U525" t="s">
        <v>3238</v>
      </c>
      <c r="V525" t="s">
        <v>3225</v>
      </c>
    </row>
    <row r="526" spans="1:22" ht="22" customHeight="1" x14ac:dyDescent="0.3">
      <c r="A526" s="2">
        <v>43785</v>
      </c>
      <c r="B526" s="16" t="str">
        <f t="shared" si="26"/>
        <v>November, 2019</v>
      </c>
      <c r="C526" s="16" t="str">
        <f t="shared" si="27"/>
        <v>November, 2019´</v>
      </c>
      <c r="D526" s="3" t="s">
        <v>31</v>
      </c>
      <c r="E526" s="11" t="s">
        <v>3320</v>
      </c>
      <c r="F526" s="3" t="s">
        <v>32</v>
      </c>
      <c r="G526" s="3" t="s">
        <v>755</v>
      </c>
      <c r="H526" s="3" t="s">
        <v>133</v>
      </c>
      <c r="I526" s="3" t="s">
        <v>45</v>
      </c>
      <c r="J526" s="3" t="s">
        <v>34</v>
      </c>
      <c r="K526" s="3" t="s">
        <v>145</v>
      </c>
      <c r="L526" s="13" t="s">
        <v>805</v>
      </c>
      <c r="M526" s="4">
        <v>35400</v>
      </c>
      <c r="N526" s="4">
        <v>35.4</v>
      </c>
      <c r="O526" s="4">
        <v>599000</v>
      </c>
      <c r="P526" t="str">
        <f>IF(ISNUMBER(SEARCH("NICROSULFURON",L526)),"Nicosulfuron",IF(ISNUMBER(SEARCH("BUTYROLACTONE",L526)),"Butyrolactone",IF(ISNUMBER(SEARCH("MEQUIPAT",L526)),"Mequipat Chloride",IF(ISNUMBER(SEARCH("ENTRINA",L526)),"Bifenthrin",IF(ISNUMBER(SEARCH("ACETAMI",L526)),"Acetamiprid",IF(ISNUMBER(SEARCH("THIODICARB",L526)),"Thiodicarb",IF(ISNUMBER(SEARCH("2 4 D",L526)),"2,4-D Acid",IF(ISNUMBER(SEARCH("CIPERMETRINA",L526)),"Cypermethrin",IF(ISNUMBER(SEARCH("SULFENTRAZONE",L526)),"Sulfenthrazone",IF(ISNUMBER(SEARCH("AKITO",L526)),"Cypermethrin",IF(ISNUMBER(SEARCH("EMINENT",L526)),"Tetraconazole","FIX IT!")))))))))))</f>
        <v>Cypermethrin</v>
      </c>
      <c r="Q526" t="s">
        <v>3249</v>
      </c>
      <c r="R526" t="s">
        <v>3243</v>
      </c>
      <c r="S526">
        <f t="shared" si="28"/>
        <v>16.92090395480226</v>
      </c>
      <c r="T526" t="s">
        <v>3250</v>
      </c>
      <c r="U526" t="s">
        <v>3248</v>
      </c>
      <c r="V526" t="s">
        <v>3237</v>
      </c>
    </row>
    <row r="527" spans="1:22" ht="22" customHeight="1" x14ac:dyDescent="0.3">
      <c r="A527" s="5">
        <v>43785</v>
      </c>
      <c r="B527" s="16" t="str">
        <f t="shared" si="26"/>
        <v>November, 2019</v>
      </c>
      <c r="C527" s="16" t="str">
        <f t="shared" si="27"/>
        <v>November, 2019´</v>
      </c>
      <c r="D527" s="6" t="s">
        <v>31</v>
      </c>
      <c r="E527" s="11" t="s">
        <v>3320</v>
      </c>
      <c r="F527" s="6" t="s">
        <v>32</v>
      </c>
      <c r="G527" s="6" t="s">
        <v>200</v>
      </c>
      <c r="H527" s="6" t="s">
        <v>113</v>
      </c>
      <c r="I527" s="6" t="s">
        <v>45</v>
      </c>
      <c r="J527" s="6" t="s">
        <v>34</v>
      </c>
      <c r="K527" s="6" t="s">
        <v>145</v>
      </c>
      <c r="L527" s="6" t="s">
        <v>806</v>
      </c>
      <c r="M527" s="7">
        <v>77020</v>
      </c>
      <c r="N527" s="7">
        <v>77.02</v>
      </c>
      <c r="O527" s="7">
        <v>1304000</v>
      </c>
      <c r="P527" t="str">
        <f>IF(ISNUMBER(SEARCH("TRICLON",L525)),"Triclopyr",IF(ISNUMBER(SEARCH("ABAMECTIN",L525)),"Abamectin",IF(ISNUMBER(SEARCH("PERITO",L525)),"Acephate",IF(ISNUMBER(SEARCH("GLUFOSINAT",L525)),"Gluphosinate",IF(ISNUMBER(SEARCH("FIPRONIL",L525)),"Fipronil",IF(ISNUMBER(SEARCH("ZARTAN",L525)),"Metsulfuron-methyl",IF(ISNUMBER(SEARCH("DIFLUBENZURON",L525)),"Diflubenzuron",IF(ISNUMBER(SEARCH("INICIATE",L525)),"Fipronil",IF(ISNUMBER(SEARCH("STAGE",L525)),"Clomazone",IF(ISNUMBER(SEARCH("CLOMAZON",L525)),"Clomazone",IF(ISNUMBER(SEARCH("UNIMARK",L525)),"Metribuzim",IF(ISNUMBER(SEARCH("ANCOSAR",L525)),"Sodium hydrogen Methylarsonate","FIX IT!"))))))))))))</f>
        <v>Clomazone</v>
      </c>
      <c r="Q527" t="s">
        <v>3246</v>
      </c>
      <c r="R527" t="s">
        <v>3198</v>
      </c>
      <c r="S527">
        <f t="shared" si="28"/>
        <v>16.930667359127501</v>
      </c>
      <c r="T527" t="s">
        <v>3203</v>
      </c>
      <c r="U527" t="s">
        <v>3246</v>
      </c>
      <c r="V527" t="s">
        <v>3198</v>
      </c>
    </row>
    <row r="528" spans="1:22" ht="22" customHeight="1" x14ac:dyDescent="0.3">
      <c r="A528" s="2">
        <v>43785</v>
      </c>
      <c r="B528" s="16" t="str">
        <f t="shared" si="26"/>
        <v>November, 2019</v>
      </c>
      <c r="C528" s="16" t="str">
        <f t="shared" si="27"/>
        <v>November, 2019´</v>
      </c>
      <c r="D528" s="3" t="s">
        <v>107</v>
      </c>
      <c r="E528" s="11" t="s">
        <v>3320</v>
      </c>
      <c r="F528" s="3" t="s">
        <v>32</v>
      </c>
      <c r="G528" s="3" t="s">
        <v>108</v>
      </c>
      <c r="H528" s="3" t="s">
        <v>210</v>
      </c>
      <c r="I528" s="3" t="s">
        <v>45</v>
      </c>
      <c r="J528" s="3" t="s">
        <v>34</v>
      </c>
      <c r="K528" s="3" t="s">
        <v>187</v>
      </c>
      <c r="L528" s="3" t="s">
        <v>807</v>
      </c>
      <c r="M528" s="4">
        <v>23446</v>
      </c>
      <c r="N528" s="4">
        <v>23.45</v>
      </c>
      <c r="O528" s="4">
        <v>156000</v>
      </c>
      <c r="P528" t="str">
        <f>IF(ISNUMBER(SEARCH("BIORISK",L528)),"Fertilizer",IF(ISNUMBER(SEARCH("DIFLUBENZURON",L528)),"Diflubenzuron",IF(ISNUMBER(SEARCH("K-TIONIC",L528)),"Fulvic Acids Fertilizers",IF(ISNUMBER(SEARCH("INICIATE",L528)),"Fipronil",IF(ISNUMBER(SEARCH("FIPRONIL",L528)),"Fipronil",IF(ISNUMBER(SEARCH("STAGE",L528)),"Clomazone",IF(ISNUMBER(SEARCH("CLOMAZONE",L528)),"Clomazone",IF(ISNUMBER(SEARCH("UNIMARK",L528)),"Metribuzin",IF(ISNUMBER(SEARCH("RIBUZIN",L528)),"Metribuzin",IF(ISNUMBER(SEARCH("UNITOP",L528)),"Not Identified","FIX IT!"))))))))))</f>
        <v>Clomazone</v>
      </c>
      <c r="Q528" t="s">
        <v>3246</v>
      </c>
      <c r="R528" t="s">
        <v>3198</v>
      </c>
      <c r="S528">
        <f t="shared" si="28"/>
        <v>6.653586965793739</v>
      </c>
      <c r="T528" t="s">
        <v>3205</v>
      </c>
      <c r="U528" t="s">
        <v>3238</v>
      </c>
      <c r="V528" t="s">
        <v>3225</v>
      </c>
    </row>
    <row r="529" spans="1:22" ht="22" customHeight="1" x14ac:dyDescent="0.3">
      <c r="A529" s="5">
        <v>43785</v>
      </c>
      <c r="B529" s="16" t="str">
        <f t="shared" si="26"/>
        <v>November, 2019</v>
      </c>
      <c r="C529" s="16" t="str">
        <f t="shared" si="27"/>
        <v>November, 2019´</v>
      </c>
      <c r="D529" s="6" t="s">
        <v>31</v>
      </c>
      <c r="E529" s="11" t="s">
        <v>3320</v>
      </c>
      <c r="F529" s="6" t="s">
        <v>32</v>
      </c>
      <c r="G529" s="6" t="s">
        <v>755</v>
      </c>
      <c r="H529" s="6" t="s">
        <v>133</v>
      </c>
      <c r="I529" s="6" t="s">
        <v>45</v>
      </c>
      <c r="J529" s="6" t="s">
        <v>34</v>
      </c>
      <c r="K529" s="6" t="s">
        <v>145</v>
      </c>
      <c r="L529" s="14" t="s">
        <v>808</v>
      </c>
      <c r="M529" s="7">
        <v>17700</v>
      </c>
      <c r="N529" s="7">
        <v>17.7</v>
      </c>
      <c r="O529" s="7">
        <v>300000</v>
      </c>
      <c r="P529" t="str">
        <f>IF(ISNUMBER(SEARCH("NICROSULFURON",L529)),"Nicosulfuron",IF(ISNUMBER(SEARCH("BUTYROLACTONE",L529)),"Butyrolactone",IF(ISNUMBER(SEARCH("MEQUIPAT",L529)),"Mequipat Chloride",IF(ISNUMBER(SEARCH("ENTRINA",L529)),"Bifenthrin",IF(ISNUMBER(SEARCH("ACETAMI",L529)),"Acetamiprid",IF(ISNUMBER(SEARCH("THIODICARB",L529)),"Thiodicarb",IF(ISNUMBER(SEARCH("2 4 D",L529)),"2,4-D Acid",IF(ISNUMBER(SEARCH("CIPERMETRINA",L529)),"Cypermethrin",IF(ISNUMBER(SEARCH("SULFENTRAZONE",L529)),"Sulfenthrazone",IF(ISNUMBER(SEARCH("AKITO",L529)),"Cypermethrin",IF(ISNUMBER(SEARCH("EMINENT",L529)),"Tetraconazole","FIX IT!")))))))))))</f>
        <v>Cypermethrin</v>
      </c>
      <c r="Q529" t="s">
        <v>3249</v>
      </c>
      <c r="R529" t="s">
        <v>3243</v>
      </c>
      <c r="S529">
        <f t="shared" si="28"/>
        <v>16.949152542372882</v>
      </c>
      <c r="T529" t="s">
        <v>3203</v>
      </c>
      <c r="U529" t="s">
        <v>3246</v>
      </c>
      <c r="V529" t="s">
        <v>3198</v>
      </c>
    </row>
    <row r="530" spans="1:22" ht="22" customHeight="1" x14ac:dyDescent="0.3">
      <c r="A530" s="2">
        <v>43784</v>
      </c>
      <c r="B530" s="16" t="str">
        <f t="shared" si="26"/>
        <v>November, 2019</v>
      </c>
      <c r="C530" s="16" t="str">
        <f t="shared" si="27"/>
        <v>November, 2019´</v>
      </c>
      <c r="D530" s="3" t="s">
        <v>31</v>
      </c>
      <c r="E530" s="11" t="s">
        <v>3320</v>
      </c>
      <c r="F530" s="3" t="s">
        <v>56</v>
      </c>
      <c r="G530" s="3" t="s">
        <v>218</v>
      </c>
      <c r="H530" s="3" t="s">
        <v>133</v>
      </c>
      <c r="I530" s="3" t="s">
        <v>45</v>
      </c>
      <c r="J530" s="3" t="s">
        <v>34</v>
      </c>
      <c r="K530" s="3" t="s">
        <v>116</v>
      </c>
      <c r="L530" s="3" t="s">
        <v>670</v>
      </c>
      <c r="M530" s="4">
        <v>51280</v>
      </c>
      <c r="N530" s="4">
        <v>51.28</v>
      </c>
      <c r="O530" s="4">
        <v>980000</v>
      </c>
      <c r="P530" t="str">
        <f>IF(ISNUMBER(SEARCH("BROWSER",L530)),"Picloran",IF(ISNUMBER(SEARCH("NAVIGATOR",L530)),"Picloran",IF(ISNUMBER(SEARCH("BIOZYME",L530)),"Mineral Fertilizer",IF(ISNUMBER(SEARCH("K-FOL",L530)),"Calcium Citrate",IF(ISNUMBER(SEARCH("FOLTRON",L530)),"NPK Fertilizer",IF(ISNUMBER(SEARCH("CYHALOTHRI",L530)),"Cyhalothrin",IF(ISNUMBER(SEARCH("ACEFATO",L530)),"Acephate",IF(ISNUMBER(SEARCH("ACEPHATE",L530)),"Acephate",IF(ISNUMBER(SEARCH("MICROTHIOL",L530)),"Sulfur",IF(ISNUMBER(SEARCH("PROPICONAZOLE",L530)),"Propiconazole",IF(ISNUMBER(SEARCH("METHOMYL",L530)),"Methomyl",IF(ISNUMBER(SEARCH("IMIDACLOPRID",L530)),"Imidacloprid",IF(ISNUMBER(SEARCH("ZONIC",L530)),"Amicarbazone",IF(ISNUMBER(SEARCH("CRESCENDO",L530)),"Triclopyr-Butyric",IF(ISNUMBER(SEARCH("IMAZETHAPYR",L530)),"Imazethapyr",IF(ISNUMBER(SEARCH("TRICLOPYR",L530)),"Triclopyr",IF(ISNUMBER(SEARCH("ISOPROPYLAMINE",L530)),"Isopropylamine",IF(ISNUMBER(SEARCH("ABAMECTIM",L530)),"Abamectin",IF(ISNUMBER(SEARCH("SPERTO",L530)),"Bifenthrin","FIX IT!")))))))))))))))))))</f>
        <v>Acephate</v>
      </c>
      <c r="Q530" t="s">
        <v>3230</v>
      </c>
      <c r="R530" t="s">
        <v>3243</v>
      </c>
      <c r="S530">
        <f t="shared" si="28"/>
        <v>19.110764430577223</v>
      </c>
      <c r="T530" t="s">
        <v>3280</v>
      </c>
      <c r="U530" t="s">
        <v>3279</v>
      </c>
      <c r="V530" t="s">
        <v>3216</v>
      </c>
    </row>
    <row r="531" spans="1:22" ht="22" customHeight="1" x14ac:dyDescent="0.3">
      <c r="A531" s="5">
        <v>43782</v>
      </c>
      <c r="B531" s="16" t="str">
        <f t="shared" si="26"/>
        <v>November, 2019</v>
      </c>
      <c r="C531" s="16" t="str">
        <f t="shared" si="27"/>
        <v>November, 2019´</v>
      </c>
      <c r="D531" s="6" t="s">
        <v>31</v>
      </c>
      <c r="E531" s="11" t="s">
        <v>3320</v>
      </c>
      <c r="F531" s="6" t="s">
        <v>32</v>
      </c>
      <c r="G531" s="6" t="s">
        <v>36</v>
      </c>
      <c r="H531" s="6" t="s">
        <v>42</v>
      </c>
      <c r="I531" s="6" t="s">
        <v>45</v>
      </c>
      <c r="J531" s="6" t="s">
        <v>34</v>
      </c>
      <c r="K531" s="6" t="s">
        <v>48</v>
      </c>
      <c r="L531" s="6" t="s">
        <v>809</v>
      </c>
      <c r="M531" s="7">
        <v>115303</v>
      </c>
      <c r="N531" s="7">
        <v>115.3</v>
      </c>
      <c r="O531" s="7">
        <v>2371000</v>
      </c>
      <c r="P531" t="str">
        <f>IF(ISNUMBER(SEARCH("THIRAM",L531)),"Thiram",IF(ISNUMBER(SEARCH("TEBUCONAZOLE",L531)),"Tebuconazole",IF(ISNUMBER(SEARCH("DIMETHYLAMINE",L531)),"Dimethylamine",IF(ISNUMBER(SEARCH("TRINCA",L531)),"Cyhalothrin",IF(ISNUMBER(SEARCH("CYHALOT",L531)),"Cyhalothrin",IF(ISNUMBER(SEARCH("PICLORAM",L531)),"Picloran",IF(ISNUMBER(SEARCH("PROPARGITE",L531)),"Propargite",IF(ISNUMBER(SEARCH("OMEGA",L531)),"Fertilizer",IF(ISNUMBER(SEARCH("ARTYS",L531)),"Dimethylamine",IF(ISNUMBER(SEARCH("ORTHOCIDE",L531)),"Captan","FIX IT!"))))))))))</f>
        <v>Dimethylamine</v>
      </c>
      <c r="Q531" t="s">
        <v>3254</v>
      </c>
      <c r="R531" t="s">
        <v>3216</v>
      </c>
      <c r="S531">
        <f t="shared" si="28"/>
        <v>20.563211711750778</v>
      </c>
      <c r="T531" t="s">
        <v>3250</v>
      </c>
      <c r="U531" t="s">
        <v>3248</v>
      </c>
      <c r="V531" t="s">
        <v>3237</v>
      </c>
    </row>
    <row r="532" spans="1:22" ht="22" customHeight="1" x14ac:dyDescent="0.3">
      <c r="A532" s="2">
        <v>43782</v>
      </c>
      <c r="B532" s="16" t="str">
        <f t="shared" si="26"/>
        <v>November, 2019</v>
      </c>
      <c r="C532" s="16" t="str">
        <f t="shared" si="27"/>
        <v>November, 2019´</v>
      </c>
      <c r="D532" s="3" t="s">
        <v>31</v>
      </c>
      <c r="E532" s="11" t="s">
        <v>3320</v>
      </c>
      <c r="F532" s="3" t="s">
        <v>32</v>
      </c>
      <c r="G532" s="3" t="s">
        <v>810</v>
      </c>
      <c r="H532" s="3" t="s">
        <v>301</v>
      </c>
      <c r="I532" s="3" t="s">
        <v>45</v>
      </c>
      <c r="J532" s="3" t="s">
        <v>34</v>
      </c>
      <c r="K532" s="3" t="s">
        <v>361</v>
      </c>
      <c r="L532" s="3" t="s">
        <v>813</v>
      </c>
      <c r="M532" s="4">
        <v>20120</v>
      </c>
      <c r="N532" s="4">
        <v>20.12</v>
      </c>
      <c r="O532" s="4">
        <v>249000</v>
      </c>
      <c r="P532" t="str">
        <f>IF(ISNUMBER(SEARCH("NICROSULFURON",L532)),"Nicosulfuron",IF(ISNUMBER(SEARCH("BUTYROLACTONE",L532)),"Butyrolactone",IF(ISNUMBER(SEARCH("MEQUIPAT",L532)),"Mequipat Chloride",IF(ISNUMBER(SEARCH("ENTRINA",L532)),"Bifenthrin",IF(ISNUMBER(SEARCH("ACETAMI",L532)),"Acetamiprid",IF(ISNUMBER(SEARCH("THIODICARB",L532)),"Thiodicarb",IF(ISNUMBER(SEARCH("2 4 D",L532)),"2,4-D Acid",IF(ISNUMBER(SEARCH("CIPERMETRINA",L532)),"Cypermethrin",IF(ISNUMBER(SEARCH("SULFENTRAZONE",L532)),"Sulfenthrazone",IF(ISNUMBER(SEARCH("AKITO",L532)),"Cypermethrin",IF(ISNUMBER(SEARCH("EMINENT",L532)),"Tetraconazole","FIX IT!")))))))))))</f>
        <v>Tetraconazole</v>
      </c>
      <c r="Q532" t="s">
        <v>3286</v>
      </c>
      <c r="R532" t="s">
        <v>3242</v>
      </c>
      <c r="S532">
        <f t="shared" si="28"/>
        <v>12.375745526838966</v>
      </c>
      <c r="T532" t="s">
        <v>3205</v>
      </c>
      <c r="U532" t="s">
        <v>3238</v>
      </c>
      <c r="V532" t="s">
        <v>3225</v>
      </c>
    </row>
    <row r="533" spans="1:22" ht="22" customHeight="1" x14ac:dyDescent="0.3">
      <c r="A533" s="5">
        <v>43782</v>
      </c>
      <c r="B533" s="16" t="str">
        <f t="shared" si="26"/>
        <v>November, 2019</v>
      </c>
      <c r="C533" s="16" t="str">
        <f t="shared" si="27"/>
        <v>November, 2019´</v>
      </c>
      <c r="D533" s="6" t="s">
        <v>31</v>
      </c>
      <c r="E533" s="11" t="s">
        <v>3320</v>
      </c>
      <c r="F533" s="6" t="s">
        <v>32</v>
      </c>
      <c r="G533" s="6" t="s">
        <v>36</v>
      </c>
      <c r="H533" s="6" t="s">
        <v>42</v>
      </c>
      <c r="I533" s="6" t="s">
        <v>45</v>
      </c>
      <c r="J533" s="6" t="s">
        <v>34</v>
      </c>
      <c r="K533" s="6" t="s">
        <v>48</v>
      </c>
      <c r="L533" s="6" t="s">
        <v>814</v>
      </c>
      <c r="M533" s="7">
        <v>101600</v>
      </c>
      <c r="N533" s="7">
        <v>101.6</v>
      </c>
      <c r="O533" s="7">
        <v>2089000</v>
      </c>
      <c r="P533" t="str">
        <f>IF(ISNUMBER(SEARCH("DIZONE",L533)),"Diuron",IF(ISNUMBER(SEARCH("GLUFOSINATE",L533)),"Glufosinate",IF(ISNUMBER(SEARCH("LAVA",L533)),"Tebuthiuron",IF(ISNUMBER(SEARCH("CARTAP",L533)),"Cartap Hydrochloride",IF(ISNUMBER(SEARCH("ZARTAN",L533)),"Metsulfuron",IF(ISNUMBER(SEARCH("METSULFURON",L533)),"Metsulfuron",IF(ISNUMBER(SEARCH("CHLORFLUAZURON",L533)),"Chlorfluazuron",IF(ISNUMBER(SEARCH("OMITE",L533)),"Propargite",IF(ISNUMBER(SEARCH("ORIS",L533)),"Amicarbazone",IF(ISNUMBER(SEARCH("AMICARBAZONE",L533)),"Amicarbazone",IF(ISNUMBER(SEARCH("2,4-D",L533)),"2,4-Dichlorophenoxyacetic Acid",IF(ISNUMBER(SEARCH("GLYPHOSATE",L533)),"Glyphosate",IF(ISNUMBER(SEARCH("FOMESAFEN",L533)),"Fomesafen","FIX IT!")))))))))))))</f>
        <v>Diuron</v>
      </c>
      <c r="Q533" t="s">
        <v>3255</v>
      </c>
      <c r="R533" t="s">
        <v>3198</v>
      </c>
      <c r="S533">
        <f t="shared" si="28"/>
        <v>20.561023622047244</v>
      </c>
      <c r="T533" t="s">
        <v>3250</v>
      </c>
      <c r="U533" t="s">
        <v>3248</v>
      </c>
      <c r="V533" t="s">
        <v>3237</v>
      </c>
    </row>
    <row r="534" spans="1:22" ht="22" customHeight="1" x14ac:dyDescent="0.3">
      <c r="A534" s="2">
        <v>43782</v>
      </c>
      <c r="B534" s="16" t="str">
        <f t="shared" si="26"/>
        <v>November, 2019</v>
      </c>
      <c r="C534" s="16" t="str">
        <f t="shared" si="27"/>
        <v>November, 2019´</v>
      </c>
      <c r="D534" s="3" t="s">
        <v>31</v>
      </c>
      <c r="E534" s="11" t="s">
        <v>3320</v>
      </c>
      <c r="F534" s="3" t="s">
        <v>32</v>
      </c>
      <c r="G534" s="3" t="s">
        <v>36</v>
      </c>
      <c r="H534" s="3" t="s">
        <v>42</v>
      </c>
      <c r="I534" s="3" t="s">
        <v>45</v>
      </c>
      <c r="J534" s="3" t="s">
        <v>34</v>
      </c>
      <c r="K534" s="3" t="s">
        <v>48</v>
      </c>
      <c r="L534" s="3" t="s">
        <v>815</v>
      </c>
      <c r="M534" s="4">
        <v>134521</v>
      </c>
      <c r="N534" s="4">
        <v>134.52000000000001</v>
      </c>
      <c r="O534" s="4">
        <v>2766000</v>
      </c>
      <c r="P534" t="str">
        <f>IF(ISNUMBER(SEARCH("THIRAM",L534)),"Thiram",IF(ISNUMBER(SEARCH("TEBUCONAZOLE",L534)),"Tebuconazole",IF(ISNUMBER(SEARCH("DIMETHYLAMINE",L534)),"Dimethylamine",IF(ISNUMBER(SEARCH("TRINCA",L534)),"Cyhalothrin",IF(ISNUMBER(SEARCH("CYHALOT",L534)),"Cyhalothrin",IF(ISNUMBER(SEARCH("PICLORAM",L534)),"Picloran",IF(ISNUMBER(SEARCH("PROPARGITE",L534)),"Propargite",IF(ISNUMBER(SEARCH("OMEGA",L534)),"Fertilizer",IF(ISNUMBER(SEARCH("ARTYS",L534)),"Dimethylamine",IF(ISNUMBER(SEARCH("ORTHOCIDE",L534)),"Captan","FIX IT!"))))))))))</f>
        <v>Dimethylamine</v>
      </c>
      <c r="Q534" t="s">
        <v>3254</v>
      </c>
      <c r="R534" t="s">
        <v>3216</v>
      </c>
      <c r="S534">
        <f t="shared" si="28"/>
        <v>20.561845362434116</v>
      </c>
      <c r="T534" t="s">
        <v>3205</v>
      </c>
      <c r="U534" t="s">
        <v>3238</v>
      </c>
      <c r="V534" t="s">
        <v>3225</v>
      </c>
    </row>
    <row r="535" spans="1:22" ht="22" customHeight="1" x14ac:dyDescent="0.3">
      <c r="A535" s="5">
        <v>43782</v>
      </c>
      <c r="B535" s="16" t="str">
        <f t="shared" si="26"/>
        <v>November, 2019</v>
      </c>
      <c r="C535" s="16" t="str">
        <f t="shared" si="27"/>
        <v>November, 2019´</v>
      </c>
      <c r="D535" s="6" t="s">
        <v>31</v>
      </c>
      <c r="E535" s="11" t="s">
        <v>3320</v>
      </c>
      <c r="F535" s="6" t="s">
        <v>32</v>
      </c>
      <c r="G535" s="6" t="s">
        <v>810</v>
      </c>
      <c r="H535" s="6" t="s">
        <v>301</v>
      </c>
      <c r="I535" s="6" t="s">
        <v>45</v>
      </c>
      <c r="J535" s="6" t="s">
        <v>34</v>
      </c>
      <c r="K535" s="6" t="s">
        <v>361</v>
      </c>
      <c r="L535" s="6" t="s">
        <v>813</v>
      </c>
      <c r="M535" s="7">
        <v>20120</v>
      </c>
      <c r="N535" s="7">
        <v>20.12</v>
      </c>
      <c r="O535" s="7">
        <v>249000</v>
      </c>
      <c r="P535" t="str">
        <f>IF(ISNUMBER(SEARCH("NICROSULFURON",L535)),"Nicosulfuron",IF(ISNUMBER(SEARCH("BUTYROLACTONE",L535)),"Butyrolactone",IF(ISNUMBER(SEARCH("MEQUIPAT",L535)),"Mequipat Chloride",IF(ISNUMBER(SEARCH("ENTRINA",L535)),"Bifenthrin",IF(ISNUMBER(SEARCH("ACETAMI",L535)),"Acetamiprid",IF(ISNUMBER(SEARCH("THIODICARB",L535)),"Thiodicarb",IF(ISNUMBER(SEARCH("2 4 D",L535)),"2,4-D Acid",IF(ISNUMBER(SEARCH("CIPERMETRINA",L535)),"Cypermethrin",IF(ISNUMBER(SEARCH("SULFENTRAZONE",L535)),"Sulfenthrazone",IF(ISNUMBER(SEARCH("AKITO",L535)),"Cypermethrin",IF(ISNUMBER(SEARCH("EMINENT",L535)),"Tetraconazole","FIX IT!")))))))))))</f>
        <v>Tetraconazole</v>
      </c>
      <c r="Q535" t="s">
        <v>3286</v>
      </c>
      <c r="R535" t="s">
        <v>3242</v>
      </c>
      <c r="S535">
        <f t="shared" si="28"/>
        <v>12.375745526838966</v>
      </c>
      <c r="T535" t="s">
        <v>3205</v>
      </c>
      <c r="U535" t="s">
        <v>3238</v>
      </c>
      <c r="V535" t="s">
        <v>3225</v>
      </c>
    </row>
    <row r="536" spans="1:22" ht="22" customHeight="1" x14ac:dyDescent="0.3">
      <c r="A536" s="2">
        <v>43779</v>
      </c>
      <c r="B536" s="16" t="str">
        <f t="shared" si="26"/>
        <v>November, 2019</v>
      </c>
      <c r="C536" s="16" t="str">
        <f t="shared" si="27"/>
        <v>November, 2019´</v>
      </c>
      <c r="D536" s="3" t="s">
        <v>31</v>
      </c>
      <c r="E536" s="11" t="s">
        <v>3320</v>
      </c>
      <c r="F536" s="3" t="s">
        <v>56</v>
      </c>
      <c r="G536" s="3" t="s">
        <v>180</v>
      </c>
      <c r="H536" s="3" t="s">
        <v>122</v>
      </c>
      <c r="I536" s="3" t="s">
        <v>45</v>
      </c>
      <c r="J536" s="3" t="s">
        <v>34</v>
      </c>
      <c r="K536" s="3" t="s">
        <v>145</v>
      </c>
      <c r="L536" s="3" t="s">
        <v>816</v>
      </c>
      <c r="M536" s="4">
        <v>19992</v>
      </c>
      <c r="N536" s="4">
        <v>19.989999999999998</v>
      </c>
      <c r="O536" s="4">
        <v>179000</v>
      </c>
      <c r="P536" t="str">
        <f>IF(ISNUMBER(SEARCH("BIORISK",L536)),"Fertilizer",IF(ISNUMBER(SEARCH("DIFLUBENZURON",L536)),"Diflubenzuron",IF(ISNUMBER(SEARCH("K-TIONIC",L536)),"Fulvic Acids Fertilizers",IF(ISNUMBER(SEARCH("INICIATE",L536)),"Fipronil",IF(ISNUMBER(SEARCH("FIPRONIL",L536)),"Fipronil",IF(ISNUMBER(SEARCH("STAGE",L536)),"Clomazone",IF(ISNUMBER(SEARCH("CLOMAZONE",L536)),"Clomazone",IF(ISNUMBER(SEARCH("UNIMARK",L536)),"Metribuzin",IF(ISNUMBER(SEARCH("RIBUZIN",L536)),"Metribuzin",IF(ISNUMBER(SEARCH("UNITOP",L536)),"Not Identified","FIX IT!"))))))))))</f>
        <v>Fipronil</v>
      </c>
      <c r="Q536" t="s">
        <v>3261</v>
      </c>
      <c r="R536" t="s">
        <v>3243</v>
      </c>
      <c r="S536">
        <f t="shared" si="28"/>
        <v>8.9535814325730296</v>
      </c>
      <c r="T536" t="s">
        <v>3250</v>
      </c>
      <c r="U536" t="s">
        <v>3248</v>
      </c>
      <c r="V536" t="s">
        <v>3237</v>
      </c>
    </row>
    <row r="537" spans="1:22" ht="22" customHeight="1" x14ac:dyDescent="0.3">
      <c r="A537" s="5">
        <v>43779</v>
      </c>
      <c r="B537" s="16" t="str">
        <f t="shared" si="26"/>
        <v>November, 2019</v>
      </c>
      <c r="C537" s="16" t="str">
        <f t="shared" si="27"/>
        <v>November, 2019´</v>
      </c>
      <c r="D537" s="6" t="s">
        <v>31</v>
      </c>
      <c r="E537" s="11" t="s">
        <v>3320</v>
      </c>
      <c r="F537" s="6" t="s">
        <v>56</v>
      </c>
      <c r="G537" s="6" t="s">
        <v>180</v>
      </c>
      <c r="H537" s="6" t="s">
        <v>122</v>
      </c>
      <c r="I537" s="6" t="s">
        <v>45</v>
      </c>
      <c r="J537" s="6" t="s">
        <v>34</v>
      </c>
      <c r="K537" s="6" t="s">
        <v>145</v>
      </c>
      <c r="L537" s="6" t="s">
        <v>817</v>
      </c>
      <c r="M537" s="7">
        <v>17607</v>
      </c>
      <c r="N537" s="7">
        <v>17.61</v>
      </c>
      <c r="O537" s="7">
        <v>158000</v>
      </c>
      <c r="P537" t="str">
        <f>IF(ISNUMBER(SEARCH("BIORISK",L537)),"Fertilizer",IF(ISNUMBER(SEARCH("DIFLUBENZURON",L537)),"Diflubenzuron",IF(ISNUMBER(SEARCH("K-TIONIC",L537)),"Fulvic Acids Fertilizers",IF(ISNUMBER(SEARCH("INICIATE",L537)),"Fipronil",IF(ISNUMBER(SEARCH("FIPRONIL",L537)),"Fipronil",IF(ISNUMBER(SEARCH("STAGE",L537)),"Clomazone",IF(ISNUMBER(SEARCH("CLOMAZONE",L537)),"Clomazone",IF(ISNUMBER(SEARCH("UNIMARK",L537)),"Metribuzin",IF(ISNUMBER(SEARCH("RIBUZIN",L537)),"Metribuzin",IF(ISNUMBER(SEARCH("UNITOP",L537)),"Not Identified","FIX IT!"))))))))))</f>
        <v>Fipronil</v>
      </c>
      <c r="Q537" t="s">
        <v>3261</v>
      </c>
      <c r="R537" t="s">
        <v>3243</v>
      </c>
      <c r="S537">
        <f t="shared" si="28"/>
        <v>8.9737036405974901</v>
      </c>
      <c r="T537" t="s">
        <v>3207</v>
      </c>
      <c r="U537" t="s">
        <v>3235</v>
      </c>
      <c r="V537" t="s">
        <v>3216</v>
      </c>
    </row>
    <row r="538" spans="1:22" ht="22" customHeight="1" x14ac:dyDescent="0.3">
      <c r="A538" s="2">
        <v>43779</v>
      </c>
      <c r="B538" s="16" t="str">
        <f t="shared" si="26"/>
        <v>November, 2019</v>
      </c>
      <c r="C538" s="16" t="str">
        <f t="shared" si="27"/>
        <v>November, 2019´</v>
      </c>
      <c r="D538" s="3" t="s">
        <v>31</v>
      </c>
      <c r="E538" s="11" t="s">
        <v>3320</v>
      </c>
      <c r="F538" s="3" t="s">
        <v>56</v>
      </c>
      <c r="G538" s="3" t="s">
        <v>127</v>
      </c>
      <c r="H538" s="3" t="s">
        <v>122</v>
      </c>
      <c r="I538" s="3" t="s">
        <v>45</v>
      </c>
      <c r="J538" s="3" t="s">
        <v>34</v>
      </c>
      <c r="K538" s="3" t="s">
        <v>293</v>
      </c>
      <c r="L538" s="3" t="s">
        <v>818</v>
      </c>
      <c r="M538" s="4">
        <v>6384</v>
      </c>
      <c r="N538" s="4">
        <v>6.38</v>
      </c>
      <c r="O538" s="4">
        <v>51800</v>
      </c>
      <c r="P538" t="str">
        <f>IF(ISNUMBER(SEARCH("BROWSER",L538)),"Picloran",IF(ISNUMBER(SEARCH("NAVIGATOR",L538)),"Picloran",IF(ISNUMBER(SEARCH("BIOZYME",L538)),"Mineral Fertilizer",IF(ISNUMBER(SEARCH("K-FOL",L538)),"Calcium Citrate",IF(ISNUMBER(SEARCH("FOLTRON",L538)),"NPK Fertilizer",IF(ISNUMBER(SEARCH("CYHALOTHRI",L538)),"Cyhalothrin",IF(ISNUMBER(SEARCH("ACEFATO",L538)),"Acephate",IF(ISNUMBER(SEARCH("ACEPHATE",L538)),"Acephate",IF(ISNUMBER(SEARCH("MICROTHIOL",L538)),"Sulfur",IF(ISNUMBER(SEARCH("PROPICONAZOLE",L538)),"Propiconazole",IF(ISNUMBER(SEARCH("METHOMYL",L538)),"Methomyl",IF(ISNUMBER(SEARCH("IMIDACLOPRID",L538)),"Imidacloprid",IF(ISNUMBER(SEARCH("ZONIC",L538)),"Amicarbazone",IF(ISNUMBER(SEARCH("CRESCENDO",L538)),"Triclopyr-Butyric",IF(ISNUMBER(SEARCH("IMAZETHAPYR",L538)),"Imazethapyr",IF(ISNUMBER(SEARCH("TRICLOPYR",L538)),"Triclopyr",IF(ISNUMBER(SEARCH("ISOPROPYLAMINE",L538)),"Isopropylamine",IF(ISNUMBER(SEARCH("ABAMECTIM",L538)),"Abamectin",IF(ISNUMBER(SEARCH("SPERTO",L538)),"Bifenthrin","FIX IT!")))))))))))))))))))</f>
        <v>Cyhalothrin</v>
      </c>
      <c r="Q538" t="s">
        <v>3248</v>
      </c>
      <c r="R538" t="s">
        <v>3237</v>
      </c>
      <c r="S538">
        <f t="shared" si="28"/>
        <v>8.1140350877192979</v>
      </c>
      <c r="T538" t="s">
        <v>3226</v>
      </c>
      <c r="U538" t="s">
        <v>3261</v>
      </c>
      <c r="V538" t="s">
        <v>3243</v>
      </c>
    </row>
    <row r="539" spans="1:22" ht="22" customHeight="1" x14ac:dyDescent="0.3">
      <c r="A539" s="5">
        <v>43779</v>
      </c>
      <c r="B539" s="16" t="str">
        <f t="shared" si="26"/>
        <v>November, 2019</v>
      </c>
      <c r="C539" s="16" t="str">
        <f t="shared" si="27"/>
        <v>November, 2019´</v>
      </c>
      <c r="D539" s="6" t="s">
        <v>31</v>
      </c>
      <c r="E539" s="11" t="s">
        <v>3320</v>
      </c>
      <c r="F539" s="6" t="s">
        <v>32</v>
      </c>
      <c r="G539" s="6" t="s">
        <v>169</v>
      </c>
      <c r="H539" s="6" t="s">
        <v>122</v>
      </c>
      <c r="I539" s="6" t="s">
        <v>45</v>
      </c>
      <c r="J539" s="6" t="s">
        <v>34</v>
      </c>
      <c r="K539" s="6" t="s">
        <v>172</v>
      </c>
      <c r="L539" s="6" t="s">
        <v>819</v>
      </c>
      <c r="M539" s="7">
        <v>19800</v>
      </c>
      <c r="N539" s="7">
        <v>19.8</v>
      </c>
      <c r="O539" s="7">
        <v>305000</v>
      </c>
      <c r="P539" t="s">
        <v>3251</v>
      </c>
      <c r="Q539" t="str">
        <f>VLOOKUP(P539,T:V,2,FALSE)</f>
        <v>Not Identified</v>
      </c>
      <c r="R539" t="str">
        <f>VLOOKUP(Q539,U:W,2,FALSE)</f>
        <v>Fungicide</v>
      </c>
      <c r="S539">
        <f t="shared" si="28"/>
        <v>15.404040404040405</v>
      </c>
      <c r="T539" t="s">
        <v>3295</v>
      </c>
      <c r="U539" t="s">
        <v>3229</v>
      </c>
      <c r="V539" t="s">
        <v>3198</v>
      </c>
    </row>
    <row r="540" spans="1:22" ht="22" customHeight="1" x14ac:dyDescent="0.3">
      <c r="A540" s="2">
        <v>43778</v>
      </c>
      <c r="B540" s="16" t="str">
        <f t="shared" si="26"/>
        <v>November, 2019</v>
      </c>
      <c r="C540" s="16" t="str">
        <f t="shared" si="27"/>
        <v>November, 2019´</v>
      </c>
      <c r="D540" s="3" t="s">
        <v>31</v>
      </c>
      <c r="E540" s="11" t="s">
        <v>3320</v>
      </c>
      <c r="F540" s="3" t="s">
        <v>32</v>
      </c>
      <c r="G540" s="3" t="s">
        <v>588</v>
      </c>
      <c r="H540" s="3" t="s">
        <v>102</v>
      </c>
      <c r="I540" s="3" t="s">
        <v>45</v>
      </c>
      <c r="J540" s="3" t="s">
        <v>34</v>
      </c>
      <c r="K540" s="3" t="s">
        <v>105</v>
      </c>
      <c r="L540" s="3" t="s">
        <v>677</v>
      </c>
      <c r="M540" s="4">
        <v>232420</v>
      </c>
      <c r="N540" s="4">
        <v>232.42</v>
      </c>
      <c r="O540" s="4">
        <v>2002000</v>
      </c>
      <c r="P540" t="str">
        <f>IF(ISNUMBER(SEARCH("BROWSER",L540)),"Picloran",IF(ISNUMBER(SEARCH("NAVIGATOR",L540)),"Picloran",IF(ISNUMBER(SEARCH("BIOZYME",L540)),"Mineral Fertilizer",IF(ISNUMBER(SEARCH("K-FOL",L540)),"Calcium Citrate",IF(ISNUMBER(SEARCH("FOLTRON",L540)),"NPK Fertilizer",IF(ISNUMBER(SEARCH("CYHALOTHRI",L540)),"Cyhalothrin",IF(ISNUMBER(SEARCH("ACEFATO",L540)),"Acephate",IF(ISNUMBER(SEARCH("ACEPHATE",L540)),"Acephate",IF(ISNUMBER(SEARCH("MICROTHIOL",L540)),"Sulfur",IF(ISNUMBER(SEARCH("PROPICONAZOLE",L540)),"Propiconazole",IF(ISNUMBER(SEARCH("METHOMYL",L540)),"Methomyl",IF(ISNUMBER(SEARCH("IMIDACLOPRID",L540)),"Imidacloprid",IF(ISNUMBER(SEARCH("ZONIC",L540)),"Amicarbazone",IF(ISNUMBER(SEARCH("CRESCENDO",L540)),"Triclopyr-Butyric",IF(ISNUMBER(SEARCH("IMAZETHAPYR",L540)),"Imazethapyr",IF(ISNUMBER(SEARCH("TRICLOPYR",L540)),"Triclopyr",IF(ISNUMBER(SEARCH("ISOPROPYLAMINE",L540)),"Isopropylamine",IF(ISNUMBER(SEARCH("ABAMECTIM",L540)),"Abamectin",IF(ISNUMBER(SEARCH("SPERTO",L540)),"Bifenthrin","FIX IT!")))))))))))))))))))</f>
        <v>Sulfur</v>
      </c>
      <c r="Q540" t="s">
        <v>3279</v>
      </c>
      <c r="R540" t="s">
        <v>3216</v>
      </c>
      <c r="S540">
        <f t="shared" si="28"/>
        <v>8.6137165476292914</v>
      </c>
      <c r="T540" t="s">
        <v>3226</v>
      </c>
      <c r="U540" t="s">
        <v>3261</v>
      </c>
      <c r="V540" t="s">
        <v>3243</v>
      </c>
    </row>
    <row r="541" spans="1:22" ht="22" customHeight="1" x14ac:dyDescent="0.3">
      <c r="A541" s="5">
        <v>43778</v>
      </c>
      <c r="B541" s="16" t="str">
        <f t="shared" si="26"/>
        <v>November, 2019</v>
      </c>
      <c r="C541" s="16" t="str">
        <f t="shared" si="27"/>
        <v>November, 2019´</v>
      </c>
      <c r="D541" s="6" t="s">
        <v>31</v>
      </c>
      <c r="E541" s="11" t="s">
        <v>3320</v>
      </c>
      <c r="F541" s="6" t="s">
        <v>32</v>
      </c>
      <c r="G541" s="6" t="s">
        <v>200</v>
      </c>
      <c r="H541" s="6" t="s">
        <v>113</v>
      </c>
      <c r="I541" s="6" t="s">
        <v>45</v>
      </c>
      <c r="J541" s="6" t="s">
        <v>34</v>
      </c>
      <c r="K541" s="6" t="s">
        <v>145</v>
      </c>
      <c r="L541" s="6" t="s">
        <v>820</v>
      </c>
      <c r="M541" s="7">
        <v>92400</v>
      </c>
      <c r="N541" s="7">
        <v>92.4</v>
      </c>
      <c r="O541" s="7">
        <v>1565000</v>
      </c>
      <c r="P541" t="str">
        <f>IF(ISNUMBER(SEARCH("BROWSER",L541)),"Picloran",IF(ISNUMBER(SEARCH("NAVIGATOR",L541)),"Picloran",IF(ISNUMBER(SEARCH("BIOZYME",L541)),"Mineral Fertilizer",IF(ISNUMBER(SEARCH("K-FOL",L541)),"Calcium Citrate",IF(ISNUMBER(SEARCH("FOLTRON",L541)),"NPK Fertilizer",IF(ISNUMBER(SEARCH("CYHALOTHRI",L541)),"Cyhalothrin",IF(ISNUMBER(SEARCH("ACEFATO",L541)),"Acephate",IF(ISNUMBER(SEARCH("ACEPHATE",L541)),"Acephate",IF(ISNUMBER(SEARCH("MICROTHIOL",L541)),"Sulfur",IF(ISNUMBER(SEARCH("PROPICONAZOLE",L541)),"Propiconazole",IF(ISNUMBER(SEARCH("METHOMYL",L541)),"Methomyl",IF(ISNUMBER(SEARCH("IMIDACLOPRID",L541)),"Imidacloprid",IF(ISNUMBER(SEARCH("ZONIC",L541)),"Amicarbazone",IF(ISNUMBER(SEARCH("CRESCENDO",L541)),"Triclopyr-Butyric",IF(ISNUMBER(SEARCH("IMAZETHAPYR",L541)),"Imazethapyr",IF(ISNUMBER(SEARCH("TRICLOPYR",L541)),"Triclopyr",IF(ISNUMBER(SEARCH("ISOPROPYLAMINE",L541)),"Isopropylamine",IF(ISNUMBER(SEARCH("ABAMECTIM",L541)),"Abamectin",IF(ISNUMBER(SEARCH("SPERTO",L541)),"Bifenthrin","FIX IT!")))))))))))))))))))</f>
        <v>Bifenthrin</v>
      </c>
      <c r="Q541" t="s">
        <v>3238</v>
      </c>
      <c r="R541" t="s">
        <v>3243</v>
      </c>
      <c r="S541">
        <f t="shared" si="28"/>
        <v>16.937229437229437</v>
      </c>
      <c r="T541" t="s">
        <v>3309</v>
      </c>
      <c r="U541" t="s">
        <v>3263</v>
      </c>
      <c r="V541" t="s">
        <v>3264</v>
      </c>
    </row>
    <row r="542" spans="1:22" ht="22" customHeight="1" x14ac:dyDescent="0.3">
      <c r="A542" s="2">
        <v>43778</v>
      </c>
      <c r="B542" s="16" t="str">
        <f t="shared" si="26"/>
        <v>November, 2019</v>
      </c>
      <c r="C542" s="16" t="str">
        <f t="shared" si="27"/>
        <v>November, 2019´</v>
      </c>
      <c r="D542" s="3" t="s">
        <v>107</v>
      </c>
      <c r="E542" s="11" t="s">
        <v>3320</v>
      </c>
      <c r="F542" s="3" t="s">
        <v>56</v>
      </c>
      <c r="G542" s="3" t="s">
        <v>108</v>
      </c>
      <c r="H542" s="3" t="s">
        <v>113</v>
      </c>
      <c r="I542" s="3" t="s">
        <v>45</v>
      </c>
      <c r="J542" s="3" t="s">
        <v>34</v>
      </c>
      <c r="K542" s="3" t="s">
        <v>135</v>
      </c>
      <c r="L542" s="3" t="s">
        <v>821</v>
      </c>
      <c r="M542" s="4">
        <v>22630</v>
      </c>
      <c r="N542" s="4">
        <v>22.63</v>
      </c>
      <c r="O542" s="4">
        <v>395000</v>
      </c>
      <c r="P542" t="str">
        <f>IF(ISNUMBER(SEARCH("BROWSER",L542)),"Picloran",IF(ISNUMBER(SEARCH("NAVIGATOR",L542)),"Picloran",IF(ISNUMBER(SEARCH("BIOZYME",L542)),"Mineral Fertilizer",IF(ISNUMBER(SEARCH("K-FOL",L542)),"Calcium Citrate",IF(ISNUMBER(SEARCH("FOLTRON",L542)),"NPK Fertilizer",IF(ISNUMBER(SEARCH("CYHALOTHRI",L542)),"Cyhalothrin",IF(ISNUMBER(SEARCH("ACEFATO",L542)),"Acephate",IF(ISNUMBER(SEARCH("ACEPHATE",L542)),"Acephate",IF(ISNUMBER(SEARCH("MICROTHIOL",L542)),"Sulfur",IF(ISNUMBER(SEARCH("PROPICONAZOLE",L542)),"Propiconazole",IF(ISNUMBER(SEARCH("METHOMYL",L542)),"Methomyl",IF(ISNUMBER(SEARCH("IMIDACLOPRID",L542)),"Imidacloprid",IF(ISNUMBER(SEARCH("ZONIC",L542)),"Amicarbazone",IF(ISNUMBER(SEARCH("CRESCENDO",L542)),"Triclopyr-Butyric",IF(ISNUMBER(SEARCH("IMAZETHAPYR",L542)),"Imazethapyr",IF(ISNUMBER(SEARCH("TRICLOPYR",L542)),"Triclopyr",IF(ISNUMBER(SEARCH("ISOPROPYLAMINE",L542)),"Isopropylamine",IF(ISNUMBER(SEARCH("ABAMECTIM",L542)),"Abamectin",IF(ISNUMBER(SEARCH("SPERTO",L542)),"Bifenthrin","FIX IT!")))))))))))))))))))</f>
        <v>Cyhalothrin</v>
      </c>
      <c r="Q542" t="s">
        <v>3248</v>
      </c>
      <c r="R542" t="s">
        <v>3237</v>
      </c>
      <c r="S542">
        <f t="shared" si="28"/>
        <v>17.454706142288998</v>
      </c>
      <c r="T542" t="s">
        <v>3259</v>
      </c>
      <c r="U542" t="s">
        <v>3230</v>
      </c>
      <c r="V542" t="s">
        <v>3225</v>
      </c>
    </row>
    <row r="543" spans="1:22" ht="22" customHeight="1" x14ac:dyDescent="0.3">
      <c r="A543" s="5">
        <v>43778</v>
      </c>
      <c r="B543" s="16" t="str">
        <f t="shared" si="26"/>
        <v>November, 2019</v>
      </c>
      <c r="C543" s="16" t="str">
        <f t="shared" si="27"/>
        <v>November, 2019´</v>
      </c>
      <c r="D543" s="6" t="s">
        <v>107</v>
      </c>
      <c r="E543" s="11" t="s">
        <v>3320</v>
      </c>
      <c r="F543" s="6" t="s">
        <v>32</v>
      </c>
      <c r="G543" s="6" t="s">
        <v>108</v>
      </c>
      <c r="H543" s="6" t="s">
        <v>210</v>
      </c>
      <c r="I543" s="6" t="s">
        <v>45</v>
      </c>
      <c r="J543" s="6" t="s">
        <v>34</v>
      </c>
      <c r="K543" s="6" t="s">
        <v>187</v>
      </c>
      <c r="L543" s="6" t="s">
        <v>822</v>
      </c>
      <c r="M543" s="7">
        <v>70338</v>
      </c>
      <c r="N543" s="7">
        <v>70.34</v>
      </c>
      <c r="O543" s="7">
        <v>467000</v>
      </c>
      <c r="P543" t="str">
        <f>IF(ISNUMBER(SEARCH("BIORISK",L543)),"Fertilizer",IF(ISNUMBER(SEARCH("DIFLUBENZURON",L543)),"Diflubenzuron",IF(ISNUMBER(SEARCH("K-TIONIC",L543)),"Fulvic Acids Fertilizers",IF(ISNUMBER(SEARCH("INICIATE",L543)),"Fipronil",IF(ISNUMBER(SEARCH("FIPRONIL",L543)),"Fipronil",IF(ISNUMBER(SEARCH("STAGE",L543)),"Clomazone",IF(ISNUMBER(SEARCH("CLOMAZONE",L543)),"Clomazone",IF(ISNUMBER(SEARCH("UNIMARK",L543)),"Metribuzin",IF(ISNUMBER(SEARCH("RIBUZIN",L543)),"Metribuzin",IF(ISNUMBER(SEARCH("UNITOP",L543)),"Not Identified","FIX IT!"))))))))))</f>
        <v>Clomazone</v>
      </c>
      <c r="Q543" t="s">
        <v>3246</v>
      </c>
      <c r="R543" t="s">
        <v>3198</v>
      </c>
      <c r="S543">
        <f t="shared" si="28"/>
        <v>6.6393698996275132</v>
      </c>
      <c r="T543" t="s">
        <v>3307</v>
      </c>
      <c r="U543" t="s">
        <v>3249</v>
      </c>
      <c r="V543" t="s">
        <v>3225</v>
      </c>
    </row>
    <row r="544" spans="1:22" ht="22" customHeight="1" x14ac:dyDescent="0.3">
      <c r="A544" s="2">
        <v>43778</v>
      </c>
      <c r="B544" s="16" t="str">
        <f t="shared" si="26"/>
        <v>November, 2019</v>
      </c>
      <c r="C544" s="16" t="str">
        <f t="shared" si="27"/>
        <v>November, 2019´</v>
      </c>
      <c r="D544" s="3" t="s">
        <v>31</v>
      </c>
      <c r="E544" s="11" t="s">
        <v>3320</v>
      </c>
      <c r="F544" s="3" t="s">
        <v>32</v>
      </c>
      <c r="G544" s="3" t="s">
        <v>200</v>
      </c>
      <c r="H544" s="3" t="s">
        <v>113</v>
      </c>
      <c r="I544" s="3" t="s">
        <v>45</v>
      </c>
      <c r="J544" s="3" t="s">
        <v>34</v>
      </c>
      <c r="K544" s="3" t="s">
        <v>145</v>
      </c>
      <c r="L544" s="3" t="s">
        <v>823</v>
      </c>
      <c r="M544" s="4">
        <v>97500</v>
      </c>
      <c r="N544" s="4">
        <v>97.5</v>
      </c>
      <c r="O544" s="4">
        <v>1651000</v>
      </c>
      <c r="P544" t="str">
        <f>IF(ISNUMBER(SEARCH("BROWSER",L544)),"Picloran",IF(ISNUMBER(SEARCH("NAVIGATOR",L544)),"Picloran",IF(ISNUMBER(SEARCH("BIOZYME",L544)),"Mineral Fertilizer",IF(ISNUMBER(SEARCH("K-FOL",L544)),"Calcium Citrate",IF(ISNUMBER(SEARCH("FOLTRON",L544)),"NPK Fertilizer",IF(ISNUMBER(SEARCH("CYHALOTHRI",L544)),"Cyhalothrin",IF(ISNUMBER(SEARCH("ACEFATO",L544)),"Acephate",IF(ISNUMBER(SEARCH("ACEPHATE",L544)),"Acephate",IF(ISNUMBER(SEARCH("MICROTHIOL",L544)),"Sulfur",IF(ISNUMBER(SEARCH("PROPICONAZOLE",L544)),"Propiconazole",IF(ISNUMBER(SEARCH("METHOMYL",L544)),"Methomyl",IF(ISNUMBER(SEARCH("IMIDACLOPRID",L544)),"Imidacloprid",IF(ISNUMBER(SEARCH("ZONIC",L544)),"Amicarbazone",IF(ISNUMBER(SEARCH("CRESCENDO",L544)),"Triclopyr-Butyric",IF(ISNUMBER(SEARCH("IMAZETHAPYR",L544)),"Imazethapyr",IF(ISNUMBER(SEARCH("TRICLOPYR",L544)),"Triclopyr",IF(ISNUMBER(SEARCH("ISOPROPYLAMINE",L544)),"Isopropylamine",IF(ISNUMBER(SEARCH("ABAMECTIM",L544)),"Abamectin",IF(ISNUMBER(SEARCH("SPERTO",L544)),"Bifenthrin","FIX IT!")))))))))))))))))))</f>
        <v>Bifenthrin</v>
      </c>
      <c r="Q544" t="s">
        <v>3238</v>
      </c>
      <c r="R544" t="s">
        <v>3243</v>
      </c>
      <c r="S544">
        <f t="shared" si="28"/>
        <v>16.933333333333334</v>
      </c>
      <c r="T544" t="s">
        <v>3218</v>
      </c>
      <c r="U544" t="s">
        <v>3218</v>
      </c>
      <c r="V544" t="s">
        <v>3198</v>
      </c>
    </row>
    <row r="545" spans="1:22" ht="22" customHeight="1" x14ac:dyDescent="0.3">
      <c r="A545" s="5">
        <v>43778</v>
      </c>
      <c r="B545" s="16" t="str">
        <f t="shared" si="26"/>
        <v>November, 2019</v>
      </c>
      <c r="C545" s="16" t="str">
        <f t="shared" si="27"/>
        <v>November, 2019´</v>
      </c>
      <c r="D545" s="6" t="s">
        <v>31</v>
      </c>
      <c r="E545" s="11" t="s">
        <v>3320</v>
      </c>
      <c r="F545" s="6" t="s">
        <v>32</v>
      </c>
      <c r="G545" s="6" t="s">
        <v>727</v>
      </c>
      <c r="H545" s="6" t="s">
        <v>321</v>
      </c>
      <c r="I545" s="6" t="s">
        <v>45</v>
      </c>
      <c r="J545" s="6" t="s">
        <v>34</v>
      </c>
      <c r="K545" s="6" t="s">
        <v>364</v>
      </c>
      <c r="L545" s="6" t="s">
        <v>824</v>
      </c>
      <c r="M545" s="7">
        <v>16680</v>
      </c>
      <c r="N545" s="7">
        <v>16.68</v>
      </c>
      <c r="O545" s="7">
        <v>2310000</v>
      </c>
      <c r="P545" t="str">
        <f>IF(ISNUMBER(SEARCH("TRICLON",L543)),"Triclopyr",IF(ISNUMBER(SEARCH("ABAMECTIN",L543)),"Abamectin",IF(ISNUMBER(SEARCH("PERITO",L543)),"Acephate",IF(ISNUMBER(SEARCH("GLUFOSINAT",L543)),"Gluphosinate",IF(ISNUMBER(SEARCH("FIPRONIL",L543)),"Fipronil",IF(ISNUMBER(SEARCH("ZARTAN",L543)),"Metsulfuron-methyl",IF(ISNUMBER(SEARCH("DIFLUBENZURON",L543)),"Diflubenzuron",IF(ISNUMBER(SEARCH("INICIATE",L543)),"Fipronil",IF(ISNUMBER(SEARCH("STAGE",L543)),"Clomazone",IF(ISNUMBER(SEARCH("CLOMAZON",L543)),"Clomazone",IF(ISNUMBER(SEARCH("UNIMARK",L543)),"Metribuzim",IF(ISNUMBER(SEARCH("ANCOSAR",L543)),"Sodium hydrogen Methylarsonate","FIX IT!"))))))))))))</f>
        <v>Clomazone</v>
      </c>
      <c r="Q545" t="s">
        <v>3246</v>
      </c>
      <c r="R545" t="s">
        <v>3198</v>
      </c>
      <c r="S545">
        <f t="shared" si="28"/>
        <v>138.48920863309351</v>
      </c>
      <c r="T545" t="s">
        <v>3218</v>
      </c>
      <c r="U545" t="s">
        <v>3218</v>
      </c>
      <c r="V545" t="s">
        <v>3198</v>
      </c>
    </row>
    <row r="546" spans="1:22" ht="22" customHeight="1" x14ac:dyDescent="0.3">
      <c r="A546" s="2">
        <v>43778</v>
      </c>
      <c r="B546" s="16" t="str">
        <f t="shared" si="26"/>
        <v>November, 2019</v>
      </c>
      <c r="C546" s="16" t="str">
        <f t="shared" si="27"/>
        <v>November, 2019´</v>
      </c>
      <c r="D546" s="3" t="s">
        <v>31</v>
      </c>
      <c r="E546" s="11" t="s">
        <v>3320</v>
      </c>
      <c r="F546" s="3" t="s">
        <v>32</v>
      </c>
      <c r="G546" s="3" t="s">
        <v>588</v>
      </c>
      <c r="H546" s="3" t="s">
        <v>102</v>
      </c>
      <c r="I546" s="3" t="s">
        <v>45</v>
      </c>
      <c r="J546" s="3" t="s">
        <v>34</v>
      </c>
      <c r="K546" s="3" t="s">
        <v>105</v>
      </c>
      <c r="L546" s="3" t="s">
        <v>825</v>
      </c>
      <c r="M546" s="4">
        <v>46484</v>
      </c>
      <c r="N546" s="4">
        <v>46.48</v>
      </c>
      <c r="O546" s="4">
        <v>400000</v>
      </c>
      <c r="P546" t="str">
        <f t="shared" ref="P546:P552" si="29">IF(ISNUMBER(SEARCH("BROWSER",L546)),"Picloran",IF(ISNUMBER(SEARCH("NAVIGATOR",L546)),"Picloran",IF(ISNUMBER(SEARCH("BIOZYME",L546)),"Mineral Fertilizer",IF(ISNUMBER(SEARCH("K-FOL",L546)),"Calcium Citrate",IF(ISNUMBER(SEARCH("FOLTRON",L546)),"NPK Fertilizer",IF(ISNUMBER(SEARCH("CYHALOTHRI",L546)),"Cyhalothrin",IF(ISNUMBER(SEARCH("ACEFATO",L546)),"Acephate",IF(ISNUMBER(SEARCH("ACEPHATE",L546)),"Acephate",IF(ISNUMBER(SEARCH("MICROTHIOL",L546)),"Sulfur",IF(ISNUMBER(SEARCH("PROPICONAZOLE",L546)),"Propiconazole",IF(ISNUMBER(SEARCH("METHOMYL",L546)),"Methomyl",IF(ISNUMBER(SEARCH("IMIDACLOPRID",L546)),"Imidacloprid",IF(ISNUMBER(SEARCH("ZONIC",L546)),"Amicarbazone",IF(ISNUMBER(SEARCH("CRESCENDO",L546)),"Triclopyr-Butyric",IF(ISNUMBER(SEARCH("IMAZETHAPYR",L546)),"Imazethapyr",IF(ISNUMBER(SEARCH("TRICLOPYR",L546)),"Triclopyr",IF(ISNUMBER(SEARCH("ISOPROPYLAMINE",L546)),"Isopropylamine",IF(ISNUMBER(SEARCH("ABAMECTIM",L546)),"Abamectin",IF(ISNUMBER(SEARCH("SPERTO",L546)),"Bifenthrin","FIX IT!")))))))))))))))))))</f>
        <v>Sulfur</v>
      </c>
      <c r="Q546" t="s">
        <v>3279</v>
      </c>
      <c r="R546" t="s">
        <v>3216</v>
      </c>
      <c r="S546">
        <f t="shared" si="28"/>
        <v>8.6051114361930985</v>
      </c>
      <c r="T546" t="s">
        <v>3297</v>
      </c>
      <c r="U546" t="s">
        <v>3281</v>
      </c>
      <c r="V546" t="s">
        <v>3198</v>
      </c>
    </row>
    <row r="547" spans="1:22" ht="22" customHeight="1" x14ac:dyDescent="0.3">
      <c r="A547" s="5">
        <v>43778</v>
      </c>
      <c r="B547" s="16" t="str">
        <f t="shared" si="26"/>
        <v>November, 2019</v>
      </c>
      <c r="C547" s="16" t="str">
        <f t="shared" si="27"/>
        <v>November, 2019´</v>
      </c>
      <c r="D547" s="6" t="s">
        <v>107</v>
      </c>
      <c r="E547" s="11" t="s">
        <v>3320</v>
      </c>
      <c r="F547" s="6" t="s">
        <v>56</v>
      </c>
      <c r="G547" s="6" t="s">
        <v>108</v>
      </c>
      <c r="H547" s="6" t="s">
        <v>113</v>
      </c>
      <c r="I547" s="6" t="s">
        <v>45</v>
      </c>
      <c r="J547" s="6" t="s">
        <v>34</v>
      </c>
      <c r="K547" s="6" t="s">
        <v>135</v>
      </c>
      <c r="L547" s="6" t="s">
        <v>821</v>
      </c>
      <c r="M547" s="7">
        <v>22630</v>
      </c>
      <c r="N547" s="7">
        <v>22.63</v>
      </c>
      <c r="O547" s="7">
        <v>395000</v>
      </c>
      <c r="P547" t="str">
        <f t="shared" si="29"/>
        <v>Cyhalothrin</v>
      </c>
      <c r="Q547" t="s">
        <v>3248</v>
      </c>
      <c r="R547" t="s">
        <v>3237</v>
      </c>
      <c r="S547">
        <f t="shared" si="28"/>
        <v>17.454706142288998</v>
      </c>
      <c r="T547" t="s">
        <v>3214</v>
      </c>
      <c r="U547" t="s">
        <v>3288</v>
      </c>
      <c r="V547" t="s">
        <v>3198</v>
      </c>
    </row>
    <row r="548" spans="1:22" ht="22" customHeight="1" x14ac:dyDescent="0.3">
      <c r="A548" s="2">
        <v>43778</v>
      </c>
      <c r="B548" s="16" t="str">
        <f t="shared" si="26"/>
        <v>November, 2019</v>
      </c>
      <c r="C548" s="16" t="str">
        <f t="shared" si="27"/>
        <v>November, 2019´</v>
      </c>
      <c r="D548" s="3" t="s">
        <v>31</v>
      </c>
      <c r="E548" s="11" t="s">
        <v>3320</v>
      </c>
      <c r="F548" s="3" t="s">
        <v>32</v>
      </c>
      <c r="G548" s="3" t="s">
        <v>200</v>
      </c>
      <c r="H548" s="3" t="s">
        <v>133</v>
      </c>
      <c r="I548" s="3" t="s">
        <v>45</v>
      </c>
      <c r="J548" s="3" t="s">
        <v>34</v>
      </c>
      <c r="K548" s="3" t="s">
        <v>145</v>
      </c>
      <c r="L548" s="3" t="s">
        <v>826</v>
      </c>
      <c r="M548" s="4">
        <v>58800</v>
      </c>
      <c r="N548" s="4">
        <v>58.8</v>
      </c>
      <c r="O548" s="4">
        <v>996000</v>
      </c>
      <c r="P548" t="str">
        <f t="shared" si="29"/>
        <v>Bifenthrin</v>
      </c>
      <c r="Q548" t="s">
        <v>3238</v>
      </c>
      <c r="R548" t="s">
        <v>3243</v>
      </c>
      <c r="S548">
        <f t="shared" si="28"/>
        <v>16.938775510204081</v>
      </c>
      <c r="T548" t="s">
        <v>3304</v>
      </c>
      <c r="U548" t="s">
        <v>3281</v>
      </c>
      <c r="V548" t="s">
        <v>3198</v>
      </c>
    </row>
    <row r="549" spans="1:22" ht="22" customHeight="1" x14ac:dyDescent="0.3">
      <c r="A549" s="5">
        <v>43778</v>
      </c>
      <c r="B549" s="16" t="str">
        <f t="shared" si="26"/>
        <v>November, 2019</v>
      </c>
      <c r="C549" s="16" t="str">
        <f t="shared" si="27"/>
        <v>November, 2019´</v>
      </c>
      <c r="D549" s="6" t="s">
        <v>31</v>
      </c>
      <c r="E549" s="11" t="s">
        <v>3320</v>
      </c>
      <c r="F549" s="6" t="s">
        <v>32</v>
      </c>
      <c r="G549" s="6" t="s">
        <v>131</v>
      </c>
      <c r="H549" s="6" t="s">
        <v>113</v>
      </c>
      <c r="I549" s="6" t="s">
        <v>45</v>
      </c>
      <c r="J549" s="6" t="s">
        <v>34</v>
      </c>
      <c r="K549" s="6" t="s">
        <v>135</v>
      </c>
      <c r="L549" s="6" t="s">
        <v>827</v>
      </c>
      <c r="M549" s="7">
        <v>21375</v>
      </c>
      <c r="N549" s="7">
        <v>21.38</v>
      </c>
      <c r="O549" s="7">
        <v>373000</v>
      </c>
      <c r="P549" t="str">
        <f t="shared" si="29"/>
        <v>Cyhalothrin</v>
      </c>
      <c r="Q549" t="s">
        <v>3248</v>
      </c>
      <c r="R549" t="s">
        <v>3237</v>
      </c>
      <c r="S549">
        <f t="shared" si="28"/>
        <v>17.450292397660817</v>
      </c>
      <c r="T549" t="s">
        <v>3214</v>
      </c>
      <c r="U549" t="s">
        <v>3288</v>
      </c>
      <c r="V549" t="s">
        <v>3198</v>
      </c>
    </row>
    <row r="550" spans="1:22" ht="22" customHeight="1" x14ac:dyDescent="0.3">
      <c r="A550" s="2">
        <v>43778</v>
      </c>
      <c r="B550" s="16" t="str">
        <f t="shared" si="26"/>
        <v>November, 2019</v>
      </c>
      <c r="C550" s="16" t="str">
        <f t="shared" si="27"/>
        <v>November, 2019´</v>
      </c>
      <c r="D550" s="3" t="s">
        <v>31</v>
      </c>
      <c r="E550" s="11" t="s">
        <v>3320</v>
      </c>
      <c r="F550" s="3" t="s">
        <v>32</v>
      </c>
      <c r="G550" s="3" t="s">
        <v>200</v>
      </c>
      <c r="H550" s="3" t="s">
        <v>113</v>
      </c>
      <c r="I550" s="3" t="s">
        <v>45</v>
      </c>
      <c r="J550" s="3" t="s">
        <v>34</v>
      </c>
      <c r="K550" s="3" t="s">
        <v>145</v>
      </c>
      <c r="L550" s="3" t="s">
        <v>828</v>
      </c>
      <c r="M550" s="4">
        <v>39200</v>
      </c>
      <c r="N550" s="4">
        <v>39.200000000000003</v>
      </c>
      <c r="O550" s="4">
        <v>664000</v>
      </c>
      <c r="P550" t="str">
        <f t="shared" si="29"/>
        <v>Bifenthrin</v>
      </c>
      <c r="Q550" t="s">
        <v>3238</v>
      </c>
      <c r="R550" t="s">
        <v>3243</v>
      </c>
      <c r="S550">
        <f t="shared" si="28"/>
        <v>16.938775510204081</v>
      </c>
      <c r="T550" t="s">
        <v>3214</v>
      </c>
      <c r="U550" t="s">
        <v>3288</v>
      </c>
      <c r="V550" t="s">
        <v>3198</v>
      </c>
    </row>
    <row r="551" spans="1:22" ht="22" customHeight="1" x14ac:dyDescent="0.3">
      <c r="A551" s="5">
        <v>43778</v>
      </c>
      <c r="B551" s="16" t="str">
        <f t="shared" si="26"/>
        <v>November, 2019</v>
      </c>
      <c r="C551" s="16" t="str">
        <f t="shared" si="27"/>
        <v>November, 2019´</v>
      </c>
      <c r="D551" s="6" t="s">
        <v>31</v>
      </c>
      <c r="E551" s="11" t="s">
        <v>3320</v>
      </c>
      <c r="F551" s="6" t="s">
        <v>32</v>
      </c>
      <c r="G551" s="6" t="s">
        <v>200</v>
      </c>
      <c r="H551" s="6" t="s">
        <v>113</v>
      </c>
      <c r="I551" s="6" t="s">
        <v>45</v>
      </c>
      <c r="J551" s="6" t="s">
        <v>34</v>
      </c>
      <c r="K551" s="6" t="s">
        <v>145</v>
      </c>
      <c r="L551" s="6" t="s">
        <v>829</v>
      </c>
      <c r="M551" s="7">
        <v>36362</v>
      </c>
      <c r="N551" s="7">
        <v>36.36</v>
      </c>
      <c r="O551" s="7">
        <v>616000</v>
      </c>
      <c r="P551" t="str">
        <f t="shared" si="29"/>
        <v>Bifenthrin</v>
      </c>
      <c r="Q551" t="s">
        <v>3238</v>
      </c>
      <c r="R551" t="s">
        <v>3243</v>
      </c>
      <c r="S551">
        <f t="shared" si="28"/>
        <v>16.940762334305045</v>
      </c>
      <c r="T551" t="s">
        <v>3217</v>
      </c>
      <c r="U551" t="s">
        <v>3215</v>
      </c>
      <c r="V551" t="s">
        <v>3198</v>
      </c>
    </row>
    <row r="552" spans="1:22" ht="22" customHeight="1" x14ac:dyDescent="0.3">
      <c r="A552" s="2">
        <v>43778</v>
      </c>
      <c r="B552" s="16" t="str">
        <f t="shared" si="26"/>
        <v>November, 2019</v>
      </c>
      <c r="C552" s="16" t="str">
        <f t="shared" si="27"/>
        <v>November, 2019´</v>
      </c>
      <c r="D552" s="3" t="s">
        <v>107</v>
      </c>
      <c r="E552" s="11" t="s">
        <v>3320</v>
      </c>
      <c r="F552" s="3" t="s">
        <v>56</v>
      </c>
      <c r="G552" s="3" t="s">
        <v>108</v>
      </c>
      <c r="H552" s="3" t="s">
        <v>113</v>
      </c>
      <c r="I552" s="3" t="s">
        <v>45</v>
      </c>
      <c r="J552" s="3" t="s">
        <v>34</v>
      </c>
      <c r="K552" s="3" t="s">
        <v>135</v>
      </c>
      <c r="L552" s="3" t="s">
        <v>821</v>
      </c>
      <c r="M552" s="4">
        <v>22630</v>
      </c>
      <c r="N552" s="4">
        <v>22.63</v>
      </c>
      <c r="O552" s="4">
        <v>395000</v>
      </c>
      <c r="P552" t="str">
        <f t="shared" si="29"/>
        <v>Cyhalothrin</v>
      </c>
      <c r="Q552" t="s">
        <v>3248</v>
      </c>
      <c r="R552" t="s">
        <v>3237</v>
      </c>
      <c r="S552">
        <f t="shared" si="28"/>
        <v>17.454706142288998</v>
      </c>
      <c r="T552" t="s">
        <v>3294</v>
      </c>
      <c r="U552" t="s">
        <v>3215</v>
      </c>
      <c r="V552" t="s">
        <v>3243</v>
      </c>
    </row>
    <row r="553" spans="1:22" ht="22" customHeight="1" x14ac:dyDescent="0.3">
      <c r="A553" s="5">
        <v>43778</v>
      </c>
      <c r="B553" s="16" t="str">
        <f t="shared" si="26"/>
        <v>November, 2019</v>
      </c>
      <c r="C553" s="16" t="str">
        <f t="shared" si="27"/>
        <v>November, 2019´</v>
      </c>
      <c r="D553" s="6" t="s">
        <v>107</v>
      </c>
      <c r="E553" s="11" t="s">
        <v>3320</v>
      </c>
      <c r="F553" s="6" t="s">
        <v>56</v>
      </c>
      <c r="G553" s="6" t="s">
        <v>108</v>
      </c>
      <c r="H553" s="6" t="s">
        <v>133</v>
      </c>
      <c r="I553" s="6" t="s">
        <v>45</v>
      </c>
      <c r="J553" s="6" t="s">
        <v>34</v>
      </c>
      <c r="K553" s="6" t="s">
        <v>345</v>
      </c>
      <c r="L553" s="6" t="s">
        <v>830</v>
      </c>
      <c r="M553" s="7">
        <v>12620</v>
      </c>
      <c r="N553" s="7">
        <v>12.62</v>
      </c>
      <c r="O553" s="7">
        <v>214000</v>
      </c>
      <c r="P553" t="str">
        <f>IF(ISNUMBER(SEARCH("IMAZETAPYR",L553)),"Imazetapyr",IF(ISNUMBER(SEARCH("VITAVAX",L553)),"Carboxin",IF(ISNUMBER(SEARCH("CARBOXIN",L553)),"Carboxin",IF(ISNUMBER(SEARCH("CONDAX",L553)),"Imazetapyr",IF(ISNUMBER(SEARCH("CLETHODIM",L553)),"Clethodim",IF(ISNUMBER(SEARCH("JACARE",L553)),"2,4-D Acid",IF(ISNUMBER(SEARCH("LEOPARD",L553)),"Picloram",IF(ISNUMBER(SEARCH("ZOXYSTROBIN",L553)),"Azoxystrobin",IF(ISNUMBER(SEARCH("MANCOZEB",L553)),"Mancozeb",IF(ISNUMBER(SEARCH("AZOXYS",L553)),"Azoxystrobin",IF(ISNUMBER(SEARCH("FIPRON",L553)),"Fipronil",IF(ISNUMBER(SEARCH("ACEF",L553)),"Acephate",IF(ISNUMBER(SEARCH("ACETAMIPRID",L553)),"Acetamiprid",IF(ISNUMBER(SEARCH("ALUMINIUM PHOSPHIDE",L553)),"Aluminium Phosphide",IF(ISNUMBER(SEARCH("RANMAN",L553)),"Cyazofamid",IF(ISNUMBER(SEARCH("BIFENTRINA",L553)),"Bifenthrin","FIX IT!"))))))))))))))))</f>
        <v>Aluminium Phosphide</v>
      </c>
      <c r="Q553" t="s">
        <v>3235</v>
      </c>
      <c r="R553" t="s">
        <v>3216</v>
      </c>
      <c r="S553">
        <f t="shared" si="28"/>
        <v>16.957210776545168</v>
      </c>
      <c r="T553" t="s">
        <v>3217</v>
      </c>
      <c r="U553" t="s">
        <v>3215</v>
      </c>
      <c r="V553" t="s">
        <v>3198</v>
      </c>
    </row>
    <row r="554" spans="1:22" ht="22" customHeight="1" x14ac:dyDescent="0.3">
      <c r="A554" s="2">
        <v>43778</v>
      </c>
      <c r="B554" s="16" t="str">
        <f t="shared" si="26"/>
        <v>November, 2019</v>
      </c>
      <c r="C554" s="16" t="str">
        <f t="shared" si="27"/>
        <v>November, 2019´</v>
      </c>
      <c r="D554" s="3" t="s">
        <v>31</v>
      </c>
      <c r="E554" s="11" t="s">
        <v>3320</v>
      </c>
      <c r="F554" s="3" t="s">
        <v>32</v>
      </c>
      <c r="G554" s="3" t="s">
        <v>131</v>
      </c>
      <c r="H554" s="3" t="s">
        <v>113</v>
      </c>
      <c r="I554" s="3" t="s">
        <v>45</v>
      </c>
      <c r="J554" s="3" t="s">
        <v>34</v>
      </c>
      <c r="K554" s="3" t="s">
        <v>145</v>
      </c>
      <c r="L554" s="3" t="s">
        <v>831</v>
      </c>
      <c r="M554" s="4">
        <v>8100</v>
      </c>
      <c r="N554" s="4">
        <v>8.1</v>
      </c>
      <c r="O554" s="4">
        <v>137000</v>
      </c>
      <c r="P554" t="str">
        <f>IF(ISNUMBER(SEARCH("BIORISK",L554)),"Fertilizer",IF(ISNUMBER(SEARCH("DIFLUBENZURON",L554)),"Diflubenzuron",IF(ISNUMBER(SEARCH("K-TIONIC",L554)),"Fulvic Acids Fertilizers",IF(ISNUMBER(SEARCH("INICIATE",L554)),"Fipronil",IF(ISNUMBER(SEARCH("FIPRONIL",L554)),"Fipronil",IF(ISNUMBER(SEARCH("STAGE",L554)),"Clomazone",IF(ISNUMBER(SEARCH("CLOMAZONE",L554)),"Clomazone",IF(ISNUMBER(SEARCH("UNIMARK",L554)),"Metribuzin",IF(ISNUMBER(SEARCH("RIBUZIN",L554)),"Metribuzin",IF(ISNUMBER(SEARCH("UNITOP",L554)),"Not Identified","FIX IT!"))))))))))</f>
        <v>Fipronil</v>
      </c>
      <c r="Q554" t="s">
        <v>3261</v>
      </c>
      <c r="R554" t="s">
        <v>3243</v>
      </c>
      <c r="S554">
        <f t="shared" si="28"/>
        <v>16.913580246913579</v>
      </c>
      <c r="T554" t="s">
        <v>3294</v>
      </c>
      <c r="U554" t="s">
        <v>3215</v>
      </c>
      <c r="V554" t="s">
        <v>3243</v>
      </c>
    </row>
    <row r="555" spans="1:22" ht="22" customHeight="1" x14ac:dyDescent="0.3">
      <c r="A555" s="5">
        <v>43777</v>
      </c>
      <c r="B555" s="16" t="str">
        <f t="shared" si="26"/>
        <v>November, 2019</v>
      </c>
      <c r="C555" s="16" t="str">
        <f t="shared" si="27"/>
        <v>November, 2019´</v>
      </c>
      <c r="D555" s="6" t="s">
        <v>31</v>
      </c>
      <c r="E555" s="11" t="s">
        <v>3320</v>
      </c>
      <c r="F555" s="6" t="s">
        <v>32</v>
      </c>
      <c r="G555" s="6" t="s">
        <v>727</v>
      </c>
      <c r="H555" s="6" t="s">
        <v>321</v>
      </c>
      <c r="I555" s="6" t="s">
        <v>45</v>
      </c>
      <c r="J555" s="6" t="s">
        <v>34</v>
      </c>
      <c r="K555" s="6" t="s">
        <v>364</v>
      </c>
      <c r="L555" s="6" t="s">
        <v>832</v>
      </c>
      <c r="M555" s="7">
        <v>16680</v>
      </c>
      <c r="N555" s="7">
        <v>16.68</v>
      </c>
      <c r="O555" s="7">
        <v>2310000</v>
      </c>
      <c r="P555" t="str">
        <f>IF(ISNUMBER(SEARCH("DIZONE",L555)),"Diuron",IF(ISNUMBER(SEARCH("GLUFOSINATE",L555)),"Glufosinate",IF(ISNUMBER(SEARCH("LAVA",L555)),"Tebuthiuron",IF(ISNUMBER(SEARCH("CARTAP",L555)),"Cartap Hydrochloride",IF(ISNUMBER(SEARCH("ZARTAN",L555)),"Metsulfuron",IF(ISNUMBER(SEARCH("METSULFURON",L555)),"Metsulfuron",IF(ISNUMBER(SEARCH("CHLORFLUAZURON",L555)),"Chlorfluazuron",IF(ISNUMBER(SEARCH("OMITE",L555)),"Propargite",IF(ISNUMBER(SEARCH("ORIS",L555)),"Amicarbazone",IF(ISNUMBER(SEARCH("AMICARBAZONE",L555)),"Amicarbazone",IF(ISNUMBER(SEARCH("2,4-D",L555)),"2,4-Dichlorophenoxyacetic Acid",IF(ISNUMBER(SEARCH("GLYPHOSATE",L555)),"Glyphosate",IF(ISNUMBER(SEARCH("FOMESAFEN",L555)),"Fomesafen","FIX IT!")))))))))))))</f>
        <v>Amicarbazone</v>
      </c>
      <c r="Q555" t="s">
        <v>3229</v>
      </c>
      <c r="R555" t="s">
        <v>3198</v>
      </c>
      <c r="S555">
        <f t="shared" si="28"/>
        <v>138.48920863309351</v>
      </c>
      <c r="T555" t="s">
        <v>3210</v>
      </c>
      <c r="U555" t="s">
        <v>3267</v>
      </c>
      <c r="V555" t="s">
        <v>3237</v>
      </c>
    </row>
    <row r="556" spans="1:22" ht="22" customHeight="1" x14ac:dyDescent="0.3">
      <c r="A556" s="2">
        <v>43777</v>
      </c>
      <c r="B556" s="16" t="str">
        <f t="shared" si="26"/>
        <v>November, 2019</v>
      </c>
      <c r="C556" s="16" t="str">
        <f t="shared" si="27"/>
        <v>November, 2019´</v>
      </c>
      <c r="D556" s="3" t="s">
        <v>31</v>
      </c>
      <c r="E556" s="11" t="s">
        <v>3320</v>
      </c>
      <c r="F556" s="3" t="s">
        <v>32</v>
      </c>
      <c r="G556" s="3" t="s">
        <v>727</v>
      </c>
      <c r="H556" s="3" t="s">
        <v>321</v>
      </c>
      <c r="I556" s="3" t="s">
        <v>45</v>
      </c>
      <c r="J556" s="3" t="s">
        <v>34</v>
      </c>
      <c r="K556" s="3" t="s">
        <v>364</v>
      </c>
      <c r="L556" s="3" t="s">
        <v>824</v>
      </c>
      <c r="M556" s="4">
        <v>16680</v>
      </c>
      <c r="N556" s="4">
        <v>16.68</v>
      </c>
      <c r="O556" s="4">
        <v>2310000</v>
      </c>
      <c r="P556" t="str">
        <f>IF(ISNUMBER(SEARCH("TRICLON",L554)),"Triclopyr",IF(ISNUMBER(SEARCH("ABAMECTIN",L554)),"Abamectin",IF(ISNUMBER(SEARCH("PERITO",L554)),"Acephate",IF(ISNUMBER(SEARCH("GLUFOSINAT",L554)),"Gluphosinate",IF(ISNUMBER(SEARCH("FIPRONIL",L554)),"Fipronil",IF(ISNUMBER(SEARCH("ZARTAN",L554)),"Metsulfuron-methyl",IF(ISNUMBER(SEARCH("DIFLUBENZURON",L554)),"Diflubenzuron",IF(ISNUMBER(SEARCH("INICIATE",L554)),"Fipronil",IF(ISNUMBER(SEARCH("STAGE",L554)),"Clomazone",IF(ISNUMBER(SEARCH("CLOMAZON",L554)),"Clomazone",IF(ISNUMBER(SEARCH("UNIMARK",L554)),"Metribuzim",IF(ISNUMBER(SEARCH("ANCOSAR",L554)),"Sodium hydrogen Methylarsonate","FIX IT!"))))))))))))</f>
        <v>Fipronil</v>
      </c>
      <c r="Q556" t="s">
        <v>3261</v>
      </c>
      <c r="R556" t="s">
        <v>3243</v>
      </c>
      <c r="S556">
        <f t="shared" si="28"/>
        <v>138.48920863309351</v>
      </c>
      <c r="T556" t="s">
        <v>3208</v>
      </c>
      <c r="U556" t="s">
        <v>3215</v>
      </c>
      <c r="V556" t="s">
        <v>3216</v>
      </c>
    </row>
    <row r="557" spans="1:22" ht="22" customHeight="1" x14ac:dyDescent="0.3">
      <c r="A557" s="5">
        <v>43777</v>
      </c>
      <c r="B557" s="16" t="str">
        <f t="shared" si="26"/>
        <v>November, 2019</v>
      </c>
      <c r="C557" s="16" t="str">
        <f t="shared" si="27"/>
        <v>November, 2019´</v>
      </c>
      <c r="D557" s="6" t="s">
        <v>31</v>
      </c>
      <c r="E557" s="11" t="s">
        <v>3320</v>
      </c>
      <c r="F557" s="6" t="s">
        <v>56</v>
      </c>
      <c r="G557" s="6" t="s">
        <v>625</v>
      </c>
      <c r="H557" s="6" t="s">
        <v>629</v>
      </c>
      <c r="I557" s="6" t="s">
        <v>45</v>
      </c>
      <c r="J557" s="6" t="s">
        <v>34</v>
      </c>
      <c r="K557" s="6" t="s">
        <v>833</v>
      </c>
      <c r="L557" s="14" t="s">
        <v>834</v>
      </c>
      <c r="M557" s="7">
        <v>17200</v>
      </c>
      <c r="N557" s="7">
        <v>17.2</v>
      </c>
      <c r="O557" s="13" t="s">
        <v>3323</v>
      </c>
      <c r="P557" t="str">
        <f>IF(ISNUMBER(SEARCH("NICOSULFURONTECHNICAL",L557)),"Nicosulfuron",IF(ISNUMBER(SEARCH("CITRASHINE",L557)),"General Foods Aditives",IF(ISNUMBER(SEARCH("CHLORIMURON",L557)),"Chlorimuron-ethyl",IF(ISNUMBER(SEARCH("LUFENURON",L557)),"Lufenuron","FIX IT!"))))</f>
        <v>General Foods Aditives</v>
      </c>
      <c r="Q557" t="s">
        <v>3263</v>
      </c>
      <c r="R557" t="s">
        <v>3264</v>
      </c>
      <c r="S557">
        <f t="shared" si="28"/>
        <v>0</v>
      </c>
      <c r="T557" t="s">
        <v>3299</v>
      </c>
      <c r="U557" t="s">
        <v>3255</v>
      </c>
      <c r="V557" t="s">
        <v>3198</v>
      </c>
    </row>
    <row r="558" spans="1:22" ht="22" customHeight="1" x14ac:dyDescent="0.3">
      <c r="A558" s="2">
        <v>43777</v>
      </c>
      <c r="B558" s="16" t="str">
        <f t="shared" si="26"/>
        <v>November, 2019</v>
      </c>
      <c r="C558" s="16" t="str">
        <f t="shared" si="27"/>
        <v>November, 2019´</v>
      </c>
      <c r="D558" s="3" t="s">
        <v>31</v>
      </c>
      <c r="E558" s="11" t="s">
        <v>3320</v>
      </c>
      <c r="F558" s="3" t="s">
        <v>32</v>
      </c>
      <c r="G558" s="3" t="s">
        <v>218</v>
      </c>
      <c r="H558" s="3" t="s">
        <v>133</v>
      </c>
      <c r="I558" s="3" t="s">
        <v>45</v>
      </c>
      <c r="J558" s="3" t="s">
        <v>34</v>
      </c>
      <c r="K558" s="3" t="s">
        <v>116</v>
      </c>
      <c r="L558" s="3" t="s">
        <v>835</v>
      </c>
      <c r="M558" s="4">
        <v>76920</v>
      </c>
      <c r="N558" s="4">
        <v>76.92</v>
      </c>
      <c r="O558" s="4">
        <v>1470000</v>
      </c>
      <c r="P558" t="str">
        <f>IF(ISNUMBER(SEARCH("BROWSER",L558)),"Picloran",IF(ISNUMBER(SEARCH("NAVIGATOR",L558)),"Picloran",IF(ISNUMBER(SEARCH("BIOZYME",L558)),"Mineral Fertilizer",IF(ISNUMBER(SEARCH("K-FOL",L558)),"Calcium Citrate",IF(ISNUMBER(SEARCH("FOLTRON",L558)),"NPK Fertilizer",IF(ISNUMBER(SEARCH("CYHALOTHRI",L558)),"Cyhalothrin",IF(ISNUMBER(SEARCH("ACEFATO",L558)),"Acephate",IF(ISNUMBER(SEARCH("ACEPHATE",L558)),"Acephate",IF(ISNUMBER(SEARCH("MICROTHIOL",L558)),"Sulfur",IF(ISNUMBER(SEARCH("PROPICONAZOLE",L558)),"Propiconazole",IF(ISNUMBER(SEARCH("METHOMYL",L558)),"Methomyl",IF(ISNUMBER(SEARCH("IMIDACLOPRID",L558)),"Imidacloprid",IF(ISNUMBER(SEARCH("ZONIC",L558)),"Amicarbazone",IF(ISNUMBER(SEARCH("CRESCENDO",L558)),"Triclopyr-Butyric",IF(ISNUMBER(SEARCH("IMAZETHAPYR",L558)),"Imazethapyr",IF(ISNUMBER(SEARCH("TRICLOPYR",L558)),"Triclopyr",IF(ISNUMBER(SEARCH("ISOPROPYLAMINE",L558)),"Isopropylamine",IF(ISNUMBER(SEARCH("ABAMECTIM",L558)),"Abamectin",IF(ISNUMBER(SEARCH("SPERTO",L558)),"Bifenthrin","FIX IT!")))))))))))))))))))</f>
        <v>Acephate</v>
      </c>
      <c r="Q558" t="s">
        <v>3230</v>
      </c>
      <c r="R558" t="s">
        <v>3243</v>
      </c>
      <c r="S558">
        <f t="shared" si="28"/>
        <v>19.110764430577223</v>
      </c>
      <c r="T558" t="s">
        <v>3292</v>
      </c>
      <c r="U558" t="s">
        <v>3269</v>
      </c>
      <c r="V558" t="s">
        <v>3216</v>
      </c>
    </row>
    <row r="559" spans="1:22" ht="22" customHeight="1" x14ac:dyDescent="0.3">
      <c r="A559" s="5">
        <v>43777</v>
      </c>
      <c r="B559" s="16" t="str">
        <f t="shared" si="26"/>
        <v>November, 2019</v>
      </c>
      <c r="C559" s="16" t="str">
        <f t="shared" si="27"/>
        <v>November, 2019´</v>
      </c>
      <c r="D559" s="6" t="s">
        <v>31</v>
      </c>
      <c r="E559" s="11" t="s">
        <v>3320</v>
      </c>
      <c r="F559" s="6" t="s">
        <v>32</v>
      </c>
      <c r="G559" s="6" t="s">
        <v>755</v>
      </c>
      <c r="H559" s="6" t="s">
        <v>133</v>
      </c>
      <c r="I559" s="6" t="s">
        <v>45</v>
      </c>
      <c r="J559" s="6" t="s">
        <v>34</v>
      </c>
      <c r="K559" s="6" t="s">
        <v>145</v>
      </c>
      <c r="L559" s="6" t="s">
        <v>836</v>
      </c>
      <c r="M559" s="7">
        <v>88500</v>
      </c>
      <c r="N559" s="7">
        <v>88.5</v>
      </c>
      <c r="O559" s="7">
        <v>1499000</v>
      </c>
      <c r="P559" t="str">
        <f>IF(ISNUMBER(SEARCH("NICROSULFURON",L559)),"Nicosulfuron",IF(ISNUMBER(SEARCH("BUTYROLACTONE",L559)),"Butyrolactone",IF(ISNUMBER(SEARCH("MEQUIPAT",L559)),"Mequipat Chloride",IF(ISNUMBER(SEARCH("ENTRINA",L559)),"Bifenthrin",IF(ISNUMBER(SEARCH("ACETAMI",L559)),"Acetamiprid",IF(ISNUMBER(SEARCH("THIODICARB",L559)),"Thiodicarb",IF(ISNUMBER(SEARCH("2 4 D",L559)),"2,4-D Acid",IF(ISNUMBER(SEARCH("CIPERMETRINA",L559)),"Cypermethrin",IF(ISNUMBER(SEARCH("SULFENTRAZONE",L559)),"Sulfenthrazone",IF(ISNUMBER(SEARCH("AKITO",L559)),"Cypermethrin",IF(ISNUMBER(SEARCH("EMINENT",L559)),"Tetraconazole","FIX IT!")))))))))))</f>
        <v>Cypermethrin</v>
      </c>
      <c r="Q559" t="s">
        <v>3249</v>
      </c>
      <c r="R559" t="s">
        <v>3243</v>
      </c>
      <c r="S559">
        <f t="shared" si="28"/>
        <v>16.937853107344633</v>
      </c>
      <c r="T559" t="s">
        <v>3208</v>
      </c>
      <c r="U559" t="s">
        <v>3215</v>
      </c>
      <c r="V559" t="s">
        <v>3216</v>
      </c>
    </row>
    <row r="560" spans="1:22" ht="22" customHeight="1" x14ac:dyDescent="0.3">
      <c r="A560" s="2">
        <v>43776</v>
      </c>
      <c r="B560" s="16" t="str">
        <f t="shared" si="26"/>
        <v>November, 2019</v>
      </c>
      <c r="C560" s="16" t="str">
        <f t="shared" si="27"/>
        <v>November, 2019´</v>
      </c>
      <c r="D560" s="3" t="s">
        <v>126</v>
      </c>
      <c r="E560" s="11" t="s">
        <v>3320</v>
      </c>
      <c r="F560" s="3" t="s">
        <v>56</v>
      </c>
      <c r="G560" s="3" t="s">
        <v>401</v>
      </c>
      <c r="H560" s="3" t="s">
        <v>316</v>
      </c>
      <c r="I560" s="3" t="s">
        <v>45</v>
      </c>
      <c r="J560" s="3" t="s">
        <v>34</v>
      </c>
      <c r="K560" s="3" t="s">
        <v>318</v>
      </c>
      <c r="L560" s="3" t="s">
        <v>837</v>
      </c>
      <c r="M560" s="4">
        <v>265320.01</v>
      </c>
      <c r="N560" s="4">
        <v>265.32</v>
      </c>
      <c r="O560" s="4">
        <v>926000</v>
      </c>
      <c r="P560" t="str">
        <f>IF(ISNUMBER(SEARCH("DIZONE",L560)),"Diuron",IF(ISNUMBER(SEARCH("GLUFOSINATE",L560)),"Glufosinate",IF(ISNUMBER(SEARCH("LAVA",L560)),"Tebuthiuron",IF(ISNUMBER(SEARCH("CARTAP",L560)),"Cartap Hydrochloride",IF(ISNUMBER(SEARCH("ZARTAN",L560)),"Metsulfuron",IF(ISNUMBER(SEARCH("METSULFURON",L560)),"Metsulfuron",IF(ISNUMBER(SEARCH("CHLORFLUAZURON",L560)),"Chlorfluazuron",IF(ISNUMBER(SEARCH("OMITE",L560)),"Propargite",IF(ISNUMBER(SEARCH("ORIS",L560)),"Amicarbazone",IF(ISNUMBER(SEARCH("AMICARBAZONE",L560)),"Amicarbazone",IF(ISNUMBER(SEARCH("2,4-D",L560)),"2,4-Dichlorophenoxyacetic Acid",IF(ISNUMBER(SEARCH("GLYPHOSATE",L560)),"Glyphosate",IF(ISNUMBER(SEARCH("FOMESAFEN",L560)),"Fomesafen","FIX IT!")))))))))))))</f>
        <v>Glyphosate</v>
      </c>
      <c r="Q560" t="s">
        <v>3218</v>
      </c>
      <c r="R560" t="s">
        <v>3198</v>
      </c>
      <c r="S560">
        <f t="shared" si="28"/>
        <v>3.490125000372192</v>
      </c>
      <c r="T560" t="s">
        <v>3299</v>
      </c>
      <c r="U560" t="s">
        <v>3255</v>
      </c>
      <c r="V560" t="s">
        <v>3198</v>
      </c>
    </row>
    <row r="561" spans="1:22" ht="22" customHeight="1" x14ac:dyDescent="0.3">
      <c r="A561" s="5">
        <v>43776</v>
      </c>
      <c r="B561" s="16" t="str">
        <f t="shared" si="26"/>
        <v>November, 2019</v>
      </c>
      <c r="C561" s="16" t="str">
        <f t="shared" si="27"/>
        <v>November, 2019´</v>
      </c>
      <c r="D561" s="6" t="s">
        <v>126</v>
      </c>
      <c r="E561" s="11" t="s">
        <v>3320</v>
      </c>
      <c r="F561" s="6" t="s">
        <v>56</v>
      </c>
      <c r="G561" s="6" t="s">
        <v>401</v>
      </c>
      <c r="H561" s="6" t="s">
        <v>316</v>
      </c>
      <c r="I561" s="6" t="s">
        <v>45</v>
      </c>
      <c r="J561" s="6" t="s">
        <v>34</v>
      </c>
      <c r="K561" s="6" t="s">
        <v>318</v>
      </c>
      <c r="L561" s="6" t="s">
        <v>331</v>
      </c>
      <c r="M561" s="7">
        <v>241200</v>
      </c>
      <c r="N561" s="7">
        <v>241.2</v>
      </c>
      <c r="O561" s="7">
        <v>842000</v>
      </c>
      <c r="P561" t="str">
        <f>IF(ISNUMBER(SEARCH("DIZONE",L561)),"Diuron",IF(ISNUMBER(SEARCH("GLUFOSINATE",L561)),"Glufosinate",IF(ISNUMBER(SEARCH("LAVA",L561)),"Tebuthiuron",IF(ISNUMBER(SEARCH("CARTAP",L561)),"Cartap Hydrochloride",IF(ISNUMBER(SEARCH("ZARTAN",L561)),"Metsulfuron",IF(ISNUMBER(SEARCH("METSULFURON",L561)),"Metsulfuron",IF(ISNUMBER(SEARCH("CHLORFLUAZURON",L561)),"Chlorfluazuron",IF(ISNUMBER(SEARCH("OMITE",L561)),"Propargite",IF(ISNUMBER(SEARCH("ORIS",L561)),"Amicarbazone",IF(ISNUMBER(SEARCH("AMICARBAZONE",L561)),"Amicarbazone",IF(ISNUMBER(SEARCH("2,4-D",L561)),"2,4-Dichlorophenoxyacetic Acid",IF(ISNUMBER(SEARCH("GLYPHOSATE",L561)),"Glyphosate",IF(ISNUMBER(SEARCH("FOMESAFEN",L561)),"Fomesafen","FIX IT!")))))))))))))</f>
        <v>Glyphosate</v>
      </c>
      <c r="Q561" t="s">
        <v>3218</v>
      </c>
      <c r="R561" t="s">
        <v>3198</v>
      </c>
      <c r="S561">
        <f t="shared" si="28"/>
        <v>3.4908789386401327</v>
      </c>
      <c r="T561" t="s">
        <v>3292</v>
      </c>
      <c r="U561" t="s">
        <v>3269</v>
      </c>
      <c r="V561" t="s">
        <v>3216</v>
      </c>
    </row>
    <row r="562" spans="1:22" ht="22" customHeight="1" x14ac:dyDescent="0.3">
      <c r="A562" s="2">
        <v>43776</v>
      </c>
      <c r="B562" s="16" t="str">
        <f t="shared" si="26"/>
        <v>November, 2019</v>
      </c>
      <c r="C562" s="16" t="str">
        <f t="shared" si="27"/>
        <v>November, 2019´</v>
      </c>
      <c r="D562" s="3" t="s">
        <v>31</v>
      </c>
      <c r="E562" s="11" t="s">
        <v>3320</v>
      </c>
      <c r="F562" s="3" t="s">
        <v>32</v>
      </c>
      <c r="G562" s="3" t="s">
        <v>244</v>
      </c>
      <c r="H562" s="3" t="s">
        <v>474</v>
      </c>
      <c r="I562" s="3" t="s">
        <v>45</v>
      </c>
      <c r="J562" s="3" t="s">
        <v>34</v>
      </c>
      <c r="K562" s="3" t="s">
        <v>187</v>
      </c>
      <c r="L562" s="3" t="s">
        <v>759</v>
      </c>
      <c r="M562" s="4">
        <v>48800</v>
      </c>
      <c r="N562" s="4">
        <v>48.8</v>
      </c>
      <c r="O562" s="4">
        <v>485000</v>
      </c>
      <c r="P562" t="str">
        <f>IF(ISNUMBER(SEARCH("GLIFOSATO",L562)),"Glyphosate",IF(ISNUMBER(SEARCH("TRICLON",L562)),"Triclopyr",IF(ISNUMBER(SEARCH("ABAMECTIN",L562)),"Abamectin",IF(ISNUMBER(SEARCH("ANCOSAR",L562)),"Sodium Hydrogen Methylarsonate",IF(ISNUMBER(SEARCH("PERITO",L562)),"Acephate","FIX IT!")))))</f>
        <v>Sodium Hydrogen Methylarsonate</v>
      </c>
      <c r="Q562" t="s">
        <v>3281</v>
      </c>
      <c r="R562" t="s">
        <v>3198</v>
      </c>
      <c r="S562">
        <f t="shared" si="28"/>
        <v>9.9385245901639347</v>
      </c>
      <c r="T562" t="s">
        <v>3294</v>
      </c>
      <c r="U562" t="s">
        <v>3215</v>
      </c>
      <c r="V562" t="s">
        <v>3243</v>
      </c>
    </row>
    <row r="563" spans="1:22" ht="22" customHeight="1" x14ac:dyDescent="0.3">
      <c r="A563" s="5">
        <v>43775</v>
      </c>
      <c r="B563" s="16" t="str">
        <f t="shared" si="26"/>
        <v>November, 2019</v>
      </c>
      <c r="C563" s="16" t="str">
        <f t="shared" si="27"/>
        <v>November, 2019´</v>
      </c>
      <c r="D563" s="6" t="s">
        <v>31</v>
      </c>
      <c r="E563" s="11" t="s">
        <v>3320</v>
      </c>
      <c r="F563" s="6" t="s">
        <v>32</v>
      </c>
      <c r="G563" s="6" t="s">
        <v>36</v>
      </c>
      <c r="H563" s="6" t="s">
        <v>42</v>
      </c>
      <c r="I563" s="6" t="s">
        <v>45</v>
      </c>
      <c r="J563" s="6" t="s">
        <v>34</v>
      </c>
      <c r="K563" s="6" t="s">
        <v>48</v>
      </c>
      <c r="L563" s="6" t="s">
        <v>838</v>
      </c>
      <c r="M563" s="7">
        <v>46506</v>
      </c>
      <c r="N563" s="7">
        <v>46.51</v>
      </c>
      <c r="O563" s="7">
        <v>956000</v>
      </c>
      <c r="P563" t="s">
        <v>3214</v>
      </c>
      <c r="Q563" t="s">
        <v>3288</v>
      </c>
      <c r="R563" t="s">
        <v>3198</v>
      </c>
      <c r="S563">
        <f t="shared" si="28"/>
        <v>20.556487334967532</v>
      </c>
      <c r="T563" t="s">
        <v>3226</v>
      </c>
      <c r="U563" t="s">
        <v>3261</v>
      </c>
      <c r="V563" t="s">
        <v>3243</v>
      </c>
    </row>
    <row r="564" spans="1:22" ht="22" customHeight="1" x14ac:dyDescent="0.3">
      <c r="A564" s="2">
        <v>43775</v>
      </c>
      <c r="B564" s="16" t="str">
        <f t="shared" si="26"/>
        <v>November, 2019</v>
      </c>
      <c r="C564" s="16" t="str">
        <f t="shared" si="27"/>
        <v>November, 2019´</v>
      </c>
      <c r="D564" s="3" t="s">
        <v>31</v>
      </c>
      <c r="E564" s="11" t="s">
        <v>3320</v>
      </c>
      <c r="F564" s="3" t="s">
        <v>32</v>
      </c>
      <c r="G564" s="3" t="s">
        <v>36</v>
      </c>
      <c r="H564" s="3" t="s">
        <v>42</v>
      </c>
      <c r="I564" s="3" t="s">
        <v>45</v>
      </c>
      <c r="J564" s="3" t="s">
        <v>34</v>
      </c>
      <c r="K564" s="3" t="s">
        <v>48</v>
      </c>
      <c r="L564" s="3" t="s">
        <v>839</v>
      </c>
      <c r="M564" s="4">
        <v>96086</v>
      </c>
      <c r="N564" s="4">
        <v>96.09</v>
      </c>
      <c r="O564" s="4">
        <v>1976000</v>
      </c>
      <c r="P564" t="str">
        <f>IF(ISNUMBER(SEARCH("TRICLON",L562)),"Triclopyr",IF(ISNUMBER(SEARCH("ABAMECTIN",L562)),"Abamectin",IF(ISNUMBER(SEARCH("PERITO",L562)),"Acephate",IF(ISNUMBER(SEARCH("GLUFOSINAT",L562)),"Gluphosinate",IF(ISNUMBER(SEARCH("FIPRONIL",L562)),"Fipronil",IF(ISNUMBER(SEARCH("ZARTAN",L562)),"Metsulfuron-methyl",IF(ISNUMBER(SEARCH("DIFLUBENZURON",L562)),"Diflubenzuron",IF(ISNUMBER(SEARCH("INICIATE",L562)),"Fipronil",IF(ISNUMBER(SEARCH("STAGE",L562)),"Clomazone",IF(ISNUMBER(SEARCH("CLOMAZON",L562)),"Clomazone",IF(ISNUMBER(SEARCH("UNIMARK",L562)),"Metribuzim",IF(ISNUMBER(SEARCH("ANCOSAR",L562)),"Sodium hydrogen Methylarsonate","FIX IT!"))))))))))))</f>
        <v>Sodium hydrogen Methylarsonate</v>
      </c>
      <c r="Q564" t="s">
        <v>3281</v>
      </c>
      <c r="R564" t="s">
        <v>3198</v>
      </c>
      <c r="S564">
        <f t="shared" si="28"/>
        <v>20.564910600920008</v>
      </c>
      <c r="T564" t="s">
        <v>3251</v>
      </c>
      <c r="U564" t="s">
        <v>3215</v>
      </c>
      <c r="V564" t="s">
        <v>3253</v>
      </c>
    </row>
    <row r="565" spans="1:22" ht="22" customHeight="1" x14ac:dyDescent="0.3">
      <c r="A565" s="5">
        <v>43775</v>
      </c>
      <c r="B565" s="16" t="str">
        <f t="shared" si="26"/>
        <v>November, 2019</v>
      </c>
      <c r="C565" s="16" t="str">
        <f t="shared" si="27"/>
        <v>November, 2019´</v>
      </c>
      <c r="D565" s="6" t="s">
        <v>31</v>
      </c>
      <c r="E565" s="11" t="s">
        <v>3320</v>
      </c>
      <c r="F565" s="6" t="s">
        <v>32</v>
      </c>
      <c r="G565" s="6" t="s">
        <v>36</v>
      </c>
      <c r="H565" s="6" t="s">
        <v>42</v>
      </c>
      <c r="I565" s="6" t="s">
        <v>45</v>
      </c>
      <c r="J565" s="6" t="s">
        <v>34</v>
      </c>
      <c r="K565" s="6" t="s">
        <v>48</v>
      </c>
      <c r="L565" s="6" t="s">
        <v>840</v>
      </c>
      <c r="M565" s="7">
        <v>172955</v>
      </c>
      <c r="N565" s="7">
        <v>172.96</v>
      </c>
      <c r="O565" s="7">
        <v>3556000</v>
      </c>
      <c r="P565" t="s">
        <v>3214</v>
      </c>
      <c r="Q565" t="s">
        <v>3288</v>
      </c>
      <c r="R565" t="s">
        <v>3198</v>
      </c>
      <c r="S565">
        <f t="shared" si="28"/>
        <v>20.560261339654822</v>
      </c>
      <c r="T565" t="s">
        <v>3202</v>
      </c>
      <c r="U565" t="s">
        <v>3215</v>
      </c>
      <c r="V565" t="s">
        <v>3216</v>
      </c>
    </row>
    <row r="566" spans="1:22" ht="22" customHeight="1" x14ac:dyDescent="0.3">
      <c r="A566" s="2">
        <v>43775</v>
      </c>
      <c r="B566" s="16" t="str">
        <f t="shared" si="26"/>
        <v>November, 2019</v>
      </c>
      <c r="C566" s="16" t="str">
        <f t="shared" si="27"/>
        <v>November, 2019´</v>
      </c>
      <c r="D566" s="3" t="s">
        <v>31</v>
      </c>
      <c r="E566" s="11" t="s">
        <v>3320</v>
      </c>
      <c r="F566" s="3" t="s">
        <v>32</v>
      </c>
      <c r="G566" s="3" t="s">
        <v>36</v>
      </c>
      <c r="H566" s="3" t="s">
        <v>42</v>
      </c>
      <c r="I566" s="3" t="s">
        <v>45</v>
      </c>
      <c r="J566" s="3" t="s">
        <v>34</v>
      </c>
      <c r="K566" s="3" t="s">
        <v>48</v>
      </c>
      <c r="L566" s="3" t="s">
        <v>841</v>
      </c>
      <c r="M566" s="4">
        <v>112937</v>
      </c>
      <c r="N566" s="4">
        <v>112.94</v>
      </c>
      <c r="O566" s="4">
        <v>2322000</v>
      </c>
      <c r="P566" t="s">
        <v>3214</v>
      </c>
      <c r="Q566" t="s">
        <v>3288</v>
      </c>
      <c r="R566" t="s">
        <v>3198</v>
      </c>
      <c r="S566">
        <f t="shared" si="28"/>
        <v>20.560135296669824</v>
      </c>
      <c r="T566" t="s">
        <v>3259</v>
      </c>
      <c r="U566" t="s">
        <v>3230</v>
      </c>
      <c r="V566" t="s">
        <v>3225</v>
      </c>
    </row>
    <row r="567" spans="1:22" ht="22" customHeight="1" x14ac:dyDescent="0.3">
      <c r="A567" s="5">
        <v>43774</v>
      </c>
      <c r="B567" s="16" t="str">
        <f t="shared" si="26"/>
        <v>November, 2019</v>
      </c>
      <c r="C567" s="16" t="str">
        <f t="shared" si="27"/>
        <v>November, 2019´</v>
      </c>
      <c r="D567" s="6" t="s">
        <v>31</v>
      </c>
      <c r="E567" s="11" t="s">
        <v>3320</v>
      </c>
      <c r="F567" s="6" t="s">
        <v>32</v>
      </c>
      <c r="G567" s="6" t="s">
        <v>727</v>
      </c>
      <c r="H567" s="6" t="s">
        <v>321</v>
      </c>
      <c r="I567" s="6" t="s">
        <v>45</v>
      </c>
      <c r="J567" s="6" t="s">
        <v>34</v>
      </c>
      <c r="K567" s="6" t="s">
        <v>323</v>
      </c>
      <c r="L567" s="6" t="s">
        <v>842</v>
      </c>
      <c r="M567" s="7">
        <v>27547</v>
      </c>
      <c r="N567" s="7">
        <v>27.55</v>
      </c>
      <c r="O567" s="7">
        <v>526000</v>
      </c>
      <c r="P567" t="str">
        <f>IF(ISNUMBER(SEARCH("IMAZETAPYR",L567)),"Imazetapyr",IF(ISNUMBER(SEARCH("VITAVAX",L567)),"Carboxin",IF(ISNUMBER(SEARCH("CARBOXIN",L567)),"Carboxin",IF(ISNUMBER(SEARCH("CONDAX",L567)),"Imazetapyr",IF(ISNUMBER(SEARCH("CLETHODIM",L567)),"Clethodim",IF(ISNUMBER(SEARCH("JACARE",L567)),"2,4-D Acid",IF(ISNUMBER(SEARCH("LEOPARD",L567)),"Picloram",IF(ISNUMBER(SEARCH("ZOXYSTROBIN",L567)),"Azoxystrobin",IF(ISNUMBER(SEARCH("MANCOZEB",L567)),"Mancozeb",IF(ISNUMBER(SEARCH("AZOXYS",L567)),"Azoxystrobin",IF(ISNUMBER(SEARCH("FIPRON",L567)),"Fipronil",IF(ISNUMBER(SEARCH("ACEF",L567)),"Acephate",IF(ISNUMBER(SEARCH("ACETAMIPRID",L567)),"Acetamiprid",IF(ISNUMBER(SEARCH("ALUMINIUM PHOSPHIDE",L567)),"Aluminium Phosphide",IF(ISNUMBER(SEARCH("RANMAN",L567)),"Cyazofamid",IF(ISNUMBER(SEARCH("BIFENTRINA",L567)),"Bifenthrin","FIX IT!"))))))))))))))))</f>
        <v>Clethodim</v>
      </c>
      <c r="Q567" t="s">
        <v>3215</v>
      </c>
      <c r="R567" t="s">
        <v>3198</v>
      </c>
      <c r="S567">
        <f t="shared" si="28"/>
        <v>19.094638254619376</v>
      </c>
      <c r="T567" t="s">
        <v>3295</v>
      </c>
      <c r="U567" t="s">
        <v>3229</v>
      </c>
      <c r="V567" t="s">
        <v>3198</v>
      </c>
    </row>
    <row r="568" spans="1:22" ht="22" customHeight="1" x14ac:dyDescent="0.3">
      <c r="A568" s="2">
        <v>43774</v>
      </c>
      <c r="B568" s="16" t="str">
        <f t="shared" si="26"/>
        <v>November, 2019</v>
      </c>
      <c r="C568" s="16" t="str">
        <f t="shared" si="27"/>
        <v>November, 2019´</v>
      </c>
      <c r="D568" s="3" t="s">
        <v>126</v>
      </c>
      <c r="E568" s="11" t="s">
        <v>3320</v>
      </c>
      <c r="F568" s="3" t="s">
        <v>56</v>
      </c>
      <c r="G568" s="3" t="s">
        <v>160</v>
      </c>
      <c r="H568" s="3" t="s">
        <v>122</v>
      </c>
      <c r="I568" s="3" t="s">
        <v>45</v>
      </c>
      <c r="J568" s="3" t="s">
        <v>34</v>
      </c>
      <c r="K568" s="3" t="s">
        <v>163</v>
      </c>
      <c r="L568" s="3" t="s">
        <v>164</v>
      </c>
      <c r="M568" s="4">
        <v>7462</v>
      </c>
      <c r="N568" s="4">
        <v>7.46</v>
      </c>
      <c r="O568" s="4">
        <v>172000</v>
      </c>
      <c r="P568" t="s">
        <v>3222</v>
      </c>
      <c r="Q568" t="str">
        <f>VLOOKUP(P568,T:V,2,FALSE)</f>
        <v>Not Identified</v>
      </c>
      <c r="R568" t="str">
        <f>VLOOKUP(Q568,U:W,2,FALSE)</f>
        <v>Fungicide</v>
      </c>
      <c r="S568">
        <f t="shared" si="28"/>
        <v>23.050120611096222</v>
      </c>
      <c r="T568" t="s">
        <v>3295</v>
      </c>
      <c r="U568" t="s">
        <v>3229</v>
      </c>
      <c r="V568" t="s">
        <v>3198</v>
      </c>
    </row>
    <row r="569" spans="1:22" ht="22" customHeight="1" x14ac:dyDescent="0.3">
      <c r="A569" s="5">
        <v>43774</v>
      </c>
      <c r="B569" s="16" t="str">
        <f t="shared" si="26"/>
        <v>November, 2019</v>
      </c>
      <c r="C569" s="16" t="str">
        <f t="shared" si="27"/>
        <v>November, 2019´</v>
      </c>
      <c r="D569" s="6" t="s">
        <v>31</v>
      </c>
      <c r="E569" s="11" t="s">
        <v>3320</v>
      </c>
      <c r="F569" s="6" t="s">
        <v>56</v>
      </c>
      <c r="G569" s="6" t="s">
        <v>127</v>
      </c>
      <c r="H569" s="6" t="s">
        <v>122</v>
      </c>
      <c r="I569" s="6" t="s">
        <v>45</v>
      </c>
      <c r="J569" s="6" t="s">
        <v>34</v>
      </c>
      <c r="K569" s="6" t="s">
        <v>143</v>
      </c>
      <c r="L569" s="6" t="s">
        <v>576</v>
      </c>
      <c r="M569" s="7">
        <v>21600</v>
      </c>
      <c r="N569" s="7">
        <v>21.6</v>
      </c>
      <c r="O569" s="7">
        <v>167000</v>
      </c>
      <c r="P569" t="str">
        <f>IF(ISNUMBER(SEARCH("BROWSER",L569)),"Picloran",IF(ISNUMBER(SEARCH("NAVIGATOR",L569)),"Picloran",IF(ISNUMBER(SEARCH("BIOZYME",L569)),"Mineral Fertilizer",IF(ISNUMBER(SEARCH("K-FOL",L569)),"Calcium Citrate",IF(ISNUMBER(SEARCH("FOLTRON",L569)),"NPK Fertilizer",IF(ISNUMBER(SEARCH("CYHALOTHRI",L569)),"Cyhalothrin",IF(ISNUMBER(SEARCH("ACEFATO",L569)),"Acephate",IF(ISNUMBER(SEARCH("ACEPHATE",L569)),"Acephate",IF(ISNUMBER(SEARCH("MICROTHIOL",L569)),"Sulfur",IF(ISNUMBER(SEARCH("PROPICONAZOLE",L569)),"Propiconazole",IF(ISNUMBER(SEARCH("METHOMYL",L569)),"Methomyl",IF(ISNUMBER(SEARCH("IMIDACLOPRID",L569)),"Imidacloprid",IF(ISNUMBER(SEARCH("ZONIC",L569)),"Amicarbazone",IF(ISNUMBER(SEARCH("CRESCENDO",L569)),"Triclopyr-Butyric",IF(ISNUMBER(SEARCH("IMAZETHAPYR",L569)),"Imazethapyr",IF(ISNUMBER(SEARCH("TRICLOPYR",L569)),"Triclopyr",IF(ISNUMBER(SEARCH("ISOPROPYLAMINE",L569)),"Isopropylamine",IF(ISNUMBER(SEARCH("ABAMECTIM",L569)),"Abamectin",IF(ISNUMBER(SEARCH("SPERTO",L569)),"Bifenthrin","FIX IT!")))))))))))))))))))</f>
        <v>Methomyl</v>
      </c>
      <c r="Q569" t="s">
        <v>3215</v>
      </c>
      <c r="R569" t="s">
        <v>3243</v>
      </c>
      <c r="S569">
        <f t="shared" si="28"/>
        <v>7.7314814814814818</v>
      </c>
      <c r="T569" t="s">
        <v>3273</v>
      </c>
      <c r="U569" t="s">
        <v>3274</v>
      </c>
      <c r="V569" t="s">
        <v>3275</v>
      </c>
    </row>
    <row r="570" spans="1:22" ht="22" customHeight="1" x14ac:dyDescent="0.3">
      <c r="A570" s="2">
        <v>43774</v>
      </c>
      <c r="B570" s="16" t="str">
        <f t="shared" si="26"/>
        <v>November, 2019</v>
      </c>
      <c r="C570" s="16" t="str">
        <f t="shared" si="27"/>
        <v>November, 2019´</v>
      </c>
      <c r="D570" s="3" t="s">
        <v>31</v>
      </c>
      <c r="E570" s="11" t="s">
        <v>3320</v>
      </c>
      <c r="F570" s="3" t="s">
        <v>32</v>
      </c>
      <c r="G570" s="3" t="s">
        <v>727</v>
      </c>
      <c r="H570" s="3" t="s">
        <v>321</v>
      </c>
      <c r="I570" s="3" t="s">
        <v>45</v>
      </c>
      <c r="J570" s="3" t="s">
        <v>34</v>
      </c>
      <c r="K570" s="3" t="s">
        <v>323</v>
      </c>
      <c r="L570" s="13" t="s">
        <v>842</v>
      </c>
      <c r="M570" s="4">
        <v>27547</v>
      </c>
      <c r="N570" s="4">
        <v>27.55</v>
      </c>
      <c r="O570" s="4">
        <v>526000</v>
      </c>
      <c r="P570" t="s">
        <v>3217</v>
      </c>
      <c r="Q570" t="s">
        <v>3215</v>
      </c>
      <c r="R570" t="s">
        <v>3198</v>
      </c>
      <c r="S570">
        <f t="shared" si="28"/>
        <v>19.094638254619376</v>
      </c>
      <c r="T570" t="s">
        <v>3217</v>
      </c>
      <c r="U570" t="s">
        <v>3215</v>
      </c>
      <c r="V570" t="s">
        <v>3198</v>
      </c>
    </row>
    <row r="571" spans="1:22" ht="22" customHeight="1" x14ac:dyDescent="0.3">
      <c r="A571" s="5">
        <v>43774</v>
      </c>
      <c r="B571" s="16" t="str">
        <f t="shared" si="26"/>
        <v>November, 2019</v>
      </c>
      <c r="C571" s="16" t="str">
        <f t="shared" si="27"/>
        <v>November, 2019´</v>
      </c>
      <c r="D571" s="6" t="s">
        <v>31</v>
      </c>
      <c r="E571" s="11" t="s">
        <v>3320</v>
      </c>
      <c r="F571" s="6" t="s">
        <v>56</v>
      </c>
      <c r="G571" s="6" t="s">
        <v>127</v>
      </c>
      <c r="H571" s="6" t="s">
        <v>122</v>
      </c>
      <c r="I571" s="6" t="s">
        <v>45</v>
      </c>
      <c r="J571" s="6" t="s">
        <v>34</v>
      </c>
      <c r="K571" s="6" t="s">
        <v>143</v>
      </c>
      <c r="L571" s="6" t="s">
        <v>576</v>
      </c>
      <c r="M571" s="7">
        <v>21600</v>
      </c>
      <c r="N571" s="7">
        <v>21.6</v>
      </c>
      <c r="O571" s="7">
        <v>167000</v>
      </c>
      <c r="P571" t="str">
        <f>IF(ISNUMBER(SEARCH("BROWSER",L571)),"Picloran",IF(ISNUMBER(SEARCH("NAVIGATOR",L571)),"Picloran",IF(ISNUMBER(SEARCH("BIOZYME",L571)),"Mineral Fertilizer",IF(ISNUMBER(SEARCH("K-FOL",L571)),"Calcium Citrate",IF(ISNUMBER(SEARCH("FOLTRON",L571)),"NPK Fertilizer",IF(ISNUMBER(SEARCH("CYHALOTHRI",L571)),"Cyhalothrin",IF(ISNUMBER(SEARCH("ACEFATO",L571)),"Acephate",IF(ISNUMBER(SEARCH("ACEPHATE",L571)),"Acephate",IF(ISNUMBER(SEARCH("MICROTHIOL",L571)),"Sulfur",IF(ISNUMBER(SEARCH("PROPICONAZOLE",L571)),"Propiconazole",IF(ISNUMBER(SEARCH("METHOMYL",L571)),"Methomyl",IF(ISNUMBER(SEARCH("IMIDACLOPRID",L571)),"Imidacloprid",IF(ISNUMBER(SEARCH("ZONIC",L571)),"Amicarbazone",IF(ISNUMBER(SEARCH("CRESCENDO",L571)),"Triclopyr-Butyric",IF(ISNUMBER(SEARCH("IMAZETHAPYR",L571)),"Imazethapyr",IF(ISNUMBER(SEARCH("TRICLOPYR",L571)),"Triclopyr",IF(ISNUMBER(SEARCH("ISOPROPYLAMINE",L571)),"Isopropylamine",IF(ISNUMBER(SEARCH("ABAMECTIM",L571)),"Abamectin",IF(ISNUMBER(SEARCH("SPERTO",L571)),"Bifenthrin","FIX IT!")))))))))))))))))))</f>
        <v>Methomyl</v>
      </c>
      <c r="Q571" t="s">
        <v>3215</v>
      </c>
      <c r="R571" t="s">
        <v>3243</v>
      </c>
      <c r="S571">
        <f t="shared" si="28"/>
        <v>7.7314814814814818</v>
      </c>
      <c r="T571" t="s">
        <v>3292</v>
      </c>
      <c r="U571" t="s">
        <v>3269</v>
      </c>
      <c r="V571" t="s">
        <v>3216</v>
      </c>
    </row>
    <row r="572" spans="1:22" ht="22" customHeight="1" x14ac:dyDescent="0.3">
      <c r="A572" s="2">
        <v>43774</v>
      </c>
      <c r="B572" s="16" t="str">
        <f t="shared" si="26"/>
        <v>November, 2019</v>
      </c>
      <c r="C572" s="16" t="str">
        <f t="shared" si="27"/>
        <v>November, 2019´</v>
      </c>
      <c r="D572" s="3" t="s">
        <v>31</v>
      </c>
      <c r="E572" s="11" t="s">
        <v>3320</v>
      </c>
      <c r="F572" s="3" t="s">
        <v>56</v>
      </c>
      <c r="G572" s="3" t="s">
        <v>127</v>
      </c>
      <c r="H572" s="3" t="s">
        <v>122</v>
      </c>
      <c r="I572" s="3" t="s">
        <v>45</v>
      </c>
      <c r="J572" s="3" t="s">
        <v>34</v>
      </c>
      <c r="K572" s="3" t="s">
        <v>154</v>
      </c>
      <c r="L572" s="3" t="s">
        <v>843</v>
      </c>
      <c r="M572" s="4">
        <v>13890</v>
      </c>
      <c r="N572" s="4">
        <v>13.89</v>
      </c>
      <c r="O572" s="4">
        <v>506000</v>
      </c>
      <c r="P572" t="s">
        <v>3210</v>
      </c>
      <c r="Q572" t="s">
        <v>3267</v>
      </c>
      <c r="R572" t="s">
        <v>3237</v>
      </c>
      <c r="S572">
        <f t="shared" si="28"/>
        <v>36.429085673146147</v>
      </c>
      <c r="T572" t="s">
        <v>3218</v>
      </c>
      <c r="U572" t="s">
        <v>3218</v>
      </c>
      <c r="V572" t="s">
        <v>3198</v>
      </c>
    </row>
    <row r="573" spans="1:22" ht="22" customHeight="1" x14ac:dyDescent="0.3">
      <c r="A573" s="5">
        <v>43773</v>
      </c>
      <c r="B573" s="16" t="str">
        <f t="shared" si="26"/>
        <v>November, 2019</v>
      </c>
      <c r="C573" s="16" t="str">
        <f t="shared" si="27"/>
        <v>November, 2019´</v>
      </c>
      <c r="D573" s="6" t="s">
        <v>31</v>
      </c>
      <c r="E573" s="11" t="s">
        <v>3320</v>
      </c>
      <c r="F573" s="6" t="s">
        <v>32</v>
      </c>
      <c r="G573" s="6" t="s">
        <v>36</v>
      </c>
      <c r="H573" s="6" t="s">
        <v>42</v>
      </c>
      <c r="I573" s="6" t="s">
        <v>45</v>
      </c>
      <c r="J573" s="6" t="s">
        <v>34</v>
      </c>
      <c r="K573" s="6" t="s">
        <v>48</v>
      </c>
      <c r="L573" s="6" t="s">
        <v>844</v>
      </c>
      <c r="M573" s="7">
        <v>11932</v>
      </c>
      <c r="N573" s="7">
        <v>11.93</v>
      </c>
      <c r="O573" s="7">
        <v>245000</v>
      </c>
      <c r="P573" t="s">
        <v>3208</v>
      </c>
      <c r="Q573" t="s">
        <v>3215</v>
      </c>
      <c r="R573" t="s">
        <v>3216</v>
      </c>
      <c r="S573">
        <f t="shared" si="28"/>
        <v>20.533020449212202</v>
      </c>
      <c r="T573" t="s">
        <v>3226</v>
      </c>
      <c r="U573" t="s">
        <v>3261</v>
      </c>
      <c r="V573" t="s">
        <v>3243</v>
      </c>
    </row>
    <row r="574" spans="1:22" ht="22" customHeight="1" x14ac:dyDescent="0.3">
      <c r="A574" s="2">
        <v>43773</v>
      </c>
      <c r="B574" s="16" t="str">
        <f t="shared" si="26"/>
        <v>November, 2019</v>
      </c>
      <c r="C574" s="16" t="str">
        <f t="shared" si="27"/>
        <v>November, 2019´</v>
      </c>
      <c r="D574" s="3" t="s">
        <v>31</v>
      </c>
      <c r="E574" s="11" t="s">
        <v>3320</v>
      </c>
      <c r="F574" s="3" t="s">
        <v>32</v>
      </c>
      <c r="G574" s="3" t="s">
        <v>36</v>
      </c>
      <c r="H574" s="3" t="s">
        <v>42</v>
      </c>
      <c r="I574" s="3" t="s">
        <v>45</v>
      </c>
      <c r="J574" s="3" t="s">
        <v>34</v>
      </c>
      <c r="K574" s="3" t="s">
        <v>308</v>
      </c>
      <c r="L574" s="3" t="s">
        <v>845</v>
      </c>
      <c r="M574" s="4">
        <v>91060</v>
      </c>
      <c r="N574" s="4">
        <v>91.06</v>
      </c>
      <c r="O574" s="4">
        <v>660000</v>
      </c>
      <c r="P574" t="str">
        <f>IF(ISNUMBER(SEARCH("DIZONE",L574)),"Diuron",IF(ISNUMBER(SEARCH("GLUFOSINATE",L574)),"Glufosinate",IF(ISNUMBER(SEARCH("LAVA",L574)),"Tebuthiuron",IF(ISNUMBER(SEARCH("CARTAP",L574)),"Cartap Hydrochloride",IF(ISNUMBER(SEARCH("ZARTAN",L574)),"Metsulfuron",IF(ISNUMBER(SEARCH("METSULFURON",L574)),"Metsulfuron",IF(ISNUMBER(SEARCH("CHLORFLUAZURON",L574)),"Chlorfluazuron",IF(ISNUMBER(SEARCH("OMITE",L574)),"Propargite",IF(ISNUMBER(SEARCH("ORIS",L574)),"Amicarbazone",IF(ISNUMBER(SEARCH("AMICARBAZONE",L574)),"Amicarbazone",IF(ISNUMBER(SEARCH("2,4-D",L574)),"2,4-Dichlorophenoxyacetic Acid",IF(ISNUMBER(SEARCH("GLYPHOSATE",L574)),"Glyphosate",IF(ISNUMBER(SEARCH("FOMESAFEN",L574)),"Fomesafen","FIX IT!")))))))))))))</f>
        <v>Diuron</v>
      </c>
      <c r="Q574" t="s">
        <v>3255</v>
      </c>
      <c r="R574" t="s">
        <v>3198</v>
      </c>
      <c r="S574">
        <f t="shared" si="28"/>
        <v>7.2479683725016475</v>
      </c>
      <c r="T574" t="s">
        <v>3295</v>
      </c>
      <c r="U574" t="s">
        <v>3229</v>
      </c>
      <c r="V574" t="s">
        <v>3198</v>
      </c>
    </row>
    <row r="575" spans="1:22" ht="22" customHeight="1" x14ac:dyDescent="0.3">
      <c r="A575" s="5">
        <v>43773</v>
      </c>
      <c r="B575" s="16" t="str">
        <f t="shared" si="26"/>
        <v>November, 2019</v>
      </c>
      <c r="C575" s="16" t="str">
        <f t="shared" si="27"/>
        <v>November, 2019´</v>
      </c>
      <c r="D575" s="6" t="s">
        <v>31</v>
      </c>
      <c r="E575" s="11" t="s">
        <v>3320</v>
      </c>
      <c r="F575" s="6" t="s">
        <v>56</v>
      </c>
      <c r="G575" s="6" t="s">
        <v>77</v>
      </c>
      <c r="H575" s="6" t="s">
        <v>82</v>
      </c>
      <c r="I575" s="6" t="s">
        <v>45</v>
      </c>
      <c r="J575" s="6" t="s">
        <v>34</v>
      </c>
      <c r="K575" s="6" t="s">
        <v>84</v>
      </c>
      <c r="L575" s="6" t="s">
        <v>846</v>
      </c>
      <c r="M575" s="7">
        <v>127572</v>
      </c>
      <c r="N575" s="7">
        <v>127.57</v>
      </c>
      <c r="O575" s="7">
        <v>404000</v>
      </c>
      <c r="P575" t="str">
        <f>IF(ISNUMBER(SEARCH("BROWSER",L575)),"Picloran",IF(ISNUMBER(SEARCH("NAVIGATOR",L575)),"Picloran",IF(ISNUMBER(SEARCH("BIOZYME",L575)),"Mineral Fertilizer",IF(ISNUMBER(SEARCH("K-FOL",L575)),"Calcium Citrate",IF(ISNUMBER(SEARCH("FOLTRON",L575)),"NPK Fertilizer",IF(ISNUMBER(SEARCH("CYHALOTHRI",L575)),"Cyhalothrin",IF(ISNUMBER(SEARCH("ACEFATO",L575)),"Acephate",IF(ISNUMBER(SEARCH("ACEPHATE",L575)),"Acephate",IF(ISNUMBER(SEARCH("MICROTHIOL",L575)),"Sulfur",IF(ISNUMBER(SEARCH("PROPICONAZOLE",L575)),"Propiconazole",IF(ISNUMBER(SEARCH("METHOMYL",L575)),"Methomyl",IF(ISNUMBER(SEARCH("IMIDACLOPRID",L575)),"Imidacloprid",IF(ISNUMBER(SEARCH("ZONIC",L575)),"Amicarbazone",IF(ISNUMBER(SEARCH("CRESCENDO",L575)),"Triclopyr-Butyric",IF(ISNUMBER(SEARCH("IMAZETHAPYR",L575)),"Imazethapyr",IF(ISNUMBER(SEARCH("TRICLOPYR",L575)),"Triclopyr",IF(ISNUMBER(SEARCH("ISOPROPYLAMINE",L575)),"Isopropylamine",IF(ISNUMBER(SEARCH("ABAMECTIM",L575)),"Abamectin",IF(ISNUMBER(SEARCH("SPERTO",L575)),"Bifenthrin","FIX IT!")))))))))))))))))))</f>
        <v>Isopropylamine</v>
      </c>
      <c r="Q575" t="s">
        <v>3269</v>
      </c>
      <c r="R575" t="s">
        <v>3216</v>
      </c>
      <c r="S575">
        <f t="shared" si="28"/>
        <v>3.1668391183018216</v>
      </c>
      <c r="T575" t="s">
        <v>3205</v>
      </c>
      <c r="U575" t="s">
        <v>3238</v>
      </c>
      <c r="V575" t="s">
        <v>3225</v>
      </c>
    </row>
    <row r="576" spans="1:22" ht="22" customHeight="1" x14ac:dyDescent="0.3">
      <c r="A576" s="2">
        <v>43773</v>
      </c>
      <c r="B576" s="16" t="str">
        <f t="shared" si="26"/>
        <v>November, 2019</v>
      </c>
      <c r="C576" s="16" t="str">
        <f t="shared" si="27"/>
        <v>November, 2019´</v>
      </c>
      <c r="D576" s="3" t="s">
        <v>31</v>
      </c>
      <c r="E576" s="11" t="s">
        <v>3320</v>
      </c>
      <c r="F576" s="3" t="s">
        <v>32</v>
      </c>
      <c r="G576" s="3" t="s">
        <v>36</v>
      </c>
      <c r="H576" s="3" t="s">
        <v>42</v>
      </c>
      <c r="I576" s="3" t="s">
        <v>45</v>
      </c>
      <c r="J576" s="3" t="s">
        <v>34</v>
      </c>
      <c r="K576" s="3" t="s">
        <v>48</v>
      </c>
      <c r="L576" s="3" t="s">
        <v>847</v>
      </c>
      <c r="M576" s="4">
        <v>134521</v>
      </c>
      <c r="N576" s="4">
        <v>134.52000000000001</v>
      </c>
      <c r="O576" s="4">
        <v>2766000</v>
      </c>
      <c r="P576" t="s">
        <v>3208</v>
      </c>
      <c r="Q576" t="s">
        <v>3215</v>
      </c>
      <c r="R576" t="s">
        <v>3216</v>
      </c>
      <c r="S576">
        <f t="shared" si="28"/>
        <v>20.561845362434116</v>
      </c>
      <c r="T576" t="s">
        <v>3250</v>
      </c>
      <c r="U576" t="s">
        <v>3248</v>
      </c>
      <c r="V576" t="s">
        <v>3237</v>
      </c>
    </row>
    <row r="577" spans="1:22" ht="22" customHeight="1" x14ac:dyDescent="0.3">
      <c r="A577" s="5">
        <v>43773</v>
      </c>
      <c r="B577" s="16" t="str">
        <f t="shared" si="26"/>
        <v>November, 2019</v>
      </c>
      <c r="C577" s="16" t="str">
        <f t="shared" si="27"/>
        <v>November, 2019´</v>
      </c>
      <c r="D577" s="6" t="s">
        <v>31</v>
      </c>
      <c r="E577" s="11" t="s">
        <v>3320</v>
      </c>
      <c r="F577" s="6" t="s">
        <v>32</v>
      </c>
      <c r="G577" s="6" t="s">
        <v>36</v>
      </c>
      <c r="H577" s="6" t="s">
        <v>42</v>
      </c>
      <c r="I577" s="6" t="s">
        <v>45</v>
      </c>
      <c r="J577" s="6" t="s">
        <v>34</v>
      </c>
      <c r="K577" s="6" t="s">
        <v>308</v>
      </c>
      <c r="L577" s="6" t="s">
        <v>848</v>
      </c>
      <c r="M577" s="7">
        <v>12700</v>
      </c>
      <c r="N577" s="7">
        <v>12.7</v>
      </c>
      <c r="O577" s="7">
        <v>92000</v>
      </c>
      <c r="P577" t="str">
        <f>IF(ISNUMBER(SEARCH("DIZONE",L577)),"Diuron",IF(ISNUMBER(SEARCH("GLUFOSINATE",L577)),"Glufosinate",IF(ISNUMBER(SEARCH("LAVA",L577)),"Tebuthiuron",IF(ISNUMBER(SEARCH("CARTAP",L577)),"Cartap Hydrochloride",IF(ISNUMBER(SEARCH("ZARTAN",L577)),"Metsulfuron",IF(ISNUMBER(SEARCH("METSULFURON",L577)),"Metsulfuron",IF(ISNUMBER(SEARCH("CHLORFLUAZURON",L577)),"Chlorfluazuron",IF(ISNUMBER(SEARCH("OMITE",L577)),"Propargite",IF(ISNUMBER(SEARCH("ORIS",L577)),"Amicarbazone",IF(ISNUMBER(SEARCH("AMICARBAZONE",L577)),"Amicarbazone",IF(ISNUMBER(SEARCH("2,4-D",L577)),"2,4-Dichlorophenoxyacetic Acid",IF(ISNUMBER(SEARCH("GLYPHOSATE",L577)),"Glyphosate",IF(ISNUMBER(SEARCH("FOMESAFEN",L577)),"Fomesafen","FIX IT!")))))))))))))</f>
        <v>Diuron</v>
      </c>
      <c r="Q577" t="s">
        <v>3255</v>
      </c>
      <c r="R577" t="s">
        <v>3198</v>
      </c>
      <c r="S577">
        <f t="shared" si="28"/>
        <v>7.2440944881889759</v>
      </c>
      <c r="T577" t="s">
        <v>3259</v>
      </c>
      <c r="U577" t="s">
        <v>3230</v>
      </c>
      <c r="V577" t="s">
        <v>3225</v>
      </c>
    </row>
    <row r="578" spans="1:22" ht="22" customHeight="1" x14ac:dyDescent="0.3">
      <c r="A578" s="2">
        <v>43773</v>
      </c>
      <c r="B578" s="16" t="str">
        <f t="shared" si="26"/>
        <v>November, 2019</v>
      </c>
      <c r="C578" s="16" t="str">
        <f t="shared" si="27"/>
        <v>November, 2019´</v>
      </c>
      <c r="D578" s="3" t="s">
        <v>31</v>
      </c>
      <c r="E578" s="11" t="s">
        <v>3320</v>
      </c>
      <c r="F578" s="3" t="s">
        <v>56</v>
      </c>
      <c r="G578" s="3" t="s">
        <v>77</v>
      </c>
      <c r="H578" s="3" t="s">
        <v>82</v>
      </c>
      <c r="I578" s="3" t="s">
        <v>45</v>
      </c>
      <c r="J578" s="3" t="s">
        <v>34</v>
      </c>
      <c r="K578" s="3" t="s">
        <v>84</v>
      </c>
      <c r="L578" s="3" t="s">
        <v>849</v>
      </c>
      <c r="M578" s="4">
        <v>117218</v>
      </c>
      <c r="N578" s="4">
        <v>117.22</v>
      </c>
      <c r="O578" s="4">
        <v>372000</v>
      </c>
      <c r="P578" t="str">
        <f>IF(ISNUMBER(SEARCH("BROWSER",L578)),"Picloran",IF(ISNUMBER(SEARCH("NAVIGATOR",L578)),"Picloran",IF(ISNUMBER(SEARCH("BIOZYME",L578)),"Mineral Fertilizer",IF(ISNUMBER(SEARCH("K-FOL",L578)),"Calcium Citrate",IF(ISNUMBER(SEARCH("FOLTRON",L578)),"NPK Fertilizer",IF(ISNUMBER(SEARCH("CYHALOTHRI",L578)),"Cyhalothrin",IF(ISNUMBER(SEARCH("ACEFATO",L578)),"Acephate",IF(ISNUMBER(SEARCH("ACEPHATE",L578)),"Acephate",IF(ISNUMBER(SEARCH("MICROTHIOL",L578)),"Sulfur",IF(ISNUMBER(SEARCH("PROPICONAZOLE",L578)),"Propiconazole",IF(ISNUMBER(SEARCH("METHOMYL",L578)),"Methomyl",IF(ISNUMBER(SEARCH("IMIDACLOPRID",L578)),"Imidacloprid",IF(ISNUMBER(SEARCH("ZONIC",L578)),"Amicarbazone",IF(ISNUMBER(SEARCH("CRESCENDO",L578)),"Triclopyr-Butyric",IF(ISNUMBER(SEARCH("IMAZETHAPYR",L578)),"Imazethapyr",IF(ISNUMBER(SEARCH("TRICLOPYR",L578)),"Triclopyr",IF(ISNUMBER(SEARCH("ISOPROPYLAMINE",L578)),"Isopropylamine",IF(ISNUMBER(SEARCH("ABAMECTIM",L578)),"Abamectin",IF(ISNUMBER(SEARCH("SPERTO",L578)),"Bifenthrin","FIX IT!")))))))))))))))))))</f>
        <v>Isopropylamine</v>
      </c>
      <c r="Q578" t="s">
        <v>3269</v>
      </c>
      <c r="R578" t="s">
        <v>3216</v>
      </c>
      <c r="S578">
        <f t="shared" si="28"/>
        <v>3.1735740244672321</v>
      </c>
      <c r="T578" t="s">
        <v>3203</v>
      </c>
      <c r="U578" t="s">
        <v>3246</v>
      </c>
      <c r="V578" t="s">
        <v>3198</v>
      </c>
    </row>
    <row r="579" spans="1:22" ht="22" customHeight="1" x14ac:dyDescent="0.3">
      <c r="A579" s="5">
        <v>43772</v>
      </c>
      <c r="B579" s="16" t="str">
        <f t="shared" ref="B579:B642" si="30">TEXT(A579, "MMMM, YYYY")</f>
        <v>November, 2019</v>
      </c>
      <c r="C579" s="16" t="str">
        <f t="shared" ref="C579:C642" si="31">B579&amp;"´"</f>
        <v>November, 2019´</v>
      </c>
      <c r="D579" s="6" t="s">
        <v>31</v>
      </c>
      <c r="E579" s="11" t="s">
        <v>3320</v>
      </c>
      <c r="F579" s="6" t="s">
        <v>56</v>
      </c>
      <c r="G579" s="6" t="s">
        <v>175</v>
      </c>
      <c r="H579" s="6" t="s">
        <v>122</v>
      </c>
      <c r="I579" s="6" t="s">
        <v>45</v>
      </c>
      <c r="J579" s="6" t="s">
        <v>34</v>
      </c>
      <c r="K579" s="6" t="s">
        <v>143</v>
      </c>
      <c r="L579" s="6" t="s">
        <v>576</v>
      </c>
      <c r="M579" s="7">
        <v>21400</v>
      </c>
      <c r="N579" s="7">
        <v>21.4</v>
      </c>
      <c r="O579" s="7">
        <v>165000</v>
      </c>
      <c r="P579" t="str">
        <f>IF(ISNUMBER(SEARCH("BROWSER",L579)),"Picloran",IF(ISNUMBER(SEARCH("NAVIGATOR",L579)),"Picloran",IF(ISNUMBER(SEARCH("BIOZYME",L579)),"Mineral Fertilizer",IF(ISNUMBER(SEARCH("K-FOL",L579)),"Calcium Citrate",IF(ISNUMBER(SEARCH("FOLTRON",L579)),"NPK Fertilizer",IF(ISNUMBER(SEARCH("CYHALOTHRI",L579)),"Cyhalothrin",IF(ISNUMBER(SEARCH("ACEFATO",L579)),"Acephate",IF(ISNUMBER(SEARCH("ACEPHATE",L579)),"Acephate",IF(ISNUMBER(SEARCH("MICROTHIOL",L579)),"Sulfur",IF(ISNUMBER(SEARCH("PROPICONAZOLE",L579)),"Propiconazole",IF(ISNUMBER(SEARCH("METHOMYL",L579)),"Methomyl",IF(ISNUMBER(SEARCH("IMIDACLOPRID",L579)),"Imidacloprid",IF(ISNUMBER(SEARCH("ZONIC",L579)),"Amicarbazone",IF(ISNUMBER(SEARCH("CRESCENDO",L579)),"Triclopyr-Butyric",IF(ISNUMBER(SEARCH("IMAZETHAPYR",L579)),"Imazethapyr",IF(ISNUMBER(SEARCH("TRICLOPYR",L579)),"Triclopyr",IF(ISNUMBER(SEARCH("ISOPROPYLAMINE",L579)),"Isopropylamine",IF(ISNUMBER(SEARCH("ABAMECTIM",L579)),"Abamectin",IF(ISNUMBER(SEARCH("SPERTO",L579)),"Bifenthrin","FIX IT!")))))))))))))))))))</f>
        <v>Methomyl</v>
      </c>
      <c r="Q579" t="s">
        <v>3215</v>
      </c>
      <c r="R579" t="s">
        <v>3243</v>
      </c>
      <c r="S579">
        <f t="shared" ref="S579:S642" si="32">O579/M579</f>
        <v>7.7102803738317753</v>
      </c>
      <c r="T579" t="s">
        <v>3250</v>
      </c>
      <c r="U579" t="s">
        <v>3248</v>
      </c>
      <c r="V579" t="s">
        <v>3237</v>
      </c>
    </row>
    <row r="580" spans="1:22" ht="22" customHeight="1" x14ac:dyDescent="0.3">
      <c r="A580" s="2">
        <v>43772</v>
      </c>
      <c r="B580" s="16" t="str">
        <f t="shared" si="30"/>
        <v>November, 2019</v>
      </c>
      <c r="C580" s="16" t="str">
        <f t="shared" si="31"/>
        <v>November, 2019´</v>
      </c>
      <c r="D580" s="3" t="s">
        <v>31</v>
      </c>
      <c r="E580" s="11" t="s">
        <v>3320</v>
      </c>
      <c r="F580" s="3" t="s">
        <v>56</v>
      </c>
      <c r="G580" s="3" t="s">
        <v>180</v>
      </c>
      <c r="H580" s="3" t="s">
        <v>122</v>
      </c>
      <c r="I580" s="3" t="s">
        <v>45</v>
      </c>
      <c r="J580" s="3" t="s">
        <v>34</v>
      </c>
      <c r="K580" s="3" t="s">
        <v>145</v>
      </c>
      <c r="L580" s="3" t="s">
        <v>543</v>
      </c>
      <c r="M580" s="4">
        <v>11400</v>
      </c>
      <c r="N580" s="4">
        <v>11.4</v>
      </c>
      <c r="O580" s="4">
        <v>102000</v>
      </c>
      <c r="P580" t="str">
        <f>IF(ISNUMBER(SEARCH("BIORISK",L580)),"Fertilizer",IF(ISNUMBER(SEARCH("DIFLUBENZURON",L580)),"Diflubenzuron",IF(ISNUMBER(SEARCH("K-TIONIC",L580)),"Fulvic Acids Fertilizers",IF(ISNUMBER(SEARCH("INICIATE",L580)),"Fipronil",IF(ISNUMBER(SEARCH("FIPRONIL",L580)),"Fipronil",IF(ISNUMBER(SEARCH("STAGE",L580)),"Clomazone",IF(ISNUMBER(SEARCH("CLOMAZONE",L580)),"Clomazone",IF(ISNUMBER(SEARCH("UNIMARK",L580)),"Metribuzin",IF(ISNUMBER(SEARCH("RIBUZIN",L580)),"Metribuzin",IF(ISNUMBER(SEARCH("UNITOP",L580)),"Not Identified","FIX IT!"))))))))))</f>
        <v>Fipronil</v>
      </c>
      <c r="Q580" t="s">
        <v>3261</v>
      </c>
      <c r="R580" t="s">
        <v>3243</v>
      </c>
      <c r="S580">
        <f t="shared" si="32"/>
        <v>8.9473684210526319</v>
      </c>
      <c r="T580" t="s">
        <v>3250</v>
      </c>
      <c r="U580" t="s">
        <v>3248</v>
      </c>
      <c r="V580" t="s">
        <v>3237</v>
      </c>
    </row>
    <row r="581" spans="1:22" ht="22" customHeight="1" x14ac:dyDescent="0.3">
      <c r="A581" s="5">
        <v>43772</v>
      </c>
      <c r="B581" s="16" t="str">
        <f t="shared" si="30"/>
        <v>November, 2019</v>
      </c>
      <c r="C581" s="16" t="str">
        <f t="shared" si="31"/>
        <v>November, 2019´</v>
      </c>
      <c r="D581" s="6" t="s">
        <v>31</v>
      </c>
      <c r="E581" s="11" t="s">
        <v>3320</v>
      </c>
      <c r="F581" s="6" t="s">
        <v>32</v>
      </c>
      <c r="G581" s="6" t="s">
        <v>169</v>
      </c>
      <c r="H581" s="6" t="s">
        <v>122</v>
      </c>
      <c r="I581" s="6" t="s">
        <v>45</v>
      </c>
      <c r="J581" s="6" t="s">
        <v>34</v>
      </c>
      <c r="K581" s="6" t="s">
        <v>172</v>
      </c>
      <c r="L581" s="6" t="s">
        <v>850</v>
      </c>
      <c r="M581" s="7">
        <v>19800</v>
      </c>
      <c r="N581" s="7">
        <v>19.8</v>
      </c>
      <c r="O581" s="7">
        <v>305000</v>
      </c>
      <c r="P581" t="str">
        <f>IF(ISNUMBER(SEARCH("BIORISK",L581)),"Fertilizer",IF(ISNUMBER(SEARCH("DIFLUBENZURON",L581)),"Diflubenzuron",IF(ISNUMBER(SEARCH("K-TIONIC",L581)),"Fulvic Acids Fertilizers",IF(ISNUMBER(SEARCH("INICIATE",L581)),"Fipronil",IF(ISNUMBER(SEARCH("FIPRONIL",L581)),"Fipronil",IF(ISNUMBER(SEARCH("STAGE",L581)),"Clomazone",IF(ISNUMBER(SEARCH("CLOMAZONE",L581)),"Clomazone",IF(ISNUMBER(SEARCH("UNIMARK",L581)),"Metribuzin",IF(ISNUMBER(SEARCH("RIBUZIN",L581)),"Metribuzin",IF(ISNUMBER(SEARCH("UNITOP",L581)),"Not Identified","FIX IT!"))))))))))</f>
        <v>Diflubenzuron</v>
      </c>
      <c r="Q581" t="s">
        <v>3215</v>
      </c>
      <c r="R581" t="s">
        <v>3253</v>
      </c>
      <c r="S581">
        <f t="shared" si="32"/>
        <v>15.404040404040405</v>
      </c>
      <c r="T581" t="s">
        <v>3207</v>
      </c>
      <c r="U581" t="s">
        <v>3235</v>
      </c>
      <c r="V581" t="s">
        <v>3216</v>
      </c>
    </row>
    <row r="582" spans="1:22" ht="22" customHeight="1" x14ac:dyDescent="0.3">
      <c r="A582" s="2">
        <v>43771</v>
      </c>
      <c r="B582" s="16" t="str">
        <f t="shared" si="30"/>
        <v>November, 2019</v>
      </c>
      <c r="C582" s="16" t="str">
        <f t="shared" si="31"/>
        <v>November, 2019´</v>
      </c>
      <c r="D582" s="3" t="s">
        <v>31</v>
      </c>
      <c r="E582" s="11" t="s">
        <v>3320</v>
      </c>
      <c r="F582" s="3" t="s">
        <v>32</v>
      </c>
      <c r="G582" s="3" t="s">
        <v>200</v>
      </c>
      <c r="H582" s="3" t="s">
        <v>113</v>
      </c>
      <c r="I582" s="3" t="s">
        <v>45</v>
      </c>
      <c r="J582" s="3" t="s">
        <v>34</v>
      </c>
      <c r="K582" s="3" t="s">
        <v>145</v>
      </c>
      <c r="L582" s="3" t="s">
        <v>851</v>
      </c>
      <c r="M582" s="4">
        <v>46200</v>
      </c>
      <c r="N582" s="4">
        <v>46.2</v>
      </c>
      <c r="O582" s="4">
        <v>782000</v>
      </c>
      <c r="P582" t="s">
        <v>3205</v>
      </c>
      <c r="Q582" t="str">
        <f t="shared" ref="Q582:R582" si="33">VLOOKUP(P582,T:V,2,FALSE)</f>
        <v>Sperto</v>
      </c>
      <c r="R582" t="s">
        <v>3243</v>
      </c>
      <c r="S582">
        <f t="shared" si="32"/>
        <v>16.926406926406926</v>
      </c>
      <c r="T582" t="s">
        <v>3297</v>
      </c>
      <c r="U582" t="s">
        <v>3281</v>
      </c>
      <c r="V582" t="s">
        <v>3198</v>
      </c>
    </row>
    <row r="583" spans="1:22" ht="22" customHeight="1" x14ac:dyDescent="0.3">
      <c r="A583" s="5">
        <v>43771</v>
      </c>
      <c r="B583" s="16" t="str">
        <f t="shared" si="30"/>
        <v>November, 2019</v>
      </c>
      <c r="C583" s="16" t="str">
        <f t="shared" si="31"/>
        <v>November, 2019´</v>
      </c>
      <c r="D583" s="6" t="s">
        <v>107</v>
      </c>
      <c r="E583" s="11" t="s">
        <v>3320</v>
      </c>
      <c r="F583" s="6" t="s">
        <v>56</v>
      </c>
      <c r="G583" s="6" t="s">
        <v>108</v>
      </c>
      <c r="H583" s="6" t="s">
        <v>133</v>
      </c>
      <c r="I583" s="6" t="s">
        <v>45</v>
      </c>
      <c r="J583" s="6" t="s">
        <v>34</v>
      </c>
      <c r="K583" s="6" t="s">
        <v>345</v>
      </c>
      <c r="L583" s="6" t="s">
        <v>852</v>
      </c>
      <c r="M583" s="7">
        <v>11556</v>
      </c>
      <c r="N583" s="7">
        <v>11.56</v>
      </c>
      <c r="O583" s="7">
        <v>196000</v>
      </c>
      <c r="P583" t="s">
        <v>3207</v>
      </c>
      <c r="Q583" t="str">
        <f t="shared" ref="Q583:R583" si="34">VLOOKUP(P583,T:V,2,FALSE)</f>
        <v>Gastoxin</v>
      </c>
      <c r="R583" t="str">
        <f t="shared" si="34"/>
        <v>General Chemical</v>
      </c>
      <c r="S583">
        <f t="shared" si="32"/>
        <v>16.960886119764623</v>
      </c>
      <c r="T583" t="s">
        <v>3292</v>
      </c>
      <c r="U583" t="s">
        <v>3269</v>
      </c>
      <c r="V583" t="s">
        <v>3216</v>
      </c>
    </row>
    <row r="584" spans="1:22" ht="22" customHeight="1" x14ac:dyDescent="0.3">
      <c r="A584" s="5">
        <v>43770</v>
      </c>
      <c r="B584" s="16" t="str">
        <f t="shared" si="30"/>
        <v>November, 2019</v>
      </c>
      <c r="C584" s="16" t="str">
        <f t="shared" si="31"/>
        <v>November, 2019´</v>
      </c>
      <c r="D584" s="6" t="s">
        <v>31</v>
      </c>
      <c r="E584" s="11" t="s">
        <v>3320</v>
      </c>
      <c r="F584" s="6" t="s">
        <v>56</v>
      </c>
      <c r="G584" s="6" t="s">
        <v>656</v>
      </c>
      <c r="H584" s="6" t="s">
        <v>133</v>
      </c>
      <c r="I584" s="6" t="s">
        <v>45</v>
      </c>
      <c r="J584" s="6" t="s">
        <v>34</v>
      </c>
      <c r="K584" s="6" t="s">
        <v>163</v>
      </c>
      <c r="L584" s="6" t="s">
        <v>854</v>
      </c>
      <c r="M584" s="7">
        <v>109080</v>
      </c>
      <c r="N584" s="7">
        <v>109.08</v>
      </c>
      <c r="O584" s="7">
        <v>3990000</v>
      </c>
      <c r="P584" t="str">
        <f>IF(ISNUMBER(SEARCH("NICROSULFURON",L584)),"Nicosulfuron",IF(ISNUMBER(SEARCH("BUTYROLACTONE",L584)),"Butyrolactone",IF(ISNUMBER(SEARCH("MEQUIPAT",L584)),"Mequipat Chloride",IF(ISNUMBER(SEARCH("ENTRINA",L584)),"Bifenthrin",IF(ISNUMBER(SEARCH("ACETAMI",L584)),"Acetamiprid",IF(ISNUMBER(SEARCH("THIODICARB",L584)),"Thiodicarb",IF(ISNUMBER(SEARCH("2 4 D",L584)),"2,4-D Acid",IF(ISNUMBER(SEARCH("CIPERMETRINA",L584)),"Cypermethrin",IF(ISNUMBER(SEARCH("SULFENTRAZONE",L584)),"Sulfenthrazone",IF(ISNUMBER(SEARCH("AKITO",L584)),"Cypermethrin",IF(ISNUMBER(SEARCH("EMINENT",L584)),"Tetraconazole","FIX IT!")))))))))))</f>
        <v>Butyrolactone</v>
      </c>
      <c r="Q584" t="s">
        <v>3215</v>
      </c>
      <c r="R584" t="s">
        <v>3216</v>
      </c>
      <c r="S584">
        <f t="shared" si="32"/>
        <v>36.578657865786582</v>
      </c>
      <c r="T584" t="s">
        <v>3252</v>
      </c>
      <c r="U584" t="s">
        <v>3287</v>
      </c>
      <c r="V584" t="s">
        <v>3243</v>
      </c>
    </row>
    <row r="585" spans="1:22" ht="22" customHeight="1" x14ac:dyDescent="0.3">
      <c r="A585" s="2">
        <v>43770</v>
      </c>
      <c r="B585" s="16" t="str">
        <f t="shared" si="30"/>
        <v>November, 2019</v>
      </c>
      <c r="C585" s="16" t="str">
        <f t="shared" si="31"/>
        <v>November, 2019´</v>
      </c>
      <c r="D585" s="3" t="s">
        <v>31</v>
      </c>
      <c r="E585" s="11" t="s">
        <v>3320</v>
      </c>
      <c r="F585" s="3" t="s">
        <v>56</v>
      </c>
      <c r="G585" s="3" t="s">
        <v>218</v>
      </c>
      <c r="H585" s="3" t="s">
        <v>133</v>
      </c>
      <c r="I585" s="3" t="s">
        <v>45</v>
      </c>
      <c r="J585" s="3" t="s">
        <v>34</v>
      </c>
      <c r="K585" s="3" t="s">
        <v>116</v>
      </c>
      <c r="L585" s="3" t="s">
        <v>855</v>
      </c>
      <c r="M585" s="4">
        <v>153840</v>
      </c>
      <c r="N585" s="4">
        <v>153.84</v>
      </c>
      <c r="O585" s="4">
        <v>2939000</v>
      </c>
      <c r="P585" t="str">
        <f>IF(ISNUMBER(SEARCH("BROWSER",L585)),"Picloran",IF(ISNUMBER(SEARCH("NAVIGATOR",L585)),"Picloran",IF(ISNUMBER(SEARCH("BIOZYME",L585)),"Mineral Fertilizer",IF(ISNUMBER(SEARCH("K-FOL",L585)),"Calcium Citrate",IF(ISNUMBER(SEARCH("FOLTRON",L585)),"NPK Fertilizer",IF(ISNUMBER(SEARCH("CYHALOTHRI",L585)),"Cyhalothrin",IF(ISNUMBER(SEARCH("ACEFATO",L585)),"Acephate",IF(ISNUMBER(SEARCH("ACEPHATE",L585)),"Acephate",IF(ISNUMBER(SEARCH("MICROTHIOL",L585)),"Sulfur",IF(ISNUMBER(SEARCH("PROPICONAZOLE",L585)),"Propiconazole",IF(ISNUMBER(SEARCH("METHOMYL",L585)),"Methomyl",IF(ISNUMBER(SEARCH("IMIDACLOPRID",L585)),"Imidacloprid",IF(ISNUMBER(SEARCH("ZONIC",L585)),"Amicarbazone",IF(ISNUMBER(SEARCH("CRESCENDO",L585)),"Triclopyr-Butyric",IF(ISNUMBER(SEARCH("IMAZETHAPYR",L585)),"Imazethapyr",IF(ISNUMBER(SEARCH("TRICLOPYR",L585)),"Triclopyr",IF(ISNUMBER(SEARCH("ISOPROPYLAMINE",L585)),"Isopropylamine",IF(ISNUMBER(SEARCH("ABAMECTIM",L585)),"Abamectin",IF(ISNUMBER(SEARCH("SPERTO",L585)),"Bifenthrin","FIX IT!")))))))))))))))))))</f>
        <v>Acephate</v>
      </c>
      <c r="Q585" t="s">
        <v>3230</v>
      </c>
      <c r="R585" t="s">
        <v>3243</v>
      </c>
      <c r="S585">
        <f t="shared" si="32"/>
        <v>19.104264170566822</v>
      </c>
      <c r="T585" t="s">
        <v>3245</v>
      </c>
      <c r="U585" t="s">
        <v>3244</v>
      </c>
      <c r="V585" t="s">
        <v>3198</v>
      </c>
    </row>
    <row r="586" spans="1:22" ht="22" customHeight="1" x14ac:dyDescent="0.3">
      <c r="A586" s="5">
        <v>43770</v>
      </c>
      <c r="B586" s="16" t="str">
        <f t="shared" si="30"/>
        <v>November, 2019</v>
      </c>
      <c r="C586" s="16" t="str">
        <f t="shared" si="31"/>
        <v>November, 2019´</v>
      </c>
      <c r="D586" s="6" t="s">
        <v>31</v>
      </c>
      <c r="E586" s="11" t="s">
        <v>3320</v>
      </c>
      <c r="F586" s="6" t="s">
        <v>32</v>
      </c>
      <c r="G586" s="6" t="s">
        <v>727</v>
      </c>
      <c r="H586" s="6" t="s">
        <v>321</v>
      </c>
      <c r="I586" s="6" t="s">
        <v>45</v>
      </c>
      <c r="J586" s="6" t="s">
        <v>34</v>
      </c>
      <c r="K586" s="6" t="s">
        <v>364</v>
      </c>
      <c r="L586" s="14" t="s">
        <v>824</v>
      </c>
      <c r="M586" s="7">
        <v>16680</v>
      </c>
      <c r="N586" s="7">
        <v>16.68</v>
      </c>
      <c r="O586" s="7">
        <v>2310000</v>
      </c>
      <c r="P586" t="str">
        <f>IF(ISNUMBER(SEARCH("DIZONE",L586)),"Diuron",IF(ISNUMBER(SEARCH("GLUFOSINATE",L586)),"Glufosinate",IF(ISNUMBER(SEARCH("LAVA",L586)),"Tebuthiuron",IF(ISNUMBER(SEARCH("CARTAP",L586)),"Cartap Hydrochloride",IF(ISNUMBER(SEARCH("ZARTAN",L586)),"Metsulfuron",IF(ISNUMBER(SEARCH("METSULFURON",L586)),"Metsulfuron",IF(ISNUMBER(SEARCH("CHLORFLUAZURON",L586)),"Chlorfluazuron",IF(ISNUMBER(SEARCH("OMITE",L586)),"Propargite",IF(ISNUMBER(SEARCH("ORIS",L586)),"Amicarbazone",IF(ISNUMBER(SEARCH("AMICARBAZONE",L586)),"Amicarbazone",IF(ISNUMBER(SEARCH("2,4-D",L586)),"2,4-Dichlorophenoxyacetic Acid",IF(ISNUMBER(SEARCH("GLYPHOSATE",L586)),"Glyphosate",IF(ISNUMBER(SEARCH("FOMESAFEN",L586)),"Fomesafen","FIX IT!")))))))))))))</f>
        <v>Amicarbazone</v>
      </c>
      <c r="Q586" t="s">
        <v>3229</v>
      </c>
      <c r="R586" t="s">
        <v>3198</v>
      </c>
      <c r="S586">
        <f t="shared" si="32"/>
        <v>138.48920863309351</v>
      </c>
      <c r="T586" t="s">
        <v>3265</v>
      </c>
      <c r="U586" t="s">
        <v>3215</v>
      </c>
      <c r="V586" t="s">
        <v>3225</v>
      </c>
    </row>
    <row r="587" spans="1:22" ht="22" customHeight="1" x14ac:dyDescent="0.3">
      <c r="A587" s="2">
        <v>43770</v>
      </c>
      <c r="B587" s="16" t="str">
        <f t="shared" si="30"/>
        <v>November, 2019</v>
      </c>
      <c r="C587" s="16" t="str">
        <f t="shared" si="31"/>
        <v>November, 2019´</v>
      </c>
      <c r="D587" s="3" t="s">
        <v>31</v>
      </c>
      <c r="E587" s="11" t="s">
        <v>3320</v>
      </c>
      <c r="F587" s="3" t="s">
        <v>32</v>
      </c>
      <c r="G587" s="3" t="s">
        <v>727</v>
      </c>
      <c r="H587" s="3" t="s">
        <v>321</v>
      </c>
      <c r="I587" s="3" t="s">
        <v>45</v>
      </c>
      <c r="J587" s="3" t="s">
        <v>34</v>
      </c>
      <c r="K587" s="3" t="s">
        <v>364</v>
      </c>
      <c r="L587" s="3" t="s">
        <v>856</v>
      </c>
      <c r="M587" s="4">
        <v>16680</v>
      </c>
      <c r="N587" s="4">
        <v>16.68</v>
      </c>
      <c r="O587" s="4">
        <v>2310000</v>
      </c>
      <c r="P587" t="str">
        <f>IF(ISNUMBER(SEARCH("DIZONE",L587)),"Diuron",IF(ISNUMBER(SEARCH("GLUFOSINATE",L587)),"Glufosinate",IF(ISNUMBER(SEARCH("LAVA",L587)),"Tebuthiuron",IF(ISNUMBER(SEARCH("CARTAP",L587)),"Cartap Hydrochloride",IF(ISNUMBER(SEARCH("ZARTAN",L587)),"Metsulfuron",IF(ISNUMBER(SEARCH("METSULFURON",L587)),"Metsulfuron",IF(ISNUMBER(SEARCH("CHLORFLUAZURON",L587)),"Chlorfluazuron",IF(ISNUMBER(SEARCH("OMITE",L587)),"Propargite",IF(ISNUMBER(SEARCH("ORIS",L587)),"Amicarbazone",IF(ISNUMBER(SEARCH("AMICARBAZONE",L587)),"Amicarbazone",IF(ISNUMBER(SEARCH("2,4-D",L587)),"2,4-Dichlorophenoxyacetic Acid",IF(ISNUMBER(SEARCH("GLYPHOSATE",L587)),"Glyphosate",IF(ISNUMBER(SEARCH("FOMESAFEN",L587)),"Fomesafen","FIX IT!")))))))))))))</f>
        <v>Amicarbazone</v>
      </c>
      <c r="Q587" t="s">
        <v>3229</v>
      </c>
      <c r="R587" t="s">
        <v>3198</v>
      </c>
      <c r="S587">
        <f t="shared" si="32"/>
        <v>138.48920863309351</v>
      </c>
      <c r="T587" t="s">
        <v>3306</v>
      </c>
      <c r="U587" t="s">
        <v>3215</v>
      </c>
      <c r="V587" t="s">
        <v>3198</v>
      </c>
    </row>
    <row r="588" spans="1:22" ht="22" customHeight="1" x14ac:dyDescent="0.3">
      <c r="A588" s="5">
        <v>43768</v>
      </c>
      <c r="B588" s="16" t="str">
        <f t="shared" si="30"/>
        <v>October, 2019</v>
      </c>
      <c r="C588" s="16" t="str">
        <f t="shared" si="31"/>
        <v>October, 2019´</v>
      </c>
      <c r="D588" s="6" t="s">
        <v>31</v>
      </c>
      <c r="E588" s="11" t="s">
        <v>3320</v>
      </c>
      <c r="F588" s="6" t="s">
        <v>56</v>
      </c>
      <c r="G588" s="6" t="s">
        <v>230</v>
      </c>
      <c r="H588" s="6" t="s">
        <v>113</v>
      </c>
      <c r="I588" s="6" t="s">
        <v>45</v>
      </c>
      <c r="J588" s="6" t="s">
        <v>34</v>
      </c>
      <c r="K588" s="6" t="s">
        <v>232</v>
      </c>
      <c r="L588" s="6" t="s">
        <v>857</v>
      </c>
      <c r="M588" s="7">
        <v>128320.01</v>
      </c>
      <c r="N588" s="7">
        <v>128.32</v>
      </c>
      <c r="O588" s="7">
        <v>200000</v>
      </c>
      <c r="P588" t="s">
        <v>3273</v>
      </c>
      <c r="Q588" t="s">
        <v>3274</v>
      </c>
      <c r="R588" t="s">
        <v>3275</v>
      </c>
      <c r="S588">
        <f t="shared" si="32"/>
        <v>1.5586033698095878</v>
      </c>
      <c r="T588" t="s">
        <v>3245</v>
      </c>
      <c r="U588" t="s">
        <v>3244</v>
      </c>
      <c r="V588" t="s">
        <v>3198</v>
      </c>
    </row>
    <row r="589" spans="1:22" ht="22" customHeight="1" x14ac:dyDescent="0.3">
      <c r="A589" s="2">
        <v>43766</v>
      </c>
      <c r="B589" s="16" t="str">
        <f t="shared" si="30"/>
        <v>October, 2019</v>
      </c>
      <c r="C589" s="16" t="str">
        <f t="shared" si="31"/>
        <v>October, 2019´</v>
      </c>
      <c r="D589" s="3" t="s">
        <v>31</v>
      </c>
      <c r="E589" s="11" t="s">
        <v>3320</v>
      </c>
      <c r="F589" s="3" t="s">
        <v>32</v>
      </c>
      <c r="G589" s="3" t="s">
        <v>727</v>
      </c>
      <c r="H589" s="3" t="s">
        <v>321</v>
      </c>
      <c r="I589" s="3" t="s">
        <v>45</v>
      </c>
      <c r="J589" s="3" t="s">
        <v>34</v>
      </c>
      <c r="K589" s="3" t="s">
        <v>323</v>
      </c>
      <c r="L589" s="3" t="s">
        <v>734</v>
      </c>
      <c r="M589" s="4">
        <v>27547</v>
      </c>
      <c r="N589" s="4">
        <v>27.55</v>
      </c>
      <c r="O589" s="4">
        <v>529000</v>
      </c>
      <c r="P589" t="str">
        <f>IF(ISNUMBER(SEARCH("IMAZETAPYR",L589)),"Imazetapyr",IF(ISNUMBER(SEARCH("VITAVAX",L589)),"Carboxin",IF(ISNUMBER(SEARCH("CARBOXIN",L589)),"Carboxin",IF(ISNUMBER(SEARCH("CONDAX",L589)),"Imazetapyr",IF(ISNUMBER(SEARCH("CLETHODIM",L589)),"Clethodim",IF(ISNUMBER(SEARCH("JACARE",L589)),"2,4-D Acid",IF(ISNUMBER(SEARCH("LEOPARD",L589)),"Picloram",IF(ISNUMBER(SEARCH("ZOXYSTROBIN",L589)),"Azoxystrobin",IF(ISNUMBER(SEARCH("MANCOZEB",L589)),"Mancozeb",IF(ISNUMBER(SEARCH("AZOXYS",L589)),"Azoxystrobin",IF(ISNUMBER(SEARCH("FIPRON",L589)),"Fipronil",IF(ISNUMBER(SEARCH("ACEF",L589)),"Acephate",IF(ISNUMBER(SEARCH("ACETAMIPRID",L589)),"Acetamiprid",IF(ISNUMBER(SEARCH("ALUMINIUM PHOSPHIDE",L589)),"Aluminium Phosphide",IF(ISNUMBER(SEARCH("RANMAN",L589)),"Cyazofamid",IF(ISNUMBER(SEARCH("BIFENTRINA",L589)),"Bifenthrin","FIX IT!"))))))))))))))))</f>
        <v>Clethodim</v>
      </c>
      <c r="Q589" t="s">
        <v>3215</v>
      </c>
      <c r="R589" t="s">
        <v>3198</v>
      </c>
      <c r="S589">
        <f t="shared" si="32"/>
        <v>19.203543035539258</v>
      </c>
      <c r="T589" t="s">
        <v>3293</v>
      </c>
      <c r="U589" t="s">
        <v>3215</v>
      </c>
      <c r="V589" t="s">
        <v>3242</v>
      </c>
    </row>
    <row r="590" spans="1:22" ht="22" customHeight="1" x14ac:dyDescent="0.3">
      <c r="A590" s="2">
        <v>43766</v>
      </c>
      <c r="B590" s="16" t="str">
        <f t="shared" si="30"/>
        <v>October, 2019</v>
      </c>
      <c r="C590" s="16" t="str">
        <f t="shared" si="31"/>
        <v>October, 2019´</v>
      </c>
      <c r="D590" s="3" t="s">
        <v>31</v>
      </c>
      <c r="E590" s="11" t="s">
        <v>3320</v>
      </c>
      <c r="F590" s="3" t="s">
        <v>56</v>
      </c>
      <c r="G590" s="3" t="s">
        <v>77</v>
      </c>
      <c r="H590" s="3" t="s">
        <v>82</v>
      </c>
      <c r="I590" s="3" t="s">
        <v>45</v>
      </c>
      <c r="J590" s="3" t="s">
        <v>34</v>
      </c>
      <c r="K590" s="3" t="s">
        <v>84</v>
      </c>
      <c r="L590" s="3" t="s">
        <v>860</v>
      </c>
      <c r="M590" s="4">
        <v>116357</v>
      </c>
      <c r="N590" s="4">
        <v>116.36</v>
      </c>
      <c r="O590" s="4">
        <v>367000</v>
      </c>
      <c r="P590" t="str">
        <f>IF(ISNUMBER(SEARCH("BROWSER",L590)),"Picloran",IF(ISNUMBER(SEARCH("NAVIGATOR",L590)),"Picloran",IF(ISNUMBER(SEARCH("BIOZYME",L590)),"Mineral Fertilizer",IF(ISNUMBER(SEARCH("K-FOL",L590)),"Calcium Citrate",IF(ISNUMBER(SEARCH("FOLTRON",L590)),"NPK Fertilizer",IF(ISNUMBER(SEARCH("CYHALOTHRI",L590)),"Cyhalothrin",IF(ISNUMBER(SEARCH("ACEFATO",L590)),"Acephate",IF(ISNUMBER(SEARCH("ACEPHATE",L590)),"Acephate",IF(ISNUMBER(SEARCH("MICROTHIOL",L590)),"Sulfur",IF(ISNUMBER(SEARCH("PROPICONAZOLE",L590)),"Propiconazole",IF(ISNUMBER(SEARCH("METHOMYL",L590)),"Methomyl",IF(ISNUMBER(SEARCH("IMIDACLOPRID",L590)),"Imidacloprid",IF(ISNUMBER(SEARCH("ZONIC",L590)),"Amicarbazone",IF(ISNUMBER(SEARCH("CRESCENDO",L590)),"Triclopyr-Butyric",IF(ISNUMBER(SEARCH("IMAZETHAPYR",L590)),"Imazethapyr",IF(ISNUMBER(SEARCH("TRICLOPYR",L590)),"Triclopyr",IF(ISNUMBER(SEARCH("ISOPROPYLAMINE",L590)),"Isopropylamine",IF(ISNUMBER(SEARCH("ABAMECTIM",L590)),"Abamectin",IF(ISNUMBER(SEARCH("SPERTO",L590)),"Bifenthrin","FIX IT!")))))))))))))))))))</f>
        <v>Isopropylamine</v>
      </c>
      <c r="Q590" t="s">
        <v>3269</v>
      </c>
      <c r="R590" t="s">
        <v>3216</v>
      </c>
      <c r="S590">
        <f t="shared" si="32"/>
        <v>3.1540861314746858</v>
      </c>
      <c r="T590" t="s">
        <v>3294</v>
      </c>
      <c r="U590" t="s">
        <v>3215</v>
      </c>
      <c r="V590" t="s">
        <v>3243</v>
      </c>
    </row>
    <row r="591" spans="1:22" ht="22" customHeight="1" x14ac:dyDescent="0.3">
      <c r="A591" s="5">
        <v>43765</v>
      </c>
      <c r="B591" s="16" t="str">
        <f t="shared" si="30"/>
        <v>October, 2019</v>
      </c>
      <c r="C591" s="16" t="str">
        <f t="shared" si="31"/>
        <v>October, 2019´</v>
      </c>
      <c r="D591" s="6" t="s">
        <v>126</v>
      </c>
      <c r="E591" s="11" t="s">
        <v>3320</v>
      </c>
      <c r="F591" s="6" t="s">
        <v>56</v>
      </c>
      <c r="G591" s="6" t="s">
        <v>401</v>
      </c>
      <c r="H591" s="6" t="s">
        <v>122</v>
      </c>
      <c r="I591" s="6" t="s">
        <v>45</v>
      </c>
      <c r="J591" s="6" t="s">
        <v>34</v>
      </c>
      <c r="K591" s="6" t="s">
        <v>318</v>
      </c>
      <c r="L591" s="6" t="s">
        <v>436</v>
      </c>
      <c r="M591" s="7">
        <v>120600</v>
      </c>
      <c r="N591" s="7">
        <v>120.6</v>
      </c>
      <c r="O591" s="7">
        <v>462000</v>
      </c>
      <c r="P591" t="str">
        <f>IF(ISNUMBER(SEARCH("DIZONE",L591)),"Diuron",IF(ISNUMBER(SEARCH("GLUFOSINATE",L591)),"Glufosinate",IF(ISNUMBER(SEARCH("LAVA",L591)),"Tebuthiuron",IF(ISNUMBER(SEARCH("CARTAP",L591)),"Cartap Hydrochloride",IF(ISNUMBER(SEARCH("ZARTAN",L591)),"Metsulfuron",IF(ISNUMBER(SEARCH("METSULFURON",L591)),"Metsulfuron",IF(ISNUMBER(SEARCH("CHLORFLUAZURON",L591)),"Chlorfluazuron",IF(ISNUMBER(SEARCH("OMITE",L591)),"Propargite",IF(ISNUMBER(SEARCH("ORIS",L591)),"Amicarbazone",IF(ISNUMBER(SEARCH("AMICARBAZONE",L591)),"Amicarbazone",IF(ISNUMBER(SEARCH("2,4-D",L591)),"2,4-Dichlorophenoxyacetic Acid",IF(ISNUMBER(SEARCH("GLYPHOSATE",L591)),"Glyphosate",IF(ISNUMBER(SEARCH("FOMESAFEN",L591)),"Fomesafen","FIX IT!")))))))))))))</f>
        <v>Glyphosate</v>
      </c>
      <c r="Q591" t="s">
        <v>3218</v>
      </c>
      <c r="R591" t="s">
        <v>3198</v>
      </c>
      <c r="S591">
        <f t="shared" si="32"/>
        <v>3.8308457711442787</v>
      </c>
      <c r="T591" t="s">
        <v>3307</v>
      </c>
      <c r="U591" t="s">
        <v>3249</v>
      </c>
      <c r="V591" t="s">
        <v>3225</v>
      </c>
    </row>
    <row r="592" spans="1:22" ht="22" customHeight="1" x14ac:dyDescent="0.3">
      <c r="A592" s="2">
        <v>43764</v>
      </c>
      <c r="B592" s="16" t="str">
        <f t="shared" si="30"/>
        <v>October, 2019</v>
      </c>
      <c r="C592" s="16" t="str">
        <f t="shared" si="31"/>
        <v>October, 2019´</v>
      </c>
      <c r="D592" s="3" t="s">
        <v>107</v>
      </c>
      <c r="E592" s="11" t="s">
        <v>3320</v>
      </c>
      <c r="F592" s="3" t="s">
        <v>32</v>
      </c>
      <c r="G592" s="3" t="s">
        <v>108</v>
      </c>
      <c r="H592" s="3" t="s">
        <v>133</v>
      </c>
      <c r="I592" s="3" t="s">
        <v>45</v>
      </c>
      <c r="J592" s="3" t="s">
        <v>34</v>
      </c>
      <c r="K592" s="3" t="s">
        <v>145</v>
      </c>
      <c r="L592" s="3" t="s">
        <v>861</v>
      </c>
      <c r="M592" s="4">
        <v>11040</v>
      </c>
      <c r="N592" s="4">
        <v>11.04</v>
      </c>
      <c r="O592" s="4">
        <v>196000</v>
      </c>
      <c r="P592" t="str">
        <f>IF(ISNUMBER(SEARCH("BIORISK",L592)),"Fertilizer",IF(ISNUMBER(SEARCH("DIFLUBENZURON",L592)),"Diflubenzuron",IF(ISNUMBER(SEARCH("K-TIONIC",L592)),"Fulvic Acids Fertilizers",IF(ISNUMBER(SEARCH("INICIATE",L592)),"Fipronil",IF(ISNUMBER(SEARCH("FIPRONIL",L592)),"Fipronil",IF(ISNUMBER(SEARCH("STAGE",L592)),"Clomazone",IF(ISNUMBER(SEARCH("CLOMAZONE",L592)),"Clomazone",IF(ISNUMBER(SEARCH("UNIMARK",L592)),"Metribuzin",IF(ISNUMBER(SEARCH("RIBUZIN",L592)),"Metribuzin",IF(ISNUMBER(SEARCH("UNITOP",L592)),"Not Identified","FIX IT!"))))))))))</f>
        <v>Fipronil</v>
      </c>
      <c r="Q592" t="s">
        <v>3261</v>
      </c>
      <c r="R592" t="s">
        <v>3243</v>
      </c>
      <c r="S592">
        <f t="shared" si="32"/>
        <v>17.753623188405797</v>
      </c>
      <c r="T592" t="s">
        <v>3205</v>
      </c>
      <c r="U592" t="s">
        <v>3238</v>
      </c>
      <c r="V592" t="s">
        <v>3225</v>
      </c>
    </row>
    <row r="593" spans="1:22" ht="22" customHeight="1" x14ac:dyDescent="0.3">
      <c r="A593" s="5">
        <v>43764</v>
      </c>
      <c r="B593" s="16" t="str">
        <f t="shared" si="30"/>
        <v>October, 2019</v>
      </c>
      <c r="C593" s="16" t="str">
        <f t="shared" si="31"/>
        <v>October, 2019´</v>
      </c>
      <c r="D593" s="6" t="s">
        <v>31</v>
      </c>
      <c r="E593" s="11" t="s">
        <v>3320</v>
      </c>
      <c r="F593" s="6" t="s">
        <v>32</v>
      </c>
      <c r="G593" s="6" t="s">
        <v>727</v>
      </c>
      <c r="H593" s="6" t="s">
        <v>321</v>
      </c>
      <c r="I593" s="6" t="s">
        <v>45</v>
      </c>
      <c r="J593" s="6" t="s">
        <v>34</v>
      </c>
      <c r="K593" s="6" t="s">
        <v>364</v>
      </c>
      <c r="L593" s="6" t="s">
        <v>862</v>
      </c>
      <c r="M593" s="7">
        <v>16680</v>
      </c>
      <c r="N593" s="7">
        <v>16.68</v>
      </c>
      <c r="O593" s="7">
        <v>2376000</v>
      </c>
      <c r="P593" t="str">
        <f>IF(ISNUMBER(SEARCH("DIZONE",L593)),"Diuron",IF(ISNUMBER(SEARCH("GLUFOSINATE",L593)),"Glufosinate",IF(ISNUMBER(SEARCH("LAVA",L593)),"Tebuthiuron",IF(ISNUMBER(SEARCH("CARTAP",L593)),"Cartap Hydrochloride",IF(ISNUMBER(SEARCH("ZARTAN",L593)),"Metsulfuron",IF(ISNUMBER(SEARCH("METSULFURON",L593)),"Metsulfuron",IF(ISNUMBER(SEARCH("CHLORFLUAZURON",L593)),"Chlorfluazuron",IF(ISNUMBER(SEARCH("OMITE",L593)),"Propargite",IF(ISNUMBER(SEARCH("ORIS",L593)),"Amicarbazone",IF(ISNUMBER(SEARCH("AMICARBAZONE",L593)),"Amicarbazone",IF(ISNUMBER(SEARCH("2,4-D",L593)),"2,4-Dichlorophenoxyacetic Acid",IF(ISNUMBER(SEARCH("GLYPHOSATE",L593)),"Glyphosate",IF(ISNUMBER(SEARCH("FOMESAFEN",L593)),"Fomesafen","FIX IT!")))))))))))))</f>
        <v>Amicarbazone</v>
      </c>
      <c r="Q593" t="s">
        <v>3229</v>
      </c>
      <c r="R593" t="s">
        <v>3198</v>
      </c>
      <c r="S593">
        <f t="shared" si="32"/>
        <v>142.44604316546761</v>
      </c>
      <c r="T593" t="s">
        <v>3200</v>
      </c>
      <c r="U593" t="s">
        <v>3234</v>
      </c>
      <c r="V593" t="s">
        <v>3225</v>
      </c>
    </row>
    <row r="594" spans="1:22" ht="22" customHeight="1" x14ac:dyDescent="0.3">
      <c r="A594" s="2">
        <v>43764</v>
      </c>
      <c r="B594" s="16" t="str">
        <f t="shared" si="30"/>
        <v>October, 2019</v>
      </c>
      <c r="C594" s="16" t="str">
        <f t="shared" si="31"/>
        <v>October, 2019´</v>
      </c>
      <c r="D594" s="3" t="s">
        <v>107</v>
      </c>
      <c r="E594" s="11" t="s">
        <v>3320</v>
      </c>
      <c r="F594" s="3" t="s">
        <v>32</v>
      </c>
      <c r="G594" s="3" t="s">
        <v>108</v>
      </c>
      <c r="H594" s="3" t="s">
        <v>210</v>
      </c>
      <c r="I594" s="3" t="s">
        <v>45</v>
      </c>
      <c r="J594" s="3" t="s">
        <v>34</v>
      </c>
      <c r="K594" s="3" t="s">
        <v>187</v>
      </c>
      <c r="L594" s="3" t="s">
        <v>863</v>
      </c>
      <c r="M594" s="4">
        <v>93778</v>
      </c>
      <c r="N594" s="4">
        <v>93.78</v>
      </c>
      <c r="O594" s="4">
        <v>576000</v>
      </c>
      <c r="P594" t="s">
        <v>3203</v>
      </c>
      <c r="Q594" t="str">
        <f>VLOOKUP(P594,T:V,2,FALSE)</f>
        <v>Stage</v>
      </c>
      <c r="R594" t="str">
        <f>VLOOKUP(Q594,U:W,2,FALSE)</f>
        <v>Herbicide</v>
      </c>
      <c r="S594">
        <f t="shared" si="32"/>
        <v>6.1421655398920851</v>
      </c>
      <c r="T594" t="s">
        <v>3250</v>
      </c>
      <c r="U594" t="s">
        <v>3248</v>
      </c>
      <c r="V594" t="s">
        <v>3237</v>
      </c>
    </row>
    <row r="595" spans="1:22" ht="22" customHeight="1" x14ac:dyDescent="0.3">
      <c r="A595" s="5">
        <v>43764</v>
      </c>
      <c r="B595" s="16" t="str">
        <f t="shared" si="30"/>
        <v>October, 2019</v>
      </c>
      <c r="C595" s="16" t="str">
        <f t="shared" si="31"/>
        <v>October, 2019´</v>
      </c>
      <c r="D595" s="6" t="s">
        <v>31</v>
      </c>
      <c r="E595" s="11" t="s">
        <v>3320</v>
      </c>
      <c r="F595" s="6" t="s">
        <v>32</v>
      </c>
      <c r="G595" s="6" t="s">
        <v>200</v>
      </c>
      <c r="H595" s="6" t="s">
        <v>113</v>
      </c>
      <c r="I595" s="6" t="s">
        <v>45</v>
      </c>
      <c r="J595" s="6" t="s">
        <v>34</v>
      </c>
      <c r="K595" s="6" t="s">
        <v>145</v>
      </c>
      <c r="L595" s="6" t="s">
        <v>864</v>
      </c>
      <c r="M595" s="7">
        <v>161700</v>
      </c>
      <c r="N595" s="7">
        <v>161.69999999999999</v>
      </c>
      <c r="O595" s="7">
        <v>2874000</v>
      </c>
      <c r="P595" t="str">
        <f>IF(ISNUMBER(SEARCH("IMAZETAPYR",L595)),"Imazetapyr",IF(ISNUMBER(SEARCH("VITAVAX",L595)),"Carboxin",IF(ISNUMBER(SEARCH("CARBOXIN",L595)),"Carboxin",IF(ISNUMBER(SEARCH("CONDAX",L595)),"Imazetapyr",IF(ISNUMBER(SEARCH("CLETHODIM",L595)),"Clethodim",IF(ISNUMBER(SEARCH("JACARE",L595)),"2,4-D Acid",IF(ISNUMBER(SEARCH("LEOPARD",L595)),"Picloram",IF(ISNUMBER(SEARCH("ZOXYSTROBIN",L595)),"Azoxystrobin",IF(ISNUMBER(SEARCH("MANCOZEB",L595)),"Mancozeb",IF(ISNUMBER(SEARCH("AZOXYS",L595)),"Azoxystrobin",IF(ISNUMBER(SEARCH("FIPRON",L595)),"Fipronil",IF(ISNUMBER(SEARCH("ACEF",L595)),"Acephate",IF(ISNUMBER(SEARCH("ACETAMIPRID",L595)),"Acetamiprid",IF(ISNUMBER(SEARCH("ALUMINIUM PHOSPHIDE",L595)),"Aluminium Phosphide",IF(ISNUMBER(SEARCH("RANMAN",L595)),"Cyazofamid",IF(ISNUMBER(SEARCH("BIFENTRINA",L595)),"Bifenthrin","FIX IT!"))))))))))))))))</f>
        <v>Bifenthrin</v>
      </c>
      <c r="Q595" t="s">
        <v>3238</v>
      </c>
      <c r="R595" t="s">
        <v>3243</v>
      </c>
      <c r="S595">
        <f t="shared" si="32"/>
        <v>17.773654916512058</v>
      </c>
      <c r="T595" t="s">
        <v>3250</v>
      </c>
      <c r="U595" t="s">
        <v>3248</v>
      </c>
      <c r="V595" t="s">
        <v>3237</v>
      </c>
    </row>
    <row r="596" spans="1:22" ht="22" customHeight="1" x14ac:dyDescent="0.3">
      <c r="A596" s="2">
        <v>43764</v>
      </c>
      <c r="B596" s="16" t="str">
        <f t="shared" si="30"/>
        <v>October, 2019</v>
      </c>
      <c r="C596" s="16" t="str">
        <f t="shared" si="31"/>
        <v>October, 2019´</v>
      </c>
      <c r="D596" s="3" t="s">
        <v>107</v>
      </c>
      <c r="E596" s="11" t="s">
        <v>3320</v>
      </c>
      <c r="F596" s="3" t="s">
        <v>56</v>
      </c>
      <c r="G596" s="3" t="s">
        <v>108</v>
      </c>
      <c r="H596" s="3" t="s">
        <v>113</v>
      </c>
      <c r="I596" s="3" t="s">
        <v>45</v>
      </c>
      <c r="J596" s="3" t="s">
        <v>34</v>
      </c>
      <c r="K596" s="3" t="s">
        <v>135</v>
      </c>
      <c r="L596" s="3" t="s">
        <v>795</v>
      </c>
      <c r="M596" s="4">
        <v>22630</v>
      </c>
      <c r="N596" s="4">
        <v>22.63</v>
      </c>
      <c r="O596" s="4">
        <v>314000</v>
      </c>
      <c r="P596" t="str">
        <f>IF(ISNUMBER(SEARCH("BROWSER",L596)),"Picloran",IF(ISNUMBER(SEARCH("NAVIGATOR",L596)),"Picloran",IF(ISNUMBER(SEARCH("BIOZYME",L596)),"Mineral Fertilizer",IF(ISNUMBER(SEARCH("K-FOL",L596)),"Calcium Citrate",IF(ISNUMBER(SEARCH("FOLTRON",L596)),"NPK Fertilizer",IF(ISNUMBER(SEARCH("CYHALOTHRI",L596)),"Cyhalothrin",IF(ISNUMBER(SEARCH("ACEFATO",L596)),"Acephate",IF(ISNUMBER(SEARCH("ACEPHATE",L596)),"Acephate",IF(ISNUMBER(SEARCH("MICROTHIOL",L596)),"Sulfur",IF(ISNUMBER(SEARCH("PROPICONAZOLE",L596)),"Propiconazole",IF(ISNUMBER(SEARCH("METHOMYL",L596)),"Methomyl",IF(ISNUMBER(SEARCH("IMIDACLOPRID",L596)),"Imidacloprid",IF(ISNUMBER(SEARCH("ZONIC",L596)),"Amicarbazone",IF(ISNUMBER(SEARCH("CRESCENDO",L596)),"Triclopyr-Butyric",IF(ISNUMBER(SEARCH("IMAZETHAPYR",L596)),"Imazethapyr",IF(ISNUMBER(SEARCH("TRICLOPYR",L596)),"Triclopyr",IF(ISNUMBER(SEARCH("ISOPROPYLAMINE",L596)),"Isopropylamine",IF(ISNUMBER(SEARCH("ABAMECTIM",L596)),"Abamectin",IF(ISNUMBER(SEARCH("SPERTO",L596)),"Bifenthrin","FIX IT!")))))))))))))))))))</f>
        <v>Cyhalothrin</v>
      </c>
      <c r="Q596" t="s">
        <v>3248</v>
      </c>
      <c r="R596" t="s">
        <v>3237</v>
      </c>
      <c r="S596">
        <f t="shared" si="32"/>
        <v>13.875386654882899</v>
      </c>
      <c r="T596" t="s">
        <v>3205</v>
      </c>
      <c r="U596" t="s">
        <v>3238</v>
      </c>
      <c r="V596" t="s">
        <v>3225</v>
      </c>
    </row>
    <row r="597" spans="1:22" ht="22" customHeight="1" x14ac:dyDescent="0.3">
      <c r="A597" s="5">
        <v>43764</v>
      </c>
      <c r="B597" s="16" t="str">
        <f t="shared" si="30"/>
        <v>October, 2019</v>
      </c>
      <c r="C597" s="16" t="str">
        <f t="shared" si="31"/>
        <v>October, 2019´</v>
      </c>
      <c r="D597" s="6" t="s">
        <v>31</v>
      </c>
      <c r="E597" s="11" t="s">
        <v>3320</v>
      </c>
      <c r="F597" s="6" t="s">
        <v>32</v>
      </c>
      <c r="G597" s="6" t="s">
        <v>218</v>
      </c>
      <c r="H597" s="6" t="s">
        <v>133</v>
      </c>
      <c r="I597" s="6" t="s">
        <v>45</v>
      </c>
      <c r="J597" s="6" t="s">
        <v>34</v>
      </c>
      <c r="K597" s="6" t="s">
        <v>116</v>
      </c>
      <c r="L597" s="6" t="s">
        <v>670</v>
      </c>
      <c r="M597" s="7">
        <v>51280</v>
      </c>
      <c r="N597" s="7">
        <v>51.28</v>
      </c>
      <c r="O597" s="7">
        <v>984000</v>
      </c>
      <c r="P597" t="str">
        <f>IF(ISNUMBER(SEARCH("BROWSER",L597)),"Picloran",IF(ISNUMBER(SEARCH("NAVIGATOR",L597)),"Picloran",IF(ISNUMBER(SEARCH("BIOZYME",L597)),"Mineral Fertilizer",IF(ISNUMBER(SEARCH("K-FOL",L597)),"Calcium Citrate",IF(ISNUMBER(SEARCH("FOLTRON",L597)),"NPK Fertilizer",IF(ISNUMBER(SEARCH("CYHALOTHRI",L597)),"Cyhalothrin",IF(ISNUMBER(SEARCH("ACEFATO",L597)),"Acephate",IF(ISNUMBER(SEARCH("ACEPHATE",L597)),"Acephate",IF(ISNUMBER(SEARCH("MICROTHIOL",L597)),"Sulfur",IF(ISNUMBER(SEARCH("PROPICONAZOLE",L597)),"Propiconazole",IF(ISNUMBER(SEARCH("METHOMYL",L597)),"Methomyl",IF(ISNUMBER(SEARCH("IMIDACLOPRID",L597)),"Imidacloprid",IF(ISNUMBER(SEARCH("ZONIC",L597)),"Amicarbazone",IF(ISNUMBER(SEARCH("CRESCENDO",L597)),"Triclopyr-Butyric",IF(ISNUMBER(SEARCH("IMAZETHAPYR",L597)),"Imazethapyr",IF(ISNUMBER(SEARCH("TRICLOPYR",L597)),"Triclopyr",IF(ISNUMBER(SEARCH("ISOPROPYLAMINE",L597)),"Isopropylamine",IF(ISNUMBER(SEARCH("ABAMECTIM",L597)),"Abamectin",IF(ISNUMBER(SEARCH("SPERTO",L597)),"Bifenthrin","FIX IT!")))))))))))))))))))</f>
        <v>Acephate</v>
      </c>
      <c r="Q597" t="s">
        <v>3230</v>
      </c>
      <c r="R597" t="s">
        <v>3243</v>
      </c>
      <c r="S597">
        <f t="shared" si="32"/>
        <v>19.188767550702028</v>
      </c>
      <c r="T597" t="s">
        <v>3280</v>
      </c>
      <c r="U597" t="s">
        <v>3279</v>
      </c>
      <c r="V597" t="s">
        <v>3216</v>
      </c>
    </row>
    <row r="598" spans="1:22" ht="22" customHeight="1" x14ac:dyDescent="0.3">
      <c r="A598" s="2">
        <v>43764</v>
      </c>
      <c r="B598" s="16" t="str">
        <f t="shared" si="30"/>
        <v>October, 2019</v>
      </c>
      <c r="C598" s="16" t="str">
        <f t="shared" si="31"/>
        <v>October, 2019´</v>
      </c>
      <c r="D598" s="3" t="s">
        <v>107</v>
      </c>
      <c r="E598" s="11" t="s">
        <v>3320</v>
      </c>
      <c r="F598" s="3" t="s">
        <v>32</v>
      </c>
      <c r="G598" s="3" t="s">
        <v>108</v>
      </c>
      <c r="H598" s="3" t="s">
        <v>113</v>
      </c>
      <c r="I598" s="3" t="s">
        <v>45</v>
      </c>
      <c r="J598" s="3" t="s">
        <v>34</v>
      </c>
      <c r="K598" s="3" t="s">
        <v>187</v>
      </c>
      <c r="L598" s="3" t="s">
        <v>742</v>
      </c>
      <c r="M598" s="4">
        <v>46892</v>
      </c>
      <c r="N598" s="4">
        <v>46.89</v>
      </c>
      <c r="O598" s="4">
        <v>288000</v>
      </c>
      <c r="P598" t="str">
        <f>IF(ISNUMBER(SEARCH("BIORISK",L598)),"Fertilizer",IF(ISNUMBER(SEARCH("DIFLUBENZURON",L598)),"Diflubenzuron",IF(ISNUMBER(SEARCH("K-TIONIC",L598)),"Fulvic Acids Fertilizers",IF(ISNUMBER(SEARCH("INICIATE",L598)),"Fipronil",IF(ISNUMBER(SEARCH("FIPRONIL",L598)),"Fipronil",IF(ISNUMBER(SEARCH("STAGE",L598)),"Clomazone",IF(ISNUMBER(SEARCH("CLOMAZONE",L598)),"Clomazone",IF(ISNUMBER(SEARCH("UNIMARK",L598)),"Metribuzin",IF(ISNUMBER(SEARCH("RIBUZIN",L598)),"Metribuzin",IF(ISNUMBER(SEARCH("UNITOP",L598)),"Not Identified","FIX IT!"))))))))))</f>
        <v>Clomazone</v>
      </c>
      <c r="Q598" t="s">
        <v>3246</v>
      </c>
      <c r="R598" t="s">
        <v>3198</v>
      </c>
      <c r="S598">
        <f t="shared" si="32"/>
        <v>6.1417725838096047</v>
      </c>
      <c r="T598" t="s">
        <v>3226</v>
      </c>
      <c r="U598" t="s">
        <v>3261</v>
      </c>
      <c r="V598" t="s">
        <v>3243</v>
      </c>
    </row>
    <row r="599" spans="1:22" ht="22" customHeight="1" x14ac:dyDescent="0.3">
      <c r="A599" s="5">
        <v>43764</v>
      </c>
      <c r="B599" s="16" t="str">
        <f t="shared" si="30"/>
        <v>October, 2019</v>
      </c>
      <c r="C599" s="16" t="str">
        <f t="shared" si="31"/>
        <v>October, 2019´</v>
      </c>
      <c r="D599" s="6" t="s">
        <v>107</v>
      </c>
      <c r="E599" s="11" t="s">
        <v>3320</v>
      </c>
      <c r="F599" s="6" t="s">
        <v>56</v>
      </c>
      <c r="G599" s="6" t="s">
        <v>108</v>
      </c>
      <c r="H599" s="6" t="s">
        <v>113</v>
      </c>
      <c r="I599" s="6" t="s">
        <v>45</v>
      </c>
      <c r="J599" s="6" t="s">
        <v>34</v>
      </c>
      <c r="K599" s="6" t="s">
        <v>135</v>
      </c>
      <c r="L599" s="6" t="s">
        <v>821</v>
      </c>
      <c r="M599" s="7">
        <v>22630</v>
      </c>
      <c r="N599" s="7">
        <v>22.63</v>
      </c>
      <c r="O599" s="7">
        <v>314000</v>
      </c>
      <c r="P599" t="str">
        <f>IF(ISNUMBER(SEARCH("BROWSER",L599)),"Picloran",IF(ISNUMBER(SEARCH("NAVIGATOR",L599)),"Picloran",IF(ISNUMBER(SEARCH("BIOZYME",L599)),"Mineral Fertilizer",IF(ISNUMBER(SEARCH("K-FOL",L599)),"Calcium Citrate",IF(ISNUMBER(SEARCH("FOLTRON",L599)),"NPK Fertilizer",IF(ISNUMBER(SEARCH("CYHALOTHRI",L599)),"Cyhalothrin",IF(ISNUMBER(SEARCH("ACEFATO",L599)),"Acephate",IF(ISNUMBER(SEARCH("ACEPHATE",L599)),"Acephate",IF(ISNUMBER(SEARCH("MICROTHIOL",L599)),"Sulfur",IF(ISNUMBER(SEARCH("PROPICONAZOLE",L599)),"Propiconazole",IF(ISNUMBER(SEARCH("METHOMYL",L599)),"Methomyl",IF(ISNUMBER(SEARCH("IMIDACLOPRID",L599)),"Imidacloprid",IF(ISNUMBER(SEARCH("ZONIC",L599)),"Amicarbazone",IF(ISNUMBER(SEARCH("CRESCENDO",L599)),"Triclopyr-Butyric",IF(ISNUMBER(SEARCH("IMAZETHAPYR",L599)),"Imazethapyr",IF(ISNUMBER(SEARCH("TRICLOPYR",L599)),"Triclopyr",IF(ISNUMBER(SEARCH("ISOPROPYLAMINE",L599)),"Isopropylamine",IF(ISNUMBER(SEARCH("ABAMECTIM",L599)),"Abamectin",IF(ISNUMBER(SEARCH("SPERTO",L599)),"Bifenthrin","FIX IT!")))))))))))))))))))</f>
        <v>Cyhalothrin</v>
      </c>
      <c r="Q599" t="s">
        <v>3248</v>
      </c>
      <c r="R599" t="s">
        <v>3237</v>
      </c>
      <c r="S599">
        <f t="shared" si="32"/>
        <v>13.875386654882899</v>
      </c>
      <c r="T599" t="s">
        <v>3250</v>
      </c>
      <c r="U599" t="s">
        <v>3248</v>
      </c>
      <c r="V599" t="s">
        <v>3237</v>
      </c>
    </row>
    <row r="600" spans="1:22" ht="22" customHeight="1" x14ac:dyDescent="0.3">
      <c r="A600" s="2">
        <v>43764</v>
      </c>
      <c r="B600" s="16" t="str">
        <f t="shared" si="30"/>
        <v>October, 2019</v>
      </c>
      <c r="C600" s="16" t="str">
        <f t="shared" si="31"/>
        <v>October, 2019´</v>
      </c>
      <c r="D600" s="3" t="s">
        <v>107</v>
      </c>
      <c r="E600" s="11" t="s">
        <v>3320</v>
      </c>
      <c r="F600" s="3" t="s">
        <v>56</v>
      </c>
      <c r="G600" s="3" t="s">
        <v>108</v>
      </c>
      <c r="H600" s="3" t="s">
        <v>113</v>
      </c>
      <c r="I600" s="3" t="s">
        <v>45</v>
      </c>
      <c r="J600" s="3" t="s">
        <v>34</v>
      </c>
      <c r="K600" s="3" t="s">
        <v>135</v>
      </c>
      <c r="L600" s="3" t="s">
        <v>865</v>
      </c>
      <c r="M600" s="4">
        <v>22630</v>
      </c>
      <c r="N600" s="4">
        <v>22.63</v>
      </c>
      <c r="O600" s="4">
        <v>314000</v>
      </c>
      <c r="P600" t="str">
        <f>IF(ISNUMBER(SEARCH("BROWSER",L600)),"Picloran",IF(ISNUMBER(SEARCH("NAVIGATOR",L600)),"Picloran",IF(ISNUMBER(SEARCH("BIOZYME",L600)),"Mineral Fertilizer",IF(ISNUMBER(SEARCH("K-FOL",L600)),"Calcium Citrate",IF(ISNUMBER(SEARCH("FOLTRON",L600)),"NPK Fertilizer",IF(ISNUMBER(SEARCH("CYHALOTHRI",L600)),"Cyhalothrin",IF(ISNUMBER(SEARCH("ACEFATO",L600)),"Acephate",IF(ISNUMBER(SEARCH("ACEPHATE",L600)),"Acephate",IF(ISNUMBER(SEARCH("MICROTHIOL",L600)),"Sulfur",IF(ISNUMBER(SEARCH("PROPICONAZOLE",L600)),"Propiconazole",IF(ISNUMBER(SEARCH("METHOMYL",L600)),"Methomyl",IF(ISNUMBER(SEARCH("IMIDACLOPRID",L600)),"Imidacloprid",IF(ISNUMBER(SEARCH("ZONIC",L600)),"Amicarbazone",IF(ISNUMBER(SEARCH("CRESCENDO",L600)),"Triclopyr-Butyric",IF(ISNUMBER(SEARCH("IMAZETHAPYR",L600)),"Imazethapyr",IF(ISNUMBER(SEARCH("TRICLOPYR",L600)),"Triclopyr",IF(ISNUMBER(SEARCH("ISOPROPYLAMINE",L600)),"Isopropylamine",IF(ISNUMBER(SEARCH("ABAMECTIM",L600)),"Abamectin",IF(ISNUMBER(SEARCH("SPERTO",L600)),"Bifenthrin","FIX IT!")))))))))))))))))))</f>
        <v>Cyhalothrin</v>
      </c>
      <c r="Q600" t="s">
        <v>3248</v>
      </c>
      <c r="R600" t="s">
        <v>3237</v>
      </c>
      <c r="S600">
        <f t="shared" si="32"/>
        <v>13.875386654882899</v>
      </c>
      <c r="T600" t="s">
        <v>3226</v>
      </c>
      <c r="U600" t="s">
        <v>3261</v>
      </c>
      <c r="V600" t="s">
        <v>3243</v>
      </c>
    </row>
    <row r="601" spans="1:22" ht="22" customHeight="1" x14ac:dyDescent="0.3">
      <c r="A601" s="5">
        <v>43764</v>
      </c>
      <c r="B601" s="16" t="str">
        <f t="shared" si="30"/>
        <v>October, 2019</v>
      </c>
      <c r="C601" s="16" t="str">
        <f t="shared" si="31"/>
        <v>October, 2019´</v>
      </c>
      <c r="D601" s="6" t="s">
        <v>107</v>
      </c>
      <c r="E601" s="11" t="s">
        <v>3320</v>
      </c>
      <c r="F601" s="6" t="s">
        <v>56</v>
      </c>
      <c r="G601" s="6" t="s">
        <v>108</v>
      </c>
      <c r="H601" s="6" t="s">
        <v>133</v>
      </c>
      <c r="I601" s="6" t="s">
        <v>45</v>
      </c>
      <c r="J601" s="6" t="s">
        <v>34</v>
      </c>
      <c r="K601" s="6" t="s">
        <v>345</v>
      </c>
      <c r="L601" s="6" t="s">
        <v>866</v>
      </c>
      <c r="M601" s="7">
        <v>25240</v>
      </c>
      <c r="N601" s="7">
        <v>25.24</v>
      </c>
      <c r="O601" s="7">
        <v>449000</v>
      </c>
      <c r="P601" t="str">
        <f>IF(ISNUMBER(SEARCH("IMAZETAPYR",L601)),"Imazetapyr",IF(ISNUMBER(SEARCH("VITAVAX",L601)),"Carboxin",IF(ISNUMBER(SEARCH("CARBOXIN",L601)),"Carboxin",IF(ISNUMBER(SEARCH("CONDAX",L601)),"Imazetapyr",IF(ISNUMBER(SEARCH("CLETHODIM",L601)),"Clethodim",IF(ISNUMBER(SEARCH("JACARE",L601)),"2,4-D Acid",IF(ISNUMBER(SEARCH("LEOPARD",L601)),"Picloram",IF(ISNUMBER(SEARCH("ZOXYSTROBIN",L601)),"Azoxystrobin",IF(ISNUMBER(SEARCH("MANCOZEB",L601)),"Mancozeb",IF(ISNUMBER(SEARCH("AZOXYS",L601)),"Azoxystrobin",IF(ISNUMBER(SEARCH("FIPRON",L601)),"Fipronil",IF(ISNUMBER(SEARCH("ACEF",L601)),"Acephate",IF(ISNUMBER(SEARCH("ACETAMIPRID",L601)),"Acetamiprid",IF(ISNUMBER(SEARCH("ALUMINIUM PHOSPHIDE",L601)),"Aluminium Phosphide",IF(ISNUMBER(SEARCH("RANMAN",L601)),"Cyazofamid",IF(ISNUMBER(SEARCH("BIFENTRINA",L601)),"Bifenthrin","FIX IT!"))))))))))))))))</f>
        <v>Aluminium Phosphide</v>
      </c>
      <c r="Q601" t="s">
        <v>3235</v>
      </c>
      <c r="R601" t="s">
        <v>3216</v>
      </c>
      <c r="S601">
        <f t="shared" si="32"/>
        <v>17.789223454833596</v>
      </c>
      <c r="T601" t="s">
        <v>3217</v>
      </c>
      <c r="U601" t="s">
        <v>3215</v>
      </c>
      <c r="V601" t="s">
        <v>3198</v>
      </c>
    </row>
    <row r="602" spans="1:22" ht="22" customHeight="1" x14ac:dyDescent="0.3">
      <c r="A602" s="2">
        <v>43762</v>
      </c>
      <c r="B602" s="16" t="str">
        <f t="shared" si="30"/>
        <v>October, 2019</v>
      </c>
      <c r="C602" s="16" t="str">
        <f t="shared" si="31"/>
        <v>October, 2019´</v>
      </c>
      <c r="D602" s="3" t="s">
        <v>31</v>
      </c>
      <c r="E602" s="11" t="s">
        <v>3320</v>
      </c>
      <c r="F602" s="3" t="s">
        <v>32</v>
      </c>
      <c r="G602" s="3" t="s">
        <v>244</v>
      </c>
      <c r="H602" s="3" t="s">
        <v>474</v>
      </c>
      <c r="I602" s="3" t="s">
        <v>45</v>
      </c>
      <c r="J602" s="3" t="s">
        <v>34</v>
      </c>
      <c r="K602" s="3" t="s">
        <v>187</v>
      </c>
      <c r="L602" s="3" t="s">
        <v>867</v>
      </c>
      <c r="M602" s="4">
        <v>97600</v>
      </c>
      <c r="N602" s="4">
        <v>97.6</v>
      </c>
      <c r="O602" s="4">
        <v>1044000</v>
      </c>
      <c r="P602" t="str">
        <f>IF(ISNUMBER(SEARCH("GLIFOSATO",L602)),"Glyphosate",IF(ISNUMBER(SEARCH("TRICLON",L602)),"Triclopyr",IF(ISNUMBER(SEARCH("ABAMECTIN",L602)),"Abamectin",IF(ISNUMBER(SEARCH("ANCOSAR",L602)),"Sodium Hydrogen Methylarsonate",IF(ISNUMBER(SEARCH("PERITO",L602)),"Acephate","FIX IT!")))))</f>
        <v>Sodium Hydrogen Methylarsonate</v>
      </c>
      <c r="Q602" t="s">
        <v>3281</v>
      </c>
      <c r="R602" t="s">
        <v>3198</v>
      </c>
      <c r="S602">
        <f t="shared" si="32"/>
        <v>10.696721311475409</v>
      </c>
      <c r="T602" t="s">
        <v>3304</v>
      </c>
      <c r="U602" t="s">
        <v>3281</v>
      </c>
      <c r="V602" t="s">
        <v>3198</v>
      </c>
    </row>
    <row r="603" spans="1:22" ht="22" customHeight="1" x14ac:dyDescent="0.3">
      <c r="A603" s="5">
        <v>43759</v>
      </c>
      <c r="B603" s="16" t="str">
        <f t="shared" si="30"/>
        <v>October, 2019</v>
      </c>
      <c r="C603" s="16" t="str">
        <f t="shared" si="31"/>
        <v>October, 2019´</v>
      </c>
      <c r="D603" s="6" t="s">
        <v>31</v>
      </c>
      <c r="E603" s="11" t="s">
        <v>3320</v>
      </c>
      <c r="F603" s="6" t="s">
        <v>56</v>
      </c>
      <c r="G603" s="6" t="s">
        <v>77</v>
      </c>
      <c r="H603" s="6" t="s">
        <v>82</v>
      </c>
      <c r="I603" s="6" t="s">
        <v>45</v>
      </c>
      <c r="J603" s="6" t="s">
        <v>34</v>
      </c>
      <c r="K603" s="6" t="s">
        <v>84</v>
      </c>
      <c r="L603" s="6" t="s">
        <v>238</v>
      </c>
      <c r="M603" s="7">
        <v>117382</v>
      </c>
      <c r="N603" s="7">
        <v>117.38</v>
      </c>
      <c r="O603" s="7">
        <v>370000</v>
      </c>
      <c r="P603" t="str">
        <f>IF(ISNUMBER(SEARCH("BROWSER",L603)),"Picloran",IF(ISNUMBER(SEARCH("NAVIGATOR",L603)),"Picloran",IF(ISNUMBER(SEARCH("BIOZYME",L603)),"Mineral Fertilizer",IF(ISNUMBER(SEARCH("K-FOL",L603)),"Calcium Citrate",IF(ISNUMBER(SEARCH("FOLTRON",L603)),"NPK Fertilizer",IF(ISNUMBER(SEARCH("CYHALOTHRI",L603)),"Cyhalothrin",IF(ISNUMBER(SEARCH("ACEFATO",L603)),"Acephate",IF(ISNUMBER(SEARCH("ACEPHATE",L603)),"Acephate",IF(ISNUMBER(SEARCH("MICROTHIOL",L603)),"Sulfur",IF(ISNUMBER(SEARCH("PROPICONAZOLE",L603)),"Propiconazole",IF(ISNUMBER(SEARCH("METHOMYL",L603)),"Methomyl",IF(ISNUMBER(SEARCH("IMIDACLOPRID",L603)),"Imidacloprid",IF(ISNUMBER(SEARCH("ZONIC",L603)),"Amicarbazone",IF(ISNUMBER(SEARCH("CRESCENDO",L603)),"Triclopyr-Butyric",IF(ISNUMBER(SEARCH("IMAZETHAPYR",L603)),"Imazethapyr",IF(ISNUMBER(SEARCH("TRICLOPYR",L603)),"Triclopyr",IF(ISNUMBER(SEARCH("ISOPROPYLAMINE",L603)),"Isopropylamine",IF(ISNUMBER(SEARCH("ABAMECTIM",L603)),"Abamectin",IF(ISNUMBER(SEARCH("SPERTO",L603)),"Bifenthrin","FIX IT!")))))))))))))))))))</f>
        <v>Isopropylamine</v>
      </c>
      <c r="Q603" t="s">
        <v>3269</v>
      </c>
      <c r="R603" t="s">
        <v>3216</v>
      </c>
      <c r="S603">
        <f t="shared" si="32"/>
        <v>3.1521016850965227</v>
      </c>
      <c r="T603" t="s">
        <v>3211</v>
      </c>
      <c r="U603" t="s">
        <v>3270</v>
      </c>
      <c r="V603" t="s">
        <v>3198</v>
      </c>
    </row>
    <row r="604" spans="1:22" ht="22" customHeight="1" x14ac:dyDescent="0.3">
      <c r="A604" s="5">
        <v>43758</v>
      </c>
      <c r="B604" s="16" t="str">
        <f t="shared" si="30"/>
        <v>October, 2019</v>
      </c>
      <c r="C604" s="16" t="str">
        <f t="shared" si="31"/>
        <v>October, 2019´</v>
      </c>
      <c r="D604" s="6" t="s">
        <v>31</v>
      </c>
      <c r="E604" s="11" t="s">
        <v>3320</v>
      </c>
      <c r="F604" s="6" t="s">
        <v>56</v>
      </c>
      <c r="G604" s="6" t="s">
        <v>730</v>
      </c>
      <c r="H604" s="6" t="s">
        <v>122</v>
      </c>
      <c r="I604" s="6" t="s">
        <v>45</v>
      </c>
      <c r="J604" s="6" t="s">
        <v>34</v>
      </c>
      <c r="K604" s="6" t="s">
        <v>145</v>
      </c>
      <c r="L604" s="6" t="s">
        <v>732</v>
      </c>
      <c r="M604" s="7">
        <v>16560</v>
      </c>
      <c r="N604" s="7">
        <v>16.559999999999999</v>
      </c>
      <c r="O604" s="7">
        <v>168000</v>
      </c>
      <c r="P604" t="s">
        <v>3252</v>
      </c>
      <c r="Q604" t="s">
        <v>3287</v>
      </c>
      <c r="R604" t="s">
        <v>3243</v>
      </c>
      <c r="S604">
        <f t="shared" si="32"/>
        <v>10.144927536231885</v>
      </c>
      <c r="T604" t="s">
        <v>3260</v>
      </c>
      <c r="U604" t="s">
        <v>3215</v>
      </c>
      <c r="V604" t="s">
        <v>3216</v>
      </c>
    </row>
    <row r="605" spans="1:22" ht="22" customHeight="1" x14ac:dyDescent="0.3">
      <c r="A605" s="2">
        <v>43758</v>
      </c>
      <c r="B605" s="16" t="str">
        <f t="shared" si="30"/>
        <v>October, 2019</v>
      </c>
      <c r="C605" s="16" t="str">
        <f t="shared" si="31"/>
        <v>October, 2019´</v>
      </c>
      <c r="D605" s="3" t="s">
        <v>31</v>
      </c>
      <c r="E605" s="11" t="s">
        <v>3320</v>
      </c>
      <c r="F605" s="3" t="s">
        <v>32</v>
      </c>
      <c r="G605" s="3" t="s">
        <v>185</v>
      </c>
      <c r="H605" s="3" t="s">
        <v>122</v>
      </c>
      <c r="I605" s="3" t="s">
        <v>45</v>
      </c>
      <c r="J605" s="3" t="s">
        <v>34</v>
      </c>
      <c r="K605" s="3" t="s">
        <v>187</v>
      </c>
      <c r="L605" s="3" t="s">
        <v>869</v>
      </c>
      <c r="M605" s="4">
        <v>17010</v>
      </c>
      <c r="N605" s="4">
        <v>17.010000000000002</v>
      </c>
      <c r="O605" s="4">
        <v>93800</v>
      </c>
      <c r="P605" t="str">
        <f>IF(ISNUMBER(SEARCH("NICOSULFURONTECHNICAL",L605)),"Nicosulfuron",IF(ISNUMBER(SEARCH("CITRASHINE",L605)),"General Foods Aditives",IF(ISNUMBER(SEARCH("CHLORIMURON",L605)),"Chlorimuron-ethyl",IF(ISNUMBER(SEARCH("LUFENURON",L605)),"Lufenuron","FIX IT!"))))</f>
        <v>Chlorimuron-ethyl</v>
      </c>
      <c r="Q605" t="s">
        <v>3244</v>
      </c>
      <c r="R605" t="s">
        <v>3198</v>
      </c>
      <c r="S605">
        <f t="shared" si="32"/>
        <v>5.5144032921810702</v>
      </c>
      <c r="T605" t="s">
        <v>3211</v>
      </c>
      <c r="U605" t="s">
        <v>3270</v>
      </c>
      <c r="V605" t="s">
        <v>3198</v>
      </c>
    </row>
    <row r="606" spans="1:22" ht="22" customHeight="1" x14ac:dyDescent="0.3">
      <c r="A606" s="5">
        <v>43758</v>
      </c>
      <c r="B606" s="16" t="str">
        <f t="shared" si="30"/>
        <v>October, 2019</v>
      </c>
      <c r="C606" s="16" t="str">
        <f t="shared" si="31"/>
        <v>October, 2019´</v>
      </c>
      <c r="D606" s="6" t="s">
        <v>31</v>
      </c>
      <c r="E606" s="11" t="s">
        <v>3320</v>
      </c>
      <c r="F606" s="6" t="s">
        <v>56</v>
      </c>
      <c r="G606" s="6" t="s">
        <v>870</v>
      </c>
      <c r="H606" s="6" t="s">
        <v>122</v>
      </c>
      <c r="I606" s="6" t="s">
        <v>45</v>
      </c>
      <c r="J606" s="6" t="s">
        <v>34</v>
      </c>
      <c r="K606" s="6" t="s">
        <v>872</v>
      </c>
      <c r="L606" s="6" t="s">
        <v>873</v>
      </c>
      <c r="M606" s="7">
        <v>9900</v>
      </c>
      <c r="N606" s="7">
        <v>9.9</v>
      </c>
      <c r="O606" s="7">
        <v>74600</v>
      </c>
      <c r="P606" t="str">
        <f>IF(ISNUMBER(SEARCH("NICOSULFURONTECHNICAL",L606)),"Nicosulfuron",IF(ISNUMBER(SEARCH("CITRASHINE",L606)),"General Foods Aditives",IF(ISNUMBER(SEARCH("CHLORIMURON",L606)),"Chlorimuron-ethyl",IF(ISNUMBER(SEARCH("LUFENURON",L606)),"Lufenuron","FIX IT!"))))</f>
        <v>Lufenuron</v>
      </c>
      <c r="Q606" t="s">
        <v>3215</v>
      </c>
      <c r="R606" t="s">
        <v>3243</v>
      </c>
      <c r="S606">
        <f t="shared" si="32"/>
        <v>7.5353535353535355</v>
      </c>
      <c r="T606" t="s">
        <v>3205</v>
      </c>
      <c r="U606" t="s">
        <v>3238</v>
      </c>
      <c r="V606" t="s">
        <v>3225</v>
      </c>
    </row>
    <row r="607" spans="1:22" ht="22" customHeight="1" x14ac:dyDescent="0.3">
      <c r="A607" s="2">
        <v>43758</v>
      </c>
      <c r="B607" s="16" t="str">
        <f t="shared" si="30"/>
        <v>October, 2019</v>
      </c>
      <c r="C607" s="16" t="str">
        <f t="shared" si="31"/>
        <v>October, 2019´</v>
      </c>
      <c r="D607" s="3" t="s">
        <v>31</v>
      </c>
      <c r="E607" s="11" t="s">
        <v>3320</v>
      </c>
      <c r="F607" s="3" t="s">
        <v>56</v>
      </c>
      <c r="G607" s="3" t="s">
        <v>769</v>
      </c>
      <c r="H607" s="3" t="s">
        <v>122</v>
      </c>
      <c r="I607" s="3" t="s">
        <v>45</v>
      </c>
      <c r="J607" s="3" t="s">
        <v>34</v>
      </c>
      <c r="K607" s="3" t="s">
        <v>771</v>
      </c>
      <c r="L607" s="3" t="s">
        <v>874</v>
      </c>
      <c r="M607" s="4">
        <v>123000</v>
      </c>
      <c r="N607" s="4">
        <v>123</v>
      </c>
      <c r="O607" s="4">
        <v>2819000</v>
      </c>
      <c r="P607" t="str">
        <f>IF(ISNUMBER(SEARCH("NICROSULFURON",L607)),"Nicosulfuron",IF(ISNUMBER(SEARCH("BUTYROLACTONE",L607)),"Butyrolactone",IF(ISNUMBER(SEARCH("MEQUIPAT",L607)),"Mequipat Chloride",IF(ISNUMBER(SEARCH("ENTRINA",L607)),"Bifenthrin",IF(ISNUMBER(SEARCH("ACETAMI",L607)),"Acetamiprid",IF(ISNUMBER(SEARCH("THIODICARB",L607)),"Thiodicarb",IF(ISNUMBER(SEARCH("2 4 D",L607)),"2,4-D Acid",IF(ISNUMBER(SEARCH("CIPERMETRINA",L607)),"Cypermethrin",IF(ISNUMBER(SEARCH("SULFENTRAZONE",L607)),"Sulfenthrazone",IF(ISNUMBER(SEARCH("AKITO",L607)),"Cypermethrin",IF(ISNUMBER(SEARCH("EMINENT",L607)),"Tetraconazole","FIX IT!")))))))))))</f>
        <v>Sulfenthrazone</v>
      </c>
      <c r="Q607" t="s">
        <v>3215</v>
      </c>
      <c r="R607" t="s">
        <v>3198</v>
      </c>
      <c r="S607">
        <f t="shared" si="32"/>
        <v>22.918699186991869</v>
      </c>
      <c r="T607" t="s">
        <v>3280</v>
      </c>
      <c r="U607" t="s">
        <v>3279</v>
      </c>
      <c r="V607" t="s">
        <v>3216</v>
      </c>
    </row>
    <row r="608" spans="1:22" ht="22" customHeight="1" x14ac:dyDescent="0.3">
      <c r="A608" s="5">
        <v>43758</v>
      </c>
      <c r="B608" s="16" t="str">
        <f t="shared" si="30"/>
        <v>October, 2019</v>
      </c>
      <c r="C608" s="16" t="str">
        <f t="shared" si="31"/>
        <v>October, 2019´</v>
      </c>
      <c r="D608" s="6" t="s">
        <v>31</v>
      </c>
      <c r="E608" s="11" t="s">
        <v>3320</v>
      </c>
      <c r="F608" s="6" t="s">
        <v>32</v>
      </c>
      <c r="G608" s="6" t="s">
        <v>185</v>
      </c>
      <c r="H608" s="6" t="s">
        <v>122</v>
      </c>
      <c r="I608" s="6" t="s">
        <v>45</v>
      </c>
      <c r="J608" s="6" t="s">
        <v>34</v>
      </c>
      <c r="K608" s="6" t="s">
        <v>187</v>
      </c>
      <c r="L608" s="6" t="s">
        <v>875</v>
      </c>
      <c r="M608" s="7">
        <v>11550</v>
      </c>
      <c r="N608" s="7">
        <v>11.55</v>
      </c>
      <c r="O608" s="7">
        <v>63700</v>
      </c>
      <c r="P608" t="s">
        <v>3245</v>
      </c>
      <c r="Q608" t="s">
        <v>3244</v>
      </c>
      <c r="R608" t="s">
        <v>3198</v>
      </c>
      <c r="S608">
        <f t="shared" si="32"/>
        <v>5.5151515151515156</v>
      </c>
      <c r="T608" t="s">
        <v>3280</v>
      </c>
      <c r="U608" t="s">
        <v>3279</v>
      </c>
      <c r="V608" t="s">
        <v>3216</v>
      </c>
    </row>
    <row r="609" spans="1:22" ht="22" customHeight="1" x14ac:dyDescent="0.3">
      <c r="A609" s="2">
        <v>43758</v>
      </c>
      <c r="B609" s="16" t="str">
        <f t="shared" si="30"/>
        <v>October, 2019</v>
      </c>
      <c r="C609" s="16" t="str">
        <f t="shared" si="31"/>
        <v>October, 2019´</v>
      </c>
      <c r="D609" s="3" t="s">
        <v>31</v>
      </c>
      <c r="E609" s="11" t="s">
        <v>3320</v>
      </c>
      <c r="F609" s="3" t="s">
        <v>56</v>
      </c>
      <c r="G609" s="3" t="s">
        <v>127</v>
      </c>
      <c r="H609" s="3" t="s">
        <v>122</v>
      </c>
      <c r="I609" s="3" t="s">
        <v>45</v>
      </c>
      <c r="J609" s="3" t="s">
        <v>34</v>
      </c>
      <c r="K609" s="3" t="s">
        <v>129</v>
      </c>
      <c r="L609" s="3" t="s">
        <v>876</v>
      </c>
      <c r="M609" s="4">
        <v>43440</v>
      </c>
      <c r="N609" s="4">
        <v>43.44</v>
      </c>
      <c r="O609" s="4">
        <v>1738000</v>
      </c>
      <c r="P609" t="str">
        <f>IF(ISNUMBER(SEARCH("BROWSER",L609)),"Picloran",IF(ISNUMBER(SEARCH("NAVIGATOR",L609)),"Picloran",IF(ISNUMBER(SEARCH("BIOZYME",L609)),"Mineral Fertilizer",IF(ISNUMBER(SEARCH("K-FOL",L609)),"Calcium Citrate",IF(ISNUMBER(SEARCH("FOLTRON",L609)),"NPK Fertilizer",IF(ISNUMBER(SEARCH("CYHALOTHRI",L609)),"Cyhalothrin",IF(ISNUMBER(SEARCH("ACEFATO",L609)),"Acephate",IF(ISNUMBER(SEARCH("ACEPHATE",L609)),"Acephate",IF(ISNUMBER(SEARCH("MICROTHIOL",L609)),"Sulfur",IF(ISNUMBER(SEARCH("PROPICONAZOLE",L609)),"Propiconazole",IF(ISNUMBER(SEARCH("METHOMYL",L609)),"Methomyl",IF(ISNUMBER(SEARCH("IMIDACLOPRID",L609)),"Imidacloprid",IF(ISNUMBER(SEARCH("ZONIC",L609)),"Amicarbazone",IF(ISNUMBER(SEARCH("CRESCENDO",L609)),"Triclopyr-Butyric",IF(ISNUMBER(SEARCH("IMAZETHAPYR",L609)),"Imazethapyr",IF(ISNUMBER(SEARCH("TRICLOPYR",L609)),"Triclopyr",IF(ISNUMBER(SEARCH("ISOPROPYLAMINE",L609)),"Isopropylamine",IF(ISNUMBER(SEARCH("ABAMECTIM",L609)),"Abamectin",IF(ISNUMBER(SEARCH("SPERTO",L609)),"Bifenthrin","FIX IT!")))))))))))))))))))</f>
        <v>Propiconazole</v>
      </c>
      <c r="Q609" t="s">
        <v>3215</v>
      </c>
      <c r="R609" t="s">
        <v>3242</v>
      </c>
      <c r="S609">
        <f t="shared" si="32"/>
        <v>40.009208103130753</v>
      </c>
      <c r="T609" t="s">
        <v>3250</v>
      </c>
      <c r="U609" t="s">
        <v>3248</v>
      </c>
      <c r="V609" t="s">
        <v>3237</v>
      </c>
    </row>
    <row r="610" spans="1:22" ht="22" customHeight="1" x14ac:dyDescent="0.3">
      <c r="A610" s="5">
        <v>43758</v>
      </c>
      <c r="B610" s="16" t="str">
        <f t="shared" si="30"/>
        <v>October, 2019</v>
      </c>
      <c r="C610" s="16" t="str">
        <f t="shared" si="31"/>
        <v>October, 2019´</v>
      </c>
      <c r="D610" s="6" t="s">
        <v>31</v>
      </c>
      <c r="E610" s="11" t="s">
        <v>3320</v>
      </c>
      <c r="F610" s="6" t="s">
        <v>56</v>
      </c>
      <c r="G610" s="6" t="s">
        <v>175</v>
      </c>
      <c r="H610" s="6" t="s">
        <v>122</v>
      </c>
      <c r="I610" s="6" t="s">
        <v>45</v>
      </c>
      <c r="J610" s="6" t="s">
        <v>34</v>
      </c>
      <c r="K610" s="6" t="s">
        <v>143</v>
      </c>
      <c r="L610" s="6" t="s">
        <v>576</v>
      </c>
      <c r="M610" s="7">
        <v>21400</v>
      </c>
      <c r="N610" s="7">
        <v>21.4</v>
      </c>
      <c r="O610" s="7">
        <v>162000</v>
      </c>
      <c r="P610" t="str">
        <f>IF(ISNUMBER(SEARCH("BROWSER",L610)),"Picloran",IF(ISNUMBER(SEARCH("NAVIGATOR",L610)),"Picloran",IF(ISNUMBER(SEARCH("BIOZYME",L610)),"Mineral Fertilizer",IF(ISNUMBER(SEARCH("K-FOL",L610)),"Calcium Citrate",IF(ISNUMBER(SEARCH("FOLTRON",L610)),"NPK Fertilizer",IF(ISNUMBER(SEARCH("CYHALOTHRI",L610)),"Cyhalothrin",IF(ISNUMBER(SEARCH("ACEFATO",L610)),"Acephate",IF(ISNUMBER(SEARCH("ACEPHATE",L610)),"Acephate",IF(ISNUMBER(SEARCH("MICROTHIOL",L610)),"Sulfur",IF(ISNUMBER(SEARCH("PROPICONAZOLE",L610)),"Propiconazole",IF(ISNUMBER(SEARCH("METHOMYL",L610)),"Methomyl",IF(ISNUMBER(SEARCH("IMIDACLOPRID",L610)),"Imidacloprid",IF(ISNUMBER(SEARCH("ZONIC",L610)),"Amicarbazone",IF(ISNUMBER(SEARCH("CRESCENDO",L610)),"Triclopyr-Butyric",IF(ISNUMBER(SEARCH("IMAZETHAPYR",L610)),"Imazethapyr",IF(ISNUMBER(SEARCH("TRICLOPYR",L610)),"Triclopyr",IF(ISNUMBER(SEARCH("ISOPROPYLAMINE",L610)),"Isopropylamine",IF(ISNUMBER(SEARCH("ABAMECTIM",L610)),"Abamectin",IF(ISNUMBER(SEARCH("SPERTO",L610)),"Bifenthrin","FIX IT!")))))))))))))))))))</f>
        <v>Methomyl</v>
      </c>
      <c r="Q610" t="s">
        <v>3215</v>
      </c>
      <c r="R610" t="s">
        <v>3243</v>
      </c>
      <c r="S610">
        <f t="shared" si="32"/>
        <v>7.5700934579439254</v>
      </c>
      <c r="T610" t="s">
        <v>3292</v>
      </c>
      <c r="U610" t="s">
        <v>3269</v>
      </c>
      <c r="V610" t="s">
        <v>3216</v>
      </c>
    </row>
    <row r="611" spans="1:22" ht="22" customHeight="1" x14ac:dyDescent="0.3">
      <c r="A611" s="2">
        <v>43758</v>
      </c>
      <c r="B611" s="16" t="str">
        <f t="shared" si="30"/>
        <v>October, 2019</v>
      </c>
      <c r="C611" s="16" t="str">
        <f t="shared" si="31"/>
        <v>October, 2019´</v>
      </c>
      <c r="D611" s="3" t="s">
        <v>31</v>
      </c>
      <c r="E611" s="11" t="s">
        <v>3320</v>
      </c>
      <c r="F611" s="3" t="s">
        <v>32</v>
      </c>
      <c r="G611" s="3" t="s">
        <v>755</v>
      </c>
      <c r="H611" s="3" t="s">
        <v>133</v>
      </c>
      <c r="I611" s="3" t="s">
        <v>45</v>
      </c>
      <c r="J611" s="3" t="s">
        <v>34</v>
      </c>
      <c r="K611" s="3" t="s">
        <v>145</v>
      </c>
      <c r="L611" s="3" t="s">
        <v>877</v>
      </c>
      <c r="M611" s="4">
        <v>70800</v>
      </c>
      <c r="N611" s="4">
        <v>70.8</v>
      </c>
      <c r="O611" s="4">
        <v>1258000</v>
      </c>
      <c r="P611" t="str">
        <f>IF(ISNUMBER(SEARCH("NICROSULFURON",L611)),"Nicosulfuron",IF(ISNUMBER(SEARCH("BUTYROLACTONE",L611)),"Butyrolactone",IF(ISNUMBER(SEARCH("MEQUIPAT",L611)),"Mequipat Chloride",IF(ISNUMBER(SEARCH("ENTRINA",L611)),"Bifenthrin",IF(ISNUMBER(SEARCH("ACETAMI",L611)),"Acetamiprid",IF(ISNUMBER(SEARCH("THIODICARB",L611)),"Thiodicarb",IF(ISNUMBER(SEARCH("2 4 D",L611)),"2,4-D Acid",IF(ISNUMBER(SEARCH("CIPERMETRINA",L611)),"Cypermethrin",IF(ISNUMBER(SEARCH("SULFENTRAZONE",L611)),"Sulfenthrazone",IF(ISNUMBER(SEARCH("AKITO",L611)),"Cypermethrin",IF(ISNUMBER(SEARCH("EMINENT",L611)),"Tetraconazole","FIX IT!")))))))))))</f>
        <v>Cypermethrin</v>
      </c>
      <c r="Q611" t="s">
        <v>3249</v>
      </c>
      <c r="R611" t="s">
        <v>3243</v>
      </c>
      <c r="S611">
        <f t="shared" si="32"/>
        <v>17.768361581920903</v>
      </c>
      <c r="T611" t="s">
        <v>3210</v>
      </c>
      <c r="U611" t="s">
        <v>3267</v>
      </c>
      <c r="V611" t="s">
        <v>3237</v>
      </c>
    </row>
    <row r="612" spans="1:22" ht="22" customHeight="1" x14ac:dyDescent="0.3">
      <c r="A612" s="5">
        <v>43757</v>
      </c>
      <c r="B612" s="16" t="str">
        <f t="shared" si="30"/>
        <v>October, 2019</v>
      </c>
      <c r="C612" s="16" t="str">
        <f t="shared" si="31"/>
        <v>October, 2019´</v>
      </c>
      <c r="D612" s="6" t="s">
        <v>31</v>
      </c>
      <c r="E612" s="11" t="s">
        <v>3320</v>
      </c>
      <c r="F612" s="6" t="s">
        <v>32</v>
      </c>
      <c r="G612" s="6" t="s">
        <v>200</v>
      </c>
      <c r="H612" s="6" t="s">
        <v>133</v>
      </c>
      <c r="I612" s="6" t="s">
        <v>45</v>
      </c>
      <c r="J612" s="6" t="s">
        <v>34</v>
      </c>
      <c r="K612" s="6" t="s">
        <v>145</v>
      </c>
      <c r="L612" s="6" t="s">
        <v>878</v>
      </c>
      <c r="M612" s="7">
        <v>69300</v>
      </c>
      <c r="N612" s="7">
        <v>69.3</v>
      </c>
      <c r="O612" s="7">
        <v>1232000</v>
      </c>
      <c r="P612" t="str">
        <f>IF(ISNUMBER(SEARCH("IMAZETAPYR",L612)),"Imazetapyr",IF(ISNUMBER(SEARCH("VITAVAX",L612)),"Carboxin",IF(ISNUMBER(SEARCH("CARBOXIN",L612)),"Carboxin",IF(ISNUMBER(SEARCH("CONDAX",L612)),"Imazetapyr",IF(ISNUMBER(SEARCH("CLETHODIM",L612)),"Clethodim",IF(ISNUMBER(SEARCH("JACARE",L612)),"2,4-D Acid",IF(ISNUMBER(SEARCH("LEOPARD",L612)),"Picloram",IF(ISNUMBER(SEARCH("ZOXYSTROBIN",L612)),"Azoxystrobin",IF(ISNUMBER(SEARCH("MANCOZEB",L612)),"Mancozeb",IF(ISNUMBER(SEARCH("AZOXYS",L612)),"Azoxystrobin",IF(ISNUMBER(SEARCH("FIPRON",L612)),"Fipronil",IF(ISNUMBER(SEARCH("ACEF",L612)),"Acephate",IF(ISNUMBER(SEARCH("ACETAMIPRID",L612)),"Acetamiprid",IF(ISNUMBER(SEARCH("ALUMINIUM PHOSPHIDE",L612)),"Aluminium Phosphide",IF(ISNUMBER(SEARCH("RANMAN",L612)),"Cyazofamid",IF(ISNUMBER(SEARCH("BIFENTRINA",L612)),"Bifenthrin","FIX IT!"))))))))))))))))</f>
        <v>Bifenthrin</v>
      </c>
      <c r="Q612" t="s">
        <v>3238</v>
      </c>
      <c r="R612" t="s">
        <v>3243</v>
      </c>
      <c r="S612">
        <f t="shared" si="32"/>
        <v>17.777777777777779</v>
      </c>
      <c r="T612" t="s">
        <v>3211</v>
      </c>
      <c r="U612" t="s">
        <v>3270</v>
      </c>
      <c r="V612" t="s">
        <v>3198</v>
      </c>
    </row>
    <row r="613" spans="1:22" ht="22" customHeight="1" x14ac:dyDescent="0.3">
      <c r="A613" s="2">
        <v>43757</v>
      </c>
      <c r="B613" s="16" t="str">
        <f t="shared" si="30"/>
        <v>October, 2019</v>
      </c>
      <c r="C613" s="16" t="str">
        <f t="shared" si="31"/>
        <v>October, 2019´</v>
      </c>
      <c r="D613" s="3" t="s">
        <v>31</v>
      </c>
      <c r="E613" s="11" t="s">
        <v>3320</v>
      </c>
      <c r="F613" s="3" t="s">
        <v>32</v>
      </c>
      <c r="G613" s="3" t="s">
        <v>131</v>
      </c>
      <c r="H613" s="3" t="s">
        <v>113</v>
      </c>
      <c r="I613" s="3" t="s">
        <v>45</v>
      </c>
      <c r="J613" s="3" t="s">
        <v>34</v>
      </c>
      <c r="K613" s="3" t="s">
        <v>145</v>
      </c>
      <c r="L613" s="3" t="s">
        <v>560</v>
      </c>
      <c r="M613" s="4">
        <v>17400</v>
      </c>
      <c r="N613" s="4">
        <v>17.399999999999999</v>
      </c>
      <c r="O613" s="4">
        <v>309000</v>
      </c>
      <c r="P613" t="str">
        <f>IF(ISNUMBER(SEARCH("IMAZETAPYR",L613)),"Imazetapyr",IF(ISNUMBER(SEARCH("VITAVAX",L613)),"Carboxin",IF(ISNUMBER(SEARCH("CARBOXIN",L613)),"Carboxin",IF(ISNUMBER(SEARCH("CONDAX",L613)),"Imazetapyr",IF(ISNUMBER(SEARCH("CLETHODIM",L613)),"Clethodim",IF(ISNUMBER(SEARCH("JACARE",L613)),"2,4-D Acid",IF(ISNUMBER(SEARCH("LEOPARD",L613)),"Picloram",IF(ISNUMBER(SEARCH("ZOXYSTROBIN",L613)),"Azoxystrobin",IF(ISNUMBER(SEARCH("MANCOZEB",L613)),"Mancozeb",IF(ISNUMBER(SEARCH("AZOXYS",L613)),"Azoxystrobin",IF(ISNUMBER(SEARCH("FIPRON",L613)),"Fipronil",IF(ISNUMBER(SEARCH("ACEF",L613)),"Acephate",IF(ISNUMBER(SEARCH("ACETAMIPRID",L613)),"Acetamiprid",IF(ISNUMBER(SEARCH("ALUMINIUM PHOSPHIDE",L613)),"Aluminium Phosphide",IF(ISNUMBER(SEARCH("RANMAN",L613)),"Cyazofamid",IF(ISNUMBER(SEARCH("BIFENTRINA",L613)),"Bifenthrin","FIX IT!"))))))))))))))))</f>
        <v>Acetamiprid</v>
      </c>
      <c r="Q613" t="s">
        <v>3234</v>
      </c>
      <c r="R613" t="s">
        <v>3243</v>
      </c>
      <c r="S613">
        <f t="shared" si="32"/>
        <v>17.758620689655171</v>
      </c>
      <c r="T613" t="s">
        <v>3203</v>
      </c>
      <c r="U613" t="s">
        <v>3246</v>
      </c>
      <c r="V613" t="s">
        <v>3198</v>
      </c>
    </row>
    <row r="614" spans="1:22" ht="22" customHeight="1" x14ac:dyDescent="0.3">
      <c r="A614" s="5">
        <v>43757</v>
      </c>
      <c r="B614" s="16" t="str">
        <f t="shared" si="30"/>
        <v>October, 2019</v>
      </c>
      <c r="C614" s="16" t="str">
        <f t="shared" si="31"/>
        <v>October, 2019´</v>
      </c>
      <c r="D614" s="6" t="s">
        <v>206</v>
      </c>
      <c r="E614" s="11" t="s">
        <v>3320</v>
      </c>
      <c r="F614" s="6" t="s">
        <v>56</v>
      </c>
      <c r="G614" s="6" t="s">
        <v>108</v>
      </c>
      <c r="H614" s="6" t="s">
        <v>133</v>
      </c>
      <c r="I614" s="6" t="s">
        <v>45</v>
      </c>
      <c r="J614" s="6" t="s">
        <v>34</v>
      </c>
      <c r="K614" s="6" t="s">
        <v>293</v>
      </c>
      <c r="L614" s="6" t="s">
        <v>879</v>
      </c>
      <c r="M614" s="7">
        <v>5326</v>
      </c>
      <c r="N614" s="7">
        <v>5.33</v>
      </c>
      <c r="O614" s="7">
        <v>222000</v>
      </c>
      <c r="P614" t="str">
        <f>IF(ISNUMBER(SEARCH("BROWSER",L614)),"Picloran",IF(ISNUMBER(SEARCH("NAVIGATOR",L614)),"Picloran",IF(ISNUMBER(SEARCH("BIOZYME",L614)),"Mineral Fertilizer",IF(ISNUMBER(SEARCH("K-FOL",L614)),"Calcium Citrate",IF(ISNUMBER(SEARCH("FOLTRON",L614)),"NPK Fertilizer",IF(ISNUMBER(SEARCH("CYHALOTHRI",L614)),"Cyhalothrin",IF(ISNUMBER(SEARCH("ACEFATO",L614)),"Acephate",IF(ISNUMBER(SEARCH("ACEPHATE",L614)),"Acephate",IF(ISNUMBER(SEARCH("MICROTHIOL",L614)),"Sulfur",IF(ISNUMBER(SEARCH("PROPICONAZOLE",L614)),"Propiconazole",IF(ISNUMBER(SEARCH("METHOMYL",L614)),"Methomyl",IF(ISNUMBER(SEARCH("IMIDACLOPRID",L614)),"Imidacloprid",IF(ISNUMBER(SEARCH("ZONIC",L614)),"Amicarbazone",IF(ISNUMBER(SEARCH("CRESCENDO",L614)),"Triclopyr-Butyric",IF(ISNUMBER(SEARCH("IMAZETHAPYR",L614)),"Imazethapyr",IF(ISNUMBER(SEARCH("TRICLOPYR",L614)),"Triclopyr",IF(ISNUMBER(SEARCH("ISOPROPYLAMINE",L614)),"Isopropylamine",IF(ISNUMBER(SEARCH("ABAMECTIM",L614)),"Abamectin",IF(ISNUMBER(SEARCH("SPERTO",L614)),"Bifenthrin","FIX IT!")))))))))))))))))))</f>
        <v>Cyhalothrin</v>
      </c>
      <c r="Q614" t="s">
        <v>3248</v>
      </c>
      <c r="R614" t="s">
        <v>3237</v>
      </c>
      <c r="S614">
        <f t="shared" si="32"/>
        <v>41.68231318062336</v>
      </c>
      <c r="T614" t="s">
        <v>3294</v>
      </c>
      <c r="U614" t="s">
        <v>3215</v>
      </c>
      <c r="V614" t="s">
        <v>3243</v>
      </c>
    </row>
    <row r="615" spans="1:22" ht="22" customHeight="1" x14ac:dyDescent="0.3">
      <c r="A615" s="2">
        <v>43757</v>
      </c>
      <c r="B615" s="16" t="str">
        <f t="shared" si="30"/>
        <v>October, 2019</v>
      </c>
      <c r="C615" s="16" t="str">
        <f t="shared" si="31"/>
        <v>October, 2019´</v>
      </c>
      <c r="D615" s="3" t="s">
        <v>107</v>
      </c>
      <c r="E615" s="11" t="s">
        <v>3320</v>
      </c>
      <c r="F615" s="3" t="s">
        <v>56</v>
      </c>
      <c r="G615" s="3" t="s">
        <v>108</v>
      </c>
      <c r="H615" s="3" t="s">
        <v>113</v>
      </c>
      <c r="I615" s="3" t="s">
        <v>45</v>
      </c>
      <c r="J615" s="3" t="s">
        <v>34</v>
      </c>
      <c r="K615" s="3" t="s">
        <v>135</v>
      </c>
      <c r="L615" s="3" t="s">
        <v>880</v>
      </c>
      <c r="M615" s="4">
        <v>22630</v>
      </c>
      <c r="N615" s="4">
        <v>22.63</v>
      </c>
      <c r="O615" s="4">
        <v>314000</v>
      </c>
      <c r="P615" t="str">
        <f>IF(ISNUMBER(SEARCH("BROWSER",L615)),"Picloran",IF(ISNUMBER(SEARCH("NAVIGATOR",L615)),"Picloran",IF(ISNUMBER(SEARCH("BIOZYME",L615)),"Mineral Fertilizer",IF(ISNUMBER(SEARCH("K-FOL",L615)),"Calcium Citrate",IF(ISNUMBER(SEARCH("FOLTRON",L615)),"NPK Fertilizer",IF(ISNUMBER(SEARCH("CYHALOTHRI",L615)),"Cyhalothrin",IF(ISNUMBER(SEARCH("ACEFATO",L615)),"Acephate",IF(ISNUMBER(SEARCH("ACEPHATE",L615)),"Acephate",IF(ISNUMBER(SEARCH("MICROTHIOL",L615)),"Sulfur",IF(ISNUMBER(SEARCH("PROPICONAZOLE",L615)),"Propiconazole",IF(ISNUMBER(SEARCH("METHOMYL",L615)),"Methomyl",IF(ISNUMBER(SEARCH("IMIDACLOPRID",L615)),"Imidacloprid",IF(ISNUMBER(SEARCH("ZONIC",L615)),"Amicarbazone",IF(ISNUMBER(SEARCH("CRESCENDO",L615)),"Triclopyr-Butyric",IF(ISNUMBER(SEARCH("IMAZETHAPYR",L615)),"Imazethapyr",IF(ISNUMBER(SEARCH("TRICLOPYR",L615)),"Triclopyr",IF(ISNUMBER(SEARCH("ISOPROPYLAMINE",L615)),"Isopropylamine",IF(ISNUMBER(SEARCH("ABAMECTIM",L615)),"Abamectin",IF(ISNUMBER(SEARCH("SPERTO",L615)),"Bifenthrin","FIX IT!")))))))))))))))))))</f>
        <v>Cyhalothrin</v>
      </c>
      <c r="Q615" t="s">
        <v>3248</v>
      </c>
      <c r="R615" t="s">
        <v>3237</v>
      </c>
      <c r="S615">
        <f t="shared" si="32"/>
        <v>13.875386654882899</v>
      </c>
      <c r="T615" t="s">
        <v>3203</v>
      </c>
      <c r="U615" t="s">
        <v>3246</v>
      </c>
      <c r="V615" t="s">
        <v>3198</v>
      </c>
    </row>
    <row r="616" spans="1:22" ht="22" customHeight="1" x14ac:dyDescent="0.3">
      <c r="A616" s="5">
        <v>43757</v>
      </c>
      <c r="B616" s="16" t="str">
        <f t="shared" si="30"/>
        <v>October, 2019</v>
      </c>
      <c r="C616" s="16" t="str">
        <f t="shared" si="31"/>
        <v>October, 2019´</v>
      </c>
      <c r="D616" s="6" t="s">
        <v>31</v>
      </c>
      <c r="E616" s="11" t="s">
        <v>3320</v>
      </c>
      <c r="F616" s="6" t="s">
        <v>32</v>
      </c>
      <c r="G616" s="6" t="s">
        <v>200</v>
      </c>
      <c r="H616" s="6" t="s">
        <v>113</v>
      </c>
      <c r="I616" s="6" t="s">
        <v>45</v>
      </c>
      <c r="J616" s="6" t="s">
        <v>34</v>
      </c>
      <c r="K616" s="6" t="s">
        <v>145</v>
      </c>
      <c r="L616" s="6" t="s">
        <v>881</v>
      </c>
      <c r="M616" s="7">
        <v>69300</v>
      </c>
      <c r="N616" s="7">
        <v>69.3</v>
      </c>
      <c r="O616" s="7">
        <v>1232000</v>
      </c>
      <c r="P616" t="str">
        <f>IF(ISNUMBER(SEARCH("BROWSER",L616)),"Picloran",IF(ISNUMBER(SEARCH("NAVIGATOR",L616)),"Picloran",IF(ISNUMBER(SEARCH("BIOZYME",L616)),"Mineral Fertilizer",IF(ISNUMBER(SEARCH("K-FOL",L616)),"Calcium Citrate",IF(ISNUMBER(SEARCH("FOLTRON",L616)),"NPK Fertilizer",IF(ISNUMBER(SEARCH("CYHALOTHRI",L616)),"Cyhalothrin",IF(ISNUMBER(SEARCH("ACEFATO",L616)),"Acephate",IF(ISNUMBER(SEARCH("ACEPHATE",L616)),"Acephate",IF(ISNUMBER(SEARCH("MICROTHIOL",L616)),"Sulfur",IF(ISNUMBER(SEARCH("PROPICONAZOLE",L616)),"Propiconazole",IF(ISNUMBER(SEARCH("METHOMYL",L616)),"Methomyl",IF(ISNUMBER(SEARCH("IMIDACLOPRID",L616)),"Imidacloprid",IF(ISNUMBER(SEARCH("ZONIC",L616)),"Amicarbazone",IF(ISNUMBER(SEARCH("CRESCENDO",L616)),"Triclopyr-Butyric",IF(ISNUMBER(SEARCH("IMAZETHAPYR",L616)),"Imazethapyr",IF(ISNUMBER(SEARCH("TRICLOPYR",L616)),"Triclopyr",IF(ISNUMBER(SEARCH("ISOPROPYLAMINE",L616)),"Isopropylamine",IF(ISNUMBER(SEARCH("ABAMECTIM",L616)),"Abamectin",IF(ISNUMBER(SEARCH("SPERTO",L616)),"Bifenthrin","FIX IT!")))))))))))))))))))</f>
        <v>Bifenthrin</v>
      </c>
      <c r="Q616" t="s">
        <v>3238</v>
      </c>
      <c r="R616" t="s">
        <v>3243</v>
      </c>
      <c r="S616">
        <f t="shared" si="32"/>
        <v>17.777777777777779</v>
      </c>
      <c r="T616" t="s">
        <v>3203</v>
      </c>
      <c r="U616" t="s">
        <v>3246</v>
      </c>
      <c r="V616" t="s">
        <v>3198</v>
      </c>
    </row>
    <row r="617" spans="1:22" ht="22" customHeight="1" x14ac:dyDescent="0.3">
      <c r="A617" s="2">
        <v>43757</v>
      </c>
      <c r="B617" s="16" t="str">
        <f t="shared" si="30"/>
        <v>October, 2019</v>
      </c>
      <c r="C617" s="16" t="str">
        <f t="shared" si="31"/>
        <v>October, 2019´</v>
      </c>
      <c r="D617" s="3" t="s">
        <v>31</v>
      </c>
      <c r="E617" s="11" t="s">
        <v>3320</v>
      </c>
      <c r="F617" s="3" t="s">
        <v>32</v>
      </c>
      <c r="G617" s="3" t="s">
        <v>588</v>
      </c>
      <c r="H617" s="3" t="s">
        <v>102</v>
      </c>
      <c r="I617" s="3" t="s">
        <v>45</v>
      </c>
      <c r="J617" s="3" t="s">
        <v>34</v>
      </c>
      <c r="K617" s="3" t="s">
        <v>105</v>
      </c>
      <c r="L617" s="3" t="s">
        <v>882</v>
      </c>
      <c r="M617" s="4">
        <v>231520</v>
      </c>
      <c r="N617" s="4">
        <v>231.52</v>
      </c>
      <c r="O617" s="4">
        <v>2326000</v>
      </c>
      <c r="P617" t="str">
        <f>IF(ISNUMBER(SEARCH("BROWSER",L617)),"Picloran",IF(ISNUMBER(SEARCH("NAVIGATOR",L617)),"Picloran",IF(ISNUMBER(SEARCH("BIOZYME",L617)),"Mineral Fertilizer",IF(ISNUMBER(SEARCH("K-FOL",L617)),"Calcium Citrate",IF(ISNUMBER(SEARCH("FOLTRON",L617)),"NPK Fertilizer",IF(ISNUMBER(SEARCH("CYHALOTHRI",L617)),"Cyhalothrin",IF(ISNUMBER(SEARCH("ACEFATO",L617)),"Acephate",IF(ISNUMBER(SEARCH("ACEPHATE",L617)),"Acephate",IF(ISNUMBER(SEARCH("MICROTHIOL",L617)),"Sulfur",IF(ISNUMBER(SEARCH("PROPICONAZOLE",L617)),"Propiconazole",IF(ISNUMBER(SEARCH("METHOMYL",L617)),"Methomyl",IF(ISNUMBER(SEARCH("IMIDACLOPRID",L617)),"Imidacloprid",IF(ISNUMBER(SEARCH("ZONIC",L617)),"Amicarbazone",IF(ISNUMBER(SEARCH("CRESCENDO",L617)),"Triclopyr-Butyric",IF(ISNUMBER(SEARCH("IMAZETHAPYR",L617)),"Imazethapyr",IF(ISNUMBER(SEARCH("TRICLOPYR",L617)),"Triclopyr",IF(ISNUMBER(SEARCH("ISOPROPYLAMINE",L617)),"Isopropylamine",IF(ISNUMBER(SEARCH("ABAMECTIM",L617)),"Abamectin",IF(ISNUMBER(SEARCH("SPERTO",L617)),"Bifenthrin","FIX IT!")))))))))))))))))))</f>
        <v>Sulfur</v>
      </c>
      <c r="Q617" t="s">
        <v>3279</v>
      </c>
      <c r="R617" t="s">
        <v>3216</v>
      </c>
      <c r="S617">
        <f t="shared" si="32"/>
        <v>10.04664823773324</v>
      </c>
      <c r="T617" t="s">
        <v>3200</v>
      </c>
      <c r="U617" t="s">
        <v>3234</v>
      </c>
      <c r="V617" t="s">
        <v>3225</v>
      </c>
    </row>
    <row r="618" spans="1:22" ht="22" customHeight="1" x14ac:dyDescent="0.3">
      <c r="A618" s="5">
        <v>43756</v>
      </c>
      <c r="B618" s="16" t="str">
        <f t="shared" si="30"/>
        <v>October, 2019</v>
      </c>
      <c r="C618" s="16" t="str">
        <f t="shared" si="31"/>
        <v>October, 2019´</v>
      </c>
      <c r="D618" s="6" t="s">
        <v>107</v>
      </c>
      <c r="E618" s="11" t="s">
        <v>3320</v>
      </c>
      <c r="F618" s="6" t="s">
        <v>32</v>
      </c>
      <c r="G618" s="6" t="s">
        <v>108</v>
      </c>
      <c r="H618" s="6" t="s">
        <v>133</v>
      </c>
      <c r="I618" s="6" t="s">
        <v>45</v>
      </c>
      <c r="J618" s="6" t="s">
        <v>34</v>
      </c>
      <c r="K618" s="6" t="s">
        <v>145</v>
      </c>
      <c r="L618" s="6" t="s">
        <v>883</v>
      </c>
      <c r="M618" s="7">
        <v>22080</v>
      </c>
      <c r="N618" s="7">
        <v>22.08</v>
      </c>
      <c r="O618" s="7">
        <v>392000</v>
      </c>
      <c r="P618" t="str">
        <f>IF(ISNUMBER(SEARCH("BIORISK",L618)),"Fertilizer",IF(ISNUMBER(SEARCH("DIFLUBENZURON",L618)),"Diflubenzuron",IF(ISNUMBER(SEARCH("K-TIONIC",L618)),"Fulvic Acids Fertilizers",IF(ISNUMBER(SEARCH("INICIATE",L618)),"Fipronil",IF(ISNUMBER(SEARCH("FIPRONIL",L618)),"Fipronil",IF(ISNUMBER(SEARCH("STAGE",L618)),"Clomazone",IF(ISNUMBER(SEARCH("CLOMAZONE",L618)),"Clomazone",IF(ISNUMBER(SEARCH("UNIMARK",L618)),"Metribuzin",IF(ISNUMBER(SEARCH("RIBUZIN",L618)),"Metribuzin",IF(ISNUMBER(SEARCH("UNITOP",L618)),"Not Identified","FIX IT!"))))))))))</f>
        <v>Fipronil</v>
      </c>
      <c r="Q618" t="s">
        <v>3261</v>
      </c>
      <c r="R618" t="s">
        <v>3243</v>
      </c>
      <c r="S618">
        <f t="shared" si="32"/>
        <v>17.753623188405797</v>
      </c>
      <c r="T618" t="s">
        <v>3250</v>
      </c>
      <c r="U618" t="s">
        <v>3248</v>
      </c>
      <c r="V618" t="s">
        <v>3237</v>
      </c>
    </row>
    <row r="619" spans="1:22" ht="22" customHeight="1" x14ac:dyDescent="0.3">
      <c r="A619" s="2">
        <v>43756</v>
      </c>
      <c r="B619" s="16" t="str">
        <f t="shared" si="30"/>
        <v>October, 2019</v>
      </c>
      <c r="C619" s="16" t="str">
        <f t="shared" si="31"/>
        <v>October, 2019´</v>
      </c>
      <c r="D619" s="3" t="s">
        <v>31</v>
      </c>
      <c r="E619" s="11" t="s">
        <v>3320</v>
      </c>
      <c r="F619" s="3" t="s">
        <v>56</v>
      </c>
      <c r="G619" s="3" t="s">
        <v>131</v>
      </c>
      <c r="H619" s="3" t="s">
        <v>113</v>
      </c>
      <c r="I619" s="3" t="s">
        <v>45</v>
      </c>
      <c r="J619" s="3" t="s">
        <v>34</v>
      </c>
      <c r="K619" s="3" t="s">
        <v>135</v>
      </c>
      <c r="L619" s="3" t="s">
        <v>827</v>
      </c>
      <c r="M619" s="4">
        <v>21375</v>
      </c>
      <c r="N619" s="4">
        <v>21.38</v>
      </c>
      <c r="O619" s="4">
        <v>297000</v>
      </c>
      <c r="P619" t="str">
        <f>IF(ISNUMBER(SEARCH("BROWSER",L619)),"Picloran",IF(ISNUMBER(SEARCH("NAVIGATOR",L619)),"Picloran",IF(ISNUMBER(SEARCH("BIOZYME",L619)),"Mineral Fertilizer",IF(ISNUMBER(SEARCH("K-FOL",L619)),"Calcium Citrate",IF(ISNUMBER(SEARCH("FOLTRON",L619)),"NPK Fertilizer",IF(ISNUMBER(SEARCH("CYHALOTHRI",L619)),"Cyhalothrin",IF(ISNUMBER(SEARCH("ACEFATO",L619)),"Acephate",IF(ISNUMBER(SEARCH("ACEPHATE",L619)),"Acephate",IF(ISNUMBER(SEARCH("MICROTHIOL",L619)),"Sulfur",IF(ISNUMBER(SEARCH("PROPICONAZOLE",L619)),"Propiconazole",IF(ISNUMBER(SEARCH("METHOMYL",L619)),"Methomyl",IF(ISNUMBER(SEARCH("IMIDACLOPRID",L619)),"Imidacloprid",IF(ISNUMBER(SEARCH("ZONIC",L619)),"Amicarbazone",IF(ISNUMBER(SEARCH("CRESCENDO",L619)),"Triclopyr-Butyric",IF(ISNUMBER(SEARCH("IMAZETHAPYR",L619)),"Imazethapyr",IF(ISNUMBER(SEARCH("TRICLOPYR",L619)),"Triclopyr",IF(ISNUMBER(SEARCH("ISOPROPYLAMINE",L619)),"Isopropylamine",IF(ISNUMBER(SEARCH("ABAMECTIM",L619)),"Abamectin",IF(ISNUMBER(SEARCH("SPERTO",L619)),"Bifenthrin","FIX IT!")))))))))))))))))))</f>
        <v>Cyhalothrin</v>
      </c>
      <c r="Q619" t="s">
        <v>3248</v>
      </c>
      <c r="R619" t="s">
        <v>3237</v>
      </c>
      <c r="S619">
        <f t="shared" si="32"/>
        <v>13.894736842105264</v>
      </c>
      <c r="T619" t="s">
        <v>3200</v>
      </c>
      <c r="U619" t="s">
        <v>3234</v>
      </c>
      <c r="V619" t="s">
        <v>3225</v>
      </c>
    </row>
    <row r="620" spans="1:22" ht="22" customHeight="1" x14ac:dyDescent="0.3">
      <c r="A620" s="5">
        <v>43756</v>
      </c>
      <c r="B620" s="16" t="str">
        <f t="shared" si="30"/>
        <v>October, 2019</v>
      </c>
      <c r="C620" s="16" t="str">
        <f t="shared" si="31"/>
        <v>October, 2019´</v>
      </c>
      <c r="D620" s="6" t="s">
        <v>31</v>
      </c>
      <c r="E620" s="11" t="s">
        <v>3320</v>
      </c>
      <c r="F620" s="6" t="s">
        <v>32</v>
      </c>
      <c r="G620" s="6" t="s">
        <v>244</v>
      </c>
      <c r="H620" s="6" t="s">
        <v>474</v>
      </c>
      <c r="I620" s="6" t="s">
        <v>45</v>
      </c>
      <c r="J620" s="6" t="s">
        <v>34</v>
      </c>
      <c r="K620" s="6" t="s">
        <v>187</v>
      </c>
      <c r="L620" s="6" t="s">
        <v>797</v>
      </c>
      <c r="M620" s="7">
        <v>146399.99</v>
      </c>
      <c r="N620" s="7">
        <v>146.4</v>
      </c>
      <c r="O620" s="7">
        <v>1566000</v>
      </c>
      <c r="P620" t="str">
        <f>IF(ISNUMBER(SEARCH("TRICLON",L618)),"Triclopyr",IF(ISNUMBER(SEARCH("ABAMECTIN",L618)),"Abamectin",IF(ISNUMBER(SEARCH("PERITO",L618)),"Acephate",IF(ISNUMBER(SEARCH("GLUFOSINAT",L618)),"Gluphosinate",IF(ISNUMBER(SEARCH("FIPRONIL",L618)),"Fipronil",IF(ISNUMBER(SEARCH("ZARTAN",L618)),"Metsulfuron-methyl",IF(ISNUMBER(SEARCH("DIFLUBENZURON",L618)),"Diflubenzuron",IF(ISNUMBER(SEARCH("INICIATE",L618)),"Fipronil",IF(ISNUMBER(SEARCH("STAGE",L618)),"Clomazone",IF(ISNUMBER(SEARCH("CLOMAZON",L618)),"Clomazone",IF(ISNUMBER(SEARCH("UNIMARK",L618)),"Metribuzim",IF(ISNUMBER(SEARCH("ANCOSAR",L618)),"Sodium hydrogen Methylarsonate","FIX IT!"))))))))))))</f>
        <v>Fipronil</v>
      </c>
      <c r="Q620" t="s">
        <v>3261</v>
      </c>
      <c r="R620" t="s">
        <v>3243</v>
      </c>
      <c r="S620">
        <f t="shared" si="32"/>
        <v>10.696722042125824</v>
      </c>
      <c r="T620" t="s">
        <v>3202</v>
      </c>
      <c r="U620" t="s">
        <v>3215</v>
      </c>
      <c r="V620" t="s">
        <v>3216</v>
      </c>
    </row>
    <row r="621" spans="1:22" ht="22" customHeight="1" x14ac:dyDescent="0.3">
      <c r="A621" s="2">
        <v>43752</v>
      </c>
      <c r="B621" s="16" t="str">
        <f t="shared" si="30"/>
        <v>October, 2019</v>
      </c>
      <c r="C621" s="16" t="str">
        <f t="shared" si="31"/>
        <v>October, 2019´</v>
      </c>
      <c r="D621" s="3" t="s">
        <v>31</v>
      </c>
      <c r="E621" s="11" t="s">
        <v>3320</v>
      </c>
      <c r="F621" s="3" t="s">
        <v>32</v>
      </c>
      <c r="G621" s="3" t="s">
        <v>727</v>
      </c>
      <c r="H621" s="3" t="s">
        <v>321</v>
      </c>
      <c r="I621" s="3" t="s">
        <v>45</v>
      </c>
      <c r="J621" s="3" t="s">
        <v>34</v>
      </c>
      <c r="K621" s="3" t="s">
        <v>323</v>
      </c>
      <c r="L621" s="3" t="s">
        <v>884</v>
      </c>
      <c r="M621" s="4">
        <v>27547</v>
      </c>
      <c r="N621" s="4">
        <v>27.55</v>
      </c>
      <c r="O621" s="4">
        <v>529000</v>
      </c>
      <c r="P621" t="str">
        <f>IF(ISNUMBER(SEARCH("IMAZETAPYR",L621)),"Imazetapyr",IF(ISNUMBER(SEARCH("VITAVAX",L621)),"Carboxin",IF(ISNUMBER(SEARCH("CARBOXIN",L621)),"Carboxin",IF(ISNUMBER(SEARCH("CONDAX",L621)),"Imazetapyr",IF(ISNUMBER(SEARCH("CLETHODIM",L621)),"Clethodim",IF(ISNUMBER(SEARCH("JACARE",L621)),"2,4-D Acid",IF(ISNUMBER(SEARCH("LEOPARD",L621)),"Picloram",IF(ISNUMBER(SEARCH("ZOXYSTROBIN",L621)),"Azoxystrobin",IF(ISNUMBER(SEARCH("MANCOZEB",L621)),"Mancozeb",IF(ISNUMBER(SEARCH("AZOXYS",L621)),"Azoxystrobin",IF(ISNUMBER(SEARCH("FIPRON",L621)),"Fipronil",IF(ISNUMBER(SEARCH("ACEF",L621)),"Acephate",IF(ISNUMBER(SEARCH("ACETAMIPRID",L621)),"Acetamiprid",IF(ISNUMBER(SEARCH("ALUMINIUM PHOSPHIDE",L621)),"Aluminium Phosphide",IF(ISNUMBER(SEARCH("RANMAN",L621)),"Cyazofamid",IF(ISNUMBER(SEARCH("BIFENTRINA",L621)),"Bifenthrin","FIX IT!"))))))))))))))))</f>
        <v>Clethodim</v>
      </c>
      <c r="Q621" t="s">
        <v>3215</v>
      </c>
      <c r="R621" t="s">
        <v>3198</v>
      </c>
      <c r="S621">
        <f t="shared" si="32"/>
        <v>19.203543035539258</v>
      </c>
      <c r="T621" t="s">
        <v>3200</v>
      </c>
      <c r="U621" t="s">
        <v>3234</v>
      </c>
      <c r="V621" t="s">
        <v>3225</v>
      </c>
    </row>
    <row r="622" spans="1:22" ht="22" customHeight="1" x14ac:dyDescent="0.3">
      <c r="A622" s="5">
        <v>43752</v>
      </c>
      <c r="B622" s="16" t="str">
        <f t="shared" si="30"/>
        <v>October, 2019</v>
      </c>
      <c r="C622" s="16" t="str">
        <f t="shared" si="31"/>
        <v>October, 2019´</v>
      </c>
      <c r="D622" s="6" t="s">
        <v>31</v>
      </c>
      <c r="E622" s="11" t="s">
        <v>3320</v>
      </c>
      <c r="F622" s="6" t="s">
        <v>32</v>
      </c>
      <c r="G622" s="6" t="s">
        <v>727</v>
      </c>
      <c r="H622" s="6" t="s">
        <v>321</v>
      </c>
      <c r="I622" s="6" t="s">
        <v>45</v>
      </c>
      <c r="J622" s="6" t="s">
        <v>34</v>
      </c>
      <c r="K622" s="6" t="s">
        <v>323</v>
      </c>
      <c r="L622" s="6" t="s">
        <v>885</v>
      </c>
      <c r="M622" s="7">
        <v>27547</v>
      </c>
      <c r="N622" s="7">
        <v>27.55</v>
      </c>
      <c r="O622" s="7">
        <v>529000</v>
      </c>
      <c r="P622" t="str">
        <f>IF(ISNUMBER(SEARCH("TRICLON",L620)),"Triclopyr",IF(ISNUMBER(SEARCH("ABAMECTIN",L620)),"Abamectin",IF(ISNUMBER(SEARCH("PERITO",L620)),"Acephate",IF(ISNUMBER(SEARCH("GLUFOSINAT",L620)),"Gluphosinate",IF(ISNUMBER(SEARCH("FIPRONIL",L620)),"Fipronil",IF(ISNUMBER(SEARCH("ZARTAN",L620)),"Metsulfuron-methyl",IF(ISNUMBER(SEARCH("DIFLUBENZURON",L620)),"Diflubenzuron",IF(ISNUMBER(SEARCH("INICIATE",L620)),"Fipronil",IF(ISNUMBER(SEARCH("STAGE",L620)),"Clomazone",IF(ISNUMBER(SEARCH("CLOMAZON",L620)),"Clomazone",IF(ISNUMBER(SEARCH("UNIMARK",L620)),"Metribuzim",IF(ISNUMBER(SEARCH("ANCOSAR",L620)),"Sodium hydrogen Methylarsonate","FIX IT!"))))))))))))</f>
        <v>Sodium hydrogen Methylarsonate</v>
      </c>
      <c r="Q622" t="s">
        <v>3281</v>
      </c>
      <c r="R622" t="s">
        <v>3198</v>
      </c>
      <c r="S622">
        <f t="shared" si="32"/>
        <v>19.203543035539258</v>
      </c>
      <c r="T622" t="s">
        <v>3273</v>
      </c>
      <c r="U622" t="s">
        <v>3274</v>
      </c>
      <c r="V622" t="s">
        <v>3275</v>
      </c>
    </row>
    <row r="623" spans="1:22" ht="22" customHeight="1" x14ac:dyDescent="0.3">
      <c r="A623" s="2">
        <v>43751</v>
      </c>
      <c r="B623" s="16" t="str">
        <f t="shared" si="30"/>
        <v>October, 2019</v>
      </c>
      <c r="C623" s="16" t="str">
        <f t="shared" si="31"/>
        <v>October, 2019´</v>
      </c>
      <c r="D623" s="3" t="s">
        <v>31</v>
      </c>
      <c r="E623" s="11" t="s">
        <v>3320</v>
      </c>
      <c r="F623" s="3" t="s">
        <v>32</v>
      </c>
      <c r="G623" s="3" t="s">
        <v>185</v>
      </c>
      <c r="H623" s="3" t="s">
        <v>122</v>
      </c>
      <c r="I623" s="3" t="s">
        <v>45</v>
      </c>
      <c r="J623" s="3" t="s">
        <v>34</v>
      </c>
      <c r="K623" s="3" t="s">
        <v>187</v>
      </c>
      <c r="L623" s="3" t="s">
        <v>780</v>
      </c>
      <c r="M623" s="4">
        <v>12960</v>
      </c>
      <c r="N623" s="4">
        <v>12.96</v>
      </c>
      <c r="O623" s="4">
        <v>71500</v>
      </c>
      <c r="P623" t="s">
        <v>3211</v>
      </c>
      <c r="Q623" t="s">
        <v>3270</v>
      </c>
      <c r="R623" t="s">
        <v>3198</v>
      </c>
      <c r="S623">
        <f t="shared" si="32"/>
        <v>5.5169753086419755</v>
      </c>
      <c r="T623" t="s">
        <v>3222</v>
      </c>
      <c r="U623" t="s">
        <v>3215</v>
      </c>
      <c r="V623" t="s">
        <v>3225</v>
      </c>
    </row>
    <row r="624" spans="1:22" ht="22" customHeight="1" x14ac:dyDescent="0.3">
      <c r="A624" s="5">
        <v>43750</v>
      </c>
      <c r="B624" s="16" t="str">
        <f t="shared" si="30"/>
        <v>October, 2019</v>
      </c>
      <c r="C624" s="16" t="str">
        <f t="shared" si="31"/>
        <v>October, 2019´</v>
      </c>
      <c r="D624" s="6" t="s">
        <v>31</v>
      </c>
      <c r="E624" s="11" t="s">
        <v>3320</v>
      </c>
      <c r="F624" s="6" t="s">
        <v>56</v>
      </c>
      <c r="G624" s="6" t="s">
        <v>886</v>
      </c>
      <c r="H624" s="6" t="s">
        <v>122</v>
      </c>
      <c r="I624" s="6" t="s">
        <v>45</v>
      </c>
      <c r="J624" s="6" t="s">
        <v>34</v>
      </c>
      <c r="K624" s="6" t="s">
        <v>704</v>
      </c>
      <c r="L624" s="6" t="s">
        <v>888</v>
      </c>
      <c r="M624" s="7">
        <v>59616</v>
      </c>
      <c r="N624" s="7">
        <v>59.62</v>
      </c>
      <c r="O624" s="7">
        <v>2092000</v>
      </c>
      <c r="P624" t="str">
        <f>IF(ISNUMBER(SEARCH("MEPIQUAT",L624)),"Mepiquat",IF(ISNUMBER(SEARCH("BIFENTRI",L624)),"Bifenthrin",IF(ISNUMBER(SEARCH("YHALOTHRIN",L624)),"Cyhalothrin","FIX IT!")))</f>
        <v>Mepiquat</v>
      </c>
      <c r="Q624" t="s">
        <v>3215</v>
      </c>
      <c r="R624" t="s">
        <v>3216</v>
      </c>
      <c r="S624">
        <f t="shared" si="32"/>
        <v>35.091250670960818</v>
      </c>
      <c r="T624" t="s">
        <v>3259</v>
      </c>
      <c r="U624" t="s">
        <v>3230</v>
      </c>
      <c r="V624" t="s">
        <v>3225</v>
      </c>
    </row>
    <row r="625" spans="1:22" ht="22" customHeight="1" x14ac:dyDescent="0.3">
      <c r="A625" s="2">
        <v>43750</v>
      </c>
      <c r="B625" s="16" t="str">
        <f t="shared" si="30"/>
        <v>October, 2019</v>
      </c>
      <c r="C625" s="16" t="str">
        <f t="shared" si="31"/>
        <v>October, 2019´</v>
      </c>
      <c r="D625" s="3" t="s">
        <v>107</v>
      </c>
      <c r="E625" s="11" t="s">
        <v>3320</v>
      </c>
      <c r="F625" s="3" t="s">
        <v>32</v>
      </c>
      <c r="G625" s="3" t="s">
        <v>108</v>
      </c>
      <c r="H625" s="3" t="s">
        <v>113</v>
      </c>
      <c r="I625" s="3" t="s">
        <v>45</v>
      </c>
      <c r="J625" s="3" t="s">
        <v>34</v>
      </c>
      <c r="K625" s="3" t="s">
        <v>187</v>
      </c>
      <c r="L625" s="3" t="s">
        <v>889</v>
      </c>
      <c r="M625" s="4">
        <v>23446</v>
      </c>
      <c r="N625" s="4">
        <v>23.45</v>
      </c>
      <c r="O625" s="4">
        <v>144000</v>
      </c>
      <c r="P625" t="s">
        <v>3211</v>
      </c>
      <c r="Q625" t="s">
        <v>3270</v>
      </c>
      <c r="R625" t="s">
        <v>3198</v>
      </c>
      <c r="S625">
        <f t="shared" si="32"/>
        <v>6.1417725838096047</v>
      </c>
      <c r="T625" t="s">
        <v>3292</v>
      </c>
      <c r="U625" t="s">
        <v>3269</v>
      </c>
      <c r="V625" t="s">
        <v>3216</v>
      </c>
    </row>
    <row r="626" spans="1:22" ht="22" customHeight="1" x14ac:dyDescent="0.3">
      <c r="A626" s="5">
        <v>43750</v>
      </c>
      <c r="B626" s="16" t="str">
        <f t="shared" si="30"/>
        <v>October, 2019</v>
      </c>
      <c r="C626" s="16" t="str">
        <f t="shared" si="31"/>
        <v>October, 2019´</v>
      </c>
      <c r="D626" s="6" t="s">
        <v>31</v>
      </c>
      <c r="E626" s="11" t="s">
        <v>3320</v>
      </c>
      <c r="F626" s="6" t="s">
        <v>32</v>
      </c>
      <c r="G626" s="6" t="s">
        <v>200</v>
      </c>
      <c r="H626" s="6" t="s">
        <v>113</v>
      </c>
      <c r="I626" s="6" t="s">
        <v>45</v>
      </c>
      <c r="J626" s="6" t="s">
        <v>34</v>
      </c>
      <c r="K626" s="6" t="s">
        <v>145</v>
      </c>
      <c r="L626" s="6" t="s">
        <v>890</v>
      </c>
      <c r="M626" s="7">
        <v>19600</v>
      </c>
      <c r="N626" s="7">
        <v>19.600000000000001</v>
      </c>
      <c r="O626" s="7">
        <v>348000</v>
      </c>
      <c r="P626" t="str">
        <f>IF(ISNUMBER(SEARCH("MEPIQUAT",L626)),"Mepiquat",IF(ISNUMBER(SEARCH("BIFENTRI",L626)),"Bifenthrin",IF(ISNUMBER(SEARCH("YHALOTHRIN",L626)),"Cyhalothrin","FIX IT!")))</f>
        <v>Bifenthrin</v>
      </c>
      <c r="Q626" t="s">
        <v>3238</v>
      </c>
      <c r="R626" t="s">
        <v>3243</v>
      </c>
      <c r="S626">
        <f t="shared" si="32"/>
        <v>17.755102040816325</v>
      </c>
      <c r="T626" t="s">
        <v>3260</v>
      </c>
      <c r="U626" t="s">
        <v>3215</v>
      </c>
      <c r="V626" t="s">
        <v>3216</v>
      </c>
    </row>
    <row r="627" spans="1:22" ht="22" customHeight="1" x14ac:dyDescent="0.3">
      <c r="A627" s="2">
        <v>43750</v>
      </c>
      <c r="B627" s="16" t="str">
        <f t="shared" si="30"/>
        <v>October, 2019</v>
      </c>
      <c r="C627" s="16" t="str">
        <f t="shared" si="31"/>
        <v>October, 2019´</v>
      </c>
      <c r="D627" s="3" t="s">
        <v>31</v>
      </c>
      <c r="E627" s="11" t="s">
        <v>3320</v>
      </c>
      <c r="F627" s="3" t="s">
        <v>32</v>
      </c>
      <c r="G627" s="3" t="s">
        <v>588</v>
      </c>
      <c r="H627" s="3" t="s">
        <v>102</v>
      </c>
      <c r="I627" s="3" t="s">
        <v>45</v>
      </c>
      <c r="J627" s="3" t="s">
        <v>34</v>
      </c>
      <c r="K627" s="3" t="s">
        <v>105</v>
      </c>
      <c r="L627" s="3" t="s">
        <v>891</v>
      </c>
      <c r="M627" s="4">
        <v>92968</v>
      </c>
      <c r="N627" s="4">
        <v>92.97</v>
      </c>
      <c r="O627" s="4">
        <v>934000</v>
      </c>
      <c r="P627" t="str">
        <f>IF(ISNUMBER(SEARCH("BROWSER",L627)),"Picloran",IF(ISNUMBER(SEARCH("NAVIGATOR",L627)),"Picloran",IF(ISNUMBER(SEARCH("BIOZYME",L627)),"Mineral Fertilizer",IF(ISNUMBER(SEARCH("K-FOL",L627)),"Calcium Citrate",IF(ISNUMBER(SEARCH("FOLTRON",L627)),"NPK Fertilizer",IF(ISNUMBER(SEARCH("CYHALOTHRI",L627)),"Cyhalothrin",IF(ISNUMBER(SEARCH("ACEFATO",L627)),"Acephate",IF(ISNUMBER(SEARCH("ACEPHATE",L627)),"Acephate",IF(ISNUMBER(SEARCH("MICROTHIOL",L627)),"Sulfur",IF(ISNUMBER(SEARCH("PROPICONAZOLE",L627)),"Propiconazole",IF(ISNUMBER(SEARCH("METHOMYL",L627)),"Methomyl",IF(ISNUMBER(SEARCH("IMIDACLOPRID",L627)),"Imidacloprid",IF(ISNUMBER(SEARCH("ZONIC",L627)),"Amicarbazone",IF(ISNUMBER(SEARCH("CRESCENDO",L627)),"Triclopyr-Butyric",IF(ISNUMBER(SEARCH("IMAZETHAPYR",L627)),"Imazethapyr",IF(ISNUMBER(SEARCH("TRICLOPYR",L627)),"Triclopyr",IF(ISNUMBER(SEARCH("ISOPROPYLAMINE",L627)),"Isopropylamine",IF(ISNUMBER(SEARCH("ABAMECTIM",L627)),"Abamectin",IF(ISNUMBER(SEARCH("SPERTO",L627)),"Bifenthrin","FIX IT!")))))))))))))))))))</f>
        <v>Sulfur</v>
      </c>
      <c r="Q627" t="s">
        <v>3279</v>
      </c>
      <c r="R627" t="s">
        <v>3216</v>
      </c>
      <c r="S627">
        <f t="shared" si="32"/>
        <v>10.046467601755444</v>
      </c>
      <c r="T627" t="s">
        <v>3294</v>
      </c>
      <c r="U627" t="s">
        <v>3215</v>
      </c>
      <c r="V627" t="s">
        <v>3243</v>
      </c>
    </row>
    <row r="628" spans="1:22" ht="22" customHeight="1" x14ac:dyDescent="0.3">
      <c r="A628" s="5">
        <v>43750</v>
      </c>
      <c r="B628" s="16" t="str">
        <f t="shared" si="30"/>
        <v>October, 2019</v>
      </c>
      <c r="C628" s="16" t="str">
        <f t="shared" si="31"/>
        <v>October, 2019´</v>
      </c>
      <c r="D628" s="6" t="s">
        <v>31</v>
      </c>
      <c r="E628" s="11" t="s">
        <v>3320</v>
      </c>
      <c r="F628" s="6" t="s">
        <v>32</v>
      </c>
      <c r="G628" s="6" t="s">
        <v>588</v>
      </c>
      <c r="H628" s="6" t="s">
        <v>102</v>
      </c>
      <c r="I628" s="6" t="s">
        <v>45</v>
      </c>
      <c r="J628" s="6" t="s">
        <v>34</v>
      </c>
      <c r="K628" s="6" t="s">
        <v>105</v>
      </c>
      <c r="L628" s="6" t="s">
        <v>892</v>
      </c>
      <c r="M628" s="7">
        <v>162694</v>
      </c>
      <c r="N628" s="7">
        <v>162.69</v>
      </c>
      <c r="O628" s="7">
        <v>1634000</v>
      </c>
      <c r="P628" t="str">
        <f>IF(ISNUMBER(SEARCH("BROWSER",L628)),"Picloran",IF(ISNUMBER(SEARCH("NAVIGATOR",L628)),"Picloran",IF(ISNUMBER(SEARCH("BIOZYME",L628)),"Mineral Fertilizer",IF(ISNUMBER(SEARCH("K-FOL",L628)),"Calcium Citrate",IF(ISNUMBER(SEARCH("FOLTRON",L628)),"NPK Fertilizer",IF(ISNUMBER(SEARCH("CYHALOTHRI",L628)),"Cyhalothrin",IF(ISNUMBER(SEARCH("ACEFATO",L628)),"Acephate",IF(ISNUMBER(SEARCH("ACEPHATE",L628)),"Acephate",IF(ISNUMBER(SEARCH("MICROTHIOL",L628)),"Sulfur",IF(ISNUMBER(SEARCH("PROPICONAZOLE",L628)),"Propiconazole",IF(ISNUMBER(SEARCH("METHOMYL",L628)),"Methomyl",IF(ISNUMBER(SEARCH("IMIDACLOPRID",L628)),"Imidacloprid",IF(ISNUMBER(SEARCH("ZONIC",L628)),"Amicarbazone",IF(ISNUMBER(SEARCH("CRESCENDO",L628)),"Triclopyr-Butyric",IF(ISNUMBER(SEARCH("IMAZETHAPYR",L628)),"Imazethapyr",IF(ISNUMBER(SEARCH("TRICLOPYR",L628)),"Triclopyr",IF(ISNUMBER(SEARCH("ISOPROPYLAMINE",L628)),"Isopropylamine",IF(ISNUMBER(SEARCH("ABAMECTIM",L628)),"Abamectin",IF(ISNUMBER(SEARCH("SPERTO",L628)),"Bifenthrin","FIX IT!")))))))))))))))))))</f>
        <v>Sulfur</v>
      </c>
      <c r="Q628" t="s">
        <v>3279</v>
      </c>
      <c r="R628" t="s">
        <v>3216</v>
      </c>
      <c r="S628">
        <f t="shared" si="32"/>
        <v>10.043394347671088</v>
      </c>
      <c r="T628" t="s">
        <v>3245</v>
      </c>
      <c r="U628" t="s">
        <v>3244</v>
      </c>
      <c r="V628" t="s">
        <v>3198</v>
      </c>
    </row>
    <row r="629" spans="1:22" ht="22" customHeight="1" x14ac:dyDescent="0.3">
      <c r="A629" s="5">
        <v>43749</v>
      </c>
      <c r="B629" s="16" t="str">
        <f t="shared" si="30"/>
        <v>October, 2019</v>
      </c>
      <c r="C629" s="16" t="str">
        <f t="shared" si="31"/>
        <v>October, 2019´</v>
      </c>
      <c r="D629" s="6" t="s">
        <v>31</v>
      </c>
      <c r="E629" s="11" t="s">
        <v>3320</v>
      </c>
      <c r="F629" s="6" t="s">
        <v>32</v>
      </c>
      <c r="G629" s="6" t="s">
        <v>131</v>
      </c>
      <c r="H629" s="6" t="s">
        <v>113</v>
      </c>
      <c r="I629" s="6" t="s">
        <v>45</v>
      </c>
      <c r="J629" s="6" t="s">
        <v>34</v>
      </c>
      <c r="K629" s="6" t="s">
        <v>135</v>
      </c>
      <c r="L629" s="6" t="s">
        <v>894</v>
      </c>
      <c r="M629" s="7">
        <v>42750</v>
      </c>
      <c r="N629" s="7">
        <v>42.75</v>
      </c>
      <c r="O629" s="7">
        <v>593000</v>
      </c>
      <c r="P629" t="str">
        <f>IF(ISNUMBER(SEARCH("BROWSER",L629)),"Picloran",IF(ISNUMBER(SEARCH("NAVIGATOR",L629)),"Picloran",IF(ISNUMBER(SEARCH("BIOZYME",L629)),"Mineral Fertilizer",IF(ISNUMBER(SEARCH("K-FOL",L629)),"Calcium Citrate",IF(ISNUMBER(SEARCH("FOLTRON",L629)),"NPK Fertilizer",IF(ISNUMBER(SEARCH("CYHALOTHRI",L629)),"Cyhalothrin",IF(ISNUMBER(SEARCH("ACEFATO",L629)),"Acephate",IF(ISNUMBER(SEARCH("ACEPHATE",L629)),"Acephate",IF(ISNUMBER(SEARCH("MICROTHIOL",L629)),"Sulfur",IF(ISNUMBER(SEARCH("PROPICONAZOLE",L629)),"Propiconazole",IF(ISNUMBER(SEARCH("METHOMYL",L629)),"Methomyl",IF(ISNUMBER(SEARCH("IMIDACLOPRID",L629)),"Imidacloprid",IF(ISNUMBER(SEARCH("ZONIC",L629)),"Amicarbazone",IF(ISNUMBER(SEARCH("CRESCENDO",L629)),"Triclopyr-Butyric",IF(ISNUMBER(SEARCH("IMAZETHAPYR",L629)),"Imazethapyr",IF(ISNUMBER(SEARCH("TRICLOPYR",L629)),"Triclopyr",IF(ISNUMBER(SEARCH("ISOPROPYLAMINE",L629)),"Isopropylamine",IF(ISNUMBER(SEARCH("ABAMECTIM",L629)),"Abamectin",IF(ISNUMBER(SEARCH("SPERTO",L629)),"Bifenthrin","FIX IT!")))))))))))))))))))</f>
        <v>Cyhalothrin</v>
      </c>
      <c r="Q629" t="s">
        <v>3248</v>
      </c>
      <c r="R629" t="s">
        <v>3237</v>
      </c>
      <c r="S629">
        <f t="shared" si="32"/>
        <v>13.871345029239766</v>
      </c>
      <c r="T629" t="s">
        <v>3210</v>
      </c>
      <c r="U629" t="s">
        <v>3267</v>
      </c>
      <c r="V629" t="s">
        <v>3237</v>
      </c>
    </row>
    <row r="630" spans="1:22" ht="22" customHeight="1" x14ac:dyDescent="0.3">
      <c r="A630" s="2">
        <v>43745</v>
      </c>
      <c r="B630" s="16" t="str">
        <f t="shared" si="30"/>
        <v>October, 2019</v>
      </c>
      <c r="C630" s="16" t="str">
        <f t="shared" si="31"/>
        <v>October, 2019´</v>
      </c>
      <c r="D630" s="3" t="s">
        <v>31</v>
      </c>
      <c r="E630" s="11" t="s">
        <v>3320</v>
      </c>
      <c r="F630" s="3" t="s">
        <v>56</v>
      </c>
      <c r="G630" s="3" t="s">
        <v>77</v>
      </c>
      <c r="H630" s="3" t="s">
        <v>82</v>
      </c>
      <c r="I630" s="3" t="s">
        <v>45</v>
      </c>
      <c r="J630" s="3" t="s">
        <v>34</v>
      </c>
      <c r="K630" s="3" t="s">
        <v>84</v>
      </c>
      <c r="L630" s="3" t="s">
        <v>895</v>
      </c>
      <c r="M630" s="4">
        <v>102005</v>
      </c>
      <c r="N630" s="4">
        <v>102</v>
      </c>
      <c r="O630" s="4">
        <v>321000</v>
      </c>
      <c r="P630" t="str">
        <f>IF(ISNUMBER(SEARCH("BROWSER",L630)),"Picloran",IF(ISNUMBER(SEARCH("NAVIGATOR",L630)),"Picloran",IF(ISNUMBER(SEARCH("BIOZYME",L630)),"Mineral Fertilizer",IF(ISNUMBER(SEARCH("K-FOL",L630)),"Calcium Citrate",IF(ISNUMBER(SEARCH("FOLTRON",L630)),"NPK Fertilizer",IF(ISNUMBER(SEARCH("CYHALOTHRI",L630)),"Cyhalothrin",IF(ISNUMBER(SEARCH("ACEFATO",L630)),"Acephate",IF(ISNUMBER(SEARCH("ACEPHATE",L630)),"Acephate",IF(ISNUMBER(SEARCH("MICROTHIOL",L630)),"Sulfur",IF(ISNUMBER(SEARCH("PROPICONAZOLE",L630)),"Propiconazole",IF(ISNUMBER(SEARCH("METHOMYL",L630)),"Methomyl",IF(ISNUMBER(SEARCH("IMIDACLOPRID",L630)),"Imidacloprid",IF(ISNUMBER(SEARCH("ZONIC",L630)),"Amicarbazone",IF(ISNUMBER(SEARCH("CRESCENDO",L630)),"Triclopyr-Butyric",IF(ISNUMBER(SEARCH("IMAZETHAPYR",L630)),"Imazethapyr",IF(ISNUMBER(SEARCH("TRICLOPYR",L630)),"Triclopyr",IF(ISNUMBER(SEARCH("ISOPROPYLAMINE",L630)),"Isopropylamine",IF(ISNUMBER(SEARCH("ABAMECTIM",L630)),"Abamectin",IF(ISNUMBER(SEARCH("SPERTO",L630)),"Bifenthrin","FIX IT!")))))))))))))))))))</f>
        <v>Isopropylamine</v>
      </c>
      <c r="Q630" t="s">
        <v>3269</v>
      </c>
      <c r="R630" t="s">
        <v>3216</v>
      </c>
      <c r="S630">
        <f t="shared" si="32"/>
        <v>3.1469045635017889</v>
      </c>
      <c r="T630" t="s">
        <v>3211</v>
      </c>
      <c r="U630" t="s">
        <v>3270</v>
      </c>
      <c r="V630" t="s">
        <v>3198</v>
      </c>
    </row>
    <row r="631" spans="1:22" ht="22" customHeight="1" x14ac:dyDescent="0.3">
      <c r="A631" s="5">
        <v>43745</v>
      </c>
      <c r="B631" s="16" t="str">
        <f t="shared" si="30"/>
        <v>October, 2019</v>
      </c>
      <c r="C631" s="16" t="str">
        <f t="shared" si="31"/>
        <v>October, 2019´</v>
      </c>
      <c r="D631" s="6" t="s">
        <v>31</v>
      </c>
      <c r="E631" s="11" t="s">
        <v>3320</v>
      </c>
      <c r="F631" s="6" t="s">
        <v>56</v>
      </c>
      <c r="G631" s="6" t="s">
        <v>800</v>
      </c>
      <c r="H631" s="6" t="s">
        <v>152</v>
      </c>
      <c r="I631" s="6" t="s">
        <v>45</v>
      </c>
      <c r="J631" s="6" t="s">
        <v>34</v>
      </c>
      <c r="K631" s="6" t="s">
        <v>154</v>
      </c>
      <c r="L631" s="6" t="s">
        <v>430</v>
      </c>
      <c r="M631" s="7">
        <v>13660</v>
      </c>
      <c r="N631" s="7">
        <v>13.66</v>
      </c>
      <c r="O631" s="7">
        <v>479000</v>
      </c>
      <c r="P631" t="s">
        <v>3210</v>
      </c>
      <c r="Q631" t="s">
        <v>3267</v>
      </c>
      <c r="R631" t="s">
        <v>3237</v>
      </c>
      <c r="S631">
        <f t="shared" si="32"/>
        <v>35.065885797950223</v>
      </c>
      <c r="T631" t="s">
        <v>3222</v>
      </c>
      <c r="U631" t="s">
        <v>3215</v>
      </c>
      <c r="V631" t="s">
        <v>3225</v>
      </c>
    </row>
    <row r="632" spans="1:22" ht="22" customHeight="1" x14ac:dyDescent="0.3">
      <c r="A632" s="2">
        <v>43744</v>
      </c>
      <c r="B632" s="16" t="str">
        <f t="shared" si="30"/>
        <v>October, 2019</v>
      </c>
      <c r="C632" s="16" t="str">
        <f t="shared" si="31"/>
        <v>October, 2019´</v>
      </c>
      <c r="D632" s="3" t="s">
        <v>31</v>
      </c>
      <c r="E632" s="11" t="s">
        <v>3320</v>
      </c>
      <c r="F632" s="3" t="s">
        <v>32</v>
      </c>
      <c r="G632" s="3" t="s">
        <v>185</v>
      </c>
      <c r="H632" s="3" t="s">
        <v>122</v>
      </c>
      <c r="I632" s="3" t="s">
        <v>45</v>
      </c>
      <c r="J632" s="3" t="s">
        <v>34</v>
      </c>
      <c r="K632" s="3" t="s">
        <v>187</v>
      </c>
      <c r="L632" s="3" t="s">
        <v>896</v>
      </c>
      <c r="M632" s="4">
        <v>6480</v>
      </c>
      <c r="N632" s="4">
        <v>6.48</v>
      </c>
      <c r="O632" s="4">
        <v>35700</v>
      </c>
      <c r="P632" t="s">
        <v>3211</v>
      </c>
      <c r="Q632" t="s">
        <v>3270</v>
      </c>
      <c r="R632" t="s">
        <v>3198</v>
      </c>
      <c r="S632">
        <f t="shared" si="32"/>
        <v>5.5092592592592595</v>
      </c>
      <c r="T632" t="s">
        <v>3294</v>
      </c>
      <c r="U632" t="s">
        <v>3215</v>
      </c>
      <c r="V632" t="s">
        <v>3243</v>
      </c>
    </row>
    <row r="633" spans="1:22" ht="22" customHeight="1" x14ac:dyDescent="0.3">
      <c r="A633" s="5">
        <v>43744</v>
      </c>
      <c r="B633" s="16" t="str">
        <f t="shared" si="30"/>
        <v>October, 2019</v>
      </c>
      <c r="C633" s="16" t="str">
        <f t="shared" si="31"/>
        <v>October, 2019´</v>
      </c>
      <c r="D633" s="6" t="s">
        <v>107</v>
      </c>
      <c r="E633" s="11" t="s">
        <v>3320</v>
      </c>
      <c r="F633" s="6" t="s">
        <v>32</v>
      </c>
      <c r="G633" s="6" t="s">
        <v>108</v>
      </c>
      <c r="H633" s="6" t="s">
        <v>133</v>
      </c>
      <c r="I633" s="6" t="s">
        <v>45</v>
      </c>
      <c r="J633" s="6" t="s">
        <v>34</v>
      </c>
      <c r="K633" s="6" t="s">
        <v>187</v>
      </c>
      <c r="L633" s="6" t="s">
        <v>897</v>
      </c>
      <c r="M633" s="7">
        <v>46892</v>
      </c>
      <c r="N633" s="7">
        <v>46.89</v>
      </c>
      <c r="O633" s="7">
        <v>288000</v>
      </c>
      <c r="P633" t="str">
        <f>IF(ISNUMBER(SEARCH("BIORISK",L633)),"Fertilizer",IF(ISNUMBER(SEARCH("DIFLUBENZURON",L633)),"Diflubenzuron",IF(ISNUMBER(SEARCH("K-TIONIC",L633)),"Fulvic Acids Fertilizers",IF(ISNUMBER(SEARCH("INICIATE",L633)),"Fipronil",IF(ISNUMBER(SEARCH("FIPRONIL",L633)),"Fipronil",IF(ISNUMBER(SEARCH("STAGE",L633)),"Clomazone",IF(ISNUMBER(SEARCH("CLOMAZONE",L633)),"Clomazone",IF(ISNUMBER(SEARCH("UNIMARK",L633)),"Metribuzin",IF(ISNUMBER(SEARCH("RIBUZIN",L633)),"Metribuzin",IF(ISNUMBER(SEARCH("UNITOP",L633)),"Not Identified","FIX IT!"))))))))))</f>
        <v>Clomazone</v>
      </c>
      <c r="Q633" t="s">
        <v>3246</v>
      </c>
      <c r="R633" t="s">
        <v>3198</v>
      </c>
      <c r="S633">
        <f t="shared" si="32"/>
        <v>6.1417725838096047</v>
      </c>
      <c r="T633" t="s">
        <v>3203</v>
      </c>
      <c r="U633" t="s">
        <v>3246</v>
      </c>
      <c r="V633" t="s">
        <v>3198</v>
      </c>
    </row>
    <row r="634" spans="1:22" ht="22" customHeight="1" x14ac:dyDescent="0.3">
      <c r="A634" s="2">
        <v>43744</v>
      </c>
      <c r="B634" s="16" t="str">
        <f t="shared" si="30"/>
        <v>October, 2019</v>
      </c>
      <c r="C634" s="16" t="str">
        <f t="shared" si="31"/>
        <v>October, 2019´</v>
      </c>
      <c r="D634" s="3" t="s">
        <v>31</v>
      </c>
      <c r="E634" s="11" t="s">
        <v>3320</v>
      </c>
      <c r="F634" s="3" t="s">
        <v>56</v>
      </c>
      <c r="G634" s="3" t="s">
        <v>175</v>
      </c>
      <c r="H634" s="3" t="s">
        <v>122</v>
      </c>
      <c r="I634" s="3" t="s">
        <v>45</v>
      </c>
      <c r="J634" s="3" t="s">
        <v>34</v>
      </c>
      <c r="K634" s="3" t="s">
        <v>143</v>
      </c>
      <c r="L634" s="3" t="s">
        <v>576</v>
      </c>
      <c r="M634" s="4">
        <v>21400</v>
      </c>
      <c r="N634" s="4">
        <v>21.4</v>
      </c>
      <c r="O634" s="4">
        <v>162000</v>
      </c>
      <c r="P634" t="str">
        <f>IF(ISNUMBER(SEARCH("BROWSER",L634)),"Picloran",IF(ISNUMBER(SEARCH("NAVIGATOR",L634)),"Picloran",IF(ISNUMBER(SEARCH("BIOZYME",L634)),"Mineral Fertilizer",IF(ISNUMBER(SEARCH("K-FOL",L634)),"Calcium Citrate",IF(ISNUMBER(SEARCH("FOLTRON",L634)),"NPK Fertilizer",IF(ISNUMBER(SEARCH("CYHALOTHRI",L634)),"Cyhalothrin",IF(ISNUMBER(SEARCH("ACEFATO",L634)),"Acephate",IF(ISNUMBER(SEARCH("ACEPHATE",L634)),"Acephate",IF(ISNUMBER(SEARCH("MICROTHIOL",L634)),"Sulfur",IF(ISNUMBER(SEARCH("PROPICONAZOLE",L634)),"Propiconazole",IF(ISNUMBER(SEARCH("METHOMYL",L634)),"Methomyl",IF(ISNUMBER(SEARCH("IMIDACLOPRID",L634)),"Imidacloprid",IF(ISNUMBER(SEARCH("ZONIC",L634)),"Amicarbazone",IF(ISNUMBER(SEARCH("CRESCENDO",L634)),"Triclopyr-Butyric",IF(ISNUMBER(SEARCH("IMAZETHAPYR",L634)),"Imazethapyr",IF(ISNUMBER(SEARCH("TRICLOPYR",L634)),"Triclopyr",IF(ISNUMBER(SEARCH("ISOPROPYLAMINE",L634)),"Isopropylamine",IF(ISNUMBER(SEARCH("ABAMECTIM",L634)),"Abamectin",IF(ISNUMBER(SEARCH("SPERTO",L634)),"Bifenthrin","FIX IT!")))))))))))))))))))</f>
        <v>Methomyl</v>
      </c>
      <c r="Q634" t="s">
        <v>3215</v>
      </c>
      <c r="R634" t="s">
        <v>3243</v>
      </c>
      <c r="S634">
        <f t="shared" si="32"/>
        <v>7.5700934579439254</v>
      </c>
      <c r="T634" t="s">
        <v>3205</v>
      </c>
      <c r="U634" t="s">
        <v>3238</v>
      </c>
      <c r="V634" t="s">
        <v>3225</v>
      </c>
    </row>
    <row r="635" spans="1:22" ht="22" customHeight="1" x14ac:dyDescent="0.3">
      <c r="A635" s="5">
        <v>43744</v>
      </c>
      <c r="B635" s="16" t="str">
        <f t="shared" si="30"/>
        <v>October, 2019</v>
      </c>
      <c r="C635" s="16" t="str">
        <f t="shared" si="31"/>
        <v>October, 2019´</v>
      </c>
      <c r="D635" s="6" t="s">
        <v>31</v>
      </c>
      <c r="E635" s="11" t="s">
        <v>3320</v>
      </c>
      <c r="F635" s="6" t="s">
        <v>32</v>
      </c>
      <c r="G635" s="6" t="s">
        <v>185</v>
      </c>
      <c r="H635" s="6" t="s">
        <v>122</v>
      </c>
      <c r="I635" s="6" t="s">
        <v>45</v>
      </c>
      <c r="J635" s="6" t="s">
        <v>34</v>
      </c>
      <c r="K635" s="6" t="s">
        <v>187</v>
      </c>
      <c r="L635" s="6" t="s">
        <v>898</v>
      </c>
      <c r="M635" s="7">
        <v>23100</v>
      </c>
      <c r="N635" s="7">
        <v>23.1</v>
      </c>
      <c r="O635" s="7">
        <v>127000</v>
      </c>
      <c r="P635" t="str">
        <f>IF(ISNUMBER(SEARCH("TRICLON",L633)),"Triclopyr",IF(ISNUMBER(SEARCH("ABAMECTIN",L633)),"Abamectin",IF(ISNUMBER(SEARCH("PERITO",L633)),"Acephate",IF(ISNUMBER(SEARCH("GLUFOSINAT",L633)),"Gluphosinate",IF(ISNUMBER(SEARCH("FIPRONIL",L633)),"Fipronil",IF(ISNUMBER(SEARCH("ZARTAN",L633)),"Metsulfuron-methyl",IF(ISNUMBER(SEARCH("DIFLUBENZURON",L633)),"Diflubenzuron",IF(ISNUMBER(SEARCH("INICIATE",L633)),"Fipronil",IF(ISNUMBER(SEARCH("STAGE",L633)),"Clomazone",IF(ISNUMBER(SEARCH("CLOMAZON",L633)),"Clomazone",IF(ISNUMBER(SEARCH("UNIMARK",L633)),"Metribuzim",IF(ISNUMBER(SEARCH("ANCOSAR",L633)),"Sodium hydrogen Methylarsonate","FIX IT!"))))))))))))</f>
        <v>Clomazone</v>
      </c>
      <c r="Q635" t="s">
        <v>3246</v>
      </c>
      <c r="R635" t="s">
        <v>3198</v>
      </c>
      <c r="S635">
        <f t="shared" si="32"/>
        <v>5.4978354978354975</v>
      </c>
      <c r="T635" t="s">
        <v>3203</v>
      </c>
      <c r="U635" t="s">
        <v>3246</v>
      </c>
      <c r="V635" t="s">
        <v>3198</v>
      </c>
    </row>
    <row r="636" spans="1:22" ht="22" customHeight="1" x14ac:dyDescent="0.3">
      <c r="A636" s="2">
        <v>43743</v>
      </c>
      <c r="B636" s="16" t="str">
        <f t="shared" si="30"/>
        <v>October, 2019</v>
      </c>
      <c r="C636" s="16" t="str">
        <f t="shared" si="31"/>
        <v>October, 2019´</v>
      </c>
      <c r="D636" s="3" t="s">
        <v>107</v>
      </c>
      <c r="E636" s="11" t="s">
        <v>3320</v>
      </c>
      <c r="F636" s="3" t="s">
        <v>32</v>
      </c>
      <c r="G636" s="3" t="s">
        <v>108</v>
      </c>
      <c r="H636" s="3" t="s">
        <v>113</v>
      </c>
      <c r="I636" s="3" t="s">
        <v>45</v>
      </c>
      <c r="J636" s="3" t="s">
        <v>34</v>
      </c>
      <c r="K636" s="3" t="s">
        <v>187</v>
      </c>
      <c r="L636" s="3" t="s">
        <v>742</v>
      </c>
      <c r="M636" s="4">
        <v>46892</v>
      </c>
      <c r="N636" s="4">
        <v>46.89</v>
      </c>
      <c r="O636" s="4">
        <v>288000</v>
      </c>
      <c r="P636" t="str">
        <f>IF(ISNUMBER(SEARCH("BIORISK",L636)),"Fertilizer",IF(ISNUMBER(SEARCH("DIFLUBENZURON",L636)),"Diflubenzuron",IF(ISNUMBER(SEARCH("K-TIONIC",L636)),"Fulvic Acids Fertilizers",IF(ISNUMBER(SEARCH("INICIATE",L636)),"Fipronil",IF(ISNUMBER(SEARCH("FIPRONIL",L636)),"Fipronil",IF(ISNUMBER(SEARCH("STAGE",L636)),"Clomazone",IF(ISNUMBER(SEARCH("CLOMAZONE",L636)),"Clomazone",IF(ISNUMBER(SEARCH("UNIMARK",L636)),"Metribuzin",IF(ISNUMBER(SEARCH("RIBUZIN",L636)),"Metribuzin",IF(ISNUMBER(SEARCH("UNITOP",L636)),"Not Identified","FIX IT!"))))))))))</f>
        <v>Clomazone</v>
      </c>
      <c r="Q636" t="s">
        <v>3246</v>
      </c>
      <c r="R636" t="s">
        <v>3198</v>
      </c>
      <c r="S636">
        <f t="shared" si="32"/>
        <v>6.1417725838096047</v>
      </c>
      <c r="T636" t="s">
        <v>3200</v>
      </c>
      <c r="U636" t="s">
        <v>3234</v>
      </c>
      <c r="V636" t="s">
        <v>3225</v>
      </c>
    </row>
    <row r="637" spans="1:22" ht="22" customHeight="1" x14ac:dyDescent="0.3">
      <c r="A637" s="2">
        <v>43743</v>
      </c>
      <c r="B637" s="16" t="str">
        <f t="shared" si="30"/>
        <v>October, 2019</v>
      </c>
      <c r="C637" s="16" t="str">
        <f t="shared" si="31"/>
        <v>October, 2019´</v>
      </c>
      <c r="D637" s="3" t="s">
        <v>31</v>
      </c>
      <c r="E637" s="11" t="s">
        <v>3320</v>
      </c>
      <c r="F637" s="3" t="s">
        <v>32</v>
      </c>
      <c r="G637" s="3" t="s">
        <v>200</v>
      </c>
      <c r="H637" s="3" t="s">
        <v>113</v>
      </c>
      <c r="I637" s="3" t="s">
        <v>45</v>
      </c>
      <c r="J637" s="3" t="s">
        <v>34</v>
      </c>
      <c r="K637" s="3" t="s">
        <v>145</v>
      </c>
      <c r="L637" s="3" t="s">
        <v>900</v>
      </c>
      <c r="M637" s="4">
        <v>69300</v>
      </c>
      <c r="N637" s="4">
        <v>69.3</v>
      </c>
      <c r="O637" s="4">
        <v>1232000</v>
      </c>
      <c r="P637" t="str">
        <f>IF(ISNUMBER(SEARCH("IMAZETAPYR",L637)),"Imazetapyr",IF(ISNUMBER(SEARCH("VITAVAX",L637)),"Carboxin",IF(ISNUMBER(SEARCH("CARBOXIN",L637)),"Carboxin",IF(ISNUMBER(SEARCH("CONDAX",L637)),"Imazetapyr",IF(ISNUMBER(SEARCH("CLETHODIM",L637)),"Clethodim",IF(ISNUMBER(SEARCH("JACARE",L637)),"2,4-D Acid",IF(ISNUMBER(SEARCH("LEOPARD",L637)),"Picloram",IF(ISNUMBER(SEARCH("ZOXYSTROBIN",L637)),"Azoxystrobin",IF(ISNUMBER(SEARCH("MANCOZEB",L637)),"Mancozeb",IF(ISNUMBER(SEARCH("AZOXYS",L637)),"Azoxystrobin",IF(ISNUMBER(SEARCH("FIPRON",L637)),"Fipronil",IF(ISNUMBER(SEARCH("ACEF",L637)),"Acephate",IF(ISNUMBER(SEARCH("ACETAMIPRID",L637)),"Acetamiprid",IF(ISNUMBER(SEARCH("ALUMINIUM PHOSPHIDE",L637)),"Aluminium Phosphide",IF(ISNUMBER(SEARCH("RANMAN",L637)),"Cyazofamid",IF(ISNUMBER(SEARCH("BIFENTRINA",L637)),"Bifenthrin","FIX IT!"))))))))))))))))</f>
        <v>Acetamiprid</v>
      </c>
      <c r="Q637" t="s">
        <v>3234</v>
      </c>
      <c r="R637" t="s">
        <v>3243</v>
      </c>
      <c r="S637">
        <f t="shared" si="32"/>
        <v>17.777777777777779</v>
      </c>
      <c r="T637" t="s">
        <v>3203</v>
      </c>
      <c r="U637" t="s">
        <v>3246</v>
      </c>
      <c r="V637" t="s">
        <v>3198</v>
      </c>
    </row>
    <row r="638" spans="1:22" ht="22" customHeight="1" x14ac:dyDescent="0.3">
      <c r="A638" s="5">
        <v>43743</v>
      </c>
      <c r="B638" s="16" t="str">
        <f t="shared" si="30"/>
        <v>October, 2019</v>
      </c>
      <c r="C638" s="16" t="str">
        <f t="shared" si="31"/>
        <v>October, 2019´</v>
      </c>
      <c r="D638" s="6" t="s">
        <v>31</v>
      </c>
      <c r="E638" s="11" t="s">
        <v>3320</v>
      </c>
      <c r="F638" s="6" t="s">
        <v>32</v>
      </c>
      <c r="G638" s="6" t="s">
        <v>200</v>
      </c>
      <c r="H638" s="6" t="s">
        <v>133</v>
      </c>
      <c r="I638" s="6" t="s">
        <v>45</v>
      </c>
      <c r="J638" s="6" t="s">
        <v>34</v>
      </c>
      <c r="K638" s="6" t="s">
        <v>145</v>
      </c>
      <c r="L638" s="6" t="s">
        <v>762</v>
      </c>
      <c r="M638" s="7">
        <v>23100</v>
      </c>
      <c r="N638" s="7">
        <v>23.1</v>
      </c>
      <c r="O638" s="7">
        <v>411000</v>
      </c>
      <c r="P638" t="s">
        <v>3205</v>
      </c>
      <c r="Q638" t="str">
        <f>VLOOKUP(P638,T:V,2,FALSE)</f>
        <v>Sperto</v>
      </c>
      <c r="R638" t="s">
        <v>3243</v>
      </c>
      <c r="S638">
        <f t="shared" si="32"/>
        <v>17.792207792207794</v>
      </c>
      <c r="T638" t="s">
        <v>3307</v>
      </c>
      <c r="U638" t="s">
        <v>3249</v>
      </c>
      <c r="V638" t="s">
        <v>3225</v>
      </c>
    </row>
    <row r="639" spans="1:22" ht="22" customHeight="1" x14ac:dyDescent="0.3">
      <c r="A639" s="2">
        <v>43743</v>
      </c>
      <c r="B639" s="16" t="str">
        <f t="shared" si="30"/>
        <v>October, 2019</v>
      </c>
      <c r="C639" s="16" t="str">
        <f t="shared" si="31"/>
        <v>October, 2019´</v>
      </c>
      <c r="D639" s="3" t="s">
        <v>107</v>
      </c>
      <c r="E639" s="11" t="s">
        <v>3320</v>
      </c>
      <c r="F639" s="3" t="s">
        <v>56</v>
      </c>
      <c r="G639" s="3" t="s">
        <v>108</v>
      </c>
      <c r="H639" s="3" t="s">
        <v>113</v>
      </c>
      <c r="I639" s="3" t="s">
        <v>45</v>
      </c>
      <c r="J639" s="3" t="s">
        <v>34</v>
      </c>
      <c r="K639" s="3" t="s">
        <v>135</v>
      </c>
      <c r="L639" s="3" t="s">
        <v>901</v>
      </c>
      <c r="M639" s="4">
        <v>22630</v>
      </c>
      <c r="N639" s="4">
        <v>22.63</v>
      </c>
      <c r="O639" s="4">
        <v>314000</v>
      </c>
      <c r="P639" t="str">
        <f>IF(ISNUMBER(SEARCH("MEPIQUAT",L639)),"Mepiquat",IF(ISNUMBER(SEARCH("BIFENTRI",L639)),"Bifenthrin",IF(ISNUMBER(SEARCH("YHALOTHRIN",L639)),"Cyhalothrin","FIX IT!")))</f>
        <v>Cyhalothrin</v>
      </c>
      <c r="Q639" t="s">
        <v>3248</v>
      </c>
      <c r="R639" t="s">
        <v>3237</v>
      </c>
      <c r="S639">
        <f t="shared" si="32"/>
        <v>13.875386654882899</v>
      </c>
      <c r="T639" t="s">
        <v>3250</v>
      </c>
      <c r="U639" t="s">
        <v>3248</v>
      </c>
      <c r="V639" t="s">
        <v>3237</v>
      </c>
    </row>
    <row r="640" spans="1:22" ht="22" customHeight="1" x14ac:dyDescent="0.3">
      <c r="A640" s="5">
        <v>43743</v>
      </c>
      <c r="B640" s="16" t="str">
        <f t="shared" si="30"/>
        <v>October, 2019</v>
      </c>
      <c r="C640" s="16" t="str">
        <f t="shared" si="31"/>
        <v>October, 2019´</v>
      </c>
      <c r="D640" s="6" t="s">
        <v>31</v>
      </c>
      <c r="E640" s="11" t="s">
        <v>3320</v>
      </c>
      <c r="F640" s="6" t="s">
        <v>32</v>
      </c>
      <c r="G640" s="6" t="s">
        <v>200</v>
      </c>
      <c r="H640" s="6" t="s">
        <v>113</v>
      </c>
      <c r="I640" s="6" t="s">
        <v>45</v>
      </c>
      <c r="J640" s="6" t="s">
        <v>34</v>
      </c>
      <c r="K640" s="6" t="s">
        <v>145</v>
      </c>
      <c r="L640" s="6" t="s">
        <v>902</v>
      </c>
      <c r="M640" s="7">
        <v>58800</v>
      </c>
      <c r="N640" s="7">
        <v>58.8</v>
      </c>
      <c r="O640" s="7">
        <v>1045000</v>
      </c>
      <c r="P640" t="str">
        <f>IF(ISNUMBER(SEARCH("IMAZETAPYR",L640)),"Imazetapyr",IF(ISNUMBER(SEARCH("VITAVAX",L640)),"Carboxin",IF(ISNUMBER(SEARCH("CARBOXIN",L640)),"Carboxin",IF(ISNUMBER(SEARCH("CONDAX",L640)),"Imazetapyr",IF(ISNUMBER(SEARCH("CLETHODIM",L640)),"Clethodim",IF(ISNUMBER(SEARCH("JACARE",L640)),"2,4-D Acid",IF(ISNUMBER(SEARCH("LEOPARD",L640)),"Picloram",IF(ISNUMBER(SEARCH("ZOXYSTROBIN",L640)),"Azoxystrobin",IF(ISNUMBER(SEARCH("MANCOZEB",L640)),"Mancozeb",IF(ISNUMBER(SEARCH("AZOXYS",L640)),"Azoxystrobin",IF(ISNUMBER(SEARCH("FIPRON",L640)),"Fipronil",IF(ISNUMBER(SEARCH("ACEF",L640)),"Acephate",IF(ISNUMBER(SEARCH("ACETAMIPRID",L640)),"Acetamiprid",IF(ISNUMBER(SEARCH("ALUMINIUM PHOSPHIDE",L640)),"Aluminium Phosphide",IF(ISNUMBER(SEARCH("RANMAN",L640)),"Cyazofamid",IF(ISNUMBER(SEARCH("BIFENTRINA",L640)),"Bifenthrin","FIX IT!"))))))))))))))))</f>
        <v>Acetamiprid</v>
      </c>
      <c r="Q640" t="s">
        <v>3234</v>
      </c>
      <c r="R640" t="s">
        <v>3243</v>
      </c>
      <c r="S640">
        <f t="shared" si="32"/>
        <v>17.772108843537413</v>
      </c>
      <c r="T640" t="s">
        <v>3200</v>
      </c>
      <c r="U640" t="s">
        <v>3234</v>
      </c>
      <c r="V640" t="s">
        <v>3225</v>
      </c>
    </row>
    <row r="641" spans="1:22" ht="22" customHeight="1" x14ac:dyDescent="0.3">
      <c r="A641" s="5">
        <v>43742</v>
      </c>
      <c r="B641" s="16" t="str">
        <f t="shared" si="30"/>
        <v>October, 2019</v>
      </c>
      <c r="C641" s="16" t="str">
        <f t="shared" si="31"/>
        <v>October, 2019´</v>
      </c>
      <c r="D641" s="6" t="s">
        <v>31</v>
      </c>
      <c r="E641" s="11" t="s">
        <v>3320</v>
      </c>
      <c r="F641" s="6" t="s">
        <v>56</v>
      </c>
      <c r="G641" s="6" t="s">
        <v>656</v>
      </c>
      <c r="H641" s="6" t="s">
        <v>133</v>
      </c>
      <c r="I641" s="6" t="s">
        <v>45</v>
      </c>
      <c r="J641" s="6" t="s">
        <v>34</v>
      </c>
      <c r="K641" s="6" t="s">
        <v>163</v>
      </c>
      <c r="L641" s="6" t="s">
        <v>907</v>
      </c>
      <c r="M641" s="7">
        <v>109080</v>
      </c>
      <c r="N641" s="7">
        <v>109.08</v>
      </c>
      <c r="O641" s="7">
        <v>4008000</v>
      </c>
      <c r="P641" t="str">
        <f>IF(ISNUMBER(SEARCH("NICROSULFURON",L641)),"Nicosulfuron",IF(ISNUMBER(SEARCH("BUTYROLACTONE",L641)),"Butyrolactone",IF(ISNUMBER(SEARCH("MEQUIPAT",L641)),"Mequipat Chloride",IF(ISNUMBER(SEARCH("ENTRINA",L641)),"Bifenthrin",IF(ISNUMBER(SEARCH("ACETAMI",L641)),"Acetamiprid",IF(ISNUMBER(SEARCH("THIODICARB",L641)),"Thiodicarb",IF(ISNUMBER(SEARCH("2 4 D",L641)),"2,4-D Acid",IF(ISNUMBER(SEARCH("CIPERMETRINA",L641)),"Cypermethrin",IF(ISNUMBER(SEARCH("SULFENTRAZONE",L641)),"Sulfenthrazone",IF(ISNUMBER(SEARCH("AKITO",L641)),"Cypermethrin",IF(ISNUMBER(SEARCH("EMINENT",L641)),"Tetraconazole","FIX IT!")))))))))))</f>
        <v>Butyrolactone</v>
      </c>
      <c r="Q641" t="s">
        <v>3215</v>
      </c>
      <c r="R641" t="s">
        <v>3216</v>
      </c>
      <c r="S641">
        <f t="shared" si="32"/>
        <v>36.743674367436746</v>
      </c>
      <c r="T641" t="s">
        <v>3226</v>
      </c>
      <c r="U641" t="s">
        <v>3261</v>
      </c>
      <c r="V641" t="s">
        <v>3243</v>
      </c>
    </row>
    <row r="642" spans="1:22" ht="22" customHeight="1" x14ac:dyDescent="0.3">
      <c r="A642" s="2">
        <v>43742</v>
      </c>
      <c r="B642" s="16" t="str">
        <f t="shared" si="30"/>
        <v>October, 2019</v>
      </c>
      <c r="C642" s="16" t="str">
        <f t="shared" si="31"/>
        <v>October, 2019´</v>
      </c>
      <c r="D642" s="3" t="s">
        <v>31</v>
      </c>
      <c r="E642" s="11" t="s">
        <v>3320</v>
      </c>
      <c r="F642" s="3" t="s">
        <v>32</v>
      </c>
      <c r="G642" s="3" t="s">
        <v>131</v>
      </c>
      <c r="H642" s="3" t="s">
        <v>113</v>
      </c>
      <c r="I642" s="3" t="s">
        <v>45</v>
      </c>
      <c r="J642" s="3" t="s">
        <v>34</v>
      </c>
      <c r="K642" s="3" t="s">
        <v>145</v>
      </c>
      <c r="L642" s="3" t="s">
        <v>560</v>
      </c>
      <c r="M642" s="4">
        <v>17400</v>
      </c>
      <c r="N642" s="4">
        <v>17.399999999999999</v>
      </c>
      <c r="O642" s="4">
        <v>309000</v>
      </c>
      <c r="P642" t="str">
        <f>IF(ISNUMBER(SEARCH("IMAZETAPYR",L642)),"Imazetapyr",IF(ISNUMBER(SEARCH("VITAVAX",L642)),"Carboxin",IF(ISNUMBER(SEARCH("CARBOXIN",L642)),"Carboxin",IF(ISNUMBER(SEARCH("CONDAX",L642)),"Imazetapyr",IF(ISNUMBER(SEARCH("CLETHODIM",L642)),"Clethodim",IF(ISNUMBER(SEARCH("JACARE",L642)),"2,4-D Acid",IF(ISNUMBER(SEARCH("LEOPARD",L642)),"Picloram",IF(ISNUMBER(SEARCH("ZOXYSTROBIN",L642)),"Azoxystrobin",IF(ISNUMBER(SEARCH("MANCOZEB",L642)),"Mancozeb",IF(ISNUMBER(SEARCH("AZOXYS",L642)),"Azoxystrobin",IF(ISNUMBER(SEARCH("FIPRON",L642)),"Fipronil",IF(ISNUMBER(SEARCH("ACEF",L642)),"Acephate",IF(ISNUMBER(SEARCH("ACETAMIPRID",L642)),"Acetamiprid",IF(ISNUMBER(SEARCH("ALUMINIUM PHOSPHIDE",L642)),"Aluminium Phosphide",IF(ISNUMBER(SEARCH("RANMAN",L642)),"Cyazofamid",IF(ISNUMBER(SEARCH("BIFENTRINA",L642)),"Bifenthrin","FIX IT!"))))))))))))))))</f>
        <v>Acetamiprid</v>
      </c>
      <c r="Q642" t="s">
        <v>3234</v>
      </c>
      <c r="R642" t="s">
        <v>3243</v>
      </c>
      <c r="S642">
        <f t="shared" si="32"/>
        <v>17.758620689655171</v>
      </c>
      <c r="T642" t="s">
        <v>3220</v>
      </c>
      <c r="U642" t="s">
        <v>3215</v>
      </c>
      <c r="V642" t="s">
        <v>3198</v>
      </c>
    </row>
    <row r="643" spans="1:22" ht="22" customHeight="1" x14ac:dyDescent="0.3">
      <c r="A643" s="5">
        <v>43740</v>
      </c>
      <c r="B643" s="16" t="str">
        <f t="shared" ref="B643:B706" si="35">TEXT(A643, "MMMM, YYYY")</f>
        <v>October, 2019</v>
      </c>
      <c r="C643" s="16" t="str">
        <f t="shared" ref="C643:C706" si="36">B643&amp;"´"</f>
        <v>October, 2019´</v>
      </c>
      <c r="D643" s="6" t="s">
        <v>31</v>
      </c>
      <c r="E643" s="11" t="s">
        <v>3320</v>
      </c>
      <c r="F643" s="6" t="s">
        <v>56</v>
      </c>
      <c r="G643" s="6" t="s">
        <v>230</v>
      </c>
      <c r="H643" s="6" t="s">
        <v>113</v>
      </c>
      <c r="I643" s="6" t="s">
        <v>45</v>
      </c>
      <c r="J643" s="6" t="s">
        <v>34</v>
      </c>
      <c r="K643" s="6" t="s">
        <v>232</v>
      </c>
      <c r="L643" s="6" t="s">
        <v>909</v>
      </c>
      <c r="M643" s="7">
        <v>128320.01</v>
      </c>
      <c r="N643" s="7">
        <v>128.32</v>
      </c>
      <c r="O643" s="7">
        <v>200000</v>
      </c>
      <c r="P643" t="s">
        <v>3273</v>
      </c>
      <c r="Q643" t="s">
        <v>3274</v>
      </c>
      <c r="R643" t="s">
        <v>3275</v>
      </c>
      <c r="S643">
        <f t="shared" ref="S643:S706" si="37">O643/M643</f>
        <v>1.5586033698095878</v>
      </c>
      <c r="T643" t="s">
        <v>3226</v>
      </c>
      <c r="U643" t="s">
        <v>3261</v>
      </c>
      <c r="V643" t="s">
        <v>3243</v>
      </c>
    </row>
    <row r="644" spans="1:22" ht="22" customHeight="1" x14ac:dyDescent="0.3">
      <c r="A644" s="2">
        <v>43738</v>
      </c>
      <c r="B644" s="16" t="str">
        <f t="shared" si="35"/>
        <v>September, 2019</v>
      </c>
      <c r="C644" s="16" t="str">
        <f t="shared" si="36"/>
        <v>September, 2019´</v>
      </c>
      <c r="D644" s="3" t="s">
        <v>126</v>
      </c>
      <c r="E644" s="11" t="s">
        <v>3320</v>
      </c>
      <c r="F644" s="3" t="s">
        <v>56</v>
      </c>
      <c r="G644" s="3" t="s">
        <v>160</v>
      </c>
      <c r="H644" s="3" t="s">
        <v>122</v>
      </c>
      <c r="I644" s="3" t="s">
        <v>45</v>
      </c>
      <c r="J644" s="3" t="s">
        <v>34</v>
      </c>
      <c r="K644" s="3" t="s">
        <v>163</v>
      </c>
      <c r="L644" s="3" t="s">
        <v>164</v>
      </c>
      <c r="M644" s="4">
        <v>7462</v>
      </c>
      <c r="N644" s="4">
        <v>7.46</v>
      </c>
      <c r="O644" s="4">
        <v>181000</v>
      </c>
      <c r="P644" t="str">
        <f>IF(ISNUMBER(SEARCH("GLIFOSATO",L644)),"Glyphosate",IF(ISNUMBER(SEARCH("TRICLON",L644)),"Triclopyr",IF(ISNUMBER(SEARCH("ABAMECTIN",L644)),"Abamectin",IF(ISNUMBER(SEARCH("ANCOSAR",L644)),"Sodium Hydrogen Methylarsonate",IF(ISNUMBER(SEARCH("PERITO",L644)),"Acephate","FIX IT!")))))</f>
        <v>Abamectin</v>
      </c>
      <c r="Q644" t="s">
        <v>3215</v>
      </c>
      <c r="R644" t="s">
        <v>3243</v>
      </c>
      <c r="S644">
        <f t="shared" si="37"/>
        <v>24.256231573304746</v>
      </c>
      <c r="T644" t="s">
        <v>3292</v>
      </c>
      <c r="U644" t="s">
        <v>3269</v>
      </c>
      <c r="V644" t="s">
        <v>3216</v>
      </c>
    </row>
    <row r="645" spans="1:22" ht="22" customHeight="1" x14ac:dyDescent="0.3">
      <c r="A645" s="5">
        <v>43738</v>
      </c>
      <c r="B645" s="16" t="str">
        <f t="shared" si="35"/>
        <v>September, 2019</v>
      </c>
      <c r="C645" s="16" t="str">
        <f t="shared" si="36"/>
        <v>September, 2019´</v>
      </c>
      <c r="D645" s="6" t="s">
        <v>31</v>
      </c>
      <c r="E645" s="11" t="s">
        <v>3320</v>
      </c>
      <c r="F645" s="6" t="s">
        <v>32</v>
      </c>
      <c r="G645" s="6" t="s">
        <v>200</v>
      </c>
      <c r="H645" s="6" t="s">
        <v>133</v>
      </c>
      <c r="I645" s="6" t="s">
        <v>45</v>
      </c>
      <c r="J645" s="6" t="s">
        <v>34</v>
      </c>
      <c r="K645" s="6" t="s">
        <v>203</v>
      </c>
      <c r="L645" s="6" t="s">
        <v>910</v>
      </c>
      <c r="M645" s="7">
        <v>45100</v>
      </c>
      <c r="N645" s="7">
        <v>45.1</v>
      </c>
      <c r="O645" s="7">
        <v>818000</v>
      </c>
      <c r="P645" t="str">
        <f>IF(ISNUMBER(SEARCH("BROWSER",L645)),"Picloran",IF(ISNUMBER(SEARCH("NAVIGATOR",L645)),"Picloran",IF(ISNUMBER(SEARCH("BIOZYME",L645)),"Mineral Fertilizer",IF(ISNUMBER(SEARCH("K-FOL",L645)),"Calcium Citrate",IF(ISNUMBER(SEARCH("FOLTRON",L645)),"NPK Fertilizer",IF(ISNUMBER(SEARCH("CYHALOTHRI",L645)),"Cyhalothrin",IF(ISNUMBER(SEARCH("ACEFATO",L645)),"Acephate",IF(ISNUMBER(SEARCH("ACEPHATE",L645)),"Acephate",IF(ISNUMBER(SEARCH("MICROTHIOL",L645)),"Sulfur",IF(ISNUMBER(SEARCH("PROPICONAZOLE",L645)),"Propiconazole",IF(ISNUMBER(SEARCH("METHOMYL",L645)),"Methomyl",IF(ISNUMBER(SEARCH("IMIDACLOPRID",L645)),"Imidacloprid",IF(ISNUMBER(SEARCH("ZONIC",L645)),"Amicarbazone",IF(ISNUMBER(SEARCH("CRESCENDO",L645)),"Triclopyr-Butyric",IF(ISNUMBER(SEARCH("IMAZETHAPYR",L645)),"Imazethapyr",IF(ISNUMBER(SEARCH("TRICLOPYR",L645)),"Triclopyr",IF(ISNUMBER(SEARCH("ISOPROPYLAMINE",L645)),"Isopropylamine",IF(ISNUMBER(SEARCH("ABAMECTIM",L645)),"Abamectin",IF(ISNUMBER(SEARCH("SPERTO",L645)),"Bifenthrin","FIX IT!")))))))))))))))))))</f>
        <v>Acephate</v>
      </c>
      <c r="Q645" t="s">
        <v>3230</v>
      </c>
      <c r="R645" t="s">
        <v>3243</v>
      </c>
      <c r="S645">
        <f t="shared" si="37"/>
        <v>18.137472283813747</v>
      </c>
      <c r="T645" t="s">
        <v>3232</v>
      </c>
      <c r="U645" t="s">
        <v>3254</v>
      </c>
      <c r="V645" t="s">
        <v>3216</v>
      </c>
    </row>
    <row r="646" spans="1:22" ht="22" customHeight="1" x14ac:dyDescent="0.3">
      <c r="A646" s="2">
        <v>43738</v>
      </c>
      <c r="B646" s="16" t="str">
        <f t="shared" si="35"/>
        <v>September, 2019</v>
      </c>
      <c r="C646" s="16" t="str">
        <f t="shared" si="36"/>
        <v>September, 2019´</v>
      </c>
      <c r="D646" s="3" t="s">
        <v>31</v>
      </c>
      <c r="E646" s="11" t="s">
        <v>3320</v>
      </c>
      <c r="F646" s="3" t="s">
        <v>56</v>
      </c>
      <c r="G646" s="3" t="s">
        <v>77</v>
      </c>
      <c r="H646" s="3" t="s">
        <v>82</v>
      </c>
      <c r="I646" s="3" t="s">
        <v>45</v>
      </c>
      <c r="J646" s="3" t="s">
        <v>34</v>
      </c>
      <c r="K646" s="3" t="s">
        <v>84</v>
      </c>
      <c r="L646" s="3" t="s">
        <v>911</v>
      </c>
      <c r="M646" s="4">
        <v>117318</v>
      </c>
      <c r="N646" s="4">
        <v>117.32</v>
      </c>
      <c r="O646" s="4">
        <v>343000</v>
      </c>
      <c r="P646" t="str">
        <f>IF(ISNUMBER(SEARCH("BROWSER",L646)),"Picloran",IF(ISNUMBER(SEARCH("NAVIGATOR",L646)),"Picloran",IF(ISNUMBER(SEARCH("BIOZYME",L646)),"Mineral Fertilizer",IF(ISNUMBER(SEARCH("K-FOL",L646)),"Calcium Citrate",IF(ISNUMBER(SEARCH("FOLTRON",L646)),"NPK Fertilizer",IF(ISNUMBER(SEARCH("CYHALOTHRI",L646)),"Cyhalothrin",IF(ISNUMBER(SEARCH("ACEFATO",L646)),"Acephate",IF(ISNUMBER(SEARCH("ACEPHATE",L646)),"Acephate",IF(ISNUMBER(SEARCH("MICROTHIOL",L646)),"Sulfur",IF(ISNUMBER(SEARCH("PROPICONAZOLE",L646)),"Propiconazole",IF(ISNUMBER(SEARCH("METHOMYL",L646)),"Methomyl",IF(ISNUMBER(SEARCH("IMIDACLOPRID",L646)),"Imidacloprid",IF(ISNUMBER(SEARCH("ZONIC",L646)),"Amicarbazone",IF(ISNUMBER(SEARCH("CRESCENDO",L646)),"Triclopyr-Butyric",IF(ISNUMBER(SEARCH("IMAZETHAPYR",L646)),"Imazethapyr",IF(ISNUMBER(SEARCH("TRICLOPYR",L646)),"Triclopyr",IF(ISNUMBER(SEARCH("ISOPROPYLAMINE",L646)),"Isopropylamine",IF(ISNUMBER(SEARCH("ABAMECTIM",L646)),"Abamectin",IF(ISNUMBER(SEARCH("SPERTO",L646)),"Bifenthrin","FIX IT!")))))))))))))))))))</f>
        <v>Isopropylamine</v>
      </c>
      <c r="Q646" t="s">
        <v>3269</v>
      </c>
      <c r="R646" t="s">
        <v>3216</v>
      </c>
      <c r="S646">
        <f t="shared" si="37"/>
        <v>2.9236775260403349</v>
      </c>
      <c r="T646" t="s">
        <v>3307</v>
      </c>
      <c r="U646" t="s">
        <v>3249</v>
      </c>
      <c r="V646" t="s">
        <v>3225</v>
      </c>
    </row>
    <row r="647" spans="1:22" ht="22" customHeight="1" x14ac:dyDescent="0.3">
      <c r="A647" s="5">
        <v>43738</v>
      </c>
      <c r="B647" s="16" t="str">
        <f t="shared" si="35"/>
        <v>September, 2019</v>
      </c>
      <c r="C647" s="16" t="str">
        <f t="shared" si="36"/>
        <v>September, 2019´</v>
      </c>
      <c r="D647" s="6" t="s">
        <v>126</v>
      </c>
      <c r="E647" s="11" t="s">
        <v>3320</v>
      </c>
      <c r="F647" s="6" t="s">
        <v>56</v>
      </c>
      <c r="G647" s="6" t="s">
        <v>127</v>
      </c>
      <c r="H647" s="6" t="s">
        <v>122</v>
      </c>
      <c r="I647" s="6" t="s">
        <v>45</v>
      </c>
      <c r="J647" s="6" t="s">
        <v>34</v>
      </c>
      <c r="K647" s="6" t="s">
        <v>704</v>
      </c>
      <c r="L647" s="6" t="s">
        <v>705</v>
      </c>
      <c r="M647" s="7">
        <v>20160</v>
      </c>
      <c r="N647" s="7">
        <v>20.16</v>
      </c>
      <c r="O647" s="7">
        <v>655000</v>
      </c>
      <c r="P647" t="str">
        <f>IF(ISNUMBER(SEARCH("MEPIQUAT",L647)),"Mepiquat",IF(ISNUMBER(SEARCH("BIFENTRI",L647)),"Bifenthrin",IF(ISNUMBER(SEARCH("YHALOTHRIN",L647)),"Cyhalothrin","FIX IT!")))</f>
        <v>Mepiquat</v>
      </c>
      <c r="Q647" t="s">
        <v>3215</v>
      </c>
      <c r="R647" t="s">
        <v>3216</v>
      </c>
      <c r="S647">
        <f t="shared" si="37"/>
        <v>32.490079365079367</v>
      </c>
      <c r="T647" t="s">
        <v>3207</v>
      </c>
      <c r="U647" t="s">
        <v>3235</v>
      </c>
      <c r="V647" t="s">
        <v>3216</v>
      </c>
    </row>
    <row r="648" spans="1:22" ht="22" customHeight="1" x14ac:dyDescent="0.3">
      <c r="A648" s="5">
        <v>43737</v>
      </c>
      <c r="B648" s="16" t="str">
        <f t="shared" si="35"/>
        <v>September, 2019</v>
      </c>
      <c r="C648" s="16" t="str">
        <f t="shared" si="36"/>
        <v>September, 2019´</v>
      </c>
      <c r="D648" s="6" t="s">
        <v>31</v>
      </c>
      <c r="E648" s="11" t="s">
        <v>3320</v>
      </c>
      <c r="F648" s="6" t="s">
        <v>56</v>
      </c>
      <c r="G648" s="6" t="s">
        <v>127</v>
      </c>
      <c r="H648" s="6" t="s">
        <v>122</v>
      </c>
      <c r="I648" s="6" t="s">
        <v>45</v>
      </c>
      <c r="J648" s="6" t="s">
        <v>34</v>
      </c>
      <c r="K648" s="6" t="s">
        <v>143</v>
      </c>
      <c r="L648" s="6" t="s">
        <v>576</v>
      </c>
      <c r="M648" s="7">
        <v>21600</v>
      </c>
      <c r="N648" s="7">
        <v>21.6</v>
      </c>
      <c r="O648" s="7">
        <v>142000</v>
      </c>
      <c r="P648" t="str">
        <f>IF(ISNUMBER(SEARCH("BROWSER",L648)),"Picloran",IF(ISNUMBER(SEARCH("NAVIGATOR",L648)),"Picloran",IF(ISNUMBER(SEARCH("BIOZYME",L648)),"Mineral Fertilizer",IF(ISNUMBER(SEARCH("K-FOL",L648)),"Calcium Citrate",IF(ISNUMBER(SEARCH("FOLTRON",L648)),"NPK Fertilizer",IF(ISNUMBER(SEARCH("CYHALOTHRI",L648)),"Cyhalothrin",IF(ISNUMBER(SEARCH("ACEFATO",L648)),"Acephate",IF(ISNUMBER(SEARCH("ACEPHATE",L648)),"Acephate",IF(ISNUMBER(SEARCH("MICROTHIOL",L648)),"Sulfur",IF(ISNUMBER(SEARCH("PROPICONAZOLE",L648)),"Propiconazole",IF(ISNUMBER(SEARCH("METHOMYL",L648)),"Methomyl",IF(ISNUMBER(SEARCH("IMIDACLOPRID",L648)),"Imidacloprid",IF(ISNUMBER(SEARCH("ZONIC",L648)),"Amicarbazone",IF(ISNUMBER(SEARCH("CRESCENDO",L648)),"Triclopyr-Butyric",IF(ISNUMBER(SEARCH("IMAZETHAPYR",L648)),"Imazethapyr",IF(ISNUMBER(SEARCH("TRICLOPYR",L648)),"Triclopyr",IF(ISNUMBER(SEARCH("ISOPROPYLAMINE",L648)),"Isopropylamine",IF(ISNUMBER(SEARCH("ABAMECTIM",L648)),"Abamectin",IF(ISNUMBER(SEARCH("SPERTO",L648)),"Bifenthrin","FIX IT!")))))))))))))))))))</f>
        <v>Methomyl</v>
      </c>
      <c r="Q648" t="s">
        <v>3215</v>
      </c>
      <c r="R648" t="s">
        <v>3243</v>
      </c>
      <c r="S648">
        <f t="shared" si="37"/>
        <v>6.5740740740740744</v>
      </c>
      <c r="T648" t="s">
        <v>3214</v>
      </c>
      <c r="U648" t="s">
        <v>3288</v>
      </c>
      <c r="V648" t="s">
        <v>3198</v>
      </c>
    </row>
    <row r="649" spans="1:22" ht="22" customHeight="1" x14ac:dyDescent="0.3">
      <c r="A649" s="2">
        <v>43737</v>
      </c>
      <c r="B649" s="16" t="str">
        <f t="shared" si="35"/>
        <v>September, 2019</v>
      </c>
      <c r="C649" s="16" t="str">
        <f t="shared" si="36"/>
        <v>September, 2019´</v>
      </c>
      <c r="D649" s="3" t="s">
        <v>31</v>
      </c>
      <c r="E649" s="11" t="s">
        <v>3320</v>
      </c>
      <c r="F649" s="3" t="s">
        <v>32</v>
      </c>
      <c r="G649" s="3" t="s">
        <v>185</v>
      </c>
      <c r="H649" s="3" t="s">
        <v>122</v>
      </c>
      <c r="I649" s="3" t="s">
        <v>45</v>
      </c>
      <c r="J649" s="3" t="s">
        <v>34</v>
      </c>
      <c r="K649" s="3" t="s">
        <v>187</v>
      </c>
      <c r="L649" s="3" t="s">
        <v>917</v>
      </c>
      <c r="M649" s="4">
        <v>23100</v>
      </c>
      <c r="N649" s="4">
        <v>23.1</v>
      </c>
      <c r="O649" s="4">
        <v>97100</v>
      </c>
      <c r="P649" t="s">
        <v>3245</v>
      </c>
      <c r="Q649" t="s">
        <v>3244</v>
      </c>
      <c r="R649" t="s">
        <v>3198</v>
      </c>
      <c r="S649">
        <f t="shared" si="37"/>
        <v>4.2034632034632038</v>
      </c>
      <c r="T649" t="s">
        <v>3250</v>
      </c>
      <c r="U649" t="s">
        <v>3248</v>
      </c>
      <c r="V649" t="s">
        <v>3237</v>
      </c>
    </row>
    <row r="650" spans="1:22" ht="22" customHeight="1" x14ac:dyDescent="0.3">
      <c r="A650" s="5">
        <v>43737</v>
      </c>
      <c r="B650" s="16" t="str">
        <f t="shared" si="35"/>
        <v>September, 2019</v>
      </c>
      <c r="C650" s="16" t="str">
        <f t="shared" si="36"/>
        <v>September, 2019´</v>
      </c>
      <c r="D650" s="6" t="s">
        <v>31</v>
      </c>
      <c r="E650" s="11" t="s">
        <v>3320</v>
      </c>
      <c r="F650" s="6" t="s">
        <v>56</v>
      </c>
      <c r="G650" s="6" t="s">
        <v>127</v>
      </c>
      <c r="H650" s="6" t="s">
        <v>122</v>
      </c>
      <c r="I650" s="6" t="s">
        <v>45</v>
      </c>
      <c r="J650" s="6" t="s">
        <v>34</v>
      </c>
      <c r="K650" s="6" t="s">
        <v>154</v>
      </c>
      <c r="L650" s="6" t="s">
        <v>918</v>
      </c>
      <c r="M650" s="7">
        <v>13890</v>
      </c>
      <c r="N650" s="7">
        <v>13.89</v>
      </c>
      <c r="O650" s="7">
        <v>451000</v>
      </c>
      <c r="P650" t="s">
        <v>3210</v>
      </c>
      <c r="Q650" t="s">
        <v>3267</v>
      </c>
      <c r="R650" t="s">
        <v>3237</v>
      </c>
      <c r="S650">
        <f t="shared" si="37"/>
        <v>32.469402447804178</v>
      </c>
      <c r="T650" t="s">
        <v>3200</v>
      </c>
      <c r="U650" t="s">
        <v>3234</v>
      </c>
      <c r="V650" t="s">
        <v>3225</v>
      </c>
    </row>
    <row r="651" spans="1:22" ht="22" customHeight="1" x14ac:dyDescent="0.3">
      <c r="A651" s="2">
        <v>43737</v>
      </c>
      <c r="B651" s="16" t="str">
        <f t="shared" si="35"/>
        <v>September, 2019</v>
      </c>
      <c r="C651" s="16" t="str">
        <f t="shared" si="36"/>
        <v>September, 2019´</v>
      </c>
      <c r="D651" s="3" t="s">
        <v>31</v>
      </c>
      <c r="E651" s="11" t="s">
        <v>3320</v>
      </c>
      <c r="F651" s="3" t="s">
        <v>32</v>
      </c>
      <c r="G651" s="3" t="s">
        <v>185</v>
      </c>
      <c r="H651" s="3" t="s">
        <v>122</v>
      </c>
      <c r="I651" s="3" t="s">
        <v>45</v>
      </c>
      <c r="J651" s="3" t="s">
        <v>34</v>
      </c>
      <c r="K651" s="3" t="s">
        <v>187</v>
      </c>
      <c r="L651" s="3" t="s">
        <v>896</v>
      </c>
      <c r="M651" s="4">
        <v>6480</v>
      </c>
      <c r="N651" s="4">
        <v>6.48</v>
      </c>
      <c r="O651" s="4">
        <v>27200</v>
      </c>
      <c r="P651" t="s">
        <v>3211</v>
      </c>
      <c r="Q651" t="s">
        <v>3270</v>
      </c>
      <c r="R651" t="s">
        <v>3198</v>
      </c>
      <c r="S651">
        <f t="shared" si="37"/>
        <v>4.1975308641975309</v>
      </c>
      <c r="T651" t="s">
        <v>3200</v>
      </c>
      <c r="U651" t="s">
        <v>3234</v>
      </c>
      <c r="V651" t="s">
        <v>3225</v>
      </c>
    </row>
    <row r="652" spans="1:22" ht="22" customHeight="1" x14ac:dyDescent="0.3">
      <c r="A652" s="5">
        <v>43737</v>
      </c>
      <c r="B652" s="16" t="str">
        <f t="shared" si="35"/>
        <v>September, 2019</v>
      </c>
      <c r="C652" s="16" t="str">
        <f t="shared" si="36"/>
        <v>September, 2019´</v>
      </c>
      <c r="D652" s="6" t="s">
        <v>126</v>
      </c>
      <c r="E652" s="11" t="s">
        <v>3320</v>
      </c>
      <c r="F652" s="6" t="s">
        <v>56</v>
      </c>
      <c r="G652" s="6" t="s">
        <v>160</v>
      </c>
      <c r="H652" s="6" t="s">
        <v>122</v>
      </c>
      <c r="I652" s="6" t="s">
        <v>45</v>
      </c>
      <c r="J652" s="6" t="s">
        <v>34</v>
      </c>
      <c r="K652" s="6" t="s">
        <v>163</v>
      </c>
      <c r="L652" s="6" t="s">
        <v>164</v>
      </c>
      <c r="M652" s="7">
        <v>7462</v>
      </c>
      <c r="N652" s="7">
        <v>7.46</v>
      </c>
      <c r="O652" s="7">
        <v>181000</v>
      </c>
      <c r="P652" t="str">
        <f>IF(ISNUMBER(SEARCH("GLIFOSATO",L652)),"Glyphosate",IF(ISNUMBER(SEARCH("TRICLON",L652)),"Triclopyr",IF(ISNUMBER(SEARCH("ABAMECTIN",L652)),"Abamectin",IF(ISNUMBER(SEARCH("ANCOSAR",L652)),"Sodium Hydrogen Methylarsonate",IF(ISNUMBER(SEARCH("PERITO",L652)),"Acephate","FIX IT!")))))</f>
        <v>Abamectin</v>
      </c>
      <c r="Q652" t="s">
        <v>3215</v>
      </c>
      <c r="R652" t="s">
        <v>3243</v>
      </c>
      <c r="S652">
        <f t="shared" si="37"/>
        <v>24.256231573304746</v>
      </c>
      <c r="T652" t="s">
        <v>3206</v>
      </c>
      <c r="U652" t="s">
        <v>3283</v>
      </c>
      <c r="V652" t="s">
        <v>3242</v>
      </c>
    </row>
    <row r="653" spans="1:22" ht="22" customHeight="1" x14ac:dyDescent="0.3">
      <c r="A653" s="2">
        <v>43737</v>
      </c>
      <c r="B653" s="16" t="str">
        <f t="shared" si="35"/>
        <v>September, 2019</v>
      </c>
      <c r="C653" s="16" t="str">
        <f t="shared" si="36"/>
        <v>September, 2019´</v>
      </c>
      <c r="D653" s="3" t="s">
        <v>31</v>
      </c>
      <c r="E653" s="11" t="s">
        <v>3320</v>
      </c>
      <c r="F653" s="3" t="s">
        <v>56</v>
      </c>
      <c r="G653" s="3" t="s">
        <v>127</v>
      </c>
      <c r="H653" s="3" t="s">
        <v>122</v>
      </c>
      <c r="I653" s="3" t="s">
        <v>45</v>
      </c>
      <c r="J653" s="3" t="s">
        <v>34</v>
      </c>
      <c r="K653" s="3" t="s">
        <v>143</v>
      </c>
      <c r="L653" s="3" t="s">
        <v>576</v>
      </c>
      <c r="M653" s="4">
        <v>21600</v>
      </c>
      <c r="N653" s="4">
        <v>21.6</v>
      </c>
      <c r="O653" s="4">
        <v>142000</v>
      </c>
      <c r="P653" t="str">
        <f>IF(ISNUMBER(SEARCH("BROWSER",L653)),"Picloran",IF(ISNUMBER(SEARCH("NAVIGATOR",L653)),"Picloran",IF(ISNUMBER(SEARCH("BIOZYME",L653)),"Mineral Fertilizer",IF(ISNUMBER(SEARCH("K-FOL",L653)),"Calcium Citrate",IF(ISNUMBER(SEARCH("FOLTRON",L653)),"NPK Fertilizer",IF(ISNUMBER(SEARCH("CYHALOTHRI",L653)),"Cyhalothrin",IF(ISNUMBER(SEARCH("ACEFATO",L653)),"Acephate",IF(ISNUMBER(SEARCH("ACEPHATE",L653)),"Acephate",IF(ISNUMBER(SEARCH("MICROTHIOL",L653)),"Sulfur",IF(ISNUMBER(SEARCH("PROPICONAZOLE",L653)),"Propiconazole",IF(ISNUMBER(SEARCH("METHOMYL",L653)),"Methomyl",IF(ISNUMBER(SEARCH("IMIDACLOPRID",L653)),"Imidacloprid",IF(ISNUMBER(SEARCH("ZONIC",L653)),"Amicarbazone",IF(ISNUMBER(SEARCH("CRESCENDO",L653)),"Triclopyr-Butyric",IF(ISNUMBER(SEARCH("IMAZETHAPYR",L653)),"Imazethapyr",IF(ISNUMBER(SEARCH("TRICLOPYR",L653)),"Triclopyr",IF(ISNUMBER(SEARCH("ISOPROPYLAMINE",L653)),"Isopropylamine",IF(ISNUMBER(SEARCH("ABAMECTIM",L653)),"Abamectin",IF(ISNUMBER(SEARCH("SPERTO",L653)),"Bifenthrin","FIX IT!")))))))))))))))))))</f>
        <v>Methomyl</v>
      </c>
      <c r="Q653" t="s">
        <v>3215</v>
      </c>
      <c r="R653" t="s">
        <v>3243</v>
      </c>
      <c r="S653">
        <f t="shared" si="37"/>
        <v>6.5740740740740744</v>
      </c>
      <c r="T653" t="s">
        <v>3214</v>
      </c>
      <c r="U653" t="s">
        <v>3288</v>
      </c>
      <c r="V653" t="s">
        <v>3198</v>
      </c>
    </row>
    <row r="654" spans="1:22" ht="22" customHeight="1" x14ac:dyDescent="0.3">
      <c r="A654" s="5">
        <v>43736</v>
      </c>
      <c r="B654" s="16" t="str">
        <f t="shared" si="35"/>
        <v>September, 2019</v>
      </c>
      <c r="C654" s="16" t="str">
        <f t="shared" si="36"/>
        <v>September, 2019´</v>
      </c>
      <c r="D654" s="6" t="s">
        <v>107</v>
      </c>
      <c r="E654" s="11" t="s">
        <v>3320</v>
      </c>
      <c r="F654" s="6" t="s">
        <v>32</v>
      </c>
      <c r="G654" s="6" t="s">
        <v>108</v>
      </c>
      <c r="H654" s="6" t="s">
        <v>133</v>
      </c>
      <c r="I654" s="6" t="s">
        <v>45</v>
      </c>
      <c r="J654" s="6" t="s">
        <v>34</v>
      </c>
      <c r="K654" s="6" t="s">
        <v>187</v>
      </c>
      <c r="L654" s="6" t="s">
        <v>742</v>
      </c>
      <c r="M654" s="7">
        <v>46842</v>
      </c>
      <c r="N654" s="7">
        <v>46.84</v>
      </c>
      <c r="O654" s="7">
        <v>292000</v>
      </c>
      <c r="P654" t="s">
        <v>3203</v>
      </c>
      <c r="Q654" t="s">
        <v>3246</v>
      </c>
      <c r="R654" t="s">
        <v>3198</v>
      </c>
      <c r="S654">
        <f t="shared" si="37"/>
        <v>6.2337218735322999</v>
      </c>
      <c r="T654" t="s">
        <v>3200</v>
      </c>
      <c r="U654" t="s">
        <v>3234</v>
      </c>
      <c r="V654" t="s">
        <v>3225</v>
      </c>
    </row>
    <row r="655" spans="1:22" ht="22" customHeight="1" x14ac:dyDescent="0.3">
      <c r="A655" s="2">
        <v>43736</v>
      </c>
      <c r="B655" s="16" t="str">
        <f t="shared" si="35"/>
        <v>September, 2019</v>
      </c>
      <c r="C655" s="16" t="str">
        <f t="shared" si="36"/>
        <v>September, 2019´</v>
      </c>
      <c r="D655" s="3" t="s">
        <v>31</v>
      </c>
      <c r="E655" s="11" t="s">
        <v>3320</v>
      </c>
      <c r="F655" s="3" t="s">
        <v>32</v>
      </c>
      <c r="G655" s="3" t="s">
        <v>200</v>
      </c>
      <c r="H655" s="3" t="s">
        <v>113</v>
      </c>
      <c r="I655" s="3" t="s">
        <v>45</v>
      </c>
      <c r="J655" s="3" t="s">
        <v>34</v>
      </c>
      <c r="K655" s="3" t="s">
        <v>145</v>
      </c>
      <c r="L655" s="3" t="s">
        <v>919</v>
      </c>
      <c r="M655" s="4">
        <v>92400</v>
      </c>
      <c r="N655" s="4">
        <v>92.4</v>
      </c>
      <c r="O655" s="4">
        <v>1675000</v>
      </c>
      <c r="P655" t="str">
        <f>IF(ISNUMBER(SEARCH("BROWSER",L655)),"Picloran",IF(ISNUMBER(SEARCH("NAVIGATOR",L655)),"Picloran",IF(ISNUMBER(SEARCH("BIOZYME",L655)),"Mineral Fertilizer",IF(ISNUMBER(SEARCH("K-FOL",L655)),"Calcium Citrate",IF(ISNUMBER(SEARCH("FOLTRON",L655)),"NPK Fertilizer",IF(ISNUMBER(SEARCH("CYHALOTHRI",L655)),"Cyhalothrin",IF(ISNUMBER(SEARCH("ACEFATO",L655)),"Acephate",IF(ISNUMBER(SEARCH("ACEPHATE",L655)),"Acephate",IF(ISNUMBER(SEARCH("MICROTHIOL",L655)),"Sulfur",IF(ISNUMBER(SEARCH("PROPICONAZOLE",L655)),"Propiconazole",IF(ISNUMBER(SEARCH("METHOMYL",L655)),"Methomyl",IF(ISNUMBER(SEARCH("IMIDACLOPRID",L655)),"Imidacloprid",IF(ISNUMBER(SEARCH("ZONIC",L655)),"Amicarbazone",IF(ISNUMBER(SEARCH("CRESCENDO",L655)),"Triclopyr-Butyric",IF(ISNUMBER(SEARCH("IMAZETHAPYR",L655)),"Imazethapyr",IF(ISNUMBER(SEARCH("TRICLOPYR",L655)),"Triclopyr",IF(ISNUMBER(SEARCH("ISOPROPYLAMINE",L655)),"Isopropylamine",IF(ISNUMBER(SEARCH("ABAMECTIM",L655)),"Abamectin",IF(ISNUMBER(SEARCH("SPERTO",L655)),"Bifenthrin","FIX IT!")))))))))))))))))))</f>
        <v>Bifenthrin</v>
      </c>
      <c r="Q655" t="s">
        <v>3238</v>
      </c>
      <c r="R655" t="s">
        <v>3243</v>
      </c>
      <c r="S655">
        <f t="shared" si="37"/>
        <v>18.127705627705627</v>
      </c>
      <c r="T655" t="s">
        <v>3205</v>
      </c>
      <c r="U655" t="s">
        <v>3238</v>
      </c>
      <c r="V655" t="s">
        <v>3225</v>
      </c>
    </row>
    <row r="656" spans="1:22" ht="22" customHeight="1" x14ac:dyDescent="0.3">
      <c r="A656" s="5">
        <v>43736</v>
      </c>
      <c r="B656" s="16" t="str">
        <f t="shared" si="35"/>
        <v>September, 2019</v>
      </c>
      <c r="C656" s="16" t="str">
        <f t="shared" si="36"/>
        <v>September, 2019´</v>
      </c>
      <c r="D656" s="6" t="s">
        <v>31</v>
      </c>
      <c r="E656" s="11" t="s">
        <v>3320</v>
      </c>
      <c r="F656" s="6" t="s">
        <v>32</v>
      </c>
      <c r="G656" s="6" t="s">
        <v>200</v>
      </c>
      <c r="H656" s="6" t="s">
        <v>113</v>
      </c>
      <c r="I656" s="6" t="s">
        <v>45</v>
      </c>
      <c r="J656" s="6" t="s">
        <v>34</v>
      </c>
      <c r="K656" s="6" t="s">
        <v>145</v>
      </c>
      <c r="L656" s="6" t="s">
        <v>920</v>
      </c>
      <c r="M656" s="7">
        <v>19600</v>
      </c>
      <c r="N656" s="7">
        <v>19.600000000000001</v>
      </c>
      <c r="O656" s="7">
        <v>355000</v>
      </c>
      <c r="P656" t="s">
        <v>3205</v>
      </c>
      <c r="Q656" t="str">
        <f>VLOOKUP(P656,T:V,2,FALSE)</f>
        <v>Sperto</v>
      </c>
      <c r="R656" t="s">
        <v>3243</v>
      </c>
      <c r="S656">
        <f t="shared" si="37"/>
        <v>18.112244897959183</v>
      </c>
      <c r="T656" t="s">
        <v>3207</v>
      </c>
      <c r="U656" t="s">
        <v>3235</v>
      </c>
      <c r="V656" t="s">
        <v>3216</v>
      </c>
    </row>
    <row r="657" spans="1:22" ht="22" customHeight="1" x14ac:dyDescent="0.3">
      <c r="A657" s="2">
        <v>43736</v>
      </c>
      <c r="B657" s="16" t="str">
        <f t="shared" si="35"/>
        <v>September, 2019</v>
      </c>
      <c r="C657" s="16" t="str">
        <f t="shared" si="36"/>
        <v>September, 2019´</v>
      </c>
      <c r="D657" s="3" t="s">
        <v>107</v>
      </c>
      <c r="E657" s="11" t="s">
        <v>3320</v>
      </c>
      <c r="F657" s="3" t="s">
        <v>32</v>
      </c>
      <c r="G657" s="3" t="s">
        <v>108</v>
      </c>
      <c r="H657" s="3" t="s">
        <v>113</v>
      </c>
      <c r="I657" s="3" t="s">
        <v>45</v>
      </c>
      <c r="J657" s="3" t="s">
        <v>34</v>
      </c>
      <c r="K657" s="3" t="s">
        <v>187</v>
      </c>
      <c r="L657" s="3" t="s">
        <v>807</v>
      </c>
      <c r="M657" s="4">
        <v>23446</v>
      </c>
      <c r="N657" s="4">
        <v>23.45</v>
      </c>
      <c r="O657" s="4">
        <v>146000</v>
      </c>
      <c r="P657" t="str">
        <f>IF(ISNUMBER(SEARCH("BIORISK",L657)),"Fertilizer",IF(ISNUMBER(SEARCH("DIFLUBENZURON",L657)),"Diflubenzuron",IF(ISNUMBER(SEARCH("K-TIONIC",L657)),"Fulvic Acids Fertilizers",IF(ISNUMBER(SEARCH("INICIATE",L657)),"Fipronil",IF(ISNUMBER(SEARCH("FIPRONIL",L657)),"Fipronil",IF(ISNUMBER(SEARCH("STAGE",L657)),"Clomazone",IF(ISNUMBER(SEARCH("CLOMAZONE",L657)),"Clomazone",IF(ISNUMBER(SEARCH("UNIMARK",L657)),"Metribuzin",IF(ISNUMBER(SEARCH("RIBUZIN",L657)),"Metribuzin",IF(ISNUMBER(SEARCH("UNITOP",L657)),"Not Identified","FIX IT!"))))))))))</f>
        <v>Clomazone</v>
      </c>
      <c r="Q657" t="s">
        <v>3246</v>
      </c>
      <c r="R657" t="s">
        <v>3198</v>
      </c>
      <c r="S657">
        <f t="shared" si="37"/>
        <v>6.227074980806961</v>
      </c>
      <c r="T657" t="s">
        <v>3250</v>
      </c>
      <c r="U657" t="s">
        <v>3248</v>
      </c>
      <c r="V657" t="s">
        <v>3237</v>
      </c>
    </row>
    <row r="658" spans="1:22" ht="22" customHeight="1" x14ac:dyDescent="0.3">
      <c r="A658" s="5">
        <v>43736</v>
      </c>
      <c r="B658" s="16" t="str">
        <f t="shared" si="35"/>
        <v>September, 2019</v>
      </c>
      <c r="C658" s="16" t="str">
        <f t="shared" si="36"/>
        <v>September, 2019´</v>
      </c>
      <c r="D658" s="6" t="s">
        <v>31</v>
      </c>
      <c r="E658" s="11" t="s">
        <v>3320</v>
      </c>
      <c r="F658" s="6" t="s">
        <v>32</v>
      </c>
      <c r="G658" s="6" t="s">
        <v>200</v>
      </c>
      <c r="H658" s="6" t="s">
        <v>113</v>
      </c>
      <c r="I658" s="6" t="s">
        <v>45</v>
      </c>
      <c r="J658" s="6" t="s">
        <v>34</v>
      </c>
      <c r="K658" s="6" t="s">
        <v>145</v>
      </c>
      <c r="L658" s="6" t="s">
        <v>921</v>
      </c>
      <c r="M658" s="7">
        <v>117600</v>
      </c>
      <c r="N658" s="7">
        <v>117.6</v>
      </c>
      <c r="O658" s="7">
        <v>2132000</v>
      </c>
      <c r="P658" t="str">
        <f>IF(ISNUMBER(SEARCH("IMAZETAPYR",L658)),"Imazetapyr",IF(ISNUMBER(SEARCH("VITAVAX",L658)),"Carboxin",IF(ISNUMBER(SEARCH("CARBOXIN",L658)),"Carboxin",IF(ISNUMBER(SEARCH("CONDAX",L658)),"Imazetapyr",IF(ISNUMBER(SEARCH("CLETHODIM",L658)),"Clethodim",IF(ISNUMBER(SEARCH("JACARE",L658)),"2,4-D Acid",IF(ISNUMBER(SEARCH("LEOPARD",L658)),"Picloram",IF(ISNUMBER(SEARCH("ZOXYSTROBIN",L658)),"Azoxystrobin",IF(ISNUMBER(SEARCH("MANCOZEB",L658)),"Mancozeb",IF(ISNUMBER(SEARCH("AZOXYS",L658)),"Azoxystrobin",IF(ISNUMBER(SEARCH("FIPRON",L658)),"Fipronil",IF(ISNUMBER(SEARCH("ACEF",L658)),"Acephate",IF(ISNUMBER(SEARCH("ACETAMIPRID",L658)),"Acetamiprid",IF(ISNUMBER(SEARCH("ALUMINIUM PHOSPHIDE",L658)),"Aluminium Phosphide",IF(ISNUMBER(SEARCH("RANMAN",L658)),"Cyazofamid",IF(ISNUMBER(SEARCH("BIFENTRINA",L658)),"Bifenthrin","FIX IT!"))))))))))))))))</f>
        <v>Acetamiprid</v>
      </c>
      <c r="Q658" t="s">
        <v>3234</v>
      </c>
      <c r="R658" t="s">
        <v>3243</v>
      </c>
      <c r="S658">
        <f t="shared" si="37"/>
        <v>18.129251700680271</v>
      </c>
      <c r="T658" t="s">
        <v>3250</v>
      </c>
      <c r="U658" t="s">
        <v>3248</v>
      </c>
      <c r="V658" t="s">
        <v>3237</v>
      </c>
    </row>
    <row r="659" spans="1:22" ht="22" customHeight="1" x14ac:dyDescent="0.3">
      <c r="A659" s="2">
        <v>43736</v>
      </c>
      <c r="B659" s="16" t="str">
        <f t="shared" si="35"/>
        <v>September, 2019</v>
      </c>
      <c r="C659" s="16" t="str">
        <f t="shared" si="36"/>
        <v>September, 2019´</v>
      </c>
      <c r="D659" s="3" t="s">
        <v>31</v>
      </c>
      <c r="E659" s="11" t="s">
        <v>3320</v>
      </c>
      <c r="F659" s="3" t="s">
        <v>32</v>
      </c>
      <c r="G659" s="3" t="s">
        <v>131</v>
      </c>
      <c r="H659" s="3" t="s">
        <v>113</v>
      </c>
      <c r="I659" s="3" t="s">
        <v>45</v>
      </c>
      <c r="J659" s="3" t="s">
        <v>34</v>
      </c>
      <c r="K659" s="3" t="s">
        <v>145</v>
      </c>
      <c r="L659" s="3" t="s">
        <v>560</v>
      </c>
      <c r="M659" s="4">
        <v>17400</v>
      </c>
      <c r="N659" s="4">
        <v>17.399999999999999</v>
      </c>
      <c r="O659" s="4">
        <v>315000</v>
      </c>
      <c r="P659" t="s">
        <v>3200</v>
      </c>
      <c r="Q659" t="str">
        <f>VLOOKUP(P659,T:V,2,FALSE)</f>
        <v>Battus</v>
      </c>
      <c r="R659" t="s">
        <v>3243</v>
      </c>
      <c r="S659">
        <f t="shared" si="37"/>
        <v>18.103448275862068</v>
      </c>
      <c r="T659" t="s">
        <v>3210</v>
      </c>
      <c r="U659" t="s">
        <v>3267</v>
      </c>
      <c r="V659" t="s">
        <v>3237</v>
      </c>
    </row>
    <row r="660" spans="1:22" ht="22" customHeight="1" x14ac:dyDescent="0.3">
      <c r="A660" s="5">
        <v>43736</v>
      </c>
      <c r="B660" s="16" t="str">
        <f t="shared" si="35"/>
        <v>September, 2019</v>
      </c>
      <c r="C660" s="16" t="str">
        <f t="shared" si="36"/>
        <v>September, 2019´</v>
      </c>
      <c r="D660" s="6" t="s">
        <v>107</v>
      </c>
      <c r="E660" s="11" t="s">
        <v>3320</v>
      </c>
      <c r="F660" s="6" t="s">
        <v>32</v>
      </c>
      <c r="G660" s="6" t="s">
        <v>108</v>
      </c>
      <c r="H660" s="6" t="s">
        <v>113</v>
      </c>
      <c r="I660" s="6" t="s">
        <v>45</v>
      </c>
      <c r="J660" s="6" t="s">
        <v>34</v>
      </c>
      <c r="K660" s="6" t="s">
        <v>187</v>
      </c>
      <c r="L660" s="6" t="s">
        <v>922</v>
      </c>
      <c r="M660" s="7">
        <v>117110</v>
      </c>
      <c r="N660" s="7">
        <v>117.11</v>
      </c>
      <c r="O660" s="7">
        <v>730000</v>
      </c>
      <c r="P660" t="str">
        <f>IF(ISNUMBER(SEARCH("BIORISK",L660)),"Fertilizer",IF(ISNUMBER(SEARCH("DIFLUBENZURON",L660)),"Diflubenzuron",IF(ISNUMBER(SEARCH("K-TIONIC",L660)),"Fulvic Acids Fertilizers",IF(ISNUMBER(SEARCH("INICIATE",L660)),"Fipronil",IF(ISNUMBER(SEARCH("FIPRONIL",L660)),"Fipronil",IF(ISNUMBER(SEARCH("STAGE",L660)),"Clomazone",IF(ISNUMBER(SEARCH("CLOMAZONE",L660)),"Clomazone",IF(ISNUMBER(SEARCH("UNIMARK",L660)),"Metribuzin",IF(ISNUMBER(SEARCH("RIBUZIN",L660)),"Metribuzin",IF(ISNUMBER(SEARCH("UNITOP",L660)),"Not Identified","FIX IT!"))))))))))</f>
        <v>Clomazone</v>
      </c>
      <c r="Q660" t="s">
        <v>3246</v>
      </c>
      <c r="R660" t="s">
        <v>3198</v>
      </c>
      <c r="S660">
        <f t="shared" si="37"/>
        <v>6.2334557253863885</v>
      </c>
      <c r="T660" t="s">
        <v>3233</v>
      </c>
      <c r="U660" t="s">
        <v>3284</v>
      </c>
      <c r="V660" t="s">
        <v>3242</v>
      </c>
    </row>
    <row r="661" spans="1:22" ht="22" customHeight="1" x14ac:dyDescent="0.3">
      <c r="A661" s="2">
        <v>43736</v>
      </c>
      <c r="B661" s="16" t="str">
        <f t="shared" si="35"/>
        <v>September, 2019</v>
      </c>
      <c r="C661" s="16" t="str">
        <f t="shared" si="36"/>
        <v>September, 2019´</v>
      </c>
      <c r="D661" s="3" t="s">
        <v>31</v>
      </c>
      <c r="E661" s="11" t="s">
        <v>3320</v>
      </c>
      <c r="F661" s="3" t="s">
        <v>32</v>
      </c>
      <c r="G661" s="3" t="s">
        <v>755</v>
      </c>
      <c r="H661" s="3" t="s">
        <v>133</v>
      </c>
      <c r="I661" s="3" t="s">
        <v>45</v>
      </c>
      <c r="J661" s="3" t="s">
        <v>34</v>
      </c>
      <c r="K661" s="3" t="s">
        <v>145</v>
      </c>
      <c r="L661" s="3" t="s">
        <v>923</v>
      </c>
      <c r="M661" s="4">
        <v>17700</v>
      </c>
      <c r="N661" s="4">
        <v>17.7</v>
      </c>
      <c r="O661" s="4">
        <v>321000</v>
      </c>
      <c r="P661" t="str">
        <f>IF(ISNUMBER(SEARCH("NICROSULFURON",L661)),"Nicosulfuron",IF(ISNUMBER(SEARCH("BUTYROLACTONE",L661)),"Butyrolactone",IF(ISNUMBER(SEARCH("MEQUIPAT",L661)),"Mequipat Chloride",IF(ISNUMBER(SEARCH("ENTRINA",L661)),"Bifenthrin",IF(ISNUMBER(SEARCH("ACETAMI",L661)),"Acetamiprid",IF(ISNUMBER(SEARCH("THIODICARB",L661)),"Thiodicarb",IF(ISNUMBER(SEARCH("2 4 D",L661)),"2,4-D Acid",IF(ISNUMBER(SEARCH("CIPERMETRINA",L661)),"Cypermethrin",IF(ISNUMBER(SEARCH("SULFENTRAZONE",L661)),"Sulfenthrazone",IF(ISNUMBER(SEARCH("AKITO",L661)),"Cypermethrin",IF(ISNUMBER(SEARCH("EMINENT",L661)),"Tetraconazole","FIX IT!")))))))))))</f>
        <v>Cypermethrin</v>
      </c>
      <c r="Q661" t="s">
        <v>3249</v>
      </c>
      <c r="R661" t="s">
        <v>3243</v>
      </c>
      <c r="S661">
        <f t="shared" si="37"/>
        <v>18.135593220338983</v>
      </c>
      <c r="T661" t="s">
        <v>3273</v>
      </c>
      <c r="U661" t="s">
        <v>3274</v>
      </c>
      <c r="V661" t="s">
        <v>3275</v>
      </c>
    </row>
    <row r="662" spans="1:22" ht="22" customHeight="1" x14ac:dyDescent="0.3">
      <c r="A662" s="5">
        <v>43735</v>
      </c>
      <c r="B662" s="16" t="str">
        <f t="shared" si="35"/>
        <v>September, 2019</v>
      </c>
      <c r="C662" s="16" t="str">
        <f t="shared" si="36"/>
        <v>September, 2019´</v>
      </c>
      <c r="D662" s="6" t="s">
        <v>31</v>
      </c>
      <c r="E662" s="11" t="s">
        <v>3320</v>
      </c>
      <c r="F662" s="6" t="s">
        <v>32</v>
      </c>
      <c r="G662" s="6" t="s">
        <v>131</v>
      </c>
      <c r="H662" s="6" t="s">
        <v>113</v>
      </c>
      <c r="I662" s="6" t="s">
        <v>45</v>
      </c>
      <c r="J662" s="6" t="s">
        <v>34</v>
      </c>
      <c r="K662" s="6" t="s">
        <v>135</v>
      </c>
      <c r="L662" s="6" t="s">
        <v>924</v>
      </c>
      <c r="M662" s="7">
        <v>21375</v>
      </c>
      <c r="N662" s="7">
        <v>21.38</v>
      </c>
      <c r="O662" s="7">
        <v>3791000</v>
      </c>
      <c r="P662" t="str">
        <f>IF(ISNUMBER(SEARCH("BROWSER",L662)),"Picloran",IF(ISNUMBER(SEARCH("NAVIGATOR",L662)),"Picloran",IF(ISNUMBER(SEARCH("BIOZYME",L662)),"Mineral Fertilizer",IF(ISNUMBER(SEARCH("K-FOL",L662)),"Calcium Citrate",IF(ISNUMBER(SEARCH("FOLTRON",L662)),"NPK Fertilizer",IF(ISNUMBER(SEARCH("CYHALOTHRI",L662)),"Cyhalothrin",IF(ISNUMBER(SEARCH("ACEFATO",L662)),"Acephate",IF(ISNUMBER(SEARCH("ACEPHATE",L662)),"Acephate",IF(ISNUMBER(SEARCH("MICROTHIOL",L662)),"Sulfur",IF(ISNUMBER(SEARCH("PROPICONAZOLE",L662)),"Propiconazole",IF(ISNUMBER(SEARCH("METHOMYL",L662)),"Methomyl",IF(ISNUMBER(SEARCH("IMIDACLOPRID",L662)),"Imidacloprid",IF(ISNUMBER(SEARCH("ZONIC",L662)),"Amicarbazone",IF(ISNUMBER(SEARCH("CRESCENDO",L662)),"Triclopyr-Butyric",IF(ISNUMBER(SEARCH("IMAZETHAPYR",L662)),"Imazethapyr",IF(ISNUMBER(SEARCH("TRICLOPYR",L662)),"Triclopyr",IF(ISNUMBER(SEARCH("ISOPROPYLAMINE",L662)),"Isopropylamine",IF(ISNUMBER(SEARCH("ABAMECTIM",L662)),"Abamectin",IF(ISNUMBER(SEARCH("SPERTO",L662)),"Bifenthrin","FIX IT!")))))))))))))))))))</f>
        <v>Cyhalothrin</v>
      </c>
      <c r="Q662" t="s">
        <v>3248</v>
      </c>
      <c r="R662" t="s">
        <v>3237</v>
      </c>
      <c r="S662">
        <f t="shared" si="37"/>
        <v>177.35672514619884</v>
      </c>
      <c r="T662" t="s">
        <v>3218</v>
      </c>
      <c r="U662" t="s">
        <v>3218</v>
      </c>
      <c r="V662" t="s">
        <v>3198</v>
      </c>
    </row>
    <row r="663" spans="1:22" ht="22" customHeight="1" x14ac:dyDescent="0.3">
      <c r="A663" s="2">
        <v>43735</v>
      </c>
      <c r="B663" s="16" t="str">
        <f t="shared" si="35"/>
        <v>September, 2019</v>
      </c>
      <c r="C663" s="16" t="str">
        <f t="shared" si="36"/>
        <v>September, 2019´</v>
      </c>
      <c r="D663" s="3" t="s">
        <v>31</v>
      </c>
      <c r="E663" s="11" t="s">
        <v>3320</v>
      </c>
      <c r="F663" s="3" t="s">
        <v>32</v>
      </c>
      <c r="G663" s="3" t="s">
        <v>131</v>
      </c>
      <c r="H663" s="3" t="s">
        <v>113</v>
      </c>
      <c r="I663" s="3" t="s">
        <v>45</v>
      </c>
      <c r="J663" s="3" t="s">
        <v>34</v>
      </c>
      <c r="K663" s="3" t="s">
        <v>145</v>
      </c>
      <c r="L663" s="3" t="s">
        <v>560</v>
      </c>
      <c r="M663" s="4">
        <v>17400</v>
      </c>
      <c r="N663" s="4">
        <v>17.399999999999999</v>
      </c>
      <c r="O663" s="4">
        <v>315000</v>
      </c>
      <c r="P663" t="str">
        <f>IF(ISNUMBER(SEARCH("IMAZETAPYR",L663)),"Imazetapyr",IF(ISNUMBER(SEARCH("VITAVAX",L663)),"Carboxin",IF(ISNUMBER(SEARCH("CARBOXIN",L663)),"Carboxin",IF(ISNUMBER(SEARCH("CONDAX",L663)),"Imazetapyr",IF(ISNUMBER(SEARCH("CLETHODIM",L663)),"Clethodim",IF(ISNUMBER(SEARCH("JACARE",L663)),"2,4-D Acid",IF(ISNUMBER(SEARCH("LEOPARD",L663)),"Picloram",IF(ISNUMBER(SEARCH("ZOXYSTROBIN",L663)),"Azoxystrobin",IF(ISNUMBER(SEARCH("MANCOZEB",L663)),"Mancozeb",IF(ISNUMBER(SEARCH("AZOXYS",L663)),"Azoxystrobin",IF(ISNUMBER(SEARCH("FIPRON",L663)),"Fipronil",IF(ISNUMBER(SEARCH("ACEF",L663)),"Acephate",IF(ISNUMBER(SEARCH("ACETAMIPRID",L663)),"Acetamiprid",IF(ISNUMBER(SEARCH("ALUMINIUM PHOSPHIDE",L663)),"Aluminium Phosphide",IF(ISNUMBER(SEARCH("RANMAN",L663)),"Cyazofamid",IF(ISNUMBER(SEARCH("BIFENTRINA",L663)),"Bifenthrin","FIX IT!"))))))))))))))))</f>
        <v>Acetamiprid</v>
      </c>
      <c r="Q663" t="s">
        <v>3234</v>
      </c>
      <c r="R663" t="s">
        <v>3243</v>
      </c>
      <c r="S663">
        <f t="shared" si="37"/>
        <v>18.103448275862068</v>
      </c>
      <c r="T663" t="s">
        <v>3218</v>
      </c>
      <c r="U663" t="s">
        <v>3218</v>
      </c>
      <c r="V663" t="s">
        <v>3198</v>
      </c>
    </row>
    <row r="664" spans="1:22" ht="22" customHeight="1" x14ac:dyDescent="0.3">
      <c r="A664" s="5">
        <v>43735</v>
      </c>
      <c r="B664" s="16" t="str">
        <f t="shared" si="35"/>
        <v>September, 2019</v>
      </c>
      <c r="C664" s="16" t="str">
        <f t="shared" si="36"/>
        <v>September, 2019´</v>
      </c>
      <c r="D664" s="6" t="s">
        <v>107</v>
      </c>
      <c r="E664" s="11" t="s">
        <v>3320</v>
      </c>
      <c r="F664" s="6" t="s">
        <v>32</v>
      </c>
      <c r="G664" s="6" t="s">
        <v>108</v>
      </c>
      <c r="H664" s="6" t="s">
        <v>133</v>
      </c>
      <c r="I664" s="6" t="s">
        <v>45</v>
      </c>
      <c r="J664" s="6" t="s">
        <v>34</v>
      </c>
      <c r="K664" s="6" t="s">
        <v>145</v>
      </c>
      <c r="L664" s="6" t="s">
        <v>925</v>
      </c>
      <c r="M664" s="7">
        <v>22080</v>
      </c>
      <c r="N664" s="7">
        <v>22.08</v>
      </c>
      <c r="O664" s="7">
        <v>400000</v>
      </c>
      <c r="P664" t="str">
        <f>IF(ISNUMBER(SEARCH("BIORISK",L664)),"Fertilizer",IF(ISNUMBER(SEARCH("DIFLUBENZURON",L664)),"Diflubenzuron",IF(ISNUMBER(SEARCH("K-TIONIC",L664)),"Fulvic Acids Fertilizers",IF(ISNUMBER(SEARCH("INICIATE",L664)),"Fipronil",IF(ISNUMBER(SEARCH("FIPRONIL",L664)),"Fipronil",IF(ISNUMBER(SEARCH("STAGE",L664)),"Clomazone",IF(ISNUMBER(SEARCH("CLOMAZONE",L664)),"Clomazone",IF(ISNUMBER(SEARCH("UNIMARK",L664)),"Metribuzin",IF(ISNUMBER(SEARCH("RIBUZIN",L664)),"Metribuzin",IF(ISNUMBER(SEARCH("UNITOP",L664)),"Not Identified","FIX IT!"))))))))))</f>
        <v>Fipronil</v>
      </c>
      <c r="Q664" t="s">
        <v>3261</v>
      </c>
      <c r="R664" t="s">
        <v>3243</v>
      </c>
      <c r="S664">
        <f t="shared" si="37"/>
        <v>18.115942028985508</v>
      </c>
      <c r="T664" t="s">
        <v>3251</v>
      </c>
      <c r="U664" t="s">
        <v>3215</v>
      </c>
      <c r="V664" t="s">
        <v>3253</v>
      </c>
    </row>
    <row r="665" spans="1:22" ht="22" customHeight="1" x14ac:dyDescent="0.3">
      <c r="A665" s="2">
        <v>43734</v>
      </c>
      <c r="B665" s="16" t="str">
        <f t="shared" si="35"/>
        <v>September, 2019</v>
      </c>
      <c r="C665" s="16" t="str">
        <f t="shared" si="36"/>
        <v>September, 2019´</v>
      </c>
      <c r="D665" s="3" t="s">
        <v>31</v>
      </c>
      <c r="E665" s="11" t="s">
        <v>3320</v>
      </c>
      <c r="F665" s="3" t="s">
        <v>32</v>
      </c>
      <c r="G665" s="3" t="s">
        <v>325</v>
      </c>
      <c r="H665" s="3" t="s">
        <v>122</v>
      </c>
      <c r="I665" s="3" t="s">
        <v>45</v>
      </c>
      <c r="J665" s="3" t="s">
        <v>34</v>
      </c>
      <c r="K665" s="3" t="s">
        <v>187</v>
      </c>
      <c r="L665" s="3" t="s">
        <v>926</v>
      </c>
      <c r="M665" s="4">
        <v>58800</v>
      </c>
      <c r="N665" s="4">
        <v>58.8</v>
      </c>
      <c r="O665" s="4">
        <v>247000</v>
      </c>
      <c r="P665" t="str">
        <f>IF(ISNUMBER(SEARCH("DIZONE",L665)),"Diuron",IF(ISNUMBER(SEARCH("GLUFOSINATE",L665)),"Glufosinate",IF(ISNUMBER(SEARCH("LAVA",L665)),"Tebuthiuron",IF(ISNUMBER(SEARCH("CARTAP",L665)),"Cartap Hydrochloride",IF(ISNUMBER(SEARCH("ZARTAN",L665)),"Metsulfuron",IF(ISNUMBER(SEARCH("METSULFURON",L665)),"Metsulfuron",IF(ISNUMBER(SEARCH("CHLORFLUAZURON",L665)),"Chlorfluazuron",IF(ISNUMBER(SEARCH("OMITE",L665)),"Propargite",IF(ISNUMBER(SEARCH("ORIS",L665)),"Amicarbazone",IF(ISNUMBER(SEARCH("AMICARBAZONE",L665)),"Amicarbazone",IF(ISNUMBER(SEARCH("2,4-D",L665)),"2,4-Dichlorophenoxyacetic Acid",IF(ISNUMBER(SEARCH("GLYPHOSATE",L665)),"Glyphosate",IF(ISNUMBER(SEARCH("FOMESAFEN",L665)),"Fomesafen","FIX IT!")))))))))))))</f>
        <v>Fomesafen</v>
      </c>
      <c r="Q665" t="s">
        <v>3215</v>
      </c>
      <c r="R665" t="s">
        <v>3198</v>
      </c>
      <c r="S665">
        <f t="shared" si="37"/>
        <v>4.2006802721088432</v>
      </c>
      <c r="T665" t="s">
        <v>3294</v>
      </c>
      <c r="U665" t="s">
        <v>3215</v>
      </c>
      <c r="V665" t="s">
        <v>3243</v>
      </c>
    </row>
    <row r="666" spans="1:22" ht="22" customHeight="1" x14ac:dyDescent="0.3">
      <c r="A666" s="5">
        <v>43733</v>
      </c>
      <c r="B666" s="16" t="str">
        <f t="shared" si="35"/>
        <v>September, 2019</v>
      </c>
      <c r="C666" s="16" t="str">
        <f t="shared" si="36"/>
        <v>September, 2019´</v>
      </c>
      <c r="D666" s="6" t="s">
        <v>31</v>
      </c>
      <c r="E666" s="11" t="s">
        <v>3320</v>
      </c>
      <c r="F666" s="6" t="s">
        <v>56</v>
      </c>
      <c r="G666" s="6" t="s">
        <v>230</v>
      </c>
      <c r="H666" s="6" t="s">
        <v>113</v>
      </c>
      <c r="I666" s="6" t="s">
        <v>45</v>
      </c>
      <c r="J666" s="6" t="s">
        <v>34</v>
      </c>
      <c r="K666" s="6" t="s">
        <v>234</v>
      </c>
      <c r="L666" s="6" t="s">
        <v>927</v>
      </c>
      <c r="M666" s="7">
        <v>34032</v>
      </c>
      <c r="N666" s="7">
        <v>34.03</v>
      </c>
      <c r="O666" s="7">
        <v>55300</v>
      </c>
      <c r="P666" t="str">
        <f>IF(ISNUMBER(SEARCH("TRICLON",L664)),"Triclopyr",IF(ISNUMBER(SEARCH("ABAMECTIN",L664)),"Abamectin",IF(ISNUMBER(SEARCH("PERITO",L664)),"Acephate",IF(ISNUMBER(SEARCH("GLUFOSINAT",L664)),"Gluphosinate",IF(ISNUMBER(SEARCH("FIPRONIL",L664)),"Fipronil",IF(ISNUMBER(SEARCH("ZARTAN",L664)),"Metsulfuron-methyl",IF(ISNUMBER(SEARCH("DIFLUBENZURON",L664)),"Diflubenzuron",IF(ISNUMBER(SEARCH("INICIATE",L664)),"Fipronil",IF(ISNUMBER(SEARCH("STAGE",L664)),"Clomazone",IF(ISNUMBER(SEARCH("CLOMAZON",L664)),"Clomazone",IF(ISNUMBER(SEARCH("UNIMARK",L664)),"Metribuzim",IF(ISNUMBER(SEARCH("ANCOSAR",L664)),"Sodium hydrogen Methylarsonate","FIX IT!"))))))))))))</f>
        <v>Fipronil</v>
      </c>
      <c r="Q666" t="s">
        <v>3261</v>
      </c>
      <c r="R666" t="s">
        <v>3243</v>
      </c>
      <c r="S666">
        <f t="shared" si="37"/>
        <v>1.6249412317818523</v>
      </c>
      <c r="T666" t="s">
        <v>3218</v>
      </c>
      <c r="U666" t="s">
        <v>3218</v>
      </c>
      <c r="V666" t="s">
        <v>3198</v>
      </c>
    </row>
    <row r="667" spans="1:22" ht="22" customHeight="1" x14ac:dyDescent="0.3">
      <c r="A667" s="2">
        <v>43731</v>
      </c>
      <c r="B667" s="16" t="str">
        <f t="shared" si="35"/>
        <v>September, 2019</v>
      </c>
      <c r="C667" s="16" t="str">
        <f t="shared" si="36"/>
        <v>September, 2019´</v>
      </c>
      <c r="D667" s="3" t="s">
        <v>31</v>
      </c>
      <c r="E667" s="11" t="s">
        <v>3320</v>
      </c>
      <c r="F667" s="3" t="s">
        <v>56</v>
      </c>
      <c r="G667" s="3" t="s">
        <v>77</v>
      </c>
      <c r="H667" s="3" t="s">
        <v>82</v>
      </c>
      <c r="I667" s="3" t="s">
        <v>45</v>
      </c>
      <c r="J667" s="3" t="s">
        <v>34</v>
      </c>
      <c r="K667" s="3" t="s">
        <v>84</v>
      </c>
      <c r="L667" s="3" t="s">
        <v>928</v>
      </c>
      <c r="M667" s="4">
        <v>116256</v>
      </c>
      <c r="N667" s="4">
        <v>116.26</v>
      </c>
      <c r="O667" s="4">
        <v>340000</v>
      </c>
      <c r="P667" t="str">
        <f>IF(ISNUMBER(SEARCH("BROWSER",L667)),"Picloran",IF(ISNUMBER(SEARCH("NAVIGATOR",L667)),"Picloran",IF(ISNUMBER(SEARCH("BIOZYME",L667)),"Mineral Fertilizer",IF(ISNUMBER(SEARCH("K-FOL",L667)),"Calcium Citrate",IF(ISNUMBER(SEARCH("FOLTRON",L667)),"NPK Fertilizer",IF(ISNUMBER(SEARCH("CYHALOTHRI",L667)),"Cyhalothrin",IF(ISNUMBER(SEARCH("ACEFATO",L667)),"Acephate",IF(ISNUMBER(SEARCH("ACEPHATE",L667)),"Acephate",IF(ISNUMBER(SEARCH("MICROTHIOL",L667)),"Sulfur",IF(ISNUMBER(SEARCH("PROPICONAZOLE",L667)),"Propiconazole",IF(ISNUMBER(SEARCH("METHOMYL",L667)),"Methomyl",IF(ISNUMBER(SEARCH("IMIDACLOPRID",L667)),"Imidacloprid",IF(ISNUMBER(SEARCH("ZONIC",L667)),"Amicarbazone",IF(ISNUMBER(SEARCH("CRESCENDO",L667)),"Triclopyr-Butyric",IF(ISNUMBER(SEARCH("IMAZETHAPYR",L667)),"Imazethapyr",IF(ISNUMBER(SEARCH("TRICLOPYR",L667)),"Triclopyr",IF(ISNUMBER(SEARCH("ISOPROPYLAMINE",L667)),"Isopropylamine",IF(ISNUMBER(SEARCH("ABAMECTIM",L667)),"Abamectin",IF(ISNUMBER(SEARCH("SPERTO",L667)),"Bifenthrin","FIX IT!")))))))))))))))))))</f>
        <v>Isopropylamine</v>
      </c>
      <c r="Q667" t="s">
        <v>3269</v>
      </c>
      <c r="R667" t="s">
        <v>3216</v>
      </c>
      <c r="S667">
        <f t="shared" si="37"/>
        <v>2.9245802367189651</v>
      </c>
      <c r="T667" t="s">
        <v>3294</v>
      </c>
      <c r="U667" t="s">
        <v>3215</v>
      </c>
      <c r="V667" t="s">
        <v>3243</v>
      </c>
    </row>
    <row r="668" spans="1:22" ht="22" customHeight="1" x14ac:dyDescent="0.3">
      <c r="A668" s="5">
        <v>43730</v>
      </c>
      <c r="B668" s="16" t="str">
        <f t="shared" si="35"/>
        <v>September, 2019</v>
      </c>
      <c r="C668" s="16" t="str">
        <f t="shared" si="36"/>
        <v>September, 2019´</v>
      </c>
      <c r="D668" s="6" t="s">
        <v>31</v>
      </c>
      <c r="E668" s="11" t="s">
        <v>3320</v>
      </c>
      <c r="F668" s="6" t="s">
        <v>56</v>
      </c>
      <c r="G668" s="6" t="s">
        <v>347</v>
      </c>
      <c r="H668" s="6" t="s">
        <v>371</v>
      </c>
      <c r="I668" s="6" t="s">
        <v>45</v>
      </c>
      <c r="J668" s="6" t="s">
        <v>34</v>
      </c>
      <c r="K668" s="6" t="s">
        <v>373</v>
      </c>
      <c r="L668" s="6" t="s">
        <v>930</v>
      </c>
      <c r="M668" s="7">
        <v>91900</v>
      </c>
      <c r="N668" s="7">
        <v>91.9</v>
      </c>
      <c r="O668" s="7">
        <v>327000</v>
      </c>
      <c r="P668" t="str">
        <f>IF(ISNUMBER(SEARCH("THIRAM",L668)),"Thiram",IF(ISNUMBER(SEARCH("TEBUCONAZOLE",L668)),"Tebuconazole",IF(ISNUMBER(SEARCH("DIMETHYLAMINE",L668)),"Dimethylamine",IF(ISNUMBER(SEARCH("TRINCA",L668)),"Cyhalothrin",IF(ISNUMBER(SEARCH("CYHALOT",L668)),"Cyhalothrin",IF(ISNUMBER(SEARCH("PICLORAM",L668)),"Picloran",IF(ISNUMBER(SEARCH("PROPARGITE",L668)),"Propargite",IF(ISNUMBER(SEARCH("OMEGA",L668)),"Fertilizer",IF(ISNUMBER(SEARCH("ARTYS",L668)),"Dimethylamine",IF(ISNUMBER(SEARCH("ORTHOCIDE",L668)),"Captan","FIX IT!"))))))))))</f>
        <v>Dimethylamine</v>
      </c>
      <c r="Q668" t="s">
        <v>3254</v>
      </c>
      <c r="R668" t="s">
        <v>3216</v>
      </c>
      <c r="S668">
        <f t="shared" si="37"/>
        <v>3.5582154515778019</v>
      </c>
      <c r="T668" t="s">
        <v>3297</v>
      </c>
      <c r="U668" t="s">
        <v>3281</v>
      </c>
      <c r="V668" t="s">
        <v>3198</v>
      </c>
    </row>
    <row r="669" spans="1:22" ht="22" customHeight="1" x14ac:dyDescent="0.3">
      <c r="A669" s="2">
        <v>43730</v>
      </c>
      <c r="B669" s="16" t="str">
        <f t="shared" si="35"/>
        <v>September, 2019</v>
      </c>
      <c r="C669" s="16" t="str">
        <f t="shared" si="36"/>
        <v>September, 2019´</v>
      </c>
      <c r="D669" s="3" t="s">
        <v>31</v>
      </c>
      <c r="E669" s="11" t="s">
        <v>3320</v>
      </c>
      <c r="F669" s="3" t="s">
        <v>32</v>
      </c>
      <c r="G669" s="3" t="s">
        <v>755</v>
      </c>
      <c r="H669" s="3" t="s">
        <v>133</v>
      </c>
      <c r="I669" s="3" t="s">
        <v>45</v>
      </c>
      <c r="J669" s="3" t="s">
        <v>34</v>
      </c>
      <c r="K669" s="3" t="s">
        <v>145</v>
      </c>
      <c r="L669" s="3" t="s">
        <v>931</v>
      </c>
      <c r="M669" s="4">
        <v>88500</v>
      </c>
      <c r="N669" s="4">
        <v>88.5</v>
      </c>
      <c r="O669" s="4">
        <v>1605000</v>
      </c>
      <c r="P669" t="str">
        <f>IF(ISNUMBER(SEARCH("NICROSULFURON",L669)),"Nicosulfuron",IF(ISNUMBER(SEARCH("BUTYROLACTONE",L669)),"Butyrolactone",IF(ISNUMBER(SEARCH("MEQUIPAT",L669)),"Mequipat Chloride",IF(ISNUMBER(SEARCH("ENTRINA",L669)),"Bifenthrin",IF(ISNUMBER(SEARCH("ACETAMI",L669)),"Acetamiprid",IF(ISNUMBER(SEARCH("THIODICARB",L669)),"Thiodicarb",IF(ISNUMBER(SEARCH("2 4 D",L669)),"2,4-D Acid",IF(ISNUMBER(SEARCH("CIPERMETRINA",L669)),"Cypermethrin",IF(ISNUMBER(SEARCH("SULFENTRAZONE",L669)),"Sulfenthrazone",IF(ISNUMBER(SEARCH("AKITO",L669)),"Cypermethrin",IF(ISNUMBER(SEARCH("EMINENT",L669)),"Tetraconazole","FIX IT!")))))))))))</f>
        <v>Cypermethrin</v>
      </c>
      <c r="Q669" t="s">
        <v>3249</v>
      </c>
      <c r="R669" t="s">
        <v>3243</v>
      </c>
      <c r="S669">
        <f t="shared" si="37"/>
        <v>18.135593220338983</v>
      </c>
      <c r="T669" t="s">
        <v>3297</v>
      </c>
      <c r="U669" t="s">
        <v>3281</v>
      </c>
      <c r="V669" t="s">
        <v>3198</v>
      </c>
    </row>
    <row r="670" spans="1:22" ht="22" customHeight="1" x14ac:dyDescent="0.3">
      <c r="A670" s="2">
        <v>43730</v>
      </c>
      <c r="B670" s="16" t="str">
        <f t="shared" si="35"/>
        <v>September, 2019</v>
      </c>
      <c r="C670" s="16" t="str">
        <f t="shared" si="36"/>
        <v>September, 2019´</v>
      </c>
      <c r="D670" s="3" t="s">
        <v>107</v>
      </c>
      <c r="E670" s="11" t="s">
        <v>3320</v>
      </c>
      <c r="F670" s="3" t="s">
        <v>56</v>
      </c>
      <c r="G670" s="3" t="s">
        <v>108</v>
      </c>
      <c r="H670" s="3" t="s">
        <v>133</v>
      </c>
      <c r="I670" s="3" t="s">
        <v>45</v>
      </c>
      <c r="J670" s="3" t="s">
        <v>34</v>
      </c>
      <c r="K670" s="3" t="s">
        <v>345</v>
      </c>
      <c r="L670" s="3" t="s">
        <v>933</v>
      </c>
      <c r="M670" s="4">
        <v>12620</v>
      </c>
      <c r="N670" s="4">
        <v>12.62</v>
      </c>
      <c r="O670" s="4">
        <v>229000</v>
      </c>
      <c r="P670" t="str">
        <f>IF(ISNUMBER(SEARCH("IMAZETAPYR",L670)),"Imazetapyr",IF(ISNUMBER(SEARCH("VITAVAX",L670)),"Carboxin",IF(ISNUMBER(SEARCH("CARBOXIN",L670)),"Carboxin",IF(ISNUMBER(SEARCH("CONDAX",L670)),"Imazetapyr",IF(ISNUMBER(SEARCH("CLETHODIM",L670)),"Clethodim",IF(ISNUMBER(SEARCH("JACARE",L670)),"2,4-D Acid",IF(ISNUMBER(SEARCH("LEOPARD",L670)),"Picloram",IF(ISNUMBER(SEARCH("ZOXYSTROBIN",L670)),"Azoxystrobin",IF(ISNUMBER(SEARCH("MANCOZEB",L670)),"Mancozeb",IF(ISNUMBER(SEARCH("AZOXYS",L670)),"Azoxystrobin",IF(ISNUMBER(SEARCH("FIPRON",L670)),"Fipronil",IF(ISNUMBER(SEARCH("ACEF",L670)),"Acephate",IF(ISNUMBER(SEARCH("ACETAMIPRID",L670)),"Acetamiprid",IF(ISNUMBER(SEARCH("ALUMINIUM PHOSPHIDE",L670)),"Aluminium Phosphide",IF(ISNUMBER(SEARCH("RANMAN",L670)),"Cyazofamid",IF(ISNUMBER(SEARCH("BIFENTRINA",L670)),"Bifenthrin","FIX IT!"))))))))))))))))</f>
        <v>Aluminium Phosphide</v>
      </c>
      <c r="Q670" t="s">
        <v>3235</v>
      </c>
      <c r="R670" t="s">
        <v>3216</v>
      </c>
      <c r="S670">
        <f t="shared" si="37"/>
        <v>18.14580031695721</v>
      </c>
      <c r="T670" t="s">
        <v>3211</v>
      </c>
      <c r="U670" t="s">
        <v>3270</v>
      </c>
      <c r="V670" t="s">
        <v>3198</v>
      </c>
    </row>
    <row r="671" spans="1:22" ht="22" customHeight="1" x14ac:dyDescent="0.3">
      <c r="A671" s="5">
        <v>43730</v>
      </c>
      <c r="B671" s="16" t="str">
        <f t="shared" si="35"/>
        <v>September, 2019</v>
      </c>
      <c r="C671" s="16" t="str">
        <f t="shared" si="36"/>
        <v>September, 2019´</v>
      </c>
      <c r="D671" s="6" t="s">
        <v>107</v>
      </c>
      <c r="E671" s="11" t="s">
        <v>3320</v>
      </c>
      <c r="F671" s="6" t="s">
        <v>32</v>
      </c>
      <c r="G671" s="6" t="s">
        <v>108</v>
      </c>
      <c r="H671" s="6" t="s">
        <v>113</v>
      </c>
      <c r="I671" s="6" t="s">
        <v>45</v>
      </c>
      <c r="J671" s="6" t="s">
        <v>34</v>
      </c>
      <c r="K671" s="6" t="s">
        <v>934</v>
      </c>
      <c r="L671" s="6" t="s">
        <v>935</v>
      </c>
      <c r="M671" s="7">
        <v>15630</v>
      </c>
      <c r="N671" s="7">
        <v>15.63</v>
      </c>
      <c r="O671" s="7">
        <v>97400</v>
      </c>
      <c r="P671" t="s">
        <v>3214</v>
      </c>
      <c r="Q671" t="s">
        <v>3288</v>
      </c>
      <c r="R671" t="s">
        <v>3198</v>
      </c>
      <c r="S671">
        <f t="shared" si="37"/>
        <v>6.2316058861164425</v>
      </c>
      <c r="T671" t="s">
        <v>3226</v>
      </c>
      <c r="U671" t="s">
        <v>3261</v>
      </c>
      <c r="V671" t="s">
        <v>3243</v>
      </c>
    </row>
    <row r="672" spans="1:22" ht="22" customHeight="1" x14ac:dyDescent="0.3">
      <c r="A672" s="2">
        <v>43730</v>
      </c>
      <c r="B672" s="16" t="str">
        <f t="shared" si="35"/>
        <v>September, 2019</v>
      </c>
      <c r="C672" s="16" t="str">
        <f t="shared" si="36"/>
        <v>September, 2019´</v>
      </c>
      <c r="D672" s="3" t="s">
        <v>107</v>
      </c>
      <c r="E672" s="11" t="s">
        <v>3320</v>
      </c>
      <c r="F672" s="3" t="s">
        <v>56</v>
      </c>
      <c r="G672" s="3" t="s">
        <v>108</v>
      </c>
      <c r="H672" s="3" t="s">
        <v>133</v>
      </c>
      <c r="I672" s="3" t="s">
        <v>45</v>
      </c>
      <c r="J672" s="3" t="s">
        <v>34</v>
      </c>
      <c r="K672" s="3" t="s">
        <v>135</v>
      </c>
      <c r="L672" s="3" t="s">
        <v>936</v>
      </c>
      <c r="M672" s="4">
        <v>22630</v>
      </c>
      <c r="N672" s="4">
        <v>22.63</v>
      </c>
      <c r="O672" s="4">
        <v>4014000</v>
      </c>
      <c r="P672" t="str">
        <f>IF(ISNUMBER(SEARCH("BROWSER",L672)),"Picloran",IF(ISNUMBER(SEARCH("NAVIGATOR",L672)),"Picloran",IF(ISNUMBER(SEARCH("BIOZYME",L672)),"Mineral Fertilizer",IF(ISNUMBER(SEARCH("K-FOL",L672)),"Calcium Citrate",IF(ISNUMBER(SEARCH("FOLTRON",L672)),"NPK Fertilizer",IF(ISNUMBER(SEARCH("CYHALOTHRI",L672)),"Cyhalothrin",IF(ISNUMBER(SEARCH("ACEFATO",L672)),"Acephate",IF(ISNUMBER(SEARCH("ACEPHATE",L672)),"Acephate",IF(ISNUMBER(SEARCH("MICROTHIOL",L672)),"Sulfur",IF(ISNUMBER(SEARCH("PROPICONAZOLE",L672)),"Propiconazole",IF(ISNUMBER(SEARCH("METHOMYL",L672)),"Methomyl",IF(ISNUMBER(SEARCH("IMIDACLOPRID",L672)),"Imidacloprid",IF(ISNUMBER(SEARCH("ZONIC",L672)),"Amicarbazone",IF(ISNUMBER(SEARCH("CRESCENDO",L672)),"Triclopyr-Butyric",IF(ISNUMBER(SEARCH("IMAZETHAPYR",L672)),"Imazethapyr",IF(ISNUMBER(SEARCH("TRICLOPYR",L672)),"Triclopyr",IF(ISNUMBER(SEARCH("ISOPROPYLAMINE",L672)),"Isopropylamine",IF(ISNUMBER(SEARCH("ABAMECTIM",L672)),"Abamectin",IF(ISNUMBER(SEARCH("SPERTO",L672)),"Bifenthrin","FIX IT!")))))))))))))))))))</f>
        <v>Cyhalothrin</v>
      </c>
      <c r="Q672" t="s">
        <v>3248</v>
      </c>
      <c r="R672" t="s">
        <v>3237</v>
      </c>
      <c r="S672">
        <f t="shared" si="37"/>
        <v>177.37516570923552</v>
      </c>
      <c r="T672" t="s">
        <v>3212</v>
      </c>
      <c r="U672" t="s">
        <v>3277</v>
      </c>
      <c r="V672" t="s">
        <v>3198</v>
      </c>
    </row>
    <row r="673" spans="1:22" ht="22" customHeight="1" x14ac:dyDescent="0.3">
      <c r="A673" s="5">
        <v>43730</v>
      </c>
      <c r="B673" s="16" t="str">
        <f t="shared" si="35"/>
        <v>September, 2019</v>
      </c>
      <c r="C673" s="16" t="str">
        <f t="shared" si="36"/>
        <v>September, 2019´</v>
      </c>
      <c r="D673" s="6" t="s">
        <v>31</v>
      </c>
      <c r="E673" s="11" t="s">
        <v>3320</v>
      </c>
      <c r="F673" s="6" t="s">
        <v>32</v>
      </c>
      <c r="G673" s="6" t="s">
        <v>131</v>
      </c>
      <c r="H673" s="6" t="s">
        <v>113</v>
      </c>
      <c r="I673" s="6" t="s">
        <v>45</v>
      </c>
      <c r="J673" s="6" t="s">
        <v>34</v>
      </c>
      <c r="K673" s="6" t="s">
        <v>145</v>
      </c>
      <c r="L673" s="6" t="s">
        <v>937</v>
      </c>
      <c r="M673" s="7">
        <v>17400</v>
      </c>
      <c r="N673" s="7">
        <v>17.399999999999999</v>
      </c>
      <c r="O673" s="7">
        <v>315000</v>
      </c>
      <c r="P673" t="str">
        <f>IF(ISNUMBER(SEARCH("IMAZETAPYR",L673)),"Imazetapyr",IF(ISNUMBER(SEARCH("VITAVAX",L673)),"Carboxin",IF(ISNUMBER(SEARCH("CARBOXIN",L673)),"Carboxin",IF(ISNUMBER(SEARCH("CONDAX",L673)),"Imazetapyr",IF(ISNUMBER(SEARCH("CLETHODIM",L673)),"Clethodim",IF(ISNUMBER(SEARCH("JACARE",L673)),"2,4-D Acid",IF(ISNUMBER(SEARCH("LEOPARD",L673)),"Picloram",IF(ISNUMBER(SEARCH("ZOXYSTROBIN",L673)),"Azoxystrobin",IF(ISNUMBER(SEARCH("MANCOZEB",L673)),"Mancozeb",IF(ISNUMBER(SEARCH("AZOXYS",L673)),"Azoxystrobin",IF(ISNUMBER(SEARCH("FIPRON",L673)),"Fipronil",IF(ISNUMBER(SEARCH("ACEF",L673)),"Acephate",IF(ISNUMBER(SEARCH("ACETAMIPRID",L673)),"Acetamiprid",IF(ISNUMBER(SEARCH("ALUMINIUM PHOSPHIDE",L673)),"Aluminium Phosphide",IF(ISNUMBER(SEARCH("RANMAN",L673)),"Cyazofamid",IF(ISNUMBER(SEARCH("BIFENTRINA",L673)),"Bifenthrin","FIX IT!"))))))))))))))))</f>
        <v>Acetamiprid</v>
      </c>
      <c r="Q673" t="s">
        <v>3234</v>
      </c>
      <c r="R673" t="s">
        <v>3243</v>
      </c>
      <c r="S673">
        <f t="shared" si="37"/>
        <v>18.103448275862068</v>
      </c>
      <c r="T673" t="s">
        <v>3226</v>
      </c>
      <c r="U673" t="s">
        <v>3261</v>
      </c>
      <c r="V673" t="s">
        <v>3243</v>
      </c>
    </row>
    <row r="674" spans="1:22" ht="22" customHeight="1" x14ac:dyDescent="0.3">
      <c r="A674" s="2">
        <v>43730</v>
      </c>
      <c r="B674" s="16" t="str">
        <f t="shared" si="35"/>
        <v>September, 2019</v>
      </c>
      <c r="C674" s="16" t="str">
        <f t="shared" si="36"/>
        <v>September, 2019´</v>
      </c>
      <c r="D674" s="3" t="s">
        <v>31</v>
      </c>
      <c r="E674" s="11" t="s">
        <v>3320</v>
      </c>
      <c r="F674" s="3" t="s">
        <v>32</v>
      </c>
      <c r="G674" s="3" t="s">
        <v>131</v>
      </c>
      <c r="H674" s="3" t="s">
        <v>113</v>
      </c>
      <c r="I674" s="3" t="s">
        <v>45</v>
      </c>
      <c r="J674" s="3" t="s">
        <v>34</v>
      </c>
      <c r="K674" s="3" t="s">
        <v>145</v>
      </c>
      <c r="L674" s="3" t="s">
        <v>560</v>
      </c>
      <c r="M674" s="4">
        <v>17400</v>
      </c>
      <c r="N674" s="4">
        <v>17.399999999999999</v>
      </c>
      <c r="O674" s="4">
        <v>315000</v>
      </c>
      <c r="P674" t="str">
        <f>IF(ISNUMBER(SEARCH("IMAZETAPYR",L674)),"Imazetapyr",IF(ISNUMBER(SEARCH("VITAVAX",L674)),"Carboxin",IF(ISNUMBER(SEARCH("CARBOXIN",L674)),"Carboxin",IF(ISNUMBER(SEARCH("CONDAX",L674)),"Imazetapyr",IF(ISNUMBER(SEARCH("CLETHODIM",L674)),"Clethodim",IF(ISNUMBER(SEARCH("JACARE",L674)),"2,4-D Acid",IF(ISNUMBER(SEARCH("LEOPARD",L674)),"Picloram",IF(ISNUMBER(SEARCH("ZOXYSTROBIN",L674)),"Azoxystrobin",IF(ISNUMBER(SEARCH("MANCOZEB",L674)),"Mancozeb",IF(ISNUMBER(SEARCH("AZOXYS",L674)),"Azoxystrobin",IF(ISNUMBER(SEARCH("FIPRON",L674)),"Fipronil",IF(ISNUMBER(SEARCH("ACEF",L674)),"Acephate",IF(ISNUMBER(SEARCH("ACETAMIPRID",L674)),"Acetamiprid",IF(ISNUMBER(SEARCH("ALUMINIUM PHOSPHIDE",L674)),"Aluminium Phosphide",IF(ISNUMBER(SEARCH("RANMAN",L674)),"Cyazofamid",IF(ISNUMBER(SEARCH("BIFENTRINA",L674)),"Bifenthrin","FIX IT!"))))))))))))))))</f>
        <v>Acetamiprid</v>
      </c>
      <c r="Q674" t="s">
        <v>3234</v>
      </c>
      <c r="R674" t="s">
        <v>3243</v>
      </c>
      <c r="S674">
        <f t="shared" si="37"/>
        <v>18.103448275862068</v>
      </c>
      <c r="T674" t="s">
        <v>3226</v>
      </c>
      <c r="U674" t="s">
        <v>3261</v>
      </c>
      <c r="V674" t="s">
        <v>3243</v>
      </c>
    </row>
    <row r="675" spans="1:22" ht="22" customHeight="1" x14ac:dyDescent="0.3">
      <c r="A675" s="5">
        <v>43730</v>
      </c>
      <c r="B675" s="16" t="str">
        <f t="shared" si="35"/>
        <v>September, 2019</v>
      </c>
      <c r="C675" s="16" t="str">
        <f t="shared" si="36"/>
        <v>September, 2019´</v>
      </c>
      <c r="D675" s="6" t="s">
        <v>31</v>
      </c>
      <c r="E675" s="11" t="s">
        <v>3320</v>
      </c>
      <c r="F675" s="6" t="s">
        <v>56</v>
      </c>
      <c r="G675" s="6" t="s">
        <v>755</v>
      </c>
      <c r="H675" s="6" t="s">
        <v>113</v>
      </c>
      <c r="I675" s="6" t="s">
        <v>45</v>
      </c>
      <c r="J675" s="6" t="s">
        <v>34</v>
      </c>
      <c r="K675" s="6" t="s">
        <v>95</v>
      </c>
      <c r="L675" s="6" t="s">
        <v>938</v>
      </c>
      <c r="M675" s="7">
        <v>86576</v>
      </c>
      <c r="N675" s="7">
        <v>86.58</v>
      </c>
      <c r="O675" s="7">
        <v>262000</v>
      </c>
      <c r="P675" t="s">
        <v>3206</v>
      </c>
      <c r="Q675" t="s">
        <v>3283</v>
      </c>
      <c r="R675" t="s">
        <v>3242</v>
      </c>
      <c r="S675">
        <f t="shared" si="37"/>
        <v>3.0262428386619846</v>
      </c>
      <c r="T675" t="s">
        <v>3226</v>
      </c>
      <c r="U675" t="s">
        <v>3261</v>
      </c>
      <c r="V675" t="s">
        <v>3243</v>
      </c>
    </row>
    <row r="676" spans="1:22" ht="22" customHeight="1" x14ac:dyDescent="0.3">
      <c r="A676" s="2">
        <v>43730</v>
      </c>
      <c r="B676" s="16" t="str">
        <f t="shared" si="35"/>
        <v>September, 2019</v>
      </c>
      <c r="C676" s="16" t="str">
        <f t="shared" si="36"/>
        <v>September, 2019´</v>
      </c>
      <c r="D676" s="3" t="s">
        <v>107</v>
      </c>
      <c r="E676" s="11" t="s">
        <v>3320</v>
      </c>
      <c r="F676" s="3" t="s">
        <v>32</v>
      </c>
      <c r="G676" s="3" t="s">
        <v>108</v>
      </c>
      <c r="H676" s="3" t="s">
        <v>113</v>
      </c>
      <c r="I676" s="3" t="s">
        <v>45</v>
      </c>
      <c r="J676" s="3" t="s">
        <v>34</v>
      </c>
      <c r="K676" s="3" t="s">
        <v>934</v>
      </c>
      <c r="L676" s="3" t="s">
        <v>939</v>
      </c>
      <c r="M676" s="4">
        <v>20840</v>
      </c>
      <c r="N676" s="4">
        <v>20.84</v>
      </c>
      <c r="O676" s="4">
        <v>130000</v>
      </c>
      <c r="P676" t="s">
        <v>3214</v>
      </c>
      <c r="Q676" t="s">
        <v>3288</v>
      </c>
      <c r="R676" t="s">
        <v>3198</v>
      </c>
      <c r="S676">
        <f t="shared" si="37"/>
        <v>6.2380038387715935</v>
      </c>
      <c r="T676" t="s">
        <v>3203</v>
      </c>
      <c r="U676" t="s">
        <v>3246</v>
      </c>
      <c r="V676" t="s">
        <v>3198</v>
      </c>
    </row>
    <row r="677" spans="1:22" ht="22" customHeight="1" x14ac:dyDescent="0.3">
      <c r="A677" s="5">
        <v>43730</v>
      </c>
      <c r="B677" s="16" t="str">
        <f t="shared" si="35"/>
        <v>September, 2019</v>
      </c>
      <c r="C677" s="16" t="str">
        <f t="shared" si="36"/>
        <v>September, 2019´</v>
      </c>
      <c r="D677" s="6" t="s">
        <v>31</v>
      </c>
      <c r="E677" s="11" t="s">
        <v>3320</v>
      </c>
      <c r="F677" s="6" t="s">
        <v>32</v>
      </c>
      <c r="G677" s="6" t="s">
        <v>131</v>
      </c>
      <c r="H677" s="6" t="s">
        <v>113</v>
      </c>
      <c r="I677" s="6" t="s">
        <v>45</v>
      </c>
      <c r="J677" s="6" t="s">
        <v>34</v>
      </c>
      <c r="K677" s="6" t="s">
        <v>145</v>
      </c>
      <c r="L677" s="6" t="s">
        <v>940</v>
      </c>
      <c r="M677" s="7">
        <v>17400</v>
      </c>
      <c r="N677" s="7">
        <v>17.399999999999999</v>
      </c>
      <c r="O677" s="7">
        <v>315000</v>
      </c>
      <c r="P677" t="str">
        <f>IF(ISNUMBER(SEARCH("IMAZETAPYR",L677)),"Imazetapyr",IF(ISNUMBER(SEARCH("VITAVAX",L677)),"Carboxin",IF(ISNUMBER(SEARCH("CARBOXIN",L677)),"Carboxin",IF(ISNUMBER(SEARCH("CONDAX",L677)),"Imazetapyr",IF(ISNUMBER(SEARCH("CLETHODIM",L677)),"Clethodim",IF(ISNUMBER(SEARCH("JACARE",L677)),"2,4-D Acid",IF(ISNUMBER(SEARCH("LEOPARD",L677)),"Picloram",IF(ISNUMBER(SEARCH("ZOXYSTROBIN",L677)),"Azoxystrobin",IF(ISNUMBER(SEARCH("MANCOZEB",L677)),"Mancozeb",IF(ISNUMBER(SEARCH("AZOXYS",L677)),"Azoxystrobin",IF(ISNUMBER(SEARCH("FIPRON",L677)),"Fipronil",IF(ISNUMBER(SEARCH("ACEF",L677)),"Acephate",IF(ISNUMBER(SEARCH("ACETAMIPRID",L677)),"Acetamiprid",IF(ISNUMBER(SEARCH("ALUMINIUM PHOSPHIDE",L677)),"Aluminium Phosphide",IF(ISNUMBER(SEARCH("RANMAN",L677)),"Cyazofamid",IF(ISNUMBER(SEARCH("BIFENTRINA",L677)),"Bifenthrin","FIX IT!"))))))))))))))))</f>
        <v>Acetamiprid</v>
      </c>
      <c r="Q677" t="s">
        <v>3234</v>
      </c>
      <c r="R677" t="s">
        <v>3243</v>
      </c>
      <c r="S677">
        <f t="shared" si="37"/>
        <v>18.103448275862068</v>
      </c>
      <c r="T677" t="s">
        <v>3200</v>
      </c>
      <c r="U677" t="s">
        <v>3234</v>
      </c>
      <c r="V677" t="s">
        <v>3225</v>
      </c>
    </row>
    <row r="678" spans="1:22" ht="22" customHeight="1" x14ac:dyDescent="0.3">
      <c r="A678" s="2">
        <v>43730</v>
      </c>
      <c r="B678" s="16" t="str">
        <f t="shared" si="35"/>
        <v>September, 2019</v>
      </c>
      <c r="C678" s="16" t="str">
        <f t="shared" si="36"/>
        <v>September, 2019´</v>
      </c>
      <c r="D678" s="3" t="s">
        <v>31</v>
      </c>
      <c r="E678" s="11" t="s">
        <v>3320</v>
      </c>
      <c r="F678" s="3" t="s">
        <v>32</v>
      </c>
      <c r="G678" s="3" t="s">
        <v>200</v>
      </c>
      <c r="H678" s="3" t="s">
        <v>113</v>
      </c>
      <c r="I678" s="3" t="s">
        <v>45</v>
      </c>
      <c r="J678" s="3" t="s">
        <v>34</v>
      </c>
      <c r="K678" s="3" t="s">
        <v>145</v>
      </c>
      <c r="L678" s="3" t="s">
        <v>941</v>
      </c>
      <c r="M678" s="4">
        <v>46200</v>
      </c>
      <c r="N678" s="4">
        <v>46.2</v>
      </c>
      <c r="O678" s="4">
        <v>838000</v>
      </c>
      <c r="P678" t="s">
        <v>3205</v>
      </c>
      <c r="Q678" t="s">
        <v>3238</v>
      </c>
      <c r="R678" t="s">
        <v>3243</v>
      </c>
      <c r="S678">
        <f t="shared" si="37"/>
        <v>18.138528138528137</v>
      </c>
      <c r="T678" t="s">
        <v>3203</v>
      </c>
      <c r="U678" t="s">
        <v>3246</v>
      </c>
      <c r="V678" t="s">
        <v>3198</v>
      </c>
    </row>
    <row r="679" spans="1:22" ht="22" customHeight="1" x14ac:dyDescent="0.3">
      <c r="A679" s="5">
        <v>43730</v>
      </c>
      <c r="B679" s="16" t="str">
        <f t="shared" si="35"/>
        <v>September, 2019</v>
      </c>
      <c r="C679" s="16" t="str">
        <f t="shared" si="36"/>
        <v>September, 2019´</v>
      </c>
      <c r="D679" s="6" t="s">
        <v>107</v>
      </c>
      <c r="E679" s="11" t="s">
        <v>3320</v>
      </c>
      <c r="F679" s="6" t="s">
        <v>56</v>
      </c>
      <c r="G679" s="6" t="s">
        <v>108</v>
      </c>
      <c r="H679" s="6" t="s">
        <v>133</v>
      </c>
      <c r="I679" s="6" t="s">
        <v>45</v>
      </c>
      <c r="J679" s="6" t="s">
        <v>34</v>
      </c>
      <c r="K679" s="6" t="s">
        <v>345</v>
      </c>
      <c r="L679" s="6" t="s">
        <v>942</v>
      </c>
      <c r="M679" s="7">
        <v>12620</v>
      </c>
      <c r="N679" s="7">
        <v>12.62</v>
      </c>
      <c r="O679" s="7">
        <v>229000</v>
      </c>
      <c r="P679" t="str">
        <f>IF(ISNUMBER(SEARCH("IMAZETAPYR",L679)),"Imazetapyr",IF(ISNUMBER(SEARCH("VITAVAX",L679)),"Carboxin",IF(ISNUMBER(SEARCH("CARBOXIN",L679)),"Carboxin",IF(ISNUMBER(SEARCH("CONDAX",L679)),"Imazetapyr",IF(ISNUMBER(SEARCH("CLETHODIM",L679)),"Clethodim",IF(ISNUMBER(SEARCH("JACARE",L679)),"2,4-D Acid",IF(ISNUMBER(SEARCH("LEOPARD",L679)),"Picloram",IF(ISNUMBER(SEARCH("ZOXYSTROBIN",L679)),"Azoxystrobin",IF(ISNUMBER(SEARCH("MANCOZEB",L679)),"Mancozeb",IF(ISNUMBER(SEARCH("AZOXYS",L679)),"Azoxystrobin",IF(ISNUMBER(SEARCH("FIPRON",L679)),"Fipronil",IF(ISNUMBER(SEARCH("ACEF",L679)),"Acephate",IF(ISNUMBER(SEARCH("ACETAMIPRID",L679)),"Acetamiprid",IF(ISNUMBER(SEARCH("ALUMINIUM PHOSPHIDE",L679)),"Aluminium Phosphide",IF(ISNUMBER(SEARCH("RANMAN",L679)),"Cyazofamid",IF(ISNUMBER(SEARCH("BIFENTRINA",L679)),"Bifenthrin","FIX IT!"))))))))))))))))</f>
        <v>Aluminium Phosphide</v>
      </c>
      <c r="Q679" t="s">
        <v>3235</v>
      </c>
      <c r="R679" t="s">
        <v>3216</v>
      </c>
      <c r="S679">
        <f t="shared" si="37"/>
        <v>18.14580031695721</v>
      </c>
      <c r="T679" t="s">
        <v>3250</v>
      </c>
      <c r="U679" t="s">
        <v>3248</v>
      </c>
      <c r="V679" t="s">
        <v>3237</v>
      </c>
    </row>
    <row r="680" spans="1:22" ht="22" customHeight="1" x14ac:dyDescent="0.3">
      <c r="A680" s="2">
        <v>43730</v>
      </c>
      <c r="B680" s="16" t="str">
        <f t="shared" si="35"/>
        <v>September, 2019</v>
      </c>
      <c r="C680" s="16" t="str">
        <f t="shared" si="36"/>
        <v>September, 2019´</v>
      </c>
      <c r="D680" s="3" t="s">
        <v>107</v>
      </c>
      <c r="E680" s="11" t="s">
        <v>3320</v>
      </c>
      <c r="F680" s="3" t="s">
        <v>56</v>
      </c>
      <c r="G680" s="3" t="s">
        <v>108</v>
      </c>
      <c r="H680" s="3" t="s">
        <v>133</v>
      </c>
      <c r="I680" s="3" t="s">
        <v>45</v>
      </c>
      <c r="J680" s="3" t="s">
        <v>34</v>
      </c>
      <c r="K680" s="3" t="s">
        <v>135</v>
      </c>
      <c r="L680" s="3" t="s">
        <v>943</v>
      </c>
      <c r="M680" s="4">
        <v>22630</v>
      </c>
      <c r="N680" s="4">
        <v>22.63</v>
      </c>
      <c r="O680" s="4">
        <v>4014000</v>
      </c>
      <c r="P680" t="str">
        <f>IF(ISNUMBER(SEARCH("BROWSER",L680)),"Picloran",IF(ISNUMBER(SEARCH("NAVIGATOR",L680)),"Picloran",IF(ISNUMBER(SEARCH("BIOZYME",L680)),"Mineral Fertilizer",IF(ISNUMBER(SEARCH("K-FOL",L680)),"Calcium Citrate",IF(ISNUMBER(SEARCH("FOLTRON",L680)),"NPK Fertilizer",IF(ISNUMBER(SEARCH("CYHALOTHRI",L680)),"Cyhalothrin",IF(ISNUMBER(SEARCH("ACEFATO",L680)),"Acephate",IF(ISNUMBER(SEARCH("ACEPHATE",L680)),"Acephate",IF(ISNUMBER(SEARCH("MICROTHIOL",L680)),"Sulfur",IF(ISNUMBER(SEARCH("PROPICONAZOLE",L680)),"Propiconazole",IF(ISNUMBER(SEARCH("METHOMYL",L680)),"Methomyl",IF(ISNUMBER(SEARCH("IMIDACLOPRID",L680)),"Imidacloprid",IF(ISNUMBER(SEARCH("ZONIC",L680)),"Amicarbazone",IF(ISNUMBER(SEARCH("CRESCENDO",L680)),"Triclopyr-Butyric",IF(ISNUMBER(SEARCH("IMAZETHAPYR",L680)),"Imazethapyr",IF(ISNUMBER(SEARCH("TRICLOPYR",L680)),"Triclopyr",IF(ISNUMBER(SEARCH("ISOPROPYLAMINE",L680)),"Isopropylamine",IF(ISNUMBER(SEARCH("ABAMECTIM",L680)),"Abamectin",IF(ISNUMBER(SEARCH("SPERTO",L680)),"Bifenthrin","FIX IT!")))))))))))))))))))</f>
        <v>Cyhalothrin</v>
      </c>
      <c r="Q680" t="s">
        <v>3248</v>
      </c>
      <c r="R680" t="s">
        <v>3237</v>
      </c>
      <c r="S680">
        <f t="shared" si="37"/>
        <v>177.37516570923552</v>
      </c>
      <c r="T680" t="s">
        <v>3203</v>
      </c>
      <c r="U680" t="s">
        <v>3246</v>
      </c>
      <c r="V680" t="s">
        <v>3198</v>
      </c>
    </row>
    <row r="681" spans="1:22" ht="22" customHeight="1" x14ac:dyDescent="0.3">
      <c r="A681" s="5">
        <v>43728</v>
      </c>
      <c r="B681" s="16" t="str">
        <f t="shared" si="35"/>
        <v>September, 2019</v>
      </c>
      <c r="C681" s="16" t="str">
        <f t="shared" si="36"/>
        <v>September, 2019´</v>
      </c>
      <c r="D681" s="6" t="s">
        <v>31</v>
      </c>
      <c r="E681" s="11" t="s">
        <v>3320</v>
      </c>
      <c r="F681" s="6" t="s">
        <v>32</v>
      </c>
      <c r="G681" s="6" t="s">
        <v>131</v>
      </c>
      <c r="H681" s="6" t="s">
        <v>113</v>
      </c>
      <c r="I681" s="6" t="s">
        <v>45</v>
      </c>
      <c r="J681" s="6" t="s">
        <v>34</v>
      </c>
      <c r="K681" s="6" t="s">
        <v>135</v>
      </c>
      <c r="L681" s="6" t="s">
        <v>924</v>
      </c>
      <c r="M681" s="7">
        <v>21375</v>
      </c>
      <c r="N681" s="7">
        <v>21.38</v>
      </c>
      <c r="O681" s="7">
        <v>3791000</v>
      </c>
      <c r="P681" t="str">
        <f>IF(ISNUMBER(SEARCH("BROWSER",L681)),"Picloran",IF(ISNUMBER(SEARCH("NAVIGATOR",L681)),"Picloran",IF(ISNUMBER(SEARCH("BIOZYME",L681)),"Mineral Fertilizer",IF(ISNUMBER(SEARCH("K-FOL",L681)),"Calcium Citrate",IF(ISNUMBER(SEARCH("FOLTRON",L681)),"NPK Fertilizer",IF(ISNUMBER(SEARCH("CYHALOTHRI",L681)),"Cyhalothrin",IF(ISNUMBER(SEARCH("ACEFATO",L681)),"Acephate",IF(ISNUMBER(SEARCH("ACEPHATE",L681)),"Acephate",IF(ISNUMBER(SEARCH("MICROTHIOL",L681)),"Sulfur",IF(ISNUMBER(SEARCH("PROPICONAZOLE",L681)),"Propiconazole",IF(ISNUMBER(SEARCH("METHOMYL",L681)),"Methomyl",IF(ISNUMBER(SEARCH("IMIDACLOPRID",L681)),"Imidacloprid",IF(ISNUMBER(SEARCH("ZONIC",L681)),"Amicarbazone",IF(ISNUMBER(SEARCH("CRESCENDO",L681)),"Triclopyr-Butyric",IF(ISNUMBER(SEARCH("IMAZETHAPYR",L681)),"Imazethapyr",IF(ISNUMBER(SEARCH("TRICLOPYR",L681)),"Triclopyr",IF(ISNUMBER(SEARCH("ISOPROPYLAMINE",L681)),"Isopropylamine",IF(ISNUMBER(SEARCH("ABAMECTIM",L681)),"Abamectin",IF(ISNUMBER(SEARCH("SPERTO",L681)),"Bifenthrin","FIX IT!")))))))))))))))))))</f>
        <v>Cyhalothrin</v>
      </c>
      <c r="Q681" t="s">
        <v>3248</v>
      </c>
      <c r="R681" t="s">
        <v>3237</v>
      </c>
      <c r="S681">
        <f t="shared" si="37"/>
        <v>177.35672514619884</v>
      </c>
      <c r="T681" t="s">
        <v>3250</v>
      </c>
      <c r="U681" t="s">
        <v>3248</v>
      </c>
      <c r="V681" t="s">
        <v>3237</v>
      </c>
    </row>
    <row r="682" spans="1:22" ht="22" customHeight="1" x14ac:dyDescent="0.3">
      <c r="A682" s="2">
        <v>43727</v>
      </c>
      <c r="B682" s="16" t="str">
        <f t="shared" si="35"/>
        <v>September, 2019</v>
      </c>
      <c r="C682" s="16" t="str">
        <f t="shared" si="36"/>
        <v>September, 2019´</v>
      </c>
      <c r="D682" s="3" t="s">
        <v>31</v>
      </c>
      <c r="E682" s="11" t="s">
        <v>3320</v>
      </c>
      <c r="F682" s="3" t="s">
        <v>56</v>
      </c>
      <c r="G682" s="3" t="s">
        <v>800</v>
      </c>
      <c r="H682" s="3" t="s">
        <v>152</v>
      </c>
      <c r="I682" s="3" t="s">
        <v>45</v>
      </c>
      <c r="J682" s="3" t="s">
        <v>34</v>
      </c>
      <c r="K682" s="3" t="s">
        <v>154</v>
      </c>
      <c r="L682" s="3" t="s">
        <v>430</v>
      </c>
      <c r="M682" s="4">
        <v>13660</v>
      </c>
      <c r="N682" s="4">
        <v>13.66</v>
      </c>
      <c r="O682" s="4">
        <v>444000</v>
      </c>
      <c r="P682" t="s">
        <v>3210</v>
      </c>
      <c r="Q682" t="s">
        <v>3267</v>
      </c>
      <c r="R682" t="s">
        <v>3237</v>
      </c>
      <c r="S682">
        <f t="shared" si="37"/>
        <v>32.503660322108345</v>
      </c>
      <c r="T682" t="s">
        <v>3292</v>
      </c>
      <c r="U682" t="s">
        <v>3269</v>
      </c>
      <c r="V682" t="s">
        <v>3216</v>
      </c>
    </row>
    <row r="683" spans="1:22" ht="22" customHeight="1" x14ac:dyDescent="0.3">
      <c r="A683" s="5">
        <v>43727</v>
      </c>
      <c r="B683" s="16" t="str">
        <f t="shared" si="35"/>
        <v>September, 2019</v>
      </c>
      <c r="C683" s="16" t="str">
        <f t="shared" si="36"/>
        <v>September, 2019´</v>
      </c>
      <c r="D683" s="6" t="s">
        <v>31</v>
      </c>
      <c r="E683" s="11" t="s">
        <v>3320</v>
      </c>
      <c r="F683" s="6" t="s">
        <v>56</v>
      </c>
      <c r="G683" s="6" t="s">
        <v>944</v>
      </c>
      <c r="H683" s="6" t="s">
        <v>122</v>
      </c>
      <c r="I683" s="6" t="s">
        <v>45</v>
      </c>
      <c r="J683" s="6" t="s">
        <v>34</v>
      </c>
      <c r="K683" s="6" t="s">
        <v>361</v>
      </c>
      <c r="L683" s="6" t="s">
        <v>946</v>
      </c>
      <c r="M683" s="7">
        <v>66000</v>
      </c>
      <c r="N683" s="7">
        <v>66</v>
      </c>
      <c r="O683" s="7">
        <v>1221000</v>
      </c>
      <c r="P683" t="str">
        <f>IF(ISNUMBER(SEARCH("THIRAM",L683)),"Thiram",IF(ISNUMBER(SEARCH("TEBUCONAZOLE",L683)),"Tebuconazole",IF(ISNUMBER(SEARCH("DIMETHYLAMINE",L683)),"Dimethylamine",IF(ISNUMBER(SEARCH("TRINCA",L683)),"Cyhalothrin",IF(ISNUMBER(SEARCH("CYHALOT",L683)),"Cyhalothrin",IF(ISNUMBER(SEARCH("PICLORAM",L683)),"Picloran",IF(ISNUMBER(SEARCH("PROPARGITE",L683)),"Propargite",IF(ISNUMBER(SEARCH("OMEGA",L683)),"Fertilizer",IF(ISNUMBER(SEARCH("ARTYS",L683)),"Dimethylamine",IF(ISNUMBER(SEARCH("ORTHOCIDE",L683)),"Captan","FIX IT!"))))))))))</f>
        <v>Tebuconazole</v>
      </c>
      <c r="Q683" t="s">
        <v>3284</v>
      </c>
      <c r="R683" t="s">
        <v>3242</v>
      </c>
      <c r="S683">
        <f t="shared" si="37"/>
        <v>18.5</v>
      </c>
      <c r="T683" t="s">
        <v>3292</v>
      </c>
      <c r="U683" t="s">
        <v>3269</v>
      </c>
      <c r="V683" t="s">
        <v>3216</v>
      </c>
    </row>
    <row r="684" spans="1:22" ht="22" customHeight="1" x14ac:dyDescent="0.3">
      <c r="A684" s="2">
        <v>43726</v>
      </c>
      <c r="B684" s="16" t="str">
        <f t="shared" si="35"/>
        <v>September, 2019</v>
      </c>
      <c r="C684" s="16" t="str">
        <f t="shared" si="36"/>
        <v>September, 2019´</v>
      </c>
      <c r="D684" s="3" t="s">
        <v>31</v>
      </c>
      <c r="E684" s="11" t="s">
        <v>3320</v>
      </c>
      <c r="F684" s="3" t="s">
        <v>56</v>
      </c>
      <c r="G684" s="3" t="s">
        <v>230</v>
      </c>
      <c r="H684" s="3" t="s">
        <v>113</v>
      </c>
      <c r="I684" s="3" t="s">
        <v>45</v>
      </c>
      <c r="J684" s="3" t="s">
        <v>34</v>
      </c>
      <c r="K684" s="3" t="s">
        <v>232</v>
      </c>
      <c r="L684" s="3" t="s">
        <v>947</v>
      </c>
      <c r="M684" s="4">
        <v>96240</v>
      </c>
      <c r="N684" s="4">
        <v>96.24</v>
      </c>
      <c r="O684" s="4">
        <v>154000</v>
      </c>
      <c r="P684" t="s">
        <v>3273</v>
      </c>
      <c r="Q684" t="s">
        <v>3274</v>
      </c>
      <c r="R684" t="s">
        <v>3275</v>
      </c>
      <c r="S684">
        <f t="shared" si="37"/>
        <v>1.6001662510390691</v>
      </c>
      <c r="T684" t="s">
        <v>3222</v>
      </c>
      <c r="U684" t="s">
        <v>3215</v>
      </c>
      <c r="V684" t="s">
        <v>3225</v>
      </c>
    </row>
    <row r="685" spans="1:22" ht="22" customHeight="1" x14ac:dyDescent="0.3">
      <c r="A685" s="5">
        <v>43724</v>
      </c>
      <c r="B685" s="16" t="str">
        <f t="shared" si="35"/>
        <v>September, 2019</v>
      </c>
      <c r="C685" s="16" t="str">
        <f t="shared" si="36"/>
        <v>September, 2019´</v>
      </c>
      <c r="D685" s="6" t="s">
        <v>126</v>
      </c>
      <c r="E685" s="11" t="s">
        <v>3320</v>
      </c>
      <c r="F685" s="6" t="s">
        <v>56</v>
      </c>
      <c r="G685" s="6" t="s">
        <v>948</v>
      </c>
      <c r="H685" s="6" t="s">
        <v>122</v>
      </c>
      <c r="I685" s="6" t="s">
        <v>45</v>
      </c>
      <c r="J685" s="6" t="s">
        <v>34</v>
      </c>
      <c r="K685" s="6" t="s">
        <v>318</v>
      </c>
      <c r="L685" s="6" t="s">
        <v>331</v>
      </c>
      <c r="M685" s="7">
        <v>241200</v>
      </c>
      <c r="N685" s="7">
        <v>241.2</v>
      </c>
      <c r="O685" s="7">
        <v>950000</v>
      </c>
      <c r="P685" t="str">
        <f>IF(ISNUMBER(SEARCH("DIZONE",L685)),"Diuron",IF(ISNUMBER(SEARCH("GLUFOSINATE",L685)),"Glufosinate",IF(ISNUMBER(SEARCH("LAVA",L685)),"Tebuthiuron",IF(ISNUMBER(SEARCH("CARTAP",L685)),"Cartap Hydrochloride",IF(ISNUMBER(SEARCH("ZARTAN",L685)),"Metsulfuron",IF(ISNUMBER(SEARCH("METSULFURON",L685)),"Metsulfuron",IF(ISNUMBER(SEARCH("CHLORFLUAZURON",L685)),"Chlorfluazuron",IF(ISNUMBER(SEARCH("OMITE",L685)),"Propargite",IF(ISNUMBER(SEARCH("ORIS",L685)),"Amicarbazone",IF(ISNUMBER(SEARCH("AMICARBAZONE",L685)),"Amicarbazone",IF(ISNUMBER(SEARCH("2,4-D",L685)),"2,4-Dichlorophenoxyacetic Acid",IF(ISNUMBER(SEARCH("GLYPHOSATE",L685)),"Glyphosate",IF(ISNUMBER(SEARCH("FOMESAFEN",L685)),"Fomesafen","FIX IT!")))))))))))))</f>
        <v>Glyphosate</v>
      </c>
      <c r="Q685" t="s">
        <v>3218</v>
      </c>
      <c r="R685" t="s">
        <v>3198</v>
      </c>
      <c r="S685">
        <f t="shared" si="37"/>
        <v>3.9386401326699834</v>
      </c>
      <c r="T685" t="s">
        <v>3220</v>
      </c>
      <c r="U685" t="s">
        <v>3215</v>
      </c>
      <c r="V685" t="s">
        <v>3198</v>
      </c>
    </row>
    <row r="686" spans="1:22" ht="22" customHeight="1" x14ac:dyDescent="0.3">
      <c r="A686" s="2">
        <v>43724</v>
      </c>
      <c r="B686" s="16" t="str">
        <f t="shared" si="35"/>
        <v>September, 2019</v>
      </c>
      <c r="C686" s="16" t="str">
        <f t="shared" si="36"/>
        <v>September, 2019´</v>
      </c>
      <c r="D686" s="3" t="s">
        <v>126</v>
      </c>
      <c r="E686" s="11" t="s">
        <v>3320</v>
      </c>
      <c r="F686" s="3" t="s">
        <v>56</v>
      </c>
      <c r="G686" s="3" t="s">
        <v>948</v>
      </c>
      <c r="H686" s="3" t="s">
        <v>122</v>
      </c>
      <c r="I686" s="3" t="s">
        <v>45</v>
      </c>
      <c r="J686" s="3" t="s">
        <v>34</v>
      </c>
      <c r="K686" s="3" t="s">
        <v>318</v>
      </c>
      <c r="L686" s="3" t="s">
        <v>331</v>
      </c>
      <c r="M686" s="4">
        <v>241200</v>
      </c>
      <c r="N686" s="4">
        <v>241.2</v>
      </c>
      <c r="O686" s="4">
        <v>950000</v>
      </c>
      <c r="P686" t="str">
        <f>IF(ISNUMBER(SEARCH("DIZONE",L686)),"Diuron",IF(ISNUMBER(SEARCH("GLUFOSINATE",L686)),"Glufosinate",IF(ISNUMBER(SEARCH("LAVA",L686)),"Tebuthiuron",IF(ISNUMBER(SEARCH("CARTAP",L686)),"Cartap Hydrochloride",IF(ISNUMBER(SEARCH("ZARTAN",L686)),"Metsulfuron",IF(ISNUMBER(SEARCH("METSULFURON",L686)),"Metsulfuron",IF(ISNUMBER(SEARCH("CHLORFLUAZURON",L686)),"Chlorfluazuron",IF(ISNUMBER(SEARCH("OMITE",L686)),"Propargite",IF(ISNUMBER(SEARCH("ORIS",L686)),"Amicarbazone",IF(ISNUMBER(SEARCH("AMICARBAZONE",L686)),"Amicarbazone",IF(ISNUMBER(SEARCH("2,4-D",L686)),"2,4-Dichlorophenoxyacetic Acid",IF(ISNUMBER(SEARCH("GLYPHOSATE",L686)),"Glyphosate",IF(ISNUMBER(SEARCH("FOMESAFEN",L686)),"Fomesafen","FIX IT!")))))))))))))</f>
        <v>Glyphosate</v>
      </c>
      <c r="Q686" t="s">
        <v>3218</v>
      </c>
      <c r="R686" t="s">
        <v>3198</v>
      </c>
      <c r="S686">
        <f t="shared" si="37"/>
        <v>3.9386401326699834</v>
      </c>
      <c r="T686" t="s">
        <v>3220</v>
      </c>
      <c r="U686" t="s">
        <v>3215</v>
      </c>
      <c r="V686" t="s">
        <v>3198</v>
      </c>
    </row>
    <row r="687" spans="1:22" ht="22" customHeight="1" x14ac:dyDescent="0.3">
      <c r="A687" s="5">
        <v>43724</v>
      </c>
      <c r="B687" s="16" t="str">
        <f t="shared" si="35"/>
        <v>September, 2019</v>
      </c>
      <c r="C687" s="16" t="str">
        <f t="shared" si="36"/>
        <v>September, 2019´</v>
      </c>
      <c r="D687" s="6" t="s">
        <v>31</v>
      </c>
      <c r="E687" s="11" t="s">
        <v>3320</v>
      </c>
      <c r="F687" s="6" t="s">
        <v>56</v>
      </c>
      <c r="G687" s="6" t="s">
        <v>127</v>
      </c>
      <c r="H687" s="6" t="s">
        <v>122</v>
      </c>
      <c r="I687" s="6" t="s">
        <v>45</v>
      </c>
      <c r="J687" s="6" t="s">
        <v>34</v>
      </c>
      <c r="K687" s="6" t="s">
        <v>145</v>
      </c>
      <c r="L687" s="6" t="s">
        <v>951</v>
      </c>
      <c r="M687" s="7">
        <v>34560</v>
      </c>
      <c r="N687" s="7">
        <v>34.56</v>
      </c>
      <c r="O687" s="7">
        <v>360000</v>
      </c>
      <c r="P687" t="s">
        <v>3251</v>
      </c>
      <c r="Q687" t="s">
        <v>3215</v>
      </c>
      <c r="R687" t="s">
        <v>3253</v>
      </c>
      <c r="S687">
        <f t="shared" si="37"/>
        <v>10.416666666666666</v>
      </c>
      <c r="T687" t="s">
        <v>3294</v>
      </c>
      <c r="U687" t="s">
        <v>3215</v>
      </c>
      <c r="V687" t="s">
        <v>3243</v>
      </c>
    </row>
    <row r="688" spans="1:22" ht="22" customHeight="1" x14ac:dyDescent="0.3">
      <c r="A688" s="2">
        <v>43723</v>
      </c>
      <c r="B688" s="16" t="str">
        <f t="shared" si="35"/>
        <v>September, 2019</v>
      </c>
      <c r="C688" s="16" t="str">
        <f t="shared" si="36"/>
        <v>September, 2019´</v>
      </c>
      <c r="D688" s="3" t="s">
        <v>31</v>
      </c>
      <c r="E688" s="11" t="s">
        <v>3320</v>
      </c>
      <c r="F688" s="3" t="s">
        <v>56</v>
      </c>
      <c r="G688" s="3" t="s">
        <v>175</v>
      </c>
      <c r="H688" s="3" t="s">
        <v>122</v>
      </c>
      <c r="I688" s="3" t="s">
        <v>45</v>
      </c>
      <c r="J688" s="3" t="s">
        <v>34</v>
      </c>
      <c r="K688" s="3" t="s">
        <v>143</v>
      </c>
      <c r="L688" s="3" t="s">
        <v>576</v>
      </c>
      <c r="M688" s="4">
        <v>21400</v>
      </c>
      <c r="N688" s="4">
        <v>21.4</v>
      </c>
      <c r="O688" s="4">
        <v>141000</v>
      </c>
      <c r="P688" t="str">
        <f>IF(ISNUMBER(SEARCH("BROWSER",L688)),"Picloran",IF(ISNUMBER(SEARCH("NAVIGATOR",L688)),"Picloran",IF(ISNUMBER(SEARCH("BIOZYME",L688)),"Mineral Fertilizer",IF(ISNUMBER(SEARCH("K-FOL",L688)),"Calcium Citrate",IF(ISNUMBER(SEARCH("FOLTRON",L688)),"NPK Fertilizer",IF(ISNUMBER(SEARCH("CYHALOTHRI",L688)),"Cyhalothrin",IF(ISNUMBER(SEARCH("ACEFATO",L688)),"Acephate",IF(ISNUMBER(SEARCH("ACEPHATE",L688)),"Acephate",IF(ISNUMBER(SEARCH("MICROTHIOL",L688)),"Sulfur",IF(ISNUMBER(SEARCH("PROPICONAZOLE",L688)),"Propiconazole",IF(ISNUMBER(SEARCH("METHOMYL",L688)),"Methomyl",IF(ISNUMBER(SEARCH("IMIDACLOPRID",L688)),"Imidacloprid",IF(ISNUMBER(SEARCH("ZONIC",L688)),"Amicarbazone",IF(ISNUMBER(SEARCH("CRESCENDO",L688)),"Triclopyr-Butyric",IF(ISNUMBER(SEARCH("IMAZETHAPYR",L688)),"Imazethapyr",IF(ISNUMBER(SEARCH("TRICLOPYR",L688)),"Triclopyr",IF(ISNUMBER(SEARCH("ISOPROPYLAMINE",L688)),"Isopropylamine",IF(ISNUMBER(SEARCH("ABAMECTIM",L688)),"Abamectin",IF(ISNUMBER(SEARCH("SPERTO",L688)),"Bifenthrin","FIX IT!")))))))))))))))))))</f>
        <v>Methomyl</v>
      </c>
      <c r="Q688" t="s">
        <v>3215</v>
      </c>
      <c r="R688" t="s">
        <v>3243</v>
      </c>
      <c r="S688">
        <f t="shared" si="37"/>
        <v>6.5887850467289724</v>
      </c>
      <c r="T688" t="s">
        <v>3212</v>
      </c>
      <c r="U688" t="s">
        <v>3277</v>
      </c>
      <c r="V688" t="s">
        <v>3198</v>
      </c>
    </row>
    <row r="689" spans="1:22" ht="22" customHeight="1" x14ac:dyDescent="0.3">
      <c r="A689" s="5">
        <v>43723</v>
      </c>
      <c r="B689" s="16" t="str">
        <f t="shared" si="35"/>
        <v>September, 2019</v>
      </c>
      <c r="C689" s="16" t="str">
        <f t="shared" si="36"/>
        <v>September, 2019´</v>
      </c>
      <c r="D689" s="6" t="s">
        <v>126</v>
      </c>
      <c r="E689" s="11" t="s">
        <v>3320</v>
      </c>
      <c r="F689" s="6" t="s">
        <v>56</v>
      </c>
      <c r="G689" s="6" t="s">
        <v>948</v>
      </c>
      <c r="H689" s="6" t="s">
        <v>122</v>
      </c>
      <c r="I689" s="6" t="s">
        <v>45</v>
      </c>
      <c r="J689" s="6" t="s">
        <v>34</v>
      </c>
      <c r="K689" s="6" t="s">
        <v>318</v>
      </c>
      <c r="L689" s="6" t="s">
        <v>436</v>
      </c>
      <c r="M689" s="7">
        <v>120600</v>
      </c>
      <c r="N689" s="7">
        <v>120.6</v>
      </c>
      <c r="O689" s="7">
        <v>475000</v>
      </c>
      <c r="P689" t="s">
        <v>3218</v>
      </c>
      <c r="Q689" t="s">
        <v>3218</v>
      </c>
      <c r="R689" t="s">
        <v>3198</v>
      </c>
      <c r="S689">
        <f t="shared" si="37"/>
        <v>3.9386401326699834</v>
      </c>
      <c r="T689" t="s">
        <v>3233</v>
      </c>
      <c r="U689" t="s">
        <v>3284</v>
      </c>
      <c r="V689" t="s">
        <v>3242</v>
      </c>
    </row>
    <row r="690" spans="1:22" ht="22" customHeight="1" x14ac:dyDescent="0.3">
      <c r="A690" s="2">
        <v>43723</v>
      </c>
      <c r="B690" s="16" t="str">
        <f t="shared" si="35"/>
        <v>September, 2019</v>
      </c>
      <c r="C690" s="16" t="str">
        <f t="shared" si="36"/>
        <v>September, 2019´</v>
      </c>
      <c r="D690" s="3" t="s">
        <v>31</v>
      </c>
      <c r="E690" s="11" t="s">
        <v>3320</v>
      </c>
      <c r="F690" s="3" t="s">
        <v>56</v>
      </c>
      <c r="G690" s="3" t="s">
        <v>127</v>
      </c>
      <c r="H690" s="3" t="s">
        <v>122</v>
      </c>
      <c r="I690" s="3" t="s">
        <v>45</v>
      </c>
      <c r="J690" s="3" t="s">
        <v>34</v>
      </c>
      <c r="K690" s="3" t="s">
        <v>143</v>
      </c>
      <c r="L690" s="3" t="s">
        <v>576</v>
      </c>
      <c r="M690" s="4">
        <v>21400</v>
      </c>
      <c r="N690" s="4">
        <v>21.4</v>
      </c>
      <c r="O690" s="4">
        <v>141000</v>
      </c>
      <c r="P690" t="str">
        <f>IF(ISNUMBER(SEARCH("BROWSER",L690)),"Picloran",IF(ISNUMBER(SEARCH("NAVIGATOR",L690)),"Picloran",IF(ISNUMBER(SEARCH("BIOZYME",L690)),"Mineral Fertilizer",IF(ISNUMBER(SEARCH("K-FOL",L690)),"Calcium Citrate",IF(ISNUMBER(SEARCH("FOLTRON",L690)),"NPK Fertilizer",IF(ISNUMBER(SEARCH("CYHALOTHRI",L690)),"Cyhalothrin",IF(ISNUMBER(SEARCH("ACEFATO",L690)),"Acephate",IF(ISNUMBER(SEARCH("ACEPHATE",L690)),"Acephate",IF(ISNUMBER(SEARCH("MICROTHIOL",L690)),"Sulfur",IF(ISNUMBER(SEARCH("PROPICONAZOLE",L690)),"Propiconazole",IF(ISNUMBER(SEARCH("METHOMYL",L690)),"Methomyl",IF(ISNUMBER(SEARCH("IMIDACLOPRID",L690)),"Imidacloprid",IF(ISNUMBER(SEARCH("ZONIC",L690)),"Amicarbazone",IF(ISNUMBER(SEARCH("CRESCENDO",L690)),"Triclopyr-Butyric",IF(ISNUMBER(SEARCH("IMAZETHAPYR",L690)),"Imazethapyr",IF(ISNUMBER(SEARCH("TRICLOPYR",L690)),"Triclopyr",IF(ISNUMBER(SEARCH("ISOPROPYLAMINE",L690)),"Isopropylamine",IF(ISNUMBER(SEARCH("ABAMECTIM",L690)),"Abamectin",IF(ISNUMBER(SEARCH("SPERTO",L690)),"Bifenthrin","FIX IT!")))))))))))))))))))</f>
        <v>Methomyl</v>
      </c>
      <c r="Q690" t="s">
        <v>3215</v>
      </c>
      <c r="R690" t="s">
        <v>3243</v>
      </c>
      <c r="S690">
        <f t="shared" si="37"/>
        <v>6.5887850467289724</v>
      </c>
      <c r="T690" t="s">
        <v>3202</v>
      </c>
      <c r="U690" t="s">
        <v>3215</v>
      </c>
      <c r="V690" t="s">
        <v>3216</v>
      </c>
    </row>
    <row r="691" spans="1:22" ht="22" customHeight="1" x14ac:dyDescent="0.3">
      <c r="A691" s="5">
        <v>43721</v>
      </c>
      <c r="B691" s="16" t="str">
        <f t="shared" si="35"/>
        <v>September, 2019</v>
      </c>
      <c r="C691" s="16" t="str">
        <f t="shared" si="36"/>
        <v>September, 2019´</v>
      </c>
      <c r="D691" s="6" t="s">
        <v>31</v>
      </c>
      <c r="E691" s="11" t="s">
        <v>3320</v>
      </c>
      <c r="F691" s="6" t="s">
        <v>32</v>
      </c>
      <c r="G691" s="6" t="s">
        <v>244</v>
      </c>
      <c r="H691" s="6" t="s">
        <v>474</v>
      </c>
      <c r="I691" s="6" t="s">
        <v>45</v>
      </c>
      <c r="J691" s="6" t="s">
        <v>34</v>
      </c>
      <c r="K691" s="6" t="s">
        <v>187</v>
      </c>
      <c r="L691" s="6" t="s">
        <v>695</v>
      </c>
      <c r="M691" s="7">
        <v>73200</v>
      </c>
      <c r="N691" s="7">
        <v>73.2</v>
      </c>
      <c r="O691" s="7">
        <v>859000</v>
      </c>
      <c r="P691" t="str">
        <f>IF(ISNUMBER(SEARCH("GLIFOSATO",L691)),"Glyphosate",IF(ISNUMBER(SEARCH("TRICLON",L691)),"Triclopyr",IF(ISNUMBER(SEARCH("ABAMECTIN",L691)),"Abamectin",IF(ISNUMBER(SEARCH("ANCOSAR",L691)),"Sodium Hydrogen Methylarsonate",IF(ISNUMBER(SEARCH("PERITO",L691)),"Acephate","FIX IT!")))))</f>
        <v>Sodium Hydrogen Methylarsonate</v>
      </c>
      <c r="Q691" t="s">
        <v>3281</v>
      </c>
      <c r="R691" t="s">
        <v>3198</v>
      </c>
      <c r="S691">
        <f t="shared" si="37"/>
        <v>11.734972677595628</v>
      </c>
      <c r="T691" t="s">
        <v>3200</v>
      </c>
      <c r="U691" t="s">
        <v>3234</v>
      </c>
      <c r="V691" t="s">
        <v>3225</v>
      </c>
    </row>
    <row r="692" spans="1:22" ht="22" customHeight="1" x14ac:dyDescent="0.3">
      <c r="A692" s="2">
        <v>43721</v>
      </c>
      <c r="B692" s="16" t="str">
        <f t="shared" si="35"/>
        <v>September, 2019</v>
      </c>
      <c r="C692" s="16" t="str">
        <f t="shared" si="36"/>
        <v>September, 2019´</v>
      </c>
      <c r="D692" s="3" t="s">
        <v>31</v>
      </c>
      <c r="E692" s="11" t="s">
        <v>3320</v>
      </c>
      <c r="F692" s="3" t="s">
        <v>32</v>
      </c>
      <c r="G692" s="3" t="s">
        <v>244</v>
      </c>
      <c r="H692" s="3" t="s">
        <v>474</v>
      </c>
      <c r="I692" s="3" t="s">
        <v>45</v>
      </c>
      <c r="J692" s="3" t="s">
        <v>34</v>
      </c>
      <c r="K692" s="3" t="s">
        <v>187</v>
      </c>
      <c r="L692" s="3" t="s">
        <v>867</v>
      </c>
      <c r="M692" s="4">
        <v>97600</v>
      </c>
      <c r="N692" s="4">
        <v>97.6</v>
      </c>
      <c r="O692" s="4">
        <v>1146000</v>
      </c>
      <c r="P692" t="str">
        <f>IF(ISNUMBER(SEARCH("GLIFOSATO",L692)),"Glyphosate",IF(ISNUMBER(SEARCH("TRICLON",L692)),"Triclopyr",IF(ISNUMBER(SEARCH("ABAMECTIN",L692)),"Abamectin",IF(ISNUMBER(SEARCH("ANCOSAR",L692)),"Sodium Hydrogen Methylarsonate",IF(ISNUMBER(SEARCH("PERITO",L692)),"Acephate","FIX IT!")))))</f>
        <v>Sodium Hydrogen Methylarsonate</v>
      </c>
      <c r="Q692" t="s">
        <v>3281</v>
      </c>
      <c r="R692" t="s">
        <v>3198</v>
      </c>
      <c r="S692">
        <f t="shared" si="37"/>
        <v>11.741803278688524</v>
      </c>
      <c r="T692" t="s">
        <v>3250</v>
      </c>
      <c r="U692" t="s">
        <v>3248</v>
      </c>
      <c r="V692" t="s">
        <v>3237</v>
      </c>
    </row>
    <row r="693" spans="1:22" ht="22" customHeight="1" x14ac:dyDescent="0.3">
      <c r="A693" s="5">
        <v>43721</v>
      </c>
      <c r="B693" s="16" t="str">
        <f t="shared" si="35"/>
        <v>September, 2019</v>
      </c>
      <c r="C693" s="16" t="str">
        <f t="shared" si="36"/>
        <v>September, 2019´</v>
      </c>
      <c r="D693" s="6" t="s">
        <v>31</v>
      </c>
      <c r="E693" s="11" t="s">
        <v>3320</v>
      </c>
      <c r="F693" s="6" t="s">
        <v>56</v>
      </c>
      <c r="G693" s="6" t="s">
        <v>656</v>
      </c>
      <c r="H693" s="6" t="s">
        <v>133</v>
      </c>
      <c r="I693" s="6" t="s">
        <v>45</v>
      </c>
      <c r="J693" s="6" t="s">
        <v>34</v>
      </c>
      <c r="K693" s="6" t="s">
        <v>163</v>
      </c>
      <c r="L693" s="6" t="s">
        <v>952</v>
      </c>
      <c r="M693" s="7">
        <v>72720</v>
      </c>
      <c r="N693" s="7">
        <v>72.72</v>
      </c>
      <c r="O693" s="7">
        <v>2604000</v>
      </c>
      <c r="P693" t="s">
        <v>3202</v>
      </c>
      <c r="Q693" t="str">
        <f t="shared" ref="Q693:R693" si="38">VLOOKUP(P693,T:V,2,FALSE)</f>
        <v>Not Identified</v>
      </c>
      <c r="R693" t="str">
        <f t="shared" si="38"/>
        <v>Fungicide</v>
      </c>
      <c r="S693">
        <f t="shared" si="37"/>
        <v>35.808580858085811</v>
      </c>
      <c r="T693" t="s">
        <v>3280</v>
      </c>
      <c r="U693" t="s">
        <v>3279</v>
      </c>
      <c r="V693" t="s">
        <v>3216</v>
      </c>
    </row>
    <row r="694" spans="1:22" ht="22" customHeight="1" x14ac:dyDescent="0.3">
      <c r="A694" s="2">
        <v>43721</v>
      </c>
      <c r="B694" s="16" t="str">
        <f t="shared" si="35"/>
        <v>September, 2019</v>
      </c>
      <c r="C694" s="16" t="str">
        <f t="shared" si="36"/>
        <v>September, 2019´</v>
      </c>
      <c r="D694" s="3" t="s">
        <v>31</v>
      </c>
      <c r="E694" s="11" t="s">
        <v>3320</v>
      </c>
      <c r="F694" s="3" t="s">
        <v>32</v>
      </c>
      <c r="G694" s="3" t="s">
        <v>131</v>
      </c>
      <c r="H694" s="3" t="s">
        <v>113</v>
      </c>
      <c r="I694" s="3" t="s">
        <v>45</v>
      </c>
      <c r="J694" s="3" t="s">
        <v>34</v>
      </c>
      <c r="K694" s="3" t="s">
        <v>145</v>
      </c>
      <c r="L694" s="3" t="s">
        <v>560</v>
      </c>
      <c r="M694" s="4">
        <v>17400</v>
      </c>
      <c r="N694" s="4">
        <v>17.399999999999999</v>
      </c>
      <c r="O694" s="4">
        <v>315000</v>
      </c>
      <c r="P694" t="s">
        <v>3200</v>
      </c>
      <c r="Q694" t="str">
        <f t="shared" ref="Q694:R694" si="39">VLOOKUP(P694,T:V,2,FALSE)</f>
        <v>Battus</v>
      </c>
      <c r="R694" t="s">
        <v>3243</v>
      </c>
      <c r="S694">
        <f t="shared" si="37"/>
        <v>18.103448275862068</v>
      </c>
      <c r="T694" t="s">
        <v>3200</v>
      </c>
      <c r="U694" t="s">
        <v>3234</v>
      </c>
      <c r="V694" t="s">
        <v>3225</v>
      </c>
    </row>
    <row r="695" spans="1:22" ht="22" customHeight="1" x14ac:dyDescent="0.3">
      <c r="A695" s="5">
        <v>43716</v>
      </c>
      <c r="B695" s="16" t="str">
        <f t="shared" si="35"/>
        <v>September, 2019</v>
      </c>
      <c r="C695" s="16" t="str">
        <f t="shared" si="36"/>
        <v>September, 2019´</v>
      </c>
      <c r="D695" s="6" t="s">
        <v>31</v>
      </c>
      <c r="E695" s="11" t="s">
        <v>3320</v>
      </c>
      <c r="F695" s="6" t="s">
        <v>32</v>
      </c>
      <c r="G695" s="6" t="s">
        <v>185</v>
      </c>
      <c r="H695" s="6" t="s">
        <v>122</v>
      </c>
      <c r="I695" s="6" t="s">
        <v>45</v>
      </c>
      <c r="J695" s="6" t="s">
        <v>34</v>
      </c>
      <c r="K695" s="6" t="s">
        <v>187</v>
      </c>
      <c r="L695" s="6" t="s">
        <v>735</v>
      </c>
      <c r="M695" s="7">
        <v>6480</v>
      </c>
      <c r="N695" s="7">
        <v>6.48</v>
      </c>
      <c r="O695" s="7">
        <v>27200</v>
      </c>
      <c r="P695" t="s">
        <v>3211</v>
      </c>
      <c r="Q695" t="s">
        <v>3270</v>
      </c>
      <c r="R695" t="s">
        <v>3198</v>
      </c>
      <c r="S695">
        <f t="shared" si="37"/>
        <v>4.1975308641975309</v>
      </c>
      <c r="T695" t="s">
        <v>3297</v>
      </c>
      <c r="U695" t="s">
        <v>3281</v>
      </c>
      <c r="V695" t="s">
        <v>3198</v>
      </c>
    </row>
    <row r="696" spans="1:22" ht="22" customHeight="1" x14ac:dyDescent="0.3">
      <c r="A696" s="2">
        <v>43716</v>
      </c>
      <c r="B696" s="16" t="str">
        <f t="shared" si="35"/>
        <v>September, 2019</v>
      </c>
      <c r="C696" s="16" t="str">
        <f t="shared" si="36"/>
        <v>September, 2019´</v>
      </c>
      <c r="D696" s="3" t="s">
        <v>31</v>
      </c>
      <c r="E696" s="11" t="s">
        <v>3320</v>
      </c>
      <c r="F696" s="3" t="s">
        <v>32</v>
      </c>
      <c r="G696" s="3" t="s">
        <v>180</v>
      </c>
      <c r="H696" s="3" t="s">
        <v>122</v>
      </c>
      <c r="I696" s="3" t="s">
        <v>45</v>
      </c>
      <c r="J696" s="3" t="s">
        <v>34</v>
      </c>
      <c r="K696" s="3" t="s">
        <v>145</v>
      </c>
      <c r="L696" s="3" t="s">
        <v>953</v>
      </c>
      <c r="M696" s="4">
        <v>61920</v>
      </c>
      <c r="N696" s="4">
        <v>61.92</v>
      </c>
      <c r="O696" s="4">
        <v>645000</v>
      </c>
      <c r="P696" t="str">
        <f>IF(ISNUMBER(SEARCH("BIORISK",L696)),"Fertilizer",IF(ISNUMBER(SEARCH("DIFLUBENZURON",L696)),"Diflubenzuron",IF(ISNUMBER(SEARCH("K-TIONIC",L696)),"Fulvic Acids Fertilizers",IF(ISNUMBER(SEARCH("INICIATE",L696)),"Fipronil",IF(ISNUMBER(SEARCH("FIPRONIL",L696)),"Fipronil",IF(ISNUMBER(SEARCH("STAGE",L696)),"Clomazone",IF(ISNUMBER(SEARCH("CLOMAZONE",L696)),"Clomazone",IF(ISNUMBER(SEARCH("UNIMARK",L696)),"Metribuzin",IF(ISNUMBER(SEARCH("RIBUZIN",L696)),"Metribuzin",IF(ISNUMBER(SEARCH("UNITOP",L696)),"Not Identified","FIX IT!"))))))))))</f>
        <v>Fipronil</v>
      </c>
      <c r="Q696" t="s">
        <v>3261</v>
      </c>
      <c r="R696" t="s">
        <v>3243</v>
      </c>
      <c r="S696">
        <f t="shared" si="37"/>
        <v>10.416666666666666</v>
      </c>
      <c r="T696" t="s">
        <v>3200</v>
      </c>
      <c r="U696" t="s">
        <v>3234</v>
      </c>
      <c r="V696" t="s">
        <v>3225</v>
      </c>
    </row>
    <row r="697" spans="1:22" ht="22" customHeight="1" x14ac:dyDescent="0.3">
      <c r="A697" s="5">
        <v>43716</v>
      </c>
      <c r="B697" s="16" t="str">
        <f t="shared" si="35"/>
        <v>September, 2019</v>
      </c>
      <c r="C697" s="16" t="str">
        <f t="shared" si="36"/>
        <v>September, 2019´</v>
      </c>
      <c r="D697" s="6" t="s">
        <v>31</v>
      </c>
      <c r="E697" s="11" t="s">
        <v>3320</v>
      </c>
      <c r="F697" s="6" t="s">
        <v>56</v>
      </c>
      <c r="G697" s="6" t="s">
        <v>127</v>
      </c>
      <c r="H697" s="6" t="s">
        <v>122</v>
      </c>
      <c r="I697" s="6" t="s">
        <v>45</v>
      </c>
      <c r="J697" s="6" t="s">
        <v>34</v>
      </c>
      <c r="K697" s="6" t="s">
        <v>388</v>
      </c>
      <c r="L697" s="6" t="s">
        <v>389</v>
      </c>
      <c r="M697" s="7">
        <v>24160</v>
      </c>
      <c r="N697" s="7">
        <v>24.16</v>
      </c>
      <c r="O697" s="7">
        <v>553000</v>
      </c>
      <c r="P697" t="s">
        <v>3212</v>
      </c>
      <c r="Q697" t="s">
        <v>3277</v>
      </c>
      <c r="R697" t="s">
        <v>3198</v>
      </c>
      <c r="S697">
        <f t="shared" si="37"/>
        <v>22.889072847682119</v>
      </c>
      <c r="T697" t="s">
        <v>3294</v>
      </c>
      <c r="U697" t="s">
        <v>3215</v>
      </c>
      <c r="V697" t="s">
        <v>3243</v>
      </c>
    </row>
    <row r="698" spans="1:22" ht="22" customHeight="1" x14ac:dyDescent="0.3">
      <c r="A698" s="2">
        <v>43716</v>
      </c>
      <c r="B698" s="16" t="str">
        <f t="shared" si="35"/>
        <v>September, 2019</v>
      </c>
      <c r="C698" s="16" t="str">
        <f t="shared" si="36"/>
        <v>September, 2019´</v>
      </c>
      <c r="D698" s="3" t="s">
        <v>31</v>
      </c>
      <c r="E698" s="11" t="s">
        <v>3320</v>
      </c>
      <c r="F698" s="3" t="s">
        <v>32</v>
      </c>
      <c r="G698" s="3" t="s">
        <v>180</v>
      </c>
      <c r="H698" s="3" t="s">
        <v>122</v>
      </c>
      <c r="I698" s="3" t="s">
        <v>45</v>
      </c>
      <c r="J698" s="3" t="s">
        <v>34</v>
      </c>
      <c r="K698" s="3" t="s">
        <v>145</v>
      </c>
      <c r="L698" s="3" t="s">
        <v>954</v>
      </c>
      <c r="M698" s="4">
        <v>46440</v>
      </c>
      <c r="N698" s="4">
        <v>46.44</v>
      </c>
      <c r="O698" s="4">
        <v>484000</v>
      </c>
      <c r="P698" t="str">
        <f>IF(ISNUMBER(SEARCH("TRICLON",L696)),"Triclopyr",IF(ISNUMBER(SEARCH("ABAMECTIN",L696)),"Abamectin",IF(ISNUMBER(SEARCH("PERITO",L696)),"Acephate",IF(ISNUMBER(SEARCH("GLUFOSINAT",L696)),"Gluphosinate",IF(ISNUMBER(SEARCH("FIPRONIL",L696)),"Fipronil",IF(ISNUMBER(SEARCH("ZARTAN",L696)),"Metsulfuron-methyl",IF(ISNUMBER(SEARCH("DIFLUBENZURON",L696)),"Diflubenzuron",IF(ISNUMBER(SEARCH("INICIATE",L696)),"Fipronil",IF(ISNUMBER(SEARCH("STAGE",L696)),"Clomazone",IF(ISNUMBER(SEARCH("CLOMAZON",L696)),"Clomazone",IF(ISNUMBER(SEARCH("UNIMARK",L696)),"Metribuzim",IF(ISNUMBER(SEARCH("ANCOSAR",L696)),"Sodium hydrogen Methylarsonate","FIX IT!"))))))))))))</f>
        <v>Fipronil</v>
      </c>
      <c r="Q698" t="s">
        <v>3261</v>
      </c>
      <c r="R698" t="s">
        <v>3243</v>
      </c>
      <c r="S698">
        <f t="shared" si="37"/>
        <v>10.422049956933678</v>
      </c>
      <c r="T698" t="s">
        <v>3251</v>
      </c>
      <c r="U698" t="s">
        <v>3215</v>
      </c>
      <c r="V698" t="s">
        <v>3253</v>
      </c>
    </row>
    <row r="699" spans="1:22" ht="22" customHeight="1" x14ac:dyDescent="0.3">
      <c r="A699" s="5">
        <v>43715</v>
      </c>
      <c r="B699" s="16" t="str">
        <f t="shared" si="35"/>
        <v>September, 2019</v>
      </c>
      <c r="C699" s="16" t="str">
        <f t="shared" si="36"/>
        <v>September, 2019´</v>
      </c>
      <c r="D699" s="6" t="s">
        <v>107</v>
      </c>
      <c r="E699" s="11" t="s">
        <v>3320</v>
      </c>
      <c r="F699" s="6" t="s">
        <v>32</v>
      </c>
      <c r="G699" s="6" t="s">
        <v>108</v>
      </c>
      <c r="H699" s="6" t="s">
        <v>133</v>
      </c>
      <c r="I699" s="6" t="s">
        <v>45</v>
      </c>
      <c r="J699" s="6" t="s">
        <v>34</v>
      </c>
      <c r="K699" s="6" t="s">
        <v>145</v>
      </c>
      <c r="L699" s="6" t="s">
        <v>955</v>
      </c>
      <c r="M699" s="7">
        <v>22080</v>
      </c>
      <c r="N699" s="7">
        <v>22.08</v>
      </c>
      <c r="O699" s="7">
        <v>400000</v>
      </c>
      <c r="P699" t="str">
        <f>IF(ISNUMBER(SEARCH("BIORISK",L699)),"Fertilizer",IF(ISNUMBER(SEARCH("DIFLUBENZURON",L699)),"Diflubenzuron",IF(ISNUMBER(SEARCH("K-TIONIC",L699)),"Fulvic Acids Fertilizers",IF(ISNUMBER(SEARCH("INICIATE",L699)),"Fipronil",IF(ISNUMBER(SEARCH("FIPRONIL",L699)),"Fipronil",IF(ISNUMBER(SEARCH("STAGE",L699)),"Clomazone",IF(ISNUMBER(SEARCH("CLOMAZONE",L699)),"Clomazone",IF(ISNUMBER(SEARCH("UNIMARK",L699)),"Metribuzin",IF(ISNUMBER(SEARCH("RIBUZIN",L699)),"Metribuzin",IF(ISNUMBER(SEARCH("UNITOP",L699)),"Not Identified","FIX IT!"))))))))))</f>
        <v>Fipronil</v>
      </c>
      <c r="Q699" t="s">
        <v>3261</v>
      </c>
      <c r="R699" t="s">
        <v>3243</v>
      </c>
      <c r="S699">
        <f t="shared" si="37"/>
        <v>18.115942028985508</v>
      </c>
      <c r="T699" t="s">
        <v>3210</v>
      </c>
      <c r="U699" t="s">
        <v>3267</v>
      </c>
      <c r="V699" t="s">
        <v>3237</v>
      </c>
    </row>
    <row r="700" spans="1:22" ht="22" customHeight="1" x14ac:dyDescent="0.3">
      <c r="A700" s="2">
        <v>43715</v>
      </c>
      <c r="B700" s="16" t="str">
        <f t="shared" si="35"/>
        <v>September, 2019</v>
      </c>
      <c r="C700" s="16" t="str">
        <f t="shared" si="36"/>
        <v>September, 2019´</v>
      </c>
      <c r="D700" s="3" t="s">
        <v>31</v>
      </c>
      <c r="E700" s="11" t="s">
        <v>3320</v>
      </c>
      <c r="F700" s="3" t="s">
        <v>32</v>
      </c>
      <c r="G700" s="3" t="s">
        <v>200</v>
      </c>
      <c r="H700" s="3" t="s">
        <v>113</v>
      </c>
      <c r="I700" s="3" t="s">
        <v>45</v>
      </c>
      <c r="J700" s="3" t="s">
        <v>34</v>
      </c>
      <c r="K700" s="3" t="s">
        <v>145</v>
      </c>
      <c r="L700" s="3" t="s">
        <v>956</v>
      </c>
      <c r="M700" s="4">
        <v>69300</v>
      </c>
      <c r="N700" s="4">
        <v>69.3</v>
      </c>
      <c r="O700" s="4">
        <v>1257000</v>
      </c>
      <c r="P700" t="s">
        <v>3205</v>
      </c>
      <c r="Q700" t="str">
        <f>VLOOKUP(P700,T:V,2,FALSE)</f>
        <v>Sperto</v>
      </c>
      <c r="R700" t="s">
        <v>3243</v>
      </c>
      <c r="S700">
        <f t="shared" si="37"/>
        <v>18.138528138528137</v>
      </c>
      <c r="T700" t="s">
        <v>3294</v>
      </c>
      <c r="U700" t="s">
        <v>3215</v>
      </c>
      <c r="V700" t="s">
        <v>3243</v>
      </c>
    </row>
    <row r="701" spans="1:22" ht="22" customHeight="1" x14ac:dyDescent="0.3">
      <c r="A701" s="5">
        <v>43715</v>
      </c>
      <c r="B701" s="16" t="str">
        <f t="shared" si="35"/>
        <v>September, 2019</v>
      </c>
      <c r="C701" s="16" t="str">
        <f t="shared" si="36"/>
        <v>September, 2019´</v>
      </c>
      <c r="D701" s="6" t="s">
        <v>31</v>
      </c>
      <c r="E701" s="11" t="s">
        <v>3320</v>
      </c>
      <c r="F701" s="6" t="s">
        <v>56</v>
      </c>
      <c r="G701" s="6" t="s">
        <v>656</v>
      </c>
      <c r="H701" s="6" t="s">
        <v>133</v>
      </c>
      <c r="I701" s="6" t="s">
        <v>45</v>
      </c>
      <c r="J701" s="6" t="s">
        <v>34</v>
      </c>
      <c r="K701" s="6" t="s">
        <v>163</v>
      </c>
      <c r="L701" s="6" t="s">
        <v>957</v>
      </c>
      <c r="M701" s="7">
        <v>91200</v>
      </c>
      <c r="N701" s="7">
        <v>91.2</v>
      </c>
      <c r="O701" s="7">
        <v>3266000</v>
      </c>
      <c r="P701" t="str">
        <f>IF(ISNUMBER(SEARCH("TRICLON",L699)),"Triclopyr",IF(ISNUMBER(SEARCH("ABAMECTIN",L699)),"Abamectin",IF(ISNUMBER(SEARCH("PERITO",L699)),"Acephate",IF(ISNUMBER(SEARCH("GLUFOSINAT",L699)),"Gluphosinate",IF(ISNUMBER(SEARCH("FIPRONIL",L699)),"Fipronil",IF(ISNUMBER(SEARCH("ZARTAN",L699)),"Metsulfuron-methyl",IF(ISNUMBER(SEARCH("DIFLUBENZURON",L699)),"Diflubenzuron",IF(ISNUMBER(SEARCH("INICIATE",L699)),"Fipronil",IF(ISNUMBER(SEARCH("STAGE",L699)),"Clomazone",IF(ISNUMBER(SEARCH("CLOMAZON",L699)),"Clomazone",IF(ISNUMBER(SEARCH("UNIMARK",L699)),"Metribuzim",IF(ISNUMBER(SEARCH("ANCOSAR",L699)),"Sodium hydrogen Methylarsonate","FIX IT!"))))))))))))</f>
        <v>Fipronil</v>
      </c>
      <c r="Q701" t="s">
        <v>3261</v>
      </c>
      <c r="R701" t="s">
        <v>3243</v>
      </c>
      <c r="S701">
        <f t="shared" si="37"/>
        <v>35.811403508771932</v>
      </c>
      <c r="T701" t="s">
        <v>3200</v>
      </c>
      <c r="U701" t="s">
        <v>3234</v>
      </c>
      <c r="V701" t="s">
        <v>3225</v>
      </c>
    </row>
    <row r="702" spans="1:22" ht="22" customHeight="1" x14ac:dyDescent="0.3">
      <c r="A702" s="2">
        <v>43715</v>
      </c>
      <c r="B702" s="16" t="str">
        <f t="shared" si="35"/>
        <v>September, 2019</v>
      </c>
      <c r="C702" s="16" t="str">
        <f t="shared" si="36"/>
        <v>September, 2019´</v>
      </c>
      <c r="D702" s="3" t="s">
        <v>107</v>
      </c>
      <c r="E702" s="11" t="s">
        <v>3320</v>
      </c>
      <c r="F702" s="3" t="s">
        <v>32</v>
      </c>
      <c r="G702" s="3" t="s">
        <v>108</v>
      </c>
      <c r="H702" s="3" t="s">
        <v>133</v>
      </c>
      <c r="I702" s="3" t="s">
        <v>45</v>
      </c>
      <c r="J702" s="3" t="s">
        <v>34</v>
      </c>
      <c r="K702" s="3" t="s">
        <v>187</v>
      </c>
      <c r="L702" s="3" t="s">
        <v>528</v>
      </c>
      <c r="M702" s="4">
        <v>70428</v>
      </c>
      <c r="N702" s="4">
        <v>70.430000000000007</v>
      </c>
      <c r="O702" s="4">
        <v>439000</v>
      </c>
      <c r="P702" t="str">
        <f>IF(ISNUMBER(SEARCH("BIORISK",L702)),"Fertilizer",IF(ISNUMBER(SEARCH("DIFLUBENZURON",L702)),"Diflubenzuron",IF(ISNUMBER(SEARCH("K-TIONIC",L702)),"Fulvic Acids Fertilizers",IF(ISNUMBER(SEARCH("INICIATE",L702)),"Fipronil",IF(ISNUMBER(SEARCH("FIPRONIL",L702)),"Fipronil",IF(ISNUMBER(SEARCH("STAGE",L702)),"Clomazone",IF(ISNUMBER(SEARCH("CLOMAZONE",L702)),"Clomazone",IF(ISNUMBER(SEARCH("UNIMARK",L702)),"Metribuzin",IF(ISNUMBER(SEARCH("RIBUZIN",L702)),"Metribuzin",IF(ISNUMBER(SEARCH("UNITOP",L702)),"Not Identified","FIX IT!"))))))))))</f>
        <v>Clomazone</v>
      </c>
      <c r="Q702" t="s">
        <v>3246</v>
      </c>
      <c r="R702" t="s">
        <v>3198</v>
      </c>
      <c r="S702">
        <f t="shared" si="37"/>
        <v>6.2333162946555349</v>
      </c>
      <c r="T702" t="s">
        <v>3200</v>
      </c>
      <c r="U702" t="s">
        <v>3234</v>
      </c>
      <c r="V702" t="s">
        <v>3225</v>
      </c>
    </row>
    <row r="703" spans="1:22" ht="22" customHeight="1" x14ac:dyDescent="0.3">
      <c r="A703" s="5">
        <v>43715</v>
      </c>
      <c r="B703" s="16" t="str">
        <f t="shared" si="35"/>
        <v>September, 2019</v>
      </c>
      <c r="C703" s="16" t="str">
        <f t="shared" si="36"/>
        <v>September, 2019´</v>
      </c>
      <c r="D703" s="6" t="s">
        <v>31</v>
      </c>
      <c r="E703" s="11" t="s">
        <v>3320</v>
      </c>
      <c r="F703" s="6" t="s">
        <v>32</v>
      </c>
      <c r="G703" s="6" t="s">
        <v>200</v>
      </c>
      <c r="H703" s="6" t="s">
        <v>113</v>
      </c>
      <c r="I703" s="6" t="s">
        <v>45</v>
      </c>
      <c r="J703" s="6" t="s">
        <v>34</v>
      </c>
      <c r="K703" s="6" t="s">
        <v>145</v>
      </c>
      <c r="L703" s="6" t="s">
        <v>958</v>
      </c>
      <c r="M703" s="7">
        <v>138600.01</v>
      </c>
      <c r="N703" s="7">
        <v>138.6</v>
      </c>
      <c r="O703" s="7">
        <v>2513000</v>
      </c>
      <c r="P703" t="str">
        <f>IF(ISNUMBER(SEARCH("IMAZETAPYR",L703)),"Imazetapyr",IF(ISNUMBER(SEARCH("VITAVAX",L703)),"Carboxin",IF(ISNUMBER(SEARCH("CARBOXIN",L703)),"Carboxin",IF(ISNUMBER(SEARCH("CONDAX",L703)),"Imazetapyr",IF(ISNUMBER(SEARCH("CLETHODIM",L703)),"Clethodim",IF(ISNUMBER(SEARCH("JACARE",L703)),"2,4-D Acid",IF(ISNUMBER(SEARCH("LEOPARD",L703)),"Picloram",IF(ISNUMBER(SEARCH("ZOXYSTROBIN",L703)),"Azoxystrobin",IF(ISNUMBER(SEARCH("MANCOZEB",L703)),"Mancozeb",IF(ISNUMBER(SEARCH("AZOXYS",L703)),"Azoxystrobin",IF(ISNUMBER(SEARCH("FIPRON",L703)),"Fipronil",IF(ISNUMBER(SEARCH("ACEF",L703)),"Acephate",IF(ISNUMBER(SEARCH("ACETAMIPRID",L703)),"Acetamiprid",IF(ISNUMBER(SEARCH("ALUMINIUM PHOSPHIDE",L703)),"Aluminium Phosphide",IF(ISNUMBER(SEARCH("RANMAN",L703)),"Cyazofamid",IF(ISNUMBER(SEARCH("BIFENTRINA",L703)),"Bifenthrin","FIX IT!"))))))))))))))))</f>
        <v>Acetamiprid</v>
      </c>
      <c r="Q703" t="s">
        <v>3234</v>
      </c>
      <c r="R703" t="s">
        <v>3243</v>
      </c>
      <c r="S703">
        <f t="shared" si="37"/>
        <v>18.131311823137676</v>
      </c>
      <c r="T703" t="s">
        <v>3199</v>
      </c>
      <c r="U703" t="s">
        <v>3268</v>
      </c>
      <c r="V703" t="s">
        <v>3243</v>
      </c>
    </row>
    <row r="704" spans="1:22" ht="22" customHeight="1" x14ac:dyDescent="0.3">
      <c r="A704" s="2">
        <v>43715</v>
      </c>
      <c r="B704" s="16" t="str">
        <f t="shared" si="35"/>
        <v>September, 2019</v>
      </c>
      <c r="C704" s="16" t="str">
        <f t="shared" si="36"/>
        <v>September, 2019´</v>
      </c>
      <c r="D704" s="3" t="s">
        <v>107</v>
      </c>
      <c r="E704" s="11" t="s">
        <v>3320</v>
      </c>
      <c r="F704" s="3" t="s">
        <v>32</v>
      </c>
      <c r="G704" s="3" t="s">
        <v>108</v>
      </c>
      <c r="H704" s="3" t="s">
        <v>133</v>
      </c>
      <c r="I704" s="3" t="s">
        <v>45</v>
      </c>
      <c r="J704" s="3" t="s">
        <v>34</v>
      </c>
      <c r="K704" s="3" t="s">
        <v>187</v>
      </c>
      <c r="L704" s="3" t="s">
        <v>528</v>
      </c>
      <c r="M704" s="4">
        <v>70268</v>
      </c>
      <c r="N704" s="4">
        <v>70.27</v>
      </c>
      <c r="O704" s="4">
        <v>438000</v>
      </c>
      <c r="P704" t="str">
        <f>IF(ISNUMBER(SEARCH("TRICLON",L702)),"Triclopyr",IF(ISNUMBER(SEARCH("ABAMECTIN",L702)),"Abamectin",IF(ISNUMBER(SEARCH("PERITO",L702)),"Acephate",IF(ISNUMBER(SEARCH("GLUFOSINAT",L702)),"Gluphosinate",IF(ISNUMBER(SEARCH("FIPRONIL",L702)),"Fipronil",IF(ISNUMBER(SEARCH("ZARTAN",L702)),"Metsulfuron-methyl",IF(ISNUMBER(SEARCH("DIFLUBENZURON",L702)),"Diflubenzuron",IF(ISNUMBER(SEARCH("INICIATE",L702)),"Fipronil",IF(ISNUMBER(SEARCH("STAGE",L702)),"Clomazone",IF(ISNUMBER(SEARCH("CLOMAZON",L702)),"Clomazone",IF(ISNUMBER(SEARCH("UNIMARK",L702)),"Metribuzim",IF(ISNUMBER(SEARCH("ANCOSAR",L702)),"Sodium hydrogen Methylarsonate","FIX IT!"))))))))))))</f>
        <v>Clomazone</v>
      </c>
      <c r="Q704" t="s">
        <v>3246</v>
      </c>
      <c r="R704" t="s">
        <v>3198</v>
      </c>
      <c r="S704">
        <f t="shared" si="37"/>
        <v>6.2332783059144985</v>
      </c>
      <c r="T704" t="s">
        <v>3200</v>
      </c>
      <c r="U704" t="s">
        <v>3234</v>
      </c>
      <c r="V704" t="s">
        <v>3225</v>
      </c>
    </row>
    <row r="705" spans="1:22" ht="22" customHeight="1" x14ac:dyDescent="0.3">
      <c r="A705" s="5">
        <v>43715</v>
      </c>
      <c r="B705" s="16" t="str">
        <f t="shared" si="35"/>
        <v>September, 2019</v>
      </c>
      <c r="C705" s="16" t="str">
        <f t="shared" si="36"/>
        <v>September, 2019´</v>
      </c>
      <c r="D705" s="6" t="s">
        <v>31</v>
      </c>
      <c r="E705" s="11" t="s">
        <v>3320</v>
      </c>
      <c r="F705" s="6" t="s">
        <v>32</v>
      </c>
      <c r="G705" s="6" t="s">
        <v>131</v>
      </c>
      <c r="H705" s="6" t="s">
        <v>113</v>
      </c>
      <c r="I705" s="6" t="s">
        <v>45</v>
      </c>
      <c r="J705" s="6" t="s">
        <v>34</v>
      </c>
      <c r="K705" s="6" t="s">
        <v>135</v>
      </c>
      <c r="L705" s="6" t="s">
        <v>959</v>
      </c>
      <c r="M705" s="7">
        <v>42750</v>
      </c>
      <c r="N705" s="7">
        <v>42.75</v>
      </c>
      <c r="O705" s="7">
        <v>7583000</v>
      </c>
      <c r="P705" t="str">
        <f>IF(ISNUMBER(SEARCH("BROWSER",L705)),"Picloran",IF(ISNUMBER(SEARCH("NAVIGATOR",L705)),"Picloran",IF(ISNUMBER(SEARCH("BIOZYME",L705)),"Mineral Fertilizer",IF(ISNUMBER(SEARCH("K-FOL",L705)),"Calcium Citrate",IF(ISNUMBER(SEARCH("FOLTRON",L705)),"NPK Fertilizer",IF(ISNUMBER(SEARCH("CYHALOTHRI",L705)),"Cyhalothrin",IF(ISNUMBER(SEARCH("ACEFATO",L705)),"Acephate",IF(ISNUMBER(SEARCH("ACEPHATE",L705)),"Acephate",IF(ISNUMBER(SEARCH("MICROTHIOL",L705)),"Sulfur",IF(ISNUMBER(SEARCH("PROPICONAZOLE",L705)),"Propiconazole",IF(ISNUMBER(SEARCH("METHOMYL",L705)),"Methomyl",IF(ISNUMBER(SEARCH("IMIDACLOPRID",L705)),"Imidacloprid",IF(ISNUMBER(SEARCH("ZONIC",L705)),"Amicarbazone",IF(ISNUMBER(SEARCH("CRESCENDO",L705)),"Triclopyr-Butyric",IF(ISNUMBER(SEARCH("IMAZETHAPYR",L705)),"Imazethapyr",IF(ISNUMBER(SEARCH("TRICLOPYR",L705)),"Triclopyr",IF(ISNUMBER(SEARCH("ISOPROPYLAMINE",L705)),"Isopropylamine",IF(ISNUMBER(SEARCH("ABAMECTIM",L705)),"Abamectin",IF(ISNUMBER(SEARCH("SPERTO",L705)),"Bifenthrin","FIX IT!")))))))))))))))))))</f>
        <v>Cyhalothrin</v>
      </c>
      <c r="Q705" t="s">
        <v>3248</v>
      </c>
      <c r="R705" t="s">
        <v>3237</v>
      </c>
      <c r="S705">
        <f t="shared" si="37"/>
        <v>177.38011695906434</v>
      </c>
      <c r="T705" t="s">
        <v>3203</v>
      </c>
      <c r="U705" t="s">
        <v>3246</v>
      </c>
      <c r="V705" t="s">
        <v>3198</v>
      </c>
    </row>
    <row r="706" spans="1:22" ht="22" customHeight="1" x14ac:dyDescent="0.3">
      <c r="A706" s="2">
        <v>43711</v>
      </c>
      <c r="B706" s="16" t="str">
        <f t="shared" si="35"/>
        <v>September, 2019</v>
      </c>
      <c r="C706" s="16" t="str">
        <f t="shared" si="36"/>
        <v>September, 2019´</v>
      </c>
      <c r="D706" s="3" t="s">
        <v>126</v>
      </c>
      <c r="E706" s="11" t="s">
        <v>3320</v>
      </c>
      <c r="F706" s="3" t="s">
        <v>56</v>
      </c>
      <c r="G706" s="3" t="s">
        <v>948</v>
      </c>
      <c r="H706" s="3" t="s">
        <v>122</v>
      </c>
      <c r="I706" s="3" t="s">
        <v>45</v>
      </c>
      <c r="J706" s="3" t="s">
        <v>34</v>
      </c>
      <c r="K706" s="3" t="s">
        <v>318</v>
      </c>
      <c r="L706" s="3" t="s">
        <v>331</v>
      </c>
      <c r="M706" s="4">
        <v>241200</v>
      </c>
      <c r="N706" s="4">
        <v>241.2</v>
      </c>
      <c r="O706" s="4">
        <v>950000</v>
      </c>
      <c r="P706" t="str">
        <f>IF(ISNUMBER(SEARCH("TRICLON",L704)),"Triclopyr",IF(ISNUMBER(SEARCH("ABAMECTIN",L704)),"Abamectin",IF(ISNUMBER(SEARCH("PERITO",L704)),"Acephate",IF(ISNUMBER(SEARCH("GLUFOSINAT",L704)),"Gluphosinate",IF(ISNUMBER(SEARCH("FIPRONIL",L704)),"Fipronil",IF(ISNUMBER(SEARCH("ZARTAN",L704)),"Metsulfuron-methyl",IF(ISNUMBER(SEARCH("DIFLUBENZURON",L704)),"Diflubenzuron",IF(ISNUMBER(SEARCH("INICIATE",L704)),"Fipronil",IF(ISNUMBER(SEARCH("STAGE",L704)),"Clomazone",IF(ISNUMBER(SEARCH("CLOMAZON",L704)),"Clomazone",IF(ISNUMBER(SEARCH("UNIMARK",L704)),"Metribuzim",IF(ISNUMBER(SEARCH("ANCOSAR",L704)),"Sodium hydrogen Methylarsonate","FIX IT!"))))))))))))</f>
        <v>Clomazone</v>
      </c>
      <c r="Q706" t="s">
        <v>3246</v>
      </c>
      <c r="R706" t="s">
        <v>3198</v>
      </c>
      <c r="S706">
        <f t="shared" si="37"/>
        <v>3.9386401326699834</v>
      </c>
      <c r="T706" t="s">
        <v>3226</v>
      </c>
      <c r="U706" t="s">
        <v>3261</v>
      </c>
      <c r="V706" t="s">
        <v>3243</v>
      </c>
    </row>
    <row r="707" spans="1:22" ht="22" customHeight="1" x14ac:dyDescent="0.3">
      <c r="A707" s="5">
        <v>43711</v>
      </c>
      <c r="B707" s="16" t="str">
        <f t="shared" ref="B707:B770" si="40">TEXT(A707, "MMMM, YYYY")</f>
        <v>September, 2019</v>
      </c>
      <c r="C707" s="16" t="str">
        <f t="shared" ref="C707:C770" si="41">B707&amp;"´"</f>
        <v>September, 2019´</v>
      </c>
      <c r="D707" s="6" t="s">
        <v>31</v>
      </c>
      <c r="E707" s="11" t="s">
        <v>3320</v>
      </c>
      <c r="F707" s="6" t="s">
        <v>56</v>
      </c>
      <c r="G707" s="6" t="s">
        <v>127</v>
      </c>
      <c r="H707" s="6" t="s">
        <v>122</v>
      </c>
      <c r="I707" s="6" t="s">
        <v>45</v>
      </c>
      <c r="J707" s="6" t="s">
        <v>34</v>
      </c>
      <c r="K707" s="6" t="s">
        <v>293</v>
      </c>
      <c r="L707" s="6" t="s">
        <v>818</v>
      </c>
      <c r="M707" s="7">
        <v>6048</v>
      </c>
      <c r="N707" s="7">
        <v>6.05</v>
      </c>
      <c r="O707" s="7">
        <v>48100</v>
      </c>
      <c r="P707" t="str">
        <f>IF(ISNUMBER(SEARCH("BROWSER",L707)),"Picloran",IF(ISNUMBER(SEARCH("NAVIGATOR",L707)),"Picloran",IF(ISNUMBER(SEARCH("BIOZYME",L707)),"Mineral Fertilizer",IF(ISNUMBER(SEARCH("K-FOL",L707)),"Calcium Citrate",IF(ISNUMBER(SEARCH("FOLTRON",L707)),"NPK Fertilizer",IF(ISNUMBER(SEARCH("CYHALOTHRI",L707)),"Cyhalothrin",IF(ISNUMBER(SEARCH("ACEFATO",L707)),"Acephate",IF(ISNUMBER(SEARCH("ACEPHATE",L707)),"Acephate",IF(ISNUMBER(SEARCH("MICROTHIOL",L707)),"Sulfur",IF(ISNUMBER(SEARCH("PROPICONAZOLE",L707)),"Propiconazole",IF(ISNUMBER(SEARCH("METHOMYL",L707)),"Methomyl",IF(ISNUMBER(SEARCH("IMIDACLOPRID",L707)),"Imidacloprid",IF(ISNUMBER(SEARCH("ZONIC",L707)),"Amicarbazone",IF(ISNUMBER(SEARCH("CRESCENDO",L707)),"Triclopyr-Butyric",IF(ISNUMBER(SEARCH("IMAZETHAPYR",L707)),"Imazethapyr",IF(ISNUMBER(SEARCH("TRICLOPYR",L707)),"Triclopyr",IF(ISNUMBER(SEARCH("ISOPROPYLAMINE",L707)),"Isopropylamine",IF(ISNUMBER(SEARCH("ABAMECTIM",L707)),"Abamectin",IF(ISNUMBER(SEARCH("SPERTO",L707)),"Bifenthrin","FIX IT!")))))))))))))))))))</f>
        <v>Cyhalothrin</v>
      </c>
      <c r="Q707" t="s">
        <v>3248</v>
      </c>
      <c r="R707" t="s">
        <v>3237</v>
      </c>
      <c r="S707">
        <f t="shared" ref="S707:S770" si="42">O707/M707</f>
        <v>7.9530423280423284</v>
      </c>
      <c r="T707" t="s">
        <v>3250</v>
      </c>
      <c r="U707" t="s">
        <v>3248</v>
      </c>
      <c r="V707" t="s">
        <v>3237</v>
      </c>
    </row>
    <row r="708" spans="1:22" ht="22" customHeight="1" x14ac:dyDescent="0.3">
      <c r="A708" s="2">
        <v>43710</v>
      </c>
      <c r="B708" s="16" t="str">
        <f t="shared" si="40"/>
        <v>September, 2019</v>
      </c>
      <c r="C708" s="16" t="str">
        <f t="shared" si="41"/>
        <v>September, 2019´</v>
      </c>
      <c r="D708" s="3" t="s">
        <v>31</v>
      </c>
      <c r="E708" s="11" t="s">
        <v>3320</v>
      </c>
      <c r="F708" s="3" t="s">
        <v>56</v>
      </c>
      <c r="G708" s="3" t="s">
        <v>960</v>
      </c>
      <c r="H708" s="3" t="s">
        <v>82</v>
      </c>
      <c r="I708" s="3" t="s">
        <v>45</v>
      </c>
      <c r="J708" s="3" t="s">
        <v>34</v>
      </c>
      <c r="K708" s="3" t="s">
        <v>84</v>
      </c>
      <c r="L708" s="3" t="s">
        <v>597</v>
      </c>
      <c r="M708" s="4">
        <v>116475</v>
      </c>
      <c r="N708" s="4">
        <v>116.47</v>
      </c>
      <c r="O708" s="4">
        <v>341000</v>
      </c>
      <c r="P708" t="str">
        <f>IF(ISNUMBER(SEARCH("BROWSER",L708)),"Picloran",IF(ISNUMBER(SEARCH("NAVIGATOR",L708)),"Picloran",IF(ISNUMBER(SEARCH("BIOZYME",L708)),"Mineral Fertilizer",IF(ISNUMBER(SEARCH("K-FOL",L708)),"Calcium Citrate",IF(ISNUMBER(SEARCH("FOLTRON",L708)),"NPK Fertilizer",IF(ISNUMBER(SEARCH("CYHALOTHRI",L708)),"Cyhalothrin",IF(ISNUMBER(SEARCH("ACEFATO",L708)),"Acephate",IF(ISNUMBER(SEARCH("ACEPHATE",L708)),"Acephate",IF(ISNUMBER(SEARCH("MICROTHIOL",L708)),"Sulfur",IF(ISNUMBER(SEARCH("PROPICONAZOLE",L708)),"Propiconazole",IF(ISNUMBER(SEARCH("METHOMYL",L708)),"Methomyl",IF(ISNUMBER(SEARCH("IMIDACLOPRID",L708)),"Imidacloprid",IF(ISNUMBER(SEARCH("ZONIC",L708)),"Amicarbazone",IF(ISNUMBER(SEARCH("CRESCENDO",L708)),"Triclopyr-Butyric",IF(ISNUMBER(SEARCH("IMAZETHAPYR",L708)),"Imazethapyr",IF(ISNUMBER(SEARCH("TRICLOPYR",L708)),"Triclopyr",IF(ISNUMBER(SEARCH("ISOPROPYLAMINE",L708)),"Isopropylamine",IF(ISNUMBER(SEARCH("ABAMECTIM",L708)),"Abamectin",IF(ISNUMBER(SEARCH("SPERTO",L708)),"Bifenthrin","FIX IT!")))))))))))))))))))</f>
        <v>Isopropylamine</v>
      </c>
      <c r="Q708" t="s">
        <v>3269</v>
      </c>
      <c r="R708" t="s">
        <v>3216</v>
      </c>
      <c r="S708">
        <f t="shared" si="42"/>
        <v>2.9276668813050009</v>
      </c>
      <c r="T708" t="s">
        <v>3292</v>
      </c>
      <c r="U708" t="s">
        <v>3269</v>
      </c>
      <c r="V708" t="s">
        <v>3216</v>
      </c>
    </row>
    <row r="709" spans="1:22" ht="22" customHeight="1" x14ac:dyDescent="0.3">
      <c r="A709" s="5">
        <v>43710</v>
      </c>
      <c r="B709" s="16" t="str">
        <f t="shared" si="40"/>
        <v>September, 2019</v>
      </c>
      <c r="C709" s="16" t="str">
        <f t="shared" si="41"/>
        <v>September, 2019´</v>
      </c>
      <c r="D709" s="6" t="s">
        <v>31</v>
      </c>
      <c r="E709" s="11" t="s">
        <v>3320</v>
      </c>
      <c r="F709" s="6" t="s">
        <v>56</v>
      </c>
      <c r="G709" s="6" t="s">
        <v>960</v>
      </c>
      <c r="H709" s="6" t="s">
        <v>82</v>
      </c>
      <c r="I709" s="6" t="s">
        <v>45</v>
      </c>
      <c r="J709" s="6" t="s">
        <v>34</v>
      </c>
      <c r="K709" s="6" t="s">
        <v>84</v>
      </c>
      <c r="L709" s="6" t="s">
        <v>962</v>
      </c>
      <c r="M709" s="7">
        <v>101715</v>
      </c>
      <c r="N709" s="7">
        <v>101.71</v>
      </c>
      <c r="O709" s="7">
        <v>297000</v>
      </c>
      <c r="P709" t="str">
        <f>IF(ISNUMBER(SEARCH("BROWSER",L709)),"Picloran",IF(ISNUMBER(SEARCH("NAVIGATOR",L709)),"Picloran",IF(ISNUMBER(SEARCH("BIOZYME",L709)),"Mineral Fertilizer",IF(ISNUMBER(SEARCH("K-FOL",L709)),"Calcium Citrate",IF(ISNUMBER(SEARCH("FOLTRON",L709)),"NPK Fertilizer",IF(ISNUMBER(SEARCH("CYHALOTHRI",L709)),"Cyhalothrin",IF(ISNUMBER(SEARCH("ACEFATO",L709)),"Acephate",IF(ISNUMBER(SEARCH("ACEPHATE",L709)),"Acephate",IF(ISNUMBER(SEARCH("MICROTHIOL",L709)),"Sulfur",IF(ISNUMBER(SEARCH("PROPICONAZOLE",L709)),"Propiconazole",IF(ISNUMBER(SEARCH("METHOMYL",L709)),"Methomyl",IF(ISNUMBER(SEARCH("IMIDACLOPRID",L709)),"Imidacloprid",IF(ISNUMBER(SEARCH("ZONIC",L709)),"Amicarbazone",IF(ISNUMBER(SEARCH("CRESCENDO",L709)),"Triclopyr-Butyric",IF(ISNUMBER(SEARCH("IMAZETHAPYR",L709)),"Imazethapyr",IF(ISNUMBER(SEARCH("TRICLOPYR",L709)),"Triclopyr",IF(ISNUMBER(SEARCH("ISOPROPYLAMINE",L709)),"Isopropylamine",IF(ISNUMBER(SEARCH("ABAMECTIM",L709)),"Abamectin",IF(ISNUMBER(SEARCH("SPERTO",L709)),"Bifenthrin","FIX IT!")))))))))))))))))))</f>
        <v>Isopropylamine</v>
      </c>
      <c r="Q709" t="s">
        <v>3269</v>
      </c>
      <c r="R709" t="s">
        <v>3216</v>
      </c>
      <c r="S709">
        <f t="shared" si="42"/>
        <v>2.9199233151452586</v>
      </c>
      <c r="T709" t="s">
        <v>3233</v>
      </c>
      <c r="U709" t="s">
        <v>3284</v>
      </c>
      <c r="V709" t="s">
        <v>3242</v>
      </c>
    </row>
    <row r="710" spans="1:22" ht="22" customHeight="1" x14ac:dyDescent="0.3">
      <c r="A710" s="2">
        <v>43709</v>
      </c>
      <c r="B710" s="16" t="str">
        <f t="shared" si="40"/>
        <v>September, 2019</v>
      </c>
      <c r="C710" s="16" t="str">
        <f t="shared" si="41"/>
        <v>September, 2019´</v>
      </c>
      <c r="D710" s="3" t="s">
        <v>126</v>
      </c>
      <c r="E710" s="11" t="s">
        <v>3320</v>
      </c>
      <c r="F710" s="3" t="s">
        <v>56</v>
      </c>
      <c r="G710" s="3" t="s">
        <v>160</v>
      </c>
      <c r="H710" s="3" t="s">
        <v>122</v>
      </c>
      <c r="I710" s="3" t="s">
        <v>45</v>
      </c>
      <c r="J710" s="3" t="s">
        <v>34</v>
      </c>
      <c r="K710" s="3" t="s">
        <v>163</v>
      </c>
      <c r="L710" s="3" t="s">
        <v>164</v>
      </c>
      <c r="M710" s="4">
        <v>7462</v>
      </c>
      <c r="N710" s="4">
        <v>7.46</v>
      </c>
      <c r="O710" s="4">
        <v>181000</v>
      </c>
      <c r="P710" t="str">
        <f>IF(ISNUMBER(SEARCH("GLIFOSATO",L710)),"Glyphosate",IF(ISNUMBER(SEARCH("TRICLON",L710)),"Triclopyr",IF(ISNUMBER(SEARCH("ABAMECTIN",L710)),"Abamectin",IF(ISNUMBER(SEARCH("ANCOSAR",L710)),"Sodium Hydrogen Methylarsonate",IF(ISNUMBER(SEARCH("PERITO",L710)),"Acephate","FIX IT!")))))</f>
        <v>Abamectin</v>
      </c>
      <c r="Q710" t="s">
        <v>3215</v>
      </c>
      <c r="R710" t="s">
        <v>3243</v>
      </c>
      <c r="S710">
        <f t="shared" si="42"/>
        <v>24.256231573304746</v>
      </c>
      <c r="T710" t="s">
        <v>3233</v>
      </c>
      <c r="U710" t="s">
        <v>3284</v>
      </c>
      <c r="V710" t="s">
        <v>3242</v>
      </c>
    </row>
    <row r="711" spans="1:22" ht="22" customHeight="1" x14ac:dyDescent="0.3">
      <c r="A711" s="5">
        <v>43709</v>
      </c>
      <c r="B711" s="16" t="str">
        <f t="shared" si="40"/>
        <v>September, 2019</v>
      </c>
      <c r="C711" s="16" t="str">
        <f t="shared" si="41"/>
        <v>September, 2019´</v>
      </c>
      <c r="D711" s="6" t="s">
        <v>31</v>
      </c>
      <c r="E711" s="11" t="s">
        <v>3320</v>
      </c>
      <c r="F711" s="6" t="s">
        <v>56</v>
      </c>
      <c r="G711" s="6" t="s">
        <v>127</v>
      </c>
      <c r="H711" s="6" t="s">
        <v>122</v>
      </c>
      <c r="I711" s="6" t="s">
        <v>45</v>
      </c>
      <c r="J711" s="6" t="s">
        <v>34</v>
      </c>
      <c r="K711" s="6" t="s">
        <v>187</v>
      </c>
      <c r="L711" s="6" t="s">
        <v>963</v>
      </c>
      <c r="M711" s="7">
        <v>28800</v>
      </c>
      <c r="N711" s="7">
        <v>28.8</v>
      </c>
      <c r="O711" s="7">
        <v>121000</v>
      </c>
      <c r="P711" t="str">
        <f>IF(ISNUMBER(SEARCH("DIZONE",L711)),"Diuron",IF(ISNUMBER(SEARCH("GLUFOSINATE",L711)),"Glufosinate",IF(ISNUMBER(SEARCH("LAVA",L711)),"Tebuthiuron",IF(ISNUMBER(SEARCH("CARTAP",L711)),"Cartap Hydrochloride",IF(ISNUMBER(SEARCH("ZARTAN",L711)),"Metsulfuron",IF(ISNUMBER(SEARCH("METSULFURON",L711)),"Metsulfuron",IF(ISNUMBER(SEARCH("CHLORFLUAZURON",L711)),"Chlorfluazuron",IF(ISNUMBER(SEARCH("OMITE",L711)),"Propargite",IF(ISNUMBER(SEARCH("ORIS",L711)),"Amicarbazone",IF(ISNUMBER(SEARCH("AMICARBAZONE",L711)),"Amicarbazone",IF(ISNUMBER(SEARCH("2,4-D",L711)),"2,4-Dichlorophenoxyacetic Acid",IF(ISNUMBER(SEARCH("GLYPHOSATE",L711)),"Glyphosate",IF(ISNUMBER(SEARCH("FOMESAFEN",L711)),"Fomesafen","FIX IT!")))))))))))))</f>
        <v>Fomesafen</v>
      </c>
      <c r="Q711" t="s">
        <v>3215</v>
      </c>
      <c r="R711" t="s">
        <v>3198</v>
      </c>
      <c r="S711">
        <f t="shared" si="42"/>
        <v>4.2013888888888893</v>
      </c>
      <c r="T711" t="s">
        <v>3245</v>
      </c>
      <c r="U711" t="s">
        <v>3244</v>
      </c>
      <c r="V711" t="s">
        <v>3198</v>
      </c>
    </row>
    <row r="712" spans="1:22" ht="22" customHeight="1" x14ac:dyDescent="0.3">
      <c r="A712" s="2">
        <v>43709</v>
      </c>
      <c r="B712" s="16" t="str">
        <f t="shared" si="40"/>
        <v>September, 2019</v>
      </c>
      <c r="C712" s="16" t="str">
        <f t="shared" si="41"/>
        <v>September, 2019´</v>
      </c>
      <c r="D712" s="3" t="s">
        <v>31</v>
      </c>
      <c r="E712" s="11" t="s">
        <v>3320</v>
      </c>
      <c r="F712" s="3" t="s">
        <v>32</v>
      </c>
      <c r="G712" s="3" t="s">
        <v>325</v>
      </c>
      <c r="H712" s="3" t="s">
        <v>122</v>
      </c>
      <c r="I712" s="3" t="s">
        <v>45</v>
      </c>
      <c r="J712" s="3" t="s">
        <v>34</v>
      </c>
      <c r="K712" s="3" t="s">
        <v>187</v>
      </c>
      <c r="L712" s="3" t="s">
        <v>926</v>
      </c>
      <c r="M712" s="4">
        <v>58800</v>
      </c>
      <c r="N712" s="4">
        <v>58.8</v>
      </c>
      <c r="O712" s="4">
        <v>247000</v>
      </c>
      <c r="P712" t="s">
        <v>3220</v>
      </c>
      <c r="Q712" t="s">
        <v>3215</v>
      </c>
      <c r="R712" t="s">
        <v>3198</v>
      </c>
      <c r="S712">
        <f t="shared" si="42"/>
        <v>4.2006802721088432</v>
      </c>
      <c r="T712" t="s">
        <v>3292</v>
      </c>
      <c r="U712" t="s">
        <v>3269</v>
      </c>
      <c r="V712" t="s">
        <v>3216</v>
      </c>
    </row>
    <row r="713" spans="1:22" ht="22" customHeight="1" x14ac:dyDescent="0.3">
      <c r="A713" s="5">
        <v>43709</v>
      </c>
      <c r="B713" s="16" t="str">
        <f t="shared" si="40"/>
        <v>September, 2019</v>
      </c>
      <c r="C713" s="16" t="str">
        <f t="shared" si="41"/>
        <v>September, 2019´</v>
      </c>
      <c r="D713" s="6" t="s">
        <v>31</v>
      </c>
      <c r="E713" s="11" t="s">
        <v>3320</v>
      </c>
      <c r="F713" s="6" t="s">
        <v>56</v>
      </c>
      <c r="G713" s="6" t="s">
        <v>175</v>
      </c>
      <c r="H713" s="6" t="s">
        <v>122</v>
      </c>
      <c r="I713" s="6" t="s">
        <v>45</v>
      </c>
      <c r="J713" s="6" t="s">
        <v>34</v>
      </c>
      <c r="K713" s="6" t="s">
        <v>143</v>
      </c>
      <c r="L713" s="6" t="s">
        <v>576</v>
      </c>
      <c r="M713" s="7">
        <v>21400</v>
      </c>
      <c r="N713" s="7">
        <v>21.4</v>
      </c>
      <c r="O713" s="7">
        <v>141000</v>
      </c>
      <c r="P713" t="str">
        <f>IF(ISNUMBER(SEARCH("BROWSER",L713)),"Picloran",IF(ISNUMBER(SEARCH("NAVIGATOR",L713)),"Picloran",IF(ISNUMBER(SEARCH("BIOZYME",L713)),"Mineral Fertilizer",IF(ISNUMBER(SEARCH("K-FOL",L713)),"Calcium Citrate",IF(ISNUMBER(SEARCH("FOLTRON",L713)),"NPK Fertilizer",IF(ISNUMBER(SEARCH("CYHALOTHRI",L713)),"Cyhalothrin",IF(ISNUMBER(SEARCH("ACEFATO",L713)),"Acephate",IF(ISNUMBER(SEARCH("ACEPHATE",L713)),"Acephate",IF(ISNUMBER(SEARCH("MICROTHIOL",L713)),"Sulfur",IF(ISNUMBER(SEARCH("PROPICONAZOLE",L713)),"Propiconazole",IF(ISNUMBER(SEARCH("METHOMYL",L713)),"Methomyl",IF(ISNUMBER(SEARCH("IMIDACLOPRID",L713)),"Imidacloprid",IF(ISNUMBER(SEARCH("ZONIC",L713)),"Amicarbazone",IF(ISNUMBER(SEARCH("CRESCENDO",L713)),"Triclopyr-Butyric",IF(ISNUMBER(SEARCH("IMAZETHAPYR",L713)),"Imazethapyr",IF(ISNUMBER(SEARCH("TRICLOPYR",L713)),"Triclopyr",IF(ISNUMBER(SEARCH("ISOPROPYLAMINE",L713)),"Isopropylamine",IF(ISNUMBER(SEARCH("ABAMECTIM",L713)),"Abamectin",IF(ISNUMBER(SEARCH("SPERTO",L713)),"Bifenthrin","FIX IT!")))))))))))))))))))</f>
        <v>Methomyl</v>
      </c>
      <c r="Q713" t="s">
        <v>3215</v>
      </c>
      <c r="R713" t="s">
        <v>3243</v>
      </c>
      <c r="S713">
        <f t="shared" si="42"/>
        <v>6.5887850467289724</v>
      </c>
      <c r="T713" t="s">
        <v>3220</v>
      </c>
      <c r="U713" t="s">
        <v>3215</v>
      </c>
      <c r="V713" t="s">
        <v>3198</v>
      </c>
    </row>
    <row r="714" spans="1:22" ht="22" customHeight="1" x14ac:dyDescent="0.3">
      <c r="A714" s="2">
        <v>43709</v>
      </c>
      <c r="B714" s="16" t="str">
        <f t="shared" si="40"/>
        <v>September, 2019</v>
      </c>
      <c r="C714" s="16" t="str">
        <f t="shared" si="41"/>
        <v>September, 2019´</v>
      </c>
      <c r="D714" s="3" t="s">
        <v>31</v>
      </c>
      <c r="E714" s="11" t="s">
        <v>3320</v>
      </c>
      <c r="F714" s="3" t="s">
        <v>56</v>
      </c>
      <c r="G714" s="3" t="s">
        <v>385</v>
      </c>
      <c r="H714" s="3" t="s">
        <v>122</v>
      </c>
      <c r="I714" s="3" t="s">
        <v>45</v>
      </c>
      <c r="J714" s="3" t="s">
        <v>34</v>
      </c>
      <c r="K714" s="3" t="s">
        <v>388</v>
      </c>
      <c r="L714" s="3" t="s">
        <v>964</v>
      </c>
      <c r="M714" s="4">
        <v>24120</v>
      </c>
      <c r="N714" s="4">
        <v>24.12</v>
      </c>
      <c r="O714" s="4">
        <v>552000</v>
      </c>
      <c r="P714" t="s">
        <v>3212</v>
      </c>
      <c r="Q714" t="s">
        <v>3277</v>
      </c>
      <c r="R714" t="s">
        <v>3198</v>
      </c>
      <c r="S714">
        <f t="shared" si="42"/>
        <v>22.885572139303484</v>
      </c>
      <c r="T714" t="s">
        <v>3233</v>
      </c>
      <c r="U714" t="s">
        <v>3284</v>
      </c>
      <c r="V714" t="s">
        <v>3242</v>
      </c>
    </row>
    <row r="715" spans="1:22" ht="22" customHeight="1" x14ac:dyDescent="0.3">
      <c r="A715" s="5">
        <v>43709</v>
      </c>
      <c r="B715" s="16" t="str">
        <f t="shared" si="40"/>
        <v>September, 2019</v>
      </c>
      <c r="C715" s="16" t="str">
        <f t="shared" si="41"/>
        <v>September, 2019´</v>
      </c>
      <c r="D715" s="6" t="s">
        <v>31</v>
      </c>
      <c r="E715" s="11" t="s">
        <v>3320</v>
      </c>
      <c r="F715" s="6" t="s">
        <v>56</v>
      </c>
      <c r="G715" s="6" t="s">
        <v>944</v>
      </c>
      <c r="H715" s="6" t="s">
        <v>122</v>
      </c>
      <c r="I715" s="6" t="s">
        <v>45</v>
      </c>
      <c r="J715" s="6" t="s">
        <v>34</v>
      </c>
      <c r="K715" s="6" t="s">
        <v>361</v>
      </c>
      <c r="L715" s="6" t="s">
        <v>965</v>
      </c>
      <c r="M715" s="7">
        <v>52800</v>
      </c>
      <c r="N715" s="7">
        <v>52.8</v>
      </c>
      <c r="O715" s="7">
        <v>977000</v>
      </c>
      <c r="P715" t="str">
        <f>IF(ISNUMBER(SEARCH("THIRAM",L715)),"Thiram",IF(ISNUMBER(SEARCH("TEBUCONAZOLE",L715)),"Tebuconazole",IF(ISNUMBER(SEARCH("DIMETHYLAMINE",L715)),"Dimethylamine",IF(ISNUMBER(SEARCH("TRINCA",L715)),"Cyhalothrin",IF(ISNUMBER(SEARCH("CYHALOT",L715)),"Cyhalothrin",IF(ISNUMBER(SEARCH("PICLORAM",L715)),"Picloran",IF(ISNUMBER(SEARCH("PROPARGITE",L715)),"Propargite",IF(ISNUMBER(SEARCH("OMEGA",L715)),"Fertilizer",IF(ISNUMBER(SEARCH("ARTYS",L715)),"Dimethylamine",IF(ISNUMBER(SEARCH("ORTHOCIDE",L715)),"Captan","FIX IT!"))))))))))</f>
        <v>Tebuconazole</v>
      </c>
      <c r="Q715" t="s">
        <v>3284</v>
      </c>
      <c r="R715" t="s">
        <v>3242</v>
      </c>
      <c r="S715">
        <f t="shared" si="42"/>
        <v>18.503787878787879</v>
      </c>
      <c r="T715" t="s">
        <v>3205</v>
      </c>
      <c r="U715" t="s">
        <v>3238</v>
      </c>
      <c r="V715" t="s">
        <v>3225</v>
      </c>
    </row>
    <row r="716" spans="1:22" ht="22" customHeight="1" x14ac:dyDescent="0.3">
      <c r="A716" s="2">
        <v>43708</v>
      </c>
      <c r="B716" s="16" t="str">
        <f t="shared" si="40"/>
        <v>August, 2019</v>
      </c>
      <c r="C716" s="16" t="str">
        <f t="shared" si="41"/>
        <v>August, 2019´</v>
      </c>
      <c r="D716" s="3" t="s">
        <v>31</v>
      </c>
      <c r="E716" s="11" t="s">
        <v>3320</v>
      </c>
      <c r="F716" s="3" t="s">
        <v>56</v>
      </c>
      <c r="G716" s="3" t="s">
        <v>656</v>
      </c>
      <c r="H716" s="3" t="s">
        <v>133</v>
      </c>
      <c r="I716" s="3" t="s">
        <v>45</v>
      </c>
      <c r="J716" s="3" t="s">
        <v>34</v>
      </c>
      <c r="K716" s="3" t="s">
        <v>163</v>
      </c>
      <c r="L716" s="3" t="s">
        <v>966</v>
      </c>
      <c r="M716" s="4">
        <v>72720</v>
      </c>
      <c r="N716" s="4">
        <v>72.72</v>
      </c>
      <c r="O716" s="4">
        <v>2787000</v>
      </c>
      <c r="P716" t="str">
        <f>IF(ISNUMBER(SEARCH("NICROSULFURON",L716)),"Nicosulfuron",IF(ISNUMBER(SEARCH("BUTYROLACTONE",L716)),"Butyrolactone",IF(ISNUMBER(SEARCH("MEQUIPAT",L716)),"Mequipat Chloride",IF(ISNUMBER(SEARCH("ENTRINA",L716)),"Bifenthrin",IF(ISNUMBER(SEARCH("ACETAMI",L716)),"Acetamiprid",IF(ISNUMBER(SEARCH("THIODICARB",L716)),"Thiodicarb",IF(ISNUMBER(SEARCH("2 4 D",L716)),"2,4-D Acid",IF(ISNUMBER(SEARCH("CIPERMETRINA",L716)),"Cypermethrin",IF(ISNUMBER(SEARCH("SULFENTRAZONE",L716)),"Sulfenthrazone",IF(ISNUMBER(SEARCH("AKITO",L716)),"Cypermethrin",IF(ISNUMBER(SEARCH("EMINENT",L716)),"Tetraconazole","FIX IT!")))))))))))</f>
        <v>Butyrolactone</v>
      </c>
      <c r="Q716" t="s">
        <v>3215</v>
      </c>
      <c r="R716" t="s">
        <v>3216</v>
      </c>
      <c r="S716">
        <f t="shared" si="42"/>
        <v>38.325082508250823</v>
      </c>
      <c r="T716" t="s">
        <v>3259</v>
      </c>
      <c r="U716" t="s">
        <v>3230</v>
      </c>
      <c r="V716" t="s">
        <v>3225</v>
      </c>
    </row>
    <row r="717" spans="1:22" ht="22" customHeight="1" x14ac:dyDescent="0.3">
      <c r="A717" s="5">
        <v>43708</v>
      </c>
      <c r="B717" s="16" t="str">
        <f t="shared" si="40"/>
        <v>August, 2019</v>
      </c>
      <c r="C717" s="16" t="str">
        <f t="shared" si="41"/>
        <v>August, 2019´</v>
      </c>
      <c r="D717" s="6" t="s">
        <v>31</v>
      </c>
      <c r="E717" s="11" t="s">
        <v>3320</v>
      </c>
      <c r="F717" s="6" t="s">
        <v>32</v>
      </c>
      <c r="G717" s="6" t="s">
        <v>131</v>
      </c>
      <c r="H717" s="6" t="s">
        <v>113</v>
      </c>
      <c r="I717" s="6" t="s">
        <v>45</v>
      </c>
      <c r="J717" s="6" t="s">
        <v>34</v>
      </c>
      <c r="K717" s="6" t="s">
        <v>145</v>
      </c>
      <c r="L717" s="6" t="s">
        <v>560</v>
      </c>
      <c r="M717" s="7">
        <v>17400</v>
      </c>
      <c r="N717" s="7">
        <v>17.399999999999999</v>
      </c>
      <c r="O717" s="7">
        <v>325000</v>
      </c>
      <c r="P717" t="str">
        <f>IF(ISNUMBER(SEARCH("IMAZETAPYR",L717)),"Imazetapyr",IF(ISNUMBER(SEARCH("VITAVAX",L717)),"Carboxin",IF(ISNUMBER(SEARCH("CARBOXIN",L717)),"Carboxin",IF(ISNUMBER(SEARCH("CONDAX",L717)),"Imazetapyr",IF(ISNUMBER(SEARCH("CLETHODIM",L717)),"Clethodim",IF(ISNUMBER(SEARCH("JACARE",L717)),"2,4-D Acid",IF(ISNUMBER(SEARCH("LEOPARD",L717)),"Picloram",IF(ISNUMBER(SEARCH("ZOXYSTROBIN",L717)),"Azoxystrobin",IF(ISNUMBER(SEARCH("MANCOZEB",L717)),"Mancozeb",IF(ISNUMBER(SEARCH("AZOXYS",L717)),"Azoxystrobin",IF(ISNUMBER(SEARCH("FIPRON",L717)),"Fipronil",IF(ISNUMBER(SEARCH("ACEF",L717)),"Acephate",IF(ISNUMBER(SEARCH("ACETAMIPRID",L717)),"Acetamiprid",IF(ISNUMBER(SEARCH("ALUMINIUM PHOSPHIDE",L717)),"Aluminium Phosphide",IF(ISNUMBER(SEARCH("RANMAN",L717)),"Cyazofamid",IF(ISNUMBER(SEARCH("BIFENTRINA",L717)),"Bifenthrin","FIX IT!"))))))))))))))))</f>
        <v>Acetamiprid</v>
      </c>
      <c r="Q717" t="s">
        <v>3234</v>
      </c>
      <c r="R717" t="s">
        <v>3243</v>
      </c>
      <c r="S717">
        <f t="shared" si="42"/>
        <v>18.678160919540229</v>
      </c>
      <c r="T717" t="s">
        <v>3200</v>
      </c>
      <c r="U717" t="s">
        <v>3234</v>
      </c>
      <c r="V717" t="s">
        <v>3225</v>
      </c>
    </row>
    <row r="718" spans="1:22" ht="22" customHeight="1" x14ac:dyDescent="0.3">
      <c r="A718" s="2">
        <v>43708</v>
      </c>
      <c r="B718" s="16" t="str">
        <f t="shared" si="40"/>
        <v>August, 2019</v>
      </c>
      <c r="C718" s="16" t="str">
        <f t="shared" si="41"/>
        <v>August, 2019´</v>
      </c>
      <c r="D718" s="3" t="s">
        <v>107</v>
      </c>
      <c r="E718" s="11" t="s">
        <v>3320</v>
      </c>
      <c r="F718" s="3" t="s">
        <v>56</v>
      </c>
      <c r="G718" s="3" t="s">
        <v>108</v>
      </c>
      <c r="H718" s="3" t="s">
        <v>113</v>
      </c>
      <c r="I718" s="3" t="s">
        <v>45</v>
      </c>
      <c r="J718" s="3" t="s">
        <v>34</v>
      </c>
      <c r="K718" s="3" t="s">
        <v>135</v>
      </c>
      <c r="L718" s="3" t="s">
        <v>967</v>
      </c>
      <c r="M718" s="4">
        <v>22610</v>
      </c>
      <c r="N718" s="4">
        <v>22.61</v>
      </c>
      <c r="O718" s="4">
        <v>4010000</v>
      </c>
      <c r="P718" t="str">
        <f>IF(ISNUMBER(SEARCH("BROWSER",L718)),"Picloran",IF(ISNUMBER(SEARCH("NAVIGATOR",L718)),"Picloran",IF(ISNUMBER(SEARCH("BIOZYME",L718)),"Mineral Fertilizer",IF(ISNUMBER(SEARCH("K-FOL",L718)),"Calcium Citrate",IF(ISNUMBER(SEARCH("FOLTRON",L718)),"NPK Fertilizer",IF(ISNUMBER(SEARCH("CYHALOTHRI",L718)),"Cyhalothrin",IF(ISNUMBER(SEARCH("ACEFATO",L718)),"Acephate",IF(ISNUMBER(SEARCH("ACEPHATE",L718)),"Acephate",IF(ISNUMBER(SEARCH("MICROTHIOL",L718)),"Sulfur",IF(ISNUMBER(SEARCH("PROPICONAZOLE",L718)),"Propiconazole",IF(ISNUMBER(SEARCH("METHOMYL",L718)),"Methomyl",IF(ISNUMBER(SEARCH("IMIDACLOPRID",L718)),"Imidacloprid",IF(ISNUMBER(SEARCH("ZONIC",L718)),"Amicarbazone",IF(ISNUMBER(SEARCH("CRESCENDO",L718)),"Triclopyr-Butyric",IF(ISNUMBER(SEARCH("IMAZETHAPYR",L718)),"Imazethapyr",IF(ISNUMBER(SEARCH("TRICLOPYR",L718)),"Triclopyr",IF(ISNUMBER(SEARCH("ISOPROPYLAMINE",L718)),"Isopropylamine",IF(ISNUMBER(SEARCH("ABAMECTIM",L718)),"Abamectin",IF(ISNUMBER(SEARCH("SPERTO",L718)),"Bifenthrin","FIX IT!")))))))))))))))))))</f>
        <v>Cyhalothrin</v>
      </c>
      <c r="Q718" t="s">
        <v>3248</v>
      </c>
      <c r="R718" t="s">
        <v>3237</v>
      </c>
      <c r="S718">
        <f t="shared" si="42"/>
        <v>177.35515258735072</v>
      </c>
      <c r="T718" t="s">
        <v>3200</v>
      </c>
      <c r="U718" t="s">
        <v>3234</v>
      </c>
      <c r="V718" t="s">
        <v>3225</v>
      </c>
    </row>
    <row r="719" spans="1:22" ht="22" customHeight="1" x14ac:dyDescent="0.3">
      <c r="A719" s="5">
        <v>43707</v>
      </c>
      <c r="B719" s="16" t="str">
        <f t="shared" si="40"/>
        <v>August, 2019</v>
      </c>
      <c r="C719" s="16" t="str">
        <f t="shared" si="41"/>
        <v>August, 2019´</v>
      </c>
      <c r="D719" s="6" t="s">
        <v>31</v>
      </c>
      <c r="E719" s="11" t="s">
        <v>3320</v>
      </c>
      <c r="F719" s="6" t="s">
        <v>32</v>
      </c>
      <c r="G719" s="6" t="s">
        <v>588</v>
      </c>
      <c r="H719" s="6" t="s">
        <v>102</v>
      </c>
      <c r="I719" s="6" t="s">
        <v>45</v>
      </c>
      <c r="J719" s="6" t="s">
        <v>34</v>
      </c>
      <c r="K719" s="6" t="s">
        <v>105</v>
      </c>
      <c r="L719" s="6" t="s">
        <v>781</v>
      </c>
      <c r="M719" s="7">
        <v>116212</v>
      </c>
      <c r="N719" s="7">
        <v>116.21</v>
      </c>
      <c r="O719" s="7">
        <v>1254000</v>
      </c>
      <c r="P719" t="str">
        <f>IF(ISNUMBER(SEARCH("BROWSER",L719)),"Picloran",IF(ISNUMBER(SEARCH("NAVIGATOR",L719)),"Picloran",IF(ISNUMBER(SEARCH("BIOZYME",L719)),"Mineral Fertilizer",IF(ISNUMBER(SEARCH("K-FOL",L719)),"Calcium Citrate",IF(ISNUMBER(SEARCH("FOLTRON",L719)),"NPK Fertilizer",IF(ISNUMBER(SEARCH("CYHALOTHRI",L719)),"Cyhalothrin",IF(ISNUMBER(SEARCH("ACEFATO",L719)),"Acephate",IF(ISNUMBER(SEARCH("ACEPHATE",L719)),"Acephate",IF(ISNUMBER(SEARCH("MICROTHIOL",L719)),"Sulfur",IF(ISNUMBER(SEARCH("PROPICONAZOLE",L719)),"Propiconazole",IF(ISNUMBER(SEARCH("METHOMYL",L719)),"Methomyl",IF(ISNUMBER(SEARCH("IMIDACLOPRID",L719)),"Imidacloprid",IF(ISNUMBER(SEARCH("ZONIC",L719)),"Amicarbazone",IF(ISNUMBER(SEARCH("CRESCENDO",L719)),"Triclopyr-Butyric",IF(ISNUMBER(SEARCH("IMAZETHAPYR",L719)),"Imazethapyr",IF(ISNUMBER(SEARCH("TRICLOPYR",L719)),"Triclopyr",IF(ISNUMBER(SEARCH("ISOPROPYLAMINE",L719)),"Isopropylamine",IF(ISNUMBER(SEARCH("ABAMECTIM",L719)),"Abamectin",IF(ISNUMBER(SEARCH("SPERTO",L719)),"Bifenthrin","FIX IT!")))))))))))))))))))</f>
        <v>Sulfur</v>
      </c>
      <c r="Q719" t="s">
        <v>3279</v>
      </c>
      <c r="R719" t="s">
        <v>3216</v>
      </c>
      <c r="S719">
        <f t="shared" si="42"/>
        <v>10.790624031941624</v>
      </c>
      <c r="T719" t="s">
        <v>3297</v>
      </c>
      <c r="U719" t="s">
        <v>3281</v>
      </c>
      <c r="V719" t="s">
        <v>3198</v>
      </c>
    </row>
    <row r="720" spans="1:22" ht="22" customHeight="1" x14ac:dyDescent="0.3">
      <c r="A720" s="2">
        <v>43707</v>
      </c>
      <c r="B720" s="16" t="str">
        <f t="shared" si="40"/>
        <v>August, 2019</v>
      </c>
      <c r="C720" s="16" t="str">
        <f t="shared" si="41"/>
        <v>August, 2019´</v>
      </c>
      <c r="D720" s="3" t="s">
        <v>31</v>
      </c>
      <c r="E720" s="11" t="s">
        <v>3320</v>
      </c>
      <c r="F720" s="3" t="s">
        <v>32</v>
      </c>
      <c r="G720" s="3" t="s">
        <v>579</v>
      </c>
      <c r="H720" s="3" t="s">
        <v>968</v>
      </c>
      <c r="I720" s="3" t="s">
        <v>45</v>
      </c>
      <c r="J720" s="3" t="s">
        <v>34</v>
      </c>
      <c r="K720" s="3" t="s">
        <v>145</v>
      </c>
      <c r="L720" s="3" t="s">
        <v>970</v>
      </c>
      <c r="M720" s="4">
        <v>16344</v>
      </c>
      <c r="N720" s="4">
        <v>16.34</v>
      </c>
      <c r="O720" s="4">
        <v>305000</v>
      </c>
      <c r="P720" t="str">
        <f>IF(ISNUMBER(SEARCH("IMAZETAPYR",L720)),"Imazetapyr",IF(ISNUMBER(SEARCH("VITAVAX",L720)),"Carboxin",IF(ISNUMBER(SEARCH("CARBOXIN",L720)),"Carboxin",IF(ISNUMBER(SEARCH("CONDAX",L720)),"Imazetapyr",IF(ISNUMBER(SEARCH("CLETHODIM",L720)),"Clethodim",IF(ISNUMBER(SEARCH("JACARE",L720)),"2,4-D Acid",IF(ISNUMBER(SEARCH("LEOPARD",L720)),"Picloram",IF(ISNUMBER(SEARCH("ZOXYSTROBIN",L720)),"Azoxystrobin",IF(ISNUMBER(SEARCH("MANCOZEB",L720)),"Mancozeb",IF(ISNUMBER(SEARCH("AZOXYS",L720)),"Azoxystrobin",IF(ISNUMBER(SEARCH("FIPRON",L720)),"Fipronil",IF(ISNUMBER(SEARCH("ACEF",L720)),"Acephate",IF(ISNUMBER(SEARCH("ACETAMIPRID",L720)),"Acetamiprid",IF(ISNUMBER(SEARCH("ALUMINIUM PHOSPHIDE",L720)),"Aluminium Phosphide",IF(ISNUMBER(SEARCH("RANMAN",L720)),"Cyazofamid",IF(ISNUMBER(SEARCH("BIFENTRINA",L720)),"Bifenthrin","FIX IT!"))))))))))))))))</f>
        <v>Acetamiprid</v>
      </c>
      <c r="Q720" t="s">
        <v>3234</v>
      </c>
      <c r="R720" t="s">
        <v>3243</v>
      </c>
      <c r="S720">
        <f t="shared" si="42"/>
        <v>18.661282427802252</v>
      </c>
      <c r="T720" t="s">
        <v>3292</v>
      </c>
      <c r="U720" t="s">
        <v>3269</v>
      </c>
      <c r="V720" t="s">
        <v>3216</v>
      </c>
    </row>
    <row r="721" spans="1:22" ht="22" customHeight="1" x14ac:dyDescent="0.3">
      <c r="A721" s="5">
        <v>43707</v>
      </c>
      <c r="B721" s="16" t="str">
        <f t="shared" si="40"/>
        <v>August, 2019</v>
      </c>
      <c r="C721" s="16" t="str">
        <f t="shared" si="41"/>
        <v>August, 2019´</v>
      </c>
      <c r="D721" s="6" t="s">
        <v>31</v>
      </c>
      <c r="E721" s="11" t="s">
        <v>3320</v>
      </c>
      <c r="F721" s="6" t="s">
        <v>32</v>
      </c>
      <c r="G721" s="6" t="s">
        <v>244</v>
      </c>
      <c r="H721" s="6" t="s">
        <v>474</v>
      </c>
      <c r="I721" s="6" t="s">
        <v>45</v>
      </c>
      <c r="J721" s="6" t="s">
        <v>34</v>
      </c>
      <c r="K721" s="6" t="s">
        <v>187</v>
      </c>
      <c r="L721" s="6" t="s">
        <v>759</v>
      </c>
      <c r="M721" s="7">
        <v>48800</v>
      </c>
      <c r="N721" s="7">
        <v>48.8</v>
      </c>
      <c r="O721" s="7">
        <v>613000</v>
      </c>
      <c r="P721" t="str">
        <f>IF(ISNUMBER(SEARCH("GLIFOSATO",L721)),"Glyphosate",IF(ISNUMBER(SEARCH("TRICLON",L721)),"Triclopyr",IF(ISNUMBER(SEARCH("ABAMECTIN",L721)),"Abamectin",IF(ISNUMBER(SEARCH("ANCOSAR",L721)),"Sodium Hydrogen Methylarsonate",IF(ISNUMBER(SEARCH("PERITO",L721)),"Acephate","FIX IT!")))))</f>
        <v>Sodium Hydrogen Methylarsonate</v>
      </c>
      <c r="Q721" t="s">
        <v>3281</v>
      </c>
      <c r="R721" t="s">
        <v>3198</v>
      </c>
      <c r="S721">
        <f t="shared" si="42"/>
        <v>12.561475409836065</v>
      </c>
      <c r="T721" t="s">
        <v>3233</v>
      </c>
      <c r="U721" t="s">
        <v>3284</v>
      </c>
      <c r="V721" t="s">
        <v>3242</v>
      </c>
    </row>
    <row r="722" spans="1:22" ht="22" customHeight="1" x14ac:dyDescent="0.3">
      <c r="A722" s="2">
        <v>43707</v>
      </c>
      <c r="B722" s="16" t="str">
        <f t="shared" si="40"/>
        <v>August, 2019</v>
      </c>
      <c r="C722" s="16" t="str">
        <f t="shared" si="41"/>
        <v>August, 2019´</v>
      </c>
      <c r="D722" s="3" t="s">
        <v>31</v>
      </c>
      <c r="E722" s="11" t="s">
        <v>3320</v>
      </c>
      <c r="F722" s="3" t="s">
        <v>32</v>
      </c>
      <c r="G722" s="3" t="s">
        <v>579</v>
      </c>
      <c r="H722" s="3" t="s">
        <v>968</v>
      </c>
      <c r="I722" s="3" t="s">
        <v>45</v>
      </c>
      <c r="J722" s="3" t="s">
        <v>34</v>
      </c>
      <c r="K722" s="3" t="s">
        <v>145</v>
      </c>
      <c r="L722" s="3" t="s">
        <v>970</v>
      </c>
      <c r="M722" s="4">
        <v>16344</v>
      </c>
      <c r="N722" s="4">
        <v>16.34</v>
      </c>
      <c r="O722" s="4">
        <v>305000</v>
      </c>
      <c r="P722" t="str">
        <f>IF(ISNUMBER(SEARCH("IMAZETAPYR",L722)),"Imazetapyr",IF(ISNUMBER(SEARCH("VITAVAX",L722)),"Carboxin",IF(ISNUMBER(SEARCH("CARBOXIN",L722)),"Carboxin",IF(ISNUMBER(SEARCH("CONDAX",L722)),"Imazetapyr",IF(ISNUMBER(SEARCH("CLETHODIM",L722)),"Clethodim",IF(ISNUMBER(SEARCH("JACARE",L722)),"2,4-D Acid",IF(ISNUMBER(SEARCH("LEOPARD",L722)),"Picloram",IF(ISNUMBER(SEARCH("ZOXYSTROBIN",L722)),"Azoxystrobin",IF(ISNUMBER(SEARCH("MANCOZEB",L722)),"Mancozeb",IF(ISNUMBER(SEARCH("AZOXYS",L722)),"Azoxystrobin",IF(ISNUMBER(SEARCH("FIPRON",L722)),"Fipronil",IF(ISNUMBER(SEARCH("ACEF",L722)),"Acephate",IF(ISNUMBER(SEARCH("ACETAMIPRID",L722)),"Acetamiprid",IF(ISNUMBER(SEARCH("ALUMINIUM PHOSPHIDE",L722)),"Aluminium Phosphide",IF(ISNUMBER(SEARCH("RANMAN",L722)),"Cyazofamid",IF(ISNUMBER(SEARCH("BIFENTRINA",L722)),"Bifenthrin","FIX IT!"))))))))))))))))</f>
        <v>Acetamiprid</v>
      </c>
      <c r="Q722" t="s">
        <v>3234</v>
      </c>
      <c r="R722" t="s">
        <v>3243</v>
      </c>
      <c r="S722">
        <f t="shared" si="42"/>
        <v>18.661282427802252</v>
      </c>
      <c r="T722" t="s">
        <v>3245</v>
      </c>
      <c r="U722" t="s">
        <v>3244</v>
      </c>
      <c r="V722" t="s">
        <v>3198</v>
      </c>
    </row>
    <row r="723" spans="1:22" ht="22" customHeight="1" x14ac:dyDescent="0.3">
      <c r="A723" s="5">
        <v>43704</v>
      </c>
      <c r="B723" s="16" t="str">
        <f t="shared" si="40"/>
        <v>August, 2019</v>
      </c>
      <c r="C723" s="16" t="str">
        <f t="shared" si="41"/>
        <v>August, 2019´</v>
      </c>
      <c r="D723" s="6" t="s">
        <v>31</v>
      </c>
      <c r="E723" s="11" t="s">
        <v>3320</v>
      </c>
      <c r="F723" s="6" t="s">
        <v>56</v>
      </c>
      <c r="G723" s="6" t="s">
        <v>870</v>
      </c>
      <c r="H723" s="6" t="s">
        <v>122</v>
      </c>
      <c r="I723" s="6" t="s">
        <v>45</v>
      </c>
      <c r="J723" s="6" t="s">
        <v>34</v>
      </c>
      <c r="K723" s="6" t="s">
        <v>872</v>
      </c>
      <c r="L723" s="6" t="s">
        <v>873</v>
      </c>
      <c r="M723" s="7">
        <v>9900</v>
      </c>
      <c r="N723" s="7">
        <v>9.9</v>
      </c>
      <c r="O723" s="7">
        <v>80800</v>
      </c>
      <c r="P723" t="s">
        <v>3265</v>
      </c>
      <c r="Q723" t="str">
        <f>VLOOKUP(P723,T:V,2,FALSE)</f>
        <v>Not Identified</v>
      </c>
      <c r="R723" t="str">
        <f>VLOOKUP(Q723,U:W,2,FALSE)</f>
        <v>Fungicide</v>
      </c>
      <c r="S723">
        <f t="shared" si="42"/>
        <v>8.1616161616161609</v>
      </c>
      <c r="T723" t="s">
        <v>3222</v>
      </c>
      <c r="U723" t="s">
        <v>3215</v>
      </c>
      <c r="V723" t="s">
        <v>3225</v>
      </c>
    </row>
    <row r="724" spans="1:22" ht="22" customHeight="1" x14ac:dyDescent="0.3">
      <c r="A724" s="2">
        <v>43704</v>
      </c>
      <c r="B724" s="16" t="str">
        <f t="shared" si="40"/>
        <v>August, 2019</v>
      </c>
      <c r="C724" s="16" t="str">
        <f t="shared" si="41"/>
        <v>August, 2019´</v>
      </c>
      <c r="D724" s="3" t="s">
        <v>31</v>
      </c>
      <c r="E724" s="11" t="s">
        <v>3320</v>
      </c>
      <c r="F724" s="3" t="s">
        <v>56</v>
      </c>
      <c r="G724" s="3" t="s">
        <v>127</v>
      </c>
      <c r="H724" s="3" t="s">
        <v>122</v>
      </c>
      <c r="I724" s="3" t="s">
        <v>45</v>
      </c>
      <c r="J724" s="3" t="s">
        <v>34</v>
      </c>
      <c r="K724" s="3" t="s">
        <v>143</v>
      </c>
      <c r="L724" s="3" t="s">
        <v>576</v>
      </c>
      <c r="M724" s="4">
        <v>21600</v>
      </c>
      <c r="N724" s="4">
        <v>21.6</v>
      </c>
      <c r="O724" s="4">
        <v>135000</v>
      </c>
      <c r="P724" t="str">
        <f>IF(ISNUMBER(SEARCH("BROWSER",L724)),"Picloran",IF(ISNUMBER(SEARCH("NAVIGATOR",L724)),"Picloran",IF(ISNUMBER(SEARCH("BIOZYME",L724)),"Mineral Fertilizer",IF(ISNUMBER(SEARCH("K-FOL",L724)),"Calcium Citrate",IF(ISNUMBER(SEARCH("FOLTRON",L724)),"NPK Fertilizer",IF(ISNUMBER(SEARCH("CYHALOTHRI",L724)),"Cyhalothrin",IF(ISNUMBER(SEARCH("ACEFATO",L724)),"Acephate",IF(ISNUMBER(SEARCH("ACEPHATE",L724)),"Acephate",IF(ISNUMBER(SEARCH("MICROTHIOL",L724)),"Sulfur",IF(ISNUMBER(SEARCH("PROPICONAZOLE",L724)),"Propiconazole",IF(ISNUMBER(SEARCH("METHOMYL",L724)),"Methomyl",IF(ISNUMBER(SEARCH("IMIDACLOPRID",L724)),"Imidacloprid",IF(ISNUMBER(SEARCH("ZONIC",L724)),"Amicarbazone",IF(ISNUMBER(SEARCH("CRESCENDO",L724)),"Triclopyr-Butyric",IF(ISNUMBER(SEARCH("IMAZETHAPYR",L724)),"Imazethapyr",IF(ISNUMBER(SEARCH("TRICLOPYR",L724)),"Triclopyr",IF(ISNUMBER(SEARCH("ISOPROPYLAMINE",L724)),"Isopropylamine",IF(ISNUMBER(SEARCH("ABAMECTIM",L724)),"Abamectin",IF(ISNUMBER(SEARCH("SPERTO",L724)),"Bifenthrin","FIX IT!")))))))))))))))))))</f>
        <v>Methomyl</v>
      </c>
      <c r="Q724" t="s">
        <v>3215</v>
      </c>
      <c r="R724" t="s">
        <v>3243</v>
      </c>
      <c r="S724">
        <f t="shared" si="42"/>
        <v>6.25</v>
      </c>
      <c r="T724" t="s">
        <v>3294</v>
      </c>
      <c r="U724" t="s">
        <v>3215</v>
      </c>
      <c r="V724" t="s">
        <v>3243</v>
      </c>
    </row>
    <row r="725" spans="1:22" ht="22" customHeight="1" x14ac:dyDescent="0.3">
      <c r="A725" s="5">
        <v>43704</v>
      </c>
      <c r="B725" s="16" t="str">
        <f t="shared" si="40"/>
        <v>August, 2019</v>
      </c>
      <c r="C725" s="16" t="str">
        <f t="shared" si="41"/>
        <v>August, 2019´</v>
      </c>
      <c r="D725" s="6" t="s">
        <v>31</v>
      </c>
      <c r="E725" s="11" t="s">
        <v>3320</v>
      </c>
      <c r="F725" s="6" t="s">
        <v>56</v>
      </c>
      <c r="G725" s="6" t="s">
        <v>127</v>
      </c>
      <c r="H725" s="6" t="s">
        <v>122</v>
      </c>
      <c r="I725" s="6" t="s">
        <v>45</v>
      </c>
      <c r="J725" s="6" t="s">
        <v>34</v>
      </c>
      <c r="K725" s="6" t="s">
        <v>145</v>
      </c>
      <c r="L725" s="6" t="s">
        <v>951</v>
      </c>
      <c r="M725" s="7">
        <v>34560</v>
      </c>
      <c r="N725" s="7">
        <v>34.56</v>
      </c>
      <c r="O725" s="7">
        <v>327000</v>
      </c>
      <c r="P725" t="str">
        <f>IF(ISNUMBER(SEARCH("BIORISK",L725)),"Fertilizer",IF(ISNUMBER(SEARCH("DIFLUBENZURON",L725)),"Diflubenzuron",IF(ISNUMBER(SEARCH("K-TIONIC",L725)),"Fulvic Acids Fertilizers",IF(ISNUMBER(SEARCH("INICIATE",L725)),"Fipronil",IF(ISNUMBER(SEARCH("FIPRONIL",L725)),"Fipronil",IF(ISNUMBER(SEARCH("STAGE",L725)),"Clomazone",IF(ISNUMBER(SEARCH("CLOMAZONE",L725)),"Clomazone",IF(ISNUMBER(SEARCH("UNIMARK",L725)),"Metribuzin",IF(ISNUMBER(SEARCH("RIBUZIN",L725)),"Metribuzin",IF(ISNUMBER(SEARCH("UNITOP",L725)),"Not Identified","FIX IT!"))))))))))</f>
        <v>Diflubenzuron</v>
      </c>
      <c r="Q725" t="s">
        <v>3215</v>
      </c>
      <c r="R725" t="s">
        <v>3253</v>
      </c>
      <c r="S725">
        <f t="shared" si="42"/>
        <v>9.4618055555555554</v>
      </c>
      <c r="T725" t="s">
        <v>3200</v>
      </c>
      <c r="U725" t="s">
        <v>3234</v>
      </c>
      <c r="V725" t="s">
        <v>3225</v>
      </c>
    </row>
    <row r="726" spans="1:22" ht="22" customHeight="1" x14ac:dyDescent="0.3">
      <c r="A726" s="2">
        <v>43703</v>
      </c>
      <c r="B726" s="16" t="str">
        <f t="shared" si="40"/>
        <v>August, 2019</v>
      </c>
      <c r="C726" s="16" t="str">
        <f t="shared" si="41"/>
        <v>August, 2019´</v>
      </c>
      <c r="D726" s="3" t="s">
        <v>31</v>
      </c>
      <c r="E726" s="11" t="s">
        <v>3320</v>
      </c>
      <c r="F726" s="3" t="s">
        <v>56</v>
      </c>
      <c r="G726" s="3" t="s">
        <v>127</v>
      </c>
      <c r="H726" s="3" t="s">
        <v>122</v>
      </c>
      <c r="I726" s="3" t="s">
        <v>45</v>
      </c>
      <c r="J726" s="3" t="s">
        <v>34</v>
      </c>
      <c r="K726" s="3" t="s">
        <v>154</v>
      </c>
      <c r="L726" s="3" t="s">
        <v>918</v>
      </c>
      <c r="M726" s="4">
        <v>13890</v>
      </c>
      <c r="N726" s="4">
        <v>13.89</v>
      </c>
      <c r="O726" s="4">
        <v>365000</v>
      </c>
      <c r="P726" t="s">
        <v>3210</v>
      </c>
      <c r="Q726" t="s">
        <v>3267</v>
      </c>
      <c r="R726" t="s">
        <v>3237</v>
      </c>
      <c r="S726">
        <f t="shared" si="42"/>
        <v>26.277897768178544</v>
      </c>
      <c r="T726" t="s">
        <v>3200</v>
      </c>
      <c r="U726" t="s">
        <v>3234</v>
      </c>
      <c r="V726" t="s">
        <v>3225</v>
      </c>
    </row>
    <row r="727" spans="1:22" ht="22" customHeight="1" x14ac:dyDescent="0.3">
      <c r="A727" s="5">
        <v>43702</v>
      </c>
      <c r="B727" s="16" t="str">
        <f t="shared" si="40"/>
        <v>August, 2019</v>
      </c>
      <c r="C727" s="16" t="str">
        <f t="shared" si="41"/>
        <v>August, 2019´</v>
      </c>
      <c r="D727" s="6" t="s">
        <v>31</v>
      </c>
      <c r="E727" s="11" t="s">
        <v>3320</v>
      </c>
      <c r="F727" s="6" t="s">
        <v>56</v>
      </c>
      <c r="G727" s="6" t="s">
        <v>127</v>
      </c>
      <c r="H727" s="6" t="s">
        <v>122</v>
      </c>
      <c r="I727" s="6" t="s">
        <v>45</v>
      </c>
      <c r="J727" s="6" t="s">
        <v>34</v>
      </c>
      <c r="K727" s="6" t="s">
        <v>143</v>
      </c>
      <c r="L727" s="6" t="s">
        <v>576</v>
      </c>
      <c r="M727" s="7">
        <v>21600</v>
      </c>
      <c r="N727" s="7">
        <v>21.6</v>
      </c>
      <c r="O727" s="7">
        <v>135000</v>
      </c>
      <c r="P727" t="str">
        <f>IF(ISNUMBER(SEARCH("BROWSER",L727)),"Picloran",IF(ISNUMBER(SEARCH("NAVIGATOR",L727)),"Picloran",IF(ISNUMBER(SEARCH("BIOZYME",L727)),"Mineral Fertilizer",IF(ISNUMBER(SEARCH("K-FOL",L727)),"Calcium Citrate",IF(ISNUMBER(SEARCH("FOLTRON",L727)),"NPK Fertilizer",IF(ISNUMBER(SEARCH("CYHALOTHRI",L727)),"Cyhalothrin",IF(ISNUMBER(SEARCH("ACEFATO",L727)),"Acephate",IF(ISNUMBER(SEARCH("ACEPHATE",L727)),"Acephate",IF(ISNUMBER(SEARCH("MICROTHIOL",L727)),"Sulfur",IF(ISNUMBER(SEARCH("PROPICONAZOLE",L727)),"Propiconazole",IF(ISNUMBER(SEARCH("METHOMYL",L727)),"Methomyl",IF(ISNUMBER(SEARCH("IMIDACLOPRID",L727)),"Imidacloprid",IF(ISNUMBER(SEARCH("ZONIC",L727)),"Amicarbazone",IF(ISNUMBER(SEARCH("CRESCENDO",L727)),"Triclopyr-Butyric",IF(ISNUMBER(SEARCH("IMAZETHAPYR",L727)),"Imazethapyr",IF(ISNUMBER(SEARCH("TRICLOPYR",L727)),"Triclopyr",IF(ISNUMBER(SEARCH("ISOPROPYLAMINE",L727)),"Isopropylamine",IF(ISNUMBER(SEARCH("ABAMECTIM",L727)),"Abamectin",IF(ISNUMBER(SEARCH("SPERTO",L727)),"Bifenthrin","FIX IT!")))))))))))))))))))</f>
        <v>Methomyl</v>
      </c>
      <c r="Q727" t="s">
        <v>3215</v>
      </c>
      <c r="R727" t="s">
        <v>3243</v>
      </c>
      <c r="S727">
        <f t="shared" si="42"/>
        <v>6.25</v>
      </c>
      <c r="T727" t="s">
        <v>3205</v>
      </c>
      <c r="U727" t="s">
        <v>3238</v>
      </c>
      <c r="V727" t="s">
        <v>3225</v>
      </c>
    </row>
    <row r="728" spans="1:22" ht="22" customHeight="1" x14ac:dyDescent="0.3">
      <c r="A728" s="2">
        <v>43701</v>
      </c>
      <c r="B728" s="16" t="str">
        <f t="shared" si="40"/>
        <v>August, 2019</v>
      </c>
      <c r="C728" s="16" t="str">
        <f t="shared" si="41"/>
        <v>August, 2019´</v>
      </c>
      <c r="D728" s="3" t="s">
        <v>31</v>
      </c>
      <c r="E728" s="11" t="s">
        <v>3320</v>
      </c>
      <c r="F728" s="3" t="s">
        <v>32</v>
      </c>
      <c r="G728" s="3" t="s">
        <v>131</v>
      </c>
      <c r="H728" s="3" t="s">
        <v>113</v>
      </c>
      <c r="I728" s="3" t="s">
        <v>45</v>
      </c>
      <c r="J728" s="3" t="s">
        <v>34</v>
      </c>
      <c r="K728" s="3" t="s">
        <v>145</v>
      </c>
      <c r="L728" s="3" t="s">
        <v>560</v>
      </c>
      <c r="M728" s="4">
        <v>17400</v>
      </c>
      <c r="N728" s="4">
        <v>17.399999999999999</v>
      </c>
      <c r="O728" s="4">
        <v>325000</v>
      </c>
      <c r="P728" t="str">
        <f>IF(ISNUMBER(SEARCH("IMAZETAPYR",L728)),"Imazetapyr",IF(ISNUMBER(SEARCH("VITAVAX",L728)),"Carboxin",IF(ISNUMBER(SEARCH("CARBOXIN",L728)),"Carboxin",IF(ISNUMBER(SEARCH("CONDAX",L728)),"Imazetapyr",IF(ISNUMBER(SEARCH("CLETHODIM",L728)),"Clethodim",IF(ISNUMBER(SEARCH("JACARE",L728)),"2,4-D Acid",IF(ISNUMBER(SEARCH("LEOPARD",L728)),"Picloram",IF(ISNUMBER(SEARCH("ZOXYSTROBIN",L728)),"Azoxystrobin",IF(ISNUMBER(SEARCH("MANCOZEB",L728)),"Mancozeb",IF(ISNUMBER(SEARCH("AZOXYS",L728)),"Azoxystrobin",IF(ISNUMBER(SEARCH("FIPRON",L728)),"Fipronil",IF(ISNUMBER(SEARCH("ACEF",L728)),"Acephate",IF(ISNUMBER(SEARCH("ACETAMIPRID",L728)),"Acetamiprid",IF(ISNUMBER(SEARCH("ALUMINIUM PHOSPHIDE",L728)),"Aluminium Phosphide",IF(ISNUMBER(SEARCH("RANMAN",L728)),"Cyazofamid",IF(ISNUMBER(SEARCH("BIFENTRINA",L728)),"Bifenthrin","FIX IT!"))))))))))))))))</f>
        <v>Acetamiprid</v>
      </c>
      <c r="Q728" t="s">
        <v>3234</v>
      </c>
      <c r="R728" t="s">
        <v>3243</v>
      </c>
      <c r="S728">
        <f t="shared" si="42"/>
        <v>18.678160919540229</v>
      </c>
      <c r="T728" t="s">
        <v>3200</v>
      </c>
      <c r="U728" t="s">
        <v>3234</v>
      </c>
      <c r="V728" t="s">
        <v>3225</v>
      </c>
    </row>
    <row r="729" spans="1:22" ht="22" customHeight="1" x14ac:dyDescent="0.3">
      <c r="A729" s="5">
        <v>43701</v>
      </c>
      <c r="B729" s="16" t="str">
        <f t="shared" si="40"/>
        <v>August, 2019</v>
      </c>
      <c r="C729" s="16" t="str">
        <f t="shared" si="41"/>
        <v>August, 2019´</v>
      </c>
      <c r="D729" s="6" t="s">
        <v>31</v>
      </c>
      <c r="E729" s="11" t="s">
        <v>3320</v>
      </c>
      <c r="F729" s="6" t="s">
        <v>32</v>
      </c>
      <c r="G729" s="6" t="s">
        <v>579</v>
      </c>
      <c r="H729" s="6" t="s">
        <v>968</v>
      </c>
      <c r="I729" s="6" t="s">
        <v>45</v>
      </c>
      <c r="J729" s="6" t="s">
        <v>34</v>
      </c>
      <c r="K729" s="6" t="s">
        <v>145</v>
      </c>
      <c r="L729" s="6" t="s">
        <v>970</v>
      </c>
      <c r="M729" s="7">
        <v>16344</v>
      </c>
      <c r="N729" s="7">
        <v>16.34</v>
      </c>
      <c r="O729" s="7">
        <v>305000</v>
      </c>
      <c r="P729" t="str">
        <f>IF(ISNUMBER(SEARCH("IMAZETAPYR",L729)),"Imazetapyr",IF(ISNUMBER(SEARCH("VITAVAX",L729)),"Carboxin",IF(ISNUMBER(SEARCH("CARBOXIN",L729)),"Carboxin",IF(ISNUMBER(SEARCH("CONDAX",L729)),"Imazetapyr",IF(ISNUMBER(SEARCH("CLETHODIM",L729)),"Clethodim",IF(ISNUMBER(SEARCH("JACARE",L729)),"2,4-D Acid",IF(ISNUMBER(SEARCH("LEOPARD",L729)),"Picloram",IF(ISNUMBER(SEARCH("ZOXYSTROBIN",L729)),"Azoxystrobin",IF(ISNUMBER(SEARCH("MANCOZEB",L729)),"Mancozeb",IF(ISNUMBER(SEARCH("AZOXYS",L729)),"Azoxystrobin",IF(ISNUMBER(SEARCH("FIPRON",L729)),"Fipronil",IF(ISNUMBER(SEARCH("ACEF",L729)),"Acephate",IF(ISNUMBER(SEARCH("ACETAMIPRID",L729)),"Acetamiprid",IF(ISNUMBER(SEARCH("ALUMINIUM PHOSPHIDE",L729)),"Aluminium Phosphide",IF(ISNUMBER(SEARCH("RANMAN",L729)),"Cyazofamid",IF(ISNUMBER(SEARCH("BIFENTRINA",L729)),"Bifenthrin","FIX IT!"))))))))))))))))</f>
        <v>Acetamiprid</v>
      </c>
      <c r="Q729" t="s">
        <v>3234</v>
      </c>
      <c r="R729" t="s">
        <v>3243</v>
      </c>
      <c r="S729">
        <f t="shared" si="42"/>
        <v>18.661282427802252</v>
      </c>
      <c r="T729" t="s">
        <v>3200</v>
      </c>
      <c r="U729" t="s">
        <v>3234</v>
      </c>
      <c r="V729" t="s">
        <v>3225</v>
      </c>
    </row>
    <row r="730" spans="1:22" ht="22" customHeight="1" x14ac:dyDescent="0.3">
      <c r="A730" s="2">
        <v>43701</v>
      </c>
      <c r="B730" s="16" t="str">
        <f t="shared" si="40"/>
        <v>August, 2019</v>
      </c>
      <c r="C730" s="16" t="str">
        <f t="shared" si="41"/>
        <v>August, 2019´</v>
      </c>
      <c r="D730" s="3" t="s">
        <v>107</v>
      </c>
      <c r="E730" s="11" t="s">
        <v>3320</v>
      </c>
      <c r="F730" s="3" t="s">
        <v>32</v>
      </c>
      <c r="G730" s="3" t="s">
        <v>108</v>
      </c>
      <c r="H730" s="3" t="s">
        <v>133</v>
      </c>
      <c r="I730" s="3" t="s">
        <v>45</v>
      </c>
      <c r="J730" s="3" t="s">
        <v>34</v>
      </c>
      <c r="K730" s="3" t="s">
        <v>971</v>
      </c>
      <c r="L730" s="3" t="s">
        <v>972</v>
      </c>
      <c r="M730" s="4">
        <v>38480</v>
      </c>
      <c r="N730" s="4">
        <v>38.479999999999997</v>
      </c>
      <c r="O730" s="4">
        <v>1027000</v>
      </c>
      <c r="P730" t="s">
        <v>3199</v>
      </c>
      <c r="Q730" t="s">
        <v>3268</v>
      </c>
      <c r="R730" t="s">
        <v>3243</v>
      </c>
      <c r="S730">
        <f t="shared" si="42"/>
        <v>26.689189189189189</v>
      </c>
      <c r="T730" t="s">
        <v>3200</v>
      </c>
      <c r="U730" t="s">
        <v>3234</v>
      </c>
      <c r="V730" t="s">
        <v>3225</v>
      </c>
    </row>
    <row r="731" spans="1:22" ht="22" customHeight="1" x14ac:dyDescent="0.3">
      <c r="A731" s="5">
        <v>43701</v>
      </c>
      <c r="B731" s="16" t="str">
        <f t="shared" si="40"/>
        <v>August, 2019</v>
      </c>
      <c r="C731" s="16" t="str">
        <f t="shared" si="41"/>
        <v>August, 2019´</v>
      </c>
      <c r="D731" s="6" t="s">
        <v>31</v>
      </c>
      <c r="E731" s="11" t="s">
        <v>3320</v>
      </c>
      <c r="F731" s="6" t="s">
        <v>32</v>
      </c>
      <c r="G731" s="6" t="s">
        <v>579</v>
      </c>
      <c r="H731" s="6" t="s">
        <v>968</v>
      </c>
      <c r="I731" s="6" t="s">
        <v>45</v>
      </c>
      <c r="J731" s="6" t="s">
        <v>34</v>
      </c>
      <c r="K731" s="6" t="s">
        <v>145</v>
      </c>
      <c r="L731" s="6" t="s">
        <v>970</v>
      </c>
      <c r="M731" s="7">
        <v>16344</v>
      </c>
      <c r="N731" s="7">
        <v>16.34</v>
      </c>
      <c r="O731" s="7">
        <v>305000</v>
      </c>
      <c r="P731" t="str">
        <f>IF(ISNUMBER(SEARCH("IMAZETAPYR",L731)),"Imazetapyr",IF(ISNUMBER(SEARCH("VITAVAX",L731)),"Carboxin",IF(ISNUMBER(SEARCH("CARBOXIN",L731)),"Carboxin",IF(ISNUMBER(SEARCH("CONDAX",L731)),"Imazetapyr",IF(ISNUMBER(SEARCH("CLETHODIM",L731)),"Clethodim",IF(ISNUMBER(SEARCH("JACARE",L731)),"2,4-D Acid",IF(ISNUMBER(SEARCH("LEOPARD",L731)),"Picloram",IF(ISNUMBER(SEARCH("ZOXYSTROBIN",L731)),"Azoxystrobin",IF(ISNUMBER(SEARCH("MANCOZEB",L731)),"Mancozeb",IF(ISNUMBER(SEARCH("AZOXYS",L731)),"Azoxystrobin",IF(ISNUMBER(SEARCH("FIPRON",L731)),"Fipronil",IF(ISNUMBER(SEARCH("ACEF",L731)),"Acephate",IF(ISNUMBER(SEARCH("ACETAMIPRID",L731)),"Acetamiprid",IF(ISNUMBER(SEARCH("ALUMINIUM PHOSPHIDE",L731)),"Aluminium Phosphide",IF(ISNUMBER(SEARCH("RANMAN",L731)),"Cyazofamid",IF(ISNUMBER(SEARCH("BIFENTRINA",L731)),"Bifenthrin","FIX IT!"))))))))))))))))</f>
        <v>Acetamiprid</v>
      </c>
      <c r="Q731" t="s">
        <v>3234</v>
      </c>
      <c r="R731" t="s">
        <v>3243</v>
      </c>
      <c r="S731">
        <f t="shared" si="42"/>
        <v>18.661282427802252</v>
      </c>
      <c r="T731" t="s">
        <v>3226</v>
      </c>
      <c r="U731" t="s">
        <v>3261</v>
      </c>
      <c r="V731" t="s">
        <v>3243</v>
      </c>
    </row>
    <row r="732" spans="1:22" ht="22" customHeight="1" x14ac:dyDescent="0.3">
      <c r="A732" s="2">
        <v>43701</v>
      </c>
      <c r="B732" s="16" t="str">
        <f t="shared" si="40"/>
        <v>August, 2019</v>
      </c>
      <c r="C732" s="16" t="str">
        <f t="shared" si="41"/>
        <v>August, 2019´</v>
      </c>
      <c r="D732" s="3" t="s">
        <v>107</v>
      </c>
      <c r="E732" s="11" t="s">
        <v>3320</v>
      </c>
      <c r="F732" s="3" t="s">
        <v>32</v>
      </c>
      <c r="G732" s="3" t="s">
        <v>108</v>
      </c>
      <c r="H732" s="3" t="s">
        <v>113</v>
      </c>
      <c r="I732" s="3" t="s">
        <v>45</v>
      </c>
      <c r="J732" s="3" t="s">
        <v>34</v>
      </c>
      <c r="K732" s="3" t="s">
        <v>187</v>
      </c>
      <c r="L732" s="3" t="s">
        <v>973</v>
      </c>
      <c r="M732" s="4">
        <v>164092</v>
      </c>
      <c r="N732" s="4">
        <v>164.09</v>
      </c>
      <c r="O732" s="4">
        <v>1543000</v>
      </c>
      <c r="P732" t="str">
        <f>IF(ISNUMBER(SEARCH("BIORISK",L732)),"Fertilizer",IF(ISNUMBER(SEARCH("DIFLUBENZURON",L732)),"Diflubenzuron",IF(ISNUMBER(SEARCH("K-TIONIC",L732)),"Fulvic Acids Fertilizers",IF(ISNUMBER(SEARCH("INICIATE",L732)),"Fipronil",IF(ISNUMBER(SEARCH("FIPRONIL",L732)),"Fipronil",IF(ISNUMBER(SEARCH("STAGE",L732)),"Clomazone",IF(ISNUMBER(SEARCH("CLOMAZONE",L732)),"Clomazone",IF(ISNUMBER(SEARCH("UNIMARK",L732)),"Metribuzin",IF(ISNUMBER(SEARCH("RIBUZIN",L732)),"Metribuzin",IF(ISNUMBER(SEARCH("UNITOP",L732)),"Not Identified","FIX IT!"))))))))))</f>
        <v>Clomazone</v>
      </c>
      <c r="Q732" t="s">
        <v>3246</v>
      </c>
      <c r="R732" t="s">
        <v>3198</v>
      </c>
      <c r="S732">
        <f t="shared" si="42"/>
        <v>9.4032615849645325</v>
      </c>
      <c r="T732" t="s">
        <v>3294</v>
      </c>
      <c r="U732" t="s">
        <v>3215</v>
      </c>
      <c r="V732" t="s">
        <v>3243</v>
      </c>
    </row>
    <row r="733" spans="1:22" ht="22" customHeight="1" x14ac:dyDescent="0.3">
      <c r="A733" s="5">
        <v>43701</v>
      </c>
      <c r="B733" s="16" t="str">
        <f t="shared" si="40"/>
        <v>August, 2019</v>
      </c>
      <c r="C733" s="16" t="str">
        <f t="shared" si="41"/>
        <v>August, 2019´</v>
      </c>
      <c r="D733" s="6" t="s">
        <v>107</v>
      </c>
      <c r="E733" s="11" t="s">
        <v>3320</v>
      </c>
      <c r="F733" s="6" t="s">
        <v>32</v>
      </c>
      <c r="G733" s="6" t="s">
        <v>108</v>
      </c>
      <c r="H733" s="6" t="s">
        <v>133</v>
      </c>
      <c r="I733" s="6" t="s">
        <v>45</v>
      </c>
      <c r="J733" s="6" t="s">
        <v>34</v>
      </c>
      <c r="K733" s="6" t="s">
        <v>145</v>
      </c>
      <c r="L733" s="6" t="s">
        <v>974</v>
      </c>
      <c r="M733" s="7">
        <v>22080</v>
      </c>
      <c r="N733" s="7">
        <v>22.08</v>
      </c>
      <c r="O733" s="7">
        <v>412000</v>
      </c>
      <c r="P733" t="str">
        <f>IF(ISNUMBER(SEARCH("BIORISK",L733)),"Fertilizer",IF(ISNUMBER(SEARCH("DIFLUBENZURON",L733)),"Diflubenzuron",IF(ISNUMBER(SEARCH("K-TIONIC",L733)),"Fulvic Acids Fertilizers",IF(ISNUMBER(SEARCH("INICIATE",L733)),"Fipronil",IF(ISNUMBER(SEARCH("FIPRONIL",L733)),"Fipronil",IF(ISNUMBER(SEARCH("STAGE",L733)),"Clomazone",IF(ISNUMBER(SEARCH("CLOMAZONE",L733)),"Clomazone",IF(ISNUMBER(SEARCH("UNIMARK",L733)),"Metribuzin",IF(ISNUMBER(SEARCH("RIBUZIN",L733)),"Metribuzin",IF(ISNUMBER(SEARCH("UNITOP",L733)),"Not Identified","FIX IT!"))))))))))</f>
        <v>Fipronil</v>
      </c>
      <c r="Q733" t="s">
        <v>3261</v>
      </c>
      <c r="R733" t="s">
        <v>3243</v>
      </c>
      <c r="S733">
        <f t="shared" si="42"/>
        <v>18.659420289855074</v>
      </c>
      <c r="T733" t="s">
        <v>3211</v>
      </c>
      <c r="U733" t="s">
        <v>3270</v>
      </c>
      <c r="V733" t="s">
        <v>3198</v>
      </c>
    </row>
    <row r="734" spans="1:22" ht="22" customHeight="1" x14ac:dyDescent="0.3">
      <c r="A734" s="2">
        <v>43701</v>
      </c>
      <c r="B734" s="16" t="str">
        <f t="shared" si="40"/>
        <v>August, 2019</v>
      </c>
      <c r="C734" s="16" t="str">
        <f t="shared" si="41"/>
        <v>August, 2019´</v>
      </c>
      <c r="D734" s="3" t="s">
        <v>31</v>
      </c>
      <c r="E734" s="11" t="s">
        <v>3320</v>
      </c>
      <c r="F734" s="3" t="s">
        <v>32</v>
      </c>
      <c r="G734" s="3" t="s">
        <v>200</v>
      </c>
      <c r="H734" s="3" t="s">
        <v>113</v>
      </c>
      <c r="I734" s="3" t="s">
        <v>45</v>
      </c>
      <c r="J734" s="3" t="s">
        <v>34</v>
      </c>
      <c r="K734" s="3" t="s">
        <v>145</v>
      </c>
      <c r="L734" s="3" t="s">
        <v>975</v>
      </c>
      <c r="M734" s="4">
        <v>115500</v>
      </c>
      <c r="N734" s="4">
        <v>115.5</v>
      </c>
      <c r="O734" s="4">
        <v>2154000</v>
      </c>
      <c r="P734" t="s">
        <v>3205</v>
      </c>
      <c r="Q734" t="str">
        <f>VLOOKUP(P734,T:V,2,FALSE)</f>
        <v>Sperto</v>
      </c>
      <c r="R734" t="s">
        <v>3243</v>
      </c>
      <c r="S734">
        <f t="shared" si="42"/>
        <v>18.649350649350648</v>
      </c>
      <c r="T734" t="s">
        <v>3245</v>
      </c>
      <c r="U734" t="s">
        <v>3244</v>
      </c>
      <c r="V734" t="s">
        <v>3198</v>
      </c>
    </row>
    <row r="735" spans="1:22" ht="22" customHeight="1" x14ac:dyDescent="0.3">
      <c r="A735" s="5">
        <v>43701</v>
      </c>
      <c r="B735" s="16" t="str">
        <f t="shared" si="40"/>
        <v>August, 2019</v>
      </c>
      <c r="C735" s="16" t="str">
        <f t="shared" si="41"/>
        <v>August, 2019´</v>
      </c>
      <c r="D735" s="6" t="s">
        <v>107</v>
      </c>
      <c r="E735" s="11" t="s">
        <v>3320</v>
      </c>
      <c r="F735" s="6" t="s">
        <v>56</v>
      </c>
      <c r="G735" s="6" t="s">
        <v>108</v>
      </c>
      <c r="H735" s="6" t="s">
        <v>133</v>
      </c>
      <c r="I735" s="6" t="s">
        <v>45</v>
      </c>
      <c r="J735" s="6" t="s">
        <v>34</v>
      </c>
      <c r="K735" s="6" t="s">
        <v>135</v>
      </c>
      <c r="L735" s="6" t="s">
        <v>880</v>
      </c>
      <c r="M735" s="7">
        <v>22610</v>
      </c>
      <c r="N735" s="7">
        <v>22.61</v>
      </c>
      <c r="O735" s="7">
        <v>4010000</v>
      </c>
      <c r="P735" t="str">
        <f>IF(ISNUMBER(SEARCH("BROWSER",L735)),"Picloran",IF(ISNUMBER(SEARCH("NAVIGATOR",L735)),"Picloran",IF(ISNUMBER(SEARCH("BIOZYME",L735)),"Mineral Fertilizer",IF(ISNUMBER(SEARCH("K-FOL",L735)),"Calcium Citrate",IF(ISNUMBER(SEARCH("FOLTRON",L735)),"NPK Fertilizer",IF(ISNUMBER(SEARCH("CYHALOTHRI",L735)),"Cyhalothrin",IF(ISNUMBER(SEARCH("ACEFATO",L735)),"Acephate",IF(ISNUMBER(SEARCH("ACEPHATE",L735)),"Acephate",IF(ISNUMBER(SEARCH("MICROTHIOL",L735)),"Sulfur",IF(ISNUMBER(SEARCH("PROPICONAZOLE",L735)),"Propiconazole",IF(ISNUMBER(SEARCH("METHOMYL",L735)),"Methomyl",IF(ISNUMBER(SEARCH("IMIDACLOPRID",L735)),"Imidacloprid",IF(ISNUMBER(SEARCH("ZONIC",L735)),"Amicarbazone",IF(ISNUMBER(SEARCH("CRESCENDO",L735)),"Triclopyr-Butyric",IF(ISNUMBER(SEARCH("IMAZETHAPYR",L735)),"Imazethapyr",IF(ISNUMBER(SEARCH("TRICLOPYR",L735)),"Triclopyr",IF(ISNUMBER(SEARCH("ISOPROPYLAMINE",L735)),"Isopropylamine",IF(ISNUMBER(SEARCH("ABAMECTIM",L735)),"Abamectin",IF(ISNUMBER(SEARCH("SPERTO",L735)),"Bifenthrin","FIX IT!")))))))))))))))))))</f>
        <v>Cyhalothrin</v>
      </c>
      <c r="Q735" t="s">
        <v>3248</v>
      </c>
      <c r="R735" t="s">
        <v>3237</v>
      </c>
      <c r="S735">
        <f t="shared" si="42"/>
        <v>177.35515258735072</v>
      </c>
      <c r="T735" t="s">
        <v>3211</v>
      </c>
      <c r="U735" t="s">
        <v>3270</v>
      </c>
      <c r="V735" t="s">
        <v>3198</v>
      </c>
    </row>
    <row r="736" spans="1:22" ht="22" customHeight="1" x14ac:dyDescent="0.3">
      <c r="A736" s="2">
        <v>43695</v>
      </c>
      <c r="B736" s="16" t="str">
        <f t="shared" si="40"/>
        <v>August, 2019</v>
      </c>
      <c r="C736" s="16" t="str">
        <f t="shared" si="41"/>
        <v>August, 2019´</v>
      </c>
      <c r="D736" s="3" t="s">
        <v>31</v>
      </c>
      <c r="E736" s="11" t="s">
        <v>3320</v>
      </c>
      <c r="F736" s="3" t="s">
        <v>56</v>
      </c>
      <c r="G736" s="3" t="s">
        <v>77</v>
      </c>
      <c r="H736" s="3" t="s">
        <v>82</v>
      </c>
      <c r="I736" s="3" t="s">
        <v>45</v>
      </c>
      <c r="J736" s="3" t="s">
        <v>34</v>
      </c>
      <c r="K736" s="3" t="s">
        <v>84</v>
      </c>
      <c r="L736" s="3" t="s">
        <v>976</v>
      </c>
      <c r="M736" s="4">
        <v>101613</v>
      </c>
      <c r="N736" s="4">
        <v>101.61</v>
      </c>
      <c r="O736" s="4">
        <v>276000</v>
      </c>
      <c r="P736" t="str">
        <f>IF(ISNUMBER(SEARCH("BROWSER",L736)),"Picloran",IF(ISNUMBER(SEARCH("NAVIGATOR",L736)),"Picloran",IF(ISNUMBER(SEARCH("BIOZYME",L736)),"Mineral Fertilizer",IF(ISNUMBER(SEARCH("K-FOL",L736)),"Calcium Citrate",IF(ISNUMBER(SEARCH("FOLTRON",L736)),"NPK Fertilizer",IF(ISNUMBER(SEARCH("CYHALOTHRI",L736)),"Cyhalothrin",IF(ISNUMBER(SEARCH("ACEFATO",L736)),"Acephate",IF(ISNUMBER(SEARCH("ACEPHATE",L736)),"Acephate",IF(ISNUMBER(SEARCH("MICROTHIOL",L736)),"Sulfur",IF(ISNUMBER(SEARCH("PROPICONAZOLE",L736)),"Propiconazole",IF(ISNUMBER(SEARCH("METHOMYL",L736)),"Methomyl",IF(ISNUMBER(SEARCH("IMIDACLOPRID",L736)),"Imidacloprid",IF(ISNUMBER(SEARCH("ZONIC",L736)),"Amicarbazone",IF(ISNUMBER(SEARCH("CRESCENDO",L736)),"Triclopyr-Butyric",IF(ISNUMBER(SEARCH("IMAZETHAPYR",L736)),"Imazethapyr",IF(ISNUMBER(SEARCH("TRICLOPYR",L736)),"Triclopyr",IF(ISNUMBER(SEARCH("ISOPROPYLAMINE",L736)),"Isopropylamine",IF(ISNUMBER(SEARCH("ABAMECTIM",L736)),"Abamectin",IF(ISNUMBER(SEARCH("SPERTO",L736)),"Bifenthrin","FIX IT!")))))))))))))))))))</f>
        <v>Isopropylamine</v>
      </c>
      <c r="Q736" t="s">
        <v>3269</v>
      </c>
      <c r="R736" t="s">
        <v>3216</v>
      </c>
      <c r="S736">
        <f t="shared" si="42"/>
        <v>2.7161878893448672</v>
      </c>
      <c r="T736" t="s">
        <v>3211</v>
      </c>
      <c r="U736" t="s">
        <v>3270</v>
      </c>
      <c r="V736" t="s">
        <v>3198</v>
      </c>
    </row>
    <row r="737" spans="1:22" ht="22" customHeight="1" x14ac:dyDescent="0.3">
      <c r="A737" s="5">
        <v>43695</v>
      </c>
      <c r="B737" s="16" t="str">
        <f t="shared" si="40"/>
        <v>August, 2019</v>
      </c>
      <c r="C737" s="16" t="str">
        <f t="shared" si="41"/>
        <v>August, 2019´</v>
      </c>
      <c r="D737" s="6" t="s">
        <v>31</v>
      </c>
      <c r="E737" s="11" t="s">
        <v>3320</v>
      </c>
      <c r="F737" s="6" t="s">
        <v>56</v>
      </c>
      <c r="G737" s="6" t="s">
        <v>944</v>
      </c>
      <c r="H737" s="6" t="s">
        <v>122</v>
      </c>
      <c r="I737" s="6" t="s">
        <v>45</v>
      </c>
      <c r="J737" s="6" t="s">
        <v>34</v>
      </c>
      <c r="K737" s="6" t="s">
        <v>361</v>
      </c>
      <c r="L737" s="6" t="s">
        <v>977</v>
      </c>
      <c r="M737" s="7">
        <v>13600</v>
      </c>
      <c r="N737" s="7">
        <v>13.6</v>
      </c>
      <c r="O737" s="7">
        <v>178000</v>
      </c>
      <c r="P737" t="str">
        <f>IF(ISNUMBER(SEARCH("THIRAM",L737)),"Thiram",IF(ISNUMBER(SEARCH("TEBUCONAZOLE",L737)),"Tebuconazole",IF(ISNUMBER(SEARCH("DIMETHYLAMINE",L737)),"Dimethylamine",IF(ISNUMBER(SEARCH("TRINCA",L737)),"Cyhalothrin",IF(ISNUMBER(SEARCH("CYHALOT",L737)),"Cyhalothrin",IF(ISNUMBER(SEARCH("PICLORAM",L737)),"Picloran",IF(ISNUMBER(SEARCH("PROPARGITE",L737)),"Propargite",IF(ISNUMBER(SEARCH("OMEGA",L737)),"Fertilizer",IF(ISNUMBER(SEARCH("ARTYS",L737)),"Dimethylamine",IF(ISNUMBER(SEARCH("ORTHOCIDE",L737)),"Captan","FIX IT!"))))))))))</f>
        <v>Tebuconazole</v>
      </c>
      <c r="Q737" t="s">
        <v>3284</v>
      </c>
      <c r="R737" t="s">
        <v>3242</v>
      </c>
      <c r="S737">
        <f t="shared" si="42"/>
        <v>13.088235294117647</v>
      </c>
      <c r="T737" t="s">
        <v>3292</v>
      </c>
      <c r="U737" t="s">
        <v>3269</v>
      </c>
      <c r="V737" t="s">
        <v>3216</v>
      </c>
    </row>
    <row r="738" spans="1:22" ht="22" customHeight="1" x14ac:dyDescent="0.3">
      <c r="A738" s="2">
        <v>43695</v>
      </c>
      <c r="B738" s="16" t="str">
        <f t="shared" si="40"/>
        <v>August, 2019</v>
      </c>
      <c r="C738" s="16" t="str">
        <f t="shared" si="41"/>
        <v>August, 2019´</v>
      </c>
      <c r="D738" s="3" t="s">
        <v>31</v>
      </c>
      <c r="E738" s="11" t="s">
        <v>3320</v>
      </c>
      <c r="F738" s="3" t="s">
        <v>56</v>
      </c>
      <c r="G738" s="3" t="s">
        <v>944</v>
      </c>
      <c r="H738" s="3" t="s">
        <v>122</v>
      </c>
      <c r="I738" s="3" t="s">
        <v>45</v>
      </c>
      <c r="J738" s="3" t="s">
        <v>34</v>
      </c>
      <c r="K738" s="3" t="s">
        <v>361</v>
      </c>
      <c r="L738" s="3" t="s">
        <v>965</v>
      </c>
      <c r="M738" s="4">
        <v>52800</v>
      </c>
      <c r="N738" s="4">
        <v>52.8</v>
      </c>
      <c r="O738" s="4">
        <v>692000</v>
      </c>
      <c r="P738" t="str">
        <f>IF(ISNUMBER(SEARCH("THIRAM",L738)),"Thiram",IF(ISNUMBER(SEARCH("TEBUCONAZOLE",L738)),"Tebuconazole",IF(ISNUMBER(SEARCH("DIMETHYLAMINE",L738)),"Dimethylamine",IF(ISNUMBER(SEARCH("TRINCA",L738)),"Cyhalothrin",IF(ISNUMBER(SEARCH("CYHALOT",L738)),"Cyhalothrin",IF(ISNUMBER(SEARCH("PICLORAM",L738)),"Picloran",IF(ISNUMBER(SEARCH("PROPARGITE",L738)),"Propargite",IF(ISNUMBER(SEARCH("OMEGA",L738)),"Fertilizer",IF(ISNUMBER(SEARCH("ARTYS",L738)),"Dimethylamine",IF(ISNUMBER(SEARCH("ORTHOCIDE",L738)),"Captan","FIX IT!"))))))))))</f>
        <v>Tebuconazole</v>
      </c>
      <c r="Q738" t="s">
        <v>3284</v>
      </c>
      <c r="R738" t="s">
        <v>3242</v>
      </c>
      <c r="S738">
        <f t="shared" si="42"/>
        <v>13.106060606060606</v>
      </c>
      <c r="T738" t="s">
        <v>3211</v>
      </c>
      <c r="U738" t="s">
        <v>3270</v>
      </c>
      <c r="V738" t="s">
        <v>3198</v>
      </c>
    </row>
    <row r="739" spans="1:22" ht="22" customHeight="1" x14ac:dyDescent="0.3">
      <c r="A739" s="5">
        <v>43695</v>
      </c>
      <c r="B739" s="16" t="str">
        <f t="shared" si="40"/>
        <v>August, 2019</v>
      </c>
      <c r="C739" s="16" t="str">
        <f t="shared" si="41"/>
        <v>August, 2019´</v>
      </c>
      <c r="D739" s="6" t="s">
        <v>31</v>
      </c>
      <c r="E739" s="11" t="s">
        <v>3320</v>
      </c>
      <c r="F739" s="6" t="s">
        <v>32</v>
      </c>
      <c r="G739" s="6" t="s">
        <v>185</v>
      </c>
      <c r="H739" s="6" t="s">
        <v>122</v>
      </c>
      <c r="I739" s="6" t="s">
        <v>45</v>
      </c>
      <c r="J739" s="6" t="s">
        <v>34</v>
      </c>
      <c r="K739" s="6" t="s">
        <v>187</v>
      </c>
      <c r="L739" s="6" t="s">
        <v>978</v>
      </c>
      <c r="M739" s="7">
        <v>23100</v>
      </c>
      <c r="N739" s="7">
        <v>23.1</v>
      </c>
      <c r="O739" s="7">
        <v>112000</v>
      </c>
      <c r="P739" t="s">
        <v>3245</v>
      </c>
      <c r="Q739" t="s">
        <v>3244</v>
      </c>
      <c r="R739" t="s">
        <v>3198</v>
      </c>
      <c r="S739">
        <f t="shared" si="42"/>
        <v>4.8484848484848486</v>
      </c>
      <c r="T739" t="s">
        <v>3260</v>
      </c>
      <c r="U739" t="s">
        <v>3215</v>
      </c>
      <c r="V739" t="s">
        <v>3216</v>
      </c>
    </row>
    <row r="740" spans="1:22" ht="22" customHeight="1" x14ac:dyDescent="0.3">
      <c r="A740" s="2">
        <v>43695</v>
      </c>
      <c r="B740" s="16" t="str">
        <f t="shared" si="40"/>
        <v>August, 2019</v>
      </c>
      <c r="C740" s="16" t="str">
        <f t="shared" si="41"/>
        <v>August, 2019´</v>
      </c>
      <c r="D740" s="3" t="s">
        <v>31</v>
      </c>
      <c r="E740" s="11" t="s">
        <v>3320</v>
      </c>
      <c r="F740" s="3" t="s">
        <v>56</v>
      </c>
      <c r="G740" s="3" t="s">
        <v>77</v>
      </c>
      <c r="H740" s="3" t="s">
        <v>82</v>
      </c>
      <c r="I740" s="3" t="s">
        <v>45</v>
      </c>
      <c r="J740" s="3" t="s">
        <v>34</v>
      </c>
      <c r="K740" s="3" t="s">
        <v>84</v>
      </c>
      <c r="L740" s="3" t="s">
        <v>976</v>
      </c>
      <c r="M740" s="4">
        <v>102013</v>
      </c>
      <c r="N740" s="4">
        <v>102.01</v>
      </c>
      <c r="O740" s="4">
        <v>277000</v>
      </c>
      <c r="P740" t="str">
        <f>IF(ISNUMBER(SEARCH("BROWSER",L740)),"Picloran",IF(ISNUMBER(SEARCH("NAVIGATOR",L740)),"Picloran",IF(ISNUMBER(SEARCH("BIOZYME",L740)),"Mineral Fertilizer",IF(ISNUMBER(SEARCH("K-FOL",L740)),"Calcium Citrate",IF(ISNUMBER(SEARCH("FOLTRON",L740)),"NPK Fertilizer",IF(ISNUMBER(SEARCH("CYHALOTHRI",L740)),"Cyhalothrin",IF(ISNUMBER(SEARCH("ACEFATO",L740)),"Acephate",IF(ISNUMBER(SEARCH("ACEPHATE",L740)),"Acephate",IF(ISNUMBER(SEARCH("MICROTHIOL",L740)),"Sulfur",IF(ISNUMBER(SEARCH("PROPICONAZOLE",L740)),"Propiconazole",IF(ISNUMBER(SEARCH("METHOMYL",L740)),"Methomyl",IF(ISNUMBER(SEARCH("IMIDACLOPRID",L740)),"Imidacloprid",IF(ISNUMBER(SEARCH("ZONIC",L740)),"Amicarbazone",IF(ISNUMBER(SEARCH("CRESCENDO",L740)),"Triclopyr-Butyric",IF(ISNUMBER(SEARCH("IMAZETHAPYR",L740)),"Imazethapyr",IF(ISNUMBER(SEARCH("TRICLOPYR",L740)),"Triclopyr",IF(ISNUMBER(SEARCH("ISOPROPYLAMINE",L740)),"Isopropylamine",IF(ISNUMBER(SEARCH("ABAMECTIM",L740)),"Abamectin",IF(ISNUMBER(SEARCH("SPERTO",L740)),"Bifenthrin","FIX IT!")))))))))))))))))))</f>
        <v>Isopropylamine</v>
      </c>
      <c r="Q740" t="s">
        <v>3269</v>
      </c>
      <c r="R740" t="s">
        <v>3216</v>
      </c>
      <c r="S740">
        <f t="shared" si="42"/>
        <v>2.7153402017389943</v>
      </c>
      <c r="T740" t="s">
        <v>3292</v>
      </c>
      <c r="U740" t="s">
        <v>3269</v>
      </c>
      <c r="V740" t="s">
        <v>3216</v>
      </c>
    </row>
    <row r="741" spans="1:22" ht="22" customHeight="1" x14ac:dyDescent="0.3">
      <c r="A741" s="5">
        <v>43695</v>
      </c>
      <c r="B741" s="16" t="str">
        <f t="shared" si="40"/>
        <v>August, 2019</v>
      </c>
      <c r="C741" s="16" t="str">
        <f t="shared" si="41"/>
        <v>August, 2019´</v>
      </c>
      <c r="D741" s="6" t="s">
        <v>31</v>
      </c>
      <c r="E741" s="11" t="s">
        <v>3320</v>
      </c>
      <c r="F741" s="6" t="s">
        <v>32</v>
      </c>
      <c r="G741" s="6" t="s">
        <v>127</v>
      </c>
      <c r="H741" s="6" t="s">
        <v>122</v>
      </c>
      <c r="I741" s="6" t="s">
        <v>45</v>
      </c>
      <c r="J741" s="6" t="s">
        <v>34</v>
      </c>
      <c r="K741" s="6" t="s">
        <v>187</v>
      </c>
      <c r="L741" s="6" t="s">
        <v>979</v>
      </c>
      <c r="M741" s="7">
        <v>43200</v>
      </c>
      <c r="N741" s="7">
        <v>43.2</v>
      </c>
      <c r="O741" s="7">
        <v>209000</v>
      </c>
      <c r="P741" t="str">
        <f>IF(ISNUMBER(SEARCH("DIZONE",L741)),"Diuron",IF(ISNUMBER(SEARCH("GLUFOSINATE",L741)),"Glufosinate",IF(ISNUMBER(SEARCH("LAVA",L741)),"Tebuthiuron",IF(ISNUMBER(SEARCH("CARTAP",L741)),"Cartap Hydrochloride",IF(ISNUMBER(SEARCH("ZARTAN",L741)),"Metsulfuron",IF(ISNUMBER(SEARCH("METSULFURON",L741)),"Metsulfuron",IF(ISNUMBER(SEARCH("CHLORFLUAZURON",L741)),"Chlorfluazuron",IF(ISNUMBER(SEARCH("OMITE",L741)),"Propargite",IF(ISNUMBER(SEARCH("ORIS",L741)),"Amicarbazone",IF(ISNUMBER(SEARCH("AMICARBAZONE",L741)),"Amicarbazone",IF(ISNUMBER(SEARCH("2,4-D",L741)),"2,4-Dichlorophenoxyacetic Acid",IF(ISNUMBER(SEARCH("GLYPHOSATE",L741)),"Glyphosate",IF(ISNUMBER(SEARCH("FOMESAFEN",L741)),"Fomesafen","FIX IT!")))))))))))))</f>
        <v>Fomesafen</v>
      </c>
      <c r="Q741" t="s">
        <v>3215</v>
      </c>
      <c r="R741" t="s">
        <v>3198</v>
      </c>
      <c r="S741">
        <f t="shared" si="42"/>
        <v>4.8379629629629628</v>
      </c>
      <c r="T741" t="s">
        <v>3207</v>
      </c>
      <c r="U741" t="s">
        <v>3235</v>
      </c>
      <c r="V741" t="s">
        <v>3216</v>
      </c>
    </row>
    <row r="742" spans="1:22" ht="22" customHeight="1" x14ac:dyDescent="0.3">
      <c r="A742" s="2">
        <v>43695</v>
      </c>
      <c r="B742" s="16" t="str">
        <f t="shared" si="40"/>
        <v>August, 2019</v>
      </c>
      <c r="C742" s="16" t="str">
        <f t="shared" si="41"/>
        <v>August, 2019´</v>
      </c>
      <c r="D742" s="3" t="s">
        <v>31</v>
      </c>
      <c r="E742" s="11" t="s">
        <v>3320</v>
      </c>
      <c r="F742" s="3" t="s">
        <v>56</v>
      </c>
      <c r="G742" s="3" t="s">
        <v>944</v>
      </c>
      <c r="H742" s="3" t="s">
        <v>122</v>
      </c>
      <c r="I742" s="3" t="s">
        <v>45</v>
      </c>
      <c r="J742" s="3" t="s">
        <v>34</v>
      </c>
      <c r="K742" s="3" t="s">
        <v>361</v>
      </c>
      <c r="L742" s="3" t="s">
        <v>980</v>
      </c>
      <c r="M742" s="4">
        <v>26400</v>
      </c>
      <c r="N742" s="4">
        <v>26.4</v>
      </c>
      <c r="O742" s="4">
        <v>346000</v>
      </c>
      <c r="P742" t="str">
        <f>IF(ISNUMBER(SEARCH("THIRAM",L742)),"Thiram",IF(ISNUMBER(SEARCH("TEBUCONAZOLE",L742)),"Tebuconazole",IF(ISNUMBER(SEARCH("DIMETHYLAMINE",L742)),"Dimethylamine",IF(ISNUMBER(SEARCH("TRINCA",L742)),"Cyhalothrin",IF(ISNUMBER(SEARCH("CYHALOT",L742)),"Cyhalothrin",IF(ISNUMBER(SEARCH("PICLORAM",L742)),"Picloran",IF(ISNUMBER(SEARCH("PROPARGITE",L742)),"Propargite",IF(ISNUMBER(SEARCH("OMEGA",L742)),"Fertilizer",IF(ISNUMBER(SEARCH("ARTYS",L742)),"Dimethylamine",IF(ISNUMBER(SEARCH("ORTHOCIDE",L742)),"Captan","FIX IT!"))))))))))</f>
        <v>Tebuconazole</v>
      </c>
      <c r="Q742" t="s">
        <v>3284</v>
      </c>
      <c r="R742" t="s">
        <v>3242</v>
      </c>
      <c r="S742">
        <f t="shared" si="42"/>
        <v>13.106060606060606</v>
      </c>
      <c r="T742" t="s">
        <v>3200</v>
      </c>
      <c r="U742" t="s">
        <v>3234</v>
      </c>
      <c r="V742" t="s">
        <v>3225</v>
      </c>
    </row>
    <row r="743" spans="1:22" ht="22" customHeight="1" x14ac:dyDescent="0.3">
      <c r="A743" s="5">
        <v>43694</v>
      </c>
      <c r="B743" s="16" t="str">
        <f t="shared" si="40"/>
        <v>August, 2019</v>
      </c>
      <c r="C743" s="16" t="str">
        <f t="shared" si="41"/>
        <v>August, 2019´</v>
      </c>
      <c r="D743" s="6" t="s">
        <v>31</v>
      </c>
      <c r="E743" s="11" t="s">
        <v>3320</v>
      </c>
      <c r="F743" s="6" t="s">
        <v>32</v>
      </c>
      <c r="G743" s="6" t="s">
        <v>200</v>
      </c>
      <c r="H743" s="6" t="s">
        <v>133</v>
      </c>
      <c r="I743" s="6" t="s">
        <v>45</v>
      </c>
      <c r="J743" s="6" t="s">
        <v>34</v>
      </c>
      <c r="K743" s="6" t="s">
        <v>145</v>
      </c>
      <c r="L743" s="6" t="s">
        <v>981</v>
      </c>
      <c r="M743" s="7">
        <v>23100</v>
      </c>
      <c r="N743" s="7">
        <v>23.1</v>
      </c>
      <c r="O743" s="7">
        <v>431000</v>
      </c>
      <c r="P743" t="str">
        <f>IF(ISNUMBER(SEARCH("BROWSER",L743)),"Picloran",IF(ISNUMBER(SEARCH("NAVIGATOR",L743)),"Picloran",IF(ISNUMBER(SEARCH("BIOZYME",L743)),"Mineral Fertilizer",IF(ISNUMBER(SEARCH("K-FOL",L743)),"Calcium Citrate",IF(ISNUMBER(SEARCH("FOLTRON",L743)),"NPK Fertilizer",IF(ISNUMBER(SEARCH("CYHALOTHRI",L743)),"Cyhalothrin",IF(ISNUMBER(SEARCH("ACEFATO",L743)),"Acephate",IF(ISNUMBER(SEARCH("ACEPHATE",L743)),"Acephate",IF(ISNUMBER(SEARCH("MICROTHIOL",L743)),"Sulfur",IF(ISNUMBER(SEARCH("PROPICONAZOLE",L743)),"Propiconazole",IF(ISNUMBER(SEARCH("METHOMYL",L743)),"Methomyl",IF(ISNUMBER(SEARCH("IMIDACLOPRID",L743)),"Imidacloprid",IF(ISNUMBER(SEARCH("ZONIC",L743)),"Amicarbazone",IF(ISNUMBER(SEARCH("CRESCENDO",L743)),"Triclopyr-Butyric",IF(ISNUMBER(SEARCH("IMAZETHAPYR",L743)),"Imazethapyr",IF(ISNUMBER(SEARCH("TRICLOPYR",L743)),"Triclopyr",IF(ISNUMBER(SEARCH("ISOPROPYLAMINE",L743)),"Isopropylamine",IF(ISNUMBER(SEARCH("ABAMECTIM",L743)),"Abamectin",IF(ISNUMBER(SEARCH("SPERTO",L743)),"Bifenthrin","FIX IT!")))))))))))))))))))</f>
        <v>Bifenthrin</v>
      </c>
      <c r="Q743" t="s">
        <v>3238</v>
      </c>
      <c r="R743" t="s">
        <v>3243</v>
      </c>
      <c r="S743">
        <f t="shared" si="42"/>
        <v>18.658008658008658</v>
      </c>
      <c r="T743" t="s">
        <v>3205</v>
      </c>
      <c r="U743" t="s">
        <v>3238</v>
      </c>
      <c r="V743" t="s">
        <v>3225</v>
      </c>
    </row>
    <row r="744" spans="1:22" ht="22" customHeight="1" x14ac:dyDescent="0.3">
      <c r="A744" s="5">
        <v>43694</v>
      </c>
      <c r="B744" s="16" t="str">
        <f t="shared" si="40"/>
        <v>August, 2019</v>
      </c>
      <c r="C744" s="16" t="str">
        <f t="shared" si="41"/>
        <v>August, 2019´</v>
      </c>
      <c r="D744" s="6" t="s">
        <v>107</v>
      </c>
      <c r="E744" s="11" t="s">
        <v>3320</v>
      </c>
      <c r="F744" s="6" t="s">
        <v>56</v>
      </c>
      <c r="G744" s="6" t="s">
        <v>108</v>
      </c>
      <c r="H744" s="6" t="s">
        <v>133</v>
      </c>
      <c r="I744" s="6" t="s">
        <v>45</v>
      </c>
      <c r="J744" s="6" t="s">
        <v>34</v>
      </c>
      <c r="K744" s="6" t="s">
        <v>116</v>
      </c>
      <c r="L744" s="6" t="s">
        <v>982</v>
      </c>
      <c r="M744" s="7">
        <v>102400</v>
      </c>
      <c r="N744" s="7">
        <v>102.4</v>
      </c>
      <c r="O744" s="7">
        <v>2092000</v>
      </c>
      <c r="P744" t="str">
        <f>IF(ISNUMBER(SEARCH("BROWSER",L744)),"Picloran",IF(ISNUMBER(SEARCH("NAVIGATOR",L744)),"Picloran",IF(ISNUMBER(SEARCH("BIOZYME",L744)),"Mineral Fertilizer",IF(ISNUMBER(SEARCH("K-FOL",L744)),"Calcium Citrate",IF(ISNUMBER(SEARCH("FOLTRON",L744)),"NPK Fertilizer",IF(ISNUMBER(SEARCH("CYHALOTHRI",L744)),"Cyhalothrin",IF(ISNUMBER(SEARCH("ACEFATO",L744)),"Acephate",IF(ISNUMBER(SEARCH("ACEPHATE",L744)),"Acephate",IF(ISNUMBER(SEARCH("MICROTHIOL",L744)),"Sulfur",IF(ISNUMBER(SEARCH("PROPICONAZOLE",L744)),"Propiconazole",IF(ISNUMBER(SEARCH("METHOMYL",L744)),"Methomyl",IF(ISNUMBER(SEARCH("IMIDACLOPRID",L744)),"Imidacloprid",IF(ISNUMBER(SEARCH("ZONIC",L744)),"Amicarbazone",IF(ISNUMBER(SEARCH("CRESCENDO",L744)),"Triclopyr-Butyric",IF(ISNUMBER(SEARCH("IMAZETHAPYR",L744)),"Imazethapyr",IF(ISNUMBER(SEARCH("TRICLOPYR",L744)),"Triclopyr",IF(ISNUMBER(SEARCH("ISOPROPYLAMINE",L744)),"Isopropylamine",IF(ISNUMBER(SEARCH("ABAMECTIM",L744)),"Abamectin",IF(ISNUMBER(SEARCH("SPERTO",L744)),"Bifenthrin","FIX IT!")))))))))))))))))))</f>
        <v>Acephate</v>
      </c>
      <c r="Q744" t="s">
        <v>3230</v>
      </c>
      <c r="R744" t="s">
        <v>3243</v>
      </c>
      <c r="S744">
        <f t="shared" si="42"/>
        <v>20.4296875</v>
      </c>
      <c r="T744" t="s">
        <v>3200</v>
      </c>
      <c r="U744" t="s">
        <v>3234</v>
      </c>
      <c r="V744" t="s">
        <v>3225</v>
      </c>
    </row>
    <row r="745" spans="1:22" ht="22" customHeight="1" x14ac:dyDescent="0.3">
      <c r="A745" s="2">
        <v>43694</v>
      </c>
      <c r="B745" s="16" t="str">
        <f t="shared" si="40"/>
        <v>August, 2019</v>
      </c>
      <c r="C745" s="16" t="str">
        <f t="shared" si="41"/>
        <v>August, 2019´</v>
      </c>
      <c r="D745" s="3" t="s">
        <v>31</v>
      </c>
      <c r="E745" s="11" t="s">
        <v>3320</v>
      </c>
      <c r="F745" s="3" t="s">
        <v>32</v>
      </c>
      <c r="G745" s="3" t="s">
        <v>579</v>
      </c>
      <c r="H745" s="3" t="s">
        <v>968</v>
      </c>
      <c r="I745" s="3" t="s">
        <v>45</v>
      </c>
      <c r="J745" s="3" t="s">
        <v>34</v>
      </c>
      <c r="K745" s="3" t="s">
        <v>145</v>
      </c>
      <c r="L745" s="3" t="s">
        <v>970</v>
      </c>
      <c r="M745" s="4">
        <v>16344</v>
      </c>
      <c r="N745" s="4">
        <v>16.34</v>
      </c>
      <c r="O745" s="4">
        <v>305000</v>
      </c>
      <c r="P745" t="str">
        <f>IF(ISNUMBER(SEARCH("IMAZETAPYR",L745)),"Imazetapyr",IF(ISNUMBER(SEARCH("VITAVAX",L745)),"Carboxin",IF(ISNUMBER(SEARCH("CARBOXIN",L745)),"Carboxin",IF(ISNUMBER(SEARCH("CONDAX",L745)),"Imazetapyr",IF(ISNUMBER(SEARCH("CLETHODIM",L745)),"Clethodim",IF(ISNUMBER(SEARCH("JACARE",L745)),"2,4-D Acid",IF(ISNUMBER(SEARCH("LEOPARD",L745)),"Picloram",IF(ISNUMBER(SEARCH("ZOXYSTROBIN",L745)),"Azoxystrobin",IF(ISNUMBER(SEARCH("MANCOZEB",L745)),"Mancozeb",IF(ISNUMBER(SEARCH("AZOXYS",L745)),"Azoxystrobin",IF(ISNUMBER(SEARCH("FIPRON",L745)),"Fipronil",IF(ISNUMBER(SEARCH("ACEF",L745)),"Acephate",IF(ISNUMBER(SEARCH("ACETAMIPRID",L745)),"Acetamiprid",IF(ISNUMBER(SEARCH("ALUMINIUM PHOSPHIDE",L745)),"Aluminium Phosphide",IF(ISNUMBER(SEARCH("RANMAN",L745)),"Cyazofamid",IF(ISNUMBER(SEARCH("BIFENTRINA",L745)),"Bifenthrin","FIX IT!"))))))))))))))))</f>
        <v>Acetamiprid</v>
      </c>
      <c r="Q745" t="s">
        <v>3234</v>
      </c>
      <c r="R745" t="s">
        <v>3243</v>
      </c>
      <c r="S745">
        <f t="shared" si="42"/>
        <v>18.661282427802252</v>
      </c>
      <c r="T745" t="s">
        <v>3297</v>
      </c>
      <c r="U745" t="s">
        <v>3281</v>
      </c>
      <c r="V745" t="s">
        <v>3198</v>
      </c>
    </row>
    <row r="746" spans="1:22" ht="22" customHeight="1" x14ac:dyDescent="0.3">
      <c r="A746" s="5">
        <v>43694</v>
      </c>
      <c r="B746" s="16" t="str">
        <f t="shared" si="40"/>
        <v>August, 2019</v>
      </c>
      <c r="C746" s="16" t="str">
        <f t="shared" si="41"/>
        <v>August, 2019´</v>
      </c>
      <c r="D746" s="6" t="s">
        <v>31</v>
      </c>
      <c r="E746" s="11" t="s">
        <v>3320</v>
      </c>
      <c r="F746" s="6" t="s">
        <v>32</v>
      </c>
      <c r="G746" s="6" t="s">
        <v>200</v>
      </c>
      <c r="H746" s="6" t="s">
        <v>133</v>
      </c>
      <c r="I746" s="6" t="s">
        <v>45</v>
      </c>
      <c r="J746" s="6" t="s">
        <v>34</v>
      </c>
      <c r="K746" s="6" t="s">
        <v>934</v>
      </c>
      <c r="L746" s="6" t="s">
        <v>983</v>
      </c>
      <c r="M746" s="7">
        <v>41680</v>
      </c>
      <c r="N746" s="7">
        <v>41.68</v>
      </c>
      <c r="O746" s="7">
        <v>392000</v>
      </c>
      <c r="P746" t="s">
        <v>3219</v>
      </c>
      <c r="Q746" t="e">
        <f>VLOOKUP(P746,T:V,2,FALSE)</f>
        <v>#N/A</v>
      </c>
      <c r="R746" t="e">
        <f>VLOOKUP(Q746,U:W,2,FALSE)</f>
        <v>#N/A</v>
      </c>
      <c r="S746">
        <f t="shared" si="42"/>
        <v>9.4049904030710181</v>
      </c>
      <c r="T746" t="s">
        <v>3273</v>
      </c>
      <c r="U746" t="s">
        <v>3274</v>
      </c>
      <c r="V746" t="s">
        <v>3275</v>
      </c>
    </row>
    <row r="747" spans="1:22" ht="22" customHeight="1" x14ac:dyDescent="0.3">
      <c r="A747" s="2">
        <v>43694</v>
      </c>
      <c r="B747" s="16" t="str">
        <f t="shared" si="40"/>
        <v>August, 2019</v>
      </c>
      <c r="C747" s="16" t="str">
        <f t="shared" si="41"/>
        <v>August, 2019´</v>
      </c>
      <c r="D747" s="3" t="s">
        <v>31</v>
      </c>
      <c r="E747" s="11" t="s">
        <v>3320</v>
      </c>
      <c r="F747" s="3" t="s">
        <v>56</v>
      </c>
      <c r="G747" s="3" t="s">
        <v>131</v>
      </c>
      <c r="H747" s="3" t="s">
        <v>113</v>
      </c>
      <c r="I747" s="3" t="s">
        <v>45</v>
      </c>
      <c r="J747" s="3" t="s">
        <v>34</v>
      </c>
      <c r="K747" s="3" t="s">
        <v>145</v>
      </c>
      <c r="L747" s="3" t="s">
        <v>560</v>
      </c>
      <c r="M747" s="4">
        <v>17400</v>
      </c>
      <c r="N747" s="4">
        <v>17.399999999999999</v>
      </c>
      <c r="O747" s="4">
        <v>325000</v>
      </c>
      <c r="P747" t="str">
        <f>IF(ISNUMBER(SEARCH("IMAZETAPYR",L747)),"Imazetapyr",IF(ISNUMBER(SEARCH("VITAVAX",L747)),"Carboxin",IF(ISNUMBER(SEARCH("CARBOXIN",L747)),"Carboxin",IF(ISNUMBER(SEARCH("CONDAX",L747)),"Imazetapyr",IF(ISNUMBER(SEARCH("CLETHODIM",L747)),"Clethodim",IF(ISNUMBER(SEARCH("JACARE",L747)),"2,4-D Acid",IF(ISNUMBER(SEARCH("LEOPARD",L747)),"Picloram",IF(ISNUMBER(SEARCH("ZOXYSTROBIN",L747)),"Azoxystrobin",IF(ISNUMBER(SEARCH("MANCOZEB",L747)),"Mancozeb",IF(ISNUMBER(SEARCH("AZOXYS",L747)),"Azoxystrobin",IF(ISNUMBER(SEARCH("FIPRON",L747)),"Fipronil",IF(ISNUMBER(SEARCH("ACEF",L747)),"Acephate",IF(ISNUMBER(SEARCH("ACETAMIPRID",L747)),"Acetamiprid",IF(ISNUMBER(SEARCH("ALUMINIUM PHOSPHIDE",L747)),"Aluminium Phosphide",IF(ISNUMBER(SEARCH("RANMAN",L747)),"Cyazofamid",IF(ISNUMBER(SEARCH("BIFENTRINA",L747)),"Bifenthrin","FIX IT!"))))))))))))))))</f>
        <v>Acetamiprid</v>
      </c>
      <c r="Q747" t="s">
        <v>3234</v>
      </c>
      <c r="R747" t="s">
        <v>3243</v>
      </c>
      <c r="S747">
        <f t="shared" si="42"/>
        <v>18.678160919540229</v>
      </c>
      <c r="T747" t="s">
        <v>3220</v>
      </c>
      <c r="U747" t="s">
        <v>3215</v>
      </c>
      <c r="V747" t="s">
        <v>3198</v>
      </c>
    </row>
    <row r="748" spans="1:22" ht="22" customHeight="1" x14ac:dyDescent="0.3">
      <c r="A748" s="5">
        <v>43693</v>
      </c>
      <c r="B748" s="16" t="str">
        <f t="shared" si="40"/>
        <v>August, 2019</v>
      </c>
      <c r="C748" s="16" t="str">
        <f t="shared" si="41"/>
        <v>August, 2019´</v>
      </c>
      <c r="D748" s="6" t="s">
        <v>31</v>
      </c>
      <c r="E748" s="11" t="s">
        <v>3320</v>
      </c>
      <c r="F748" s="6" t="s">
        <v>32</v>
      </c>
      <c r="G748" s="6" t="s">
        <v>244</v>
      </c>
      <c r="H748" s="6" t="s">
        <v>474</v>
      </c>
      <c r="I748" s="6" t="s">
        <v>45</v>
      </c>
      <c r="J748" s="6" t="s">
        <v>34</v>
      </c>
      <c r="K748" s="6" t="s">
        <v>187</v>
      </c>
      <c r="L748" s="6" t="s">
        <v>984</v>
      </c>
      <c r="M748" s="7">
        <v>122000</v>
      </c>
      <c r="N748" s="7">
        <v>122</v>
      </c>
      <c r="O748" s="7">
        <v>1534000</v>
      </c>
      <c r="P748" t="str">
        <f>IF(ISNUMBER(SEARCH("GLIFOSATO",L748)),"Glyphosate",IF(ISNUMBER(SEARCH("TRICLON",L748)),"Triclopyr",IF(ISNUMBER(SEARCH("ABAMECTIN",L748)),"Abamectin",IF(ISNUMBER(SEARCH("ANCOSAR",L748)),"Sodium Hydrogen Methylarsonate",IF(ISNUMBER(SEARCH("PERITO",L748)),"Acephate","FIX IT!")))))</f>
        <v>Sodium Hydrogen Methylarsonate</v>
      </c>
      <c r="Q748" t="s">
        <v>3281</v>
      </c>
      <c r="R748" t="s">
        <v>3198</v>
      </c>
      <c r="S748">
        <f t="shared" si="42"/>
        <v>12.573770491803279</v>
      </c>
      <c r="T748" t="s">
        <v>3273</v>
      </c>
      <c r="U748" t="s">
        <v>3274</v>
      </c>
      <c r="V748" t="s">
        <v>3275</v>
      </c>
    </row>
    <row r="749" spans="1:22" ht="22" customHeight="1" x14ac:dyDescent="0.3">
      <c r="A749" s="2">
        <v>43689</v>
      </c>
      <c r="B749" s="16" t="str">
        <f t="shared" si="40"/>
        <v>August, 2019</v>
      </c>
      <c r="C749" s="16" t="str">
        <f t="shared" si="41"/>
        <v>August, 2019´</v>
      </c>
      <c r="D749" s="3" t="s">
        <v>31</v>
      </c>
      <c r="E749" s="11" t="s">
        <v>3320</v>
      </c>
      <c r="F749" s="3" t="s">
        <v>56</v>
      </c>
      <c r="G749" s="3" t="s">
        <v>77</v>
      </c>
      <c r="H749" s="3" t="s">
        <v>82</v>
      </c>
      <c r="I749" s="3" t="s">
        <v>45</v>
      </c>
      <c r="J749" s="3" t="s">
        <v>34</v>
      </c>
      <c r="K749" s="3" t="s">
        <v>84</v>
      </c>
      <c r="L749" s="3" t="s">
        <v>846</v>
      </c>
      <c r="M749" s="4">
        <v>102774</v>
      </c>
      <c r="N749" s="4">
        <v>102.77</v>
      </c>
      <c r="O749" s="4">
        <v>279000</v>
      </c>
      <c r="P749" t="str">
        <f>IF(ISNUMBER(SEARCH("BROWSER",L749)),"Picloran",IF(ISNUMBER(SEARCH("NAVIGATOR",L749)),"Picloran",IF(ISNUMBER(SEARCH("BIOZYME",L749)),"Mineral Fertilizer",IF(ISNUMBER(SEARCH("K-FOL",L749)),"Calcium Citrate",IF(ISNUMBER(SEARCH("FOLTRON",L749)),"NPK Fertilizer",IF(ISNUMBER(SEARCH("CYHALOTHRI",L749)),"Cyhalothrin",IF(ISNUMBER(SEARCH("ACEFATO",L749)),"Acephate",IF(ISNUMBER(SEARCH("ACEPHATE",L749)),"Acephate",IF(ISNUMBER(SEARCH("MICROTHIOL",L749)),"Sulfur",IF(ISNUMBER(SEARCH("PROPICONAZOLE",L749)),"Propiconazole",IF(ISNUMBER(SEARCH("METHOMYL",L749)),"Methomyl",IF(ISNUMBER(SEARCH("IMIDACLOPRID",L749)),"Imidacloprid",IF(ISNUMBER(SEARCH("ZONIC",L749)),"Amicarbazone",IF(ISNUMBER(SEARCH("CRESCENDO",L749)),"Triclopyr-Butyric",IF(ISNUMBER(SEARCH("IMAZETHAPYR",L749)),"Imazethapyr",IF(ISNUMBER(SEARCH("TRICLOPYR",L749)),"Triclopyr",IF(ISNUMBER(SEARCH("ISOPROPYLAMINE",L749)),"Isopropylamine",IF(ISNUMBER(SEARCH("ABAMECTIM",L749)),"Abamectin",IF(ISNUMBER(SEARCH("SPERTO",L749)),"Bifenthrin","FIX IT!")))))))))))))))))))</f>
        <v>Isopropylamine</v>
      </c>
      <c r="Q749" t="s">
        <v>3269</v>
      </c>
      <c r="R749" t="s">
        <v>3216</v>
      </c>
      <c r="S749">
        <f t="shared" si="42"/>
        <v>2.7146943779555142</v>
      </c>
      <c r="T749" t="s">
        <v>3214</v>
      </c>
      <c r="U749" t="s">
        <v>3288</v>
      </c>
      <c r="V749" t="s">
        <v>3198</v>
      </c>
    </row>
    <row r="750" spans="1:22" ht="22" customHeight="1" x14ac:dyDescent="0.3">
      <c r="A750" s="5">
        <v>43689</v>
      </c>
      <c r="B750" s="16" t="str">
        <f t="shared" si="40"/>
        <v>August, 2019</v>
      </c>
      <c r="C750" s="16" t="str">
        <f t="shared" si="41"/>
        <v>August, 2019´</v>
      </c>
      <c r="D750" s="6" t="s">
        <v>31</v>
      </c>
      <c r="E750" s="11" t="s">
        <v>3320</v>
      </c>
      <c r="F750" s="6" t="s">
        <v>56</v>
      </c>
      <c r="G750" s="6" t="s">
        <v>944</v>
      </c>
      <c r="H750" s="6" t="s">
        <v>122</v>
      </c>
      <c r="I750" s="6" t="s">
        <v>45</v>
      </c>
      <c r="J750" s="6" t="s">
        <v>34</v>
      </c>
      <c r="K750" s="6" t="s">
        <v>361</v>
      </c>
      <c r="L750" s="6" t="s">
        <v>985</v>
      </c>
      <c r="M750" s="7">
        <v>13600</v>
      </c>
      <c r="N750" s="7">
        <v>13.6</v>
      </c>
      <c r="O750" s="7">
        <v>178000</v>
      </c>
      <c r="P750" t="s">
        <v>3233</v>
      </c>
      <c r="Q750" t="s">
        <v>3284</v>
      </c>
      <c r="R750" t="s">
        <v>3242</v>
      </c>
      <c r="S750">
        <f t="shared" si="42"/>
        <v>13.088235294117647</v>
      </c>
      <c r="T750" t="s">
        <v>3250</v>
      </c>
      <c r="U750" t="s">
        <v>3248</v>
      </c>
      <c r="V750" t="s">
        <v>3237</v>
      </c>
    </row>
    <row r="751" spans="1:22" ht="22" customHeight="1" x14ac:dyDescent="0.3">
      <c r="A751" s="2">
        <v>43689</v>
      </c>
      <c r="B751" s="16" t="str">
        <f t="shared" si="40"/>
        <v>August, 2019</v>
      </c>
      <c r="C751" s="16" t="str">
        <f t="shared" si="41"/>
        <v>August, 2019´</v>
      </c>
      <c r="D751" s="3" t="s">
        <v>31</v>
      </c>
      <c r="E751" s="11" t="s">
        <v>3320</v>
      </c>
      <c r="F751" s="3" t="s">
        <v>32</v>
      </c>
      <c r="G751" s="3" t="s">
        <v>185</v>
      </c>
      <c r="H751" s="3" t="s">
        <v>122</v>
      </c>
      <c r="I751" s="3" t="s">
        <v>45</v>
      </c>
      <c r="J751" s="3" t="s">
        <v>34</v>
      </c>
      <c r="K751" s="3" t="s">
        <v>187</v>
      </c>
      <c r="L751" s="3" t="s">
        <v>986</v>
      </c>
      <c r="M751" s="4">
        <v>17010</v>
      </c>
      <c r="N751" s="4">
        <v>17.010000000000002</v>
      </c>
      <c r="O751" s="4">
        <v>82100</v>
      </c>
      <c r="P751" t="s">
        <v>3245</v>
      </c>
      <c r="Q751" t="s">
        <v>3244</v>
      </c>
      <c r="R751" t="s">
        <v>3198</v>
      </c>
      <c r="S751">
        <f t="shared" si="42"/>
        <v>4.8265726043503818</v>
      </c>
      <c r="T751" t="s">
        <v>3200</v>
      </c>
      <c r="U751" t="s">
        <v>3234</v>
      </c>
      <c r="V751" t="s">
        <v>3225</v>
      </c>
    </row>
    <row r="752" spans="1:22" ht="22" customHeight="1" x14ac:dyDescent="0.3">
      <c r="A752" s="5">
        <v>43689</v>
      </c>
      <c r="B752" s="16" t="str">
        <f t="shared" si="40"/>
        <v>August, 2019</v>
      </c>
      <c r="C752" s="16" t="str">
        <f t="shared" si="41"/>
        <v>August, 2019´</v>
      </c>
      <c r="D752" s="6" t="s">
        <v>126</v>
      </c>
      <c r="E752" s="11" t="s">
        <v>3320</v>
      </c>
      <c r="F752" s="6" t="s">
        <v>56</v>
      </c>
      <c r="G752" s="6" t="s">
        <v>160</v>
      </c>
      <c r="H752" s="6" t="s">
        <v>122</v>
      </c>
      <c r="I752" s="6" t="s">
        <v>45</v>
      </c>
      <c r="J752" s="6" t="s">
        <v>34</v>
      </c>
      <c r="K752" s="6" t="s">
        <v>163</v>
      </c>
      <c r="L752" s="6" t="s">
        <v>164</v>
      </c>
      <c r="M752" s="7">
        <v>7462</v>
      </c>
      <c r="N752" s="7">
        <v>7.46</v>
      </c>
      <c r="O752" s="7">
        <v>176000</v>
      </c>
      <c r="P752" t="str">
        <f>IF(ISNUMBER(SEARCH("GLIFOSATO",L752)),"Glyphosate",IF(ISNUMBER(SEARCH("TRICLON",L752)),"Triclopyr",IF(ISNUMBER(SEARCH("ABAMECTIN",L752)),"Abamectin",IF(ISNUMBER(SEARCH("ANCOSAR",L752)),"Sodium Hydrogen Methylarsonate",IF(ISNUMBER(SEARCH("PERITO",L752)),"Acephate","FIX IT!")))))</f>
        <v>Abamectin</v>
      </c>
      <c r="Q752" t="s">
        <v>3215</v>
      </c>
      <c r="R752" t="s">
        <v>3243</v>
      </c>
      <c r="S752">
        <f t="shared" si="42"/>
        <v>23.586169927633343</v>
      </c>
      <c r="T752" t="s">
        <v>3250</v>
      </c>
      <c r="U752" t="s">
        <v>3248</v>
      </c>
      <c r="V752" t="s">
        <v>3237</v>
      </c>
    </row>
    <row r="753" spans="1:22" ht="22" customHeight="1" x14ac:dyDescent="0.3">
      <c r="A753" s="2">
        <v>43689</v>
      </c>
      <c r="B753" s="16" t="str">
        <f t="shared" si="40"/>
        <v>August, 2019</v>
      </c>
      <c r="C753" s="16" t="str">
        <f t="shared" si="41"/>
        <v>August, 2019´</v>
      </c>
      <c r="D753" s="3" t="s">
        <v>31</v>
      </c>
      <c r="E753" s="11" t="s">
        <v>3320</v>
      </c>
      <c r="F753" s="3" t="s">
        <v>56</v>
      </c>
      <c r="G753" s="3" t="s">
        <v>175</v>
      </c>
      <c r="H753" s="3" t="s">
        <v>122</v>
      </c>
      <c r="I753" s="3" t="s">
        <v>45</v>
      </c>
      <c r="J753" s="3" t="s">
        <v>34</v>
      </c>
      <c r="K753" s="3" t="s">
        <v>143</v>
      </c>
      <c r="L753" s="3" t="s">
        <v>576</v>
      </c>
      <c r="M753" s="4">
        <v>21400</v>
      </c>
      <c r="N753" s="4">
        <v>21.4</v>
      </c>
      <c r="O753" s="4">
        <v>134000</v>
      </c>
      <c r="P753" t="str">
        <f>IF(ISNUMBER(SEARCH("BROWSER",L753)),"Picloran",IF(ISNUMBER(SEARCH("NAVIGATOR",L753)),"Picloran",IF(ISNUMBER(SEARCH("BIOZYME",L753)),"Mineral Fertilizer",IF(ISNUMBER(SEARCH("K-FOL",L753)),"Calcium Citrate",IF(ISNUMBER(SEARCH("FOLTRON",L753)),"NPK Fertilizer",IF(ISNUMBER(SEARCH("CYHALOTHRI",L753)),"Cyhalothrin",IF(ISNUMBER(SEARCH("ACEFATO",L753)),"Acephate",IF(ISNUMBER(SEARCH("ACEPHATE",L753)),"Acephate",IF(ISNUMBER(SEARCH("MICROTHIOL",L753)),"Sulfur",IF(ISNUMBER(SEARCH("PROPICONAZOLE",L753)),"Propiconazole",IF(ISNUMBER(SEARCH("METHOMYL",L753)),"Methomyl",IF(ISNUMBER(SEARCH("IMIDACLOPRID",L753)),"Imidacloprid",IF(ISNUMBER(SEARCH("ZONIC",L753)),"Amicarbazone",IF(ISNUMBER(SEARCH("CRESCENDO",L753)),"Triclopyr-Butyric",IF(ISNUMBER(SEARCH("IMAZETHAPYR",L753)),"Imazethapyr",IF(ISNUMBER(SEARCH("TRICLOPYR",L753)),"Triclopyr",IF(ISNUMBER(SEARCH("ISOPROPYLAMINE",L753)),"Isopropylamine",IF(ISNUMBER(SEARCH("ABAMECTIM",L753)),"Abamectin",IF(ISNUMBER(SEARCH("SPERTO",L753)),"Bifenthrin","FIX IT!")))))))))))))))))))</f>
        <v>Methomyl</v>
      </c>
      <c r="Q753" t="s">
        <v>3215</v>
      </c>
      <c r="R753" t="s">
        <v>3243</v>
      </c>
      <c r="S753">
        <f t="shared" si="42"/>
        <v>6.2616822429906538</v>
      </c>
      <c r="T753" t="s">
        <v>3297</v>
      </c>
      <c r="U753" t="s">
        <v>3281</v>
      </c>
      <c r="V753" t="s">
        <v>3198</v>
      </c>
    </row>
    <row r="754" spans="1:22" ht="22" customHeight="1" x14ac:dyDescent="0.3">
      <c r="A754" s="5">
        <v>43687</v>
      </c>
      <c r="B754" s="16" t="str">
        <f t="shared" si="40"/>
        <v>August, 2019</v>
      </c>
      <c r="C754" s="16" t="str">
        <f t="shared" si="41"/>
        <v>August, 2019´</v>
      </c>
      <c r="D754" s="6" t="s">
        <v>31</v>
      </c>
      <c r="E754" s="11" t="s">
        <v>3320</v>
      </c>
      <c r="F754" s="6" t="s">
        <v>32</v>
      </c>
      <c r="G754" s="6" t="s">
        <v>131</v>
      </c>
      <c r="H754" s="6" t="s">
        <v>113</v>
      </c>
      <c r="I754" s="6" t="s">
        <v>45</v>
      </c>
      <c r="J754" s="6" t="s">
        <v>34</v>
      </c>
      <c r="K754" s="6" t="s">
        <v>145</v>
      </c>
      <c r="L754" s="6" t="s">
        <v>560</v>
      </c>
      <c r="M754" s="7">
        <v>17400</v>
      </c>
      <c r="N754" s="7">
        <v>17.399999999999999</v>
      </c>
      <c r="O754" s="7">
        <v>325000</v>
      </c>
      <c r="P754" t="s">
        <v>3200</v>
      </c>
      <c r="Q754" t="s">
        <v>3234</v>
      </c>
      <c r="R754" t="s">
        <v>3243</v>
      </c>
      <c r="S754">
        <f t="shared" si="42"/>
        <v>18.678160919540229</v>
      </c>
      <c r="T754" t="s">
        <v>3292</v>
      </c>
      <c r="U754" t="s">
        <v>3269</v>
      </c>
      <c r="V754" t="s">
        <v>3216</v>
      </c>
    </row>
    <row r="755" spans="1:22" ht="22" customHeight="1" x14ac:dyDescent="0.3">
      <c r="A755" s="2">
        <v>43687</v>
      </c>
      <c r="B755" s="16" t="str">
        <f t="shared" si="40"/>
        <v>August, 2019</v>
      </c>
      <c r="C755" s="16" t="str">
        <f t="shared" si="41"/>
        <v>August, 2019´</v>
      </c>
      <c r="D755" s="3" t="s">
        <v>31</v>
      </c>
      <c r="E755" s="11" t="s">
        <v>3320</v>
      </c>
      <c r="F755" s="3" t="s">
        <v>32</v>
      </c>
      <c r="G755" s="3" t="s">
        <v>579</v>
      </c>
      <c r="H755" s="3" t="s">
        <v>968</v>
      </c>
      <c r="I755" s="3" t="s">
        <v>45</v>
      </c>
      <c r="J755" s="3" t="s">
        <v>34</v>
      </c>
      <c r="K755" s="3" t="s">
        <v>145</v>
      </c>
      <c r="L755" s="3" t="s">
        <v>970</v>
      </c>
      <c r="M755" s="4">
        <v>16344</v>
      </c>
      <c r="N755" s="4">
        <v>16.34</v>
      </c>
      <c r="O755" s="4">
        <v>305000</v>
      </c>
      <c r="P755" t="str">
        <f>IF(ISNUMBER(SEARCH("IMAZETAPYR",L755)),"Imazetapyr",IF(ISNUMBER(SEARCH("VITAVAX",L755)),"Carboxin",IF(ISNUMBER(SEARCH("CARBOXIN",L755)),"Carboxin",IF(ISNUMBER(SEARCH("CONDAX",L755)),"Imazetapyr",IF(ISNUMBER(SEARCH("CLETHODIM",L755)),"Clethodim",IF(ISNUMBER(SEARCH("JACARE",L755)),"2,4-D Acid",IF(ISNUMBER(SEARCH("LEOPARD",L755)),"Picloram",IF(ISNUMBER(SEARCH("ZOXYSTROBIN",L755)),"Azoxystrobin",IF(ISNUMBER(SEARCH("MANCOZEB",L755)),"Mancozeb",IF(ISNUMBER(SEARCH("AZOXYS",L755)),"Azoxystrobin",IF(ISNUMBER(SEARCH("FIPRON",L755)),"Fipronil",IF(ISNUMBER(SEARCH("ACEF",L755)),"Acephate",IF(ISNUMBER(SEARCH("ACETAMIPRID",L755)),"Acetamiprid",IF(ISNUMBER(SEARCH("ALUMINIUM PHOSPHIDE",L755)),"Aluminium Phosphide",IF(ISNUMBER(SEARCH("RANMAN",L755)),"Cyazofamid",IF(ISNUMBER(SEARCH("BIFENTRINA",L755)),"Bifenthrin","FIX IT!"))))))))))))))))</f>
        <v>Acetamiprid</v>
      </c>
      <c r="Q755" t="s">
        <v>3234</v>
      </c>
      <c r="R755" t="s">
        <v>3243</v>
      </c>
      <c r="S755">
        <f t="shared" si="42"/>
        <v>18.661282427802252</v>
      </c>
      <c r="T755" t="s">
        <v>3292</v>
      </c>
      <c r="U755" t="s">
        <v>3269</v>
      </c>
      <c r="V755" t="s">
        <v>3216</v>
      </c>
    </row>
    <row r="756" spans="1:22" ht="22" customHeight="1" x14ac:dyDescent="0.3">
      <c r="A756" s="5">
        <v>43687</v>
      </c>
      <c r="B756" s="16" t="str">
        <f t="shared" si="40"/>
        <v>August, 2019</v>
      </c>
      <c r="C756" s="16" t="str">
        <f t="shared" si="41"/>
        <v>August, 2019´</v>
      </c>
      <c r="D756" s="6" t="s">
        <v>31</v>
      </c>
      <c r="E756" s="11" t="s">
        <v>3320</v>
      </c>
      <c r="F756" s="6" t="s">
        <v>32</v>
      </c>
      <c r="G756" s="6" t="s">
        <v>200</v>
      </c>
      <c r="H756" s="6" t="s">
        <v>133</v>
      </c>
      <c r="I756" s="6" t="s">
        <v>45</v>
      </c>
      <c r="J756" s="6" t="s">
        <v>34</v>
      </c>
      <c r="K756" s="6" t="s">
        <v>145</v>
      </c>
      <c r="L756" s="6" t="s">
        <v>987</v>
      </c>
      <c r="M756" s="7">
        <v>69300</v>
      </c>
      <c r="N756" s="7">
        <v>69.3</v>
      </c>
      <c r="O756" s="7">
        <v>1293000</v>
      </c>
      <c r="P756" t="str">
        <f>IF(ISNUMBER(SEARCH("BROWSER",L756)),"Picloran",IF(ISNUMBER(SEARCH("NAVIGATOR",L756)),"Picloran",IF(ISNUMBER(SEARCH("BIOZYME",L756)),"Mineral Fertilizer",IF(ISNUMBER(SEARCH("K-FOL",L756)),"Calcium Citrate",IF(ISNUMBER(SEARCH("FOLTRON",L756)),"NPK Fertilizer",IF(ISNUMBER(SEARCH("CYHALOTHRI",L756)),"Cyhalothrin",IF(ISNUMBER(SEARCH("ACEFATO",L756)),"Acephate",IF(ISNUMBER(SEARCH("ACEPHATE",L756)),"Acephate",IF(ISNUMBER(SEARCH("MICROTHIOL",L756)),"Sulfur",IF(ISNUMBER(SEARCH("PROPICONAZOLE",L756)),"Propiconazole",IF(ISNUMBER(SEARCH("METHOMYL",L756)),"Methomyl",IF(ISNUMBER(SEARCH("IMIDACLOPRID",L756)),"Imidacloprid",IF(ISNUMBER(SEARCH("ZONIC",L756)),"Amicarbazone",IF(ISNUMBER(SEARCH("CRESCENDO",L756)),"Triclopyr-Butyric",IF(ISNUMBER(SEARCH("IMAZETHAPYR",L756)),"Imazethapyr",IF(ISNUMBER(SEARCH("TRICLOPYR",L756)),"Triclopyr",IF(ISNUMBER(SEARCH("ISOPROPYLAMINE",L756)),"Isopropylamine",IF(ISNUMBER(SEARCH("ABAMECTIM",L756)),"Abamectin",IF(ISNUMBER(SEARCH("SPERTO",L756)),"Bifenthrin","FIX IT!")))))))))))))))))))</f>
        <v>Bifenthrin</v>
      </c>
      <c r="Q756" t="s">
        <v>3238</v>
      </c>
      <c r="R756" t="s">
        <v>3243</v>
      </c>
      <c r="S756">
        <f t="shared" si="42"/>
        <v>18.658008658008658</v>
      </c>
      <c r="T756" t="s">
        <v>3200</v>
      </c>
      <c r="U756" t="s">
        <v>3234</v>
      </c>
      <c r="V756" t="s">
        <v>3225</v>
      </c>
    </row>
    <row r="757" spans="1:22" ht="22" customHeight="1" x14ac:dyDescent="0.3">
      <c r="A757" s="2">
        <v>43687</v>
      </c>
      <c r="B757" s="16" t="str">
        <f t="shared" si="40"/>
        <v>August, 2019</v>
      </c>
      <c r="C757" s="16" t="str">
        <f t="shared" si="41"/>
        <v>August, 2019´</v>
      </c>
      <c r="D757" s="3" t="s">
        <v>31</v>
      </c>
      <c r="E757" s="11" t="s">
        <v>3320</v>
      </c>
      <c r="F757" s="3" t="s">
        <v>32</v>
      </c>
      <c r="G757" s="3" t="s">
        <v>579</v>
      </c>
      <c r="H757" s="3" t="s">
        <v>968</v>
      </c>
      <c r="I757" s="3" t="s">
        <v>45</v>
      </c>
      <c r="J757" s="3" t="s">
        <v>34</v>
      </c>
      <c r="K757" s="3" t="s">
        <v>145</v>
      </c>
      <c r="L757" s="3" t="s">
        <v>970</v>
      </c>
      <c r="M757" s="4">
        <v>16344</v>
      </c>
      <c r="N757" s="4">
        <v>16.34</v>
      </c>
      <c r="O757" s="4">
        <v>305000</v>
      </c>
      <c r="P757" t="str">
        <f>IF(ISNUMBER(SEARCH("IMAZETAPYR",L757)),"Imazetapyr",IF(ISNUMBER(SEARCH("VITAVAX",L757)),"Carboxin",IF(ISNUMBER(SEARCH("CARBOXIN",L757)),"Carboxin",IF(ISNUMBER(SEARCH("CONDAX",L757)),"Imazetapyr",IF(ISNUMBER(SEARCH("CLETHODIM",L757)),"Clethodim",IF(ISNUMBER(SEARCH("JACARE",L757)),"2,4-D Acid",IF(ISNUMBER(SEARCH("LEOPARD",L757)),"Picloram",IF(ISNUMBER(SEARCH("ZOXYSTROBIN",L757)),"Azoxystrobin",IF(ISNUMBER(SEARCH("MANCOZEB",L757)),"Mancozeb",IF(ISNUMBER(SEARCH("AZOXYS",L757)),"Azoxystrobin",IF(ISNUMBER(SEARCH("FIPRON",L757)),"Fipronil",IF(ISNUMBER(SEARCH("ACEF",L757)),"Acephate",IF(ISNUMBER(SEARCH("ACETAMIPRID",L757)),"Acetamiprid",IF(ISNUMBER(SEARCH("ALUMINIUM PHOSPHIDE",L757)),"Aluminium Phosphide",IF(ISNUMBER(SEARCH("RANMAN",L757)),"Cyazofamid",IF(ISNUMBER(SEARCH("BIFENTRINA",L757)),"Bifenthrin","FIX IT!"))))))))))))))))</f>
        <v>Acetamiprid</v>
      </c>
      <c r="Q757" t="s">
        <v>3234</v>
      </c>
      <c r="R757" t="s">
        <v>3243</v>
      </c>
      <c r="S757">
        <f t="shared" si="42"/>
        <v>18.661282427802252</v>
      </c>
      <c r="T757" t="s">
        <v>3202</v>
      </c>
      <c r="U757" t="s">
        <v>3215</v>
      </c>
      <c r="V757" t="s">
        <v>3216</v>
      </c>
    </row>
    <row r="758" spans="1:22" ht="22" customHeight="1" x14ac:dyDescent="0.3">
      <c r="A758" s="5">
        <v>43687</v>
      </c>
      <c r="B758" s="16" t="str">
        <f t="shared" si="40"/>
        <v>August, 2019</v>
      </c>
      <c r="C758" s="16" t="str">
        <f t="shared" si="41"/>
        <v>August, 2019´</v>
      </c>
      <c r="D758" s="6" t="s">
        <v>31</v>
      </c>
      <c r="E758" s="11" t="s">
        <v>3320</v>
      </c>
      <c r="F758" s="6" t="s">
        <v>32</v>
      </c>
      <c r="G758" s="6" t="s">
        <v>579</v>
      </c>
      <c r="H758" s="6" t="s">
        <v>968</v>
      </c>
      <c r="I758" s="6" t="s">
        <v>45</v>
      </c>
      <c r="J758" s="6" t="s">
        <v>34</v>
      </c>
      <c r="K758" s="6" t="s">
        <v>145</v>
      </c>
      <c r="L758" s="6" t="s">
        <v>970</v>
      </c>
      <c r="M758" s="7">
        <v>16344</v>
      </c>
      <c r="N758" s="7">
        <v>16.34</v>
      </c>
      <c r="O758" s="7">
        <v>305000</v>
      </c>
      <c r="P758" t="str">
        <f>IF(ISNUMBER(SEARCH("IMAZETAPYR",L758)),"Imazetapyr",IF(ISNUMBER(SEARCH("VITAVAX",L758)),"Carboxin",IF(ISNUMBER(SEARCH("CARBOXIN",L758)),"Carboxin",IF(ISNUMBER(SEARCH("CONDAX",L758)),"Imazetapyr",IF(ISNUMBER(SEARCH("CLETHODIM",L758)),"Clethodim",IF(ISNUMBER(SEARCH("JACARE",L758)),"2,4-D Acid",IF(ISNUMBER(SEARCH("LEOPARD",L758)),"Picloram",IF(ISNUMBER(SEARCH("ZOXYSTROBIN",L758)),"Azoxystrobin",IF(ISNUMBER(SEARCH("MANCOZEB",L758)),"Mancozeb",IF(ISNUMBER(SEARCH("AZOXYS",L758)),"Azoxystrobin",IF(ISNUMBER(SEARCH("FIPRON",L758)),"Fipronil",IF(ISNUMBER(SEARCH("ACEF",L758)),"Acephate",IF(ISNUMBER(SEARCH("ACETAMIPRID",L758)),"Acetamiprid",IF(ISNUMBER(SEARCH("ALUMINIUM PHOSPHIDE",L758)),"Aluminium Phosphide",IF(ISNUMBER(SEARCH("RANMAN",L758)),"Cyazofamid",IF(ISNUMBER(SEARCH("BIFENTRINA",L758)),"Bifenthrin","FIX IT!"))))))))))))))))</f>
        <v>Acetamiprid</v>
      </c>
      <c r="Q758" t="s">
        <v>3234</v>
      </c>
      <c r="R758" t="s">
        <v>3243</v>
      </c>
      <c r="S758">
        <f t="shared" si="42"/>
        <v>18.661282427802252</v>
      </c>
      <c r="T758" t="s">
        <v>3200</v>
      </c>
      <c r="U758" t="s">
        <v>3234</v>
      </c>
      <c r="V758" t="s">
        <v>3225</v>
      </c>
    </row>
    <row r="759" spans="1:22" ht="22" customHeight="1" x14ac:dyDescent="0.3">
      <c r="A759" s="2">
        <v>43687</v>
      </c>
      <c r="B759" s="16" t="str">
        <f t="shared" si="40"/>
        <v>August, 2019</v>
      </c>
      <c r="C759" s="16" t="str">
        <f t="shared" si="41"/>
        <v>August, 2019´</v>
      </c>
      <c r="D759" s="3" t="s">
        <v>31</v>
      </c>
      <c r="E759" s="11" t="s">
        <v>3320</v>
      </c>
      <c r="F759" s="3" t="s">
        <v>32</v>
      </c>
      <c r="G759" s="3" t="s">
        <v>579</v>
      </c>
      <c r="H759" s="3" t="s">
        <v>968</v>
      </c>
      <c r="I759" s="3" t="s">
        <v>45</v>
      </c>
      <c r="J759" s="3" t="s">
        <v>34</v>
      </c>
      <c r="K759" s="3" t="s">
        <v>145</v>
      </c>
      <c r="L759" s="3" t="s">
        <v>970</v>
      </c>
      <c r="M759" s="4">
        <v>16344</v>
      </c>
      <c r="N759" s="4">
        <v>16.34</v>
      </c>
      <c r="O759" s="4">
        <v>305000</v>
      </c>
      <c r="P759" t="str">
        <f>IF(ISNUMBER(SEARCH("IMAZETAPYR",L759)),"Imazetapyr",IF(ISNUMBER(SEARCH("VITAVAX",L759)),"Carboxin",IF(ISNUMBER(SEARCH("CARBOXIN",L759)),"Carboxin",IF(ISNUMBER(SEARCH("CONDAX",L759)),"Imazetapyr",IF(ISNUMBER(SEARCH("CLETHODIM",L759)),"Clethodim",IF(ISNUMBER(SEARCH("JACARE",L759)),"2,4-D Acid",IF(ISNUMBER(SEARCH("LEOPARD",L759)),"Picloram",IF(ISNUMBER(SEARCH("ZOXYSTROBIN",L759)),"Azoxystrobin",IF(ISNUMBER(SEARCH("MANCOZEB",L759)),"Mancozeb",IF(ISNUMBER(SEARCH("AZOXYS",L759)),"Azoxystrobin",IF(ISNUMBER(SEARCH("FIPRON",L759)),"Fipronil",IF(ISNUMBER(SEARCH("ACEF",L759)),"Acephate",IF(ISNUMBER(SEARCH("ACETAMIPRID",L759)),"Acetamiprid",IF(ISNUMBER(SEARCH("ALUMINIUM PHOSPHIDE",L759)),"Aluminium Phosphide",IF(ISNUMBER(SEARCH("RANMAN",L759)),"Cyazofamid",IF(ISNUMBER(SEARCH("BIFENTRINA",L759)),"Bifenthrin","FIX IT!"))))))))))))))))</f>
        <v>Acetamiprid</v>
      </c>
      <c r="Q759" t="s">
        <v>3234</v>
      </c>
      <c r="R759" t="s">
        <v>3243</v>
      </c>
      <c r="S759">
        <f t="shared" si="42"/>
        <v>18.661282427802252</v>
      </c>
      <c r="T759" t="s">
        <v>3245</v>
      </c>
      <c r="U759" t="s">
        <v>3244</v>
      </c>
      <c r="V759" t="s">
        <v>3198</v>
      </c>
    </row>
    <row r="760" spans="1:22" ht="22" customHeight="1" x14ac:dyDescent="0.3">
      <c r="A760" s="5">
        <v>43687</v>
      </c>
      <c r="B760" s="16" t="str">
        <f t="shared" si="40"/>
        <v>August, 2019</v>
      </c>
      <c r="C760" s="16" t="str">
        <f t="shared" si="41"/>
        <v>August, 2019´</v>
      </c>
      <c r="D760" s="6" t="s">
        <v>107</v>
      </c>
      <c r="E760" s="11" t="s">
        <v>3320</v>
      </c>
      <c r="F760" s="6" t="s">
        <v>32</v>
      </c>
      <c r="G760" s="6" t="s">
        <v>108</v>
      </c>
      <c r="H760" s="6" t="s">
        <v>133</v>
      </c>
      <c r="I760" s="6" t="s">
        <v>45</v>
      </c>
      <c r="J760" s="6" t="s">
        <v>34</v>
      </c>
      <c r="K760" s="6" t="s">
        <v>934</v>
      </c>
      <c r="L760" s="6" t="s">
        <v>988</v>
      </c>
      <c r="M760" s="7">
        <v>62520</v>
      </c>
      <c r="N760" s="7">
        <v>62.52</v>
      </c>
      <c r="O760" s="7">
        <v>588000</v>
      </c>
      <c r="P760" t="s">
        <v>3219</v>
      </c>
      <c r="Q760" t="e">
        <f>VLOOKUP(P760,T:V,2,FALSE)</f>
        <v>#N/A</v>
      </c>
      <c r="R760" t="e">
        <f>VLOOKUP(Q760,U:W,2,FALSE)</f>
        <v>#N/A</v>
      </c>
      <c r="S760">
        <f t="shared" si="42"/>
        <v>9.4049904030710181</v>
      </c>
      <c r="T760" t="s">
        <v>3211</v>
      </c>
      <c r="U760" t="s">
        <v>3270</v>
      </c>
      <c r="V760" t="s">
        <v>3198</v>
      </c>
    </row>
    <row r="761" spans="1:22" ht="22" customHeight="1" x14ac:dyDescent="0.3">
      <c r="A761" s="2">
        <v>43686</v>
      </c>
      <c r="B761" s="16" t="str">
        <f t="shared" si="40"/>
        <v>August, 2019</v>
      </c>
      <c r="C761" s="16" t="str">
        <f t="shared" si="41"/>
        <v>August, 2019´</v>
      </c>
      <c r="D761" s="3" t="s">
        <v>107</v>
      </c>
      <c r="E761" s="11" t="s">
        <v>3320</v>
      </c>
      <c r="F761" s="3" t="s">
        <v>32</v>
      </c>
      <c r="G761" s="3" t="s">
        <v>108</v>
      </c>
      <c r="H761" s="3" t="s">
        <v>133</v>
      </c>
      <c r="I761" s="3" t="s">
        <v>45</v>
      </c>
      <c r="J761" s="3" t="s">
        <v>34</v>
      </c>
      <c r="K761" s="3" t="s">
        <v>145</v>
      </c>
      <c r="L761" s="3" t="s">
        <v>989</v>
      </c>
      <c r="M761" s="4">
        <v>22080</v>
      </c>
      <c r="N761" s="4">
        <v>22.08</v>
      </c>
      <c r="O761" s="4">
        <v>412000</v>
      </c>
      <c r="P761" t="str">
        <f>IF(ISNUMBER(SEARCH("BIORISK",L761)),"Fertilizer",IF(ISNUMBER(SEARCH("DIFLUBENZURON",L761)),"Diflubenzuron",IF(ISNUMBER(SEARCH("K-TIONIC",L761)),"Fulvic Acids Fertilizers",IF(ISNUMBER(SEARCH("INICIATE",L761)),"Fipronil",IF(ISNUMBER(SEARCH("FIPRONIL",L761)),"Fipronil",IF(ISNUMBER(SEARCH("STAGE",L761)),"Clomazone",IF(ISNUMBER(SEARCH("CLOMAZONE",L761)),"Clomazone",IF(ISNUMBER(SEARCH("UNIMARK",L761)),"Metribuzin",IF(ISNUMBER(SEARCH("RIBUZIN",L761)),"Metribuzin",IF(ISNUMBER(SEARCH("UNITOP",L761)),"Not Identified","FIX IT!"))))))))))</f>
        <v>Fipronil</v>
      </c>
      <c r="Q761" t="s">
        <v>3261</v>
      </c>
      <c r="R761" t="s">
        <v>3243</v>
      </c>
      <c r="S761">
        <f t="shared" si="42"/>
        <v>18.659420289855074</v>
      </c>
      <c r="T761" t="s">
        <v>3250</v>
      </c>
      <c r="U761" t="s">
        <v>3248</v>
      </c>
      <c r="V761" t="s">
        <v>3237</v>
      </c>
    </row>
    <row r="762" spans="1:22" ht="22" customHeight="1" x14ac:dyDescent="0.3">
      <c r="A762" s="5">
        <v>43683</v>
      </c>
      <c r="B762" s="16" t="str">
        <f t="shared" si="40"/>
        <v>August, 2019</v>
      </c>
      <c r="C762" s="16" t="str">
        <f t="shared" si="41"/>
        <v>August, 2019´</v>
      </c>
      <c r="D762" s="6" t="s">
        <v>31</v>
      </c>
      <c r="E762" s="11" t="s">
        <v>3320</v>
      </c>
      <c r="F762" s="6" t="s">
        <v>56</v>
      </c>
      <c r="G762" s="6" t="s">
        <v>127</v>
      </c>
      <c r="H762" s="6" t="s">
        <v>122</v>
      </c>
      <c r="I762" s="6" t="s">
        <v>45</v>
      </c>
      <c r="J762" s="6" t="s">
        <v>34</v>
      </c>
      <c r="K762" s="6" t="s">
        <v>143</v>
      </c>
      <c r="L762" s="6" t="s">
        <v>576</v>
      </c>
      <c r="M762" s="7">
        <v>21400</v>
      </c>
      <c r="N762" s="7">
        <v>21.4</v>
      </c>
      <c r="O762" s="7">
        <v>134000</v>
      </c>
      <c r="P762" t="str">
        <f>IF(ISNUMBER(SEARCH("BROWSER",L762)),"Picloran",IF(ISNUMBER(SEARCH("NAVIGATOR",L762)),"Picloran",IF(ISNUMBER(SEARCH("BIOZYME",L762)),"Mineral Fertilizer",IF(ISNUMBER(SEARCH("K-FOL",L762)),"Calcium Citrate",IF(ISNUMBER(SEARCH("FOLTRON",L762)),"NPK Fertilizer",IF(ISNUMBER(SEARCH("CYHALOTHRI",L762)),"Cyhalothrin",IF(ISNUMBER(SEARCH("ACEFATO",L762)),"Acephate",IF(ISNUMBER(SEARCH("ACEPHATE",L762)),"Acephate",IF(ISNUMBER(SEARCH("MICROTHIOL",L762)),"Sulfur",IF(ISNUMBER(SEARCH("PROPICONAZOLE",L762)),"Propiconazole",IF(ISNUMBER(SEARCH("METHOMYL",L762)),"Methomyl",IF(ISNUMBER(SEARCH("IMIDACLOPRID",L762)),"Imidacloprid",IF(ISNUMBER(SEARCH("ZONIC",L762)),"Amicarbazone",IF(ISNUMBER(SEARCH("CRESCENDO",L762)),"Triclopyr-Butyric",IF(ISNUMBER(SEARCH("IMAZETHAPYR",L762)),"Imazethapyr",IF(ISNUMBER(SEARCH("TRICLOPYR",L762)),"Triclopyr",IF(ISNUMBER(SEARCH("ISOPROPYLAMINE",L762)),"Isopropylamine",IF(ISNUMBER(SEARCH("ABAMECTIM",L762)),"Abamectin",IF(ISNUMBER(SEARCH("SPERTO",L762)),"Bifenthrin","FIX IT!")))))))))))))))))))</f>
        <v>Methomyl</v>
      </c>
      <c r="Q762" t="s">
        <v>3215</v>
      </c>
      <c r="R762" t="s">
        <v>3243</v>
      </c>
      <c r="S762">
        <f t="shared" si="42"/>
        <v>6.2616822429906538</v>
      </c>
      <c r="T762" t="s">
        <v>3211</v>
      </c>
      <c r="U762" t="s">
        <v>3270</v>
      </c>
      <c r="V762" t="s">
        <v>3198</v>
      </c>
    </row>
    <row r="763" spans="1:22" ht="22" customHeight="1" x14ac:dyDescent="0.3">
      <c r="A763" s="2">
        <v>43683</v>
      </c>
      <c r="B763" s="16" t="str">
        <f t="shared" si="40"/>
        <v>August, 2019</v>
      </c>
      <c r="C763" s="16" t="str">
        <f t="shared" si="41"/>
        <v>August, 2019´</v>
      </c>
      <c r="D763" s="3" t="s">
        <v>31</v>
      </c>
      <c r="E763" s="11" t="s">
        <v>3320</v>
      </c>
      <c r="F763" s="3" t="s">
        <v>32</v>
      </c>
      <c r="G763" s="3" t="s">
        <v>185</v>
      </c>
      <c r="H763" s="3" t="s">
        <v>122</v>
      </c>
      <c r="I763" s="3" t="s">
        <v>45</v>
      </c>
      <c r="J763" s="3" t="s">
        <v>34</v>
      </c>
      <c r="K763" s="3" t="s">
        <v>187</v>
      </c>
      <c r="L763" s="3" t="s">
        <v>990</v>
      </c>
      <c r="M763" s="4">
        <v>16800</v>
      </c>
      <c r="N763" s="4">
        <v>16.8</v>
      </c>
      <c r="O763" s="4">
        <v>81100</v>
      </c>
      <c r="P763" t="s">
        <v>3211</v>
      </c>
      <c r="Q763" t="s">
        <v>3270</v>
      </c>
      <c r="R763" t="s">
        <v>3198</v>
      </c>
      <c r="S763">
        <f t="shared" si="42"/>
        <v>4.8273809523809526</v>
      </c>
      <c r="T763" t="s">
        <v>3211</v>
      </c>
      <c r="U763" t="s">
        <v>3270</v>
      </c>
      <c r="V763" t="s">
        <v>3198</v>
      </c>
    </row>
    <row r="764" spans="1:22" ht="22" customHeight="1" x14ac:dyDescent="0.3">
      <c r="A764" s="5">
        <v>43683</v>
      </c>
      <c r="B764" s="16" t="str">
        <f t="shared" si="40"/>
        <v>August, 2019</v>
      </c>
      <c r="C764" s="16" t="str">
        <f t="shared" si="41"/>
        <v>August, 2019´</v>
      </c>
      <c r="D764" s="6" t="s">
        <v>31</v>
      </c>
      <c r="E764" s="11" t="s">
        <v>3320</v>
      </c>
      <c r="F764" s="6" t="s">
        <v>32</v>
      </c>
      <c r="G764" s="6" t="s">
        <v>185</v>
      </c>
      <c r="H764" s="6" t="s">
        <v>122</v>
      </c>
      <c r="I764" s="6" t="s">
        <v>45</v>
      </c>
      <c r="J764" s="6" t="s">
        <v>34</v>
      </c>
      <c r="K764" s="6" t="s">
        <v>187</v>
      </c>
      <c r="L764" s="6" t="s">
        <v>991</v>
      </c>
      <c r="M764" s="7">
        <v>23100</v>
      </c>
      <c r="N764" s="7">
        <v>23.1</v>
      </c>
      <c r="O764" s="7">
        <v>112000</v>
      </c>
      <c r="P764" t="s">
        <v>3245</v>
      </c>
      <c r="Q764" t="s">
        <v>3244</v>
      </c>
      <c r="R764" t="s">
        <v>3198</v>
      </c>
      <c r="S764">
        <f t="shared" si="42"/>
        <v>4.8484848484848486</v>
      </c>
      <c r="T764" t="s">
        <v>3200</v>
      </c>
      <c r="U764" t="s">
        <v>3234</v>
      </c>
      <c r="V764" t="s">
        <v>3225</v>
      </c>
    </row>
    <row r="765" spans="1:22" ht="22" customHeight="1" x14ac:dyDescent="0.3">
      <c r="A765" s="2">
        <v>43683</v>
      </c>
      <c r="B765" s="16" t="str">
        <f t="shared" si="40"/>
        <v>August, 2019</v>
      </c>
      <c r="C765" s="16" t="str">
        <f t="shared" si="41"/>
        <v>August, 2019´</v>
      </c>
      <c r="D765" s="3" t="s">
        <v>31</v>
      </c>
      <c r="E765" s="11" t="s">
        <v>3320</v>
      </c>
      <c r="F765" s="3" t="s">
        <v>56</v>
      </c>
      <c r="G765" s="3" t="s">
        <v>944</v>
      </c>
      <c r="H765" s="3" t="s">
        <v>122</v>
      </c>
      <c r="I765" s="3" t="s">
        <v>45</v>
      </c>
      <c r="J765" s="3" t="s">
        <v>34</v>
      </c>
      <c r="K765" s="3" t="s">
        <v>361</v>
      </c>
      <c r="L765" s="3" t="s">
        <v>992</v>
      </c>
      <c r="M765" s="4">
        <v>79200</v>
      </c>
      <c r="N765" s="4">
        <v>79.2</v>
      </c>
      <c r="O765" s="4">
        <v>1038000</v>
      </c>
      <c r="P765" t="s">
        <v>3211</v>
      </c>
      <c r="Q765" t="s">
        <v>3270</v>
      </c>
      <c r="R765" t="s">
        <v>3198</v>
      </c>
      <c r="S765">
        <f t="shared" si="42"/>
        <v>13.106060606060606</v>
      </c>
      <c r="T765" t="s">
        <v>3211</v>
      </c>
      <c r="U765" t="s">
        <v>3270</v>
      </c>
      <c r="V765" t="s">
        <v>3198</v>
      </c>
    </row>
    <row r="766" spans="1:22" ht="22" customHeight="1" x14ac:dyDescent="0.3">
      <c r="A766" s="5">
        <v>43683</v>
      </c>
      <c r="B766" s="16" t="str">
        <f t="shared" si="40"/>
        <v>August, 2019</v>
      </c>
      <c r="C766" s="16" t="str">
        <f t="shared" si="41"/>
        <v>August, 2019´</v>
      </c>
      <c r="D766" s="6" t="s">
        <v>31</v>
      </c>
      <c r="E766" s="11" t="s">
        <v>3320</v>
      </c>
      <c r="F766" s="6" t="s">
        <v>32</v>
      </c>
      <c r="G766" s="6" t="s">
        <v>185</v>
      </c>
      <c r="H766" s="6" t="s">
        <v>122</v>
      </c>
      <c r="I766" s="6" t="s">
        <v>45</v>
      </c>
      <c r="J766" s="6" t="s">
        <v>34</v>
      </c>
      <c r="K766" s="6" t="s">
        <v>187</v>
      </c>
      <c r="L766" s="6" t="s">
        <v>273</v>
      </c>
      <c r="M766" s="7">
        <v>6480</v>
      </c>
      <c r="N766" s="7">
        <v>6.48</v>
      </c>
      <c r="O766" s="7">
        <v>31300</v>
      </c>
      <c r="P766" t="s">
        <v>3211</v>
      </c>
      <c r="Q766" t="s">
        <v>3270</v>
      </c>
      <c r="R766" t="s">
        <v>3198</v>
      </c>
      <c r="S766">
        <f t="shared" si="42"/>
        <v>4.8302469135802468</v>
      </c>
      <c r="T766" t="s">
        <v>3208</v>
      </c>
      <c r="U766" t="s">
        <v>3215</v>
      </c>
      <c r="V766" t="s">
        <v>3216</v>
      </c>
    </row>
    <row r="767" spans="1:22" ht="22" customHeight="1" x14ac:dyDescent="0.3">
      <c r="A767" s="2">
        <v>43682</v>
      </c>
      <c r="B767" s="16" t="str">
        <f t="shared" si="40"/>
        <v>August, 2019</v>
      </c>
      <c r="C767" s="16" t="str">
        <f t="shared" si="41"/>
        <v>August, 2019´</v>
      </c>
      <c r="D767" s="3" t="s">
        <v>31</v>
      </c>
      <c r="E767" s="11" t="s">
        <v>3320</v>
      </c>
      <c r="F767" s="3" t="s">
        <v>56</v>
      </c>
      <c r="G767" s="3" t="s">
        <v>77</v>
      </c>
      <c r="H767" s="3" t="s">
        <v>82</v>
      </c>
      <c r="I767" s="3" t="s">
        <v>45</v>
      </c>
      <c r="J767" s="3" t="s">
        <v>34</v>
      </c>
      <c r="K767" s="3" t="s">
        <v>993</v>
      </c>
      <c r="L767" s="3" t="s">
        <v>994</v>
      </c>
      <c r="M767" s="4">
        <v>72438</v>
      </c>
      <c r="N767" s="4">
        <v>72.44</v>
      </c>
      <c r="O767" s="4">
        <v>197000</v>
      </c>
      <c r="P767" t="str">
        <f>IF(ISNUMBER(SEARCH("BROWSER",L767)),"Picloran",IF(ISNUMBER(SEARCH("NAVIGATOR",L767)),"Picloran",IF(ISNUMBER(SEARCH("BIOZYME",L767)),"Mineral Fertilizer",IF(ISNUMBER(SEARCH("K-FOL",L767)),"Calcium Citrate",IF(ISNUMBER(SEARCH("FOLTRON",L767)),"NPK Fertilizer",IF(ISNUMBER(SEARCH("CYHALOTHRI",L767)),"Cyhalothrin",IF(ISNUMBER(SEARCH("ACEFATO",L767)),"Acephate",IF(ISNUMBER(SEARCH("ACEPHATE",L767)),"Acephate",IF(ISNUMBER(SEARCH("MICROTHIOL",L767)),"Sulfur",IF(ISNUMBER(SEARCH("PROPICONAZOLE",L767)),"Propiconazole",IF(ISNUMBER(SEARCH("METHOMYL",L767)),"Methomyl",IF(ISNUMBER(SEARCH("IMIDACLOPRID",L767)),"Imidacloprid",IF(ISNUMBER(SEARCH("ZONIC",L767)),"Amicarbazone",IF(ISNUMBER(SEARCH("CRESCENDO",L767)),"Triclopyr-Butyric",IF(ISNUMBER(SEARCH("IMAZETHAPYR",L767)),"Imazethapyr",IF(ISNUMBER(SEARCH("TRICLOPYR",L767)),"Triclopyr",IF(ISNUMBER(SEARCH("ISOPROPYLAMINE",L767)),"Isopropylamine",IF(ISNUMBER(SEARCH("ABAMECTIM",L767)),"Abamectin",IF(ISNUMBER(SEARCH("SPERTO",L767)),"Bifenthrin","FIX IT!")))))))))))))))))))</f>
        <v>Isopropylamine</v>
      </c>
      <c r="Q767" t="s">
        <v>3269</v>
      </c>
      <c r="R767" t="s">
        <v>3216</v>
      </c>
      <c r="S767">
        <f t="shared" si="42"/>
        <v>2.7195670780529557</v>
      </c>
      <c r="T767" t="s">
        <v>3204</v>
      </c>
      <c r="U767" t="s">
        <v>3227</v>
      </c>
      <c r="V767" t="s">
        <v>3198</v>
      </c>
    </row>
    <row r="768" spans="1:22" ht="22" customHeight="1" x14ac:dyDescent="0.3">
      <c r="A768" s="5">
        <v>43682</v>
      </c>
      <c r="B768" s="16" t="str">
        <f t="shared" si="40"/>
        <v>August, 2019</v>
      </c>
      <c r="C768" s="16" t="str">
        <f t="shared" si="41"/>
        <v>August, 2019´</v>
      </c>
      <c r="D768" s="6" t="s">
        <v>126</v>
      </c>
      <c r="E768" s="11" t="s">
        <v>3320</v>
      </c>
      <c r="F768" s="6" t="s">
        <v>56</v>
      </c>
      <c r="G768" s="6" t="s">
        <v>160</v>
      </c>
      <c r="H768" s="6" t="s">
        <v>122</v>
      </c>
      <c r="I768" s="6" t="s">
        <v>45</v>
      </c>
      <c r="J768" s="6" t="s">
        <v>34</v>
      </c>
      <c r="K768" s="6" t="s">
        <v>163</v>
      </c>
      <c r="L768" s="6" t="s">
        <v>995</v>
      </c>
      <c r="M768" s="7">
        <v>7462</v>
      </c>
      <c r="N768" s="7">
        <v>7.46</v>
      </c>
      <c r="O768" s="7">
        <v>176000</v>
      </c>
      <c r="P768" t="s">
        <v>3211</v>
      </c>
      <c r="Q768" t="s">
        <v>3270</v>
      </c>
      <c r="R768" t="s">
        <v>3198</v>
      </c>
      <c r="S768">
        <f t="shared" si="42"/>
        <v>23.586169927633343</v>
      </c>
      <c r="T768" t="s">
        <v>3250</v>
      </c>
      <c r="U768" t="s">
        <v>3248</v>
      </c>
      <c r="V768" t="s">
        <v>3237</v>
      </c>
    </row>
    <row r="769" spans="1:22" ht="22" customHeight="1" x14ac:dyDescent="0.3">
      <c r="A769" s="2">
        <v>43682</v>
      </c>
      <c r="B769" s="16" t="str">
        <f t="shared" si="40"/>
        <v>August, 2019</v>
      </c>
      <c r="C769" s="16" t="str">
        <f t="shared" si="41"/>
        <v>August, 2019´</v>
      </c>
      <c r="D769" s="3" t="s">
        <v>31</v>
      </c>
      <c r="E769" s="11" t="s">
        <v>3320</v>
      </c>
      <c r="F769" s="3" t="s">
        <v>56</v>
      </c>
      <c r="G769" s="3" t="s">
        <v>127</v>
      </c>
      <c r="H769" s="3" t="s">
        <v>122</v>
      </c>
      <c r="I769" s="3" t="s">
        <v>45</v>
      </c>
      <c r="J769" s="3" t="s">
        <v>34</v>
      </c>
      <c r="K769" s="3" t="s">
        <v>704</v>
      </c>
      <c r="L769" s="3" t="s">
        <v>996</v>
      </c>
      <c r="M769" s="4">
        <v>20160</v>
      </c>
      <c r="N769" s="4">
        <v>20.16</v>
      </c>
      <c r="O769" s="4">
        <v>529000</v>
      </c>
      <c r="P769" t="str">
        <f>IF(ISNUMBER(SEARCH("MEPIQUAT",L769)),"Mepiquat",IF(ISNUMBER(SEARCH("BIFENTRI",L769)),"Bifenthrin",IF(ISNUMBER(SEARCH("YHALOTHRIN",L769)),"Cyhalothrin","FIX IT!")))</f>
        <v>Mepiquat</v>
      </c>
      <c r="Q769" t="s">
        <v>3215</v>
      </c>
      <c r="R769" t="s">
        <v>3216</v>
      </c>
      <c r="S769">
        <f t="shared" si="42"/>
        <v>26.240079365079364</v>
      </c>
      <c r="T769" t="s">
        <v>3250</v>
      </c>
      <c r="U769" t="s">
        <v>3248</v>
      </c>
      <c r="V769" t="s">
        <v>3237</v>
      </c>
    </row>
    <row r="770" spans="1:22" ht="22" customHeight="1" x14ac:dyDescent="0.3">
      <c r="A770" s="5">
        <v>43682</v>
      </c>
      <c r="B770" s="16" t="str">
        <f t="shared" si="40"/>
        <v>August, 2019</v>
      </c>
      <c r="C770" s="16" t="str">
        <f t="shared" si="41"/>
        <v>August, 2019´</v>
      </c>
      <c r="D770" s="6" t="s">
        <v>31</v>
      </c>
      <c r="E770" s="11" t="s">
        <v>3320</v>
      </c>
      <c r="F770" s="6" t="s">
        <v>56</v>
      </c>
      <c r="G770" s="6" t="s">
        <v>77</v>
      </c>
      <c r="H770" s="6" t="s">
        <v>82</v>
      </c>
      <c r="I770" s="6" t="s">
        <v>45</v>
      </c>
      <c r="J770" s="6" t="s">
        <v>34</v>
      </c>
      <c r="K770" s="6" t="s">
        <v>993</v>
      </c>
      <c r="L770" s="6" t="s">
        <v>997</v>
      </c>
      <c r="M770" s="7">
        <v>87571</v>
      </c>
      <c r="N770" s="7">
        <v>87.57</v>
      </c>
      <c r="O770" s="7">
        <v>238000</v>
      </c>
      <c r="P770" t="str">
        <f>IF(ISNUMBER(SEARCH("BROWSER",L770)),"Picloran",IF(ISNUMBER(SEARCH("NAVIGATOR",L770)),"Picloran",IF(ISNUMBER(SEARCH("BIOZYME",L770)),"Mineral Fertilizer",IF(ISNUMBER(SEARCH("K-FOL",L770)),"Calcium Citrate",IF(ISNUMBER(SEARCH("FOLTRON",L770)),"NPK Fertilizer",IF(ISNUMBER(SEARCH("CYHALOTHRI",L770)),"Cyhalothrin",IF(ISNUMBER(SEARCH("ACEFATO",L770)),"Acephate",IF(ISNUMBER(SEARCH("ACEPHATE",L770)),"Acephate",IF(ISNUMBER(SEARCH("MICROTHIOL",L770)),"Sulfur",IF(ISNUMBER(SEARCH("PROPICONAZOLE",L770)),"Propiconazole",IF(ISNUMBER(SEARCH("METHOMYL",L770)),"Methomyl",IF(ISNUMBER(SEARCH("IMIDACLOPRID",L770)),"Imidacloprid",IF(ISNUMBER(SEARCH("ZONIC",L770)),"Amicarbazone",IF(ISNUMBER(SEARCH("CRESCENDO",L770)),"Triclopyr-Butyric",IF(ISNUMBER(SEARCH("IMAZETHAPYR",L770)),"Imazethapyr",IF(ISNUMBER(SEARCH("TRICLOPYR",L770)),"Triclopyr",IF(ISNUMBER(SEARCH("ISOPROPYLAMINE",L770)),"Isopropylamine",IF(ISNUMBER(SEARCH("ABAMECTIM",L770)),"Abamectin",IF(ISNUMBER(SEARCH("SPERTO",L770)),"Bifenthrin","FIX IT!")))))))))))))))))))</f>
        <v>Isopropylamine</v>
      </c>
      <c r="Q770" t="s">
        <v>3269</v>
      </c>
      <c r="R770" t="s">
        <v>3216</v>
      </c>
      <c r="S770">
        <f t="shared" si="42"/>
        <v>2.7177947037261192</v>
      </c>
      <c r="T770" t="s">
        <v>3292</v>
      </c>
      <c r="U770" t="s">
        <v>3269</v>
      </c>
      <c r="V770" t="s">
        <v>3216</v>
      </c>
    </row>
    <row r="771" spans="1:22" ht="22" customHeight="1" x14ac:dyDescent="0.3">
      <c r="A771" s="5">
        <v>43680</v>
      </c>
      <c r="B771" s="16" t="str">
        <f t="shared" ref="B771:B834" si="43">TEXT(A771, "MMMM, YYYY")</f>
        <v>August, 2019</v>
      </c>
      <c r="C771" s="16" t="str">
        <f t="shared" ref="C771:C834" si="44">B771&amp;"´"</f>
        <v>August, 2019´</v>
      </c>
      <c r="D771" s="6" t="s">
        <v>107</v>
      </c>
      <c r="E771" s="11" t="s">
        <v>3320</v>
      </c>
      <c r="F771" s="6" t="s">
        <v>56</v>
      </c>
      <c r="G771" s="6" t="s">
        <v>108</v>
      </c>
      <c r="H771" s="6" t="s">
        <v>133</v>
      </c>
      <c r="I771" s="6" t="s">
        <v>45</v>
      </c>
      <c r="J771" s="6" t="s">
        <v>34</v>
      </c>
      <c r="K771" s="6" t="s">
        <v>345</v>
      </c>
      <c r="L771" s="14" t="s">
        <v>999</v>
      </c>
      <c r="M771" s="7">
        <v>25240</v>
      </c>
      <c r="N771" s="7">
        <v>25.24</v>
      </c>
      <c r="O771" s="7">
        <v>471000</v>
      </c>
      <c r="P771" t="str">
        <f>IF(ISNUMBER(SEARCH("IMAZETAPYR",L771)),"Imazetapyr",IF(ISNUMBER(SEARCH("VITAVAX",L771)),"Carboxin",IF(ISNUMBER(SEARCH("CARBOXIN",L771)),"Carboxin",IF(ISNUMBER(SEARCH("CONDAX",L771)),"Imazetapyr",IF(ISNUMBER(SEARCH("CLETHODIM",L771)),"Clethodim",IF(ISNUMBER(SEARCH("JACARE",L771)),"2,4-D Acid",IF(ISNUMBER(SEARCH("LEOPARD",L771)),"Picloram",IF(ISNUMBER(SEARCH("ZOXYSTROBIN",L771)),"Azoxystrobin",IF(ISNUMBER(SEARCH("MANCOZEB",L771)),"Mancozeb",IF(ISNUMBER(SEARCH("AZOXYS",L771)),"Azoxystrobin",IF(ISNUMBER(SEARCH("FIPRON",L771)),"Fipronil",IF(ISNUMBER(SEARCH("ACEF",L771)),"Acephate",IF(ISNUMBER(SEARCH("ACETAMIPRID",L771)),"Acetamiprid",IF(ISNUMBER(SEARCH("ALUMINIUM PHOSPHIDE",L771)),"Aluminium Phosphide",IF(ISNUMBER(SEARCH("RANMAN",L771)),"Cyazofamid",IF(ISNUMBER(SEARCH("BIFENTRINA",L771)),"Bifenthrin","FIX IT!"))))))))))))))))</f>
        <v>Aluminium Phosphide</v>
      </c>
      <c r="Q771" t="s">
        <v>3235</v>
      </c>
      <c r="R771" t="s">
        <v>3216</v>
      </c>
      <c r="S771">
        <f t="shared" ref="S771:S834" si="45">O771/M771</f>
        <v>18.660855784469096</v>
      </c>
      <c r="T771" t="s">
        <v>3292</v>
      </c>
      <c r="U771" t="s">
        <v>3269</v>
      </c>
      <c r="V771" t="s">
        <v>3216</v>
      </c>
    </row>
    <row r="772" spans="1:22" ht="22" customHeight="1" x14ac:dyDescent="0.3">
      <c r="A772" s="2">
        <v>43680</v>
      </c>
      <c r="B772" s="16" t="str">
        <f t="shared" si="43"/>
        <v>August, 2019</v>
      </c>
      <c r="C772" s="16" t="str">
        <f t="shared" si="44"/>
        <v>August, 2019´</v>
      </c>
      <c r="D772" s="3" t="s">
        <v>31</v>
      </c>
      <c r="E772" s="11" t="s">
        <v>3320</v>
      </c>
      <c r="F772" s="3" t="s">
        <v>32</v>
      </c>
      <c r="G772" s="3" t="s">
        <v>131</v>
      </c>
      <c r="H772" s="3" t="s">
        <v>113</v>
      </c>
      <c r="I772" s="3" t="s">
        <v>45</v>
      </c>
      <c r="J772" s="3" t="s">
        <v>34</v>
      </c>
      <c r="K772" s="3" t="s">
        <v>145</v>
      </c>
      <c r="L772" s="3" t="s">
        <v>678</v>
      </c>
      <c r="M772" s="4">
        <v>34800</v>
      </c>
      <c r="N772" s="4">
        <v>34.799999999999997</v>
      </c>
      <c r="O772" s="4">
        <v>649000</v>
      </c>
      <c r="P772" t="str">
        <f>IF(ISNUMBER(SEARCH("IMAZETAPYR",L772)),"Imazetapyr",IF(ISNUMBER(SEARCH("VITAVAX",L772)),"Carboxin",IF(ISNUMBER(SEARCH("CARBOXIN",L772)),"Carboxin",IF(ISNUMBER(SEARCH("CONDAX",L772)),"Imazetapyr",IF(ISNUMBER(SEARCH("CLETHODIM",L772)),"Clethodim",IF(ISNUMBER(SEARCH("JACARE",L772)),"2,4-D Acid",IF(ISNUMBER(SEARCH("LEOPARD",L772)),"Picloram",IF(ISNUMBER(SEARCH("ZOXYSTROBIN",L772)),"Azoxystrobin",IF(ISNUMBER(SEARCH("MANCOZEB",L772)),"Mancozeb",IF(ISNUMBER(SEARCH("AZOXYS",L772)),"Azoxystrobin",IF(ISNUMBER(SEARCH("FIPRON",L772)),"Fipronil",IF(ISNUMBER(SEARCH("ACEF",L772)),"Acephate",IF(ISNUMBER(SEARCH("ACETAMIPRID",L772)),"Acetamiprid",IF(ISNUMBER(SEARCH("ALUMINIUM PHOSPHIDE",L772)),"Aluminium Phosphide",IF(ISNUMBER(SEARCH("RANMAN",L772)),"Cyazofamid",IF(ISNUMBER(SEARCH("BIFENTRINA",L772)),"Bifenthrin","FIX IT!"))))))))))))))))</f>
        <v>Acetamiprid</v>
      </c>
      <c r="Q772" t="s">
        <v>3234</v>
      </c>
      <c r="R772" t="s">
        <v>3243</v>
      </c>
      <c r="S772">
        <f t="shared" si="45"/>
        <v>18.649425287356323</v>
      </c>
      <c r="T772" t="s">
        <v>3294</v>
      </c>
      <c r="U772" t="s">
        <v>3215</v>
      </c>
      <c r="V772" t="s">
        <v>3243</v>
      </c>
    </row>
    <row r="773" spans="1:22" ht="22" customHeight="1" x14ac:dyDescent="0.3">
      <c r="A773" s="5">
        <v>43680</v>
      </c>
      <c r="B773" s="16" t="str">
        <f t="shared" si="43"/>
        <v>August, 2019</v>
      </c>
      <c r="C773" s="16" t="str">
        <f t="shared" si="44"/>
        <v>August, 2019´</v>
      </c>
      <c r="D773" s="6" t="s">
        <v>31</v>
      </c>
      <c r="E773" s="11" t="s">
        <v>3320</v>
      </c>
      <c r="F773" s="6" t="s">
        <v>32</v>
      </c>
      <c r="G773" s="6" t="s">
        <v>200</v>
      </c>
      <c r="H773" s="6" t="s">
        <v>210</v>
      </c>
      <c r="I773" s="6" t="s">
        <v>45</v>
      </c>
      <c r="J773" s="6" t="s">
        <v>34</v>
      </c>
      <c r="K773" s="6" t="s">
        <v>145</v>
      </c>
      <c r="L773" s="6" t="s">
        <v>1000</v>
      </c>
      <c r="M773" s="7">
        <v>23100</v>
      </c>
      <c r="N773" s="7">
        <v>23.1</v>
      </c>
      <c r="O773" s="7">
        <v>431000</v>
      </c>
      <c r="P773" t="str">
        <f>IF(ISNUMBER(SEARCH("BROWSER",L773)),"Picloran",IF(ISNUMBER(SEARCH("NAVIGATOR",L773)),"Picloran",IF(ISNUMBER(SEARCH("BIOZYME",L773)),"Mineral Fertilizer",IF(ISNUMBER(SEARCH("K-FOL",L773)),"Calcium Citrate",IF(ISNUMBER(SEARCH("FOLTRON",L773)),"NPK Fertilizer",IF(ISNUMBER(SEARCH("CYHALOTHRI",L773)),"Cyhalothrin",IF(ISNUMBER(SEARCH("ACEFATO",L773)),"Acephate",IF(ISNUMBER(SEARCH("ACEPHATE",L773)),"Acephate",IF(ISNUMBER(SEARCH("MICROTHIOL",L773)),"Sulfur",IF(ISNUMBER(SEARCH("PROPICONAZOLE",L773)),"Propiconazole",IF(ISNUMBER(SEARCH("METHOMYL",L773)),"Methomyl",IF(ISNUMBER(SEARCH("IMIDACLOPRID",L773)),"Imidacloprid",IF(ISNUMBER(SEARCH("ZONIC",L773)),"Amicarbazone",IF(ISNUMBER(SEARCH("CRESCENDO",L773)),"Triclopyr-Butyric",IF(ISNUMBER(SEARCH("IMAZETHAPYR",L773)),"Imazethapyr",IF(ISNUMBER(SEARCH("TRICLOPYR",L773)),"Triclopyr",IF(ISNUMBER(SEARCH("ISOPROPYLAMINE",L773)),"Isopropylamine",IF(ISNUMBER(SEARCH("ABAMECTIM",L773)),"Abamectin",IF(ISNUMBER(SEARCH("SPERTO",L773)),"Bifenthrin","FIX IT!")))))))))))))))))))</f>
        <v>Bifenthrin</v>
      </c>
      <c r="Q773" t="s">
        <v>3238</v>
      </c>
      <c r="R773" t="s">
        <v>3243</v>
      </c>
      <c r="S773">
        <f t="shared" si="45"/>
        <v>18.658008658008658</v>
      </c>
      <c r="T773" t="s">
        <v>3294</v>
      </c>
      <c r="U773" t="s">
        <v>3215</v>
      </c>
      <c r="V773" t="s">
        <v>3243</v>
      </c>
    </row>
    <row r="774" spans="1:22" ht="22" customHeight="1" x14ac:dyDescent="0.3">
      <c r="A774" s="2">
        <v>43679</v>
      </c>
      <c r="B774" s="16" t="str">
        <f t="shared" si="43"/>
        <v>August, 2019</v>
      </c>
      <c r="C774" s="16" t="str">
        <f t="shared" si="44"/>
        <v>August, 2019´</v>
      </c>
      <c r="D774" s="3" t="s">
        <v>31</v>
      </c>
      <c r="E774" s="11" t="s">
        <v>3320</v>
      </c>
      <c r="F774" s="3" t="s">
        <v>32</v>
      </c>
      <c r="G774" s="3" t="s">
        <v>579</v>
      </c>
      <c r="H774" s="3" t="s">
        <v>968</v>
      </c>
      <c r="I774" s="3" t="s">
        <v>45</v>
      </c>
      <c r="J774" s="3" t="s">
        <v>34</v>
      </c>
      <c r="K774" s="3" t="s">
        <v>145</v>
      </c>
      <c r="L774" s="3" t="s">
        <v>970</v>
      </c>
      <c r="M774" s="4">
        <v>16344</v>
      </c>
      <c r="N774" s="4">
        <v>16.34</v>
      </c>
      <c r="O774" s="4">
        <v>305000</v>
      </c>
      <c r="P774" t="str">
        <f>IF(ISNUMBER(SEARCH("IMAZETAPYR",L774)),"Imazetapyr",IF(ISNUMBER(SEARCH("VITAVAX",L774)),"Carboxin",IF(ISNUMBER(SEARCH("CARBOXIN",L774)),"Carboxin",IF(ISNUMBER(SEARCH("CONDAX",L774)),"Imazetapyr",IF(ISNUMBER(SEARCH("CLETHODIM",L774)),"Clethodim",IF(ISNUMBER(SEARCH("JACARE",L774)),"2,4-D Acid",IF(ISNUMBER(SEARCH("LEOPARD",L774)),"Picloram",IF(ISNUMBER(SEARCH("ZOXYSTROBIN",L774)),"Azoxystrobin",IF(ISNUMBER(SEARCH("MANCOZEB",L774)),"Mancozeb",IF(ISNUMBER(SEARCH("AZOXYS",L774)),"Azoxystrobin",IF(ISNUMBER(SEARCH("FIPRON",L774)),"Fipronil",IF(ISNUMBER(SEARCH("ACEF",L774)),"Acephate",IF(ISNUMBER(SEARCH("ACETAMIPRID",L774)),"Acetamiprid",IF(ISNUMBER(SEARCH("ALUMINIUM PHOSPHIDE",L774)),"Aluminium Phosphide",IF(ISNUMBER(SEARCH("RANMAN",L774)),"Cyazofamid",IF(ISNUMBER(SEARCH("BIFENTRINA",L774)),"Bifenthrin","FIX IT!"))))))))))))))))</f>
        <v>Acetamiprid</v>
      </c>
      <c r="Q774" t="s">
        <v>3234</v>
      </c>
      <c r="R774" t="s">
        <v>3243</v>
      </c>
      <c r="S774">
        <f t="shared" si="45"/>
        <v>18.661282427802252</v>
      </c>
      <c r="T774" t="s">
        <v>3226</v>
      </c>
      <c r="U774" t="s">
        <v>3261</v>
      </c>
      <c r="V774" t="s">
        <v>3243</v>
      </c>
    </row>
    <row r="775" spans="1:22" ht="22" customHeight="1" x14ac:dyDescent="0.3">
      <c r="A775" s="5">
        <v>43678</v>
      </c>
      <c r="B775" s="16" t="str">
        <f t="shared" si="43"/>
        <v>August, 2019</v>
      </c>
      <c r="C775" s="16" t="str">
        <f t="shared" si="44"/>
        <v>August, 2019´</v>
      </c>
      <c r="D775" s="6" t="s">
        <v>31</v>
      </c>
      <c r="E775" s="11" t="s">
        <v>3320</v>
      </c>
      <c r="F775" s="6" t="s">
        <v>32</v>
      </c>
      <c r="G775" s="6" t="s">
        <v>244</v>
      </c>
      <c r="H775" s="6" t="s">
        <v>474</v>
      </c>
      <c r="I775" s="6" t="s">
        <v>45</v>
      </c>
      <c r="J775" s="6" t="s">
        <v>34</v>
      </c>
      <c r="K775" s="6" t="s">
        <v>187</v>
      </c>
      <c r="L775" s="6" t="s">
        <v>1001</v>
      </c>
      <c r="M775" s="7">
        <v>48800</v>
      </c>
      <c r="N775" s="7">
        <v>48.8</v>
      </c>
      <c r="O775" s="7">
        <v>613000</v>
      </c>
      <c r="P775" t="str">
        <f>IF(ISNUMBER(SEARCH("GLIFOSATO",L775)),"Glyphosate",IF(ISNUMBER(SEARCH("TRICLON",L775)),"Triclopyr",IF(ISNUMBER(SEARCH("ABAMECTIN",L775)),"Abamectin",IF(ISNUMBER(SEARCH("ANCOSAR",L775)),"Sodium Hydrogen Methylarsonate",IF(ISNUMBER(SEARCH("PERITO",L775)),"Acephate","FIX IT!")))))</f>
        <v>Sodium Hydrogen Methylarsonate</v>
      </c>
      <c r="Q775" t="s">
        <v>3281</v>
      </c>
      <c r="R775" t="s">
        <v>3198</v>
      </c>
      <c r="S775">
        <f t="shared" si="45"/>
        <v>12.561475409836065</v>
      </c>
      <c r="T775" t="s">
        <v>3252</v>
      </c>
      <c r="U775" t="s">
        <v>3287</v>
      </c>
      <c r="V775" t="s">
        <v>3243</v>
      </c>
    </row>
    <row r="776" spans="1:22" ht="22" customHeight="1" x14ac:dyDescent="0.3">
      <c r="A776" s="2">
        <v>43677</v>
      </c>
      <c r="B776" s="16" t="str">
        <f t="shared" si="43"/>
        <v>July, 2019</v>
      </c>
      <c r="C776" s="16" t="str">
        <f t="shared" si="44"/>
        <v>July, 2019´</v>
      </c>
      <c r="D776" s="3" t="s">
        <v>31</v>
      </c>
      <c r="E776" s="11" t="s">
        <v>3320</v>
      </c>
      <c r="F776" s="3" t="s">
        <v>56</v>
      </c>
      <c r="G776" s="3" t="s">
        <v>230</v>
      </c>
      <c r="H776" s="3" t="s">
        <v>113</v>
      </c>
      <c r="I776" s="3" t="s">
        <v>45</v>
      </c>
      <c r="J776" s="3" t="s">
        <v>34</v>
      </c>
      <c r="K776" s="3" t="s">
        <v>232</v>
      </c>
      <c r="L776" s="3" t="s">
        <v>1002</v>
      </c>
      <c r="M776" s="4">
        <v>16040</v>
      </c>
      <c r="N776" s="4">
        <v>16.04</v>
      </c>
      <c r="O776" s="4">
        <v>23400</v>
      </c>
      <c r="P776" t="s">
        <v>3273</v>
      </c>
      <c r="Q776" t="s">
        <v>3274</v>
      </c>
      <c r="R776" t="s">
        <v>3275</v>
      </c>
      <c r="S776">
        <f t="shared" si="45"/>
        <v>1.458852867830424</v>
      </c>
      <c r="T776" t="s">
        <v>3205</v>
      </c>
      <c r="U776" t="s">
        <v>3238</v>
      </c>
      <c r="V776" t="s">
        <v>3225</v>
      </c>
    </row>
    <row r="777" spans="1:22" ht="22" customHeight="1" x14ac:dyDescent="0.3">
      <c r="A777" s="5">
        <v>43674</v>
      </c>
      <c r="B777" s="16" t="str">
        <f t="shared" si="43"/>
        <v>July, 2019</v>
      </c>
      <c r="C777" s="16" t="str">
        <f t="shared" si="44"/>
        <v>July, 2019´</v>
      </c>
      <c r="D777" s="6" t="s">
        <v>31</v>
      </c>
      <c r="E777" s="11" t="s">
        <v>3320</v>
      </c>
      <c r="F777" s="6" t="s">
        <v>32</v>
      </c>
      <c r="G777" s="6" t="s">
        <v>325</v>
      </c>
      <c r="H777" s="6" t="s">
        <v>122</v>
      </c>
      <c r="I777" s="6" t="s">
        <v>45</v>
      </c>
      <c r="J777" s="6" t="s">
        <v>34</v>
      </c>
      <c r="K777" s="6" t="s">
        <v>187</v>
      </c>
      <c r="L777" s="6" t="s">
        <v>1003</v>
      </c>
      <c r="M777" s="7">
        <v>88200</v>
      </c>
      <c r="N777" s="7">
        <v>88.2</v>
      </c>
      <c r="O777" s="7">
        <v>537000</v>
      </c>
      <c r="P777" t="s">
        <v>3220</v>
      </c>
      <c r="Q777" t="str">
        <f>VLOOKUP(P777,T:V,2,FALSE)</f>
        <v>Not Identified</v>
      </c>
      <c r="R777" t="str">
        <f>VLOOKUP(Q777,U:W,2,FALSE)</f>
        <v>Fungicide</v>
      </c>
      <c r="S777">
        <f t="shared" si="45"/>
        <v>6.0884353741496602</v>
      </c>
      <c r="T777" t="s">
        <v>3250</v>
      </c>
      <c r="U777" t="s">
        <v>3248</v>
      </c>
      <c r="V777" t="s">
        <v>3237</v>
      </c>
    </row>
    <row r="778" spans="1:22" ht="22" customHeight="1" x14ac:dyDescent="0.3">
      <c r="A778" s="2">
        <v>43674</v>
      </c>
      <c r="B778" s="16" t="str">
        <f t="shared" si="43"/>
        <v>July, 2019</v>
      </c>
      <c r="C778" s="16" t="str">
        <f t="shared" si="44"/>
        <v>July, 2019´</v>
      </c>
      <c r="D778" s="3" t="s">
        <v>31</v>
      </c>
      <c r="E778" s="11" t="s">
        <v>3320</v>
      </c>
      <c r="F778" s="3" t="s">
        <v>32</v>
      </c>
      <c r="G778" s="3" t="s">
        <v>127</v>
      </c>
      <c r="H778" s="3" t="s">
        <v>122</v>
      </c>
      <c r="I778" s="3" t="s">
        <v>45</v>
      </c>
      <c r="J778" s="3" t="s">
        <v>34</v>
      </c>
      <c r="K778" s="3" t="s">
        <v>187</v>
      </c>
      <c r="L778" s="3" t="s">
        <v>1004</v>
      </c>
      <c r="M778" s="4">
        <v>43200</v>
      </c>
      <c r="N778" s="4">
        <v>43.2</v>
      </c>
      <c r="O778" s="4">
        <v>263000</v>
      </c>
      <c r="P778" t="str">
        <f>IF(ISNUMBER(SEARCH("DIZONE",L778)),"Diuron",IF(ISNUMBER(SEARCH("GLUFOSINATE",L778)),"Glufosinate",IF(ISNUMBER(SEARCH("LAVA",L778)),"Tebuthiuron",IF(ISNUMBER(SEARCH("CARTAP",L778)),"Cartap Hydrochloride",IF(ISNUMBER(SEARCH("ZARTAN",L778)),"Metsulfuron",IF(ISNUMBER(SEARCH("METSULFURON",L778)),"Metsulfuron",IF(ISNUMBER(SEARCH("CHLORFLUAZURON",L778)),"Chlorfluazuron",IF(ISNUMBER(SEARCH("OMITE",L778)),"Propargite",IF(ISNUMBER(SEARCH("ORIS",L778)),"Amicarbazone",IF(ISNUMBER(SEARCH("AMICARBAZONE",L778)),"Amicarbazone",IF(ISNUMBER(SEARCH("2,4-D",L778)),"2,4-Dichlorophenoxyacetic Acid",IF(ISNUMBER(SEARCH("GLYPHOSATE",L778)),"Glyphosate",IF(ISNUMBER(SEARCH("FOMESAFEN",L778)),"Fomesafen","FIX IT!")))))))))))))</f>
        <v>Fomesafen</v>
      </c>
      <c r="Q778" t="s">
        <v>3215</v>
      </c>
      <c r="R778" t="s">
        <v>3198</v>
      </c>
      <c r="S778">
        <f t="shared" si="45"/>
        <v>6.0879629629629628</v>
      </c>
      <c r="T778" t="s">
        <v>3207</v>
      </c>
      <c r="U778" t="s">
        <v>3235</v>
      </c>
      <c r="V778" t="s">
        <v>3216</v>
      </c>
    </row>
    <row r="779" spans="1:22" ht="22" customHeight="1" x14ac:dyDescent="0.3">
      <c r="A779" s="5">
        <v>43673</v>
      </c>
      <c r="B779" s="16" t="str">
        <f t="shared" si="43"/>
        <v>July, 2019</v>
      </c>
      <c r="C779" s="16" t="str">
        <f t="shared" si="44"/>
        <v>July, 2019´</v>
      </c>
      <c r="D779" s="6" t="s">
        <v>31</v>
      </c>
      <c r="E779" s="11" t="s">
        <v>3320</v>
      </c>
      <c r="F779" s="6" t="s">
        <v>56</v>
      </c>
      <c r="G779" s="6" t="s">
        <v>230</v>
      </c>
      <c r="H779" s="6" t="s">
        <v>113</v>
      </c>
      <c r="I779" s="6" t="s">
        <v>45</v>
      </c>
      <c r="J779" s="6" t="s">
        <v>34</v>
      </c>
      <c r="K779" s="6" t="s">
        <v>232</v>
      </c>
      <c r="L779" s="6" t="s">
        <v>1005</v>
      </c>
      <c r="M779" s="7">
        <v>112280</v>
      </c>
      <c r="N779" s="7">
        <v>112.28</v>
      </c>
      <c r="O779" s="7">
        <v>164000</v>
      </c>
      <c r="P779" t="s">
        <v>3273</v>
      </c>
      <c r="Q779" t="s">
        <v>3274</v>
      </c>
      <c r="R779" t="s">
        <v>3275</v>
      </c>
      <c r="S779">
        <f t="shared" si="45"/>
        <v>1.460634128963306</v>
      </c>
      <c r="T779" t="s">
        <v>3200</v>
      </c>
      <c r="U779" t="s">
        <v>3234</v>
      </c>
      <c r="V779" t="s">
        <v>3225</v>
      </c>
    </row>
    <row r="780" spans="1:22" ht="22" customHeight="1" x14ac:dyDescent="0.3">
      <c r="A780" s="2">
        <v>43673</v>
      </c>
      <c r="B780" s="16" t="str">
        <f t="shared" si="43"/>
        <v>July, 2019</v>
      </c>
      <c r="C780" s="16" t="str">
        <f t="shared" si="44"/>
        <v>July, 2019´</v>
      </c>
      <c r="D780" s="3" t="s">
        <v>107</v>
      </c>
      <c r="E780" s="11" t="s">
        <v>3320</v>
      </c>
      <c r="F780" s="3" t="s">
        <v>32</v>
      </c>
      <c r="G780" s="3" t="s">
        <v>108</v>
      </c>
      <c r="H780" s="3" t="s">
        <v>133</v>
      </c>
      <c r="I780" s="3" t="s">
        <v>45</v>
      </c>
      <c r="J780" s="3" t="s">
        <v>34</v>
      </c>
      <c r="K780" s="3" t="s">
        <v>934</v>
      </c>
      <c r="L780" s="3" t="s">
        <v>1006</v>
      </c>
      <c r="M780" s="4">
        <v>20840</v>
      </c>
      <c r="N780" s="4">
        <v>20.84</v>
      </c>
      <c r="O780" s="4">
        <v>175000</v>
      </c>
      <c r="P780" t="s">
        <v>3214</v>
      </c>
      <c r="Q780" t="s">
        <v>3288</v>
      </c>
      <c r="R780" t="s">
        <v>3198</v>
      </c>
      <c r="S780">
        <f t="shared" si="45"/>
        <v>8.3973128598848366</v>
      </c>
      <c r="T780" t="s">
        <v>3211</v>
      </c>
      <c r="U780" t="s">
        <v>3270</v>
      </c>
      <c r="V780" t="s">
        <v>3198</v>
      </c>
    </row>
    <row r="781" spans="1:22" ht="22" customHeight="1" x14ac:dyDescent="0.3">
      <c r="A781" s="5">
        <v>43673</v>
      </c>
      <c r="B781" s="16" t="str">
        <f t="shared" si="43"/>
        <v>July, 2019</v>
      </c>
      <c r="C781" s="16" t="str">
        <f t="shared" si="44"/>
        <v>July, 2019´</v>
      </c>
      <c r="D781" s="6" t="s">
        <v>107</v>
      </c>
      <c r="E781" s="11" t="s">
        <v>3320</v>
      </c>
      <c r="F781" s="6" t="s">
        <v>56</v>
      </c>
      <c r="G781" s="6" t="s">
        <v>108</v>
      </c>
      <c r="H781" s="6" t="s">
        <v>133</v>
      </c>
      <c r="I781" s="6" t="s">
        <v>45</v>
      </c>
      <c r="J781" s="6" t="s">
        <v>34</v>
      </c>
      <c r="K781" s="6" t="s">
        <v>135</v>
      </c>
      <c r="L781" s="6" t="s">
        <v>1007</v>
      </c>
      <c r="M781" s="7">
        <v>22610</v>
      </c>
      <c r="N781" s="7">
        <v>22.61</v>
      </c>
      <c r="O781" s="7">
        <v>4010000</v>
      </c>
      <c r="P781" t="str">
        <f>IF(ISNUMBER(SEARCH("BROWSER",L781)),"Picloran",IF(ISNUMBER(SEARCH("NAVIGATOR",L781)),"Picloran",IF(ISNUMBER(SEARCH("BIOZYME",L781)),"Mineral Fertilizer",IF(ISNUMBER(SEARCH("K-FOL",L781)),"Calcium Citrate",IF(ISNUMBER(SEARCH("FOLTRON",L781)),"NPK Fertilizer",IF(ISNUMBER(SEARCH("CYHALOTHRI",L781)),"Cyhalothrin",IF(ISNUMBER(SEARCH("ACEFATO",L781)),"Acephate",IF(ISNUMBER(SEARCH("ACEPHATE",L781)),"Acephate",IF(ISNUMBER(SEARCH("MICROTHIOL",L781)),"Sulfur",IF(ISNUMBER(SEARCH("PROPICONAZOLE",L781)),"Propiconazole",IF(ISNUMBER(SEARCH("METHOMYL",L781)),"Methomyl",IF(ISNUMBER(SEARCH("IMIDACLOPRID",L781)),"Imidacloprid",IF(ISNUMBER(SEARCH("ZONIC",L781)),"Amicarbazone",IF(ISNUMBER(SEARCH("CRESCENDO",L781)),"Triclopyr-Butyric",IF(ISNUMBER(SEARCH("IMAZETHAPYR",L781)),"Imazethapyr",IF(ISNUMBER(SEARCH("TRICLOPYR",L781)),"Triclopyr",IF(ISNUMBER(SEARCH("ISOPROPYLAMINE",L781)),"Isopropylamine",IF(ISNUMBER(SEARCH("ABAMECTIM",L781)),"Abamectin",IF(ISNUMBER(SEARCH("SPERTO",L781)),"Bifenthrin","FIX IT!")))))))))))))))))))</f>
        <v>Cyhalothrin</v>
      </c>
      <c r="Q781" t="s">
        <v>3248</v>
      </c>
      <c r="R781" t="s">
        <v>3237</v>
      </c>
      <c r="S781">
        <f t="shared" si="45"/>
        <v>177.35515258735072</v>
      </c>
      <c r="T781" t="s">
        <v>3294</v>
      </c>
      <c r="U781" t="s">
        <v>3215</v>
      </c>
      <c r="V781" t="s">
        <v>3243</v>
      </c>
    </row>
    <row r="782" spans="1:22" ht="22" customHeight="1" x14ac:dyDescent="0.3">
      <c r="A782" s="5">
        <v>43673</v>
      </c>
      <c r="B782" s="16" t="str">
        <f t="shared" si="43"/>
        <v>July, 2019</v>
      </c>
      <c r="C782" s="16" t="str">
        <f t="shared" si="44"/>
        <v>July, 2019´</v>
      </c>
      <c r="D782" s="6" t="s">
        <v>31</v>
      </c>
      <c r="E782" s="11" t="s">
        <v>3320</v>
      </c>
      <c r="F782" s="6" t="s">
        <v>32</v>
      </c>
      <c r="G782" s="6" t="s">
        <v>200</v>
      </c>
      <c r="H782" s="6" t="s">
        <v>133</v>
      </c>
      <c r="I782" s="6" t="s">
        <v>45</v>
      </c>
      <c r="J782" s="6" t="s">
        <v>34</v>
      </c>
      <c r="K782" s="6" t="s">
        <v>145</v>
      </c>
      <c r="L782" s="6" t="s">
        <v>1009</v>
      </c>
      <c r="M782" s="7">
        <v>74200</v>
      </c>
      <c r="N782" s="7">
        <v>74.2</v>
      </c>
      <c r="O782" s="7">
        <v>1452000</v>
      </c>
      <c r="P782" t="str">
        <f>IF(ISNUMBER(SEARCH("IMAZETAPYR",L782)),"Imazetapyr",IF(ISNUMBER(SEARCH("VITAVAX",L782)),"Carboxin",IF(ISNUMBER(SEARCH("CARBOXIN",L782)),"Carboxin",IF(ISNUMBER(SEARCH("CONDAX",L782)),"Imazetapyr",IF(ISNUMBER(SEARCH("CLETHODIM",L782)),"Clethodim",IF(ISNUMBER(SEARCH("JACARE",L782)),"2,4-D Acid",IF(ISNUMBER(SEARCH("LEOPARD",L782)),"Picloram",IF(ISNUMBER(SEARCH("ZOXYSTROBIN",L782)),"Azoxystrobin",IF(ISNUMBER(SEARCH("MANCOZEB",L782)),"Mancozeb",IF(ISNUMBER(SEARCH("AZOXYS",L782)),"Azoxystrobin",IF(ISNUMBER(SEARCH("FIPRON",L782)),"Fipronil",IF(ISNUMBER(SEARCH("ACEF",L782)),"Acephate",IF(ISNUMBER(SEARCH("ACETAMIPRID",L782)),"Acetamiprid",IF(ISNUMBER(SEARCH("ALUMINIUM PHOSPHIDE",L782)),"Aluminium Phosphide",IF(ISNUMBER(SEARCH("RANMAN",L782)),"Cyazofamid",IF(ISNUMBER(SEARCH("BIFENTRINA",L782)),"Bifenthrin","FIX IT!"))))))))))))))))</f>
        <v>Acetamiprid</v>
      </c>
      <c r="Q782" t="s">
        <v>3234</v>
      </c>
      <c r="R782" t="s">
        <v>3243</v>
      </c>
      <c r="S782">
        <f t="shared" si="45"/>
        <v>19.568733153638814</v>
      </c>
      <c r="T782" t="s">
        <v>3211</v>
      </c>
      <c r="U782" t="s">
        <v>3270</v>
      </c>
      <c r="V782" t="s">
        <v>3198</v>
      </c>
    </row>
    <row r="783" spans="1:22" ht="22" customHeight="1" x14ac:dyDescent="0.3">
      <c r="A783" s="2">
        <v>43672</v>
      </c>
      <c r="B783" s="16" t="str">
        <f t="shared" si="43"/>
        <v>July, 2019</v>
      </c>
      <c r="C783" s="16" t="str">
        <f t="shared" si="44"/>
        <v>July, 2019´</v>
      </c>
      <c r="D783" s="3" t="s">
        <v>31</v>
      </c>
      <c r="E783" s="11" t="s">
        <v>3320</v>
      </c>
      <c r="F783" s="3" t="s">
        <v>32</v>
      </c>
      <c r="G783" s="3" t="s">
        <v>131</v>
      </c>
      <c r="H783" s="3" t="s">
        <v>113</v>
      </c>
      <c r="I783" s="3" t="s">
        <v>45</v>
      </c>
      <c r="J783" s="3" t="s">
        <v>34</v>
      </c>
      <c r="K783" s="3" t="s">
        <v>135</v>
      </c>
      <c r="L783" s="3" t="s">
        <v>959</v>
      </c>
      <c r="M783" s="4">
        <v>42750</v>
      </c>
      <c r="N783" s="4">
        <v>42.75</v>
      </c>
      <c r="O783" s="4">
        <v>7583000</v>
      </c>
      <c r="P783" t="str">
        <f>IF(ISNUMBER(SEARCH("BROWSER",L783)),"Picloran",IF(ISNUMBER(SEARCH("NAVIGATOR",L783)),"Picloran",IF(ISNUMBER(SEARCH("BIOZYME",L783)),"Mineral Fertilizer",IF(ISNUMBER(SEARCH("K-FOL",L783)),"Calcium Citrate",IF(ISNUMBER(SEARCH("FOLTRON",L783)),"NPK Fertilizer",IF(ISNUMBER(SEARCH("CYHALOTHRI",L783)),"Cyhalothrin",IF(ISNUMBER(SEARCH("ACEFATO",L783)),"Acephate",IF(ISNUMBER(SEARCH("ACEPHATE",L783)),"Acephate",IF(ISNUMBER(SEARCH("MICROTHIOL",L783)),"Sulfur",IF(ISNUMBER(SEARCH("PROPICONAZOLE",L783)),"Propiconazole",IF(ISNUMBER(SEARCH("METHOMYL",L783)),"Methomyl",IF(ISNUMBER(SEARCH("IMIDACLOPRID",L783)),"Imidacloprid",IF(ISNUMBER(SEARCH("ZONIC",L783)),"Amicarbazone",IF(ISNUMBER(SEARCH("CRESCENDO",L783)),"Triclopyr-Butyric",IF(ISNUMBER(SEARCH("IMAZETHAPYR",L783)),"Imazethapyr",IF(ISNUMBER(SEARCH("TRICLOPYR",L783)),"Triclopyr",IF(ISNUMBER(SEARCH("ISOPROPYLAMINE",L783)),"Isopropylamine",IF(ISNUMBER(SEARCH("ABAMECTIM",L783)),"Abamectin",IF(ISNUMBER(SEARCH("SPERTO",L783)),"Bifenthrin","FIX IT!")))))))))))))))))))</f>
        <v>Cyhalothrin</v>
      </c>
      <c r="Q783" t="s">
        <v>3248</v>
      </c>
      <c r="R783" t="s">
        <v>3237</v>
      </c>
      <c r="S783">
        <f t="shared" si="45"/>
        <v>177.38011695906434</v>
      </c>
      <c r="T783" t="s">
        <v>3245</v>
      </c>
      <c r="U783" t="s">
        <v>3244</v>
      </c>
      <c r="V783" t="s">
        <v>3198</v>
      </c>
    </row>
    <row r="784" spans="1:22" ht="22" customHeight="1" x14ac:dyDescent="0.3">
      <c r="A784" s="5">
        <v>43671</v>
      </c>
      <c r="B784" s="16" t="str">
        <f t="shared" si="43"/>
        <v>July, 2019</v>
      </c>
      <c r="C784" s="16" t="str">
        <f t="shared" si="44"/>
        <v>July, 2019´</v>
      </c>
      <c r="D784" s="6" t="s">
        <v>31</v>
      </c>
      <c r="E784" s="11" t="s">
        <v>3320</v>
      </c>
      <c r="F784" s="6" t="s">
        <v>32</v>
      </c>
      <c r="G784" s="6" t="s">
        <v>244</v>
      </c>
      <c r="H784" s="6" t="s">
        <v>474</v>
      </c>
      <c r="I784" s="6" t="s">
        <v>45</v>
      </c>
      <c r="J784" s="6" t="s">
        <v>34</v>
      </c>
      <c r="K784" s="6" t="s">
        <v>187</v>
      </c>
      <c r="L784" s="6" t="s">
        <v>1010</v>
      </c>
      <c r="M784" s="7">
        <v>97600</v>
      </c>
      <c r="N784" s="7">
        <v>97.6</v>
      </c>
      <c r="O784" s="7">
        <v>1326000</v>
      </c>
      <c r="P784" t="str">
        <f>IF(ISNUMBER(SEARCH("GLIFOSATO",L784)),"Glyphosate",IF(ISNUMBER(SEARCH("TRICLON",L784)),"Triclopyr",IF(ISNUMBER(SEARCH("ABAMECTIN",L784)),"Abamectin",IF(ISNUMBER(SEARCH("ANCOSAR",L784)),"Sodium Hydrogen Methylarsonate",IF(ISNUMBER(SEARCH("PERITO",L784)),"Acephate","FIX IT!")))))</f>
        <v>Sodium Hydrogen Methylarsonate</v>
      </c>
      <c r="Q784" t="s">
        <v>3281</v>
      </c>
      <c r="R784" t="s">
        <v>3198</v>
      </c>
      <c r="S784">
        <f t="shared" si="45"/>
        <v>13.586065573770492</v>
      </c>
      <c r="T784" t="s">
        <v>3212</v>
      </c>
      <c r="U784" t="s">
        <v>3277</v>
      </c>
      <c r="V784" t="s">
        <v>3198</v>
      </c>
    </row>
    <row r="785" spans="1:22" ht="22" customHeight="1" x14ac:dyDescent="0.3">
      <c r="A785" s="2">
        <v>43668</v>
      </c>
      <c r="B785" s="16" t="str">
        <f t="shared" si="43"/>
        <v>July, 2019</v>
      </c>
      <c r="C785" s="16" t="str">
        <f t="shared" si="44"/>
        <v>July, 2019´</v>
      </c>
      <c r="D785" s="3" t="s">
        <v>31</v>
      </c>
      <c r="E785" s="11" t="s">
        <v>3320</v>
      </c>
      <c r="F785" s="3" t="s">
        <v>56</v>
      </c>
      <c r="G785" s="3" t="s">
        <v>77</v>
      </c>
      <c r="H785" s="3" t="s">
        <v>82</v>
      </c>
      <c r="I785" s="3" t="s">
        <v>45</v>
      </c>
      <c r="J785" s="3" t="s">
        <v>34</v>
      </c>
      <c r="K785" s="3" t="s">
        <v>84</v>
      </c>
      <c r="L785" s="3" t="s">
        <v>1011</v>
      </c>
      <c r="M785" s="4">
        <v>87027</v>
      </c>
      <c r="N785" s="4">
        <v>87.03</v>
      </c>
      <c r="O785" s="4">
        <v>240000</v>
      </c>
      <c r="P785" t="str">
        <f>IF(ISNUMBER(SEARCH("BROWSER",L785)),"Picloran",IF(ISNUMBER(SEARCH("NAVIGATOR",L785)),"Picloran",IF(ISNUMBER(SEARCH("BIOZYME",L785)),"Mineral Fertilizer",IF(ISNUMBER(SEARCH("K-FOL",L785)),"Calcium Citrate",IF(ISNUMBER(SEARCH("FOLTRON",L785)),"NPK Fertilizer",IF(ISNUMBER(SEARCH("CYHALOTHRI",L785)),"Cyhalothrin",IF(ISNUMBER(SEARCH("ACEFATO",L785)),"Acephate",IF(ISNUMBER(SEARCH("ACEPHATE",L785)),"Acephate",IF(ISNUMBER(SEARCH("MICROTHIOL",L785)),"Sulfur",IF(ISNUMBER(SEARCH("PROPICONAZOLE",L785)),"Propiconazole",IF(ISNUMBER(SEARCH("METHOMYL",L785)),"Methomyl",IF(ISNUMBER(SEARCH("IMIDACLOPRID",L785)),"Imidacloprid",IF(ISNUMBER(SEARCH("ZONIC",L785)),"Amicarbazone",IF(ISNUMBER(SEARCH("CRESCENDO",L785)),"Triclopyr-Butyric",IF(ISNUMBER(SEARCH("IMAZETHAPYR",L785)),"Imazethapyr",IF(ISNUMBER(SEARCH("TRICLOPYR",L785)),"Triclopyr",IF(ISNUMBER(SEARCH("ISOPROPYLAMINE",L785)),"Isopropylamine",IF(ISNUMBER(SEARCH("ABAMECTIM",L785)),"Abamectin",IF(ISNUMBER(SEARCH("SPERTO",L785)),"Bifenthrin","FIX IT!")))))))))))))))))))</f>
        <v>Isopropylamine</v>
      </c>
      <c r="Q785" t="s">
        <v>3269</v>
      </c>
      <c r="R785" t="s">
        <v>3216</v>
      </c>
      <c r="S785">
        <f t="shared" si="45"/>
        <v>2.7577648316039851</v>
      </c>
      <c r="T785" t="s">
        <v>3211</v>
      </c>
      <c r="U785" t="s">
        <v>3270</v>
      </c>
      <c r="V785" t="s">
        <v>3198</v>
      </c>
    </row>
    <row r="786" spans="1:22" ht="22" customHeight="1" x14ac:dyDescent="0.3">
      <c r="A786" s="5">
        <v>43668</v>
      </c>
      <c r="B786" s="16" t="str">
        <f t="shared" si="43"/>
        <v>July, 2019</v>
      </c>
      <c r="C786" s="16" t="str">
        <f t="shared" si="44"/>
        <v>July, 2019´</v>
      </c>
      <c r="D786" s="6" t="s">
        <v>31</v>
      </c>
      <c r="E786" s="11" t="s">
        <v>3320</v>
      </c>
      <c r="F786" s="6" t="s">
        <v>56</v>
      </c>
      <c r="G786" s="6" t="s">
        <v>77</v>
      </c>
      <c r="H786" s="6" t="s">
        <v>82</v>
      </c>
      <c r="I786" s="6" t="s">
        <v>45</v>
      </c>
      <c r="J786" s="6" t="s">
        <v>34</v>
      </c>
      <c r="K786" s="6" t="s">
        <v>993</v>
      </c>
      <c r="L786" s="6" t="s">
        <v>1012</v>
      </c>
      <c r="M786" s="7">
        <v>101968</v>
      </c>
      <c r="N786" s="7">
        <v>101.97</v>
      </c>
      <c r="O786" s="7">
        <v>281000</v>
      </c>
      <c r="P786" t="str">
        <f>IF(ISNUMBER(SEARCH("BROWSER",L786)),"Picloran",IF(ISNUMBER(SEARCH("NAVIGATOR",L786)),"Picloran",IF(ISNUMBER(SEARCH("BIOZYME",L786)),"Mineral Fertilizer",IF(ISNUMBER(SEARCH("K-FOL",L786)),"Calcium Citrate",IF(ISNUMBER(SEARCH("FOLTRON",L786)),"NPK Fertilizer",IF(ISNUMBER(SEARCH("CYHALOTHRI",L786)),"Cyhalothrin",IF(ISNUMBER(SEARCH("ACEFATO",L786)),"Acephate",IF(ISNUMBER(SEARCH("ACEPHATE",L786)),"Acephate",IF(ISNUMBER(SEARCH("MICROTHIOL",L786)),"Sulfur",IF(ISNUMBER(SEARCH("PROPICONAZOLE",L786)),"Propiconazole",IF(ISNUMBER(SEARCH("METHOMYL",L786)),"Methomyl",IF(ISNUMBER(SEARCH("IMIDACLOPRID",L786)),"Imidacloprid",IF(ISNUMBER(SEARCH("ZONIC",L786)),"Amicarbazone",IF(ISNUMBER(SEARCH("CRESCENDO",L786)),"Triclopyr-Butyric",IF(ISNUMBER(SEARCH("IMAZETHAPYR",L786)),"Imazethapyr",IF(ISNUMBER(SEARCH("TRICLOPYR",L786)),"Triclopyr",IF(ISNUMBER(SEARCH("ISOPROPYLAMINE",L786)),"Isopropylamine",IF(ISNUMBER(SEARCH("ABAMECTIM",L786)),"Abamectin",IF(ISNUMBER(SEARCH("SPERTO",L786)),"Bifenthrin","FIX IT!")))))))))))))))))))</f>
        <v>Isopropylamine</v>
      </c>
      <c r="Q786" t="s">
        <v>3269</v>
      </c>
      <c r="R786" t="s">
        <v>3216</v>
      </c>
      <c r="S786">
        <f t="shared" si="45"/>
        <v>2.7557665149850932</v>
      </c>
      <c r="T786" t="s">
        <v>3245</v>
      </c>
      <c r="U786" t="s">
        <v>3244</v>
      </c>
      <c r="V786" t="s">
        <v>3198</v>
      </c>
    </row>
    <row r="787" spans="1:22" ht="22" customHeight="1" x14ac:dyDescent="0.3">
      <c r="A787" s="2">
        <v>43667</v>
      </c>
      <c r="B787" s="16" t="str">
        <f t="shared" si="43"/>
        <v>July, 2019</v>
      </c>
      <c r="C787" s="16" t="str">
        <f t="shared" si="44"/>
        <v>July, 2019´</v>
      </c>
      <c r="D787" s="3" t="s">
        <v>31</v>
      </c>
      <c r="E787" s="11" t="s">
        <v>3320</v>
      </c>
      <c r="F787" s="3" t="s">
        <v>32</v>
      </c>
      <c r="G787" s="3" t="s">
        <v>579</v>
      </c>
      <c r="H787" s="3" t="s">
        <v>968</v>
      </c>
      <c r="I787" s="3" t="s">
        <v>45</v>
      </c>
      <c r="J787" s="3" t="s">
        <v>34</v>
      </c>
      <c r="K787" s="3" t="s">
        <v>145</v>
      </c>
      <c r="L787" s="3" t="s">
        <v>1013</v>
      </c>
      <c r="M787" s="4">
        <v>16344</v>
      </c>
      <c r="N787" s="4">
        <v>16.34</v>
      </c>
      <c r="O787" s="4">
        <v>320000</v>
      </c>
      <c r="P787" t="str">
        <f>IF(ISNUMBER(SEARCH("IMAZETAPYR",L787)),"Imazetapyr",IF(ISNUMBER(SEARCH("VITAVAX",L787)),"Carboxin",IF(ISNUMBER(SEARCH("CARBOXIN",L787)),"Carboxin",IF(ISNUMBER(SEARCH("CONDAX",L787)),"Imazetapyr",IF(ISNUMBER(SEARCH("CLETHODIM",L787)),"Clethodim",IF(ISNUMBER(SEARCH("JACARE",L787)),"2,4-D Acid",IF(ISNUMBER(SEARCH("LEOPARD",L787)),"Picloram",IF(ISNUMBER(SEARCH("ZOXYSTROBIN",L787)),"Azoxystrobin",IF(ISNUMBER(SEARCH("MANCOZEB",L787)),"Mancozeb",IF(ISNUMBER(SEARCH("AZOXYS",L787)),"Azoxystrobin",IF(ISNUMBER(SEARCH("FIPRON",L787)),"Fipronil",IF(ISNUMBER(SEARCH("ACEF",L787)),"Acephate",IF(ISNUMBER(SEARCH("ACETAMIPRID",L787)),"Acetamiprid",IF(ISNUMBER(SEARCH("ALUMINIUM PHOSPHIDE",L787)),"Aluminium Phosphide",IF(ISNUMBER(SEARCH("RANMAN",L787)),"Cyazofamid",IF(ISNUMBER(SEARCH("BIFENTRINA",L787)),"Bifenthrin","FIX IT!"))))))))))))))))</f>
        <v>Acetamiprid</v>
      </c>
      <c r="Q787" t="s">
        <v>3234</v>
      </c>
      <c r="R787" t="s">
        <v>3243</v>
      </c>
      <c r="S787">
        <f t="shared" si="45"/>
        <v>19.579050416054823</v>
      </c>
      <c r="T787" t="s">
        <v>3294</v>
      </c>
      <c r="U787" t="s">
        <v>3215</v>
      </c>
      <c r="V787" t="s">
        <v>3243</v>
      </c>
    </row>
    <row r="788" spans="1:22" ht="22" customHeight="1" x14ac:dyDescent="0.3">
      <c r="A788" s="5">
        <v>43667</v>
      </c>
      <c r="B788" s="16" t="str">
        <f t="shared" si="43"/>
        <v>July, 2019</v>
      </c>
      <c r="C788" s="16" t="str">
        <f t="shared" si="44"/>
        <v>July, 2019´</v>
      </c>
      <c r="D788" s="6" t="s">
        <v>31</v>
      </c>
      <c r="E788" s="11" t="s">
        <v>3320</v>
      </c>
      <c r="F788" s="6" t="s">
        <v>56</v>
      </c>
      <c r="G788" s="6" t="s">
        <v>656</v>
      </c>
      <c r="H788" s="6" t="s">
        <v>133</v>
      </c>
      <c r="I788" s="6" t="s">
        <v>45</v>
      </c>
      <c r="J788" s="6" t="s">
        <v>34</v>
      </c>
      <c r="K788" s="6" t="s">
        <v>163</v>
      </c>
      <c r="L788" s="6" t="s">
        <v>753</v>
      </c>
      <c r="M788" s="7">
        <v>54780</v>
      </c>
      <c r="N788" s="7">
        <v>54.78</v>
      </c>
      <c r="O788" s="7">
        <v>2113000</v>
      </c>
      <c r="P788" t="str">
        <f>IF(ISNUMBER(SEARCH("NICROSULFURON",L788)),"Nicosulfuron",IF(ISNUMBER(SEARCH("BUTYROLACTONE",L788)),"Butyrolactone",IF(ISNUMBER(SEARCH("MEQUIPAT",L788)),"Mequipat Chloride",IF(ISNUMBER(SEARCH("ENTRINA",L788)),"Bifenthrin",IF(ISNUMBER(SEARCH("ACETAMI",L788)),"Acetamiprid",IF(ISNUMBER(SEARCH("THIODICARB",L788)),"Thiodicarb",IF(ISNUMBER(SEARCH("2 4 D",L788)),"2,4-D Acid",IF(ISNUMBER(SEARCH("CIPERMETRINA",L788)),"Cypermethrin",IF(ISNUMBER(SEARCH("SULFENTRAZONE",L788)),"Sulfenthrazone",IF(ISNUMBER(SEARCH("AKITO",L788)),"Cypermethrin",IF(ISNUMBER(SEARCH("EMINENT",L788)),"Tetraconazole","FIX IT!")))))))))))</f>
        <v>Butyrolactone</v>
      </c>
      <c r="Q788" t="s">
        <v>3215</v>
      </c>
      <c r="R788" t="s">
        <v>3216</v>
      </c>
      <c r="S788">
        <f t="shared" si="45"/>
        <v>38.572471705001824</v>
      </c>
      <c r="T788" t="s">
        <v>3200</v>
      </c>
      <c r="U788" t="s">
        <v>3234</v>
      </c>
      <c r="V788" t="s">
        <v>3225</v>
      </c>
    </row>
    <row r="789" spans="1:22" ht="22" customHeight="1" x14ac:dyDescent="0.3">
      <c r="A789" s="2">
        <v>43667</v>
      </c>
      <c r="B789" s="16" t="str">
        <f t="shared" si="43"/>
        <v>July, 2019</v>
      </c>
      <c r="C789" s="16" t="str">
        <f t="shared" si="44"/>
        <v>July, 2019´</v>
      </c>
      <c r="D789" s="3" t="s">
        <v>31</v>
      </c>
      <c r="E789" s="11" t="s">
        <v>3320</v>
      </c>
      <c r="F789" s="3" t="s">
        <v>32</v>
      </c>
      <c r="G789" s="3" t="s">
        <v>200</v>
      </c>
      <c r="H789" s="3" t="s">
        <v>133</v>
      </c>
      <c r="I789" s="3" t="s">
        <v>45</v>
      </c>
      <c r="J789" s="3" t="s">
        <v>34</v>
      </c>
      <c r="K789" s="3" t="s">
        <v>145</v>
      </c>
      <c r="L789" s="3" t="s">
        <v>1014</v>
      </c>
      <c r="M789" s="4">
        <v>69200</v>
      </c>
      <c r="N789" s="4">
        <v>69.2</v>
      </c>
      <c r="O789" s="4">
        <v>1354000</v>
      </c>
      <c r="P789" t="str">
        <f>IF(ISNUMBER(SEARCH("IMAZETAPYR",L789)),"Imazetapyr",IF(ISNUMBER(SEARCH("VITAVAX",L789)),"Carboxin",IF(ISNUMBER(SEARCH("CARBOXIN",L789)),"Carboxin",IF(ISNUMBER(SEARCH("CONDAX",L789)),"Imazetapyr",IF(ISNUMBER(SEARCH("CLETHODIM",L789)),"Clethodim",IF(ISNUMBER(SEARCH("JACARE",L789)),"2,4-D Acid",IF(ISNUMBER(SEARCH("LEOPARD",L789)),"Picloram",IF(ISNUMBER(SEARCH("ZOXYSTROBIN",L789)),"Azoxystrobin",IF(ISNUMBER(SEARCH("MANCOZEB",L789)),"Mancozeb",IF(ISNUMBER(SEARCH("AZOXYS",L789)),"Azoxystrobin",IF(ISNUMBER(SEARCH("FIPRON",L789)),"Fipronil",IF(ISNUMBER(SEARCH("ACEF",L789)),"Acephate",IF(ISNUMBER(SEARCH("ACETAMIPRID",L789)),"Acetamiprid",IF(ISNUMBER(SEARCH("ALUMINIUM PHOSPHIDE",L789)),"Aluminium Phosphide",IF(ISNUMBER(SEARCH("RANMAN",L789)),"Cyazofamid",IF(ISNUMBER(SEARCH("BIFENTRINA",L789)),"Bifenthrin","FIX IT!"))))))))))))))))</f>
        <v>Acetamiprid</v>
      </c>
      <c r="Q789" t="s">
        <v>3234</v>
      </c>
      <c r="R789" t="s">
        <v>3243</v>
      </c>
      <c r="S789">
        <f t="shared" si="45"/>
        <v>19.566473988439306</v>
      </c>
      <c r="T789" t="s">
        <v>3199</v>
      </c>
      <c r="U789" t="s">
        <v>3268</v>
      </c>
      <c r="V789" t="s">
        <v>3243</v>
      </c>
    </row>
    <row r="790" spans="1:22" ht="22" customHeight="1" x14ac:dyDescent="0.3">
      <c r="A790" s="5">
        <v>43667</v>
      </c>
      <c r="B790" s="16" t="str">
        <f t="shared" si="43"/>
        <v>July, 2019</v>
      </c>
      <c r="C790" s="16" t="str">
        <f t="shared" si="44"/>
        <v>July, 2019´</v>
      </c>
      <c r="D790" s="6" t="s">
        <v>31</v>
      </c>
      <c r="E790" s="11" t="s">
        <v>3320</v>
      </c>
      <c r="F790" s="6" t="s">
        <v>32</v>
      </c>
      <c r="G790" s="6" t="s">
        <v>185</v>
      </c>
      <c r="H790" s="6" t="s">
        <v>122</v>
      </c>
      <c r="I790" s="6" t="s">
        <v>45</v>
      </c>
      <c r="J790" s="6" t="s">
        <v>34</v>
      </c>
      <c r="K790" s="6" t="s">
        <v>187</v>
      </c>
      <c r="L790" s="6" t="s">
        <v>1015</v>
      </c>
      <c r="M790" s="7">
        <v>17010</v>
      </c>
      <c r="N790" s="7">
        <v>17.010000000000002</v>
      </c>
      <c r="O790" s="7">
        <v>104000</v>
      </c>
      <c r="P790" t="s">
        <v>3245</v>
      </c>
      <c r="Q790" t="s">
        <v>3244</v>
      </c>
      <c r="R790" t="s">
        <v>3198</v>
      </c>
      <c r="S790">
        <f t="shared" si="45"/>
        <v>6.1140505584950029</v>
      </c>
      <c r="T790" t="s">
        <v>3207</v>
      </c>
      <c r="U790" t="s">
        <v>3235</v>
      </c>
      <c r="V790" t="s">
        <v>3216</v>
      </c>
    </row>
    <row r="791" spans="1:22" ht="22" customHeight="1" x14ac:dyDescent="0.3">
      <c r="A791" s="2">
        <v>43667</v>
      </c>
      <c r="B791" s="16" t="str">
        <f t="shared" si="43"/>
        <v>July, 2019</v>
      </c>
      <c r="C791" s="16" t="str">
        <f t="shared" si="44"/>
        <v>July, 2019´</v>
      </c>
      <c r="D791" s="3" t="s">
        <v>31</v>
      </c>
      <c r="E791" s="11" t="s">
        <v>3320</v>
      </c>
      <c r="F791" s="3" t="s">
        <v>32</v>
      </c>
      <c r="G791" s="3" t="s">
        <v>185</v>
      </c>
      <c r="H791" s="3" t="s">
        <v>122</v>
      </c>
      <c r="I791" s="3" t="s">
        <v>45</v>
      </c>
      <c r="J791" s="3" t="s">
        <v>34</v>
      </c>
      <c r="K791" s="3" t="s">
        <v>187</v>
      </c>
      <c r="L791" s="3" t="s">
        <v>990</v>
      </c>
      <c r="M791" s="4">
        <v>16800</v>
      </c>
      <c r="N791" s="4">
        <v>16.8</v>
      </c>
      <c r="O791" s="4">
        <v>102000</v>
      </c>
      <c r="P791" t="s">
        <v>3211</v>
      </c>
      <c r="Q791" t="s">
        <v>3270</v>
      </c>
      <c r="R791" t="s">
        <v>3198</v>
      </c>
      <c r="S791">
        <f t="shared" si="45"/>
        <v>6.0714285714285712</v>
      </c>
      <c r="T791" t="s">
        <v>3297</v>
      </c>
      <c r="U791" t="s">
        <v>3281</v>
      </c>
      <c r="V791" t="s">
        <v>3198</v>
      </c>
    </row>
    <row r="792" spans="1:22" ht="22" customHeight="1" x14ac:dyDescent="0.3">
      <c r="A792" s="5">
        <v>43667</v>
      </c>
      <c r="B792" s="16" t="str">
        <f t="shared" si="43"/>
        <v>July, 2019</v>
      </c>
      <c r="C792" s="16" t="str">
        <f t="shared" si="44"/>
        <v>July, 2019´</v>
      </c>
      <c r="D792" s="6" t="s">
        <v>107</v>
      </c>
      <c r="E792" s="11" t="s">
        <v>3320</v>
      </c>
      <c r="F792" s="6" t="s">
        <v>56</v>
      </c>
      <c r="G792" s="6" t="s">
        <v>108</v>
      </c>
      <c r="H792" s="6" t="s">
        <v>133</v>
      </c>
      <c r="I792" s="6" t="s">
        <v>45</v>
      </c>
      <c r="J792" s="6" t="s">
        <v>34</v>
      </c>
      <c r="K792" s="6" t="s">
        <v>135</v>
      </c>
      <c r="L792" s="6" t="s">
        <v>1016</v>
      </c>
      <c r="M792" s="7">
        <v>22580</v>
      </c>
      <c r="N792" s="7">
        <v>22.58</v>
      </c>
      <c r="O792" s="7">
        <v>4005000</v>
      </c>
      <c r="P792" t="str">
        <f>IF(ISNUMBER(SEARCH("BROWSER",L792)),"Picloran",IF(ISNUMBER(SEARCH("NAVIGATOR",L792)),"Picloran",IF(ISNUMBER(SEARCH("BIOZYME",L792)),"Mineral Fertilizer",IF(ISNUMBER(SEARCH("K-FOL",L792)),"Calcium Citrate",IF(ISNUMBER(SEARCH("FOLTRON",L792)),"NPK Fertilizer",IF(ISNUMBER(SEARCH("CYHALOTHRI",L792)),"Cyhalothrin",IF(ISNUMBER(SEARCH("ACEFATO",L792)),"Acephate",IF(ISNUMBER(SEARCH("ACEPHATE",L792)),"Acephate",IF(ISNUMBER(SEARCH("MICROTHIOL",L792)),"Sulfur",IF(ISNUMBER(SEARCH("PROPICONAZOLE",L792)),"Propiconazole",IF(ISNUMBER(SEARCH("METHOMYL",L792)),"Methomyl",IF(ISNUMBER(SEARCH("IMIDACLOPRID",L792)),"Imidacloprid",IF(ISNUMBER(SEARCH("ZONIC",L792)),"Amicarbazone",IF(ISNUMBER(SEARCH("CRESCENDO",L792)),"Triclopyr-Butyric",IF(ISNUMBER(SEARCH("IMAZETHAPYR",L792)),"Imazethapyr",IF(ISNUMBER(SEARCH("TRICLOPYR",L792)),"Triclopyr",IF(ISNUMBER(SEARCH("ISOPROPYLAMINE",L792)),"Isopropylamine",IF(ISNUMBER(SEARCH("ABAMECTIM",L792)),"Abamectin",IF(ISNUMBER(SEARCH("SPERTO",L792)),"Bifenthrin","FIX IT!")))))))))))))))))))</f>
        <v>Cyhalothrin</v>
      </c>
      <c r="Q792" t="s">
        <v>3248</v>
      </c>
      <c r="R792" t="s">
        <v>3237</v>
      </c>
      <c r="S792">
        <f t="shared" si="45"/>
        <v>177.36935341009743</v>
      </c>
      <c r="T792" t="s">
        <v>3205</v>
      </c>
      <c r="U792" t="s">
        <v>3238</v>
      </c>
      <c r="V792" t="s">
        <v>3225</v>
      </c>
    </row>
    <row r="793" spans="1:22" ht="22" customHeight="1" x14ac:dyDescent="0.3">
      <c r="A793" s="2">
        <v>43667</v>
      </c>
      <c r="B793" s="16" t="str">
        <f t="shared" si="43"/>
        <v>July, 2019</v>
      </c>
      <c r="C793" s="16" t="str">
        <f t="shared" si="44"/>
        <v>July, 2019´</v>
      </c>
      <c r="D793" s="3" t="s">
        <v>31</v>
      </c>
      <c r="E793" s="11" t="s">
        <v>3320</v>
      </c>
      <c r="F793" s="3" t="s">
        <v>56</v>
      </c>
      <c r="G793" s="3" t="s">
        <v>800</v>
      </c>
      <c r="H793" s="3" t="s">
        <v>152</v>
      </c>
      <c r="I793" s="3" t="s">
        <v>45</v>
      </c>
      <c r="J793" s="3" t="s">
        <v>34</v>
      </c>
      <c r="K793" s="3" t="s">
        <v>154</v>
      </c>
      <c r="L793" s="3" t="s">
        <v>1017</v>
      </c>
      <c r="M793" s="4">
        <v>13660</v>
      </c>
      <c r="N793" s="4">
        <v>13.66</v>
      </c>
      <c r="O793" s="4">
        <v>349000</v>
      </c>
      <c r="P793" t="s">
        <v>3211</v>
      </c>
      <c r="Q793" t="s">
        <v>3270</v>
      </c>
      <c r="R793" t="s">
        <v>3198</v>
      </c>
      <c r="S793">
        <f t="shared" si="45"/>
        <v>25.549048316251831</v>
      </c>
      <c r="T793" t="s">
        <v>3205</v>
      </c>
      <c r="U793" t="s">
        <v>3238</v>
      </c>
      <c r="V793" t="s">
        <v>3225</v>
      </c>
    </row>
    <row r="794" spans="1:22" ht="22" customHeight="1" x14ac:dyDescent="0.3">
      <c r="A794" s="5">
        <v>43667</v>
      </c>
      <c r="B794" s="16" t="str">
        <f t="shared" si="43"/>
        <v>July, 2019</v>
      </c>
      <c r="C794" s="16" t="str">
        <f t="shared" si="44"/>
        <v>July, 2019´</v>
      </c>
      <c r="D794" s="6" t="s">
        <v>31</v>
      </c>
      <c r="E794" s="11" t="s">
        <v>3320</v>
      </c>
      <c r="F794" s="6" t="s">
        <v>32</v>
      </c>
      <c r="G794" s="6" t="s">
        <v>185</v>
      </c>
      <c r="H794" s="6" t="s">
        <v>122</v>
      </c>
      <c r="I794" s="6" t="s">
        <v>45</v>
      </c>
      <c r="J794" s="6" t="s">
        <v>34</v>
      </c>
      <c r="K794" s="6" t="s">
        <v>187</v>
      </c>
      <c r="L794" s="6" t="s">
        <v>273</v>
      </c>
      <c r="M794" s="7">
        <v>6480</v>
      </c>
      <c r="N794" s="7">
        <v>6.48</v>
      </c>
      <c r="O794" s="7">
        <v>39500</v>
      </c>
      <c r="P794" t="s">
        <v>3211</v>
      </c>
      <c r="Q794" t="s">
        <v>3270</v>
      </c>
      <c r="R794" t="s">
        <v>3198</v>
      </c>
      <c r="S794">
        <f t="shared" si="45"/>
        <v>6.0956790123456788</v>
      </c>
      <c r="T794" t="s">
        <v>3205</v>
      </c>
      <c r="U794" t="s">
        <v>3238</v>
      </c>
      <c r="V794" t="s">
        <v>3225</v>
      </c>
    </row>
    <row r="795" spans="1:22" ht="22" customHeight="1" x14ac:dyDescent="0.3">
      <c r="A795" s="2">
        <v>43667</v>
      </c>
      <c r="B795" s="16" t="str">
        <f t="shared" si="43"/>
        <v>July, 2019</v>
      </c>
      <c r="C795" s="16" t="str">
        <f t="shared" si="44"/>
        <v>July, 2019´</v>
      </c>
      <c r="D795" s="3" t="s">
        <v>31</v>
      </c>
      <c r="E795" s="11" t="s">
        <v>3320</v>
      </c>
      <c r="F795" s="3" t="s">
        <v>32</v>
      </c>
      <c r="G795" s="3" t="s">
        <v>200</v>
      </c>
      <c r="H795" s="3" t="s">
        <v>133</v>
      </c>
      <c r="I795" s="3" t="s">
        <v>45</v>
      </c>
      <c r="J795" s="3" t="s">
        <v>34</v>
      </c>
      <c r="K795" s="3" t="s">
        <v>145</v>
      </c>
      <c r="L795" s="3" t="s">
        <v>1018</v>
      </c>
      <c r="M795" s="4">
        <v>56000</v>
      </c>
      <c r="N795" s="4">
        <v>56</v>
      </c>
      <c r="O795" s="4">
        <v>1096000</v>
      </c>
      <c r="P795" t="str">
        <f>IF(ISNUMBER(SEARCH("IMAZETAPYR",L795)),"Imazetapyr",IF(ISNUMBER(SEARCH("VITAVAX",L795)),"Carboxin",IF(ISNUMBER(SEARCH("CARBOXIN",L795)),"Carboxin",IF(ISNUMBER(SEARCH("CONDAX",L795)),"Imazetapyr",IF(ISNUMBER(SEARCH("CLETHODIM",L795)),"Clethodim",IF(ISNUMBER(SEARCH("JACARE",L795)),"2,4-D Acid",IF(ISNUMBER(SEARCH("LEOPARD",L795)),"Picloram",IF(ISNUMBER(SEARCH("ZOXYSTROBIN",L795)),"Azoxystrobin",IF(ISNUMBER(SEARCH("MANCOZEB",L795)),"Mancozeb",IF(ISNUMBER(SEARCH("AZOXYS",L795)),"Azoxystrobin",IF(ISNUMBER(SEARCH("FIPRON",L795)),"Fipronil",IF(ISNUMBER(SEARCH("ACEF",L795)),"Acephate",IF(ISNUMBER(SEARCH("ACETAMIPRID",L795)),"Acetamiprid",IF(ISNUMBER(SEARCH("ALUMINIUM PHOSPHIDE",L795)),"Aluminium Phosphide",IF(ISNUMBER(SEARCH("RANMAN",L795)),"Cyazofamid",IF(ISNUMBER(SEARCH("BIFENTRINA",L795)),"Bifenthrin","FIX IT!"))))))))))))))))</f>
        <v>Acetamiprid</v>
      </c>
      <c r="Q795" t="s">
        <v>3234</v>
      </c>
      <c r="R795" t="s">
        <v>3243</v>
      </c>
      <c r="S795">
        <f t="shared" si="45"/>
        <v>19.571428571428573</v>
      </c>
      <c r="T795" t="s">
        <v>3203</v>
      </c>
      <c r="U795" t="s">
        <v>3246</v>
      </c>
      <c r="V795" t="s">
        <v>3198</v>
      </c>
    </row>
    <row r="796" spans="1:22" ht="22" customHeight="1" x14ac:dyDescent="0.3">
      <c r="A796" s="5">
        <v>43667</v>
      </c>
      <c r="B796" s="16" t="str">
        <f t="shared" si="43"/>
        <v>July, 2019</v>
      </c>
      <c r="C796" s="16" t="str">
        <f t="shared" si="44"/>
        <v>July, 2019´</v>
      </c>
      <c r="D796" s="6" t="s">
        <v>31</v>
      </c>
      <c r="E796" s="11" t="s">
        <v>3320</v>
      </c>
      <c r="F796" s="6" t="s">
        <v>56</v>
      </c>
      <c r="G796" s="6" t="s">
        <v>1019</v>
      </c>
      <c r="H796" s="6" t="s">
        <v>133</v>
      </c>
      <c r="I796" s="6" t="s">
        <v>45</v>
      </c>
      <c r="J796" s="6" t="s">
        <v>34</v>
      </c>
      <c r="K796" s="6" t="s">
        <v>466</v>
      </c>
      <c r="L796" s="6" t="s">
        <v>1021</v>
      </c>
      <c r="M796" s="7">
        <v>11171</v>
      </c>
      <c r="N796" s="7">
        <v>11.17</v>
      </c>
      <c r="O796" s="7">
        <v>138000</v>
      </c>
      <c r="P796" t="s">
        <v>3211</v>
      </c>
      <c r="Q796" t="s">
        <v>3270</v>
      </c>
      <c r="R796" t="s">
        <v>3198</v>
      </c>
      <c r="S796">
        <f t="shared" si="45"/>
        <v>12.353415092650613</v>
      </c>
      <c r="T796" t="s">
        <v>3207</v>
      </c>
      <c r="U796" t="s">
        <v>3235</v>
      </c>
      <c r="V796" t="s">
        <v>3216</v>
      </c>
    </row>
    <row r="797" spans="1:22" ht="22" customHeight="1" x14ac:dyDescent="0.3">
      <c r="A797" s="2">
        <v>43667</v>
      </c>
      <c r="B797" s="16" t="str">
        <f t="shared" si="43"/>
        <v>July, 2019</v>
      </c>
      <c r="C797" s="16" t="str">
        <f t="shared" si="44"/>
        <v>July, 2019´</v>
      </c>
      <c r="D797" s="3" t="s">
        <v>31</v>
      </c>
      <c r="E797" s="11" t="s">
        <v>3320</v>
      </c>
      <c r="F797" s="3" t="s">
        <v>56</v>
      </c>
      <c r="G797" s="3" t="s">
        <v>127</v>
      </c>
      <c r="H797" s="3" t="s">
        <v>122</v>
      </c>
      <c r="I797" s="3" t="s">
        <v>45</v>
      </c>
      <c r="J797" s="3" t="s">
        <v>34</v>
      </c>
      <c r="K797" s="3" t="s">
        <v>141</v>
      </c>
      <c r="L797" s="3" t="s">
        <v>1022</v>
      </c>
      <c r="M797" s="4">
        <v>201200</v>
      </c>
      <c r="N797" s="4">
        <v>201.2</v>
      </c>
      <c r="O797" s="4">
        <v>1843000</v>
      </c>
      <c r="P797" t="s">
        <v>3208</v>
      </c>
      <c r="Q797" t="s">
        <v>3215</v>
      </c>
      <c r="R797" t="s">
        <v>3216</v>
      </c>
      <c r="S797">
        <f t="shared" si="45"/>
        <v>9.1600397614314115</v>
      </c>
      <c r="T797" t="s">
        <v>3250</v>
      </c>
      <c r="U797" t="s">
        <v>3248</v>
      </c>
      <c r="V797" t="s">
        <v>3237</v>
      </c>
    </row>
    <row r="798" spans="1:22" ht="22" customHeight="1" x14ac:dyDescent="0.3">
      <c r="A798" s="5">
        <v>43667</v>
      </c>
      <c r="B798" s="16" t="str">
        <f t="shared" si="43"/>
        <v>July, 2019</v>
      </c>
      <c r="C798" s="16" t="str">
        <f t="shared" si="44"/>
        <v>July, 2019´</v>
      </c>
      <c r="D798" s="6" t="s">
        <v>31</v>
      </c>
      <c r="E798" s="11" t="s">
        <v>3320</v>
      </c>
      <c r="F798" s="6" t="s">
        <v>56</v>
      </c>
      <c r="G798" s="6" t="s">
        <v>755</v>
      </c>
      <c r="H798" s="6" t="s">
        <v>133</v>
      </c>
      <c r="I798" s="6" t="s">
        <v>45</v>
      </c>
      <c r="J798" s="6" t="s">
        <v>34</v>
      </c>
      <c r="K798" s="6" t="s">
        <v>187</v>
      </c>
      <c r="L798" s="6" t="s">
        <v>1023</v>
      </c>
      <c r="M798" s="7">
        <v>21743</v>
      </c>
      <c r="N798" s="7">
        <v>21.74</v>
      </c>
      <c r="O798" s="7">
        <v>183000</v>
      </c>
      <c r="P798" t="s">
        <v>3204</v>
      </c>
      <c r="Q798" t="s">
        <v>3227</v>
      </c>
      <c r="R798" t="s">
        <v>3198</v>
      </c>
      <c r="S798">
        <f t="shared" si="45"/>
        <v>8.4165018626684454</v>
      </c>
      <c r="T798" t="s">
        <v>3294</v>
      </c>
      <c r="U798" t="s">
        <v>3215</v>
      </c>
      <c r="V798" t="s">
        <v>3243</v>
      </c>
    </row>
    <row r="799" spans="1:22" ht="22" customHeight="1" x14ac:dyDescent="0.3">
      <c r="A799" s="2">
        <v>43665</v>
      </c>
      <c r="B799" s="16" t="str">
        <f t="shared" si="43"/>
        <v>July, 2019</v>
      </c>
      <c r="C799" s="16" t="str">
        <f t="shared" si="44"/>
        <v>July, 2019´</v>
      </c>
      <c r="D799" s="3" t="s">
        <v>31</v>
      </c>
      <c r="E799" s="11" t="s">
        <v>3320</v>
      </c>
      <c r="F799" s="3" t="s">
        <v>32</v>
      </c>
      <c r="G799" s="3" t="s">
        <v>131</v>
      </c>
      <c r="H799" s="3" t="s">
        <v>113</v>
      </c>
      <c r="I799" s="3" t="s">
        <v>45</v>
      </c>
      <c r="J799" s="3" t="s">
        <v>34</v>
      </c>
      <c r="K799" s="3" t="s">
        <v>135</v>
      </c>
      <c r="L799" s="3" t="s">
        <v>827</v>
      </c>
      <c r="M799" s="4">
        <v>21375</v>
      </c>
      <c r="N799" s="4">
        <v>21.38</v>
      </c>
      <c r="O799" s="4">
        <v>3791000</v>
      </c>
      <c r="P799" t="str">
        <f t="shared" ref="P799:P804" si="46">IF(ISNUMBER(SEARCH("BROWSER",L799)),"Picloran",IF(ISNUMBER(SEARCH("NAVIGATOR",L799)),"Picloran",IF(ISNUMBER(SEARCH("BIOZYME",L799)),"Mineral Fertilizer",IF(ISNUMBER(SEARCH("K-FOL",L799)),"Calcium Citrate",IF(ISNUMBER(SEARCH("FOLTRON",L799)),"NPK Fertilizer",IF(ISNUMBER(SEARCH("CYHALOTHRI",L799)),"Cyhalothrin",IF(ISNUMBER(SEARCH("ACEFATO",L799)),"Acephate",IF(ISNUMBER(SEARCH("ACEPHATE",L799)),"Acephate",IF(ISNUMBER(SEARCH("MICROTHIOL",L799)),"Sulfur",IF(ISNUMBER(SEARCH("PROPICONAZOLE",L799)),"Propiconazole",IF(ISNUMBER(SEARCH("METHOMYL",L799)),"Methomyl",IF(ISNUMBER(SEARCH("IMIDACLOPRID",L799)),"Imidacloprid",IF(ISNUMBER(SEARCH("ZONIC",L799)),"Amicarbazone",IF(ISNUMBER(SEARCH("CRESCENDO",L799)),"Triclopyr-Butyric",IF(ISNUMBER(SEARCH("IMAZETHAPYR",L799)),"Imazethapyr",IF(ISNUMBER(SEARCH("TRICLOPYR",L799)),"Triclopyr",IF(ISNUMBER(SEARCH("ISOPROPYLAMINE",L799)),"Isopropylamine",IF(ISNUMBER(SEARCH("ABAMECTIM",L799)),"Abamectin",IF(ISNUMBER(SEARCH("SPERTO",L799)),"Bifenthrin","FIX IT!")))))))))))))))))))</f>
        <v>Cyhalothrin</v>
      </c>
      <c r="Q799" t="s">
        <v>3248</v>
      </c>
      <c r="R799" t="s">
        <v>3237</v>
      </c>
      <c r="S799">
        <f t="shared" si="45"/>
        <v>177.35672514619884</v>
      </c>
      <c r="T799" t="s">
        <v>3294</v>
      </c>
      <c r="U799" t="s">
        <v>3215</v>
      </c>
      <c r="V799" t="s">
        <v>3243</v>
      </c>
    </row>
    <row r="800" spans="1:22" ht="22" customHeight="1" x14ac:dyDescent="0.3">
      <c r="A800" s="5">
        <v>43665</v>
      </c>
      <c r="B800" s="16" t="str">
        <f t="shared" si="43"/>
        <v>July, 2019</v>
      </c>
      <c r="C800" s="16" t="str">
        <f t="shared" si="44"/>
        <v>July, 2019´</v>
      </c>
      <c r="D800" s="6" t="s">
        <v>31</v>
      </c>
      <c r="E800" s="11" t="s">
        <v>3320</v>
      </c>
      <c r="F800" s="6" t="s">
        <v>32</v>
      </c>
      <c r="G800" s="6" t="s">
        <v>131</v>
      </c>
      <c r="H800" s="6" t="s">
        <v>113</v>
      </c>
      <c r="I800" s="6" t="s">
        <v>45</v>
      </c>
      <c r="J800" s="6" t="s">
        <v>34</v>
      </c>
      <c r="K800" s="6" t="s">
        <v>135</v>
      </c>
      <c r="L800" s="6" t="s">
        <v>827</v>
      </c>
      <c r="M800" s="7">
        <v>21375</v>
      </c>
      <c r="N800" s="7">
        <v>21.38</v>
      </c>
      <c r="O800" s="7">
        <v>3791000</v>
      </c>
      <c r="P800" t="str">
        <f t="shared" si="46"/>
        <v>Cyhalothrin</v>
      </c>
      <c r="Q800" t="s">
        <v>3248</v>
      </c>
      <c r="R800" t="s">
        <v>3237</v>
      </c>
      <c r="S800">
        <f t="shared" si="45"/>
        <v>177.35672514619884</v>
      </c>
      <c r="T800" t="s">
        <v>3260</v>
      </c>
      <c r="U800" t="s">
        <v>3215</v>
      </c>
      <c r="V800" t="s">
        <v>3216</v>
      </c>
    </row>
    <row r="801" spans="1:22" ht="22" customHeight="1" x14ac:dyDescent="0.3">
      <c r="A801" s="2">
        <v>43661</v>
      </c>
      <c r="B801" s="16" t="str">
        <f t="shared" si="43"/>
        <v>July, 2019</v>
      </c>
      <c r="C801" s="16" t="str">
        <f t="shared" si="44"/>
        <v>July, 2019´</v>
      </c>
      <c r="D801" s="3" t="s">
        <v>31</v>
      </c>
      <c r="E801" s="11" t="s">
        <v>3320</v>
      </c>
      <c r="F801" s="3" t="s">
        <v>56</v>
      </c>
      <c r="G801" s="3" t="s">
        <v>77</v>
      </c>
      <c r="H801" s="3" t="s">
        <v>82</v>
      </c>
      <c r="I801" s="3" t="s">
        <v>45</v>
      </c>
      <c r="J801" s="3" t="s">
        <v>34</v>
      </c>
      <c r="K801" s="3" t="s">
        <v>84</v>
      </c>
      <c r="L801" s="3" t="s">
        <v>1024</v>
      </c>
      <c r="M801" s="4">
        <v>102058</v>
      </c>
      <c r="N801" s="4">
        <v>102.06</v>
      </c>
      <c r="O801" s="4">
        <v>282000</v>
      </c>
      <c r="P801" t="str">
        <f t="shared" si="46"/>
        <v>Isopropylamine</v>
      </c>
      <c r="Q801" t="s">
        <v>3269</v>
      </c>
      <c r="R801" t="s">
        <v>3216</v>
      </c>
      <c r="S801">
        <f t="shared" si="45"/>
        <v>2.7631346881185208</v>
      </c>
      <c r="T801" t="s">
        <v>3245</v>
      </c>
      <c r="U801" t="s">
        <v>3244</v>
      </c>
      <c r="V801" t="s">
        <v>3198</v>
      </c>
    </row>
    <row r="802" spans="1:22" ht="22" customHeight="1" x14ac:dyDescent="0.3">
      <c r="A802" s="5">
        <v>43661</v>
      </c>
      <c r="B802" s="16" t="str">
        <f t="shared" si="43"/>
        <v>July, 2019</v>
      </c>
      <c r="C802" s="16" t="str">
        <f t="shared" si="44"/>
        <v>July, 2019´</v>
      </c>
      <c r="D802" s="6" t="s">
        <v>31</v>
      </c>
      <c r="E802" s="11" t="s">
        <v>3320</v>
      </c>
      <c r="F802" s="6" t="s">
        <v>56</v>
      </c>
      <c r="G802" s="6" t="s">
        <v>77</v>
      </c>
      <c r="H802" s="6" t="s">
        <v>82</v>
      </c>
      <c r="I802" s="6" t="s">
        <v>45</v>
      </c>
      <c r="J802" s="6" t="s">
        <v>34</v>
      </c>
      <c r="K802" s="6" t="s">
        <v>84</v>
      </c>
      <c r="L802" s="6" t="s">
        <v>1024</v>
      </c>
      <c r="M802" s="7">
        <v>102612</v>
      </c>
      <c r="N802" s="7">
        <v>102.61</v>
      </c>
      <c r="O802" s="7">
        <v>283000</v>
      </c>
      <c r="P802" t="str">
        <f t="shared" si="46"/>
        <v>Isopropylamine</v>
      </c>
      <c r="Q802" t="s">
        <v>3269</v>
      </c>
      <c r="R802" t="s">
        <v>3216</v>
      </c>
      <c r="S802">
        <f t="shared" si="45"/>
        <v>2.7579620317311817</v>
      </c>
      <c r="T802" t="s">
        <v>3222</v>
      </c>
      <c r="U802" t="s">
        <v>3215</v>
      </c>
      <c r="V802" t="s">
        <v>3225</v>
      </c>
    </row>
    <row r="803" spans="1:22" ht="22" customHeight="1" x14ac:dyDescent="0.3">
      <c r="A803" s="2">
        <v>43660</v>
      </c>
      <c r="B803" s="16" t="str">
        <f t="shared" si="43"/>
        <v>July, 2019</v>
      </c>
      <c r="C803" s="16" t="str">
        <f t="shared" si="44"/>
        <v>July, 2019´</v>
      </c>
      <c r="D803" s="3" t="s">
        <v>31</v>
      </c>
      <c r="E803" s="11" t="s">
        <v>3320</v>
      </c>
      <c r="F803" s="3" t="s">
        <v>56</v>
      </c>
      <c r="G803" s="3" t="s">
        <v>175</v>
      </c>
      <c r="H803" s="3" t="s">
        <v>122</v>
      </c>
      <c r="I803" s="3" t="s">
        <v>45</v>
      </c>
      <c r="J803" s="3" t="s">
        <v>34</v>
      </c>
      <c r="K803" s="3" t="s">
        <v>143</v>
      </c>
      <c r="L803" s="3" t="s">
        <v>576</v>
      </c>
      <c r="M803" s="4">
        <v>21400</v>
      </c>
      <c r="N803" s="4">
        <v>21.4</v>
      </c>
      <c r="O803" s="4">
        <v>145000</v>
      </c>
      <c r="P803" t="str">
        <f t="shared" si="46"/>
        <v>Methomyl</v>
      </c>
      <c r="Q803" t="s">
        <v>3215</v>
      </c>
      <c r="R803" t="s">
        <v>3243</v>
      </c>
      <c r="S803">
        <f t="shared" si="45"/>
        <v>6.7757009345794392</v>
      </c>
      <c r="T803" t="s">
        <v>3211</v>
      </c>
      <c r="U803" t="s">
        <v>3270</v>
      </c>
      <c r="V803" t="s">
        <v>3198</v>
      </c>
    </row>
    <row r="804" spans="1:22" ht="22" customHeight="1" x14ac:dyDescent="0.3">
      <c r="A804" s="5">
        <v>43660</v>
      </c>
      <c r="B804" s="16" t="str">
        <f t="shared" si="43"/>
        <v>July, 2019</v>
      </c>
      <c r="C804" s="16" t="str">
        <f t="shared" si="44"/>
        <v>July, 2019´</v>
      </c>
      <c r="D804" s="6" t="s">
        <v>31</v>
      </c>
      <c r="E804" s="11" t="s">
        <v>3320</v>
      </c>
      <c r="F804" s="6" t="s">
        <v>56</v>
      </c>
      <c r="G804" s="6" t="s">
        <v>127</v>
      </c>
      <c r="H804" s="6" t="s">
        <v>122</v>
      </c>
      <c r="I804" s="6" t="s">
        <v>45</v>
      </c>
      <c r="J804" s="6" t="s">
        <v>34</v>
      </c>
      <c r="K804" s="6" t="s">
        <v>143</v>
      </c>
      <c r="L804" s="6" t="s">
        <v>1025</v>
      </c>
      <c r="M804" s="7">
        <v>16200</v>
      </c>
      <c r="N804" s="7">
        <v>16.2</v>
      </c>
      <c r="O804" s="7">
        <v>110000</v>
      </c>
      <c r="P804" t="str">
        <f t="shared" si="46"/>
        <v>Methomyl</v>
      </c>
      <c r="Q804" t="s">
        <v>3215</v>
      </c>
      <c r="R804" t="s">
        <v>3243</v>
      </c>
      <c r="S804">
        <f t="shared" si="45"/>
        <v>6.7901234567901234</v>
      </c>
      <c r="T804" t="s">
        <v>3218</v>
      </c>
      <c r="U804" t="s">
        <v>3218</v>
      </c>
      <c r="V804" t="s">
        <v>3198</v>
      </c>
    </row>
    <row r="805" spans="1:22" ht="22" customHeight="1" x14ac:dyDescent="0.3">
      <c r="A805" s="2">
        <v>43660</v>
      </c>
      <c r="B805" s="16" t="str">
        <f t="shared" si="43"/>
        <v>July, 2019</v>
      </c>
      <c r="C805" s="16" t="str">
        <f t="shared" si="44"/>
        <v>July, 2019´</v>
      </c>
      <c r="D805" s="3" t="s">
        <v>107</v>
      </c>
      <c r="E805" s="11" t="s">
        <v>3320</v>
      </c>
      <c r="F805" s="3" t="s">
        <v>32</v>
      </c>
      <c r="G805" s="3" t="s">
        <v>108</v>
      </c>
      <c r="H805" s="3" t="s">
        <v>133</v>
      </c>
      <c r="I805" s="3" t="s">
        <v>45</v>
      </c>
      <c r="J805" s="3" t="s">
        <v>34</v>
      </c>
      <c r="K805" s="3" t="s">
        <v>145</v>
      </c>
      <c r="L805" s="3" t="s">
        <v>974</v>
      </c>
      <c r="M805" s="4">
        <v>23700</v>
      </c>
      <c r="N805" s="4">
        <v>23.7</v>
      </c>
      <c r="O805" s="4">
        <v>464000</v>
      </c>
      <c r="P805" t="str">
        <f>IF(ISNUMBER(SEARCH("BIORISK",L805)),"Fertilizer",IF(ISNUMBER(SEARCH("DIFLUBENZURON",L805)),"Diflubenzuron",IF(ISNUMBER(SEARCH("K-TIONIC",L805)),"Fulvic Acids Fertilizers",IF(ISNUMBER(SEARCH("INICIATE",L805)),"Fipronil",IF(ISNUMBER(SEARCH("FIPRONIL",L805)),"Fipronil",IF(ISNUMBER(SEARCH("STAGE",L805)),"Clomazone",IF(ISNUMBER(SEARCH("CLOMAZONE",L805)),"Clomazone",IF(ISNUMBER(SEARCH("UNIMARK",L805)),"Metribuzin",IF(ISNUMBER(SEARCH("RIBUZIN",L805)),"Metribuzin",IF(ISNUMBER(SEARCH("UNITOP",L805)),"Not Identified","FIX IT!"))))))))))</f>
        <v>Fipronil</v>
      </c>
      <c r="Q805" t="s">
        <v>3261</v>
      </c>
      <c r="R805" t="s">
        <v>3243</v>
      </c>
      <c r="S805">
        <f t="shared" si="45"/>
        <v>19.578059071729957</v>
      </c>
      <c r="T805" t="s">
        <v>3211</v>
      </c>
      <c r="U805" t="s">
        <v>3270</v>
      </c>
      <c r="V805" t="s">
        <v>3198</v>
      </c>
    </row>
    <row r="806" spans="1:22" ht="22" customHeight="1" x14ac:dyDescent="0.3">
      <c r="A806" s="5">
        <v>43660</v>
      </c>
      <c r="B806" s="16" t="str">
        <f t="shared" si="43"/>
        <v>July, 2019</v>
      </c>
      <c r="C806" s="16" t="str">
        <f t="shared" si="44"/>
        <v>July, 2019´</v>
      </c>
      <c r="D806" s="6" t="s">
        <v>31</v>
      </c>
      <c r="E806" s="11" t="s">
        <v>3320</v>
      </c>
      <c r="F806" s="6" t="s">
        <v>56</v>
      </c>
      <c r="G806" s="6" t="s">
        <v>730</v>
      </c>
      <c r="H806" s="6" t="s">
        <v>122</v>
      </c>
      <c r="I806" s="6" t="s">
        <v>45</v>
      </c>
      <c r="J806" s="6" t="s">
        <v>34</v>
      </c>
      <c r="K806" s="6" t="s">
        <v>145</v>
      </c>
      <c r="L806" s="6" t="s">
        <v>732</v>
      </c>
      <c r="M806" s="7">
        <v>16560</v>
      </c>
      <c r="N806" s="7">
        <v>16.559999999999999</v>
      </c>
      <c r="O806" s="7">
        <v>138000</v>
      </c>
      <c r="P806" t="str">
        <f>IF(ISNUMBER(SEARCH("NICROSULFURON",L806)),"Nicosulfuron",IF(ISNUMBER(SEARCH("BUTYROLACTONE",L806)),"Butyrolactone",IF(ISNUMBER(SEARCH("MEQUIPAT",L806)),"Mequipat Chloride",IF(ISNUMBER(SEARCH("ENTRINA",L806)),"Bifenthrin",IF(ISNUMBER(SEARCH("ACETAMI",L806)),"Acetamiprid",IF(ISNUMBER(SEARCH("THIODICARB",L806)),"Thiodicarb",IF(ISNUMBER(SEARCH("2 4 D",L806)),"2,4-D Acid",IF(ISNUMBER(SEARCH("CIPERMETRINA",L806)),"Cypermethrin",IF(ISNUMBER(SEARCH("SULFENTRAZONE",L806)),"Sulfenthrazone",IF(ISNUMBER(SEARCH("AKITO",L806)),"Cypermethrin",IF(ISNUMBER(SEARCH("EMINENT",L806)),"Tetraconazole","FIX IT!")))))))))))</f>
        <v>Thiodicarb</v>
      </c>
      <c r="Q806" t="s">
        <v>3287</v>
      </c>
      <c r="R806" t="s">
        <v>3243</v>
      </c>
      <c r="S806">
        <f t="shared" si="45"/>
        <v>8.3333333333333339</v>
      </c>
      <c r="T806" t="s">
        <v>3220</v>
      </c>
      <c r="U806" t="s">
        <v>3215</v>
      </c>
      <c r="V806" t="s">
        <v>3198</v>
      </c>
    </row>
    <row r="807" spans="1:22" ht="22" customHeight="1" x14ac:dyDescent="0.3">
      <c r="A807" s="2">
        <v>43660</v>
      </c>
      <c r="B807" s="16" t="str">
        <f t="shared" si="43"/>
        <v>July, 2019</v>
      </c>
      <c r="C807" s="16" t="str">
        <f t="shared" si="44"/>
        <v>July, 2019´</v>
      </c>
      <c r="D807" s="3" t="s">
        <v>31</v>
      </c>
      <c r="E807" s="11" t="s">
        <v>3320</v>
      </c>
      <c r="F807" s="3" t="s">
        <v>32</v>
      </c>
      <c r="G807" s="3" t="s">
        <v>200</v>
      </c>
      <c r="H807" s="3" t="s">
        <v>133</v>
      </c>
      <c r="I807" s="3" t="s">
        <v>45</v>
      </c>
      <c r="J807" s="3" t="s">
        <v>34</v>
      </c>
      <c r="K807" s="3" t="s">
        <v>145</v>
      </c>
      <c r="L807" s="3" t="s">
        <v>1026</v>
      </c>
      <c r="M807" s="4">
        <v>58320</v>
      </c>
      <c r="N807" s="4">
        <v>58.32</v>
      </c>
      <c r="O807" s="4">
        <v>1142000</v>
      </c>
      <c r="P807" t="str">
        <f>IF(ISNUMBER(SEARCH("BROWSER",L807)),"Picloran",IF(ISNUMBER(SEARCH("NAVIGATOR",L807)),"Picloran",IF(ISNUMBER(SEARCH("BIOZYME",L807)),"Mineral Fertilizer",IF(ISNUMBER(SEARCH("K-FOL",L807)),"Calcium Citrate",IF(ISNUMBER(SEARCH("FOLTRON",L807)),"NPK Fertilizer",IF(ISNUMBER(SEARCH("CYHALOTHRI",L807)),"Cyhalothrin",IF(ISNUMBER(SEARCH("ACEFATO",L807)),"Acephate",IF(ISNUMBER(SEARCH("ACEPHATE",L807)),"Acephate",IF(ISNUMBER(SEARCH("MICROTHIOL",L807)),"Sulfur",IF(ISNUMBER(SEARCH("PROPICONAZOLE",L807)),"Propiconazole",IF(ISNUMBER(SEARCH("METHOMYL",L807)),"Methomyl",IF(ISNUMBER(SEARCH("IMIDACLOPRID",L807)),"Imidacloprid",IF(ISNUMBER(SEARCH("ZONIC",L807)),"Amicarbazone",IF(ISNUMBER(SEARCH("CRESCENDO",L807)),"Triclopyr-Butyric",IF(ISNUMBER(SEARCH("IMAZETHAPYR",L807)),"Imazethapyr",IF(ISNUMBER(SEARCH("TRICLOPYR",L807)),"Triclopyr",IF(ISNUMBER(SEARCH("ISOPROPYLAMINE",L807)),"Isopropylamine",IF(ISNUMBER(SEARCH("ABAMECTIM",L807)),"Abamectin",IF(ISNUMBER(SEARCH("SPERTO",L807)),"Bifenthrin","FIX IT!")))))))))))))))))))</f>
        <v>Bifenthrin</v>
      </c>
      <c r="Q807" t="s">
        <v>3238</v>
      </c>
      <c r="R807" t="s">
        <v>3243</v>
      </c>
      <c r="S807">
        <f t="shared" si="45"/>
        <v>19.581618655692729</v>
      </c>
      <c r="T807" t="s">
        <v>3218</v>
      </c>
      <c r="U807" t="s">
        <v>3218</v>
      </c>
      <c r="V807" t="s">
        <v>3198</v>
      </c>
    </row>
    <row r="808" spans="1:22" ht="22" customHeight="1" x14ac:dyDescent="0.3">
      <c r="A808" s="5">
        <v>43660</v>
      </c>
      <c r="B808" s="16" t="str">
        <f t="shared" si="43"/>
        <v>July, 2019</v>
      </c>
      <c r="C808" s="16" t="str">
        <f t="shared" si="44"/>
        <v>July, 2019´</v>
      </c>
      <c r="D808" s="6" t="s">
        <v>107</v>
      </c>
      <c r="E808" s="11" t="s">
        <v>3320</v>
      </c>
      <c r="F808" s="6" t="s">
        <v>56</v>
      </c>
      <c r="G808" s="6" t="s">
        <v>108</v>
      </c>
      <c r="H808" s="6" t="s">
        <v>133</v>
      </c>
      <c r="I808" s="6" t="s">
        <v>45</v>
      </c>
      <c r="J808" s="6" t="s">
        <v>34</v>
      </c>
      <c r="K808" s="6" t="s">
        <v>135</v>
      </c>
      <c r="L808" s="6" t="s">
        <v>821</v>
      </c>
      <c r="M808" s="7">
        <v>22580</v>
      </c>
      <c r="N808" s="7">
        <v>22.58</v>
      </c>
      <c r="O808" s="7">
        <v>4005000</v>
      </c>
      <c r="P808" t="str">
        <f>IF(ISNUMBER(SEARCH("BROWSER",L808)),"Picloran",IF(ISNUMBER(SEARCH("NAVIGATOR",L808)),"Picloran",IF(ISNUMBER(SEARCH("BIOZYME",L808)),"Mineral Fertilizer",IF(ISNUMBER(SEARCH("K-FOL",L808)),"Calcium Citrate",IF(ISNUMBER(SEARCH("FOLTRON",L808)),"NPK Fertilizer",IF(ISNUMBER(SEARCH("CYHALOTHRI",L808)),"Cyhalothrin",IF(ISNUMBER(SEARCH("ACEFATO",L808)),"Acephate",IF(ISNUMBER(SEARCH("ACEPHATE",L808)),"Acephate",IF(ISNUMBER(SEARCH("MICROTHIOL",L808)),"Sulfur",IF(ISNUMBER(SEARCH("PROPICONAZOLE",L808)),"Propiconazole",IF(ISNUMBER(SEARCH("METHOMYL",L808)),"Methomyl",IF(ISNUMBER(SEARCH("IMIDACLOPRID",L808)),"Imidacloprid",IF(ISNUMBER(SEARCH("ZONIC",L808)),"Amicarbazone",IF(ISNUMBER(SEARCH("CRESCENDO",L808)),"Triclopyr-Butyric",IF(ISNUMBER(SEARCH("IMAZETHAPYR",L808)),"Imazethapyr",IF(ISNUMBER(SEARCH("TRICLOPYR",L808)),"Triclopyr",IF(ISNUMBER(SEARCH("ISOPROPYLAMINE",L808)),"Isopropylamine",IF(ISNUMBER(SEARCH("ABAMECTIM",L808)),"Abamectin",IF(ISNUMBER(SEARCH("SPERTO",L808)),"Bifenthrin","FIX IT!")))))))))))))))))))</f>
        <v>Cyhalothrin</v>
      </c>
      <c r="Q808" t="s">
        <v>3248</v>
      </c>
      <c r="R808" t="s">
        <v>3237</v>
      </c>
      <c r="S808">
        <f t="shared" si="45"/>
        <v>177.36935341009743</v>
      </c>
      <c r="T808" t="s">
        <v>3252</v>
      </c>
      <c r="U808" t="s">
        <v>3287</v>
      </c>
      <c r="V808" t="s">
        <v>3243</v>
      </c>
    </row>
    <row r="809" spans="1:22" ht="22" customHeight="1" x14ac:dyDescent="0.3">
      <c r="A809" s="2">
        <v>43660</v>
      </c>
      <c r="B809" s="16" t="str">
        <f t="shared" si="43"/>
        <v>July, 2019</v>
      </c>
      <c r="C809" s="16" t="str">
        <f t="shared" si="44"/>
        <v>July, 2019´</v>
      </c>
      <c r="D809" s="3" t="s">
        <v>107</v>
      </c>
      <c r="E809" s="11" t="s">
        <v>3320</v>
      </c>
      <c r="F809" s="3" t="s">
        <v>56</v>
      </c>
      <c r="G809" s="3" t="s">
        <v>108</v>
      </c>
      <c r="H809" s="3" t="s">
        <v>133</v>
      </c>
      <c r="I809" s="3" t="s">
        <v>45</v>
      </c>
      <c r="J809" s="3" t="s">
        <v>34</v>
      </c>
      <c r="K809" s="3" t="s">
        <v>345</v>
      </c>
      <c r="L809" s="3" t="s">
        <v>1027</v>
      </c>
      <c r="M809" s="4">
        <v>12620</v>
      </c>
      <c r="N809" s="4">
        <v>12.62</v>
      </c>
      <c r="O809" s="4">
        <v>247000</v>
      </c>
      <c r="P809" t="str">
        <f>IF(ISNUMBER(SEARCH("IMAZETAPYR",L809)),"Imazetapyr",IF(ISNUMBER(SEARCH("VITAVAX",L809)),"Carboxin",IF(ISNUMBER(SEARCH("CARBOXIN",L809)),"Carboxin",IF(ISNUMBER(SEARCH("CONDAX",L809)),"Imazetapyr",IF(ISNUMBER(SEARCH("CLETHODIM",L809)),"Clethodim",IF(ISNUMBER(SEARCH("JACARE",L809)),"2,4-D Acid",IF(ISNUMBER(SEARCH("LEOPARD",L809)),"Picloram",IF(ISNUMBER(SEARCH("ZOXYSTROBIN",L809)),"Azoxystrobin",IF(ISNUMBER(SEARCH("MANCOZEB",L809)),"Mancozeb",IF(ISNUMBER(SEARCH("AZOXYS",L809)),"Azoxystrobin",IF(ISNUMBER(SEARCH("FIPRON",L809)),"Fipronil",IF(ISNUMBER(SEARCH("ACEF",L809)),"Acephate",IF(ISNUMBER(SEARCH("ACETAMIPRID",L809)),"Acetamiprid",IF(ISNUMBER(SEARCH("ALUMINIUM PHOSPHIDE",L809)),"Aluminium Phosphide",IF(ISNUMBER(SEARCH("RANMAN",L809)),"Cyazofamid",IF(ISNUMBER(SEARCH("BIFENTRINA",L809)),"Bifenthrin","FIX IT!"))))))))))))))))</f>
        <v>Aluminium Phosphide</v>
      </c>
      <c r="Q809" t="s">
        <v>3235</v>
      </c>
      <c r="R809" t="s">
        <v>3216</v>
      </c>
      <c r="S809">
        <f t="shared" si="45"/>
        <v>19.572107765451666</v>
      </c>
      <c r="T809" t="s">
        <v>3205</v>
      </c>
      <c r="U809" t="s">
        <v>3238</v>
      </c>
      <c r="V809" t="s">
        <v>3225</v>
      </c>
    </row>
    <row r="810" spans="1:22" ht="22" customHeight="1" x14ac:dyDescent="0.3">
      <c r="A810" s="5">
        <v>43658</v>
      </c>
      <c r="B810" s="16" t="str">
        <f t="shared" si="43"/>
        <v>July, 2019</v>
      </c>
      <c r="C810" s="16" t="str">
        <f t="shared" si="44"/>
        <v>July, 2019´</v>
      </c>
      <c r="D810" s="6" t="s">
        <v>31</v>
      </c>
      <c r="E810" s="11" t="s">
        <v>3320</v>
      </c>
      <c r="F810" s="6" t="s">
        <v>32</v>
      </c>
      <c r="G810" s="6" t="s">
        <v>579</v>
      </c>
      <c r="H810" s="6" t="s">
        <v>968</v>
      </c>
      <c r="I810" s="6" t="s">
        <v>45</v>
      </c>
      <c r="J810" s="6" t="s">
        <v>34</v>
      </c>
      <c r="K810" s="6" t="s">
        <v>145</v>
      </c>
      <c r="L810" s="6" t="s">
        <v>1013</v>
      </c>
      <c r="M810" s="7">
        <v>16344</v>
      </c>
      <c r="N810" s="7">
        <v>16.34</v>
      </c>
      <c r="O810" s="7">
        <v>320000</v>
      </c>
      <c r="P810" t="str">
        <f>IF(ISNUMBER(SEARCH("IMAZETAPYR",L810)),"Imazetapyr",IF(ISNUMBER(SEARCH("VITAVAX",L810)),"Carboxin",IF(ISNUMBER(SEARCH("CARBOXIN",L810)),"Carboxin",IF(ISNUMBER(SEARCH("CONDAX",L810)),"Imazetapyr",IF(ISNUMBER(SEARCH("CLETHODIM",L810)),"Clethodim",IF(ISNUMBER(SEARCH("JACARE",L810)),"2,4-D Acid",IF(ISNUMBER(SEARCH("LEOPARD",L810)),"Picloram",IF(ISNUMBER(SEARCH("ZOXYSTROBIN",L810)),"Azoxystrobin",IF(ISNUMBER(SEARCH("MANCOZEB",L810)),"Mancozeb",IF(ISNUMBER(SEARCH("AZOXYS",L810)),"Azoxystrobin",IF(ISNUMBER(SEARCH("FIPRON",L810)),"Fipronil",IF(ISNUMBER(SEARCH("ACEF",L810)),"Acephate",IF(ISNUMBER(SEARCH("ACETAMIPRID",L810)),"Acetamiprid",IF(ISNUMBER(SEARCH("ALUMINIUM PHOSPHIDE",L810)),"Aluminium Phosphide",IF(ISNUMBER(SEARCH("RANMAN",L810)),"Cyazofamid",IF(ISNUMBER(SEARCH("BIFENTRINA",L810)),"Bifenthrin","FIX IT!"))))))))))))))))</f>
        <v>Acetamiprid</v>
      </c>
      <c r="Q810" t="s">
        <v>3234</v>
      </c>
      <c r="R810" t="s">
        <v>3243</v>
      </c>
      <c r="S810">
        <f t="shared" si="45"/>
        <v>19.579050416054823</v>
      </c>
      <c r="T810" t="s">
        <v>3232</v>
      </c>
      <c r="U810" t="s">
        <v>3254</v>
      </c>
      <c r="V810" t="s">
        <v>3216</v>
      </c>
    </row>
    <row r="811" spans="1:22" ht="22" customHeight="1" x14ac:dyDescent="0.3">
      <c r="A811" s="2">
        <v>43656</v>
      </c>
      <c r="B811" s="16" t="str">
        <f t="shared" si="43"/>
        <v>July, 2019</v>
      </c>
      <c r="C811" s="16" t="str">
        <f t="shared" si="44"/>
        <v>July, 2019´</v>
      </c>
      <c r="D811" s="3" t="s">
        <v>31</v>
      </c>
      <c r="E811" s="11" t="s">
        <v>3320</v>
      </c>
      <c r="F811" s="3" t="s">
        <v>32</v>
      </c>
      <c r="G811" s="3" t="s">
        <v>185</v>
      </c>
      <c r="H811" s="3" t="s">
        <v>122</v>
      </c>
      <c r="I811" s="3" t="s">
        <v>45</v>
      </c>
      <c r="J811" s="3" t="s">
        <v>34</v>
      </c>
      <c r="K811" s="3" t="s">
        <v>187</v>
      </c>
      <c r="L811" s="3" t="s">
        <v>273</v>
      </c>
      <c r="M811" s="4">
        <v>6480</v>
      </c>
      <c r="N811" s="4">
        <v>6.48</v>
      </c>
      <c r="O811" s="4">
        <v>39500</v>
      </c>
      <c r="P811" t="s">
        <v>3211</v>
      </c>
      <c r="Q811" t="s">
        <v>3270</v>
      </c>
      <c r="R811" t="s">
        <v>3198</v>
      </c>
      <c r="S811">
        <f t="shared" si="45"/>
        <v>6.0956790123456788</v>
      </c>
      <c r="T811" t="s">
        <v>3273</v>
      </c>
      <c r="U811" t="s">
        <v>3274</v>
      </c>
      <c r="V811" t="s">
        <v>3275</v>
      </c>
    </row>
    <row r="812" spans="1:22" ht="22" customHeight="1" x14ac:dyDescent="0.3">
      <c r="A812" s="5">
        <v>43656</v>
      </c>
      <c r="B812" s="16" t="str">
        <f t="shared" si="43"/>
        <v>July, 2019</v>
      </c>
      <c r="C812" s="16" t="str">
        <f t="shared" si="44"/>
        <v>July, 2019´</v>
      </c>
      <c r="D812" s="6" t="s">
        <v>31</v>
      </c>
      <c r="E812" s="11" t="s">
        <v>3320</v>
      </c>
      <c r="F812" s="6" t="s">
        <v>56</v>
      </c>
      <c r="G812" s="6" t="s">
        <v>127</v>
      </c>
      <c r="H812" s="6" t="s">
        <v>122</v>
      </c>
      <c r="I812" s="6" t="s">
        <v>45</v>
      </c>
      <c r="J812" s="6" t="s">
        <v>34</v>
      </c>
      <c r="K812" s="6" t="s">
        <v>143</v>
      </c>
      <c r="L812" s="6" t="s">
        <v>1028</v>
      </c>
      <c r="M812" s="7">
        <v>21600</v>
      </c>
      <c r="N812" s="7">
        <v>21.6</v>
      </c>
      <c r="O812" s="7">
        <v>146000</v>
      </c>
      <c r="P812" t="str">
        <f>IF(ISNUMBER(SEARCH("BROWSER",L812)),"Picloran",IF(ISNUMBER(SEARCH("NAVIGATOR",L812)),"Picloran",IF(ISNUMBER(SEARCH("BIOZYME",L812)),"Mineral Fertilizer",IF(ISNUMBER(SEARCH("K-FOL",L812)),"Calcium Citrate",IF(ISNUMBER(SEARCH("FOLTRON",L812)),"NPK Fertilizer",IF(ISNUMBER(SEARCH("CYHALOTHRI",L812)),"Cyhalothrin",IF(ISNUMBER(SEARCH("ACEFATO",L812)),"Acephate",IF(ISNUMBER(SEARCH("ACEPHATE",L812)),"Acephate",IF(ISNUMBER(SEARCH("MICROTHIOL",L812)),"Sulfur",IF(ISNUMBER(SEARCH("PROPICONAZOLE",L812)),"Propiconazole",IF(ISNUMBER(SEARCH("METHOMYL",L812)),"Methomyl",IF(ISNUMBER(SEARCH("IMIDACLOPRID",L812)),"Imidacloprid",IF(ISNUMBER(SEARCH("ZONIC",L812)),"Amicarbazone",IF(ISNUMBER(SEARCH("CRESCENDO",L812)),"Triclopyr-Butyric",IF(ISNUMBER(SEARCH("IMAZETHAPYR",L812)),"Imazethapyr",IF(ISNUMBER(SEARCH("TRICLOPYR",L812)),"Triclopyr",IF(ISNUMBER(SEARCH("ISOPROPYLAMINE",L812)),"Isopropylamine",IF(ISNUMBER(SEARCH("ABAMECTIM",L812)),"Abamectin",IF(ISNUMBER(SEARCH("SPERTO",L812)),"Bifenthrin","FIX IT!")))))))))))))))))))</f>
        <v>Methomyl</v>
      </c>
      <c r="Q812" t="s">
        <v>3215</v>
      </c>
      <c r="R812" t="s">
        <v>3243</v>
      </c>
      <c r="S812">
        <f t="shared" si="45"/>
        <v>6.7592592592592595</v>
      </c>
      <c r="T812" t="s">
        <v>3211</v>
      </c>
      <c r="U812" t="s">
        <v>3270</v>
      </c>
      <c r="V812" t="s">
        <v>3198</v>
      </c>
    </row>
    <row r="813" spans="1:22" ht="22" customHeight="1" x14ac:dyDescent="0.3">
      <c r="A813" s="2">
        <v>43656</v>
      </c>
      <c r="B813" s="16" t="str">
        <f t="shared" si="43"/>
        <v>July, 2019</v>
      </c>
      <c r="C813" s="16" t="str">
        <f t="shared" si="44"/>
        <v>July, 2019´</v>
      </c>
      <c r="D813" s="3" t="s">
        <v>31</v>
      </c>
      <c r="E813" s="11" t="s">
        <v>3320</v>
      </c>
      <c r="F813" s="3" t="s">
        <v>32</v>
      </c>
      <c r="G813" s="3" t="s">
        <v>180</v>
      </c>
      <c r="H813" s="3" t="s">
        <v>122</v>
      </c>
      <c r="I813" s="3" t="s">
        <v>45</v>
      </c>
      <c r="J813" s="3" t="s">
        <v>34</v>
      </c>
      <c r="K813" s="3" t="s">
        <v>145</v>
      </c>
      <c r="L813" s="3" t="s">
        <v>1029</v>
      </c>
      <c r="M813" s="4">
        <v>61920</v>
      </c>
      <c r="N813" s="4">
        <v>61.92</v>
      </c>
      <c r="O813" s="4">
        <v>514000</v>
      </c>
      <c r="P813" t="s">
        <v>3211</v>
      </c>
      <c r="Q813" t="s">
        <v>3270</v>
      </c>
      <c r="R813" t="s">
        <v>3198</v>
      </c>
      <c r="S813">
        <f t="shared" si="45"/>
        <v>8.301033591731267</v>
      </c>
      <c r="T813" t="s">
        <v>3294</v>
      </c>
      <c r="U813" t="s">
        <v>3215</v>
      </c>
      <c r="V813" t="s">
        <v>3243</v>
      </c>
    </row>
    <row r="814" spans="1:22" ht="22" customHeight="1" x14ac:dyDescent="0.3">
      <c r="A814" s="5">
        <v>43656</v>
      </c>
      <c r="B814" s="16" t="str">
        <f t="shared" si="43"/>
        <v>July, 2019</v>
      </c>
      <c r="C814" s="16" t="str">
        <f t="shared" si="44"/>
        <v>July, 2019´</v>
      </c>
      <c r="D814" s="6" t="s">
        <v>31</v>
      </c>
      <c r="E814" s="11" t="s">
        <v>3320</v>
      </c>
      <c r="F814" s="6" t="s">
        <v>32</v>
      </c>
      <c r="G814" s="6" t="s">
        <v>185</v>
      </c>
      <c r="H814" s="6" t="s">
        <v>122</v>
      </c>
      <c r="I814" s="6" t="s">
        <v>45</v>
      </c>
      <c r="J814" s="6" t="s">
        <v>34</v>
      </c>
      <c r="K814" s="6" t="s">
        <v>187</v>
      </c>
      <c r="L814" s="6" t="s">
        <v>1030</v>
      </c>
      <c r="M814" s="7">
        <v>11550</v>
      </c>
      <c r="N814" s="7">
        <v>11.55</v>
      </c>
      <c r="O814" s="7">
        <v>70300</v>
      </c>
      <c r="P814" t="s">
        <v>3245</v>
      </c>
      <c r="Q814" t="s">
        <v>3244</v>
      </c>
      <c r="R814" t="s">
        <v>3198</v>
      </c>
      <c r="S814">
        <f t="shared" si="45"/>
        <v>6.0865800865800868</v>
      </c>
      <c r="T814" t="s">
        <v>3211</v>
      </c>
      <c r="U814" t="s">
        <v>3270</v>
      </c>
      <c r="V814" t="s">
        <v>3198</v>
      </c>
    </row>
    <row r="815" spans="1:22" ht="22" customHeight="1" x14ac:dyDescent="0.3">
      <c r="A815" s="2">
        <v>43656</v>
      </c>
      <c r="B815" s="16" t="str">
        <f t="shared" si="43"/>
        <v>July, 2019</v>
      </c>
      <c r="C815" s="16" t="str">
        <f t="shared" si="44"/>
        <v>July, 2019´</v>
      </c>
      <c r="D815" s="3" t="s">
        <v>31</v>
      </c>
      <c r="E815" s="11" t="s">
        <v>3320</v>
      </c>
      <c r="F815" s="3" t="s">
        <v>56</v>
      </c>
      <c r="G815" s="3" t="s">
        <v>385</v>
      </c>
      <c r="H815" s="3" t="s">
        <v>122</v>
      </c>
      <c r="I815" s="3" t="s">
        <v>45</v>
      </c>
      <c r="J815" s="3" t="s">
        <v>34</v>
      </c>
      <c r="K815" s="3" t="s">
        <v>388</v>
      </c>
      <c r="L815" s="3" t="s">
        <v>389</v>
      </c>
      <c r="M815" s="4">
        <v>24120</v>
      </c>
      <c r="N815" s="4">
        <v>24.12</v>
      </c>
      <c r="O815" s="4">
        <v>688000</v>
      </c>
      <c r="P815" t="s">
        <v>3212</v>
      </c>
      <c r="Q815" t="s">
        <v>3277</v>
      </c>
      <c r="R815" t="s">
        <v>3198</v>
      </c>
      <c r="S815">
        <f t="shared" si="45"/>
        <v>28.524046434494196</v>
      </c>
      <c r="T815" t="s">
        <v>3200</v>
      </c>
      <c r="U815" t="s">
        <v>3234</v>
      </c>
      <c r="V815" t="s">
        <v>3225</v>
      </c>
    </row>
    <row r="816" spans="1:22" ht="22" customHeight="1" x14ac:dyDescent="0.3">
      <c r="A816" s="5">
        <v>43656</v>
      </c>
      <c r="B816" s="16" t="str">
        <f t="shared" si="43"/>
        <v>July, 2019</v>
      </c>
      <c r="C816" s="16" t="str">
        <f t="shared" si="44"/>
        <v>July, 2019´</v>
      </c>
      <c r="D816" s="6" t="s">
        <v>31</v>
      </c>
      <c r="E816" s="11" t="s">
        <v>3320</v>
      </c>
      <c r="F816" s="6" t="s">
        <v>32</v>
      </c>
      <c r="G816" s="6" t="s">
        <v>185</v>
      </c>
      <c r="H816" s="6" t="s">
        <v>122</v>
      </c>
      <c r="I816" s="6" t="s">
        <v>45</v>
      </c>
      <c r="J816" s="6" t="s">
        <v>34</v>
      </c>
      <c r="K816" s="6" t="s">
        <v>187</v>
      </c>
      <c r="L816" s="6" t="s">
        <v>990</v>
      </c>
      <c r="M816" s="7">
        <v>16800</v>
      </c>
      <c r="N816" s="7">
        <v>16.8</v>
      </c>
      <c r="O816" s="7">
        <v>102000</v>
      </c>
      <c r="P816" t="s">
        <v>3211</v>
      </c>
      <c r="Q816" t="s">
        <v>3270</v>
      </c>
      <c r="R816" t="s">
        <v>3198</v>
      </c>
      <c r="S816">
        <f t="shared" si="45"/>
        <v>6.0714285714285712</v>
      </c>
      <c r="T816" t="s">
        <v>3205</v>
      </c>
      <c r="U816" t="s">
        <v>3238</v>
      </c>
      <c r="V816" t="s">
        <v>3225</v>
      </c>
    </row>
    <row r="817" spans="1:22" ht="22" customHeight="1" x14ac:dyDescent="0.3">
      <c r="A817" s="2">
        <v>43656</v>
      </c>
      <c r="B817" s="16" t="str">
        <f t="shared" si="43"/>
        <v>July, 2019</v>
      </c>
      <c r="C817" s="16" t="str">
        <f t="shared" si="44"/>
        <v>July, 2019´</v>
      </c>
      <c r="D817" s="3" t="s">
        <v>31</v>
      </c>
      <c r="E817" s="11" t="s">
        <v>3320</v>
      </c>
      <c r="F817" s="3" t="s">
        <v>32</v>
      </c>
      <c r="G817" s="3" t="s">
        <v>185</v>
      </c>
      <c r="H817" s="3" t="s">
        <v>122</v>
      </c>
      <c r="I817" s="3" t="s">
        <v>45</v>
      </c>
      <c r="J817" s="3" t="s">
        <v>34</v>
      </c>
      <c r="K817" s="3" t="s">
        <v>187</v>
      </c>
      <c r="L817" s="3" t="s">
        <v>1031</v>
      </c>
      <c r="M817" s="4">
        <v>17010</v>
      </c>
      <c r="N817" s="4">
        <v>17.010000000000002</v>
      </c>
      <c r="O817" s="4">
        <v>104000</v>
      </c>
      <c r="P817" t="s">
        <v>3245</v>
      </c>
      <c r="Q817" t="s">
        <v>3244</v>
      </c>
      <c r="R817" t="s">
        <v>3198</v>
      </c>
      <c r="S817">
        <f t="shared" si="45"/>
        <v>6.1140505584950029</v>
      </c>
      <c r="T817" t="s">
        <v>3250</v>
      </c>
      <c r="U817" t="s">
        <v>3248</v>
      </c>
      <c r="V817" t="s">
        <v>3237</v>
      </c>
    </row>
    <row r="818" spans="1:22" ht="22" customHeight="1" x14ac:dyDescent="0.3">
      <c r="A818" s="5">
        <v>43654</v>
      </c>
      <c r="B818" s="16" t="str">
        <f t="shared" si="43"/>
        <v>July, 2019</v>
      </c>
      <c r="C818" s="16" t="str">
        <f t="shared" si="44"/>
        <v>July, 2019´</v>
      </c>
      <c r="D818" s="6" t="s">
        <v>31</v>
      </c>
      <c r="E818" s="11" t="s">
        <v>3320</v>
      </c>
      <c r="F818" s="6" t="s">
        <v>56</v>
      </c>
      <c r="G818" s="6" t="s">
        <v>127</v>
      </c>
      <c r="H818" s="6" t="s">
        <v>122</v>
      </c>
      <c r="I818" s="6" t="s">
        <v>45</v>
      </c>
      <c r="J818" s="6" t="s">
        <v>34</v>
      </c>
      <c r="K818" s="6" t="s">
        <v>143</v>
      </c>
      <c r="L818" s="6" t="s">
        <v>1028</v>
      </c>
      <c r="M818" s="7">
        <v>21400</v>
      </c>
      <c r="N818" s="7">
        <v>21.4</v>
      </c>
      <c r="O818" s="7">
        <v>145000</v>
      </c>
      <c r="P818" t="str">
        <f>IF(ISNUMBER(SEARCH("BROWSER",L818)),"Picloran",IF(ISNUMBER(SEARCH("NAVIGATOR",L818)),"Picloran",IF(ISNUMBER(SEARCH("BIOZYME",L818)),"Mineral Fertilizer",IF(ISNUMBER(SEARCH("K-FOL",L818)),"Calcium Citrate",IF(ISNUMBER(SEARCH("FOLTRON",L818)),"NPK Fertilizer",IF(ISNUMBER(SEARCH("CYHALOTHRI",L818)),"Cyhalothrin",IF(ISNUMBER(SEARCH("ACEFATO",L818)),"Acephate",IF(ISNUMBER(SEARCH("ACEPHATE",L818)),"Acephate",IF(ISNUMBER(SEARCH("MICROTHIOL",L818)),"Sulfur",IF(ISNUMBER(SEARCH("PROPICONAZOLE",L818)),"Propiconazole",IF(ISNUMBER(SEARCH("METHOMYL",L818)),"Methomyl",IF(ISNUMBER(SEARCH("IMIDACLOPRID",L818)),"Imidacloprid",IF(ISNUMBER(SEARCH("ZONIC",L818)),"Amicarbazone",IF(ISNUMBER(SEARCH("CRESCENDO",L818)),"Triclopyr-Butyric",IF(ISNUMBER(SEARCH("IMAZETHAPYR",L818)),"Imazethapyr",IF(ISNUMBER(SEARCH("TRICLOPYR",L818)),"Triclopyr",IF(ISNUMBER(SEARCH("ISOPROPYLAMINE",L818)),"Isopropylamine",IF(ISNUMBER(SEARCH("ABAMECTIM",L818)),"Abamectin",IF(ISNUMBER(SEARCH("SPERTO",L818)),"Bifenthrin","FIX IT!")))))))))))))))))))</f>
        <v>Methomyl</v>
      </c>
      <c r="Q818" t="s">
        <v>3215</v>
      </c>
      <c r="R818" t="s">
        <v>3243</v>
      </c>
      <c r="S818">
        <f t="shared" si="45"/>
        <v>6.7757009345794392</v>
      </c>
      <c r="T818" t="s">
        <v>3297</v>
      </c>
      <c r="U818" t="s">
        <v>3281</v>
      </c>
      <c r="V818" t="s">
        <v>3198</v>
      </c>
    </row>
    <row r="819" spans="1:22" ht="22" customHeight="1" x14ac:dyDescent="0.3">
      <c r="A819" s="2">
        <v>43653</v>
      </c>
      <c r="B819" s="16" t="str">
        <f t="shared" si="43"/>
        <v>July, 2019</v>
      </c>
      <c r="C819" s="16" t="str">
        <f t="shared" si="44"/>
        <v>July, 2019´</v>
      </c>
      <c r="D819" s="3" t="s">
        <v>31</v>
      </c>
      <c r="E819" s="11" t="s">
        <v>3320</v>
      </c>
      <c r="F819" s="3" t="s">
        <v>32</v>
      </c>
      <c r="G819" s="3" t="s">
        <v>579</v>
      </c>
      <c r="H819" s="3" t="s">
        <v>968</v>
      </c>
      <c r="I819" s="3" t="s">
        <v>45</v>
      </c>
      <c r="J819" s="3" t="s">
        <v>34</v>
      </c>
      <c r="K819" s="3" t="s">
        <v>145</v>
      </c>
      <c r="L819" s="3" t="s">
        <v>970</v>
      </c>
      <c r="M819" s="4">
        <v>16344</v>
      </c>
      <c r="N819" s="4">
        <v>16.34</v>
      </c>
      <c r="O819" s="4">
        <v>320000</v>
      </c>
      <c r="P819" t="str">
        <f>IF(ISNUMBER(SEARCH("IMAZETAPYR",L819)),"Imazetapyr",IF(ISNUMBER(SEARCH("VITAVAX",L819)),"Carboxin",IF(ISNUMBER(SEARCH("CARBOXIN",L819)),"Carboxin",IF(ISNUMBER(SEARCH("CONDAX",L819)),"Imazetapyr",IF(ISNUMBER(SEARCH("CLETHODIM",L819)),"Clethodim",IF(ISNUMBER(SEARCH("JACARE",L819)),"2,4-D Acid",IF(ISNUMBER(SEARCH("LEOPARD",L819)),"Picloram",IF(ISNUMBER(SEARCH("ZOXYSTROBIN",L819)),"Azoxystrobin",IF(ISNUMBER(SEARCH("MANCOZEB",L819)),"Mancozeb",IF(ISNUMBER(SEARCH("AZOXYS",L819)),"Azoxystrobin",IF(ISNUMBER(SEARCH("FIPRON",L819)),"Fipronil",IF(ISNUMBER(SEARCH("ACEF",L819)),"Acephate",IF(ISNUMBER(SEARCH("ACETAMIPRID",L819)),"Acetamiprid",IF(ISNUMBER(SEARCH("ALUMINIUM PHOSPHIDE",L819)),"Aluminium Phosphide",IF(ISNUMBER(SEARCH("RANMAN",L819)),"Cyazofamid",IF(ISNUMBER(SEARCH("BIFENTRINA",L819)),"Bifenthrin","FIX IT!"))))))))))))))))</f>
        <v>Acetamiprid</v>
      </c>
      <c r="Q819" t="s">
        <v>3234</v>
      </c>
      <c r="R819" t="s">
        <v>3243</v>
      </c>
      <c r="S819">
        <f t="shared" si="45"/>
        <v>19.579050416054823</v>
      </c>
      <c r="T819" t="s">
        <v>3297</v>
      </c>
      <c r="U819" t="s">
        <v>3281</v>
      </c>
      <c r="V819" t="s">
        <v>3198</v>
      </c>
    </row>
    <row r="820" spans="1:22" ht="22" customHeight="1" x14ac:dyDescent="0.3">
      <c r="A820" s="5">
        <v>43653</v>
      </c>
      <c r="B820" s="16" t="str">
        <f t="shared" si="43"/>
        <v>July, 2019</v>
      </c>
      <c r="C820" s="16" t="str">
        <f t="shared" si="44"/>
        <v>July, 2019´</v>
      </c>
      <c r="D820" s="6" t="s">
        <v>31</v>
      </c>
      <c r="E820" s="11" t="s">
        <v>3320</v>
      </c>
      <c r="F820" s="6" t="s">
        <v>56</v>
      </c>
      <c r="G820" s="6" t="s">
        <v>755</v>
      </c>
      <c r="H820" s="6" t="s">
        <v>133</v>
      </c>
      <c r="I820" s="6" t="s">
        <v>45</v>
      </c>
      <c r="J820" s="6" t="s">
        <v>34</v>
      </c>
      <c r="K820" s="6" t="s">
        <v>145</v>
      </c>
      <c r="L820" s="6" t="s">
        <v>1032</v>
      </c>
      <c r="M820" s="7">
        <v>19240</v>
      </c>
      <c r="N820" s="7">
        <v>19.239999999999998</v>
      </c>
      <c r="O820" s="7">
        <v>377000</v>
      </c>
      <c r="P820" t="str">
        <f>IF(ISNUMBER(SEARCH("BROWSER",L820)),"Picloran",IF(ISNUMBER(SEARCH("NAVIGATOR",L820)),"Picloran",IF(ISNUMBER(SEARCH("BIOZYME",L820)),"Mineral Fertilizer",IF(ISNUMBER(SEARCH("K-FOL",L820)),"Calcium Citrate",IF(ISNUMBER(SEARCH("FOLTRON",L820)),"NPK Fertilizer",IF(ISNUMBER(SEARCH("CYHALOTHRI",L820)),"Cyhalothrin",IF(ISNUMBER(SEARCH("ACEFATO",L820)),"Acephate",IF(ISNUMBER(SEARCH("ACEPHATE",L820)),"Acephate",IF(ISNUMBER(SEARCH("MICROTHIOL",L820)),"Sulfur",IF(ISNUMBER(SEARCH("PROPICONAZOLE",L820)),"Propiconazole",IF(ISNUMBER(SEARCH("METHOMYL",L820)),"Methomyl",IF(ISNUMBER(SEARCH("IMIDACLOPRID",L820)),"Imidacloprid",IF(ISNUMBER(SEARCH("ZONIC",L820)),"Amicarbazone",IF(ISNUMBER(SEARCH("CRESCENDO",L820)),"Triclopyr-Butyric",IF(ISNUMBER(SEARCH("IMAZETHAPYR",L820)),"Imazethapyr",IF(ISNUMBER(SEARCH("TRICLOPYR",L820)),"Triclopyr",IF(ISNUMBER(SEARCH("ISOPROPYLAMINE",L820)),"Isopropylamine",IF(ISNUMBER(SEARCH("ABAMECTIM",L820)),"Abamectin",IF(ISNUMBER(SEARCH("SPERTO",L820)),"Bifenthrin","FIX IT!")))))))))))))))))))</f>
        <v>Imidacloprid</v>
      </c>
      <c r="Q820" t="s">
        <v>3268</v>
      </c>
      <c r="R820" t="s">
        <v>3243</v>
      </c>
      <c r="S820">
        <f t="shared" si="45"/>
        <v>19.594594594594593</v>
      </c>
      <c r="T820" t="s">
        <v>3245</v>
      </c>
      <c r="U820" t="s">
        <v>3244</v>
      </c>
      <c r="V820" t="s">
        <v>3198</v>
      </c>
    </row>
    <row r="821" spans="1:22" ht="22" customHeight="1" x14ac:dyDescent="0.3">
      <c r="A821" s="2">
        <v>43653</v>
      </c>
      <c r="B821" s="16" t="str">
        <f t="shared" si="43"/>
        <v>July, 2019</v>
      </c>
      <c r="C821" s="16" t="str">
        <f t="shared" si="44"/>
        <v>July, 2019´</v>
      </c>
      <c r="D821" s="3" t="s">
        <v>107</v>
      </c>
      <c r="E821" s="11" t="s">
        <v>3320</v>
      </c>
      <c r="F821" s="3" t="s">
        <v>56</v>
      </c>
      <c r="G821" s="3" t="s">
        <v>108</v>
      </c>
      <c r="H821" s="3" t="s">
        <v>133</v>
      </c>
      <c r="I821" s="3" t="s">
        <v>45</v>
      </c>
      <c r="J821" s="3" t="s">
        <v>34</v>
      </c>
      <c r="K821" s="3" t="s">
        <v>345</v>
      </c>
      <c r="L821" s="3" t="s">
        <v>1033</v>
      </c>
      <c r="M821" s="4">
        <v>12620</v>
      </c>
      <c r="N821" s="4">
        <v>12.62</v>
      </c>
      <c r="O821" s="4">
        <v>247000</v>
      </c>
      <c r="P821" t="str">
        <f>IF(ISNUMBER(SEARCH("IMAZETAPYR",L821)),"Imazetapyr",IF(ISNUMBER(SEARCH("VITAVAX",L821)),"Carboxin",IF(ISNUMBER(SEARCH("CARBOXIN",L821)),"Carboxin",IF(ISNUMBER(SEARCH("CONDAX",L821)),"Imazetapyr",IF(ISNUMBER(SEARCH("CLETHODIM",L821)),"Clethodim",IF(ISNUMBER(SEARCH("JACARE",L821)),"2,4-D Acid",IF(ISNUMBER(SEARCH("LEOPARD",L821)),"Picloram",IF(ISNUMBER(SEARCH("ZOXYSTROBIN",L821)),"Azoxystrobin",IF(ISNUMBER(SEARCH("MANCOZEB",L821)),"Mancozeb",IF(ISNUMBER(SEARCH("AZOXYS",L821)),"Azoxystrobin",IF(ISNUMBER(SEARCH("FIPRON",L821)),"Fipronil",IF(ISNUMBER(SEARCH("ACEF",L821)),"Acephate",IF(ISNUMBER(SEARCH("ACETAMIPRID",L821)),"Acetamiprid",IF(ISNUMBER(SEARCH("ALUMINIUM PHOSPHIDE",L821)),"Aluminium Phosphide",IF(ISNUMBER(SEARCH("RANMAN",L821)),"Cyazofamid",IF(ISNUMBER(SEARCH("BIFENTRINA",L821)),"Bifenthrin","FIX IT!"))))))))))))))))</f>
        <v>Aluminium Phosphide</v>
      </c>
      <c r="Q821" t="s">
        <v>3235</v>
      </c>
      <c r="R821" t="s">
        <v>3216</v>
      </c>
      <c r="S821">
        <f t="shared" si="45"/>
        <v>19.572107765451666</v>
      </c>
      <c r="T821" t="s">
        <v>3250</v>
      </c>
      <c r="U821" t="s">
        <v>3248</v>
      </c>
      <c r="V821" t="s">
        <v>3237</v>
      </c>
    </row>
    <row r="822" spans="1:22" ht="22" customHeight="1" x14ac:dyDescent="0.3">
      <c r="A822" s="5">
        <v>43653</v>
      </c>
      <c r="B822" s="16" t="str">
        <f t="shared" si="43"/>
        <v>July, 2019</v>
      </c>
      <c r="C822" s="16" t="str">
        <f t="shared" si="44"/>
        <v>July, 2019´</v>
      </c>
      <c r="D822" s="6" t="s">
        <v>31</v>
      </c>
      <c r="E822" s="11" t="s">
        <v>3320</v>
      </c>
      <c r="F822" s="6" t="s">
        <v>32</v>
      </c>
      <c r="G822" s="6" t="s">
        <v>244</v>
      </c>
      <c r="H822" s="6" t="s">
        <v>474</v>
      </c>
      <c r="I822" s="6" t="s">
        <v>45</v>
      </c>
      <c r="J822" s="6" t="s">
        <v>34</v>
      </c>
      <c r="K822" s="6" t="s">
        <v>187</v>
      </c>
      <c r="L822" s="6" t="s">
        <v>867</v>
      </c>
      <c r="M822" s="7">
        <v>97600</v>
      </c>
      <c r="N822" s="7">
        <v>97.6</v>
      </c>
      <c r="O822" s="7">
        <v>1326000</v>
      </c>
      <c r="P822" t="str">
        <f>IF(ISNUMBER(SEARCH("GLIFOSATO",L822)),"Glyphosate",IF(ISNUMBER(SEARCH("TRICLON",L822)),"Triclopyr",IF(ISNUMBER(SEARCH("ABAMECTIN",L822)),"Abamectin",IF(ISNUMBER(SEARCH("ANCOSAR",L822)),"Sodium Hydrogen Methylarsonate",IF(ISNUMBER(SEARCH("PERITO",L822)),"Acephate","FIX IT!")))))</f>
        <v>Sodium Hydrogen Methylarsonate</v>
      </c>
      <c r="Q822" t="s">
        <v>3281</v>
      </c>
      <c r="R822" t="s">
        <v>3198</v>
      </c>
      <c r="S822">
        <f t="shared" si="45"/>
        <v>13.586065573770492</v>
      </c>
      <c r="T822" t="s">
        <v>3250</v>
      </c>
      <c r="U822" t="s">
        <v>3248</v>
      </c>
      <c r="V822" t="s">
        <v>3237</v>
      </c>
    </row>
    <row r="823" spans="1:22" ht="22" customHeight="1" x14ac:dyDescent="0.3">
      <c r="A823" s="2">
        <v>43653</v>
      </c>
      <c r="B823" s="16" t="str">
        <f t="shared" si="43"/>
        <v>July, 2019</v>
      </c>
      <c r="C823" s="16" t="str">
        <f t="shared" si="44"/>
        <v>July, 2019´</v>
      </c>
      <c r="D823" s="3" t="s">
        <v>31</v>
      </c>
      <c r="E823" s="11" t="s">
        <v>3320</v>
      </c>
      <c r="F823" s="3" t="s">
        <v>32</v>
      </c>
      <c r="G823" s="3" t="s">
        <v>200</v>
      </c>
      <c r="H823" s="3" t="s">
        <v>133</v>
      </c>
      <c r="I823" s="3" t="s">
        <v>45</v>
      </c>
      <c r="J823" s="3" t="s">
        <v>34</v>
      </c>
      <c r="K823" s="3" t="s">
        <v>145</v>
      </c>
      <c r="L823" s="3" t="s">
        <v>1034</v>
      </c>
      <c r="M823" s="4">
        <v>19440</v>
      </c>
      <c r="N823" s="4">
        <v>19.440000000000001</v>
      </c>
      <c r="O823" s="4">
        <v>381000</v>
      </c>
      <c r="P823" t="str">
        <f>IF(ISNUMBER(SEARCH("BROWSER",L823)),"Picloran",IF(ISNUMBER(SEARCH("NAVIGATOR",L823)),"Picloran",IF(ISNUMBER(SEARCH("BIOZYME",L823)),"Mineral Fertilizer",IF(ISNUMBER(SEARCH("K-FOL",L823)),"Calcium Citrate",IF(ISNUMBER(SEARCH("FOLTRON",L823)),"NPK Fertilizer",IF(ISNUMBER(SEARCH("CYHALOTHRI",L823)),"Cyhalothrin",IF(ISNUMBER(SEARCH("ACEFATO",L823)),"Acephate",IF(ISNUMBER(SEARCH("ACEPHATE",L823)),"Acephate",IF(ISNUMBER(SEARCH("MICROTHIOL",L823)),"Sulfur",IF(ISNUMBER(SEARCH("PROPICONAZOLE",L823)),"Propiconazole",IF(ISNUMBER(SEARCH("METHOMYL",L823)),"Methomyl",IF(ISNUMBER(SEARCH("IMIDACLOPRID",L823)),"Imidacloprid",IF(ISNUMBER(SEARCH("ZONIC",L823)),"Amicarbazone",IF(ISNUMBER(SEARCH("CRESCENDO",L823)),"Triclopyr-Butyric",IF(ISNUMBER(SEARCH("IMAZETHAPYR",L823)),"Imazethapyr",IF(ISNUMBER(SEARCH("TRICLOPYR",L823)),"Triclopyr",IF(ISNUMBER(SEARCH("ISOPROPYLAMINE",L823)),"Isopropylamine",IF(ISNUMBER(SEARCH("ABAMECTIM",L823)),"Abamectin",IF(ISNUMBER(SEARCH("SPERTO",L823)),"Bifenthrin","FIX IT!")))))))))))))))))))</f>
        <v>Bifenthrin</v>
      </c>
      <c r="Q823" t="s">
        <v>3238</v>
      </c>
      <c r="R823" t="s">
        <v>3243</v>
      </c>
      <c r="S823">
        <f t="shared" si="45"/>
        <v>19.598765432098766</v>
      </c>
      <c r="T823" t="s">
        <v>3205</v>
      </c>
      <c r="U823" t="s">
        <v>3238</v>
      </c>
      <c r="V823" t="s">
        <v>3225</v>
      </c>
    </row>
    <row r="824" spans="1:22" ht="22" customHeight="1" x14ac:dyDescent="0.3">
      <c r="A824" s="5">
        <v>43648</v>
      </c>
      <c r="B824" s="16" t="str">
        <f t="shared" si="43"/>
        <v>July, 2019</v>
      </c>
      <c r="C824" s="16" t="str">
        <f t="shared" si="44"/>
        <v>July, 2019´</v>
      </c>
      <c r="D824" s="6" t="s">
        <v>31</v>
      </c>
      <c r="E824" s="11" t="s">
        <v>3320</v>
      </c>
      <c r="F824" s="6" t="s">
        <v>32</v>
      </c>
      <c r="G824" s="6" t="s">
        <v>325</v>
      </c>
      <c r="H824" s="6" t="s">
        <v>122</v>
      </c>
      <c r="I824" s="6" t="s">
        <v>45</v>
      </c>
      <c r="J824" s="6" t="s">
        <v>34</v>
      </c>
      <c r="K824" s="6" t="s">
        <v>187</v>
      </c>
      <c r="L824" s="6" t="s">
        <v>1035</v>
      </c>
      <c r="M824" s="7">
        <v>44100</v>
      </c>
      <c r="N824" s="7">
        <v>44.1</v>
      </c>
      <c r="O824" s="7">
        <v>269000</v>
      </c>
      <c r="P824" t="s">
        <v>3220</v>
      </c>
      <c r="Q824" t="str">
        <f>VLOOKUP(P824,T:V,2,FALSE)</f>
        <v>Not Identified</v>
      </c>
      <c r="R824" t="str">
        <f>VLOOKUP(Q824,U:W,2,FALSE)</f>
        <v>Fungicide</v>
      </c>
      <c r="S824">
        <f t="shared" si="45"/>
        <v>6.0997732426303859</v>
      </c>
      <c r="T824" t="s">
        <v>3204</v>
      </c>
      <c r="U824" t="s">
        <v>3227</v>
      </c>
      <c r="V824" t="s">
        <v>3198</v>
      </c>
    </row>
    <row r="825" spans="1:22" ht="22" customHeight="1" x14ac:dyDescent="0.3">
      <c r="A825" s="2">
        <v>43647</v>
      </c>
      <c r="B825" s="16" t="str">
        <f t="shared" si="43"/>
        <v>July, 2019</v>
      </c>
      <c r="C825" s="16" t="str">
        <f t="shared" si="44"/>
        <v>July, 2019´</v>
      </c>
      <c r="D825" s="3" t="s">
        <v>31</v>
      </c>
      <c r="E825" s="11" t="s">
        <v>3320</v>
      </c>
      <c r="F825" s="3" t="s">
        <v>32</v>
      </c>
      <c r="G825" s="3" t="s">
        <v>200</v>
      </c>
      <c r="H825" s="3" t="s">
        <v>133</v>
      </c>
      <c r="I825" s="3" t="s">
        <v>45</v>
      </c>
      <c r="J825" s="3" t="s">
        <v>34</v>
      </c>
      <c r="K825" s="3" t="s">
        <v>145</v>
      </c>
      <c r="L825" s="3" t="s">
        <v>1036</v>
      </c>
      <c r="M825" s="4">
        <v>38880</v>
      </c>
      <c r="N825" s="4">
        <v>38.880000000000003</v>
      </c>
      <c r="O825" s="4">
        <v>761000</v>
      </c>
      <c r="P825" t="str">
        <f>IF(ISNUMBER(SEARCH("BROWSER",L825)),"Picloran",IF(ISNUMBER(SEARCH("NAVIGATOR",L825)),"Picloran",IF(ISNUMBER(SEARCH("BIOZYME",L825)),"Mineral Fertilizer",IF(ISNUMBER(SEARCH("K-FOL",L825)),"Calcium Citrate",IF(ISNUMBER(SEARCH("FOLTRON",L825)),"NPK Fertilizer",IF(ISNUMBER(SEARCH("CYHALOTHRI",L825)),"Cyhalothrin",IF(ISNUMBER(SEARCH("ACEFATO",L825)),"Acephate",IF(ISNUMBER(SEARCH("ACEPHATE",L825)),"Acephate",IF(ISNUMBER(SEARCH("MICROTHIOL",L825)),"Sulfur",IF(ISNUMBER(SEARCH("PROPICONAZOLE",L825)),"Propiconazole",IF(ISNUMBER(SEARCH("METHOMYL",L825)),"Methomyl",IF(ISNUMBER(SEARCH("IMIDACLOPRID",L825)),"Imidacloprid",IF(ISNUMBER(SEARCH("ZONIC",L825)),"Amicarbazone",IF(ISNUMBER(SEARCH("CRESCENDO",L825)),"Triclopyr-Butyric",IF(ISNUMBER(SEARCH("IMAZETHAPYR",L825)),"Imazethapyr",IF(ISNUMBER(SEARCH("TRICLOPYR",L825)),"Triclopyr",IF(ISNUMBER(SEARCH("ISOPROPYLAMINE",L825)),"Isopropylamine",IF(ISNUMBER(SEARCH("ABAMECTIM",L825)),"Abamectin",IF(ISNUMBER(SEARCH("SPERTO",L825)),"Bifenthrin","FIX IT!")))))))))))))))))))</f>
        <v>Bifenthrin</v>
      </c>
      <c r="Q825" t="s">
        <v>3238</v>
      </c>
      <c r="R825" t="s">
        <v>3243</v>
      </c>
      <c r="S825">
        <f t="shared" si="45"/>
        <v>19.573045267489711</v>
      </c>
      <c r="T825" t="s">
        <v>3250</v>
      </c>
      <c r="U825" t="s">
        <v>3248</v>
      </c>
      <c r="V825" t="s">
        <v>3237</v>
      </c>
    </row>
    <row r="826" spans="1:22" ht="22" customHeight="1" x14ac:dyDescent="0.3">
      <c r="A826" s="5">
        <v>43647</v>
      </c>
      <c r="B826" s="16" t="str">
        <f t="shared" si="43"/>
        <v>July, 2019</v>
      </c>
      <c r="C826" s="16" t="str">
        <f t="shared" si="44"/>
        <v>July, 2019´</v>
      </c>
      <c r="D826" s="6" t="s">
        <v>31</v>
      </c>
      <c r="E826" s="11" t="s">
        <v>3320</v>
      </c>
      <c r="F826" s="6" t="s">
        <v>32</v>
      </c>
      <c r="G826" s="6" t="s">
        <v>200</v>
      </c>
      <c r="H826" s="6" t="s">
        <v>133</v>
      </c>
      <c r="I826" s="6" t="s">
        <v>45</v>
      </c>
      <c r="J826" s="6" t="s">
        <v>34</v>
      </c>
      <c r="K826" s="6" t="s">
        <v>145</v>
      </c>
      <c r="L826" s="6" t="s">
        <v>1037</v>
      </c>
      <c r="M826" s="7">
        <v>46000</v>
      </c>
      <c r="N826" s="7">
        <v>46</v>
      </c>
      <c r="O826" s="7">
        <v>900000</v>
      </c>
      <c r="P826" t="str">
        <f>IF(ISNUMBER(SEARCH("BROWSER",L826)),"Picloran",IF(ISNUMBER(SEARCH("NAVIGATOR",L826)),"Picloran",IF(ISNUMBER(SEARCH("BIOZYME",L826)),"Mineral Fertilizer",IF(ISNUMBER(SEARCH("K-FOL",L826)),"Calcium Citrate",IF(ISNUMBER(SEARCH("FOLTRON",L826)),"NPK Fertilizer",IF(ISNUMBER(SEARCH("CYHALOTHRI",L826)),"Cyhalothrin",IF(ISNUMBER(SEARCH("ACEFATO",L826)),"Acephate",IF(ISNUMBER(SEARCH("ACEPHATE",L826)),"Acephate",IF(ISNUMBER(SEARCH("MICROTHIOL",L826)),"Sulfur",IF(ISNUMBER(SEARCH("PROPICONAZOLE",L826)),"Propiconazole",IF(ISNUMBER(SEARCH("METHOMYL",L826)),"Methomyl",IF(ISNUMBER(SEARCH("IMIDACLOPRID",L826)),"Imidacloprid",IF(ISNUMBER(SEARCH("ZONIC",L826)),"Amicarbazone",IF(ISNUMBER(SEARCH("CRESCENDO",L826)),"Triclopyr-Butyric",IF(ISNUMBER(SEARCH("IMAZETHAPYR",L826)),"Imazethapyr",IF(ISNUMBER(SEARCH("TRICLOPYR",L826)),"Triclopyr",IF(ISNUMBER(SEARCH("ISOPROPYLAMINE",L826)),"Isopropylamine",IF(ISNUMBER(SEARCH("ABAMECTIM",L826)),"Abamectin",IF(ISNUMBER(SEARCH("SPERTO",L826)),"Bifenthrin","FIX IT!")))))))))))))))))))</f>
        <v>Bifenthrin</v>
      </c>
      <c r="Q826" t="s">
        <v>3238</v>
      </c>
      <c r="R826" t="s">
        <v>3243</v>
      </c>
      <c r="S826">
        <f t="shared" si="45"/>
        <v>19.565217391304348</v>
      </c>
      <c r="T826" t="s">
        <v>3220</v>
      </c>
      <c r="U826" t="s">
        <v>3215</v>
      </c>
      <c r="V826" t="s">
        <v>3198</v>
      </c>
    </row>
    <row r="827" spans="1:22" ht="22" customHeight="1" x14ac:dyDescent="0.3">
      <c r="A827" s="2">
        <v>43647</v>
      </c>
      <c r="B827" s="16" t="str">
        <f t="shared" si="43"/>
        <v>July, 2019</v>
      </c>
      <c r="C827" s="16" t="str">
        <f t="shared" si="44"/>
        <v>July, 2019´</v>
      </c>
      <c r="D827" s="3" t="s">
        <v>107</v>
      </c>
      <c r="E827" s="11" t="s">
        <v>3320</v>
      </c>
      <c r="F827" s="3" t="s">
        <v>32</v>
      </c>
      <c r="G827" s="3" t="s">
        <v>108</v>
      </c>
      <c r="H827" s="3" t="s">
        <v>113</v>
      </c>
      <c r="I827" s="3" t="s">
        <v>45</v>
      </c>
      <c r="J827" s="3" t="s">
        <v>34</v>
      </c>
      <c r="K827" s="3" t="s">
        <v>187</v>
      </c>
      <c r="L827" s="3" t="s">
        <v>1038</v>
      </c>
      <c r="M827" s="4">
        <v>40360</v>
      </c>
      <c r="N827" s="4">
        <v>40.36</v>
      </c>
      <c r="O827" s="4">
        <v>340000</v>
      </c>
      <c r="P827" t="str">
        <f>IF(ISNUMBER(SEARCH("BIORISK",L827)),"Fertilizer",IF(ISNUMBER(SEARCH("DIFLUBENZURON",L827)),"Diflubenzuron",IF(ISNUMBER(SEARCH("K-TIONIC",L827)),"Fulvic Acids Fertilizers",IF(ISNUMBER(SEARCH("INICIATE",L827)),"Fipronil",IF(ISNUMBER(SEARCH("FIPRONIL",L827)),"Fipronil",IF(ISNUMBER(SEARCH("STAGE",L827)),"Clomazone",IF(ISNUMBER(SEARCH("CLOMAZONE",L827)),"Clomazone",IF(ISNUMBER(SEARCH("UNIMARK",L827)),"Metribuzin",IF(ISNUMBER(SEARCH("RIBUZIN",L827)),"Metribuzin",IF(ISNUMBER(SEARCH("UNITOP",L827)),"Not Identified","FIX IT!"))))))))))</f>
        <v>Clomazone</v>
      </c>
      <c r="Q827" t="s">
        <v>3246</v>
      </c>
      <c r="R827" t="s">
        <v>3198</v>
      </c>
      <c r="S827">
        <f t="shared" si="45"/>
        <v>8.4241823587710609</v>
      </c>
      <c r="T827" t="s">
        <v>3205</v>
      </c>
      <c r="U827" t="s">
        <v>3238</v>
      </c>
      <c r="V827" t="s">
        <v>3225</v>
      </c>
    </row>
    <row r="828" spans="1:22" ht="22" customHeight="1" x14ac:dyDescent="0.3">
      <c r="A828" s="5">
        <v>43647</v>
      </c>
      <c r="B828" s="16" t="str">
        <f t="shared" si="43"/>
        <v>July, 2019</v>
      </c>
      <c r="C828" s="16" t="str">
        <f t="shared" si="44"/>
        <v>July, 2019´</v>
      </c>
      <c r="D828" s="6" t="s">
        <v>107</v>
      </c>
      <c r="E828" s="11" t="s">
        <v>3320</v>
      </c>
      <c r="F828" s="6" t="s">
        <v>56</v>
      </c>
      <c r="G828" s="6" t="s">
        <v>108</v>
      </c>
      <c r="H828" s="6" t="s">
        <v>133</v>
      </c>
      <c r="I828" s="6" t="s">
        <v>45</v>
      </c>
      <c r="J828" s="6" t="s">
        <v>34</v>
      </c>
      <c r="K828" s="6" t="s">
        <v>345</v>
      </c>
      <c r="L828" s="6" t="s">
        <v>1039</v>
      </c>
      <c r="M828" s="7">
        <v>12620</v>
      </c>
      <c r="N828" s="7">
        <v>12.62</v>
      </c>
      <c r="O828" s="7">
        <v>247000</v>
      </c>
      <c r="P828" t="str">
        <f>IF(ISNUMBER(SEARCH("IMAZETAPYR",L828)),"Imazetapyr",IF(ISNUMBER(SEARCH("VITAVAX",L828)),"Carboxin",IF(ISNUMBER(SEARCH("CARBOXIN",L828)),"Carboxin",IF(ISNUMBER(SEARCH("CONDAX",L828)),"Imazetapyr",IF(ISNUMBER(SEARCH("CLETHODIM",L828)),"Clethodim",IF(ISNUMBER(SEARCH("JACARE",L828)),"2,4-D Acid",IF(ISNUMBER(SEARCH("LEOPARD",L828)),"Picloram",IF(ISNUMBER(SEARCH("ZOXYSTROBIN",L828)),"Azoxystrobin",IF(ISNUMBER(SEARCH("MANCOZEB",L828)),"Mancozeb",IF(ISNUMBER(SEARCH("AZOXYS",L828)),"Azoxystrobin",IF(ISNUMBER(SEARCH("FIPRON",L828)),"Fipronil",IF(ISNUMBER(SEARCH("ACEF",L828)),"Acephate",IF(ISNUMBER(SEARCH("ACETAMIPRID",L828)),"Acetamiprid",IF(ISNUMBER(SEARCH("ALUMINIUM PHOSPHIDE",L828)),"Aluminium Phosphide",IF(ISNUMBER(SEARCH("RANMAN",L828)),"Cyazofamid",IF(ISNUMBER(SEARCH("BIFENTRINA",L828)),"Bifenthrin","FIX IT!"))))))))))))))))</f>
        <v>Aluminium Phosphide</v>
      </c>
      <c r="Q828" t="s">
        <v>3235</v>
      </c>
      <c r="R828" t="s">
        <v>3216</v>
      </c>
      <c r="S828">
        <f t="shared" si="45"/>
        <v>19.572107765451666</v>
      </c>
      <c r="T828" t="s">
        <v>3250</v>
      </c>
      <c r="U828" t="s">
        <v>3248</v>
      </c>
      <c r="V828" t="s">
        <v>3237</v>
      </c>
    </row>
    <row r="829" spans="1:22" ht="22" customHeight="1" x14ac:dyDescent="0.3">
      <c r="A829" s="2">
        <v>43646</v>
      </c>
      <c r="B829" s="16" t="str">
        <f t="shared" si="43"/>
        <v>June, 2019</v>
      </c>
      <c r="C829" s="16" t="str">
        <f t="shared" si="44"/>
        <v>June, 2019´</v>
      </c>
      <c r="D829" s="3" t="s">
        <v>31</v>
      </c>
      <c r="E829" s="11" t="s">
        <v>3320</v>
      </c>
      <c r="F829" s="3" t="s">
        <v>56</v>
      </c>
      <c r="G829" s="3" t="s">
        <v>127</v>
      </c>
      <c r="H829" s="3" t="s">
        <v>122</v>
      </c>
      <c r="I829" s="3" t="s">
        <v>45</v>
      </c>
      <c r="J829" s="3" t="s">
        <v>34</v>
      </c>
      <c r="K829" s="3" t="s">
        <v>293</v>
      </c>
      <c r="L829" s="3" t="s">
        <v>818</v>
      </c>
      <c r="M829" s="4">
        <v>6272</v>
      </c>
      <c r="N829" s="4">
        <v>6.27</v>
      </c>
      <c r="O829" s="4">
        <v>43100</v>
      </c>
      <c r="P829" t="str">
        <f>IF(ISNUMBER(SEARCH("BROWSER",L829)),"Picloran",IF(ISNUMBER(SEARCH("NAVIGATOR",L829)),"Picloran",IF(ISNUMBER(SEARCH("BIOZYME",L829)),"Mineral Fertilizer",IF(ISNUMBER(SEARCH("K-FOL",L829)),"Calcium Citrate",IF(ISNUMBER(SEARCH("FOLTRON",L829)),"NPK Fertilizer",IF(ISNUMBER(SEARCH("CYHALOTHRI",L829)),"Cyhalothrin",IF(ISNUMBER(SEARCH("ACEFATO",L829)),"Acephate",IF(ISNUMBER(SEARCH("ACEPHATE",L829)),"Acephate",IF(ISNUMBER(SEARCH("MICROTHIOL",L829)),"Sulfur",IF(ISNUMBER(SEARCH("PROPICONAZOLE",L829)),"Propiconazole",IF(ISNUMBER(SEARCH("METHOMYL",L829)),"Methomyl",IF(ISNUMBER(SEARCH("IMIDACLOPRID",L829)),"Imidacloprid",IF(ISNUMBER(SEARCH("ZONIC",L829)),"Amicarbazone",IF(ISNUMBER(SEARCH("CRESCENDO",L829)),"Triclopyr-Butyric",IF(ISNUMBER(SEARCH("IMAZETHAPYR",L829)),"Imazethapyr",IF(ISNUMBER(SEARCH("TRICLOPYR",L829)),"Triclopyr",IF(ISNUMBER(SEARCH("ISOPROPYLAMINE",L829)),"Isopropylamine",IF(ISNUMBER(SEARCH("ABAMECTIM",L829)),"Abamectin",IF(ISNUMBER(SEARCH("SPERTO",L829)),"Bifenthrin","FIX IT!")))))))))))))))))))</f>
        <v>Cyhalothrin</v>
      </c>
      <c r="Q829" t="s">
        <v>3248</v>
      </c>
      <c r="R829" t="s">
        <v>3237</v>
      </c>
      <c r="S829">
        <f t="shared" si="45"/>
        <v>6.8718112244897958</v>
      </c>
      <c r="T829" t="s">
        <v>3218</v>
      </c>
      <c r="U829" t="s">
        <v>3218</v>
      </c>
      <c r="V829" t="s">
        <v>3198</v>
      </c>
    </row>
    <row r="830" spans="1:22" ht="22" customHeight="1" x14ac:dyDescent="0.3">
      <c r="A830" s="5">
        <v>43646</v>
      </c>
      <c r="B830" s="16" t="str">
        <f t="shared" si="43"/>
        <v>June, 2019</v>
      </c>
      <c r="C830" s="16" t="str">
        <f t="shared" si="44"/>
        <v>June, 2019´</v>
      </c>
      <c r="D830" s="6" t="s">
        <v>31</v>
      </c>
      <c r="E830" s="11" t="s">
        <v>3320</v>
      </c>
      <c r="F830" s="6" t="s">
        <v>56</v>
      </c>
      <c r="G830" s="6" t="s">
        <v>175</v>
      </c>
      <c r="H830" s="6" t="s">
        <v>122</v>
      </c>
      <c r="I830" s="6" t="s">
        <v>45</v>
      </c>
      <c r="J830" s="6" t="s">
        <v>34</v>
      </c>
      <c r="K830" s="6" t="s">
        <v>143</v>
      </c>
      <c r="L830" s="6" t="s">
        <v>576</v>
      </c>
      <c r="M830" s="7">
        <v>21400</v>
      </c>
      <c r="N830" s="7">
        <v>21.4</v>
      </c>
      <c r="O830" s="7">
        <v>171000</v>
      </c>
      <c r="P830" t="str">
        <f>IF(ISNUMBER(SEARCH("BROWSER",L830)),"Picloran",IF(ISNUMBER(SEARCH("NAVIGATOR",L830)),"Picloran",IF(ISNUMBER(SEARCH("BIOZYME",L830)),"Mineral Fertilizer",IF(ISNUMBER(SEARCH("K-FOL",L830)),"Calcium Citrate",IF(ISNUMBER(SEARCH("FOLTRON",L830)),"NPK Fertilizer",IF(ISNUMBER(SEARCH("CYHALOTHRI",L830)),"Cyhalothrin",IF(ISNUMBER(SEARCH("ACEFATO",L830)),"Acephate",IF(ISNUMBER(SEARCH("ACEPHATE",L830)),"Acephate",IF(ISNUMBER(SEARCH("MICROTHIOL",L830)),"Sulfur",IF(ISNUMBER(SEARCH("PROPICONAZOLE",L830)),"Propiconazole",IF(ISNUMBER(SEARCH("METHOMYL",L830)),"Methomyl",IF(ISNUMBER(SEARCH("IMIDACLOPRID",L830)),"Imidacloprid",IF(ISNUMBER(SEARCH("ZONIC",L830)),"Amicarbazone",IF(ISNUMBER(SEARCH("CRESCENDO",L830)),"Triclopyr-Butyric",IF(ISNUMBER(SEARCH("IMAZETHAPYR",L830)),"Imazethapyr",IF(ISNUMBER(SEARCH("TRICLOPYR",L830)),"Triclopyr",IF(ISNUMBER(SEARCH("ISOPROPYLAMINE",L830)),"Isopropylamine",IF(ISNUMBER(SEARCH("ABAMECTIM",L830)),"Abamectin",IF(ISNUMBER(SEARCH("SPERTO",L830)),"Bifenthrin","FIX IT!")))))))))))))))))))</f>
        <v>Methomyl</v>
      </c>
      <c r="Q830" t="s">
        <v>3215</v>
      </c>
      <c r="R830" t="s">
        <v>3243</v>
      </c>
      <c r="S830">
        <f t="shared" si="45"/>
        <v>7.990654205607477</v>
      </c>
      <c r="T830" t="s">
        <v>3218</v>
      </c>
      <c r="U830" t="s">
        <v>3218</v>
      </c>
      <c r="V830" t="s">
        <v>3198</v>
      </c>
    </row>
    <row r="831" spans="1:22" ht="22" customHeight="1" x14ac:dyDescent="0.3">
      <c r="A831" s="2">
        <v>43646</v>
      </c>
      <c r="B831" s="16" t="str">
        <f t="shared" si="43"/>
        <v>June, 2019</v>
      </c>
      <c r="C831" s="16" t="str">
        <f t="shared" si="44"/>
        <v>June, 2019´</v>
      </c>
      <c r="D831" s="3" t="s">
        <v>31</v>
      </c>
      <c r="E831" s="11" t="s">
        <v>3320</v>
      </c>
      <c r="F831" s="3" t="s">
        <v>56</v>
      </c>
      <c r="G831" s="3" t="s">
        <v>127</v>
      </c>
      <c r="H831" s="3" t="s">
        <v>122</v>
      </c>
      <c r="I831" s="3" t="s">
        <v>45</v>
      </c>
      <c r="J831" s="3" t="s">
        <v>34</v>
      </c>
      <c r="K831" s="3" t="s">
        <v>143</v>
      </c>
      <c r="L831" s="3" t="s">
        <v>1025</v>
      </c>
      <c r="M831" s="4">
        <v>16200</v>
      </c>
      <c r="N831" s="4">
        <v>16.2</v>
      </c>
      <c r="O831" s="4">
        <v>130000</v>
      </c>
      <c r="P831" t="str">
        <f>IF(ISNUMBER(SEARCH("BROWSER",L831)),"Picloran",IF(ISNUMBER(SEARCH("NAVIGATOR",L831)),"Picloran",IF(ISNUMBER(SEARCH("BIOZYME",L831)),"Mineral Fertilizer",IF(ISNUMBER(SEARCH("K-FOL",L831)),"Calcium Citrate",IF(ISNUMBER(SEARCH("FOLTRON",L831)),"NPK Fertilizer",IF(ISNUMBER(SEARCH("CYHALOTHRI",L831)),"Cyhalothrin",IF(ISNUMBER(SEARCH("ACEFATO",L831)),"Acephate",IF(ISNUMBER(SEARCH("ACEPHATE",L831)),"Acephate",IF(ISNUMBER(SEARCH("MICROTHIOL",L831)),"Sulfur",IF(ISNUMBER(SEARCH("PROPICONAZOLE",L831)),"Propiconazole",IF(ISNUMBER(SEARCH("METHOMYL",L831)),"Methomyl",IF(ISNUMBER(SEARCH("IMIDACLOPRID",L831)),"Imidacloprid",IF(ISNUMBER(SEARCH("ZONIC",L831)),"Amicarbazone",IF(ISNUMBER(SEARCH("CRESCENDO",L831)),"Triclopyr-Butyric",IF(ISNUMBER(SEARCH("IMAZETHAPYR",L831)),"Imazethapyr",IF(ISNUMBER(SEARCH("TRICLOPYR",L831)),"Triclopyr",IF(ISNUMBER(SEARCH("ISOPROPYLAMINE",L831)),"Isopropylamine",IF(ISNUMBER(SEARCH("ABAMECTIM",L831)),"Abamectin",IF(ISNUMBER(SEARCH("SPERTO",L831)),"Bifenthrin","FIX IT!")))))))))))))))))))</f>
        <v>Methomyl</v>
      </c>
      <c r="Q831" t="s">
        <v>3215</v>
      </c>
      <c r="R831" t="s">
        <v>3243</v>
      </c>
      <c r="S831">
        <f t="shared" si="45"/>
        <v>8.0246913580246915</v>
      </c>
      <c r="T831" t="s">
        <v>3294</v>
      </c>
      <c r="U831" t="s">
        <v>3215</v>
      </c>
      <c r="V831" t="s">
        <v>3243</v>
      </c>
    </row>
    <row r="832" spans="1:22" ht="22" customHeight="1" x14ac:dyDescent="0.3">
      <c r="A832" s="5">
        <v>43646</v>
      </c>
      <c r="B832" s="16" t="str">
        <f t="shared" si="43"/>
        <v>June, 2019</v>
      </c>
      <c r="C832" s="16" t="str">
        <f t="shared" si="44"/>
        <v>June, 2019´</v>
      </c>
      <c r="D832" s="6" t="s">
        <v>31</v>
      </c>
      <c r="E832" s="11" t="s">
        <v>3320</v>
      </c>
      <c r="F832" s="6" t="s">
        <v>56</v>
      </c>
      <c r="G832" s="6" t="s">
        <v>127</v>
      </c>
      <c r="H832" s="6" t="s">
        <v>122</v>
      </c>
      <c r="I832" s="6" t="s">
        <v>45</v>
      </c>
      <c r="J832" s="6" t="s">
        <v>34</v>
      </c>
      <c r="K832" s="6" t="s">
        <v>704</v>
      </c>
      <c r="L832" s="6" t="s">
        <v>1040</v>
      </c>
      <c r="M832" s="7">
        <v>20160</v>
      </c>
      <c r="N832" s="7">
        <v>20.16</v>
      </c>
      <c r="O832" s="7">
        <v>471000</v>
      </c>
      <c r="P832" t="str">
        <f>IF(ISNUMBER(SEARCH("MEPIQUAT",L832)),"Mepiquat",IF(ISNUMBER(SEARCH("BIFENTRI",L832)),"Bifenthrin",IF(ISNUMBER(SEARCH("YHALOTHRIN",L832)),"Cyhalothrin","FIX IT!")))</f>
        <v>Mepiquat</v>
      </c>
      <c r="Q832" t="s">
        <v>3215</v>
      </c>
      <c r="R832" t="s">
        <v>3216</v>
      </c>
      <c r="S832">
        <f t="shared" si="45"/>
        <v>23.363095238095237</v>
      </c>
      <c r="T832" t="s">
        <v>3211</v>
      </c>
      <c r="U832" t="s">
        <v>3270</v>
      </c>
      <c r="V832" t="s">
        <v>3198</v>
      </c>
    </row>
    <row r="833" spans="1:22" ht="22" customHeight="1" x14ac:dyDescent="0.3">
      <c r="A833" s="2">
        <v>43639</v>
      </c>
      <c r="B833" s="16" t="str">
        <f t="shared" si="43"/>
        <v>June, 2019</v>
      </c>
      <c r="C833" s="16" t="str">
        <f t="shared" si="44"/>
        <v>June, 2019´</v>
      </c>
      <c r="D833" s="3" t="s">
        <v>31</v>
      </c>
      <c r="E833" s="11" t="s">
        <v>3320</v>
      </c>
      <c r="F833" s="3" t="s">
        <v>32</v>
      </c>
      <c r="G833" s="3" t="s">
        <v>185</v>
      </c>
      <c r="H833" s="3" t="s">
        <v>122</v>
      </c>
      <c r="I833" s="3" t="s">
        <v>45</v>
      </c>
      <c r="J833" s="3" t="s">
        <v>34</v>
      </c>
      <c r="K833" s="3" t="s">
        <v>187</v>
      </c>
      <c r="L833" s="3" t="s">
        <v>1041</v>
      </c>
      <c r="M833" s="4">
        <v>23100</v>
      </c>
      <c r="N833" s="4">
        <v>23.1</v>
      </c>
      <c r="O833" s="4">
        <v>216000</v>
      </c>
      <c r="P833" t="s">
        <v>3245</v>
      </c>
      <c r="Q833" t="s">
        <v>3244</v>
      </c>
      <c r="R833" t="s">
        <v>3198</v>
      </c>
      <c r="S833">
        <f t="shared" si="45"/>
        <v>9.3506493506493502</v>
      </c>
      <c r="T833" t="s">
        <v>3233</v>
      </c>
      <c r="U833" t="s">
        <v>3284</v>
      </c>
      <c r="V833" t="s">
        <v>3242</v>
      </c>
    </row>
    <row r="834" spans="1:22" ht="22" customHeight="1" x14ac:dyDescent="0.3">
      <c r="A834" s="5">
        <v>43639</v>
      </c>
      <c r="B834" s="16" t="str">
        <f t="shared" si="43"/>
        <v>June, 2019</v>
      </c>
      <c r="C834" s="16" t="str">
        <f t="shared" si="44"/>
        <v>June, 2019´</v>
      </c>
      <c r="D834" s="6" t="s">
        <v>126</v>
      </c>
      <c r="E834" s="11" t="s">
        <v>3320</v>
      </c>
      <c r="F834" s="6" t="s">
        <v>56</v>
      </c>
      <c r="G834" s="6" t="s">
        <v>160</v>
      </c>
      <c r="H834" s="6" t="s">
        <v>122</v>
      </c>
      <c r="I834" s="6" t="s">
        <v>45</v>
      </c>
      <c r="J834" s="6" t="s">
        <v>34</v>
      </c>
      <c r="K834" s="6" t="s">
        <v>163</v>
      </c>
      <c r="L834" s="6" t="s">
        <v>400</v>
      </c>
      <c r="M834" s="7">
        <v>7462</v>
      </c>
      <c r="N834" s="7">
        <v>7.46</v>
      </c>
      <c r="O834" s="7">
        <v>131000</v>
      </c>
      <c r="P834" t="str">
        <f>IF(ISNUMBER(SEARCH("GLIFOSATO",L834)),"Glyphosate",IF(ISNUMBER(SEARCH("TRICLON",L834)),"Triclopyr",IF(ISNUMBER(SEARCH("ABAMECTIN",L834)),"Abamectin",IF(ISNUMBER(SEARCH("ANCOSAR",L834)),"Sodium Hydrogen Methylarsonate",IF(ISNUMBER(SEARCH("PERITO",L834)),"Acephate","FIX IT!")))))</f>
        <v>Abamectin</v>
      </c>
      <c r="Q834" t="s">
        <v>3215</v>
      </c>
      <c r="R834" t="s">
        <v>3243</v>
      </c>
      <c r="S834">
        <f t="shared" si="45"/>
        <v>17.555615116590726</v>
      </c>
      <c r="T834" t="s">
        <v>3211</v>
      </c>
      <c r="U834" t="s">
        <v>3270</v>
      </c>
      <c r="V834" t="s">
        <v>3198</v>
      </c>
    </row>
    <row r="835" spans="1:22" ht="22" customHeight="1" x14ac:dyDescent="0.3">
      <c r="A835" s="2">
        <v>43639</v>
      </c>
      <c r="B835" s="16" t="str">
        <f t="shared" ref="B835:B898" si="47">TEXT(A835, "MMMM, YYYY")</f>
        <v>June, 2019</v>
      </c>
      <c r="C835" s="16" t="str">
        <f t="shared" ref="C835:C898" si="48">B835&amp;"´"</f>
        <v>June, 2019´</v>
      </c>
      <c r="D835" s="3" t="s">
        <v>31</v>
      </c>
      <c r="E835" s="11" t="s">
        <v>3320</v>
      </c>
      <c r="F835" s="3" t="s">
        <v>32</v>
      </c>
      <c r="G835" s="3" t="s">
        <v>185</v>
      </c>
      <c r="H835" s="3" t="s">
        <v>122</v>
      </c>
      <c r="I835" s="3" t="s">
        <v>45</v>
      </c>
      <c r="J835" s="3" t="s">
        <v>34</v>
      </c>
      <c r="K835" s="3" t="s">
        <v>187</v>
      </c>
      <c r="L835" s="3" t="s">
        <v>1042</v>
      </c>
      <c r="M835" s="4">
        <v>6480</v>
      </c>
      <c r="N835" s="4">
        <v>6.48</v>
      </c>
      <c r="O835" s="4">
        <v>60700</v>
      </c>
      <c r="P835" t="s">
        <v>3211</v>
      </c>
      <c r="Q835" t="s">
        <v>3270</v>
      </c>
      <c r="R835" t="s">
        <v>3198</v>
      </c>
      <c r="S835">
        <f t="shared" ref="S835:S898" si="49">O835/M835</f>
        <v>9.3672839506172831</v>
      </c>
      <c r="T835" t="s">
        <v>3218</v>
      </c>
      <c r="U835" t="s">
        <v>3218</v>
      </c>
      <c r="V835" t="s">
        <v>3198</v>
      </c>
    </row>
    <row r="836" spans="1:22" ht="22" customHeight="1" x14ac:dyDescent="0.3">
      <c r="A836" s="5">
        <v>43639</v>
      </c>
      <c r="B836" s="16" t="str">
        <f t="shared" si="47"/>
        <v>June, 2019</v>
      </c>
      <c r="C836" s="16" t="str">
        <f t="shared" si="48"/>
        <v>June, 2019´</v>
      </c>
      <c r="D836" s="6" t="s">
        <v>126</v>
      </c>
      <c r="E836" s="11" t="s">
        <v>3320</v>
      </c>
      <c r="F836" s="6" t="s">
        <v>56</v>
      </c>
      <c r="G836" s="6" t="s">
        <v>127</v>
      </c>
      <c r="H836" s="6" t="s">
        <v>122</v>
      </c>
      <c r="I836" s="6" t="s">
        <v>45</v>
      </c>
      <c r="J836" s="6" t="s">
        <v>34</v>
      </c>
      <c r="K836" s="6" t="s">
        <v>318</v>
      </c>
      <c r="L836" s="6" t="s">
        <v>706</v>
      </c>
      <c r="M836" s="7">
        <v>241200</v>
      </c>
      <c r="N836" s="7">
        <v>241.2</v>
      </c>
      <c r="O836" s="7">
        <v>1126000</v>
      </c>
      <c r="P836" t="s">
        <v>3218</v>
      </c>
      <c r="Q836" t="s">
        <v>3218</v>
      </c>
      <c r="R836" t="s">
        <v>3198</v>
      </c>
      <c r="S836">
        <f t="shared" si="49"/>
        <v>4.6683250414593696</v>
      </c>
      <c r="T836" t="s">
        <v>3218</v>
      </c>
      <c r="U836" t="s">
        <v>3218</v>
      </c>
      <c r="V836" t="s">
        <v>3198</v>
      </c>
    </row>
    <row r="837" spans="1:22" ht="22" customHeight="1" x14ac:dyDescent="0.3">
      <c r="A837" s="2">
        <v>43639</v>
      </c>
      <c r="B837" s="16" t="str">
        <f t="shared" si="47"/>
        <v>June, 2019</v>
      </c>
      <c r="C837" s="16" t="str">
        <f t="shared" si="48"/>
        <v>June, 2019´</v>
      </c>
      <c r="D837" s="3" t="s">
        <v>31</v>
      </c>
      <c r="E837" s="11" t="s">
        <v>3320</v>
      </c>
      <c r="F837" s="3" t="s">
        <v>56</v>
      </c>
      <c r="G837" s="3" t="s">
        <v>800</v>
      </c>
      <c r="H837" s="3" t="s">
        <v>1043</v>
      </c>
      <c r="I837" s="3" t="s">
        <v>45</v>
      </c>
      <c r="J837" s="3" t="s">
        <v>34</v>
      </c>
      <c r="K837" s="3" t="s">
        <v>154</v>
      </c>
      <c r="L837" s="3" t="s">
        <v>1046</v>
      </c>
      <c r="M837" s="4">
        <v>13660</v>
      </c>
      <c r="N837" s="4">
        <v>13.66</v>
      </c>
      <c r="O837" s="4">
        <v>684000</v>
      </c>
      <c r="P837" t="s">
        <v>3211</v>
      </c>
      <c r="Q837" t="s">
        <v>3270</v>
      </c>
      <c r="R837" t="s">
        <v>3198</v>
      </c>
      <c r="S837">
        <f t="shared" si="49"/>
        <v>50.073206442166914</v>
      </c>
      <c r="T837" t="s">
        <v>3218</v>
      </c>
      <c r="U837" t="s">
        <v>3218</v>
      </c>
      <c r="V837" t="s">
        <v>3198</v>
      </c>
    </row>
    <row r="838" spans="1:22" ht="22" customHeight="1" x14ac:dyDescent="0.3">
      <c r="A838" s="5">
        <v>43639</v>
      </c>
      <c r="B838" s="16" t="str">
        <f t="shared" si="47"/>
        <v>June, 2019</v>
      </c>
      <c r="C838" s="16" t="str">
        <f t="shared" si="48"/>
        <v>June, 2019´</v>
      </c>
      <c r="D838" s="6" t="s">
        <v>31</v>
      </c>
      <c r="E838" s="11" t="s">
        <v>3320</v>
      </c>
      <c r="F838" s="6" t="s">
        <v>32</v>
      </c>
      <c r="G838" s="6" t="s">
        <v>325</v>
      </c>
      <c r="H838" s="6" t="s">
        <v>122</v>
      </c>
      <c r="I838" s="6" t="s">
        <v>45</v>
      </c>
      <c r="J838" s="6" t="s">
        <v>34</v>
      </c>
      <c r="K838" s="6" t="s">
        <v>187</v>
      </c>
      <c r="L838" s="6" t="s">
        <v>1047</v>
      </c>
      <c r="M838" s="7">
        <v>58800</v>
      </c>
      <c r="N838" s="7">
        <v>58.8</v>
      </c>
      <c r="O838" s="7">
        <v>550000</v>
      </c>
      <c r="P838" t="str">
        <f>IF(ISNUMBER(SEARCH("DIZONE",L838)),"Diuron",IF(ISNUMBER(SEARCH("GLUFOSINATE",L838)),"Glufosinate",IF(ISNUMBER(SEARCH("LAVA",L838)),"Tebuthiuron",IF(ISNUMBER(SEARCH("CARTAP",L838)),"Cartap Hydrochloride",IF(ISNUMBER(SEARCH("ZARTAN",L838)),"Metsulfuron",IF(ISNUMBER(SEARCH("METSULFURON",L838)),"Metsulfuron",IF(ISNUMBER(SEARCH("CHLORFLUAZURON",L838)),"Chlorfluazuron",IF(ISNUMBER(SEARCH("OMITE",L838)),"Propargite",IF(ISNUMBER(SEARCH("ORIS",L838)),"Amicarbazone",IF(ISNUMBER(SEARCH("AMICARBAZONE",L838)),"Amicarbazone",IF(ISNUMBER(SEARCH("2,4-D",L838)),"2,4-Dichlorophenoxyacetic Acid",IF(ISNUMBER(SEARCH("GLYPHOSATE",L838)),"Glyphosate",IF(ISNUMBER(SEARCH("FOMESAFEN",L838)),"Fomesafen","FIX IT!")))))))))))))</f>
        <v>Fomesafen</v>
      </c>
      <c r="Q838" t="s">
        <v>3215</v>
      </c>
      <c r="R838" t="s">
        <v>3198</v>
      </c>
      <c r="S838">
        <f t="shared" si="49"/>
        <v>9.353741496598639</v>
      </c>
      <c r="T838" t="s">
        <v>3218</v>
      </c>
      <c r="U838" t="s">
        <v>3218</v>
      </c>
      <c r="V838" t="s">
        <v>3198</v>
      </c>
    </row>
    <row r="839" spans="1:22" ht="22" customHeight="1" x14ac:dyDescent="0.3">
      <c r="A839" s="5">
        <v>43639</v>
      </c>
      <c r="B839" s="16" t="str">
        <f t="shared" si="47"/>
        <v>June, 2019</v>
      </c>
      <c r="C839" s="16" t="str">
        <f t="shared" si="48"/>
        <v>June, 2019´</v>
      </c>
      <c r="D839" s="6" t="s">
        <v>126</v>
      </c>
      <c r="E839" s="11" t="s">
        <v>3320</v>
      </c>
      <c r="F839" s="6" t="s">
        <v>56</v>
      </c>
      <c r="G839" s="6" t="s">
        <v>127</v>
      </c>
      <c r="H839" s="6" t="s">
        <v>122</v>
      </c>
      <c r="I839" s="6" t="s">
        <v>45</v>
      </c>
      <c r="J839" s="6" t="s">
        <v>34</v>
      </c>
      <c r="K839" s="6" t="s">
        <v>318</v>
      </c>
      <c r="L839" s="6" t="s">
        <v>706</v>
      </c>
      <c r="M839" s="7">
        <v>241200</v>
      </c>
      <c r="N839" s="7">
        <v>241.2</v>
      </c>
      <c r="O839" s="7">
        <v>1126000</v>
      </c>
      <c r="P839" t="str">
        <f>IF(ISNUMBER(SEARCH("DIZONE",L839)),"Diuron",IF(ISNUMBER(SEARCH("GLUFOSINATE",L839)),"Glufosinate",IF(ISNUMBER(SEARCH("LAVA",L839)),"Tebuthiuron",IF(ISNUMBER(SEARCH("CARTAP",L839)),"Cartap Hydrochloride",IF(ISNUMBER(SEARCH("ZARTAN",L839)),"Metsulfuron",IF(ISNUMBER(SEARCH("METSULFURON",L839)),"Metsulfuron",IF(ISNUMBER(SEARCH("CHLORFLUAZURON",L839)),"Chlorfluazuron",IF(ISNUMBER(SEARCH("OMITE",L839)),"Propargite",IF(ISNUMBER(SEARCH("ORIS",L839)),"Amicarbazone",IF(ISNUMBER(SEARCH("AMICARBAZONE",L839)),"Amicarbazone",IF(ISNUMBER(SEARCH("2,4-D",L839)),"2,4-Dichlorophenoxyacetic Acid",IF(ISNUMBER(SEARCH("GLYPHOSATE",L839)),"Glyphosate",IF(ISNUMBER(SEARCH("FOMESAFEN",L839)),"Fomesafen","FIX IT!")))))))))))))</f>
        <v>Glyphosate</v>
      </c>
      <c r="Q839" t="s">
        <v>3218</v>
      </c>
      <c r="R839" t="s">
        <v>3198</v>
      </c>
      <c r="S839">
        <f t="shared" si="49"/>
        <v>4.6683250414593696</v>
      </c>
      <c r="T839" t="s">
        <v>3210</v>
      </c>
      <c r="U839" t="s">
        <v>3267</v>
      </c>
      <c r="V839" t="s">
        <v>3237</v>
      </c>
    </row>
    <row r="840" spans="1:22" ht="22" customHeight="1" x14ac:dyDescent="0.3">
      <c r="A840" s="2">
        <v>43639</v>
      </c>
      <c r="B840" s="16" t="str">
        <f t="shared" si="47"/>
        <v>June, 2019</v>
      </c>
      <c r="C840" s="16" t="str">
        <f t="shared" si="48"/>
        <v>June, 2019´</v>
      </c>
      <c r="D840" s="3" t="s">
        <v>31</v>
      </c>
      <c r="E840" s="11" t="s">
        <v>3320</v>
      </c>
      <c r="F840" s="3" t="s">
        <v>32</v>
      </c>
      <c r="G840" s="3" t="s">
        <v>1049</v>
      </c>
      <c r="H840" s="3" t="s">
        <v>122</v>
      </c>
      <c r="I840" s="3" t="s">
        <v>45</v>
      </c>
      <c r="J840" s="3" t="s">
        <v>34</v>
      </c>
      <c r="K840" s="3" t="s">
        <v>145</v>
      </c>
      <c r="L840" s="3" t="s">
        <v>1051</v>
      </c>
      <c r="M840" s="4">
        <v>34560</v>
      </c>
      <c r="N840" s="4">
        <v>34.56</v>
      </c>
      <c r="O840" s="4">
        <v>257000</v>
      </c>
      <c r="P840" t="str">
        <f>IF(ISNUMBER(SEARCH("NICROSULFURON",L840)),"Nicosulfuron",IF(ISNUMBER(SEARCH("BUTYROLACTONE",L840)),"Butyrolactone",IF(ISNUMBER(SEARCH("MEQUIPAT",L840)),"Mequipat Chloride",IF(ISNUMBER(SEARCH("ENTRINA",L840)),"Bifenthrin",IF(ISNUMBER(SEARCH("ACETAMI",L840)),"Acetamiprid",IF(ISNUMBER(SEARCH("THIODICARB",L840)),"Thiodicarb",IF(ISNUMBER(SEARCH("2 4 D",L840)),"2,4-D Acid",IF(ISNUMBER(SEARCH("CIPERMETRINA",L840)),"Cypermethrin",IF(ISNUMBER(SEARCH("SULFENTRAZONE",L840)),"Sulfenthrazone",IF(ISNUMBER(SEARCH("AKITO",L840)),"Cypermethrin",IF(ISNUMBER(SEARCH("EMINENT",L840)),"Tetraconazole","FIX IT!")))))))))))</f>
        <v>Thiodicarb</v>
      </c>
      <c r="Q840" t="s">
        <v>3287</v>
      </c>
      <c r="R840" t="s">
        <v>3243</v>
      </c>
      <c r="S840">
        <f t="shared" si="49"/>
        <v>7.4363425925925926</v>
      </c>
      <c r="T840" t="s">
        <v>3292</v>
      </c>
      <c r="U840" t="s">
        <v>3269</v>
      </c>
      <c r="V840" t="s">
        <v>3216</v>
      </c>
    </row>
    <row r="841" spans="1:22" ht="22" customHeight="1" x14ac:dyDescent="0.3">
      <c r="A841" s="5">
        <v>43638</v>
      </c>
      <c r="B841" s="16" t="str">
        <f t="shared" si="47"/>
        <v>June, 2019</v>
      </c>
      <c r="C841" s="16" t="str">
        <f t="shared" si="48"/>
        <v>June, 2019´</v>
      </c>
      <c r="D841" s="6" t="s">
        <v>31</v>
      </c>
      <c r="E841" s="11" t="s">
        <v>3320</v>
      </c>
      <c r="F841" s="6" t="s">
        <v>32</v>
      </c>
      <c r="G841" s="6" t="s">
        <v>200</v>
      </c>
      <c r="H841" s="6" t="s">
        <v>133</v>
      </c>
      <c r="I841" s="6" t="s">
        <v>45</v>
      </c>
      <c r="J841" s="6" t="s">
        <v>34</v>
      </c>
      <c r="K841" s="6" t="s">
        <v>145</v>
      </c>
      <c r="L841" s="6" t="s">
        <v>1052</v>
      </c>
      <c r="M841" s="7">
        <v>38880</v>
      </c>
      <c r="N841" s="7">
        <v>38.880000000000003</v>
      </c>
      <c r="O841" s="7">
        <v>679000</v>
      </c>
      <c r="P841" t="str">
        <f>IF(ISNUMBER(SEARCH("IMAZETAPYR",L841)),"Imazetapyr",IF(ISNUMBER(SEARCH("VITAVAX",L841)),"Carboxin",IF(ISNUMBER(SEARCH("CARBOXIN",L841)),"Carboxin",IF(ISNUMBER(SEARCH("CONDAX",L841)),"Imazetapyr",IF(ISNUMBER(SEARCH("CLETHODIM",L841)),"Clethodim",IF(ISNUMBER(SEARCH("JACARE",L841)),"2,4-D Acid",IF(ISNUMBER(SEARCH("LEOPARD",L841)),"Picloram",IF(ISNUMBER(SEARCH("ZOXYSTROBIN",L841)),"Azoxystrobin",IF(ISNUMBER(SEARCH("MANCOZEB",L841)),"Mancozeb",IF(ISNUMBER(SEARCH("AZOXYS",L841)),"Azoxystrobin",IF(ISNUMBER(SEARCH("FIPRON",L841)),"Fipronil",IF(ISNUMBER(SEARCH("ACEF",L841)),"Acephate",IF(ISNUMBER(SEARCH("ACETAMIPRID",L841)),"Acetamiprid",IF(ISNUMBER(SEARCH("ALUMINIUM PHOSPHIDE",L841)),"Aluminium Phosphide",IF(ISNUMBER(SEARCH("RANMAN",L841)),"Cyazofamid",IF(ISNUMBER(SEARCH("BIFENTRINA",L841)),"Bifenthrin","FIX IT!"))))))))))))))))</f>
        <v>Bifenthrin</v>
      </c>
      <c r="Q841" t="s">
        <v>3238</v>
      </c>
      <c r="R841" t="s">
        <v>3243</v>
      </c>
      <c r="S841">
        <f t="shared" si="49"/>
        <v>17.463991769547324</v>
      </c>
      <c r="T841" t="s">
        <v>3292</v>
      </c>
      <c r="U841" t="s">
        <v>3269</v>
      </c>
      <c r="V841" t="s">
        <v>3216</v>
      </c>
    </row>
    <row r="842" spans="1:22" ht="22" customHeight="1" x14ac:dyDescent="0.3">
      <c r="A842" s="2">
        <v>43638</v>
      </c>
      <c r="B842" s="16" t="str">
        <f t="shared" si="47"/>
        <v>June, 2019</v>
      </c>
      <c r="C842" s="16" t="str">
        <f t="shared" si="48"/>
        <v>June, 2019´</v>
      </c>
      <c r="D842" s="3" t="s">
        <v>31</v>
      </c>
      <c r="E842" s="11" t="s">
        <v>3320</v>
      </c>
      <c r="F842" s="3" t="s">
        <v>56</v>
      </c>
      <c r="G842" s="3" t="s">
        <v>347</v>
      </c>
      <c r="H842" s="3" t="s">
        <v>371</v>
      </c>
      <c r="I842" s="3" t="s">
        <v>45</v>
      </c>
      <c r="J842" s="3" t="s">
        <v>34</v>
      </c>
      <c r="K842" s="3" t="s">
        <v>373</v>
      </c>
      <c r="L842" s="3" t="s">
        <v>1054</v>
      </c>
      <c r="M842" s="4">
        <v>129940</v>
      </c>
      <c r="N842" s="4">
        <v>129.94</v>
      </c>
      <c r="O842" s="4">
        <v>291000</v>
      </c>
      <c r="P842" t="str">
        <f>IF(ISNUMBER(SEARCH("THIRAM",L842)),"Thiram",IF(ISNUMBER(SEARCH("TEBUCONAZOLE",L842)),"Tebuconazole",IF(ISNUMBER(SEARCH("DIMETHYLAMINE",L842)),"Dimethylamine",IF(ISNUMBER(SEARCH("TRINCA",L842)),"Cyhalothrin",IF(ISNUMBER(SEARCH("CYHALOT",L842)),"Cyhalothrin",IF(ISNUMBER(SEARCH("PICLORAM",L842)),"Picloran",IF(ISNUMBER(SEARCH("PROPARGITE",L842)),"Propargite",IF(ISNUMBER(SEARCH("OMEGA",L842)),"Fertilizer",IF(ISNUMBER(SEARCH("ARTYS",L842)),"Dimethylamine",IF(ISNUMBER(SEARCH("ORTHOCIDE",L842)),"Captan","FIX IT!"))))))))))</f>
        <v>Dimethylamine</v>
      </c>
      <c r="Q842" t="s">
        <v>3254</v>
      </c>
      <c r="R842" t="s">
        <v>3216</v>
      </c>
      <c r="S842">
        <f t="shared" si="49"/>
        <v>2.2394951516084345</v>
      </c>
      <c r="T842" t="s">
        <v>3218</v>
      </c>
      <c r="U842" t="s">
        <v>3218</v>
      </c>
      <c r="V842" t="s">
        <v>3198</v>
      </c>
    </row>
    <row r="843" spans="1:22" ht="22" customHeight="1" x14ac:dyDescent="0.3">
      <c r="A843" s="5">
        <v>43635</v>
      </c>
      <c r="B843" s="16" t="str">
        <f t="shared" si="47"/>
        <v>June, 2019</v>
      </c>
      <c r="C843" s="16" t="str">
        <f t="shared" si="48"/>
        <v>June, 2019´</v>
      </c>
      <c r="D843" s="6" t="s">
        <v>31</v>
      </c>
      <c r="E843" s="11" t="s">
        <v>3320</v>
      </c>
      <c r="F843" s="6" t="s">
        <v>56</v>
      </c>
      <c r="G843" s="6" t="s">
        <v>230</v>
      </c>
      <c r="H843" s="6" t="s">
        <v>113</v>
      </c>
      <c r="I843" s="6" t="s">
        <v>45</v>
      </c>
      <c r="J843" s="6" t="s">
        <v>34</v>
      </c>
      <c r="K843" s="6" t="s">
        <v>232</v>
      </c>
      <c r="L843" s="6" t="s">
        <v>1055</v>
      </c>
      <c r="M843" s="7">
        <v>96240</v>
      </c>
      <c r="N843" s="7">
        <v>96.24</v>
      </c>
      <c r="O843" s="7">
        <v>142000</v>
      </c>
      <c r="P843" t="s">
        <v>3273</v>
      </c>
      <c r="Q843" t="s">
        <v>3274</v>
      </c>
      <c r="R843" t="s">
        <v>3275</v>
      </c>
      <c r="S843">
        <f t="shared" si="49"/>
        <v>1.4754779717373234</v>
      </c>
      <c r="T843" t="s">
        <v>3265</v>
      </c>
      <c r="U843" t="s">
        <v>3215</v>
      </c>
      <c r="V843" t="s">
        <v>3225</v>
      </c>
    </row>
    <row r="844" spans="1:22" ht="22" customHeight="1" x14ac:dyDescent="0.3">
      <c r="A844" s="5">
        <v>43632</v>
      </c>
      <c r="B844" s="16" t="str">
        <f t="shared" si="47"/>
        <v>June, 2019</v>
      </c>
      <c r="C844" s="16" t="str">
        <f t="shared" si="48"/>
        <v>June, 2019´</v>
      </c>
      <c r="D844" s="6" t="s">
        <v>31</v>
      </c>
      <c r="E844" s="11" t="s">
        <v>3320</v>
      </c>
      <c r="F844" s="6" t="s">
        <v>32</v>
      </c>
      <c r="G844" s="6" t="s">
        <v>185</v>
      </c>
      <c r="H844" s="6" t="s">
        <v>122</v>
      </c>
      <c r="I844" s="6" t="s">
        <v>45</v>
      </c>
      <c r="J844" s="6" t="s">
        <v>34</v>
      </c>
      <c r="K844" s="6" t="s">
        <v>187</v>
      </c>
      <c r="L844" s="6" t="s">
        <v>1057</v>
      </c>
      <c r="M844" s="7">
        <v>16800</v>
      </c>
      <c r="N844" s="7">
        <v>16.8</v>
      </c>
      <c r="O844" s="7">
        <v>157000</v>
      </c>
      <c r="P844" t="s">
        <v>3211</v>
      </c>
      <c r="Q844" t="s">
        <v>3270</v>
      </c>
      <c r="R844" t="s">
        <v>3198</v>
      </c>
      <c r="S844">
        <f t="shared" si="49"/>
        <v>9.3452380952380949</v>
      </c>
      <c r="T844" t="s">
        <v>3222</v>
      </c>
      <c r="U844" t="s">
        <v>3215</v>
      </c>
      <c r="V844" t="s">
        <v>3225</v>
      </c>
    </row>
    <row r="845" spans="1:22" ht="22" customHeight="1" x14ac:dyDescent="0.3">
      <c r="A845" s="2">
        <v>43632</v>
      </c>
      <c r="B845" s="16" t="str">
        <f t="shared" si="47"/>
        <v>June, 2019</v>
      </c>
      <c r="C845" s="16" t="str">
        <f t="shared" si="48"/>
        <v>June, 2019´</v>
      </c>
      <c r="D845" s="3" t="s">
        <v>31</v>
      </c>
      <c r="E845" s="11" t="s">
        <v>3320</v>
      </c>
      <c r="F845" s="3" t="s">
        <v>56</v>
      </c>
      <c r="G845" s="3" t="s">
        <v>127</v>
      </c>
      <c r="H845" s="3" t="s">
        <v>122</v>
      </c>
      <c r="I845" s="3" t="s">
        <v>45</v>
      </c>
      <c r="J845" s="3" t="s">
        <v>34</v>
      </c>
      <c r="K845" s="3" t="s">
        <v>143</v>
      </c>
      <c r="L845" s="3" t="s">
        <v>1058</v>
      </c>
      <c r="M845" s="4">
        <v>21400</v>
      </c>
      <c r="N845" s="4">
        <v>21.4</v>
      </c>
      <c r="O845" s="4">
        <v>171000</v>
      </c>
      <c r="P845" t="str">
        <f>IF(ISNUMBER(SEARCH("BROWSER",L845)),"Picloran",IF(ISNUMBER(SEARCH("NAVIGATOR",L845)),"Picloran",IF(ISNUMBER(SEARCH("BIOZYME",L845)),"Mineral Fertilizer",IF(ISNUMBER(SEARCH("K-FOL",L845)),"Calcium Citrate",IF(ISNUMBER(SEARCH("FOLTRON",L845)),"NPK Fertilizer",IF(ISNUMBER(SEARCH("CYHALOTHRI",L845)),"Cyhalothrin",IF(ISNUMBER(SEARCH("ACEFATO",L845)),"Acephate",IF(ISNUMBER(SEARCH("ACEPHATE",L845)),"Acephate",IF(ISNUMBER(SEARCH("MICROTHIOL",L845)),"Sulfur",IF(ISNUMBER(SEARCH("PROPICONAZOLE",L845)),"Propiconazole",IF(ISNUMBER(SEARCH("METHOMYL",L845)),"Methomyl",IF(ISNUMBER(SEARCH("IMIDACLOPRID",L845)),"Imidacloprid",IF(ISNUMBER(SEARCH("ZONIC",L845)),"Amicarbazone",IF(ISNUMBER(SEARCH("CRESCENDO",L845)),"Triclopyr-Butyric",IF(ISNUMBER(SEARCH("IMAZETHAPYR",L845)),"Imazethapyr",IF(ISNUMBER(SEARCH("TRICLOPYR",L845)),"Triclopyr",IF(ISNUMBER(SEARCH("ISOPROPYLAMINE",L845)),"Isopropylamine",IF(ISNUMBER(SEARCH("ABAMECTIM",L845)),"Abamectin",IF(ISNUMBER(SEARCH("SPERTO",L845)),"Bifenthrin","FIX IT!")))))))))))))))))))</f>
        <v>Methomyl</v>
      </c>
      <c r="Q845" t="s">
        <v>3215</v>
      </c>
      <c r="R845" t="s">
        <v>3243</v>
      </c>
      <c r="S845">
        <f t="shared" si="49"/>
        <v>7.990654205607477</v>
      </c>
      <c r="T845" t="s">
        <v>3222</v>
      </c>
      <c r="U845" t="s">
        <v>3215</v>
      </c>
      <c r="V845" t="s">
        <v>3225</v>
      </c>
    </row>
    <row r="846" spans="1:22" ht="22" customHeight="1" x14ac:dyDescent="0.3">
      <c r="A846" s="5">
        <v>43631</v>
      </c>
      <c r="B846" s="16" t="str">
        <f t="shared" si="47"/>
        <v>June, 2019</v>
      </c>
      <c r="C846" s="16" t="str">
        <f t="shared" si="48"/>
        <v>June, 2019´</v>
      </c>
      <c r="D846" s="6" t="s">
        <v>31</v>
      </c>
      <c r="E846" s="11" t="s">
        <v>3320</v>
      </c>
      <c r="F846" s="6" t="s">
        <v>32</v>
      </c>
      <c r="G846" s="6" t="s">
        <v>579</v>
      </c>
      <c r="H846" s="6" t="s">
        <v>968</v>
      </c>
      <c r="I846" s="6" t="s">
        <v>45</v>
      </c>
      <c r="J846" s="6" t="s">
        <v>34</v>
      </c>
      <c r="K846" s="6" t="s">
        <v>145</v>
      </c>
      <c r="L846" s="6" t="s">
        <v>970</v>
      </c>
      <c r="M846" s="7">
        <v>16344</v>
      </c>
      <c r="N846" s="7">
        <v>16.34</v>
      </c>
      <c r="O846" s="7">
        <v>285000</v>
      </c>
      <c r="P846" t="s">
        <v>3211</v>
      </c>
      <c r="Q846" t="s">
        <v>3270</v>
      </c>
      <c r="R846" t="s">
        <v>3198</v>
      </c>
      <c r="S846">
        <f t="shared" si="49"/>
        <v>17.437591776798826</v>
      </c>
      <c r="T846" t="s">
        <v>3209</v>
      </c>
      <c r="U846" t="s">
        <v>3215</v>
      </c>
      <c r="V846" t="s">
        <v>3198</v>
      </c>
    </row>
    <row r="847" spans="1:22" ht="22" customHeight="1" x14ac:dyDescent="0.3">
      <c r="A847" s="2">
        <v>43631</v>
      </c>
      <c r="B847" s="16" t="str">
        <f t="shared" si="47"/>
        <v>June, 2019</v>
      </c>
      <c r="C847" s="16" t="str">
        <f t="shared" si="48"/>
        <v>June, 2019´</v>
      </c>
      <c r="D847" s="3" t="s">
        <v>31</v>
      </c>
      <c r="E847" s="11" t="s">
        <v>3320</v>
      </c>
      <c r="F847" s="3" t="s">
        <v>32</v>
      </c>
      <c r="G847" s="3" t="s">
        <v>200</v>
      </c>
      <c r="H847" s="3" t="s">
        <v>133</v>
      </c>
      <c r="I847" s="3" t="s">
        <v>45</v>
      </c>
      <c r="J847" s="3" t="s">
        <v>34</v>
      </c>
      <c r="K847" s="3" t="s">
        <v>145</v>
      </c>
      <c r="L847" s="3" t="s">
        <v>1059</v>
      </c>
      <c r="M847" s="4">
        <v>23100</v>
      </c>
      <c r="N847" s="4">
        <v>23.1</v>
      </c>
      <c r="O847" s="4">
        <v>403000</v>
      </c>
      <c r="P847" t="str">
        <f>IF(ISNUMBER(SEARCH("IMAZETAPYR",L847)),"Imazetapyr",IF(ISNUMBER(SEARCH("VITAVAX",L847)),"Carboxin",IF(ISNUMBER(SEARCH("CARBOXIN",L847)),"Carboxin",IF(ISNUMBER(SEARCH("CONDAX",L847)),"Imazetapyr",IF(ISNUMBER(SEARCH("CLETHODIM",L847)),"Clethodim",IF(ISNUMBER(SEARCH("JACARE",L847)),"2,4-D Acid",IF(ISNUMBER(SEARCH("LEOPARD",L847)),"Picloram",IF(ISNUMBER(SEARCH("ZOXYSTROBIN",L847)),"Azoxystrobin",IF(ISNUMBER(SEARCH("MANCOZEB",L847)),"Mancozeb",IF(ISNUMBER(SEARCH("AZOXYS",L847)),"Azoxystrobin",IF(ISNUMBER(SEARCH("FIPRON",L847)),"Fipronil",IF(ISNUMBER(SEARCH("ACEF",L847)),"Acephate",IF(ISNUMBER(SEARCH("ACETAMIPRID",L847)),"Acetamiprid",IF(ISNUMBER(SEARCH("ALUMINIUM PHOSPHIDE",L847)),"Aluminium Phosphide",IF(ISNUMBER(SEARCH("RANMAN",L847)),"Cyazofamid",IF(ISNUMBER(SEARCH("BIFENTRINA",L847)),"Bifenthrin","FIX IT!"))))))))))))))))</f>
        <v>Acetamiprid</v>
      </c>
      <c r="Q847" t="s">
        <v>3234</v>
      </c>
      <c r="R847" t="s">
        <v>3243</v>
      </c>
      <c r="S847">
        <f t="shared" si="49"/>
        <v>17.445887445887447</v>
      </c>
      <c r="T847" t="s">
        <v>3218</v>
      </c>
      <c r="U847" t="s">
        <v>3218</v>
      </c>
      <c r="V847" t="s">
        <v>3198</v>
      </c>
    </row>
    <row r="848" spans="1:22" ht="22" customHeight="1" x14ac:dyDescent="0.3">
      <c r="A848" s="5">
        <v>43631</v>
      </c>
      <c r="B848" s="16" t="str">
        <f t="shared" si="47"/>
        <v>June, 2019</v>
      </c>
      <c r="C848" s="16" t="str">
        <f t="shared" si="48"/>
        <v>June, 2019´</v>
      </c>
      <c r="D848" s="6" t="s">
        <v>31</v>
      </c>
      <c r="E848" s="11" t="s">
        <v>3320</v>
      </c>
      <c r="F848" s="6" t="s">
        <v>32</v>
      </c>
      <c r="G848" s="6" t="s">
        <v>200</v>
      </c>
      <c r="H848" s="6" t="s">
        <v>133</v>
      </c>
      <c r="I848" s="6" t="s">
        <v>45</v>
      </c>
      <c r="J848" s="6" t="s">
        <v>34</v>
      </c>
      <c r="K848" s="6" t="s">
        <v>145</v>
      </c>
      <c r="L848" s="6" t="s">
        <v>1060</v>
      </c>
      <c r="M848" s="7">
        <v>58560</v>
      </c>
      <c r="N848" s="7">
        <v>58.56</v>
      </c>
      <c r="O848" s="7">
        <v>1023000</v>
      </c>
      <c r="P848" t="str">
        <f>IF(ISNUMBER(SEARCH("BROWSER",L848)),"Picloran",IF(ISNUMBER(SEARCH("NAVIGATOR",L848)),"Picloran",IF(ISNUMBER(SEARCH("BIOZYME",L848)),"Mineral Fertilizer",IF(ISNUMBER(SEARCH("K-FOL",L848)),"Calcium Citrate",IF(ISNUMBER(SEARCH("FOLTRON",L848)),"NPK Fertilizer",IF(ISNUMBER(SEARCH("CYHALOTHRI",L848)),"Cyhalothrin",IF(ISNUMBER(SEARCH("ACEFATO",L848)),"Acephate",IF(ISNUMBER(SEARCH("ACEPHATE",L848)),"Acephate",IF(ISNUMBER(SEARCH("MICROTHIOL",L848)),"Sulfur",IF(ISNUMBER(SEARCH("PROPICONAZOLE",L848)),"Propiconazole",IF(ISNUMBER(SEARCH("METHOMYL",L848)),"Methomyl",IF(ISNUMBER(SEARCH("IMIDACLOPRID",L848)),"Imidacloprid",IF(ISNUMBER(SEARCH("ZONIC",L848)),"Amicarbazone",IF(ISNUMBER(SEARCH("CRESCENDO",L848)),"Triclopyr-Butyric",IF(ISNUMBER(SEARCH("IMAZETHAPYR",L848)),"Imazethapyr",IF(ISNUMBER(SEARCH("TRICLOPYR",L848)),"Triclopyr",IF(ISNUMBER(SEARCH("ISOPROPYLAMINE",L848)),"Isopropylamine",IF(ISNUMBER(SEARCH("ABAMECTIM",L848)),"Abamectin",IF(ISNUMBER(SEARCH("SPERTO",L848)),"Bifenthrin","FIX IT!")))))))))))))))))))</f>
        <v>Bifenthrin</v>
      </c>
      <c r="Q848" t="s">
        <v>3238</v>
      </c>
      <c r="R848" t="s">
        <v>3243</v>
      </c>
      <c r="S848">
        <f t="shared" si="49"/>
        <v>17.469262295081968</v>
      </c>
      <c r="T848" t="s">
        <v>3209</v>
      </c>
      <c r="U848" t="s">
        <v>3215</v>
      </c>
      <c r="V848" t="s">
        <v>3198</v>
      </c>
    </row>
    <row r="849" spans="1:22" ht="22" customHeight="1" x14ac:dyDescent="0.3">
      <c r="A849" s="2">
        <v>43631</v>
      </c>
      <c r="B849" s="16" t="str">
        <f t="shared" si="47"/>
        <v>June, 2019</v>
      </c>
      <c r="C849" s="16" t="str">
        <f t="shared" si="48"/>
        <v>June, 2019´</v>
      </c>
      <c r="D849" s="3" t="s">
        <v>31</v>
      </c>
      <c r="E849" s="11" t="s">
        <v>3320</v>
      </c>
      <c r="F849" s="3" t="s">
        <v>56</v>
      </c>
      <c r="G849" s="3" t="s">
        <v>634</v>
      </c>
      <c r="H849" s="3" t="s">
        <v>133</v>
      </c>
      <c r="I849" s="3" t="s">
        <v>45</v>
      </c>
      <c r="J849" s="3" t="s">
        <v>34</v>
      </c>
      <c r="K849" s="3" t="s">
        <v>135</v>
      </c>
      <c r="L849" s="3" t="s">
        <v>1061</v>
      </c>
      <c r="M849" s="4">
        <v>22580</v>
      </c>
      <c r="N849" s="4">
        <v>22.58</v>
      </c>
      <c r="O849" s="4">
        <v>4005000</v>
      </c>
      <c r="P849" t="str">
        <f>IF(ISNUMBER(SEARCH("BROWSER",L849)),"Picloran",IF(ISNUMBER(SEARCH("NAVIGATOR",L849)),"Picloran",IF(ISNUMBER(SEARCH("BIOZYME",L849)),"Mineral Fertilizer",IF(ISNUMBER(SEARCH("K-FOL",L849)),"Calcium Citrate",IF(ISNUMBER(SEARCH("FOLTRON",L849)),"NPK Fertilizer",IF(ISNUMBER(SEARCH("CYHALOTHRI",L849)),"Cyhalothrin",IF(ISNUMBER(SEARCH("ACEFATO",L849)),"Acephate",IF(ISNUMBER(SEARCH("ACEPHATE",L849)),"Acephate",IF(ISNUMBER(SEARCH("MICROTHIOL",L849)),"Sulfur",IF(ISNUMBER(SEARCH("PROPICONAZOLE",L849)),"Propiconazole",IF(ISNUMBER(SEARCH("METHOMYL",L849)),"Methomyl",IF(ISNUMBER(SEARCH("IMIDACLOPRID",L849)),"Imidacloprid",IF(ISNUMBER(SEARCH("ZONIC",L849)),"Amicarbazone",IF(ISNUMBER(SEARCH("CRESCENDO",L849)),"Triclopyr-Butyric",IF(ISNUMBER(SEARCH("IMAZETHAPYR",L849)),"Imazethapyr",IF(ISNUMBER(SEARCH("TRICLOPYR",L849)),"Triclopyr",IF(ISNUMBER(SEARCH("ISOPROPYLAMINE",L849)),"Isopropylamine",IF(ISNUMBER(SEARCH("ABAMECTIM",L849)),"Abamectin",IF(ISNUMBER(SEARCH("SPERTO",L849)),"Bifenthrin","FIX IT!")))))))))))))))))))</f>
        <v>Cyhalothrin</v>
      </c>
      <c r="Q849" t="s">
        <v>3248</v>
      </c>
      <c r="R849" t="s">
        <v>3237</v>
      </c>
      <c r="S849">
        <f t="shared" si="49"/>
        <v>177.36935341009743</v>
      </c>
      <c r="T849" t="s">
        <v>3205</v>
      </c>
      <c r="U849" t="s">
        <v>3238</v>
      </c>
      <c r="V849" t="s">
        <v>3225</v>
      </c>
    </row>
    <row r="850" spans="1:22" ht="22" customHeight="1" x14ac:dyDescent="0.3">
      <c r="A850" s="5">
        <v>43629</v>
      </c>
      <c r="B850" s="16" t="str">
        <f t="shared" si="47"/>
        <v>June, 2019</v>
      </c>
      <c r="C850" s="16" t="str">
        <f t="shared" si="48"/>
        <v>June, 2019´</v>
      </c>
      <c r="D850" s="6" t="s">
        <v>31</v>
      </c>
      <c r="E850" s="11" t="s">
        <v>3320</v>
      </c>
      <c r="F850" s="6" t="s">
        <v>32</v>
      </c>
      <c r="G850" s="6" t="s">
        <v>244</v>
      </c>
      <c r="H850" s="6" t="s">
        <v>474</v>
      </c>
      <c r="I850" s="6" t="s">
        <v>45</v>
      </c>
      <c r="J850" s="6" t="s">
        <v>34</v>
      </c>
      <c r="K850" s="6" t="s">
        <v>187</v>
      </c>
      <c r="L850" s="6" t="s">
        <v>1062</v>
      </c>
      <c r="M850" s="7">
        <v>73200</v>
      </c>
      <c r="N850" s="7">
        <v>73.2</v>
      </c>
      <c r="O850" s="7">
        <v>938000</v>
      </c>
      <c r="P850" t="str">
        <f>IF(ISNUMBER(SEARCH("GLIFOSATO",L850)),"Glyphosate",IF(ISNUMBER(SEARCH("TRICLON",L850)),"Triclopyr",IF(ISNUMBER(SEARCH("ABAMECTIN",L850)),"Abamectin",IF(ISNUMBER(SEARCH("ANCOSAR",L850)),"Sodium Hydrogen Methylarsonate",IF(ISNUMBER(SEARCH("PERITO",L850)),"Acephate","FIX IT!")))))</f>
        <v>Sodium Hydrogen Methylarsonate</v>
      </c>
      <c r="Q850" t="s">
        <v>3281</v>
      </c>
      <c r="R850" t="s">
        <v>3198</v>
      </c>
      <c r="S850">
        <f t="shared" si="49"/>
        <v>12.814207650273223</v>
      </c>
      <c r="T850" t="s">
        <v>3250</v>
      </c>
      <c r="U850" t="s">
        <v>3248</v>
      </c>
      <c r="V850" t="s">
        <v>3237</v>
      </c>
    </row>
    <row r="851" spans="1:22" ht="22" customHeight="1" x14ac:dyDescent="0.3">
      <c r="A851" s="2">
        <v>43629</v>
      </c>
      <c r="B851" s="16" t="str">
        <f t="shared" si="47"/>
        <v>June, 2019</v>
      </c>
      <c r="C851" s="16" t="str">
        <f t="shared" si="48"/>
        <v>June, 2019´</v>
      </c>
      <c r="D851" s="3" t="s">
        <v>31</v>
      </c>
      <c r="E851" s="11" t="s">
        <v>3320</v>
      </c>
      <c r="F851" s="3" t="s">
        <v>32</v>
      </c>
      <c r="G851" s="3" t="s">
        <v>244</v>
      </c>
      <c r="H851" s="3" t="s">
        <v>474</v>
      </c>
      <c r="I851" s="3" t="s">
        <v>45</v>
      </c>
      <c r="J851" s="3" t="s">
        <v>34</v>
      </c>
      <c r="K851" s="3" t="s">
        <v>187</v>
      </c>
      <c r="L851" s="3" t="s">
        <v>1010</v>
      </c>
      <c r="M851" s="4">
        <v>97600</v>
      </c>
      <c r="N851" s="4">
        <v>97.6</v>
      </c>
      <c r="O851" s="4">
        <v>1251000</v>
      </c>
      <c r="P851" t="str">
        <f>IF(ISNUMBER(SEARCH("GLIFOSATO",L851)),"Glyphosate",IF(ISNUMBER(SEARCH("TRICLON",L851)),"Triclopyr",IF(ISNUMBER(SEARCH("ABAMECTIN",L851)),"Abamectin",IF(ISNUMBER(SEARCH("ANCOSAR",L851)),"Sodium Hydrogen Methylarsonate",IF(ISNUMBER(SEARCH("PERITO",L851)),"Acephate","FIX IT!")))))</f>
        <v>Sodium Hydrogen Methylarsonate</v>
      </c>
      <c r="Q851" t="s">
        <v>3281</v>
      </c>
      <c r="R851" t="s">
        <v>3198</v>
      </c>
      <c r="S851">
        <f t="shared" si="49"/>
        <v>12.817622950819672</v>
      </c>
      <c r="T851" t="s">
        <v>3259</v>
      </c>
      <c r="U851" t="s">
        <v>3230</v>
      </c>
      <c r="V851" t="s">
        <v>3225</v>
      </c>
    </row>
    <row r="852" spans="1:22" ht="22" customHeight="1" x14ac:dyDescent="0.3">
      <c r="A852" s="5">
        <v>43629</v>
      </c>
      <c r="B852" s="16" t="str">
        <f t="shared" si="47"/>
        <v>June, 2019</v>
      </c>
      <c r="C852" s="16" t="str">
        <f t="shared" si="48"/>
        <v>June, 2019´</v>
      </c>
      <c r="D852" s="6" t="s">
        <v>31</v>
      </c>
      <c r="E852" s="11" t="s">
        <v>3320</v>
      </c>
      <c r="F852" s="6" t="s">
        <v>56</v>
      </c>
      <c r="G852" s="6" t="s">
        <v>656</v>
      </c>
      <c r="H852" s="6" t="s">
        <v>133</v>
      </c>
      <c r="I852" s="6" t="s">
        <v>45</v>
      </c>
      <c r="J852" s="6" t="s">
        <v>34</v>
      </c>
      <c r="K852" s="6" t="s">
        <v>163</v>
      </c>
      <c r="L852" s="6" t="s">
        <v>952</v>
      </c>
      <c r="M852" s="7">
        <v>72640</v>
      </c>
      <c r="N852" s="7">
        <v>72.64</v>
      </c>
      <c r="O852" s="7">
        <v>2404000</v>
      </c>
      <c r="P852" t="s">
        <v>3202</v>
      </c>
      <c r="Q852" t="str">
        <f t="shared" ref="Q852:R852" si="50">VLOOKUP(P852,T:V,2,FALSE)</f>
        <v>Not Identified</v>
      </c>
      <c r="R852" t="str">
        <f t="shared" si="50"/>
        <v>Fungicide</v>
      </c>
      <c r="S852">
        <f t="shared" si="49"/>
        <v>33.094713656387668</v>
      </c>
      <c r="T852" t="s">
        <v>3250</v>
      </c>
      <c r="U852" t="s">
        <v>3248</v>
      </c>
      <c r="V852" t="s">
        <v>3237</v>
      </c>
    </row>
    <row r="853" spans="1:22" ht="22" customHeight="1" x14ac:dyDescent="0.3">
      <c r="A853" s="2">
        <v>43625</v>
      </c>
      <c r="B853" s="16" t="str">
        <f t="shared" si="47"/>
        <v>June, 2019</v>
      </c>
      <c r="C853" s="16" t="str">
        <f t="shared" si="48"/>
        <v>June, 2019´</v>
      </c>
      <c r="D853" s="3" t="s">
        <v>31</v>
      </c>
      <c r="E853" s="11" t="s">
        <v>3320</v>
      </c>
      <c r="F853" s="3" t="s">
        <v>32</v>
      </c>
      <c r="G853" s="3" t="s">
        <v>185</v>
      </c>
      <c r="H853" s="3" t="s">
        <v>122</v>
      </c>
      <c r="I853" s="3" t="s">
        <v>45</v>
      </c>
      <c r="J853" s="3" t="s">
        <v>34</v>
      </c>
      <c r="K853" s="3" t="s">
        <v>187</v>
      </c>
      <c r="L853" s="3" t="s">
        <v>273</v>
      </c>
      <c r="M853" s="4">
        <v>6480</v>
      </c>
      <c r="N853" s="4">
        <v>6.48</v>
      </c>
      <c r="O853" s="4">
        <v>60700</v>
      </c>
      <c r="P853" t="s">
        <v>3211</v>
      </c>
      <c r="Q853" t="str">
        <f t="shared" ref="Q853:R853" si="51">VLOOKUP(P853,T:V,2,FALSE)</f>
        <v>Zartan</v>
      </c>
      <c r="R853" t="str">
        <f t="shared" si="51"/>
        <v>Herbicide</v>
      </c>
      <c r="S853">
        <f t="shared" si="49"/>
        <v>9.3672839506172831</v>
      </c>
      <c r="T853" t="s">
        <v>3207</v>
      </c>
      <c r="U853" t="s">
        <v>3235</v>
      </c>
      <c r="V853" t="s">
        <v>3216</v>
      </c>
    </row>
    <row r="854" spans="1:22" ht="22" customHeight="1" x14ac:dyDescent="0.3">
      <c r="A854" s="5">
        <v>43625</v>
      </c>
      <c r="B854" s="16" t="str">
        <f t="shared" si="47"/>
        <v>June, 2019</v>
      </c>
      <c r="C854" s="16" t="str">
        <f t="shared" si="48"/>
        <v>June, 2019´</v>
      </c>
      <c r="D854" s="6" t="s">
        <v>31</v>
      </c>
      <c r="E854" s="11" t="s">
        <v>3320</v>
      </c>
      <c r="F854" s="6" t="s">
        <v>32</v>
      </c>
      <c r="G854" s="6" t="s">
        <v>185</v>
      </c>
      <c r="H854" s="6" t="s">
        <v>122</v>
      </c>
      <c r="I854" s="6" t="s">
        <v>45</v>
      </c>
      <c r="J854" s="6" t="s">
        <v>34</v>
      </c>
      <c r="K854" s="6" t="s">
        <v>187</v>
      </c>
      <c r="L854" s="6" t="s">
        <v>978</v>
      </c>
      <c r="M854" s="7">
        <v>23100</v>
      </c>
      <c r="N854" s="7">
        <v>23.1</v>
      </c>
      <c r="O854" s="7">
        <v>216000</v>
      </c>
      <c r="P854" t="s">
        <v>3245</v>
      </c>
      <c r="Q854" t="s">
        <v>3244</v>
      </c>
      <c r="R854" t="s">
        <v>3198</v>
      </c>
      <c r="S854">
        <f t="shared" si="49"/>
        <v>9.3506493506493502</v>
      </c>
      <c r="T854" t="s">
        <v>3259</v>
      </c>
      <c r="U854" t="s">
        <v>3230</v>
      </c>
      <c r="V854" t="s">
        <v>3225</v>
      </c>
    </row>
    <row r="855" spans="1:22" ht="22" customHeight="1" x14ac:dyDescent="0.3">
      <c r="A855" s="2">
        <v>43624</v>
      </c>
      <c r="B855" s="16" t="str">
        <f t="shared" si="47"/>
        <v>June, 2019</v>
      </c>
      <c r="C855" s="16" t="str">
        <f t="shared" si="48"/>
        <v>June, 2019´</v>
      </c>
      <c r="D855" s="3" t="s">
        <v>107</v>
      </c>
      <c r="E855" s="11" t="s">
        <v>3320</v>
      </c>
      <c r="F855" s="3" t="s">
        <v>56</v>
      </c>
      <c r="G855" s="3" t="s">
        <v>108</v>
      </c>
      <c r="H855" s="3" t="s">
        <v>133</v>
      </c>
      <c r="I855" s="3" t="s">
        <v>45</v>
      </c>
      <c r="J855" s="3" t="s">
        <v>34</v>
      </c>
      <c r="K855" s="3" t="s">
        <v>1063</v>
      </c>
      <c r="L855" s="3" t="s">
        <v>1064</v>
      </c>
      <c r="M855" s="4">
        <v>22580</v>
      </c>
      <c r="N855" s="4">
        <v>22.58</v>
      </c>
      <c r="O855" s="4">
        <v>500000</v>
      </c>
      <c r="P855" t="str">
        <f>IF(ISNUMBER(SEARCH("BROWSER",L855)),"Picloran",IF(ISNUMBER(SEARCH("NAVIGATOR",L855)),"Picloran",IF(ISNUMBER(SEARCH("BIOZYME",L855)),"Mineral Fertilizer",IF(ISNUMBER(SEARCH("K-FOL",L855)),"Calcium Citrate",IF(ISNUMBER(SEARCH("FOLTRON",L855)),"NPK Fertilizer",IF(ISNUMBER(SEARCH("CYHALOTHRI",L855)),"Cyhalothrin",IF(ISNUMBER(SEARCH("ACEFATO",L855)),"Acephate",IF(ISNUMBER(SEARCH("ACEPHATE",L855)),"Acephate",IF(ISNUMBER(SEARCH("MICROTHIOL",L855)),"Sulfur",IF(ISNUMBER(SEARCH("PROPICONAZOLE",L855)),"Propiconazole",IF(ISNUMBER(SEARCH("METHOMYL",L855)),"Methomyl",IF(ISNUMBER(SEARCH("IMIDACLOPRID",L855)),"Imidacloprid",IF(ISNUMBER(SEARCH("ZONIC",L855)),"Amicarbazone",IF(ISNUMBER(SEARCH("CRESCENDO",L855)),"Triclopyr-Butyric",IF(ISNUMBER(SEARCH("IMAZETHAPYR",L855)),"Imazethapyr",IF(ISNUMBER(SEARCH("TRICLOPYR",L855)),"Triclopyr",IF(ISNUMBER(SEARCH("ISOPROPYLAMINE",L855)),"Isopropylamine",IF(ISNUMBER(SEARCH("ABAMECTIM",L855)),"Abamectin",IF(ISNUMBER(SEARCH("SPERTO",L855)),"Bifenthrin","FIX IT!")))))))))))))))))))</f>
        <v>Cyhalothrin</v>
      </c>
      <c r="Q855" t="s">
        <v>3248</v>
      </c>
      <c r="R855" t="s">
        <v>3237</v>
      </c>
      <c r="S855">
        <f t="shared" si="49"/>
        <v>22.143489813994684</v>
      </c>
      <c r="T855" t="s">
        <v>3207</v>
      </c>
      <c r="U855" t="s">
        <v>3235</v>
      </c>
      <c r="V855" t="s">
        <v>3216</v>
      </c>
    </row>
    <row r="856" spans="1:22" ht="22" customHeight="1" x14ac:dyDescent="0.3">
      <c r="A856" s="5">
        <v>43624</v>
      </c>
      <c r="B856" s="16" t="str">
        <f t="shared" si="47"/>
        <v>June, 2019</v>
      </c>
      <c r="C856" s="16" t="str">
        <f t="shared" si="48"/>
        <v>June, 2019´</v>
      </c>
      <c r="D856" s="6" t="s">
        <v>107</v>
      </c>
      <c r="E856" s="11" t="s">
        <v>3320</v>
      </c>
      <c r="F856" s="6" t="s">
        <v>56</v>
      </c>
      <c r="G856" s="6" t="s">
        <v>108</v>
      </c>
      <c r="H856" s="6" t="s">
        <v>133</v>
      </c>
      <c r="I856" s="6" t="s">
        <v>45</v>
      </c>
      <c r="J856" s="6" t="s">
        <v>34</v>
      </c>
      <c r="K856" s="6" t="s">
        <v>1063</v>
      </c>
      <c r="L856" s="6" t="s">
        <v>1064</v>
      </c>
      <c r="M856" s="7">
        <v>22580</v>
      </c>
      <c r="N856" s="7">
        <v>22.58</v>
      </c>
      <c r="O856" s="7">
        <v>500000</v>
      </c>
      <c r="P856" t="str">
        <f>IF(ISNUMBER(SEARCH("BROWSER",L856)),"Picloran",IF(ISNUMBER(SEARCH("NAVIGATOR",L856)),"Picloran",IF(ISNUMBER(SEARCH("BIOZYME",L856)),"Mineral Fertilizer",IF(ISNUMBER(SEARCH("K-FOL",L856)),"Calcium Citrate",IF(ISNUMBER(SEARCH("FOLTRON",L856)),"NPK Fertilizer",IF(ISNUMBER(SEARCH("CYHALOTHRI",L856)),"Cyhalothrin",IF(ISNUMBER(SEARCH("ACEFATO",L856)),"Acephate",IF(ISNUMBER(SEARCH("ACEPHATE",L856)),"Acephate",IF(ISNUMBER(SEARCH("MICROTHIOL",L856)),"Sulfur",IF(ISNUMBER(SEARCH("PROPICONAZOLE",L856)),"Propiconazole",IF(ISNUMBER(SEARCH("METHOMYL",L856)),"Methomyl",IF(ISNUMBER(SEARCH("IMIDACLOPRID",L856)),"Imidacloprid",IF(ISNUMBER(SEARCH("ZONIC",L856)),"Amicarbazone",IF(ISNUMBER(SEARCH("CRESCENDO",L856)),"Triclopyr-Butyric",IF(ISNUMBER(SEARCH("IMAZETHAPYR",L856)),"Imazethapyr",IF(ISNUMBER(SEARCH("TRICLOPYR",L856)),"Triclopyr",IF(ISNUMBER(SEARCH("ISOPROPYLAMINE",L856)),"Isopropylamine",IF(ISNUMBER(SEARCH("ABAMECTIM",L856)),"Abamectin",IF(ISNUMBER(SEARCH("SPERTO",L856)),"Bifenthrin","FIX IT!")))))))))))))))))))</f>
        <v>Cyhalothrin</v>
      </c>
      <c r="Q856" t="s">
        <v>3248</v>
      </c>
      <c r="R856" t="s">
        <v>3237</v>
      </c>
      <c r="S856">
        <f t="shared" si="49"/>
        <v>22.143489813994684</v>
      </c>
      <c r="T856" t="s">
        <v>3207</v>
      </c>
      <c r="U856" t="s">
        <v>3235</v>
      </c>
      <c r="V856" t="s">
        <v>3216</v>
      </c>
    </row>
    <row r="857" spans="1:22" ht="22" customHeight="1" x14ac:dyDescent="0.3">
      <c r="A857" s="2">
        <v>43624</v>
      </c>
      <c r="B857" s="16" t="str">
        <f t="shared" si="47"/>
        <v>June, 2019</v>
      </c>
      <c r="C857" s="16" t="str">
        <f t="shared" si="48"/>
        <v>June, 2019´</v>
      </c>
      <c r="D857" s="3" t="s">
        <v>31</v>
      </c>
      <c r="E857" s="11" t="s">
        <v>3320</v>
      </c>
      <c r="F857" s="3" t="s">
        <v>32</v>
      </c>
      <c r="G857" s="3" t="s">
        <v>200</v>
      </c>
      <c r="H857" s="3" t="s">
        <v>133</v>
      </c>
      <c r="I857" s="3" t="s">
        <v>45</v>
      </c>
      <c r="J857" s="3" t="s">
        <v>34</v>
      </c>
      <c r="K857" s="3" t="s">
        <v>145</v>
      </c>
      <c r="L857" s="3" t="s">
        <v>1065</v>
      </c>
      <c r="M857" s="4">
        <v>19520</v>
      </c>
      <c r="N857" s="4">
        <v>19.52</v>
      </c>
      <c r="O857" s="4">
        <v>341000</v>
      </c>
      <c r="P857" t="str">
        <f>IF(ISNUMBER(SEARCH("BROWSER",L857)),"Picloran",IF(ISNUMBER(SEARCH("NAVIGATOR",L857)),"Picloran",IF(ISNUMBER(SEARCH("BIOZYME",L857)),"Mineral Fertilizer",IF(ISNUMBER(SEARCH("K-FOL",L857)),"Calcium Citrate",IF(ISNUMBER(SEARCH("FOLTRON",L857)),"NPK Fertilizer",IF(ISNUMBER(SEARCH("CYHALOTHRI",L857)),"Cyhalothrin",IF(ISNUMBER(SEARCH("ACEFATO",L857)),"Acephate",IF(ISNUMBER(SEARCH("ACEPHATE",L857)),"Acephate",IF(ISNUMBER(SEARCH("MICROTHIOL",L857)),"Sulfur",IF(ISNUMBER(SEARCH("PROPICONAZOLE",L857)),"Propiconazole",IF(ISNUMBER(SEARCH("METHOMYL",L857)),"Methomyl",IF(ISNUMBER(SEARCH("IMIDACLOPRID",L857)),"Imidacloprid",IF(ISNUMBER(SEARCH("ZONIC",L857)),"Amicarbazone",IF(ISNUMBER(SEARCH("CRESCENDO",L857)),"Triclopyr-Butyric",IF(ISNUMBER(SEARCH("IMAZETHAPYR",L857)),"Imazethapyr",IF(ISNUMBER(SEARCH("TRICLOPYR",L857)),"Triclopyr",IF(ISNUMBER(SEARCH("ISOPROPYLAMINE",L857)),"Isopropylamine",IF(ISNUMBER(SEARCH("ABAMECTIM",L857)),"Abamectin",IF(ISNUMBER(SEARCH("SPERTO",L857)),"Bifenthrin","FIX IT!")))))))))))))))))))</f>
        <v>Bifenthrin</v>
      </c>
      <c r="Q857" t="s">
        <v>3238</v>
      </c>
      <c r="R857" t="s">
        <v>3243</v>
      </c>
      <c r="S857">
        <f t="shared" si="49"/>
        <v>17.469262295081968</v>
      </c>
      <c r="T857" t="s">
        <v>3250</v>
      </c>
      <c r="U857" t="s">
        <v>3248</v>
      </c>
      <c r="V857" t="s">
        <v>3237</v>
      </c>
    </row>
    <row r="858" spans="1:22" ht="22" customHeight="1" x14ac:dyDescent="0.3">
      <c r="A858" s="5">
        <v>43624</v>
      </c>
      <c r="B858" s="16" t="str">
        <f t="shared" si="47"/>
        <v>June, 2019</v>
      </c>
      <c r="C858" s="16" t="str">
        <f t="shared" si="48"/>
        <v>June, 2019´</v>
      </c>
      <c r="D858" s="6" t="s">
        <v>31</v>
      </c>
      <c r="E858" s="11" t="s">
        <v>3320</v>
      </c>
      <c r="F858" s="6" t="s">
        <v>56</v>
      </c>
      <c r="G858" s="6" t="s">
        <v>755</v>
      </c>
      <c r="H858" s="6" t="s">
        <v>133</v>
      </c>
      <c r="I858" s="6" t="s">
        <v>45</v>
      </c>
      <c r="J858" s="6" t="s">
        <v>34</v>
      </c>
      <c r="K858" s="6" t="s">
        <v>187</v>
      </c>
      <c r="L858" s="6" t="s">
        <v>1066</v>
      </c>
      <c r="M858" s="7">
        <v>17647</v>
      </c>
      <c r="N858" s="7">
        <v>17.649999999999999</v>
      </c>
      <c r="O858" s="7">
        <v>126000</v>
      </c>
      <c r="P858" t="s">
        <v>3204</v>
      </c>
      <c r="Q858" t="s">
        <v>3227</v>
      </c>
      <c r="R858" t="s">
        <v>3198</v>
      </c>
      <c r="S858">
        <f t="shared" si="49"/>
        <v>7.1400238000793337</v>
      </c>
      <c r="T858" t="s">
        <v>3273</v>
      </c>
      <c r="U858" t="s">
        <v>3274</v>
      </c>
      <c r="V858" t="s">
        <v>3275</v>
      </c>
    </row>
    <row r="859" spans="1:22" ht="22" customHeight="1" x14ac:dyDescent="0.3">
      <c r="A859" s="2">
        <v>43624</v>
      </c>
      <c r="B859" s="16" t="str">
        <f t="shared" si="47"/>
        <v>June, 2019</v>
      </c>
      <c r="C859" s="16" t="str">
        <f t="shared" si="48"/>
        <v>June, 2019´</v>
      </c>
      <c r="D859" s="3" t="s">
        <v>107</v>
      </c>
      <c r="E859" s="11" t="s">
        <v>3320</v>
      </c>
      <c r="F859" s="3" t="s">
        <v>56</v>
      </c>
      <c r="G859" s="3" t="s">
        <v>108</v>
      </c>
      <c r="H859" s="3" t="s">
        <v>133</v>
      </c>
      <c r="I859" s="3" t="s">
        <v>45</v>
      </c>
      <c r="J859" s="3" t="s">
        <v>34</v>
      </c>
      <c r="K859" s="3" t="s">
        <v>1063</v>
      </c>
      <c r="L859" s="3" t="s">
        <v>1067</v>
      </c>
      <c r="M859" s="4">
        <v>22580</v>
      </c>
      <c r="N859" s="4">
        <v>22.58</v>
      </c>
      <c r="O859" s="4">
        <v>500000</v>
      </c>
      <c r="P859" t="str">
        <f>IF(ISNUMBER(SEARCH("BROWSER",L859)),"Picloran",IF(ISNUMBER(SEARCH("NAVIGATOR",L859)),"Picloran",IF(ISNUMBER(SEARCH("BIOZYME",L859)),"Mineral Fertilizer",IF(ISNUMBER(SEARCH("K-FOL",L859)),"Calcium Citrate",IF(ISNUMBER(SEARCH("FOLTRON",L859)),"NPK Fertilizer",IF(ISNUMBER(SEARCH("CYHALOTHRI",L859)),"Cyhalothrin",IF(ISNUMBER(SEARCH("ACEFATO",L859)),"Acephate",IF(ISNUMBER(SEARCH("ACEPHATE",L859)),"Acephate",IF(ISNUMBER(SEARCH("MICROTHIOL",L859)),"Sulfur",IF(ISNUMBER(SEARCH("PROPICONAZOLE",L859)),"Propiconazole",IF(ISNUMBER(SEARCH("METHOMYL",L859)),"Methomyl",IF(ISNUMBER(SEARCH("IMIDACLOPRID",L859)),"Imidacloprid",IF(ISNUMBER(SEARCH("ZONIC",L859)),"Amicarbazone",IF(ISNUMBER(SEARCH("CRESCENDO",L859)),"Triclopyr-Butyric",IF(ISNUMBER(SEARCH("IMAZETHAPYR",L859)),"Imazethapyr",IF(ISNUMBER(SEARCH("TRICLOPYR",L859)),"Triclopyr",IF(ISNUMBER(SEARCH("ISOPROPYLAMINE",L859)),"Isopropylamine",IF(ISNUMBER(SEARCH("ABAMECTIM",L859)),"Abamectin",IF(ISNUMBER(SEARCH("SPERTO",L859)),"Bifenthrin","FIX IT!")))))))))))))))))))</f>
        <v>Cyhalothrin</v>
      </c>
      <c r="Q859" t="s">
        <v>3248</v>
      </c>
      <c r="R859" t="s">
        <v>3237</v>
      </c>
      <c r="S859">
        <f t="shared" si="49"/>
        <v>22.143489813994684</v>
      </c>
      <c r="T859" t="s">
        <v>3297</v>
      </c>
      <c r="U859" t="s">
        <v>3281</v>
      </c>
      <c r="V859" t="s">
        <v>3198</v>
      </c>
    </row>
    <row r="860" spans="1:22" ht="22" customHeight="1" x14ac:dyDescent="0.3">
      <c r="A860" s="5">
        <v>43619</v>
      </c>
      <c r="B860" s="16" t="str">
        <f t="shared" si="47"/>
        <v>June, 2019</v>
      </c>
      <c r="C860" s="16" t="str">
        <f t="shared" si="48"/>
        <v>June, 2019´</v>
      </c>
      <c r="D860" s="6" t="s">
        <v>126</v>
      </c>
      <c r="E860" s="11" t="s">
        <v>3320</v>
      </c>
      <c r="F860" s="6" t="s">
        <v>56</v>
      </c>
      <c r="G860" s="6" t="s">
        <v>160</v>
      </c>
      <c r="H860" s="6" t="s">
        <v>122</v>
      </c>
      <c r="I860" s="6" t="s">
        <v>45</v>
      </c>
      <c r="J860" s="6" t="s">
        <v>34</v>
      </c>
      <c r="K860" s="6" t="s">
        <v>163</v>
      </c>
      <c r="L860" s="6" t="s">
        <v>400</v>
      </c>
      <c r="M860" s="7">
        <v>7462</v>
      </c>
      <c r="N860" s="7">
        <v>7.46</v>
      </c>
      <c r="O860" s="7">
        <v>131000</v>
      </c>
      <c r="P860" t="s">
        <v>3222</v>
      </c>
      <c r="Q860" t="str">
        <f>VLOOKUP(P860,T:V,2,FALSE)</f>
        <v>Not Identified</v>
      </c>
      <c r="R860" t="str">
        <f>VLOOKUP(Q860,U:W,2,FALSE)</f>
        <v>Fungicide</v>
      </c>
      <c r="S860">
        <f t="shared" si="49"/>
        <v>17.555615116590726</v>
      </c>
      <c r="T860" t="s">
        <v>3220</v>
      </c>
      <c r="U860" t="s">
        <v>3215</v>
      </c>
      <c r="V860" t="s">
        <v>3198</v>
      </c>
    </row>
    <row r="861" spans="1:22" ht="22" customHeight="1" x14ac:dyDescent="0.3">
      <c r="A861" s="2">
        <v>43619</v>
      </c>
      <c r="B861" s="16" t="str">
        <f t="shared" si="47"/>
        <v>June, 2019</v>
      </c>
      <c r="C861" s="16" t="str">
        <f t="shared" si="48"/>
        <v>June, 2019´</v>
      </c>
      <c r="D861" s="3" t="s">
        <v>31</v>
      </c>
      <c r="E861" s="11" t="s">
        <v>3320</v>
      </c>
      <c r="F861" s="3" t="s">
        <v>32</v>
      </c>
      <c r="G861" s="3" t="s">
        <v>325</v>
      </c>
      <c r="H861" s="3" t="s">
        <v>122</v>
      </c>
      <c r="I861" s="3" t="s">
        <v>45</v>
      </c>
      <c r="J861" s="3" t="s">
        <v>34</v>
      </c>
      <c r="K861" s="3" t="s">
        <v>187</v>
      </c>
      <c r="L861" s="3" t="s">
        <v>1068</v>
      </c>
      <c r="M861" s="4">
        <v>44100</v>
      </c>
      <c r="N861" s="4">
        <v>44.1</v>
      </c>
      <c r="O861" s="4">
        <v>413000</v>
      </c>
      <c r="P861" t="str">
        <f>IF(ISNUMBER(SEARCH("DIZONE",L861)),"Diuron",IF(ISNUMBER(SEARCH("GLUFOSINATE",L861)),"Glufosinate",IF(ISNUMBER(SEARCH("LAVA",L861)),"Tebuthiuron",IF(ISNUMBER(SEARCH("CARTAP",L861)),"Cartap Hydrochloride",IF(ISNUMBER(SEARCH("ZARTAN",L861)),"Metsulfuron",IF(ISNUMBER(SEARCH("METSULFURON",L861)),"Metsulfuron",IF(ISNUMBER(SEARCH("CHLORFLUAZURON",L861)),"Chlorfluazuron",IF(ISNUMBER(SEARCH("OMITE",L861)),"Propargite",IF(ISNUMBER(SEARCH("ORIS",L861)),"Amicarbazone",IF(ISNUMBER(SEARCH("AMICARBAZONE",L861)),"Amicarbazone",IF(ISNUMBER(SEARCH("2,4-D",L861)),"2,4-Dichlorophenoxyacetic Acid",IF(ISNUMBER(SEARCH("GLYPHOSATE",L861)),"Glyphosate",IF(ISNUMBER(SEARCH("FOMESAFEN",L861)),"Fomesafen","FIX IT!")))))))))))))</f>
        <v>Fomesafen</v>
      </c>
      <c r="Q861" t="s">
        <v>3215</v>
      </c>
      <c r="R861" t="s">
        <v>3198</v>
      </c>
      <c r="S861">
        <f t="shared" si="49"/>
        <v>9.3650793650793656</v>
      </c>
      <c r="T861" t="s">
        <v>3208</v>
      </c>
      <c r="U861" t="s">
        <v>3215</v>
      </c>
      <c r="V861" t="s">
        <v>3216</v>
      </c>
    </row>
    <row r="862" spans="1:22" ht="22" customHeight="1" x14ac:dyDescent="0.3">
      <c r="A862" s="5">
        <v>43619</v>
      </c>
      <c r="B862" s="16" t="str">
        <f t="shared" si="47"/>
        <v>June, 2019</v>
      </c>
      <c r="C862" s="16" t="str">
        <f t="shared" si="48"/>
        <v>June, 2019´</v>
      </c>
      <c r="D862" s="6" t="s">
        <v>31</v>
      </c>
      <c r="E862" s="11" t="s">
        <v>3320</v>
      </c>
      <c r="F862" s="6" t="s">
        <v>32</v>
      </c>
      <c r="G862" s="6" t="s">
        <v>200</v>
      </c>
      <c r="H862" s="6" t="s">
        <v>133</v>
      </c>
      <c r="I862" s="6" t="s">
        <v>45</v>
      </c>
      <c r="J862" s="6" t="s">
        <v>34</v>
      </c>
      <c r="K862" s="6" t="s">
        <v>145</v>
      </c>
      <c r="L862" s="6" t="s">
        <v>1069</v>
      </c>
      <c r="M862" s="7">
        <v>23100</v>
      </c>
      <c r="N862" s="7">
        <v>23.1</v>
      </c>
      <c r="O862" s="7">
        <v>403000</v>
      </c>
      <c r="P862" t="str">
        <f>IF(ISNUMBER(SEARCH("BROWSER",L862)),"Picloran",IF(ISNUMBER(SEARCH("NAVIGATOR",L862)),"Picloran",IF(ISNUMBER(SEARCH("BIOZYME",L862)),"Mineral Fertilizer",IF(ISNUMBER(SEARCH("K-FOL",L862)),"Calcium Citrate",IF(ISNUMBER(SEARCH("FOLTRON",L862)),"NPK Fertilizer",IF(ISNUMBER(SEARCH("CYHALOTHRI",L862)),"Cyhalothrin",IF(ISNUMBER(SEARCH("ACEFATO",L862)),"Acephate",IF(ISNUMBER(SEARCH("ACEPHATE",L862)),"Acephate",IF(ISNUMBER(SEARCH("MICROTHIOL",L862)),"Sulfur",IF(ISNUMBER(SEARCH("PROPICONAZOLE",L862)),"Propiconazole",IF(ISNUMBER(SEARCH("METHOMYL",L862)),"Methomyl",IF(ISNUMBER(SEARCH("IMIDACLOPRID",L862)),"Imidacloprid",IF(ISNUMBER(SEARCH("ZONIC",L862)),"Amicarbazone",IF(ISNUMBER(SEARCH("CRESCENDO",L862)),"Triclopyr-Butyric",IF(ISNUMBER(SEARCH("IMAZETHAPYR",L862)),"Imazethapyr",IF(ISNUMBER(SEARCH("TRICLOPYR",L862)),"Triclopyr",IF(ISNUMBER(SEARCH("ISOPROPYLAMINE",L862)),"Isopropylamine",IF(ISNUMBER(SEARCH("ABAMECTIM",L862)),"Abamectin",IF(ISNUMBER(SEARCH("SPERTO",L862)),"Bifenthrin","FIX IT!")))))))))))))))))))</f>
        <v>Bifenthrin</v>
      </c>
      <c r="Q862" t="s">
        <v>3238</v>
      </c>
      <c r="R862" t="s">
        <v>3243</v>
      </c>
      <c r="S862">
        <f t="shared" si="49"/>
        <v>17.445887445887447</v>
      </c>
      <c r="T862" t="s">
        <v>3226</v>
      </c>
      <c r="U862" t="s">
        <v>3261</v>
      </c>
      <c r="V862" t="s">
        <v>3243</v>
      </c>
    </row>
    <row r="863" spans="1:22" ht="22" customHeight="1" x14ac:dyDescent="0.3">
      <c r="A863" s="2">
        <v>43619</v>
      </c>
      <c r="B863" s="16" t="str">
        <f t="shared" si="47"/>
        <v>June, 2019</v>
      </c>
      <c r="C863" s="16" t="str">
        <f t="shared" si="48"/>
        <v>June, 2019´</v>
      </c>
      <c r="D863" s="3" t="s">
        <v>107</v>
      </c>
      <c r="E863" s="11" t="s">
        <v>3320</v>
      </c>
      <c r="F863" s="3" t="s">
        <v>56</v>
      </c>
      <c r="G863" s="3" t="s">
        <v>108</v>
      </c>
      <c r="H863" s="3" t="s">
        <v>133</v>
      </c>
      <c r="I863" s="3" t="s">
        <v>45</v>
      </c>
      <c r="J863" s="3" t="s">
        <v>34</v>
      </c>
      <c r="K863" s="3" t="s">
        <v>1063</v>
      </c>
      <c r="L863" s="3" t="s">
        <v>1070</v>
      </c>
      <c r="M863" s="4">
        <v>22580</v>
      </c>
      <c r="N863" s="4">
        <v>22.58</v>
      </c>
      <c r="O863" s="4">
        <v>500000</v>
      </c>
      <c r="P863" t="str">
        <f>IF(ISNUMBER(SEARCH("BROWSER",L863)),"Picloran",IF(ISNUMBER(SEARCH("NAVIGATOR",L863)),"Picloran",IF(ISNUMBER(SEARCH("BIOZYME",L863)),"Mineral Fertilizer",IF(ISNUMBER(SEARCH("K-FOL",L863)),"Calcium Citrate",IF(ISNUMBER(SEARCH("FOLTRON",L863)),"NPK Fertilizer",IF(ISNUMBER(SEARCH("CYHALOTHRI",L863)),"Cyhalothrin",IF(ISNUMBER(SEARCH("ACEFATO",L863)),"Acephate",IF(ISNUMBER(SEARCH("ACEPHATE",L863)),"Acephate",IF(ISNUMBER(SEARCH("MICROTHIOL",L863)),"Sulfur",IF(ISNUMBER(SEARCH("PROPICONAZOLE",L863)),"Propiconazole",IF(ISNUMBER(SEARCH("METHOMYL",L863)),"Methomyl",IF(ISNUMBER(SEARCH("IMIDACLOPRID",L863)),"Imidacloprid",IF(ISNUMBER(SEARCH("ZONIC",L863)),"Amicarbazone",IF(ISNUMBER(SEARCH("CRESCENDO",L863)),"Triclopyr-Butyric",IF(ISNUMBER(SEARCH("IMAZETHAPYR",L863)),"Imazethapyr",IF(ISNUMBER(SEARCH("TRICLOPYR",L863)),"Triclopyr",IF(ISNUMBER(SEARCH("ISOPROPYLAMINE",L863)),"Isopropylamine",IF(ISNUMBER(SEARCH("ABAMECTIM",L863)),"Abamectin",IF(ISNUMBER(SEARCH("SPERTO",L863)),"Bifenthrin","FIX IT!")))))))))))))))))))</f>
        <v>Cyhalothrin</v>
      </c>
      <c r="Q863" t="s">
        <v>3248</v>
      </c>
      <c r="R863" t="s">
        <v>3237</v>
      </c>
      <c r="S863">
        <f t="shared" si="49"/>
        <v>22.143489813994684</v>
      </c>
      <c r="T863" t="s">
        <v>3293</v>
      </c>
      <c r="U863" t="s">
        <v>3215</v>
      </c>
      <c r="V863" t="s">
        <v>3242</v>
      </c>
    </row>
    <row r="864" spans="1:22" ht="22" customHeight="1" x14ac:dyDescent="0.3">
      <c r="A864" s="5">
        <v>43619</v>
      </c>
      <c r="B864" s="16" t="str">
        <f t="shared" si="47"/>
        <v>June, 2019</v>
      </c>
      <c r="C864" s="16" t="str">
        <f t="shared" si="48"/>
        <v>June, 2019´</v>
      </c>
      <c r="D864" s="6" t="s">
        <v>31</v>
      </c>
      <c r="E864" s="11" t="s">
        <v>3320</v>
      </c>
      <c r="F864" s="6" t="s">
        <v>56</v>
      </c>
      <c r="G864" s="6" t="s">
        <v>127</v>
      </c>
      <c r="H864" s="6" t="s">
        <v>122</v>
      </c>
      <c r="I864" s="6" t="s">
        <v>45</v>
      </c>
      <c r="J864" s="6" t="s">
        <v>34</v>
      </c>
      <c r="K864" s="6" t="s">
        <v>318</v>
      </c>
      <c r="L864" s="6" t="s">
        <v>1071</v>
      </c>
      <c r="M864" s="7">
        <v>120600</v>
      </c>
      <c r="N864" s="7">
        <v>120.6</v>
      </c>
      <c r="O864" s="7">
        <v>563000</v>
      </c>
      <c r="P864" t="str">
        <f>IF(ISNUMBER(SEARCH("DIZONE",L864)),"Diuron",IF(ISNUMBER(SEARCH("GLUFOSINATE",L864)),"Glufosinate",IF(ISNUMBER(SEARCH("LAVA",L864)),"Tebuthiuron",IF(ISNUMBER(SEARCH("CARTAP",L864)),"Cartap Hydrochloride",IF(ISNUMBER(SEARCH("ZARTAN",L864)),"Metsulfuron",IF(ISNUMBER(SEARCH("METSULFURON",L864)),"Metsulfuron",IF(ISNUMBER(SEARCH("CHLORFLUAZURON",L864)),"Chlorfluazuron",IF(ISNUMBER(SEARCH("OMITE",L864)),"Propargite",IF(ISNUMBER(SEARCH("ORIS",L864)),"Amicarbazone",IF(ISNUMBER(SEARCH("AMICARBAZONE",L864)),"Amicarbazone",IF(ISNUMBER(SEARCH("2,4-D",L864)),"2,4-Dichlorophenoxyacetic Acid",IF(ISNUMBER(SEARCH("GLYPHOSATE",L864)),"Glyphosate",IF(ISNUMBER(SEARCH("FOMESAFEN",L864)),"Fomesafen","FIX IT!")))))))))))))</f>
        <v>Glyphosate</v>
      </c>
      <c r="Q864" t="s">
        <v>3218</v>
      </c>
      <c r="R864" t="s">
        <v>3198</v>
      </c>
      <c r="S864">
        <f t="shared" si="49"/>
        <v>4.6683250414593696</v>
      </c>
      <c r="T864" t="s">
        <v>3199</v>
      </c>
      <c r="U864" t="s">
        <v>3268</v>
      </c>
      <c r="V864" t="s">
        <v>3243</v>
      </c>
    </row>
    <row r="865" spans="1:22" ht="22" customHeight="1" x14ac:dyDescent="0.3">
      <c r="A865" s="2">
        <v>43619</v>
      </c>
      <c r="B865" s="16" t="str">
        <f t="shared" si="47"/>
        <v>June, 2019</v>
      </c>
      <c r="C865" s="16" t="str">
        <f t="shared" si="48"/>
        <v>June, 2019´</v>
      </c>
      <c r="D865" s="3" t="s">
        <v>31</v>
      </c>
      <c r="E865" s="11" t="s">
        <v>3320</v>
      </c>
      <c r="F865" s="3" t="s">
        <v>56</v>
      </c>
      <c r="G865" s="3" t="s">
        <v>127</v>
      </c>
      <c r="H865" s="3" t="s">
        <v>122</v>
      </c>
      <c r="I865" s="3" t="s">
        <v>45</v>
      </c>
      <c r="J865" s="3" t="s">
        <v>34</v>
      </c>
      <c r="K865" s="3" t="s">
        <v>318</v>
      </c>
      <c r="L865" s="3" t="s">
        <v>1072</v>
      </c>
      <c r="M865" s="4">
        <v>241200</v>
      </c>
      <c r="N865" s="4">
        <v>241.2</v>
      </c>
      <c r="O865" s="4">
        <v>1126000</v>
      </c>
      <c r="P865" t="str">
        <f>IF(ISNUMBER(SEARCH("DIZONE",L865)),"Diuron",IF(ISNUMBER(SEARCH("GLUFOSINATE",L865)),"Glufosinate",IF(ISNUMBER(SEARCH("LAVA",L865)),"Tebuthiuron",IF(ISNUMBER(SEARCH("CARTAP",L865)),"Cartap Hydrochloride",IF(ISNUMBER(SEARCH("ZARTAN",L865)),"Metsulfuron",IF(ISNUMBER(SEARCH("METSULFURON",L865)),"Metsulfuron",IF(ISNUMBER(SEARCH("CHLORFLUAZURON",L865)),"Chlorfluazuron",IF(ISNUMBER(SEARCH("OMITE",L865)),"Propargite",IF(ISNUMBER(SEARCH("ORIS",L865)),"Amicarbazone",IF(ISNUMBER(SEARCH("AMICARBAZONE",L865)),"Amicarbazone",IF(ISNUMBER(SEARCH("2,4-D",L865)),"2,4-Dichlorophenoxyacetic Acid",IF(ISNUMBER(SEARCH("GLYPHOSATE",L865)),"Glyphosate",IF(ISNUMBER(SEARCH("FOMESAFEN",L865)),"Fomesafen","FIX IT!")))))))))))))</f>
        <v>Glyphosate</v>
      </c>
      <c r="Q865" t="s">
        <v>3218</v>
      </c>
      <c r="R865" t="s">
        <v>3198</v>
      </c>
      <c r="S865">
        <f t="shared" si="49"/>
        <v>4.6683250414593696</v>
      </c>
      <c r="T865" t="s">
        <v>3207</v>
      </c>
      <c r="U865" t="s">
        <v>3235</v>
      </c>
      <c r="V865" t="s">
        <v>3216</v>
      </c>
    </row>
    <row r="866" spans="1:22" ht="22" customHeight="1" x14ac:dyDescent="0.3">
      <c r="A866" s="5">
        <v>43618</v>
      </c>
      <c r="B866" s="16" t="str">
        <f t="shared" si="47"/>
        <v>June, 2019</v>
      </c>
      <c r="C866" s="16" t="str">
        <f t="shared" si="48"/>
        <v>June, 2019´</v>
      </c>
      <c r="D866" s="6" t="s">
        <v>31</v>
      </c>
      <c r="E866" s="11" t="s">
        <v>3320</v>
      </c>
      <c r="F866" s="6" t="s">
        <v>56</v>
      </c>
      <c r="G866" s="6" t="s">
        <v>127</v>
      </c>
      <c r="H866" s="6" t="s">
        <v>122</v>
      </c>
      <c r="I866" s="6" t="s">
        <v>45</v>
      </c>
      <c r="J866" s="6" t="s">
        <v>34</v>
      </c>
      <c r="K866" s="6" t="s">
        <v>143</v>
      </c>
      <c r="L866" s="6" t="s">
        <v>1073</v>
      </c>
      <c r="M866" s="7">
        <v>21600</v>
      </c>
      <c r="N866" s="7">
        <v>21.6</v>
      </c>
      <c r="O866" s="7">
        <v>173000</v>
      </c>
      <c r="P866" t="str">
        <f>IF(ISNUMBER(SEARCH("BROWSER",L866)),"Picloran",IF(ISNUMBER(SEARCH("NAVIGATOR",L866)),"Picloran",IF(ISNUMBER(SEARCH("BIOZYME",L866)),"Mineral Fertilizer",IF(ISNUMBER(SEARCH("K-FOL",L866)),"Calcium Citrate",IF(ISNUMBER(SEARCH("FOLTRON",L866)),"NPK Fertilizer",IF(ISNUMBER(SEARCH("CYHALOTHRI",L866)),"Cyhalothrin",IF(ISNUMBER(SEARCH("ACEFATO",L866)),"Acephate",IF(ISNUMBER(SEARCH("ACEPHATE",L866)),"Acephate",IF(ISNUMBER(SEARCH("MICROTHIOL",L866)),"Sulfur",IF(ISNUMBER(SEARCH("PROPICONAZOLE",L866)),"Propiconazole",IF(ISNUMBER(SEARCH("METHOMYL",L866)),"Methomyl",IF(ISNUMBER(SEARCH("IMIDACLOPRID",L866)),"Imidacloprid",IF(ISNUMBER(SEARCH("ZONIC",L866)),"Amicarbazone",IF(ISNUMBER(SEARCH("CRESCENDO",L866)),"Triclopyr-Butyric",IF(ISNUMBER(SEARCH("IMAZETHAPYR",L866)),"Imazethapyr",IF(ISNUMBER(SEARCH("TRICLOPYR",L866)),"Triclopyr",IF(ISNUMBER(SEARCH("ISOPROPYLAMINE",L866)),"Isopropylamine",IF(ISNUMBER(SEARCH("ABAMECTIM",L866)),"Abamectin",IF(ISNUMBER(SEARCH("SPERTO",L866)),"Bifenthrin","FIX IT!")))))))))))))))))))</f>
        <v>Methomyl</v>
      </c>
      <c r="Q866" t="s">
        <v>3215</v>
      </c>
      <c r="R866" t="s">
        <v>3243</v>
      </c>
      <c r="S866">
        <f t="shared" si="49"/>
        <v>8.0092592592592595</v>
      </c>
      <c r="T866" t="s">
        <v>3259</v>
      </c>
      <c r="U866" t="s">
        <v>3230</v>
      </c>
      <c r="V866" t="s">
        <v>3225</v>
      </c>
    </row>
    <row r="867" spans="1:22" ht="22" customHeight="1" x14ac:dyDescent="0.3">
      <c r="A867" s="2">
        <v>43618</v>
      </c>
      <c r="B867" s="16" t="str">
        <f t="shared" si="47"/>
        <v>June, 2019</v>
      </c>
      <c r="C867" s="16" t="str">
        <f t="shared" si="48"/>
        <v>June, 2019´</v>
      </c>
      <c r="D867" s="3" t="s">
        <v>31</v>
      </c>
      <c r="E867" s="11" t="s">
        <v>3320</v>
      </c>
      <c r="F867" s="3" t="s">
        <v>32</v>
      </c>
      <c r="G867" s="3" t="s">
        <v>185</v>
      </c>
      <c r="H867" s="3" t="s">
        <v>122</v>
      </c>
      <c r="I867" s="3" t="s">
        <v>45</v>
      </c>
      <c r="J867" s="3" t="s">
        <v>34</v>
      </c>
      <c r="K867" s="3" t="s">
        <v>187</v>
      </c>
      <c r="L867" s="3" t="s">
        <v>1074</v>
      </c>
      <c r="M867" s="4">
        <v>6480</v>
      </c>
      <c r="N867" s="4">
        <v>6.48</v>
      </c>
      <c r="O867" s="4">
        <v>60700</v>
      </c>
      <c r="P867" t="s">
        <v>3211</v>
      </c>
      <c r="Q867" t="s">
        <v>3270</v>
      </c>
      <c r="R867" t="s">
        <v>3198</v>
      </c>
      <c r="S867">
        <f t="shared" si="49"/>
        <v>9.3672839506172831</v>
      </c>
      <c r="T867" t="s">
        <v>3202</v>
      </c>
      <c r="U867" t="s">
        <v>3215</v>
      </c>
      <c r="V867" t="s">
        <v>3216</v>
      </c>
    </row>
    <row r="868" spans="1:22" ht="22" customHeight="1" x14ac:dyDescent="0.3">
      <c r="A868" s="5">
        <v>43618</v>
      </c>
      <c r="B868" s="16" t="str">
        <f t="shared" si="47"/>
        <v>June, 2019</v>
      </c>
      <c r="C868" s="16" t="str">
        <f t="shared" si="48"/>
        <v>June, 2019´</v>
      </c>
      <c r="D868" s="6" t="s">
        <v>31</v>
      </c>
      <c r="E868" s="11" t="s">
        <v>3320</v>
      </c>
      <c r="F868" s="6" t="s">
        <v>56</v>
      </c>
      <c r="G868" s="6" t="s">
        <v>944</v>
      </c>
      <c r="H868" s="6" t="s">
        <v>122</v>
      </c>
      <c r="I868" s="6" t="s">
        <v>45</v>
      </c>
      <c r="J868" s="6" t="s">
        <v>34</v>
      </c>
      <c r="K868" s="6" t="s">
        <v>361</v>
      </c>
      <c r="L868" s="6" t="s">
        <v>1075</v>
      </c>
      <c r="M868" s="7">
        <v>26400</v>
      </c>
      <c r="N868" s="7">
        <v>26.4</v>
      </c>
      <c r="O868" s="7">
        <v>219000</v>
      </c>
      <c r="P868" t="str">
        <f>IF(ISNUMBER(SEARCH("THIRAM",L868)),"Thiram",IF(ISNUMBER(SEARCH("TEBUCONAZOLE",L868)),"Tebuconazole",IF(ISNUMBER(SEARCH("DIMETHYLAMINE",L868)),"Dimethylamine",IF(ISNUMBER(SEARCH("TRINCA",L868)),"Cyhalothrin",IF(ISNUMBER(SEARCH("CYHALOT",L868)),"Cyhalothrin",IF(ISNUMBER(SEARCH("PICLORAM",L868)),"Picloran",IF(ISNUMBER(SEARCH("PROPARGITE",L868)),"Propargite",IF(ISNUMBER(SEARCH("OMEGA",L868)),"Fertilizer",IF(ISNUMBER(SEARCH("ARTYS",L868)),"Dimethylamine",IF(ISNUMBER(SEARCH("ORTHOCIDE",L868)),"Captan","FIX IT!"))))))))))</f>
        <v>Tebuconazole</v>
      </c>
      <c r="Q868" t="s">
        <v>3284</v>
      </c>
      <c r="R868" t="s">
        <v>3242</v>
      </c>
      <c r="S868">
        <f t="shared" si="49"/>
        <v>8.295454545454545</v>
      </c>
      <c r="T868" t="s">
        <v>3297</v>
      </c>
      <c r="U868" t="s">
        <v>3281</v>
      </c>
      <c r="V868" t="s">
        <v>3198</v>
      </c>
    </row>
    <row r="869" spans="1:22" ht="22" customHeight="1" x14ac:dyDescent="0.3">
      <c r="A869" s="2">
        <v>43618</v>
      </c>
      <c r="B869" s="16" t="str">
        <f t="shared" si="47"/>
        <v>June, 2019</v>
      </c>
      <c r="C869" s="16" t="str">
        <f t="shared" si="48"/>
        <v>June, 2019´</v>
      </c>
      <c r="D869" s="3" t="s">
        <v>31</v>
      </c>
      <c r="E869" s="11" t="s">
        <v>3320</v>
      </c>
      <c r="F869" s="3" t="s">
        <v>32</v>
      </c>
      <c r="G869" s="3" t="s">
        <v>185</v>
      </c>
      <c r="H869" s="3" t="s">
        <v>122</v>
      </c>
      <c r="I869" s="3" t="s">
        <v>45</v>
      </c>
      <c r="J869" s="3" t="s">
        <v>34</v>
      </c>
      <c r="K869" s="3" t="s">
        <v>187</v>
      </c>
      <c r="L869" s="3" t="s">
        <v>1076</v>
      </c>
      <c r="M869" s="4">
        <v>17010</v>
      </c>
      <c r="N869" s="4">
        <v>17.010000000000002</v>
      </c>
      <c r="O869" s="4">
        <v>159000</v>
      </c>
      <c r="P869" t="s">
        <v>3211</v>
      </c>
      <c r="Q869" t="s">
        <v>3270</v>
      </c>
      <c r="R869" t="s">
        <v>3198</v>
      </c>
      <c r="S869">
        <f t="shared" si="49"/>
        <v>9.3474426807760143</v>
      </c>
      <c r="T869" t="s">
        <v>3293</v>
      </c>
      <c r="U869" t="s">
        <v>3215</v>
      </c>
      <c r="V869" t="s">
        <v>3242</v>
      </c>
    </row>
    <row r="870" spans="1:22" ht="22" customHeight="1" x14ac:dyDescent="0.3">
      <c r="A870" s="5">
        <v>43618</v>
      </c>
      <c r="B870" s="16" t="str">
        <f t="shared" si="47"/>
        <v>June, 2019</v>
      </c>
      <c r="C870" s="16" t="str">
        <f t="shared" si="48"/>
        <v>June, 2019´</v>
      </c>
      <c r="D870" s="6" t="s">
        <v>31</v>
      </c>
      <c r="E870" s="11" t="s">
        <v>3320</v>
      </c>
      <c r="F870" s="6" t="s">
        <v>56</v>
      </c>
      <c r="G870" s="6" t="s">
        <v>127</v>
      </c>
      <c r="H870" s="6" t="s">
        <v>316</v>
      </c>
      <c r="I870" s="6" t="s">
        <v>45</v>
      </c>
      <c r="J870" s="6" t="s">
        <v>34</v>
      </c>
      <c r="K870" s="6" t="s">
        <v>318</v>
      </c>
      <c r="L870" s="6" t="s">
        <v>1077</v>
      </c>
      <c r="M870" s="7">
        <v>241440</v>
      </c>
      <c r="N870" s="7">
        <v>241.44</v>
      </c>
      <c r="O870" s="7">
        <v>1127000</v>
      </c>
      <c r="P870" t="str">
        <f>IF(ISNUMBER(SEARCH("DIZONE",L870)),"Diuron",IF(ISNUMBER(SEARCH("GLUFOSINATE",L870)),"Glufosinate",IF(ISNUMBER(SEARCH("LAVA",L870)),"Tebuthiuron",IF(ISNUMBER(SEARCH("CARTAP",L870)),"Cartap Hydrochloride",IF(ISNUMBER(SEARCH("ZARTAN",L870)),"Metsulfuron",IF(ISNUMBER(SEARCH("METSULFURON",L870)),"Metsulfuron",IF(ISNUMBER(SEARCH("CHLORFLUAZURON",L870)),"Chlorfluazuron",IF(ISNUMBER(SEARCH("OMITE",L870)),"Propargite",IF(ISNUMBER(SEARCH("ORIS",L870)),"Amicarbazone",IF(ISNUMBER(SEARCH("AMICARBAZONE",L870)),"Amicarbazone",IF(ISNUMBER(SEARCH("2,4-D",L870)),"2,4-Dichlorophenoxyacetic Acid",IF(ISNUMBER(SEARCH("GLYPHOSATE",L870)),"Glyphosate",IF(ISNUMBER(SEARCH("FOMESAFEN",L870)),"Fomesafen","FIX IT!")))))))))))))</f>
        <v>Glyphosate</v>
      </c>
      <c r="Q870" t="s">
        <v>3218</v>
      </c>
      <c r="R870" t="s">
        <v>3198</v>
      </c>
      <c r="S870">
        <f t="shared" si="49"/>
        <v>4.6678263750828366</v>
      </c>
      <c r="T870" t="s">
        <v>3304</v>
      </c>
      <c r="U870" t="s">
        <v>3281</v>
      </c>
      <c r="V870" t="s">
        <v>3198</v>
      </c>
    </row>
    <row r="871" spans="1:22" ht="22" customHeight="1" x14ac:dyDescent="0.3">
      <c r="A871" s="2">
        <v>43618</v>
      </c>
      <c r="B871" s="16" t="str">
        <f t="shared" si="47"/>
        <v>June, 2019</v>
      </c>
      <c r="C871" s="16" t="str">
        <f t="shared" si="48"/>
        <v>June, 2019´</v>
      </c>
      <c r="D871" s="3" t="s">
        <v>31</v>
      </c>
      <c r="E871" s="11" t="s">
        <v>3320</v>
      </c>
      <c r="F871" s="3" t="s">
        <v>56</v>
      </c>
      <c r="G871" s="3" t="s">
        <v>127</v>
      </c>
      <c r="H871" s="3" t="s">
        <v>122</v>
      </c>
      <c r="I871" s="3" t="s">
        <v>45</v>
      </c>
      <c r="J871" s="3" t="s">
        <v>34</v>
      </c>
      <c r="K871" s="3" t="s">
        <v>318</v>
      </c>
      <c r="L871" s="3" t="s">
        <v>1077</v>
      </c>
      <c r="M871" s="4">
        <v>241200</v>
      </c>
      <c r="N871" s="4">
        <v>241.2</v>
      </c>
      <c r="O871" s="4">
        <v>1126000</v>
      </c>
      <c r="P871" t="str">
        <f>IF(ISNUMBER(SEARCH("DIZONE",L871)),"Diuron",IF(ISNUMBER(SEARCH("GLUFOSINATE",L871)),"Glufosinate",IF(ISNUMBER(SEARCH("LAVA",L871)),"Tebuthiuron",IF(ISNUMBER(SEARCH("CARTAP",L871)),"Cartap Hydrochloride",IF(ISNUMBER(SEARCH("ZARTAN",L871)),"Metsulfuron",IF(ISNUMBER(SEARCH("METSULFURON",L871)),"Metsulfuron",IF(ISNUMBER(SEARCH("CHLORFLUAZURON",L871)),"Chlorfluazuron",IF(ISNUMBER(SEARCH("OMITE",L871)),"Propargite",IF(ISNUMBER(SEARCH("ORIS",L871)),"Amicarbazone",IF(ISNUMBER(SEARCH("AMICARBAZONE",L871)),"Amicarbazone",IF(ISNUMBER(SEARCH("2,4-D",L871)),"2,4-Dichlorophenoxyacetic Acid",IF(ISNUMBER(SEARCH("GLYPHOSATE",L871)),"Glyphosate",IF(ISNUMBER(SEARCH("FOMESAFEN",L871)),"Fomesafen","FIX IT!")))))))))))))</f>
        <v>Glyphosate</v>
      </c>
      <c r="Q871" t="s">
        <v>3218</v>
      </c>
      <c r="R871" t="s">
        <v>3198</v>
      </c>
      <c r="S871">
        <f t="shared" si="49"/>
        <v>4.6683250414593696</v>
      </c>
      <c r="T871" t="s">
        <v>3273</v>
      </c>
      <c r="U871" t="s">
        <v>3274</v>
      </c>
      <c r="V871" t="s">
        <v>3275</v>
      </c>
    </row>
    <row r="872" spans="1:22" ht="22" customHeight="1" x14ac:dyDescent="0.3">
      <c r="A872" s="5">
        <v>43615</v>
      </c>
      <c r="B872" s="16" t="str">
        <f t="shared" si="47"/>
        <v>May, 2019</v>
      </c>
      <c r="C872" s="16" t="str">
        <f t="shared" si="48"/>
        <v>May, 2019´</v>
      </c>
      <c r="D872" s="6" t="s">
        <v>31</v>
      </c>
      <c r="E872" s="11" t="s">
        <v>3320</v>
      </c>
      <c r="F872" s="6" t="s">
        <v>56</v>
      </c>
      <c r="G872" s="6" t="s">
        <v>1078</v>
      </c>
      <c r="H872" s="6" t="s">
        <v>316</v>
      </c>
      <c r="I872" s="6" t="s">
        <v>45</v>
      </c>
      <c r="J872" s="6" t="s">
        <v>34</v>
      </c>
      <c r="K872" s="6" t="s">
        <v>318</v>
      </c>
      <c r="L872" s="6" t="s">
        <v>1081</v>
      </c>
      <c r="M872" s="7">
        <v>241200</v>
      </c>
      <c r="N872" s="7">
        <v>241.2</v>
      </c>
      <c r="O872" s="7">
        <v>1127000</v>
      </c>
      <c r="P872" t="str">
        <f>IF(ISNUMBER(SEARCH("DIZONE",L872)),"Diuron",IF(ISNUMBER(SEARCH("GLUFOSINATE",L872)),"Glufosinate",IF(ISNUMBER(SEARCH("LAVA",L872)),"Tebuthiuron",IF(ISNUMBER(SEARCH("CARTAP",L872)),"Cartap Hydrochloride",IF(ISNUMBER(SEARCH("ZARTAN",L872)),"Metsulfuron",IF(ISNUMBER(SEARCH("METSULFURON",L872)),"Metsulfuron",IF(ISNUMBER(SEARCH("CHLORFLUAZURON",L872)),"Chlorfluazuron",IF(ISNUMBER(SEARCH("OMITE",L872)),"Propargite",IF(ISNUMBER(SEARCH("ORIS",L872)),"Amicarbazone",IF(ISNUMBER(SEARCH("AMICARBAZONE",L872)),"Amicarbazone",IF(ISNUMBER(SEARCH("2,4-D",L872)),"2,4-Dichlorophenoxyacetic Acid",IF(ISNUMBER(SEARCH("GLYPHOSATE",L872)),"Glyphosate",IF(ISNUMBER(SEARCH("FOMESAFEN",L872)),"Fomesafen","FIX IT!")))))))))))))</f>
        <v>Glyphosate</v>
      </c>
      <c r="Q872" t="s">
        <v>3218</v>
      </c>
      <c r="R872" t="s">
        <v>3198</v>
      </c>
      <c r="S872">
        <f t="shared" si="49"/>
        <v>4.6724709784411278</v>
      </c>
      <c r="T872" t="s">
        <v>3210</v>
      </c>
      <c r="U872" t="s">
        <v>3267</v>
      </c>
      <c r="V872" t="s">
        <v>3237</v>
      </c>
    </row>
    <row r="873" spans="1:22" ht="22" customHeight="1" x14ac:dyDescent="0.3">
      <c r="A873" s="2">
        <v>43615</v>
      </c>
      <c r="B873" s="16" t="str">
        <f t="shared" si="47"/>
        <v>May, 2019</v>
      </c>
      <c r="C873" s="16" t="str">
        <f t="shared" si="48"/>
        <v>May, 2019´</v>
      </c>
      <c r="D873" s="3" t="s">
        <v>31</v>
      </c>
      <c r="E873" s="11" t="s">
        <v>3320</v>
      </c>
      <c r="F873" s="3" t="s">
        <v>56</v>
      </c>
      <c r="G873" s="3" t="s">
        <v>1078</v>
      </c>
      <c r="H873" s="3" t="s">
        <v>316</v>
      </c>
      <c r="I873" s="3" t="s">
        <v>45</v>
      </c>
      <c r="J873" s="3" t="s">
        <v>34</v>
      </c>
      <c r="K873" s="3" t="s">
        <v>318</v>
      </c>
      <c r="L873" s="3" t="s">
        <v>1081</v>
      </c>
      <c r="M873" s="4">
        <v>241200</v>
      </c>
      <c r="N873" s="4">
        <v>241.2</v>
      </c>
      <c r="O873" s="4">
        <v>1127000</v>
      </c>
      <c r="P873" t="str">
        <f>IF(ISNUMBER(SEARCH("DIZONE",L873)),"Diuron",IF(ISNUMBER(SEARCH("GLUFOSINATE",L873)),"Glufosinate",IF(ISNUMBER(SEARCH("LAVA",L873)),"Tebuthiuron",IF(ISNUMBER(SEARCH("CARTAP",L873)),"Cartap Hydrochloride",IF(ISNUMBER(SEARCH("ZARTAN",L873)),"Metsulfuron",IF(ISNUMBER(SEARCH("METSULFURON",L873)),"Metsulfuron",IF(ISNUMBER(SEARCH("CHLORFLUAZURON",L873)),"Chlorfluazuron",IF(ISNUMBER(SEARCH("OMITE",L873)),"Propargite",IF(ISNUMBER(SEARCH("ORIS",L873)),"Amicarbazone",IF(ISNUMBER(SEARCH("AMICARBAZONE",L873)),"Amicarbazone",IF(ISNUMBER(SEARCH("2,4-D",L873)),"2,4-Dichlorophenoxyacetic Acid",IF(ISNUMBER(SEARCH("GLYPHOSATE",L873)),"Glyphosate",IF(ISNUMBER(SEARCH("FOMESAFEN",L873)),"Fomesafen","FIX IT!")))))))))))))</f>
        <v>Glyphosate</v>
      </c>
      <c r="Q873" t="s">
        <v>3218</v>
      </c>
      <c r="R873" t="s">
        <v>3198</v>
      </c>
      <c r="S873">
        <f t="shared" si="49"/>
        <v>4.6724709784411278</v>
      </c>
      <c r="T873" t="s">
        <v>3218</v>
      </c>
      <c r="U873" t="s">
        <v>3218</v>
      </c>
      <c r="V873" t="s">
        <v>3198</v>
      </c>
    </row>
    <row r="874" spans="1:22" ht="22" customHeight="1" x14ac:dyDescent="0.3">
      <c r="A874" s="2">
        <v>43613</v>
      </c>
      <c r="B874" s="16" t="str">
        <f t="shared" si="47"/>
        <v>May, 2019</v>
      </c>
      <c r="C874" s="16" t="str">
        <f t="shared" si="48"/>
        <v>May, 2019´</v>
      </c>
      <c r="D874" s="3" t="s">
        <v>31</v>
      </c>
      <c r="E874" s="11" t="s">
        <v>3320</v>
      </c>
      <c r="F874" s="3" t="s">
        <v>56</v>
      </c>
      <c r="G874" s="3" t="s">
        <v>800</v>
      </c>
      <c r="H874" s="3" t="s">
        <v>152</v>
      </c>
      <c r="I874" s="3" t="s">
        <v>45</v>
      </c>
      <c r="J874" s="3" t="s">
        <v>34</v>
      </c>
      <c r="K874" s="3" t="s">
        <v>154</v>
      </c>
      <c r="L874" s="3" t="s">
        <v>430</v>
      </c>
      <c r="M874" s="4">
        <v>13660</v>
      </c>
      <c r="N874" s="4">
        <v>13.66</v>
      </c>
      <c r="O874" s="4">
        <v>290000</v>
      </c>
      <c r="P874" t="s">
        <v>3210</v>
      </c>
      <c r="Q874" t="s">
        <v>3267</v>
      </c>
      <c r="R874" t="s">
        <v>3237</v>
      </c>
      <c r="S874">
        <f t="shared" si="49"/>
        <v>21.229868228404101</v>
      </c>
      <c r="T874" t="s">
        <v>3226</v>
      </c>
      <c r="U874" t="s">
        <v>3261</v>
      </c>
      <c r="V874" t="s">
        <v>3243</v>
      </c>
    </row>
    <row r="875" spans="1:22" ht="22" customHeight="1" x14ac:dyDescent="0.3">
      <c r="A875" s="5">
        <v>43612</v>
      </c>
      <c r="B875" s="16" t="str">
        <f t="shared" si="47"/>
        <v>May, 2019</v>
      </c>
      <c r="C875" s="16" t="str">
        <f t="shared" si="48"/>
        <v>May, 2019´</v>
      </c>
      <c r="D875" s="6" t="s">
        <v>31</v>
      </c>
      <c r="E875" s="11" t="s">
        <v>3320</v>
      </c>
      <c r="F875" s="6" t="s">
        <v>56</v>
      </c>
      <c r="G875" s="6" t="s">
        <v>77</v>
      </c>
      <c r="H875" s="6" t="s">
        <v>82</v>
      </c>
      <c r="I875" s="6" t="s">
        <v>45</v>
      </c>
      <c r="J875" s="6" t="s">
        <v>34</v>
      </c>
      <c r="K875" s="6" t="s">
        <v>84</v>
      </c>
      <c r="L875" s="6" t="s">
        <v>1083</v>
      </c>
      <c r="M875" s="7">
        <v>72992</v>
      </c>
      <c r="N875" s="7">
        <v>72.989999999999995</v>
      </c>
      <c r="O875" s="7">
        <v>199000</v>
      </c>
      <c r="P875" t="str">
        <f>IF(ISNUMBER(SEARCH("BROWSER",L875)),"Picloran",IF(ISNUMBER(SEARCH("NAVIGATOR",L875)),"Picloran",IF(ISNUMBER(SEARCH("BIOZYME",L875)),"Mineral Fertilizer",IF(ISNUMBER(SEARCH("K-FOL",L875)),"Calcium Citrate",IF(ISNUMBER(SEARCH("FOLTRON",L875)),"NPK Fertilizer",IF(ISNUMBER(SEARCH("CYHALOTHRI",L875)),"Cyhalothrin",IF(ISNUMBER(SEARCH("ACEFATO",L875)),"Acephate",IF(ISNUMBER(SEARCH("ACEPHATE",L875)),"Acephate",IF(ISNUMBER(SEARCH("MICROTHIOL",L875)),"Sulfur",IF(ISNUMBER(SEARCH("PROPICONAZOLE",L875)),"Propiconazole",IF(ISNUMBER(SEARCH("METHOMYL",L875)),"Methomyl",IF(ISNUMBER(SEARCH("IMIDACLOPRID",L875)),"Imidacloprid",IF(ISNUMBER(SEARCH("ZONIC",L875)),"Amicarbazone",IF(ISNUMBER(SEARCH("CRESCENDO",L875)),"Triclopyr-Butyric",IF(ISNUMBER(SEARCH("IMAZETHAPYR",L875)),"Imazethapyr",IF(ISNUMBER(SEARCH("TRICLOPYR",L875)),"Triclopyr",IF(ISNUMBER(SEARCH("ISOPROPYLAMINE",L875)),"Isopropylamine",IF(ISNUMBER(SEARCH("ABAMECTIM",L875)),"Abamectin",IF(ISNUMBER(SEARCH("SPERTO",L875)),"Bifenthrin","FIX IT!")))))))))))))))))))</f>
        <v>Isopropylamine</v>
      </c>
      <c r="Q875" t="s">
        <v>3269</v>
      </c>
      <c r="R875" t="s">
        <v>3216</v>
      </c>
      <c r="S875">
        <f t="shared" si="49"/>
        <v>2.7263261727312584</v>
      </c>
      <c r="T875" t="s">
        <v>3259</v>
      </c>
      <c r="U875" t="s">
        <v>3230</v>
      </c>
      <c r="V875" t="s">
        <v>3225</v>
      </c>
    </row>
    <row r="876" spans="1:22" ht="22" customHeight="1" x14ac:dyDescent="0.3">
      <c r="A876" s="2">
        <v>43612</v>
      </c>
      <c r="B876" s="16" t="str">
        <f t="shared" si="47"/>
        <v>May, 2019</v>
      </c>
      <c r="C876" s="16" t="str">
        <f t="shared" si="48"/>
        <v>May, 2019´</v>
      </c>
      <c r="D876" s="3" t="s">
        <v>31</v>
      </c>
      <c r="E876" s="11" t="s">
        <v>3320</v>
      </c>
      <c r="F876" s="3" t="s">
        <v>56</v>
      </c>
      <c r="G876" s="3" t="s">
        <v>77</v>
      </c>
      <c r="H876" s="3" t="s">
        <v>82</v>
      </c>
      <c r="I876" s="3" t="s">
        <v>45</v>
      </c>
      <c r="J876" s="3" t="s">
        <v>34</v>
      </c>
      <c r="K876" s="3" t="s">
        <v>84</v>
      </c>
      <c r="L876" s="3" t="s">
        <v>1083</v>
      </c>
      <c r="M876" s="4">
        <v>72476</v>
      </c>
      <c r="N876" s="4">
        <v>72.48</v>
      </c>
      <c r="O876" s="4">
        <v>198000</v>
      </c>
      <c r="P876" t="str">
        <f>IF(ISNUMBER(SEARCH("BROWSER",L876)),"Picloran",IF(ISNUMBER(SEARCH("NAVIGATOR",L876)),"Picloran",IF(ISNUMBER(SEARCH("BIOZYME",L876)),"Mineral Fertilizer",IF(ISNUMBER(SEARCH("K-FOL",L876)),"Calcium Citrate",IF(ISNUMBER(SEARCH("FOLTRON",L876)),"NPK Fertilizer",IF(ISNUMBER(SEARCH("CYHALOTHRI",L876)),"Cyhalothrin",IF(ISNUMBER(SEARCH("ACEFATO",L876)),"Acephate",IF(ISNUMBER(SEARCH("ACEPHATE",L876)),"Acephate",IF(ISNUMBER(SEARCH("MICROTHIOL",L876)),"Sulfur",IF(ISNUMBER(SEARCH("PROPICONAZOLE",L876)),"Propiconazole",IF(ISNUMBER(SEARCH("METHOMYL",L876)),"Methomyl",IF(ISNUMBER(SEARCH("IMIDACLOPRID",L876)),"Imidacloprid",IF(ISNUMBER(SEARCH("ZONIC",L876)),"Amicarbazone",IF(ISNUMBER(SEARCH("CRESCENDO",L876)),"Triclopyr-Butyric",IF(ISNUMBER(SEARCH("IMAZETHAPYR",L876)),"Imazethapyr",IF(ISNUMBER(SEARCH("TRICLOPYR",L876)),"Triclopyr",IF(ISNUMBER(SEARCH("ISOPROPYLAMINE",L876)),"Isopropylamine",IF(ISNUMBER(SEARCH("ABAMECTIM",L876)),"Abamectin",IF(ISNUMBER(SEARCH("SPERTO",L876)),"Bifenthrin","FIX IT!")))))))))))))))))))</f>
        <v>Isopropylamine</v>
      </c>
      <c r="Q876" t="s">
        <v>3269</v>
      </c>
      <c r="R876" t="s">
        <v>3216</v>
      </c>
      <c r="S876">
        <f t="shared" si="49"/>
        <v>2.7319388487223355</v>
      </c>
      <c r="T876" t="s">
        <v>3292</v>
      </c>
      <c r="U876" t="s">
        <v>3269</v>
      </c>
      <c r="V876" t="s">
        <v>3216</v>
      </c>
    </row>
    <row r="877" spans="1:22" ht="22" customHeight="1" x14ac:dyDescent="0.3">
      <c r="A877" s="5">
        <v>43611</v>
      </c>
      <c r="B877" s="16" t="str">
        <f t="shared" si="47"/>
        <v>May, 2019</v>
      </c>
      <c r="C877" s="16" t="str">
        <f t="shared" si="48"/>
        <v>May, 2019´</v>
      </c>
      <c r="D877" s="6" t="s">
        <v>31</v>
      </c>
      <c r="E877" s="11" t="s">
        <v>3320</v>
      </c>
      <c r="F877" s="6" t="s">
        <v>56</v>
      </c>
      <c r="G877" s="6" t="s">
        <v>127</v>
      </c>
      <c r="H877" s="6" t="s">
        <v>316</v>
      </c>
      <c r="I877" s="6" t="s">
        <v>45</v>
      </c>
      <c r="J877" s="6" t="s">
        <v>34</v>
      </c>
      <c r="K877" s="6" t="s">
        <v>318</v>
      </c>
      <c r="L877" s="6" t="s">
        <v>1077</v>
      </c>
      <c r="M877" s="7">
        <v>241440</v>
      </c>
      <c r="N877" s="7">
        <v>241.44</v>
      </c>
      <c r="O877" s="7">
        <v>1128000</v>
      </c>
      <c r="P877" t="str">
        <f>IF(ISNUMBER(SEARCH("DIZONE",L877)),"Diuron",IF(ISNUMBER(SEARCH("GLUFOSINATE",L877)),"Glufosinate",IF(ISNUMBER(SEARCH("LAVA",L877)),"Tebuthiuron",IF(ISNUMBER(SEARCH("CARTAP",L877)),"Cartap Hydrochloride",IF(ISNUMBER(SEARCH("ZARTAN",L877)),"Metsulfuron",IF(ISNUMBER(SEARCH("METSULFURON",L877)),"Metsulfuron",IF(ISNUMBER(SEARCH("CHLORFLUAZURON",L877)),"Chlorfluazuron",IF(ISNUMBER(SEARCH("OMITE",L877)),"Propargite",IF(ISNUMBER(SEARCH("ORIS",L877)),"Amicarbazone",IF(ISNUMBER(SEARCH("AMICARBAZONE",L877)),"Amicarbazone",IF(ISNUMBER(SEARCH("2,4-D",L877)),"2,4-Dichlorophenoxyacetic Acid",IF(ISNUMBER(SEARCH("GLYPHOSATE",L877)),"Glyphosate",IF(ISNUMBER(SEARCH("FOMESAFEN",L877)),"Fomesafen","FIX IT!")))))))))))))</f>
        <v>Glyphosate</v>
      </c>
      <c r="Q877" t="s">
        <v>3218</v>
      </c>
      <c r="R877" t="s">
        <v>3198</v>
      </c>
      <c r="S877">
        <f t="shared" si="49"/>
        <v>4.6719681908548711</v>
      </c>
      <c r="T877" t="s">
        <v>3222</v>
      </c>
      <c r="U877" t="s">
        <v>3215</v>
      </c>
      <c r="V877" t="s">
        <v>3225</v>
      </c>
    </row>
    <row r="878" spans="1:22" ht="22" customHeight="1" x14ac:dyDescent="0.3">
      <c r="A878" s="2">
        <v>43611</v>
      </c>
      <c r="B878" s="16" t="str">
        <f t="shared" si="47"/>
        <v>May, 2019</v>
      </c>
      <c r="C878" s="16" t="str">
        <f t="shared" si="48"/>
        <v>May, 2019´</v>
      </c>
      <c r="D878" s="3" t="s">
        <v>31</v>
      </c>
      <c r="E878" s="11" t="s">
        <v>3320</v>
      </c>
      <c r="F878" s="3" t="s">
        <v>56</v>
      </c>
      <c r="G878" s="3" t="s">
        <v>870</v>
      </c>
      <c r="H878" s="3" t="s">
        <v>122</v>
      </c>
      <c r="I878" s="3" t="s">
        <v>45</v>
      </c>
      <c r="J878" s="3" t="s">
        <v>34</v>
      </c>
      <c r="K878" s="3" t="s">
        <v>872</v>
      </c>
      <c r="L878" s="3" t="s">
        <v>1084</v>
      </c>
      <c r="M878" s="4">
        <v>9900</v>
      </c>
      <c r="N878" s="4">
        <v>9.9</v>
      </c>
      <c r="O878" s="4">
        <v>116000</v>
      </c>
      <c r="P878" t="str">
        <f>IF(ISNUMBER(SEARCH("NICOSULFURONTECHNICAL",L878)),"Nicosulfuron",IF(ISNUMBER(SEARCH("CITRASHINE",L878)),"General Foods Aditives",IF(ISNUMBER(SEARCH("CHLORIMURON",L878)),"Chlorimuron-ethyl",IF(ISNUMBER(SEARCH("LUFENURON",L878)),"Lufenuron","FIX IT!"))))</f>
        <v>Lufenuron</v>
      </c>
      <c r="Q878" t="s">
        <v>3215</v>
      </c>
      <c r="R878" t="s">
        <v>3243</v>
      </c>
      <c r="S878">
        <f t="shared" si="49"/>
        <v>11.717171717171718</v>
      </c>
      <c r="T878" t="s">
        <v>3292</v>
      </c>
      <c r="U878" t="s">
        <v>3269</v>
      </c>
      <c r="V878" t="s">
        <v>3216</v>
      </c>
    </row>
    <row r="879" spans="1:22" ht="22" customHeight="1" x14ac:dyDescent="0.3">
      <c r="A879" s="5">
        <v>43611</v>
      </c>
      <c r="B879" s="16" t="str">
        <f t="shared" si="47"/>
        <v>May, 2019</v>
      </c>
      <c r="C879" s="16" t="str">
        <f t="shared" si="48"/>
        <v>May, 2019´</v>
      </c>
      <c r="D879" s="6" t="s">
        <v>126</v>
      </c>
      <c r="E879" s="11" t="s">
        <v>3320</v>
      </c>
      <c r="F879" s="6" t="s">
        <v>56</v>
      </c>
      <c r="G879" s="6" t="s">
        <v>160</v>
      </c>
      <c r="H879" s="6" t="s">
        <v>122</v>
      </c>
      <c r="I879" s="6" t="s">
        <v>45</v>
      </c>
      <c r="J879" s="6" t="s">
        <v>34</v>
      </c>
      <c r="K879" s="6" t="s">
        <v>163</v>
      </c>
      <c r="L879" s="6" t="s">
        <v>400</v>
      </c>
      <c r="M879" s="7">
        <v>7462</v>
      </c>
      <c r="N879" s="7">
        <v>7.46</v>
      </c>
      <c r="O879" s="7">
        <v>122000</v>
      </c>
      <c r="P879" t="str">
        <f>IF(ISNUMBER(SEARCH("GLIFOSATO",L879)),"Glyphosate",IF(ISNUMBER(SEARCH("TRICLON",L879)),"Triclopyr",IF(ISNUMBER(SEARCH("ABAMECTIN",L879)),"Abamectin",IF(ISNUMBER(SEARCH("ANCOSAR",L879)),"Sodium Hydrogen Methylarsonate",IF(ISNUMBER(SEARCH("PERITO",L879)),"Acephate","FIX IT!")))))</f>
        <v>Abamectin</v>
      </c>
      <c r="Q879" t="s">
        <v>3215</v>
      </c>
      <c r="R879" t="s">
        <v>3243</v>
      </c>
      <c r="S879">
        <f t="shared" si="49"/>
        <v>16.349504154382203</v>
      </c>
      <c r="T879" t="s">
        <v>3218</v>
      </c>
      <c r="U879" t="s">
        <v>3218</v>
      </c>
      <c r="V879" t="s">
        <v>3198</v>
      </c>
    </row>
    <row r="880" spans="1:22" ht="22" customHeight="1" x14ac:dyDescent="0.3">
      <c r="A880" s="2">
        <v>43611</v>
      </c>
      <c r="B880" s="16" t="str">
        <f t="shared" si="47"/>
        <v>May, 2019</v>
      </c>
      <c r="C880" s="16" t="str">
        <f t="shared" si="48"/>
        <v>May, 2019´</v>
      </c>
      <c r="D880" s="3" t="s">
        <v>126</v>
      </c>
      <c r="E880" s="11" t="s">
        <v>3320</v>
      </c>
      <c r="F880" s="3" t="s">
        <v>56</v>
      </c>
      <c r="G880" s="3" t="s">
        <v>160</v>
      </c>
      <c r="H880" s="3" t="s">
        <v>122</v>
      </c>
      <c r="I880" s="3" t="s">
        <v>45</v>
      </c>
      <c r="J880" s="3" t="s">
        <v>34</v>
      </c>
      <c r="K880" s="3" t="s">
        <v>163</v>
      </c>
      <c r="L880" s="3" t="s">
        <v>400</v>
      </c>
      <c r="M880" s="4">
        <v>7462</v>
      </c>
      <c r="N880" s="4">
        <v>7.46</v>
      </c>
      <c r="O880" s="4">
        <v>122000</v>
      </c>
      <c r="P880" t="str">
        <f>IF(ISNUMBER(SEARCH("GLIFOSATO",L880)),"Glyphosate",IF(ISNUMBER(SEARCH("TRICLON",L880)),"Triclopyr",IF(ISNUMBER(SEARCH("ABAMECTIN",L880)),"Abamectin",IF(ISNUMBER(SEARCH("ANCOSAR",L880)),"Sodium Hydrogen Methylarsonate",IF(ISNUMBER(SEARCH("PERITO",L880)),"Acephate","FIX IT!")))))</f>
        <v>Abamectin</v>
      </c>
      <c r="Q880" t="s">
        <v>3215</v>
      </c>
      <c r="R880" t="s">
        <v>3243</v>
      </c>
      <c r="S880">
        <f t="shared" si="49"/>
        <v>16.349504154382203</v>
      </c>
      <c r="T880" t="s">
        <v>3259</v>
      </c>
      <c r="U880" t="s">
        <v>3230</v>
      </c>
      <c r="V880" t="s">
        <v>3225</v>
      </c>
    </row>
    <row r="881" spans="1:22" ht="22" customHeight="1" x14ac:dyDescent="0.3">
      <c r="A881" s="5">
        <v>43611</v>
      </c>
      <c r="B881" s="16" t="str">
        <f t="shared" si="47"/>
        <v>May, 2019</v>
      </c>
      <c r="C881" s="16" t="str">
        <f t="shared" si="48"/>
        <v>May, 2019´</v>
      </c>
      <c r="D881" s="6" t="s">
        <v>31</v>
      </c>
      <c r="E881" s="11" t="s">
        <v>3320</v>
      </c>
      <c r="F881" s="6" t="s">
        <v>56</v>
      </c>
      <c r="G881" s="6" t="s">
        <v>385</v>
      </c>
      <c r="H881" s="6" t="s">
        <v>122</v>
      </c>
      <c r="I881" s="6" t="s">
        <v>45</v>
      </c>
      <c r="J881" s="6" t="s">
        <v>34</v>
      </c>
      <c r="K881" s="6" t="s">
        <v>207</v>
      </c>
      <c r="L881" s="6" t="s">
        <v>1085</v>
      </c>
      <c r="M881" s="7">
        <v>40240</v>
      </c>
      <c r="N881" s="7">
        <v>40.24</v>
      </c>
      <c r="O881" s="7">
        <v>188000</v>
      </c>
      <c r="P881" t="s">
        <v>3209</v>
      </c>
      <c r="Q881" t="s">
        <v>3215</v>
      </c>
      <c r="R881" t="s">
        <v>3198</v>
      </c>
      <c r="S881">
        <f t="shared" si="49"/>
        <v>4.6719681908548711</v>
      </c>
      <c r="T881" t="s">
        <v>3207</v>
      </c>
      <c r="U881" t="s">
        <v>3235</v>
      </c>
      <c r="V881" t="s">
        <v>3216</v>
      </c>
    </row>
    <row r="882" spans="1:22" ht="22" customHeight="1" x14ac:dyDescent="0.3">
      <c r="A882" s="2">
        <v>43611</v>
      </c>
      <c r="B882" s="16" t="str">
        <f t="shared" si="47"/>
        <v>May, 2019</v>
      </c>
      <c r="C882" s="16" t="str">
        <f t="shared" si="48"/>
        <v>May, 2019´</v>
      </c>
      <c r="D882" s="3" t="s">
        <v>31</v>
      </c>
      <c r="E882" s="11" t="s">
        <v>3320</v>
      </c>
      <c r="F882" s="3" t="s">
        <v>56</v>
      </c>
      <c r="G882" s="3" t="s">
        <v>127</v>
      </c>
      <c r="H882" s="3" t="s">
        <v>316</v>
      </c>
      <c r="I882" s="3" t="s">
        <v>45</v>
      </c>
      <c r="J882" s="3" t="s">
        <v>34</v>
      </c>
      <c r="K882" s="3" t="s">
        <v>318</v>
      </c>
      <c r="L882" s="3" t="s">
        <v>1077</v>
      </c>
      <c r="M882" s="4">
        <v>241440</v>
      </c>
      <c r="N882" s="4">
        <v>241.44</v>
      </c>
      <c r="O882" s="4">
        <v>1128000</v>
      </c>
      <c r="P882" t="s">
        <v>3218</v>
      </c>
      <c r="Q882" t="s">
        <v>3218</v>
      </c>
      <c r="R882" t="s">
        <v>3198</v>
      </c>
      <c r="S882">
        <f t="shared" si="49"/>
        <v>4.6719681908548711</v>
      </c>
      <c r="T882" t="s">
        <v>3260</v>
      </c>
      <c r="U882" t="s">
        <v>3215</v>
      </c>
      <c r="V882" t="s">
        <v>3216</v>
      </c>
    </row>
    <row r="883" spans="1:22" ht="22" customHeight="1" x14ac:dyDescent="0.3">
      <c r="A883" s="5">
        <v>43611</v>
      </c>
      <c r="B883" s="16" t="str">
        <f t="shared" si="47"/>
        <v>May, 2019</v>
      </c>
      <c r="C883" s="16" t="str">
        <f t="shared" si="48"/>
        <v>May, 2019´</v>
      </c>
      <c r="D883" s="6" t="s">
        <v>31</v>
      </c>
      <c r="E883" s="11" t="s">
        <v>3320</v>
      </c>
      <c r="F883" s="6" t="s">
        <v>56</v>
      </c>
      <c r="G883" s="6" t="s">
        <v>738</v>
      </c>
      <c r="H883" s="6" t="s">
        <v>122</v>
      </c>
      <c r="I883" s="6" t="s">
        <v>45</v>
      </c>
      <c r="J883" s="6" t="s">
        <v>34</v>
      </c>
      <c r="K883" s="6" t="s">
        <v>141</v>
      </c>
      <c r="L883" s="6" t="s">
        <v>1086</v>
      </c>
      <c r="M883" s="7">
        <v>200920</v>
      </c>
      <c r="N883" s="7">
        <v>200.92</v>
      </c>
      <c r="O883" s="7">
        <v>2168000</v>
      </c>
      <c r="P883" t="s">
        <v>3209</v>
      </c>
      <c r="Q883" t="s">
        <v>3215</v>
      </c>
      <c r="R883" t="s">
        <v>3198</v>
      </c>
      <c r="S883">
        <f t="shared" si="49"/>
        <v>10.790364324109099</v>
      </c>
      <c r="T883" t="s">
        <v>3212</v>
      </c>
      <c r="U883" t="s">
        <v>3277</v>
      </c>
      <c r="V883" t="s">
        <v>3198</v>
      </c>
    </row>
    <row r="884" spans="1:22" ht="22" customHeight="1" x14ac:dyDescent="0.3">
      <c r="A884" s="2">
        <v>43610</v>
      </c>
      <c r="B884" s="16" t="str">
        <f t="shared" si="47"/>
        <v>May, 2019</v>
      </c>
      <c r="C884" s="16" t="str">
        <f t="shared" si="48"/>
        <v>May, 2019´</v>
      </c>
      <c r="D884" s="3" t="s">
        <v>31</v>
      </c>
      <c r="E884" s="11" t="s">
        <v>3320</v>
      </c>
      <c r="F884" s="3" t="s">
        <v>32</v>
      </c>
      <c r="G884" s="3" t="s">
        <v>200</v>
      </c>
      <c r="H884" s="3" t="s">
        <v>133</v>
      </c>
      <c r="I884" s="3" t="s">
        <v>45</v>
      </c>
      <c r="J884" s="3" t="s">
        <v>34</v>
      </c>
      <c r="K884" s="3" t="s">
        <v>145</v>
      </c>
      <c r="L884" s="3" t="s">
        <v>1087</v>
      </c>
      <c r="M884" s="4">
        <v>23100</v>
      </c>
      <c r="N884" s="4">
        <v>23.1</v>
      </c>
      <c r="O884" s="4">
        <v>389000</v>
      </c>
      <c r="P884" t="str">
        <f>IF(ISNUMBER(SEARCH("BROWSER",L884)),"Picloran",IF(ISNUMBER(SEARCH("NAVIGATOR",L884)),"Picloran",IF(ISNUMBER(SEARCH("BIOZYME",L884)),"Mineral Fertilizer",IF(ISNUMBER(SEARCH("K-FOL",L884)),"Calcium Citrate",IF(ISNUMBER(SEARCH("FOLTRON",L884)),"NPK Fertilizer",IF(ISNUMBER(SEARCH("CYHALOTHRI",L884)),"Cyhalothrin",IF(ISNUMBER(SEARCH("ACEFATO",L884)),"Acephate",IF(ISNUMBER(SEARCH("ACEPHATE",L884)),"Acephate",IF(ISNUMBER(SEARCH("MICROTHIOL",L884)),"Sulfur",IF(ISNUMBER(SEARCH("PROPICONAZOLE",L884)),"Propiconazole",IF(ISNUMBER(SEARCH("METHOMYL",L884)),"Methomyl",IF(ISNUMBER(SEARCH("IMIDACLOPRID",L884)),"Imidacloprid",IF(ISNUMBER(SEARCH("ZONIC",L884)),"Amicarbazone",IF(ISNUMBER(SEARCH("CRESCENDO",L884)),"Triclopyr-Butyric",IF(ISNUMBER(SEARCH("IMAZETHAPYR",L884)),"Imazethapyr",IF(ISNUMBER(SEARCH("TRICLOPYR",L884)),"Triclopyr",IF(ISNUMBER(SEARCH("ISOPROPYLAMINE",L884)),"Isopropylamine",IF(ISNUMBER(SEARCH("ABAMECTIM",L884)),"Abamectin",IF(ISNUMBER(SEARCH("SPERTO",L884)),"Bifenthrin","FIX IT!")))))))))))))))))))</f>
        <v>Bifenthrin</v>
      </c>
      <c r="Q884" t="s">
        <v>3238</v>
      </c>
      <c r="R884" t="s">
        <v>3243</v>
      </c>
      <c r="S884">
        <f t="shared" si="49"/>
        <v>16.839826839826841</v>
      </c>
      <c r="T884" t="s">
        <v>3259</v>
      </c>
      <c r="U884" t="s">
        <v>3230</v>
      </c>
      <c r="V884" t="s">
        <v>3225</v>
      </c>
    </row>
    <row r="885" spans="1:22" ht="22" customHeight="1" x14ac:dyDescent="0.3">
      <c r="A885" s="5">
        <v>43610</v>
      </c>
      <c r="B885" s="16" t="str">
        <f t="shared" si="47"/>
        <v>May, 2019</v>
      </c>
      <c r="C885" s="16" t="str">
        <f t="shared" si="48"/>
        <v>May, 2019´</v>
      </c>
      <c r="D885" s="6" t="s">
        <v>107</v>
      </c>
      <c r="E885" s="11" t="s">
        <v>3320</v>
      </c>
      <c r="F885" s="6" t="s">
        <v>32</v>
      </c>
      <c r="G885" s="6" t="s">
        <v>108</v>
      </c>
      <c r="H885" s="6" t="s">
        <v>133</v>
      </c>
      <c r="I885" s="6" t="s">
        <v>45</v>
      </c>
      <c r="J885" s="6" t="s">
        <v>34</v>
      </c>
      <c r="K885" s="6" t="s">
        <v>135</v>
      </c>
      <c r="L885" s="6" t="s">
        <v>1088</v>
      </c>
      <c r="M885" s="7">
        <v>20967</v>
      </c>
      <c r="N885" s="7">
        <v>20.97</v>
      </c>
      <c r="O885" s="7">
        <v>3719000</v>
      </c>
      <c r="P885" t="str">
        <f>IF(ISNUMBER(SEARCH("BROWSER",L885)),"Picloran",IF(ISNUMBER(SEARCH("NAVIGATOR",L885)),"Picloran",IF(ISNUMBER(SEARCH("BIOZYME",L885)),"Mineral Fertilizer",IF(ISNUMBER(SEARCH("K-FOL",L885)),"Calcium Citrate",IF(ISNUMBER(SEARCH("FOLTRON",L885)),"NPK Fertilizer",IF(ISNUMBER(SEARCH("CYHALOTHRI",L885)),"Cyhalothrin",IF(ISNUMBER(SEARCH("ACEFATO",L885)),"Acephate",IF(ISNUMBER(SEARCH("ACEPHATE",L885)),"Acephate",IF(ISNUMBER(SEARCH("MICROTHIOL",L885)),"Sulfur",IF(ISNUMBER(SEARCH("PROPICONAZOLE",L885)),"Propiconazole",IF(ISNUMBER(SEARCH("METHOMYL",L885)),"Methomyl",IF(ISNUMBER(SEARCH("IMIDACLOPRID",L885)),"Imidacloprid",IF(ISNUMBER(SEARCH("ZONIC",L885)),"Amicarbazone",IF(ISNUMBER(SEARCH("CRESCENDO",L885)),"Triclopyr-Butyric",IF(ISNUMBER(SEARCH("IMAZETHAPYR",L885)),"Imazethapyr",IF(ISNUMBER(SEARCH("TRICLOPYR",L885)),"Triclopyr",IF(ISNUMBER(SEARCH("ISOPROPYLAMINE",L885)),"Isopropylamine",IF(ISNUMBER(SEARCH("ABAMECTIM",L885)),"Abamectin",IF(ISNUMBER(SEARCH("SPERTO",L885)),"Bifenthrin","FIX IT!")))))))))))))))))))</f>
        <v>Cyhalothrin</v>
      </c>
      <c r="Q885" t="s">
        <v>3248</v>
      </c>
      <c r="R885" t="s">
        <v>3237</v>
      </c>
      <c r="S885">
        <f t="shared" si="49"/>
        <v>177.37396861735107</v>
      </c>
      <c r="T885" t="s">
        <v>3259</v>
      </c>
      <c r="U885" t="s">
        <v>3230</v>
      </c>
      <c r="V885" t="s">
        <v>3225</v>
      </c>
    </row>
    <row r="886" spans="1:22" ht="22" customHeight="1" x14ac:dyDescent="0.3">
      <c r="A886" s="2">
        <v>43610</v>
      </c>
      <c r="B886" s="16" t="str">
        <f t="shared" si="47"/>
        <v>May, 2019</v>
      </c>
      <c r="C886" s="16" t="str">
        <f t="shared" si="48"/>
        <v>May, 2019´</v>
      </c>
      <c r="D886" s="3" t="s">
        <v>107</v>
      </c>
      <c r="E886" s="11" t="s">
        <v>3320</v>
      </c>
      <c r="F886" s="3" t="s">
        <v>56</v>
      </c>
      <c r="G886" s="3" t="s">
        <v>108</v>
      </c>
      <c r="H886" s="3" t="s">
        <v>113</v>
      </c>
      <c r="I886" s="3" t="s">
        <v>45</v>
      </c>
      <c r="J886" s="3" t="s">
        <v>34</v>
      </c>
      <c r="K886" s="3" t="s">
        <v>1089</v>
      </c>
      <c r="L886" s="3" t="s">
        <v>1090</v>
      </c>
      <c r="M886" s="4">
        <v>128200</v>
      </c>
      <c r="N886" s="4">
        <v>128.19999999999999</v>
      </c>
      <c r="O886" s="4">
        <v>861000</v>
      </c>
      <c r="P886" t="str">
        <f>IF(ISNUMBER(SEARCH("BROWSER",L886)),"Picloran",IF(ISNUMBER(SEARCH("NAVIGATOR",L886)),"Picloran",IF(ISNUMBER(SEARCH("BIOZYME",L886)),"Mineral Fertilizer",IF(ISNUMBER(SEARCH("K-FOL",L886)),"Calcium Citrate",IF(ISNUMBER(SEARCH("FOLTRON",L886)),"NPK Fertilizer",IF(ISNUMBER(SEARCH("CYHALOTHRI",L886)),"Cyhalothrin",IF(ISNUMBER(SEARCH("ACEFATO",L886)),"Acephate",IF(ISNUMBER(SEARCH("ACEPHATE",L886)),"Acephate",IF(ISNUMBER(SEARCH("MICROTHIOL",L886)),"Sulfur",IF(ISNUMBER(SEARCH("PROPICONAZOLE",L886)),"Propiconazole",IF(ISNUMBER(SEARCH("METHOMYL",L886)),"Methomyl",IF(ISNUMBER(SEARCH("IMIDACLOPRID",L886)),"Imidacloprid",IF(ISNUMBER(SEARCH("ZONIC",L886)),"Amicarbazone",IF(ISNUMBER(SEARCH("CRESCENDO",L886)),"Triclopyr-Butyric",IF(ISNUMBER(SEARCH("IMAZETHAPYR",L886)),"Imazethapyr",IF(ISNUMBER(SEARCH("TRICLOPYR",L886)),"Triclopyr",IF(ISNUMBER(SEARCH("ISOPROPYLAMINE",L886)),"Isopropylamine",IF(ISNUMBER(SEARCH("ABAMECTIM",L886)),"Abamectin",IF(ISNUMBER(SEARCH("SPERTO",L886)),"Bifenthrin","FIX IT!")))))))))))))))))))</f>
        <v>Acephate</v>
      </c>
      <c r="Q886" t="s">
        <v>3230</v>
      </c>
      <c r="R886" t="s">
        <v>3243</v>
      </c>
      <c r="S886">
        <f t="shared" si="49"/>
        <v>6.7160686427457099</v>
      </c>
      <c r="T886" t="s">
        <v>3292</v>
      </c>
      <c r="U886" t="s">
        <v>3269</v>
      </c>
      <c r="V886" t="s">
        <v>3216</v>
      </c>
    </row>
    <row r="887" spans="1:22" ht="22" customHeight="1" x14ac:dyDescent="0.3">
      <c r="A887" s="5">
        <v>43610</v>
      </c>
      <c r="B887" s="16" t="str">
        <f t="shared" si="47"/>
        <v>May, 2019</v>
      </c>
      <c r="C887" s="16" t="str">
        <f t="shared" si="48"/>
        <v>May, 2019´</v>
      </c>
      <c r="D887" s="6" t="s">
        <v>107</v>
      </c>
      <c r="E887" s="11" t="s">
        <v>3320</v>
      </c>
      <c r="F887" s="6" t="s">
        <v>32</v>
      </c>
      <c r="G887" s="6" t="s">
        <v>108</v>
      </c>
      <c r="H887" s="6" t="s">
        <v>133</v>
      </c>
      <c r="I887" s="6" t="s">
        <v>45</v>
      </c>
      <c r="J887" s="6" t="s">
        <v>34</v>
      </c>
      <c r="K887" s="6" t="s">
        <v>135</v>
      </c>
      <c r="L887" s="6" t="s">
        <v>1091</v>
      </c>
      <c r="M887" s="7">
        <v>21690</v>
      </c>
      <c r="N887" s="7">
        <v>21.69</v>
      </c>
      <c r="O887" s="7">
        <v>3847000</v>
      </c>
      <c r="P887" t="str">
        <f>IF(ISNUMBER(SEARCH("BROWSER",L887)),"Picloran",IF(ISNUMBER(SEARCH("NAVIGATOR",L887)),"Picloran",IF(ISNUMBER(SEARCH("BIOZYME",L887)),"Mineral Fertilizer",IF(ISNUMBER(SEARCH("K-FOL",L887)),"Calcium Citrate",IF(ISNUMBER(SEARCH("FOLTRON",L887)),"NPK Fertilizer",IF(ISNUMBER(SEARCH("CYHALOTHRI",L887)),"Cyhalothrin",IF(ISNUMBER(SEARCH("ACEFATO",L887)),"Acephate",IF(ISNUMBER(SEARCH("ACEPHATE",L887)),"Acephate",IF(ISNUMBER(SEARCH("MICROTHIOL",L887)),"Sulfur",IF(ISNUMBER(SEARCH("PROPICONAZOLE",L887)),"Propiconazole",IF(ISNUMBER(SEARCH("METHOMYL",L887)),"Methomyl",IF(ISNUMBER(SEARCH("IMIDACLOPRID",L887)),"Imidacloprid",IF(ISNUMBER(SEARCH("ZONIC",L887)),"Amicarbazone",IF(ISNUMBER(SEARCH("CRESCENDO",L887)),"Triclopyr-Butyric",IF(ISNUMBER(SEARCH("IMAZETHAPYR",L887)),"Imazethapyr",IF(ISNUMBER(SEARCH("TRICLOPYR",L887)),"Triclopyr",IF(ISNUMBER(SEARCH("ISOPROPYLAMINE",L887)),"Isopropylamine",IF(ISNUMBER(SEARCH("ABAMECTIM",L887)),"Abamectin",IF(ISNUMBER(SEARCH("SPERTO",L887)),"Bifenthrin","FIX IT!")))))))))))))))))))</f>
        <v>Cyhalothrin</v>
      </c>
      <c r="Q887" t="s">
        <v>3248</v>
      </c>
      <c r="R887" t="s">
        <v>3237</v>
      </c>
      <c r="S887">
        <f t="shared" si="49"/>
        <v>177.36284001844169</v>
      </c>
      <c r="T887" t="s">
        <v>3292</v>
      </c>
      <c r="U887" t="s">
        <v>3269</v>
      </c>
      <c r="V887" t="s">
        <v>3216</v>
      </c>
    </row>
    <row r="888" spans="1:22" ht="22" customHeight="1" x14ac:dyDescent="0.3">
      <c r="A888" s="2">
        <v>43609</v>
      </c>
      <c r="B888" s="16" t="str">
        <f t="shared" si="47"/>
        <v>May, 2019</v>
      </c>
      <c r="C888" s="16" t="str">
        <f t="shared" si="48"/>
        <v>May, 2019´</v>
      </c>
      <c r="D888" s="3" t="s">
        <v>107</v>
      </c>
      <c r="E888" s="11" t="s">
        <v>3320</v>
      </c>
      <c r="F888" s="3" t="s">
        <v>56</v>
      </c>
      <c r="G888" s="3" t="s">
        <v>108</v>
      </c>
      <c r="H888" s="3" t="s">
        <v>133</v>
      </c>
      <c r="I888" s="3" t="s">
        <v>45</v>
      </c>
      <c r="J888" s="3" t="s">
        <v>34</v>
      </c>
      <c r="K888" s="3" t="s">
        <v>345</v>
      </c>
      <c r="L888" s="3" t="s">
        <v>1092</v>
      </c>
      <c r="M888" s="4">
        <v>23112</v>
      </c>
      <c r="N888" s="4">
        <v>23.11</v>
      </c>
      <c r="O888" s="4">
        <v>390000</v>
      </c>
      <c r="P888" t="str">
        <f>IF(ISNUMBER(SEARCH("IMAZETAPYR",L888)),"Imazetapyr",IF(ISNUMBER(SEARCH("VITAVAX",L888)),"Carboxin",IF(ISNUMBER(SEARCH("CARBOXIN",L888)),"Carboxin",IF(ISNUMBER(SEARCH("CONDAX",L888)),"Imazetapyr",IF(ISNUMBER(SEARCH("CLETHODIM",L888)),"Clethodim",IF(ISNUMBER(SEARCH("JACARE",L888)),"2,4-D Acid",IF(ISNUMBER(SEARCH("LEOPARD",L888)),"Picloram",IF(ISNUMBER(SEARCH("ZOXYSTROBIN",L888)),"Azoxystrobin",IF(ISNUMBER(SEARCH("MANCOZEB",L888)),"Mancozeb",IF(ISNUMBER(SEARCH("AZOXYS",L888)),"Azoxystrobin",IF(ISNUMBER(SEARCH("FIPRON",L888)),"Fipronil",IF(ISNUMBER(SEARCH("ACEF",L888)),"Acephate",IF(ISNUMBER(SEARCH("ACETAMIPRID",L888)),"Acetamiprid",IF(ISNUMBER(SEARCH("ALUMINIUM PHOSPHIDE",L888)),"Aluminium Phosphide",IF(ISNUMBER(SEARCH("RANMAN",L888)),"Cyazofamid",IF(ISNUMBER(SEARCH("BIFENTRINA",L888)),"Bifenthrin","FIX IT!"))))))))))))))))</f>
        <v>Aluminium Phosphide</v>
      </c>
      <c r="Q888" t="s">
        <v>3235</v>
      </c>
      <c r="R888" t="s">
        <v>3216</v>
      </c>
      <c r="S888">
        <f t="shared" si="49"/>
        <v>16.87435098650052</v>
      </c>
      <c r="T888" t="s">
        <v>3205</v>
      </c>
      <c r="U888" t="s">
        <v>3238</v>
      </c>
      <c r="V888" t="s">
        <v>3225</v>
      </c>
    </row>
    <row r="889" spans="1:22" ht="22" customHeight="1" x14ac:dyDescent="0.3">
      <c r="A889" s="5">
        <v>43609</v>
      </c>
      <c r="B889" s="16" t="str">
        <f t="shared" si="47"/>
        <v>May, 2019</v>
      </c>
      <c r="C889" s="16" t="str">
        <f t="shared" si="48"/>
        <v>May, 2019´</v>
      </c>
      <c r="D889" s="6" t="s">
        <v>31</v>
      </c>
      <c r="E889" s="11" t="s">
        <v>3320</v>
      </c>
      <c r="F889" s="6" t="s">
        <v>56</v>
      </c>
      <c r="G889" s="6" t="s">
        <v>755</v>
      </c>
      <c r="H889" s="6" t="s">
        <v>113</v>
      </c>
      <c r="I889" s="6" t="s">
        <v>45</v>
      </c>
      <c r="J889" s="6" t="s">
        <v>34</v>
      </c>
      <c r="K889" s="6" t="s">
        <v>1089</v>
      </c>
      <c r="L889" s="6" t="s">
        <v>1094</v>
      </c>
      <c r="M889" s="7">
        <v>25640</v>
      </c>
      <c r="N889" s="7">
        <v>25.64</v>
      </c>
      <c r="O889" s="7">
        <v>172000</v>
      </c>
      <c r="P889" t="str">
        <f>IF(ISNUMBER(SEARCH("BROWSER",L889)),"Picloran",IF(ISNUMBER(SEARCH("NAVIGATOR",L889)),"Picloran",IF(ISNUMBER(SEARCH("BIOZYME",L889)),"Mineral Fertilizer",IF(ISNUMBER(SEARCH("K-FOL",L889)),"Calcium Citrate",IF(ISNUMBER(SEARCH("FOLTRON",L889)),"NPK Fertilizer",IF(ISNUMBER(SEARCH("CYHALOTHRI",L889)),"Cyhalothrin",IF(ISNUMBER(SEARCH("ACEFATO",L889)),"Acephate",IF(ISNUMBER(SEARCH("ACEPHATE",L889)),"Acephate",IF(ISNUMBER(SEARCH("MICROTHIOL",L889)),"Sulfur",IF(ISNUMBER(SEARCH("PROPICONAZOLE",L889)),"Propiconazole",IF(ISNUMBER(SEARCH("METHOMYL",L889)),"Methomyl",IF(ISNUMBER(SEARCH("IMIDACLOPRID",L889)),"Imidacloprid",IF(ISNUMBER(SEARCH("ZONIC",L889)),"Amicarbazone",IF(ISNUMBER(SEARCH("CRESCENDO",L889)),"Triclopyr-Butyric",IF(ISNUMBER(SEARCH("IMAZETHAPYR",L889)),"Imazethapyr",IF(ISNUMBER(SEARCH("TRICLOPYR",L889)),"Triclopyr",IF(ISNUMBER(SEARCH("ISOPROPYLAMINE",L889)),"Isopropylamine",IF(ISNUMBER(SEARCH("ABAMECTIM",L889)),"Abamectin",IF(ISNUMBER(SEARCH("SPERTO",L889)),"Bifenthrin","FIX IT!")))))))))))))))))))</f>
        <v>Acephate</v>
      </c>
      <c r="Q889" t="s">
        <v>3230</v>
      </c>
      <c r="R889" t="s">
        <v>3243</v>
      </c>
      <c r="S889">
        <f t="shared" si="49"/>
        <v>6.7082683307332296</v>
      </c>
      <c r="T889" t="s">
        <v>3205</v>
      </c>
      <c r="U889" t="s">
        <v>3238</v>
      </c>
      <c r="V889" t="s">
        <v>3225</v>
      </c>
    </row>
    <row r="890" spans="1:22" ht="22" customHeight="1" x14ac:dyDescent="0.3">
      <c r="A890" s="2">
        <v>43609</v>
      </c>
      <c r="B890" s="16" t="str">
        <f t="shared" si="47"/>
        <v>May, 2019</v>
      </c>
      <c r="C890" s="16" t="str">
        <f t="shared" si="48"/>
        <v>May, 2019´</v>
      </c>
      <c r="D890" s="3" t="s">
        <v>107</v>
      </c>
      <c r="E890" s="11" t="s">
        <v>3320</v>
      </c>
      <c r="F890" s="3" t="s">
        <v>56</v>
      </c>
      <c r="G890" s="3" t="s">
        <v>108</v>
      </c>
      <c r="H890" s="3" t="s">
        <v>133</v>
      </c>
      <c r="I890" s="3" t="s">
        <v>45</v>
      </c>
      <c r="J890" s="3" t="s">
        <v>34</v>
      </c>
      <c r="K890" s="3" t="s">
        <v>345</v>
      </c>
      <c r="L890" s="3" t="s">
        <v>1095</v>
      </c>
      <c r="M890" s="4">
        <v>12620</v>
      </c>
      <c r="N890" s="4">
        <v>12.62</v>
      </c>
      <c r="O890" s="4">
        <v>213000</v>
      </c>
      <c r="P890" t="str">
        <f>IF(ISNUMBER(SEARCH("IMAZETAPYR",L890)),"Imazetapyr",IF(ISNUMBER(SEARCH("VITAVAX",L890)),"Carboxin",IF(ISNUMBER(SEARCH("CARBOXIN",L890)),"Carboxin",IF(ISNUMBER(SEARCH("CONDAX",L890)),"Imazetapyr",IF(ISNUMBER(SEARCH("CLETHODIM",L890)),"Clethodim",IF(ISNUMBER(SEARCH("JACARE",L890)),"2,4-D Acid",IF(ISNUMBER(SEARCH("LEOPARD",L890)),"Picloram",IF(ISNUMBER(SEARCH("ZOXYSTROBIN",L890)),"Azoxystrobin",IF(ISNUMBER(SEARCH("MANCOZEB",L890)),"Mancozeb",IF(ISNUMBER(SEARCH("AZOXYS",L890)),"Azoxystrobin",IF(ISNUMBER(SEARCH("FIPRON",L890)),"Fipronil",IF(ISNUMBER(SEARCH("ACEF",L890)),"Acephate",IF(ISNUMBER(SEARCH("ACETAMIPRID",L890)),"Acetamiprid",IF(ISNUMBER(SEARCH("ALUMINIUM PHOSPHIDE",L890)),"Aluminium Phosphide",IF(ISNUMBER(SEARCH("RANMAN",L890)),"Cyazofamid",IF(ISNUMBER(SEARCH("BIFENTRINA",L890)),"Bifenthrin","FIX IT!"))))))))))))))))</f>
        <v>Aluminium Phosphide</v>
      </c>
      <c r="Q890" t="s">
        <v>3235</v>
      </c>
      <c r="R890" t="s">
        <v>3216</v>
      </c>
      <c r="S890">
        <f t="shared" si="49"/>
        <v>16.87797147385103</v>
      </c>
      <c r="T890" t="s">
        <v>3273</v>
      </c>
      <c r="U890" t="s">
        <v>3274</v>
      </c>
      <c r="V890" t="s">
        <v>3275</v>
      </c>
    </row>
    <row r="891" spans="1:22" ht="22" customHeight="1" x14ac:dyDescent="0.3">
      <c r="A891" s="5">
        <v>43609</v>
      </c>
      <c r="B891" s="16" t="str">
        <f t="shared" si="47"/>
        <v>May, 2019</v>
      </c>
      <c r="C891" s="16" t="str">
        <f t="shared" si="48"/>
        <v>May, 2019´</v>
      </c>
      <c r="D891" s="6" t="s">
        <v>107</v>
      </c>
      <c r="E891" s="11" t="s">
        <v>3320</v>
      </c>
      <c r="F891" s="6" t="s">
        <v>56</v>
      </c>
      <c r="G891" s="6" t="s">
        <v>108</v>
      </c>
      <c r="H891" s="6" t="s">
        <v>133</v>
      </c>
      <c r="I891" s="6" t="s">
        <v>45</v>
      </c>
      <c r="J891" s="6" t="s">
        <v>34</v>
      </c>
      <c r="K891" s="6" t="s">
        <v>345</v>
      </c>
      <c r="L891" s="6" t="s">
        <v>1096</v>
      </c>
      <c r="M891" s="7">
        <v>12620</v>
      </c>
      <c r="N891" s="7">
        <v>12.62</v>
      </c>
      <c r="O891" s="7">
        <v>213000</v>
      </c>
      <c r="P891" t="str">
        <f>IF(ISNUMBER(SEARCH("IMAZETAPYR",L891)),"Imazetapyr",IF(ISNUMBER(SEARCH("VITAVAX",L891)),"Carboxin",IF(ISNUMBER(SEARCH("CARBOXIN",L891)),"Carboxin",IF(ISNUMBER(SEARCH("CONDAX",L891)),"Imazetapyr",IF(ISNUMBER(SEARCH("CLETHODIM",L891)),"Clethodim",IF(ISNUMBER(SEARCH("JACARE",L891)),"2,4-D Acid",IF(ISNUMBER(SEARCH("LEOPARD",L891)),"Picloram",IF(ISNUMBER(SEARCH("ZOXYSTROBIN",L891)),"Azoxystrobin",IF(ISNUMBER(SEARCH("MANCOZEB",L891)),"Mancozeb",IF(ISNUMBER(SEARCH("AZOXYS",L891)),"Azoxystrobin",IF(ISNUMBER(SEARCH("FIPRON",L891)),"Fipronil",IF(ISNUMBER(SEARCH("ACEF",L891)),"Acephate",IF(ISNUMBER(SEARCH("ACETAMIPRID",L891)),"Acetamiprid",IF(ISNUMBER(SEARCH("ALUMINIUM PHOSPHIDE",L891)),"Aluminium Phosphide",IF(ISNUMBER(SEARCH("RANMAN",L891)),"Cyazofamid",IF(ISNUMBER(SEARCH("BIFENTRINA",L891)),"Bifenthrin","FIX IT!"))))))))))))))))</f>
        <v>Aluminium Phosphide</v>
      </c>
      <c r="Q891" t="s">
        <v>3235</v>
      </c>
      <c r="R891" t="s">
        <v>3216</v>
      </c>
      <c r="S891">
        <f t="shared" si="49"/>
        <v>16.87797147385103</v>
      </c>
      <c r="T891" t="s">
        <v>3294</v>
      </c>
      <c r="U891" t="s">
        <v>3215</v>
      </c>
      <c r="V891" t="s">
        <v>3243</v>
      </c>
    </row>
    <row r="892" spans="1:22" ht="22" customHeight="1" x14ac:dyDescent="0.3">
      <c r="A892" s="2">
        <v>43609</v>
      </c>
      <c r="B892" s="16" t="str">
        <f t="shared" si="47"/>
        <v>May, 2019</v>
      </c>
      <c r="C892" s="16" t="str">
        <f t="shared" si="48"/>
        <v>May, 2019´</v>
      </c>
      <c r="D892" s="3" t="s">
        <v>107</v>
      </c>
      <c r="E892" s="11" t="s">
        <v>3320</v>
      </c>
      <c r="F892" s="3" t="s">
        <v>32</v>
      </c>
      <c r="G892" s="3" t="s">
        <v>108</v>
      </c>
      <c r="H892" s="3" t="s">
        <v>133</v>
      </c>
      <c r="I892" s="3" t="s">
        <v>45</v>
      </c>
      <c r="J892" s="3" t="s">
        <v>34</v>
      </c>
      <c r="K892" s="3" t="s">
        <v>1063</v>
      </c>
      <c r="L892" s="3" t="s">
        <v>1097</v>
      </c>
      <c r="M892" s="4">
        <v>44510</v>
      </c>
      <c r="N892" s="4">
        <v>44.51</v>
      </c>
      <c r="O892" s="4">
        <v>773000</v>
      </c>
      <c r="P892" t="str">
        <f>IF(ISNUMBER(SEARCH("BROWSER",L892)),"Picloran",IF(ISNUMBER(SEARCH("NAVIGATOR",L892)),"Picloran",IF(ISNUMBER(SEARCH("BIOZYME",L892)),"Mineral Fertilizer",IF(ISNUMBER(SEARCH("K-FOL",L892)),"Calcium Citrate",IF(ISNUMBER(SEARCH("FOLTRON",L892)),"NPK Fertilizer",IF(ISNUMBER(SEARCH("CYHALOTHRI",L892)),"Cyhalothrin",IF(ISNUMBER(SEARCH("ACEFATO",L892)),"Acephate",IF(ISNUMBER(SEARCH("ACEPHATE",L892)),"Acephate",IF(ISNUMBER(SEARCH("MICROTHIOL",L892)),"Sulfur",IF(ISNUMBER(SEARCH("PROPICONAZOLE",L892)),"Propiconazole",IF(ISNUMBER(SEARCH("METHOMYL",L892)),"Methomyl",IF(ISNUMBER(SEARCH("IMIDACLOPRID",L892)),"Imidacloprid",IF(ISNUMBER(SEARCH("ZONIC",L892)),"Amicarbazone",IF(ISNUMBER(SEARCH("CRESCENDO",L892)),"Triclopyr-Butyric",IF(ISNUMBER(SEARCH("IMAZETHAPYR",L892)),"Imazethapyr",IF(ISNUMBER(SEARCH("TRICLOPYR",L892)),"Triclopyr",IF(ISNUMBER(SEARCH("ISOPROPYLAMINE",L892)),"Isopropylamine",IF(ISNUMBER(SEARCH("ABAMECTIM",L892)),"Abamectin",IF(ISNUMBER(SEARCH("SPERTO",L892)),"Bifenthrin","FIX IT!")))))))))))))))))))</f>
        <v>Cyhalothrin</v>
      </c>
      <c r="Q892" t="s">
        <v>3248</v>
      </c>
      <c r="R892" t="s">
        <v>3237</v>
      </c>
      <c r="S892">
        <f t="shared" si="49"/>
        <v>17.366883846326669</v>
      </c>
      <c r="T892" t="s">
        <v>3218</v>
      </c>
      <c r="U892" t="s">
        <v>3218</v>
      </c>
      <c r="V892" t="s">
        <v>3198</v>
      </c>
    </row>
    <row r="893" spans="1:22" ht="22" customHeight="1" x14ac:dyDescent="0.3">
      <c r="A893" s="5">
        <v>43607</v>
      </c>
      <c r="B893" s="16" t="str">
        <f t="shared" si="47"/>
        <v>May, 2019</v>
      </c>
      <c r="C893" s="16" t="str">
        <f t="shared" si="48"/>
        <v>May, 2019´</v>
      </c>
      <c r="D893" s="6" t="s">
        <v>31</v>
      </c>
      <c r="E893" s="11" t="s">
        <v>3320</v>
      </c>
      <c r="F893" s="6" t="s">
        <v>56</v>
      </c>
      <c r="G893" s="6" t="s">
        <v>230</v>
      </c>
      <c r="H893" s="6" t="s">
        <v>113</v>
      </c>
      <c r="I893" s="6" t="s">
        <v>45</v>
      </c>
      <c r="J893" s="6" t="s">
        <v>34</v>
      </c>
      <c r="K893" s="6" t="s">
        <v>232</v>
      </c>
      <c r="L893" s="6" t="s">
        <v>1098</v>
      </c>
      <c r="M893" s="7">
        <v>96240</v>
      </c>
      <c r="N893" s="7">
        <v>96.24</v>
      </c>
      <c r="O893" s="7">
        <v>140000</v>
      </c>
      <c r="P893" t="s">
        <v>3273</v>
      </c>
      <c r="Q893" t="s">
        <v>3274</v>
      </c>
      <c r="R893" t="s">
        <v>3275</v>
      </c>
      <c r="S893">
        <f t="shared" si="49"/>
        <v>1.4546965918536992</v>
      </c>
      <c r="T893" t="s">
        <v>3218</v>
      </c>
      <c r="U893" t="s">
        <v>3218</v>
      </c>
      <c r="V893" t="s">
        <v>3198</v>
      </c>
    </row>
    <row r="894" spans="1:22" ht="22" customHeight="1" x14ac:dyDescent="0.3">
      <c r="A894" s="2">
        <v>43605</v>
      </c>
      <c r="B894" s="16" t="str">
        <f t="shared" si="47"/>
        <v>May, 2019</v>
      </c>
      <c r="C894" s="16" t="str">
        <f t="shared" si="48"/>
        <v>May, 2019´</v>
      </c>
      <c r="D894" s="3" t="s">
        <v>31</v>
      </c>
      <c r="E894" s="11" t="s">
        <v>3320</v>
      </c>
      <c r="F894" s="3" t="s">
        <v>32</v>
      </c>
      <c r="G894" s="3" t="s">
        <v>244</v>
      </c>
      <c r="H894" s="3" t="s">
        <v>474</v>
      </c>
      <c r="I894" s="3" t="s">
        <v>45</v>
      </c>
      <c r="J894" s="3" t="s">
        <v>34</v>
      </c>
      <c r="K894" s="3" t="s">
        <v>187</v>
      </c>
      <c r="L894" s="3" t="s">
        <v>1099</v>
      </c>
      <c r="M894" s="4">
        <v>122000</v>
      </c>
      <c r="N894" s="4">
        <v>122</v>
      </c>
      <c r="O894" s="4">
        <v>1527000</v>
      </c>
      <c r="P894" t="str">
        <f>IF(ISNUMBER(SEARCH("GLIFOSATO",L894)),"Glyphosate",IF(ISNUMBER(SEARCH("TRICLON",L894)),"Triclopyr",IF(ISNUMBER(SEARCH("ABAMECTIN",L894)),"Abamectin",IF(ISNUMBER(SEARCH("ANCOSAR",L894)),"Sodium Hydrogen Methylarsonate",IF(ISNUMBER(SEARCH("PERITO",L894)),"Acephate","FIX IT!")))))</f>
        <v>Sodium Hydrogen Methylarsonate</v>
      </c>
      <c r="Q894" t="s">
        <v>3281</v>
      </c>
      <c r="R894" t="s">
        <v>3198</v>
      </c>
      <c r="S894">
        <f t="shared" si="49"/>
        <v>12.516393442622951</v>
      </c>
      <c r="T894" t="s">
        <v>3218</v>
      </c>
      <c r="U894" t="s">
        <v>3218</v>
      </c>
      <c r="V894" t="s">
        <v>3198</v>
      </c>
    </row>
    <row r="895" spans="1:22" ht="22" customHeight="1" x14ac:dyDescent="0.3">
      <c r="A895" s="5">
        <v>43605</v>
      </c>
      <c r="B895" s="16" t="str">
        <f t="shared" si="47"/>
        <v>May, 2019</v>
      </c>
      <c r="C895" s="16" t="str">
        <f t="shared" si="48"/>
        <v>May, 2019´</v>
      </c>
      <c r="D895" s="6" t="s">
        <v>31</v>
      </c>
      <c r="E895" s="11" t="s">
        <v>3320</v>
      </c>
      <c r="F895" s="6" t="s">
        <v>32</v>
      </c>
      <c r="G895" s="6" t="s">
        <v>325</v>
      </c>
      <c r="H895" s="6" t="s">
        <v>122</v>
      </c>
      <c r="I895" s="6" t="s">
        <v>45</v>
      </c>
      <c r="J895" s="6" t="s">
        <v>34</v>
      </c>
      <c r="K895" s="6" t="s">
        <v>187</v>
      </c>
      <c r="L895" s="6" t="s">
        <v>1100</v>
      </c>
      <c r="M895" s="7">
        <v>44100</v>
      </c>
      <c r="N895" s="7">
        <v>44.1</v>
      </c>
      <c r="O895" s="7">
        <v>390000</v>
      </c>
      <c r="P895" t="str">
        <f>IF(ISNUMBER(SEARCH("DIZONE",L895)),"Diuron",IF(ISNUMBER(SEARCH("GLUFOSINATE",L895)),"Glufosinate",IF(ISNUMBER(SEARCH("LAVA",L895)),"Tebuthiuron",IF(ISNUMBER(SEARCH("CARTAP",L895)),"Cartap Hydrochloride",IF(ISNUMBER(SEARCH("ZARTAN",L895)),"Metsulfuron",IF(ISNUMBER(SEARCH("METSULFURON",L895)),"Metsulfuron",IF(ISNUMBER(SEARCH("CHLORFLUAZURON",L895)),"Chlorfluazuron",IF(ISNUMBER(SEARCH("OMITE",L895)),"Propargite",IF(ISNUMBER(SEARCH("ORIS",L895)),"Amicarbazone",IF(ISNUMBER(SEARCH("AMICARBAZONE",L895)),"Amicarbazone",IF(ISNUMBER(SEARCH("2,4-D",L895)),"2,4-Dichlorophenoxyacetic Acid",IF(ISNUMBER(SEARCH("GLYPHOSATE",L895)),"Glyphosate",IF(ISNUMBER(SEARCH("FOMESAFEN",L895)),"Fomesafen","FIX IT!")))))))))))))</f>
        <v>Fomesafen</v>
      </c>
      <c r="Q895" t="s">
        <v>3215</v>
      </c>
      <c r="R895" t="s">
        <v>3198</v>
      </c>
      <c r="S895">
        <f t="shared" si="49"/>
        <v>8.8435374149659864</v>
      </c>
      <c r="T895" t="s">
        <v>3218</v>
      </c>
      <c r="U895" t="s">
        <v>3218</v>
      </c>
      <c r="V895" t="s">
        <v>3198</v>
      </c>
    </row>
    <row r="896" spans="1:22" ht="22" customHeight="1" x14ac:dyDescent="0.3">
      <c r="A896" s="2">
        <v>43605</v>
      </c>
      <c r="B896" s="16" t="str">
        <f t="shared" si="47"/>
        <v>May, 2019</v>
      </c>
      <c r="C896" s="16" t="str">
        <f t="shared" si="48"/>
        <v>May, 2019´</v>
      </c>
      <c r="D896" s="3" t="s">
        <v>31</v>
      </c>
      <c r="E896" s="11" t="s">
        <v>3320</v>
      </c>
      <c r="F896" s="3" t="s">
        <v>56</v>
      </c>
      <c r="G896" s="3" t="s">
        <v>652</v>
      </c>
      <c r="H896" s="3" t="s">
        <v>122</v>
      </c>
      <c r="I896" s="3" t="s">
        <v>45</v>
      </c>
      <c r="J896" s="3" t="s">
        <v>34</v>
      </c>
      <c r="K896" s="3" t="s">
        <v>318</v>
      </c>
      <c r="L896" s="3" t="s">
        <v>1101</v>
      </c>
      <c r="M896" s="4">
        <v>120600</v>
      </c>
      <c r="N896" s="4">
        <v>120.6</v>
      </c>
      <c r="O896" s="4">
        <v>563000</v>
      </c>
      <c r="P896" t="s">
        <v>3218</v>
      </c>
      <c r="Q896" t="str">
        <f>VLOOKUP(P896,T:V,2,FALSE)</f>
        <v>Glyphosate</v>
      </c>
      <c r="R896" t="str">
        <f>VLOOKUP(Q896,U:W,2,FALSE)</f>
        <v>Herbicide</v>
      </c>
      <c r="S896">
        <f t="shared" si="49"/>
        <v>4.6683250414593696</v>
      </c>
      <c r="T896" t="s">
        <v>3208</v>
      </c>
      <c r="U896" t="s">
        <v>3215</v>
      </c>
      <c r="V896" t="s">
        <v>3216</v>
      </c>
    </row>
    <row r="897" spans="1:22" ht="22" customHeight="1" x14ac:dyDescent="0.3">
      <c r="A897" s="5">
        <v>43605</v>
      </c>
      <c r="B897" s="16" t="str">
        <f t="shared" si="47"/>
        <v>May, 2019</v>
      </c>
      <c r="C897" s="16" t="str">
        <f t="shared" si="48"/>
        <v>May, 2019´</v>
      </c>
      <c r="D897" s="6" t="s">
        <v>31</v>
      </c>
      <c r="E897" s="11" t="s">
        <v>3320</v>
      </c>
      <c r="F897" s="6" t="s">
        <v>56</v>
      </c>
      <c r="G897" s="6" t="s">
        <v>738</v>
      </c>
      <c r="H897" s="6" t="s">
        <v>122</v>
      </c>
      <c r="I897" s="6" t="s">
        <v>45</v>
      </c>
      <c r="J897" s="6" t="s">
        <v>34</v>
      </c>
      <c r="K897" s="6" t="s">
        <v>141</v>
      </c>
      <c r="L897" s="6" t="s">
        <v>1086</v>
      </c>
      <c r="M897" s="7">
        <v>200920</v>
      </c>
      <c r="N897" s="7">
        <v>200.92</v>
      </c>
      <c r="O897" s="7">
        <v>2168000</v>
      </c>
      <c r="P897" t="s">
        <v>3208</v>
      </c>
      <c r="Q897" t="s">
        <v>3215</v>
      </c>
      <c r="R897" t="s">
        <v>3216</v>
      </c>
      <c r="S897">
        <f t="shared" si="49"/>
        <v>10.790364324109099</v>
      </c>
      <c r="T897" t="s">
        <v>3202</v>
      </c>
      <c r="U897" t="s">
        <v>3215</v>
      </c>
      <c r="V897" t="s">
        <v>3216</v>
      </c>
    </row>
    <row r="898" spans="1:22" ht="22" customHeight="1" x14ac:dyDescent="0.3">
      <c r="A898" s="2">
        <v>43605</v>
      </c>
      <c r="B898" s="16" t="str">
        <f t="shared" si="47"/>
        <v>May, 2019</v>
      </c>
      <c r="C898" s="16" t="str">
        <f t="shared" si="48"/>
        <v>May, 2019´</v>
      </c>
      <c r="D898" s="3" t="s">
        <v>31</v>
      </c>
      <c r="E898" s="11" t="s">
        <v>3320</v>
      </c>
      <c r="F898" s="3" t="s">
        <v>56</v>
      </c>
      <c r="G898" s="3" t="s">
        <v>180</v>
      </c>
      <c r="H898" s="3" t="s">
        <v>122</v>
      </c>
      <c r="I898" s="3" t="s">
        <v>45</v>
      </c>
      <c r="J898" s="3" t="s">
        <v>34</v>
      </c>
      <c r="K898" s="3" t="s">
        <v>145</v>
      </c>
      <c r="L898" s="3" t="s">
        <v>1102</v>
      </c>
      <c r="M898" s="4">
        <v>22800</v>
      </c>
      <c r="N898" s="4">
        <v>22.8</v>
      </c>
      <c r="O898" s="4">
        <v>147000</v>
      </c>
      <c r="P898" t="str">
        <f>IF(ISNUMBER(SEARCH("BIORISK",L898)),"Fertilizer",IF(ISNUMBER(SEARCH("DIFLUBENZURON",L898)),"Diflubenzuron",IF(ISNUMBER(SEARCH("K-TIONIC",L898)),"Fulvic Acids Fertilizers",IF(ISNUMBER(SEARCH("INICIATE",L898)),"Fipronil",IF(ISNUMBER(SEARCH("FIPRONIL",L898)),"Fipronil",IF(ISNUMBER(SEARCH("STAGE",L898)),"Clomazone",IF(ISNUMBER(SEARCH("CLOMAZONE",L898)),"Clomazone",IF(ISNUMBER(SEARCH("UNIMARK",L898)),"Metribuzin",IF(ISNUMBER(SEARCH("RIBUZIN",L898)),"Metribuzin",IF(ISNUMBER(SEARCH("UNITOP",L898)),"Not Identified","FIX IT!"))))))))))</f>
        <v>Fipronil</v>
      </c>
      <c r="Q898" t="s">
        <v>3261</v>
      </c>
      <c r="R898" t="s">
        <v>3243</v>
      </c>
      <c r="S898">
        <f t="shared" si="49"/>
        <v>6.4473684210526319</v>
      </c>
      <c r="T898" t="s">
        <v>3294</v>
      </c>
      <c r="U898" t="s">
        <v>3215</v>
      </c>
      <c r="V898" t="s">
        <v>3243</v>
      </c>
    </row>
    <row r="899" spans="1:22" ht="22" customHeight="1" x14ac:dyDescent="0.3">
      <c r="A899" s="5">
        <v>43605</v>
      </c>
      <c r="B899" s="16" t="str">
        <f t="shared" ref="B899:B962" si="52">TEXT(A899, "MMMM, YYYY")</f>
        <v>May, 2019</v>
      </c>
      <c r="C899" s="16" t="str">
        <f t="shared" ref="C899:C962" si="53">B899&amp;"´"</f>
        <v>May, 2019´</v>
      </c>
      <c r="D899" s="6" t="s">
        <v>31</v>
      </c>
      <c r="E899" s="11" t="s">
        <v>3320</v>
      </c>
      <c r="F899" s="6" t="s">
        <v>56</v>
      </c>
      <c r="G899" s="6" t="s">
        <v>127</v>
      </c>
      <c r="H899" s="6" t="s">
        <v>122</v>
      </c>
      <c r="I899" s="6" t="s">
        <v>45</v>
      </c>
      <c r="J899" s="6" t="s">
        <v>34</v>
      </c>
      <c r="K899" s="6" t="s">
        <v>129</v>
      </c>
      <c r="L899" s="6" t="s">
        <v>1103</v>
      </c>
      <c r="M899" s="7">
        <v>21720</v>
      </c>
      <c r="N899" s="7">
        <v>21.72</v>
      </c>
      <c r="O899" s="7">
        <v>628000</v>
      </c>
      <c r="P899" t="str">
        <f>IF(ISNUMBER(SEARCH("BROWSER",L899)),"Picloran",IF(ISNUMBER(SEARCH("NAVIGATOR",L899)),"Picloran",IF(ISNUMBER(SEARCH("BIOZYME",L899)),"Mineral Fertilizer",IF(ISNUMBER(SEARCH("K-FOL",L899)),"Calcium Citrate",IF(ISNUMBER(SEARCH("FOLTRON",L899)),"NPK Fertilizer",IF(ISNUMBER(SEARCH("CYHALOTHRI",L899)),"Cyhalothrin",IF(ISNUMBER(SEARCH("ACEFATO",L899)),"Acephate",IF(ISNUMBER(SEARCH("ACEPHATE",L899)),"Acephate",IF(ISNUMBER(SEARCH("MICROTHIOL",L899)),"Sulfur",IF(ISNUMBER(SEARCH("PROPICONAZOLE",L899)),"Propiconazole",IF(ISNUMBER(SEARCH("METHOMYL",L899)),"Methomyl",IF(ISNUMBER(SEARCH("IMIDACLOPRID",L899)),"Imidacloprid",IF(ISNUMBER(SEARCH("ZONIC",L899)),"Amicarbazone",IF(ISNUMBER(SEARCH("CRESCENDO",L899)),"Triclopyr-Butyric",IF(ISNUMBER(SEARCH("IMAZETHAPYR",L899)),"Imazethapyr",IF(ISNUMBER(SEARCH("TRICLOPYR",L899)),"Triclopyr",IF(ISNUMBER(SEARCH("ISOPROPYLAMINE",L899)),"Isopropylamine",IF(ISNUMBER(SEARCH("ABAMECTIM",L899)),"Abamectin",IF(ISNUMBER(SEARCH("SPERTO",L899)),"Bifenthrin","FIX IT!")))))))))))))))))))</f>
        <v>Propiconazole</v>
      </c>
      <c r="Q899" t="s">
        <v>3215</v>
      </c>
      <c r="R899" t="s">
        <v>3242</v>
      </c>
      <c r="S899">
        <f t="shared" ref="S899:S962" si="54">O899/M899</f>
        <v>28.913443830570902</v>
      </c>
      <c r="T899" t="s">
        <v>3209</v>
      </c>
      <c r="U899" t="s">
        <v>3215</v>
      </c>
      <c r="V899" t="s">
        <v>3198</v>
      </c>
    </row>
    <row r="900" spans="1:22" ht="22" customHeight="1" x14ac:dyDescent="0.3">
      <c r="A900" s="2">
        <v>43603</v>
      </c>
      <c r="B900" s="16" t="str">
        <f t="shared" si="52"/>
        <v>May, 2019</v>
      </c>
      <c r="C900" s="16" t="str">
        <f t="shared" si="53"/>
        <v>May, 2019´</v>
      </c>
      <c r="D900" s="3" t="s">
        <v>31</v>
      </c>
      <c r="E900" s="11" t="s">
        <v>3320</v>
      </c>
      <c r="F900" s="3" t="s">
        <v>56</v>
      </c>
      <c r="G900" s="3" t="s">
        <v>755</v>
      </c>
      <c r="H900" s="3" t="s">
        <v>133</v>
      </c>
      <c r="I900" s="3" t="s">
        <v>45</v>
      </c>
      <c r="J900" s="3" t="s">
        <v>34</v>
      </c>
      <c r="K900" s="3" t="s">
        <v>145</v>
      </c>
      <c r="L900" s="3" t="s">
        <v>1104</v>
      </c>
      <c r="M900" s="4">
        <v>38480</v>
      </c>
      <c r="N900" s="4">
        <v>38.479999999999997</v>
      </c>
      <c r="O900" s="4">
        <v>649000</v>
      </c>
      <c r="P900" t="str">
        <f>IF(ISNUMBER(SEARCH("BROWSER",L900)),"Picloran",IF(ISNUMBER(SEARCH("NAVIGATOR",L900)),"Picloran",IF(ISNUMBER(SEARCH("BIOZYME",L900)),"Mineral Fertilizer",IF(ISNUMBER(SEARCH("K-FOL",L900)),"Calcium Citrate",IF(ISNUMBER(SEARCH("FOLTRON",L900)),"NPK Fertilizer",IF(ISNUMBER(SEARCH("CYHALOTHRI",L900)),"Cyhalothrin",IF(ISNUMBER(SEARCH("ACEFATO",L900)),"Acephate",IF(ISNUMBER(SEARCH("ACEPHATE",L900)),"Acephate",IF(ISNUMBER(SEARCH("MICROTHIOL",L900)),"Sulfur",IF(ISNUMBER(SEARCH("PROPICONAZOLE",L900)),"Propiconazole",IF(ISNUMBER(SEARCH("METHOMYL",L900)),"Methomyl",IF(ISNUMBER(SEARCH("IMIDACLOPRID",L900)),"Imidacloprid",IF(ISNUMBER(SEARCH("ZONIC",L900)),"Amicarbazone",IF(ISNUMBER(SEARCH("CRESCENDO",L900)),"Triclopyr-Butyric",IF(ISNUMBER(SEARCH("IMAZETHAPYR",L900)),"Imazethapyr",IF(ISNUMBER(SEARCH("TRICLOPYR",L900)),"Triclopyr",IF(ISNUMBER(SEARCH("ISOPROPYLAMINE",L900)),"Isopropylamine",IF(ISNUMBER(SEARCH("ABAMECTIM",L900)),"Abamectin",IF(ISNUMBER(SEARCH("SPERTO",L900)),"Bifenthrin","FIX IT!")))))))))))))))))))</f>
        <v>Imidacloprid</v>
      </c>
      <c r="Q900" t="s">
        <v>3268</v>
      </c>
      <c r="R900" t="s">
        <v>3243</v>
      </c>
      <c r="S900">
        <f t="shared" si="54"/>
        <v>16.865904365904367</v>
      </c>
      <c r="T900" t="s">
        <v>3222</v>
      </c>
      <c r="U900" t="s">
        <v>3215</v>
      </c>
      <c r="V900" t="s">
        <v>3225</v>
      </c>
    </row>
    <row r="901" spans="1:22" ht="22" customHeight="1" x14ac:dyDescent="0.3">
      <c r="A901" s="5">
        <v>43603</v>
      </c>
      <c r="B901" s="16" t="str">
        <f t="shared" si="52"/>
        <v>May, 2019</v>
      </c>
      <c r="C901" s="16" t="str">
        <f t="shared" si="53"/>
        <v>May, 2019´</v>
      </c>
      <c r="D901" s="6" t="s">
        <v>107</v>
      </c>
      <c r="E901" s="11" t="s">
        <v>3320</v>
      </c>
      <c r="F901" s="6" t="s">
        <v>56</v>
      </c>
      <c r="G901" s="6" t="s">
        <v>108</v>
      </c>
      <c r="H901" s="6" t="s">
        <v>133</v>
      </c>
      <c r="I901" s="6" t="s">
        <v>45</v>
      </c>
      <c r="J901" s="6" t="s">
        <v>34</v>
      </c>
      <c r="K901" s="6" t="s">
        <v>345</v>
      </c>
      <c r="L901" s="6" t="s">
        <v>1105</v>
      </c>
      <c r="M901" s="7">
        <v>12620</v>
      </c>
      <c r="N901" s="7">
        <v>12.62</v>
      </c>
      <c r="O901" s="7">
        <v>213000</v>
      </c>
      <c r="P901" t="str">
        <f>IF(ISNUMBER(SEARCH("IMAZETAPYR",L901)),"Imazetapyr",IF(ISNUMBER(SEARCH("VITAVAX",L901)),"Carboxin",IF(ISNUMBER(SEARCH("CARBOXIN",L901)),"Carboxin",IF(ISNUMBER(SEARCH("CONDAX",L901)),"Imazetapyr",IF(ISNUMBER(SEARCH("CLETHODIM",L901)),"Clethodim",IF(ISNUMBER(SEARCH("JACARE",L901)),"2,4-D Acid",IF(ISNUMBER(SEARCH("LEOPARD",L901)),"Picloram",IF(ISNUMBER(SEARCH("ZOXYSTROBIN",L901)),"Azoxystrobin",IF(ISNUMBER(SEARCH("MANCOZEB",L901)),"Mancozeb",IF(ISNUMBER(SEARCH("AZOXYS",L901)),"Azoxystrobin",IF(ISNUMBER(SEARCH("FIPRON",L901)),"Fipronil",IF(ISNUMBER(SEARCH("ACEF",L901)),"Acephate",IF(ISNUMBER(SEARCH("ACETAMIPRID",L901)),"Acetamiprid",IF(ISNUMBER(SEARCH("ALUMINIUM PHOSPHIDE",L901)),"Aluminium Phosphide",IF(ISNUMBER(SEARCH("RANMAN",L901)),"Cyazofamid",IF(ISNUMBER(SEARCH("BIFENTRINA",L901)),"Bifenthrin","FIX IT!"))))))))))))))))</f>
        <v>Aluminium Phosphide</v>
      </c>
      <c r="Q901" t="s">
        <v>3235</v>
      </c>
      <c r="R901" t="s">
        <v>3216</v>
      </c>
      <c r="S901">
        <f t="shared" si="54"/>
        <v>16.87797147385103</v>
      </c>
      <c r="T901" t="s">
        <v>3294</v>
      </c>
      <c r="U901" t="s">
        <v>3215</v>
      </c>
      <c r="V901" t="s">
        <v>3243</v>
      </c>
    </row>
    <row r="902" spans="1:22" ht="22" customHeight="1" x14ac:dyDescent="0.3">
      <c r="A902" s="2">
        <v>43600</v>
      </c>
      <c r="B902" s="16" t="str">
        <f t="shared" si="52"/>
        <v>May, 2019</v>
      </c>
      <c r="C902" s="16" t="str">
        <f t="shared" si="53"/>
        <v>May, 2019´</v>
      </c>
      <c r="D902" s="3" t="s">
        <v>107</v>
      </c>
      <c r="E902" s="11" t="s">
        <v>3320</v>
      </c>
      <c r="F902" s="3" t="s">
        <v>56</v>
      </c>
      <c r="G902" s="3" t="s">
        <v>108</v>
      </c>
      <c r="H902" s="3" t="s">
        <v>113</v>
      </c>
      <c r="I902" s="3" t="s">
        <v>45</v>
      </c>
      <c r="J902" s="3" t="s">
        <v>34</v>
      </c>
      <c r="K902" s="3" t="s">
        <v>1089</v>
      </c>
      <c r="L902" s="3" t="s">
        <v>1106</v>
      </c>
      <c r="M902" s="4">
        <v>256399.99</v>
      </c>
      <c r="N902" s="4">
        <v>256.39999999999998</v>
      </c>
      <c r="O902" s="4">
        <v>1723000</v>
      </c>
      <c r="P902" t="str">
        <f>IF(ISNUMBER(SEARCH("BROWSER",L902)),"Picloran",IF(ISNUMBER(SEARCH("NAVIGATOR",L902)),"Picloran",IF(ISNUMBER(SEARCH("BIOZYME",L902)),"Mineral Fertilizer",IF(ISNUMBER(SEARCH("K-FOL",L902)),"Calcium Citrate",IF(ISNUMBER(SEARCH("FOLTRON",L902)),"NPK Fertilizer",IF(ISNUMBER(SEARCH("CYHALOTHRI",L902)),"Cyhalothrin",IF(ISNUMBER(SEARCH("ACEFATO",L902)),"Acephate",IF(ISNUMBER(SEARCH("ACEPHATE",L902)),"Acephate",IF(ISNUMBER(SEARCH("MICROTHIOL",L902)),"Sulfur",IF(ISNUMBER(SEARCH("PROPICONAZOLE",L902)),"Propiconazole",IF(ISNUMBER(SEARCH("METHOMYL",L902)),"Methomyl",IF(ISNUMBER(SEARCH("IMIDACLOPRID",L902)),"Imidacloprid",IF(ISNUMBER(SEARCH("ZONIC",L902)),"Amicarbazone",IF(ISNUMBER(SEARCH("CRESCENDO",L902)),"Triclopyr-Butyric",IF(ISNUMBER(SEARCH("IMAZETHAPYR",L902)),"Imazethapyr",IF(ISNUMBER(SEARCH("TRICLOPYR",L902)),"Triclopyr",IF(ISNUMBER(SEARCH("ISOPROPYLAMINE",L902)),"Isopropylamine",IF(ISNUMBER(SEARCH("ABAMECTIM",L902)),"Abamectin",IF(ISNUMBER(SEARCH("SPERTO",L902)),"Bifenthrin","FIX IT!")))))))))))))))))))</f>
        <v>Acephate</v>
      </c>
      <c r="Q902" t="s">
        <v>3230</v>
      </c>
      <c r="R902" t="s">
        <v>3243</v>
      </c>
      <c r="S902">
        <f t="shared" si="54"/>
        <v>6.719969060841227</v>
      </c>
      <c r="T902" t="s">
        <v>3293</v>
      </c>
      <c r="U902" t="s">
        <v>3215</v>
      </c>
      <c r="V902" t="s">
        <v>3242</v>
      </c>
    </row>
    <row r="903" spans="1:22" ht="22" customHeight="1" x14ac:dyDescent="0.3">
      <c r="A903" s="5">
        <v>43600</v>
      </c>
      <c r="B903" s="16" t="str">
        <f t="shared" si="52"/>
        <v>May, 2019</v>
      </c>
      <c r="C903" s="16" t="str">
        <f t="shared" si="53"/>
        <v>May, 2019´</v>
      </c>
      <c r="D903" s="6" t="s">
        <v>31</v>
      </c>
      <c r="E903" s="11" t="s">
        <v>3320</v>
      </c>
      <c r="F903" s="6" t="s">
        <v>56</v>
      </c>
      <c r="G903" s="6" t="s">
        <v>656</v>
      </c>
      <c r="H903" s="6" t="s">
        <v>1107</v>
      </c>
      <c r="I903" s="6" t="s">
        <v>45</v>
      </c>
      <c r="J903" s="6" t="s">
        <v>34</v>
      </c>
      <c r="K903" s="6" t="s">
        <v>163</v>
      </c>
      <c r="L903" s="6" t="s">
        <v>1109</v>
      </c>
      <c r="M903" s="7">
        <v>54480</v>
      </c>
      <c r="N903" s="7">
        <v>54.48</v>
      </c>
      <c r="O903" s="7">
        <v>7276000</v>
      </c>
      <c r="P903" t="str">
        <f>IF(ISNUMBER(SEARCH("NICROSULFURON",L903)),"Nicosulfuron",IF(ISNUMBER(SEARCH("BUTYROLACTONE",L903)),"Butyrolactone",IF(ISNUMBER(SEARCH("MEQUIPAT",L903)),"Mequipat Chloride",IF(ISNUMBER(SEARCH("ENTRINA",L903)),"Bifenthrin",IF(ISNUMBER(SEARCH("ACETAMI",L903)),"Acetamiprid",IF(ISNUMBER(SEARCH("THIODICARB",L903)),"Thiodicarb",IF(ISNUMBER(SEARCH("2 4 D",L903)),"2,4-D Acid",IF(ISNUMBER(SEARCH("CIPERMETRINA",L903)),"Cypermethrin",IF(ISNUMBER(SEARCH("SULFENTRAZONE",L903)),"Sulfenthrazone",IF(ISNUMBER(SEARCH("AKITO",L903)),"Cypermethrin",IF(ISNUMBER(SEARCH("EMINENT",L903)),"Tetraconazole","FIX IT!")))))))))))</f>
        <v>Butyrolactone</v>
      </c>
      <c r="Q903" t="s">
        <v>3215</v>
      </c>
      <c r="R903" t="s">
        <v>3216</v>
      </c>
      <c r="S903">
        <f t="shared" si="54"/>
        <v>133.55359765051395</v>
      </c>
      <c r="T903" t="s">
        <v>3226</v>
      </c>
      <c r="U903" t="s">
        <v>3261</v>
      </c>
      <c r="V903" t="s">
        <v>3243</v>
      </c>
    </row>
    <row r="904" spans="1:22" ht="22" customHeight="1" x14ac:dyDescent="0.3">
      <c r="A904" s="2">
        <v>43598</v>
      </c>
      <c r="B904" s="16" t="str">
        <f t="shared" si="52"/>
        <v>May, 2019</v>
      </c>
      <c r="C904" s="16" t="str">
        <f t="shared" si="53"/>
        <v>May, 2019´</v>
      </c>
      <c r="D904" s="3" t="s">
        <v>31</v>
      </c>
      <c r="E904" s="11" t="s">
        <v>3320</v>
      </c>
      <c r="F904" s="3" t="s">
        <v>32</v>
      </c>
      <c r="G904" s="3" t="s">
        <v>244</v>
      </c>
      <c r="H904" s="3" t="s">
        <v>474</v>
      </c>
      <c r="I904" s="3" t="s">
        <v>45</v>
      </c>
      <c r="J904" s="3" t="s">
        <v>34</v>
      </c>
      <c r="K904" s="3" t="s">
        <v>187</v>
      </c>
      <c r="L904" s="3" t="s">
        <v>1110</v>
      </c>
      <c r="M904" s="4">
        <v>122000</v>
      </c>
      <c r="N904" s="4">
        <v>122</v>
      </c>
      <c r="O904" s="4">
        <v>1527000</v>
      </c>
      <c r="P904" t="str">
        <f>IF(ISNUMBER(SEARCH("GLIFOSATO",L904)),"Glyphosate",IF(ISNUMBER(SEARCH("TRICLON",L904)),"Triclopyr",IF(ISNUMBER(SEARCH("ABAMECTIN",L904)),"Abamectin",IF(ISNUMBER(SEARCH("ANCOSAR",L904)),"Sodium Hydrogen Methylarsonate",IF(ISNUMBER(SEARCH("PERITO",L904)),"Acephate","FIX IT!")))))</f>
        <v>Sodium Hydrogen Methylarsonate</v>
      </c>
      <c r="Q904" t="s">
        <v>3281</v>
      </c>
      <c r="R904" t="s">
        <v>3198</v>
      </c>
      <c r="S904">
        <f t="shared" si="54"/>
        <v>12.516393442622951</v>
      </c>
      <c r="T904" t="s">
        <v>3200</v>
      </c>
      <c r="U904" t="s">
        <v>3234</v>
      </c>
      <c r="V904" t="s">
        <v>3225</v>
      </c>
    </row>
    <row r="905" spans="1:22" ht="22" customHeight="1" x14ac:dyDescent="0.3">
      <c r="A905" s="5">
        <v>43598</v>
      </c>
      <c r="B905" s="16" t="str">
        <f t="shared" si="52"/>
        <v>May, 2019</v>
      </c>
      <c r="C905" s="16" t="str">
        <f t="shared" si="53"/>
        <v>May, 2019´</v>
      </c>
      <c r="D905" s="6" t="s">
        <v>31</v>
      </c>
      <c r="E905" s="11" t="s">
        <v>3320</v>
      </c>
      <c r="F905" s="6" t="s">
        <v>56</v>
      </c>
      <c r="G905" s="6" t="s">
        <v>127</v>
      </c>
      <c r="H905" s="6" t="s">
        <v>122</v>
      </c>
      <c r="I905" s="6" t="s">
        <v>45</v>
      </c>
      <c r="J905" s="6" t="s">
        <v>34</v>
      </c>
      <c r="K905" s="6" t="s">
        <v>129</v>
      </c>
      <c r="L905" s="6" t="s">
        <v>1111</v>
      </c>
      <c r="M905" s="7">
        <v>21720</v>
      </c>
      <c r="N905" s="7">
        <v>21.72</v>
      </c>
      <c r="O905" s="7">
        <v>628000</v>
      </c>
      <c r="P905" t="str">
        <f>IF(ISNUMBER(SEARCH("BROWSER",L905)),"Picloran",IF(ISNUMBER(SEARCH("NAVIGATOR",L905)),"Picloran",IF(ISNUMBER(SEARCH("BIOZYME",L905)),"Mineral Fertilizer",IF(ISNUMBER(SEARCH("K-FOL",L905)),"Calcium Citrate",IF(ISNUMBER(SEARCH("FOLTRON",L905)),"NPK Fertilizer",IF(ISNUMBER(SEARCH("CYHALOTHRI",L905)),"Cyhalothrin",IF(ISNUMBER(SEARCH("ACEFATO",L905)),"Acephate",IF(ISNUMBER(SEARCH("ACEPHATE",L905)),"Acephate",IF(ISNUMBER(SEARCH("MICROTHIOL",L905)),"Sulfur",IF(ISNUMBER(SEARCH("PROPICONAZOLE",L905)),"Propiconazole",IF(ISNUMBER(SEARCH("METHOMYL",L905)),"Methomyl",IF(ISNUMBER(SEARCH("IMIDACLOPRID",L905)),"Imidacloprid",IF(ISNUMBER(SEARCH("ZONIC",L905)),"Amicarbazone",IF(ISNUMBER(SEARCH("CRESCENDO",L905)),"Triclopyr-Butyric",IF(ISNUMBER(SEARCH("IMAZETHAPYR",L905)),"Imazethapyr",IF(ISNUMBER(SEARCH("TRICLOPYR",L905)),"Triclopyr",IF(ISNUMBER(SEARCH("ISOPROPYLAMINE",L905)),"Isopropylamine",IF(ISNUMBER(SEARCH("ABAMECTIM",L905)),"Abamectin",IF(ISNUMBER(SEARCH("SPERTO",L905)),"Bifenthrin","FIX IT!")))))))))))))))))))</f>
        <v>Propiconazole</v>
      </c>
      <c r="Q905" t="s">
        <v>3215</v>
      </c>
      <c r="R905" t="s">
        <v>3242</v>
      </c>
      <c r="S905">
        <f t="shared" si="54"/>
        <v>28.913443830570902</v>
      </c>
      <c r="T905" t="s">
        <v>3226</v>
      </c>
      <c r="U905" t="s">
        <v>3261</v>
      </c>
      <c r="V905" t="s">
        <v>3243</v>
      </c>
    </row>
    <row r="906" spans="1:22" ht="22" customHeight="1" x14ac:dyDescent="0.3">
      <c r="A906" s="2">
        <v>43598</v>
      </c>
      <c r="B906" s="16" t="str">
        <f t="shared" si="52"/>
        <v>May, 2019</v>
      </c>
      <c r="C906" s="16" t="str">
        <f t="shared" si="53"/>
        <v>May, 2019´</v>
      </c>
      <c r="D906" s="3" t="s">
        <v>31</v>
      </c>
      <c r="E906" s="11" t="s">
        <v>3320</v>
      </c>
      <c r="F906" s="3" t="s">
        <v>56</v>
      </c>
      <c r="G906" s="3" t="s">
        <v>738</v>
      </c>
      <c r="H906" s="3" t="s">
        <v>122</v>
      </c>
      <c r="I906" s="3" t="s">
        <v>45</v>
      </c>
      <c r="J906" s="3" t="s">
        <v>34</v>
      </c>
      <c r="K906" s="3" t="s">
        <v>141</v>
      </c>
      <c r="L906" s="3" t="s">
        <v>1112</v>
      </c>
      <c r="M906" s="4">
        <v>200920</v>
      </c>
      <c r="N906" s="4">
        <v>200.92</v>
      </c>
      <c r="O906" s="4">
        <v>2168000</v>
      </c>
      <c r="P906" t="str">
        <f>IF(ISNUMBER(SEARCH("TRICLON",L904)),"Triclopyr",IF(ISNUMBER(SEARCH("ABAMECTIN",L904)),"Abamectin",IF(ISNUMBER(SEARCH("PERITO",L904)),"Acephate",IF(ISNUMBER(SEARCH("GLUFOSINAT",L904)),"Gluphosinate",IF(ISNUMBER(SEARCH("FIPRONIL",L904)),"Fipronil",IF(ISNUMBER(SEARCH("ZARTAN",L904)),"Metsulfuron-methyl",IF(ISNUMBER(SEARCH("DIFLUBENZURON",L904)),"Diflubenzuron",IF(ISNUMBER(SEARCH("INICIATE",L904)),"Fipronil",IF(ISNUMBER(SEARCH("STAGE",L904)),"Clomazone",IF(ISNUMBER(SEARCH("CLOMAZON",L904)),"Clomazone",IF(ISNUMBER(SEARCH("UNIMARK",L904)),"Metribuzim",IF(ISNUMBER(SEARCH("ANCOSAR",L904)),"Sodium hydrogen Methylarsonate","FIX IT!"))))))))))))</f>
        <v>Sodium hydrogen Methylarsonate</v>
      </c>
      <c r="Q906" t="s">
        <v>3281</v>
      </c>
      <c r="R906" t="s">
        <v>3198</v>
      </c>
      <c r="S906">
        <f t="shared" si="54"/>
        <v>10.790364324109099</v>
      </c>
      <c r="T906" t="s">
        <v>3294</v>
      </c>
      <c r="U906" t="s">
        <v>3215</v>
      </c>
      <c r="V906" t="s">
        <v>3243</v>
      </c>
    </row>
    <row r="907" spans="1:22" ht="22" customHeight="1" x14ac:dyDescent="0.3">
      <c r="A907" s="5">
        <v>43593</v>
      </c>
      <c r="B907" s="16" t="str">
        <f t="shared" si="52"/>
        <v>May, 2019</v>
      </c>
      <c r="C907" s="16" t="str">
        <f t="shared" si="53"/>
        <v>May, 2019´</v>
      </c>
      <c r="D907" s="6" t="s">
        <v>31</v>
      </c>
      <c r="E907" s="11" t="s">
        <v>3320</v>
      </c>
      <c r="F907" s="6" t="s">
        <v>56</v>
      </c>
      <c r="G907" s="6" t="s">
        <v>230</v>
      </c>
      <c r="H907" s="6" t="s">
        <v>113</v>
      </c>
      <c r="I907" s="6" t="s">
        <v>45</v>
      </c>
      <c r="J907" s="6" t="s">
        <v>34</v>
      </c>
      <c r="K907" s="6" t="s">
        <v>234</v>
      </c>
      <c r="L907" s="6" t="s">
        <v>1113</v>
      </c>
      <c r="M907" s="7">
        <v>68064</v>
      </c>
      <c r="N907" s="7">
        <v>68.06</v>
      </c>
      <c r="O907" s="7">
        <v>70700</v>
      </c>
      <c r="P907" t="s">
        <v>3273</v>
      </c>
      <c r="Q907" t="s">
        <v>3274</v>
      </c>
      <c r="R907" t="s">
        <v>3275</v>
      </c>
      <c r="S907">
        <f t="shared" si="54"/>
        <v>1.0387282557592854</v>
      </c>
      <c r="T907" t="s">
        <v>3297</v>
      </c>
      <c r="U907" t="s">
        <v>3281</v>
      </c>
      <c r="V907" t="s">
        <v>3198</v>
      </c>
    </row>
    <row r="908" spans="1:22" ht="22" customHeight="1" x14ac:dyDescent="0.3">
      <c r="A908" s="2">
        <v>43591</v>
      </c>
      <c r="B908" s="16" t="str">
        <f t="shared" si="52"/>
        <v>May, 2019</v>
      </c>
      <c r="C908" s="16" t="str">
        <f t="shared" si="53"/>
        <v>May, 2019´</v>
      </c>
      <c r="D908" s="3" t="s">
        <v>31</v>
      </c>
      <c r="E908" s="11" t="s">
        <v>3320</v>
      </c>
      <c r="F908" s="3" t="s">
        <v>56</v>
      </c>
      <c r="G908" s="3" t="s">
        <v>800</v>
      </c>
      <c r="H908" s="3" t="s">
        <v>152</v>
      </c>
      <c r="I908" s="3" t="s">
        <v>45</v>
      </c>
      <c r="J908" s="3" t="s">
        <v>34</v>
      </c>
      <c r="K908" s="3" t="s">
        <v>154</v>
      </c>
      <c r="L908" s="3" t="s">
        <v>1114</v>
      </c>
      <c r="M908" s="4">
        <v>13660</v>
      </c>
      <c r="N908" s="4">
        <v>13.66</v>
      </c>
      <c r="O908" s="4">
        <v>290000</v>
      </c>
      <c r="P908" t="s">
        <v>3210</v>
      </c>
      <c r="Q908" t="s">
        <v>3267</v>
      </c>
      <c r="R908" t="s">
        <v>3237</v>
      </c>
      <c r="S908">
        <f t="shared" si="54"/>
        <v>21.229868228404101</v>
      </c>
      <c r="T908" t="s">
        <v>3226</v>
      </c>
      <c r="U908" t="s">
        <v>3261</v>
      </c>
      <c r="V908" t="s">
        <v>3243</v>
      </c>
    </row>
    <row r="909" spans="1:22" ht="22" customHeight="1" x14ac:dyDescent="0.3">
      <c r="A909" s="5">
        <v>43590</v>
      </c>
      <c r="B909" s="16" t="str">
        <f t="shared" si="52"/>
        <v>May, 2019</v>
      </c>
      <c r="C909" s="16" t="str">
        <f t="shared" si="53"/>
        <v>May, 2019´</v>
      </c>
      <c r="D909" s="6" t="s">
        <v>31</v>
      </c>
      <c r="E909" s="11" t="s">
        <v>3320</v>
      </c>
      <c r="F909" s="6" t="s">
        <v>56</v>
      </c>
      <c r="G909" s="6" t="s">
        <v>127</v>
      </c>
      <c r="H909" s="6" t="s">
        <v>122</v>
      </c>
      <c r="I909" s="6" t="s">
        <v>45</v>
      </c>
      <c r="J909" s="6" t="s">
        <v>34</v>
      </c>
      <c r="K909" s="6" t="s">
        <v>318</v>
      </c>
      <c r="L909" s="6" t="s">
        <v>1115</v>
      </c>
      <c r="M909" s="7">
        <v>241200</v>
      </c>
      <c r="N909" s="7">
        <v>241.2</v>
      </c>
      <c r="O909" s="7">
        <v>1127000</v>
      </c>
      <c r="P909" t="str">
        <f>IF(ISNUMBER(SEARCH("DIZONE",L909)),"Diuron",IF(ISNUMBER(SEARCH("GLUFOSINATE",L909)),"Glufosinate",IF(ISNUMBER(SEARCH("LAVA",L909)),"Tebuthiuron",IF(ISNUMBER(SEARCH("CARTAP",L909)),"Cartap Hydrochloride",IF(ISNUMBER(SEARCH("ZARTAN",L909)),"Metsulfuron",IF(ISNUMBER(SEARCH("METSULFURON",L909)),"Metsulfuron",IF(ISNUMBER(SEARCH("CHLORFLUAZURON",L909)),"Chlorfluazuron",IF(ISNUMBER(SEARCH("OMITE",L909)),"Propargite",IF(ISNUMBER(SEARCH("ORIS",L909)),"Amicarbazone",IF(ISNUMBER(SEARCH("AMICARBAZONE",L909)),"Amicarbazone",IF(ISNUMBER(SEARCH("2,4-D",L909)),"2,4-Dichlorophenoxyacetic Acid",IF(ISNUMBER(SEARCH("GLYPHOSATE",L909)),"Glyphosate",IF(ISNUMBER(SEARCH("FOMESAFEN",L909)),"Fomesafen","FIX IT!")))))))))))))</f>
        <v>Glyphosate</v>
      </c>
      <c r="Q909" t="s">
        <v>3218</v>
      </c>
      <c r="R909" t="s">
        <v>3198</v>
      </c>
      <c r="S909">
        <f t="shared" si="54"/>
        <v>4.6724709784411278</v>
      </c>
      <c r="T909" t="s">
        <v>3259</v>
      </c>
      <c r="U909" t="s">
        <v>3230</v>
      </c>
      <c r="V909" t="s">
        <v>3225</v>
      </c>
    </row>
    <row r="910" spans="1:22" ht="22" customHeight="1" x14ac:dyDescent="0.3">
      <c r="A910" s="2">
        <v>43590</v>
      </c>
      <c r="B910" s="16" t="str">
        <f t="shared" si="52"/>
        <v>May, 2019</v>
      </c>
      <c r="C910" s="16" t="str">
        <f t="shared" si="53"/>
        <v>May, 2019´</v>
      </c>
      <c r="D910" s="3" t="s">
        <v>31</v>
      </c>
      <c r="E910" s="11" t="s">
        <v>3320</v>
      </c>
      <c r="F910" s="3" t="s">
        <v>56</v>
      </c>
      <c r="G910" s="3" t="s">
        <v>180</v>
      </c>
      <c r="H910" s="3" t="s">
        <v>122</v>
      </c>
      <c r="I910" s="3" t="s">
        <v>45</v>
      </c>
      <c r="J910" s="3" t="s">
        <v>34</v>
      </c>
      <c r="K910" s="3" t="s">
        <v>145</v>
      </c>
      <c r="L910" s="3" t="s">
        <v>1116</v>
      </c>
      <c r="M910" s="4">
        <v>30960</v>
      </c>
      <c r="N910" s="4">
        <v>30.96</v>
      </c>
      <c r="O910" s="4">
        <v>199000</v>
      </c>
      <c r="P910" t="str">
        <f>IF(ISNUMBER(SEARCH("BIORISK",L910)),"Fertilizer",IF(ISNUMBER(SEARCH("DIFLUBENZURON",L910)),"Diflubenzuron",IF(ISNUMBER(SEARCH("K-TIONIC",L910)),"Fulvic Acids Fertilizers",IF(ISNUMBER(SEARCH("INICIATE",L910)),"Fipronil",IF(ISNUMBER(SEARCH("FIPRONIL",L910)),"Fipronil",IF(ISNUMBER(SEARCH("STAGE",L910)),"Clomazone",IF(ISNUMBER(SEARCH("CLOMAZONE",L910)),"Clomazone",IF(ISNUMBER(SEARCH("UNIMARK",L910)),"Metribuzin",IF(ISNUMBER(SEARCH("RIBUZIN",L910)),"Metribuzin",IF(ISNUMBER(SEARCH("UNITOP",L910)),"Not Identified","FIX IT!"))))))))))</f>
        <v>Fipronil</v>
      </c>
      <c r="Q910" t="s">
        <v>3261</v>
      </c>
      <c r="R910" t="s">
        <v>3243</v>
      </c>
      <c r="S910">
        <f t="shared" si="54"/>
        <v>6.4276485788113691</v>
      </c>
      <c r="T910" t="s">
        <v>3259</v>
      </c>
      <c r="U910" t="s">
        <v>3230</v>
      </c>
      <c r="V910" t="s">
        <v>3225</v>
      </c>
    </row>
    <row r="911" spans="1:22" ht="22" customHeight="1" x14ac:dyDescent="0.3">
      <c r="A911" s="5">
        <v>43589</v>
      </c>
      <c r="B911" s="16" t="str">
        <f t="shared" si="52"/>
        <v>May, 2019</v>
      </c>
      <c r="C911" s="16" t="str">
        <f t="shared" si="53"/>
        <v>May, 2019´</v>
      </c>
      <c r="D911" s="6" t="s">
        <v>107</v>
      </c>
      <c r="E911" s="11" t="s">
        <v>3320</v>
      </c>
      <c r="F911" s="6" t="s">
        <v>56</v>
      </c>
      <c r="G911" s="6" t="s">
        <v>108</v>
      </c>
      <c r="H911" s="6" t="s">
        <v>113</v>
      </c>
      <c r="I911" s="6" t="s">
        <v>45</v>
      </c>
      <c r="J911" s="6" t="s">
        <v>34</v>
      </c>
      <c r="K911" s="6" t="s">
        <v>1089</v>
      </c>
      <c r="L911" s="6" t="s">
        <v>1117</v>
      </c>
      <c r="M911" s="7">
        <v>179480</v>
      </c>
      <c r="N911" s="7">
        <v>179.48</v>
      </c>
      <c r="O911" s="7">
        <v>1206000</v>
      </c>
      <c r="P911" t="str">
        <f>IF(ISNUMBER(SEARCH("BROWSER",L911)),"Picloran",IF(ISNUMBER(SEARCH("NAVIGATOR",L911)),"Picloran",IF(ISNUMBER(SEARCH("BIOZYME",L911)),"Mineral Fertilizer",IF(ISNUMBER(SEARCH("K-FOL",L911)),"Calcium Citrate",IF(ISNUMBER(SEARCH("FOLTRON",L911)),"NPK Fertilizer",IF(ISNUMBER(SEARCH("CYHALOTHRI",L911)),"Cyhalothrin",IF(ISNUMBER(SEARCH("ACEFATO",L911)),"Acephate",IF(ISNUMBER(SEARCH("ACEPHATE",L911)),"Acephate",IF(ISNUMBER(SEARCH("MICROTHIOL",L911)),"Sulfur",IF(ISNUMBER(SEARCH("PROPICONAZOLE",L911)),"Propiconazole",IF(ISNUMBER(SEARCH("METHOMYL",L911)),"Methomyl",IF(ISNUMBER(SEARCH("IMIDACLOPRID",L911)),"Imidacloprid",IF(ISNUMBER(SEARCH("ZONIC",L911)),"Amicarbazone",IF(ISNUMBER(SEARCH("CRESCENDO",L911)),"Triclopyr-Butyric",IF(ISNUMBER(SEARCH("IMAZETHAPYR",L911)),"Imazethapyr",IF(ISNUMBER(SEARCH("TRICLOPYR",L911)),"Triclopyr",IF(ISNUMBER(SEARCH("ISOPROPYLAMINE",L911)),"Isopropylamine",IF(ISNUMBER(SEARCH("ABAMECTIM",L911)),"Abamectin",IF(ISNUMBER(SEARCH("SPERTO",L911)),"Bifenthrin","FIX IT!")))))))))))))))))))</f>
        <v>Acephate</v>
      </c>
      <c r="Q911" t="s">
        <v>3230</v>
      </c>
      <c r="R911" t="s">
        <v>3243</v>
      </c>
      <c r="S911">
        <f t="shared" si="54"/>
        <v>6.7194116336082015</v>
      </c>
      <c r="T911" t="s">
        <v>3297</v>
      </c>
      <c r="U911" t="s">
        <v>3281</v>
      </c>
      <c r="V911" t="s">
        <v>3198</v>
      </c>
    </row>
    <row r="912" spans="1:22" ht="22" customHeight="1" x14ac:dyDescent="0.3">
      <c r="A912" s="2">
        <v>43584</v>
      </c>
      <c r="B912" s="16" t="str">
        <f t="shared" si="52"/>
        <v>April, 2019</v>
      </c>
      <c r="C912" s="16" t="str">
        <f t="shared" si="53"/>
        <v>April, 2019´</v>
      </c>
      <c r="D912" s="3" t="s">
        <v>31</v>
      </c>
      <c r="E912" s="11" t="s">
        <v>3320</v>
      </c>
      <c r="F912" s="3" t="s">
        <v>56</v>
      </c>
      <c r="G912" s="3" t="s">
        <v>77</v>
      </c>
      <c r="H912" s="3" t="s">
        <v>82</v>
      </c>
      <c r="I912" s="3" t="s">
        <v>45</v>
      </c>
      <c r="J912" s="3" t="s">
        <v>34</v>
      </c>
      <c r="K912" s="3" t="s">
        <v>84</v>
      </c>
      <c r="L912" s="3" t="s">
        <v>1118</v>
      </c>
      <c r="M912" s="4">
        <v>88250</v>
      </c>
      <c r="N912" s="4">
        <v>88.25</v>
      </c>
      <c r="O912" s="4">
        <v>261000</v>
      </c>
      <c r="P912" t="str">
        <f>IF(ISNUMBER(SEARCH("BROWSER",L912)),"Picloran",IF(ISNUMBER(SEARCH("NAVIGATOR",L912)),"Picloran",IF(ISNUMBER(SEARCH("BIOZYME",L912)),"Mineral Fertilizer",IF(ISNUMBER(SEARCH("K-FOL",L912)),"Calcium Citrate",IF(ISNUMBER(SEARCH("FOLTRON",L912)),"NPK Fertilizer",IF(ISNUMBER(SEARCH("CYHALOTHRI",L912)),"Cyhalothrin",IF(ISNUMBER(SEARCH("ACEFATO",L912)),"Acephate",IF(ISNUMBER(SEARCH("ACEPHATE",L912)),"Acephate",IF(ISNUMBER(SEARCH("MICROTHIOL",L912)),"Sulfur",IF(ISNUMBER(SEARCH("PROPICONAZOLE",L912)),"Propiconazole",IF(ISNUMBER(SEARCH("METHOMYL",L912)),"Methomyl",IF(ISNUMBER(SEARCH("IMIDACLOPRID",L912)),"Imidacloprid",IF(ISNUMBER(SEARCH("ZONIC",L912)),"Amicarbazone",IF(ISNUMBER(SEARCH("CRESCENDO",L912)),"Triclopyr-Butyric",IF(ISNUMBER(SEARCH("IMAZETHAPYR",L912)),"Imazethapyr",IF(ISNUMBER(SEARCH("TRICLOPYR",L912)),"Triclopyr",IF(ISNUMBER(SEARCH("ISOPROPYLAMINE",L912)),"Isopropylamine",IF(ISNUMBER(SEARCH("ABAMECTIM",L912)),"Abamectin",IF(ISNUMBER(SEARCH("SPERTO",L912)),"Bifenthrin","FIX IT!")))))))))))))))))))</f>
        <v>Isopropylamine</v>
      </c>
      <c r="Q912" t="s">
        <v>3269</v>
      </c>
      <c r="R912" t="s">
        <v>3216</v>
      </c>
      <c r="S912">
        <f t="shared" si="54"/>
        <v>2.9575070821529743</v>
      </c>
      <c r="T912" t="s">
        <v>3209</v>
      </c>
      <c r="U912" t="s">
        <v>3215</v>
      </c>
      <c r="V912" t="s">
        <v>3198</v>
      </c>
    </row>
    <row r="913" spans="1:22" ht="22" customHeight="1" x14ac:dyDescent="0.3">
      <c r="A913" s="5">
        <v>43584</v>
      </c>
      <c r="B913" s="16" t="str">
        <f t="shared" si="52"/>
        <v>April, 2019</v>
      </c>
      <c r="C913" s="16" t="str">
        <f t="shared" si="53"/>
        <v>April, 2019´</v>
      </c>
      <c r="D913" s="6" t="s">
        <v>126</v>
      </c>
      <c r="E913" s="11" t="s">
        <v>3320</v>
      </c>
      <c r="F913" s="6" t="s">
        <v>56</v>
      </c>
      <c r="G913" s="6" t="s">
        <v>160</v>
      </c>
      <c r="H913" s="6" t="s">
        <v>122</v>
      </c>
      <c r="I913" s="6" t="s">
        <v>45</v>
      </c>
      <c r="J913" s="6" t="s">
        <v>34</v>
      </c>
      <c r="K913" s="6" t="s">
        <v>163</v>
      </c>
      <c r="L913" s="6" t="s">
        <v>1119</v>
      </c>
      <c r="M913" s="7">
        <v>7462</v>
      </c>
      <c r="N913" s="7">
        <v>7.46</v>
      </c>
      <c r="O913" s="7">
        <v>131000</v>
      </c>
      <c r="P913" t="str">
        <f>IF(ISNUMBER(SEARCH("GLIFOSATO",L913)),"Glyphosate",IF(ISNUMBER(SEARCH("TRICLON",L913)),"Triclopyr",IF(ISNUMBER(SEARCH("ABAMECTIN",L913)),"Abamectin",IF(ISNUMBER(SEARCH("ANCOSAR",L913)),"Sodium Hydrogen Methylarsonate",IF(ISNUMBER(SEARCH("PERITO",L913)),"Acephate","FIX IT!")))))</f>
        <v>Abamectin</v>
      </c>
      <c r="Q913" t="s">
        <v>3215</v>
      </c>
      <c r="R913" t="s">
        <v>3243</v>
      </c>
      <c r="S913">
        <f t="shared" si="54"/>
        <v>17.555615116590726</v>
      </c>
      <c r="T913" t="s">
        <v>3292</v>
      </c>
      <c r="U913" t="s">
        <v>3269</v>
      </c>
      <c r="V913" t="s">
        <v>3216</v>
      </c>
    </row>
    <row r="914" spans="1:22" ht="22" customHeight="1" x14ac:dyDescent="0.3">
      <c r="A914" s="2">
        <v>43584</v>
      </c>
      <c r="B914" s="16" t="str">
        <f t="shared" si="52"/>
        <v>April, 2019</v>
      </c>
      <c r="C914" s="16" t="str">
        <f t="shared" si="53"/>
        <v>April, 2019´</v>
      </c>
      <c r="D914" s="3" t="s">
        <v>31</v>
      </c>
      <c r="E914" s="11" t="s">
        <v>3320</v>
      </c>
      <c r="F914" s="3" t="s">
        <v>56</v>
      </c>
      <c r="G914" s="3" t="s">
        <v>77</v>
      </c>
      <c r="H914" s="3" t="s">
        <v>82</v>
      </c>
      <c r="I914" s="3" t="s">
        <v>45</v>
      </c>
      <c r="J914" s="3" t="s">
        <v>34</v>
      </c>
      <c r="K914" s="3" t="s">
        <v>84</v>
      </c>
      <c r="L914" s="3" t="s">
        <v>1120</v>
      </c>
      <c r="M914" s="4">
        <v>101824</v>
      </c>
      <c r="N914" s="4">
        <v>101.82</v>
      </c>
      <c r="O914" s="4">
        <v>301000</v>
      </c>
      <c r="P914" t="str">
        <f>IF(ISNUMBER(SEARCH("BROWSER",L914)),"Picloran",IF(ISNUMBER(SEARCH("NAVIGATOR",L914)),"Picloran",IF(ISNUMBER(SEARCH("BIOZYME",L914)),"Mineral Fertilizer",IF(ISNUMBER(SEARCH("K-FOL",L914)),"Calcium Citrate",IF(ISNUMBER(SEARCH("FOLTRON",L914)),"NPK Fertilizer",IF(ISNUMBER(SEARCH("CYHALOTHRI",L914)),"Cyhalothrin",IF(ISNUMBER(SEARCH("ACEFATO",L914)),"Acephate",IF(ISNUMBER(SEARCH("ACEPHATE",L914)),"Acephate",IF(ISNUMBER(SEARCH("MICROTHIOL",L914)),"Sulfur",IF(ISNUMBER(SEARCH("PROPICONAZOLE",L914)),"Propiconazole",IF(ISNUMBER(SEARCH("METHOMYL",L914)),"Methomyl",IF(ISNUMBER(SEARCH("IMIDACLOPRID",L914)),"Imidacloprid",IF(ISNUMBER(SEARCH("ZONIC",L914)),"Amicarbazone",IF(ISNUMBER(SEARCH("CRESCENDO",L914)),"Triclopyr-Butyric",IF(ISNUMBER(SEARCH("IMAZETHAPYR",L914)),"Imazethapyr",IF(ISNUMBER(SEARCH("TRICLOPYR",L914)),"Triclopyr",IF(ISNUMBER(SEARCH("ISOPROPYLAMINE",L914)),"Isopropylamine",IF(ISNUMBER(SEARCH("ABAMECTIM",L914)),"Abamectin",IF(ISNUMBER(SEARCH("SPERTO",L914)),"Bifenthrin","FIX IT!")))))))))))))))))))</f>
        <v>Isopropylamine</v>
      </c>
      <c r="Q914" t="s">
        <v>3269</v>
      </c>
      <c r="R914" t="s">
        <v>3216</v>
      </c>
      <c r="S914">
        <f t="shared" si="54"/>
        <v>2.9560810810810811</v>
      </c>
      <c r="T914" t="s">
        <v>3218</v>
      </c>
      <c r="U914" t="s">
        <v>3218</v>
      </c>
      <c r="V914" t="s">
        <v>3198</v>
      </c>
    </row>
    <row r="915" spans="1:22" ht="22" customHeight="1" x14ac:dyDescent="0.3">
      <c r="A915" s="5">
        <v>43583</v>
      </c>
      <c r="B915" s="16" t="str">
        <f t="shared" si="52"/>
        <v>April, 2019</v>
      </c>
      <c r="C915" s="16" t="str">
        <f t="shared" si="53"/>
        <v>April, 2019´</v>
      </c>
      <c r="D915" s="6" t="s">
        <v>31</v>
      </c>
      <c r="E915" s="11" t="s">
        <v>3320</v>
      </c>
      <c r="F915" s="6" t="s">
        <v>56</v>
      </c>
      <c r="G915" s="6" t="s">
        <v>127</v>
      </c>
      <c r="H915" s="6" t="s">
        <v>122</v>
      </c>
      <c r="I915" s="6" t="s">
        <v>45</v>
      </c>
      <c r="J915" s="6" t="s">
        <v>34</v>
      </c>
      <c r="K915" s="6" t="s">
        <v>318</v>
      </c>
      <c r="L915" s="6" t="s">
        <v>1115</v>
      </c>
      <c r="M915" s="7">
        <v>241200</v>
      </c>
      <c r="N915" s="7">
        <v>241.2</v>
      </c>
      <c r="O915" s="7">
        <v>1072000</v>
      </c>
      <c r="P915" t="s">
        <v>3218</v>
      </c>
      <c r="Q915" t="s">
        <v>3218</v>
      </c>
      <c r="R915" t="s">
        <v>3198</v>
      </c>
      <c r="S915">
        <f t="shared" si="54"/>
        <v>4.4444444444444446</v>
      </c>
      <c r="T915" t="s">
        <v>3204</v>
      </c>
      <c r="U915" t="s">
        <v>3227</v>
      </c>
      <c r="V915" t="s">
        <v>3198</v>
      </c>
    </row>
    <row r="916" spans="1:22" ht="22" customHeight="1" x14ac:dyDescent="0.3">
      <c r="A916" s="2">
        <v>43582</v>
      </c>
      <c r="B916" s="16" t="str">
        <f t="shared" si="52"/>
        <v>April, 2019</v>
      </c>
      <c r="C916" s="16" t="str">
        <f t="shared" si="53"/>
        <v>April, 2019´</v>
      </c>
      <c r="D916" s="3" t="s">
        <v>107</v>
      </c>
      <c r="E916" s="11" t="s">
        <v>3320</v>
      </c>
      <c r="F916" s="3" t="s">
        <v>56</v>
      </c>
      <c r="G916" s="3" t="s">
        <v>108</v>
      </c>
      <c r="H916" s="3" t="s">
        <v>113</v>
      </c>
      <c r="I916" s="3" t="s">
        <v>45</v>
      </c>
      <c r="J916" s="3" t="s">
        <v>34</v>
      </c>
      <c r="K916" s="3" t="s">
        <v>1089</v>
      </c>
      <c r="L916" s="3" t="s">
        <v>1121</v>
      </c>
      <c r="M916" s="4">
        <v>76920</v>
      </c>
      <c r="N916" s="4">
        <v>76.92</v>
      </c>
      <c r="O916" s="4">
        <v>491000</v>
      </c>
      <c r="P916" t="str">
        <f>IF(ISNUMBER(SEARCH("BROWSER",L916)),"Picloran",IF(ISNUMBER(SEARCH("NAVIGATOR",L916)),"Picloran",IF(ISNUMBER(SEARCH("BIOZYME",L916)),"Mineral Fertilizer",IF(ISNUMBER(SEARCH("K-FOL",L916)),"Calcium Citrate",IF(ISNUMBER(SEARCH("FOLTRON",L916)),"NPK Fertilizer",IF(ISNUMBER(SEARCH("CYHALOTHRI",L916)),"Cyhalothrin",IF(ISNUMBER(SEARCH("ACEFATO",L916)),"Acephate",IF(ISNUMBER(SEARCH("ACEPHATE",L916)),"Acephate",IF(ISNUMBER(SEARCH("MICROTHIOL",L916)),"Sulfur",IF(ISNUMBER(SEARCH("PROPICONAZOLE",L916)),"Propiconazole",IF(ISNUMBER(SEARCH("METHOMYL",L916)),"Methomyl",IF(ISNUMBER(SEARCH("IMIDACLOPRID",L916)),"Imidacloprid",IF(ISNUMBER(SEARCH("ZONIC",L916)),"Amicarbazone",IF(ISNUMBER(SEARCH("CRESCENDO",L916)),"Triclopyr-Butyric",IF(ISNUMBER(SEARCH("IMAZETHAPYR",L916)),"Imazethapyr",IF(ISNUMBER(SEARCH("TRICLOPYR",L916)),"Triclopyr",IF(ISNUMBER(SEARCH("ISOPROPYLAMINE",L916)),"Isopropylamine",IF(ISNUMBER(SEARCH("ABAMECTIM",L916)),"Abamectin",IF(ISNUMBER(SEARCH("SPERTO",L916)),"Bifenthrin","FIX IT!")))))))))))))))))))</f>
        <v>Acephate</v>
      </c>
      <c r="Q916" t="s">
        <v>3230</v>
      </c>
      <c r="R916" t="s">
        <v>3243</v>
      </c>
      <c r="S916">
        <f t="shared" si="54"/>
        <v>6.3832553302132089</v>
      </c>
      <c r="T916" t="s">
        <v>3259</v>
      </c>
      <c r="U916" t="s">
        <v>3230</v>
      </c>
      <c r="V916" t="s">
        <v>3225</v>
      </c>
    </row>
    <row r="917" spans="1:22" ht="22" customHeight="1" x14ac:dyDescent="0.3">
      <c r="A917" s="5">
        <v>43582</v>
      </c>
      <c r="B917" s="16" t="str">
        <f t="shared" si="52"/>
        <v>April, 2019</v>
      </c>
      <c r="C917" s="16" t="str">
        <f t="shared" si="53"/>
        <v>April, 2019´</v>
      </c>
      <c r="D917" s="6" t="s">
        <v>107</v>
      </c>
      <c r="E917" s="11" t="s">
        <v>3320</v>
      </c>
      <c r="F917" s="6" t="s">
        <v>56</v>
      </c>
      <c r="G917" s="6" t="s">
        <v>108</v>
      </c>
      <c r="H917" s="6" t="s">
        <v>133</v>
      </c>
      <c r="I917" s="6" t="s">
        <v>45</v>
      </c>
      <c r="J917" s="6" t="s">
        <v>34</v>
      </c>
      <c r="K917" s="6" t="s">
        <v>345</v>
      </c>
      <c r="L917" s="6" t="s">
        <v>1122</v>
      </c>
      <c r="M917" s="7">
        <v>12620</v>
      </c>
      <c r="N917" s="7">
        <v>12.62</v>
      </c>
      <c r="O917" s="7">
        <v>212000</v>
      </c>
      <c r="P917" t="str">
        <f>IF(ISNUMBER(SEARCH("IMAZETAPYR",L917)),"Imazetapyr",IF(ISNUMBER(SEARCH("VITAVAX",L917)),"Carboxin",IF(ISNUMBER(SEARCH("CARBOXIN",L917)),"Carboxin",IF(ISNUMBER(SEARCH("CONDAX",L917)),"Imazetapyr",IF(ISNUMBER(SEARCH("CLETHODIM",L917)),"Clethodim",IF(ISNUMBER(SEARCH("JACARE",L917)),"2,4-D Acid",IF(ISNUMBER(SEARCH("LEOPARD",L917)),"Picloram",IF(ISNUMBER(SEARCH("ZOXYSTROBIN",L917)),"Azoxystrobin",IF(ISNUMBER(SEARCH("MANCOZEB",L917)),"Mancozeb",IF(ISNUMBER(SEARCH("AZOXYS",L917)),"Azoxystrobin",IF(ISNUMBER(SEARCH("FIPRON",L917)),"Fipronil",IF(ISNUMBER(SEARCH("ACEF",L917)),"Acephate",IF(ISNUMBER(SEARCH("ACETAMIPRID",L917)),"Acetamiprid",IF(ISNUMBER(SEARCH("ALUMINIUM PHOSPHIDE",L917)),"Aluminium Phosphide",IF(ISNUMBER(SEARCH("RANMAN",L917)),"Cyazofamid",IF(ISNUMBER(SEARCH("BIFENTRINA",L917)),"Bifenthrin","FIX IT!"))))))))))))))))</f>
        <v>Aluminium Phosphide</v>
      </c>
      <c r="Q917" t="s">
        <v>3235</v>
      </c>
      <c r="R917" t="s">
        <v>3216</v>
      </c>
      <c r="S917">
        <f t="shared" si="54"/>
        <v>16.798732171156892</v>
      </c>
      <c r="T917" t="s">
        <v>3218</v>
      </c>
      <c r="U917" t="s">
        <v>3218</v>
      </c>
      <c r="V917" t="s">
        <v>3198</v>
      </c>
    </row>
    <row r="918" spans="1:22" ht="22" customHeight="1" x14ac:dyDescent="0.3">
      <c r="A918" s="2">
        <v>43576</v>
      </c>
      <c r="B918" s="16" t="str">
        <f t="shared" si="52"/>
        <v>April, 2019</v>
      </c>
      <c r="C918" s="16" t="str">
        <f t="shared" si="53"/>
        <v>April, 2019´</v>
      </c>
      <c r="D918" s="3" t="s">
        <v>31</v>
      </c>
      <c r="E918" s="11" t="s">
        <v>3320</v>
      </c>
      <c r="F918" s="3" t="s">
        <v>56</v>
      </c>
      <c r="G918" s="3" t="s">
        <v>1123</v>
      </c>
      <c r="H918" s="3" t="s">
        <v>122</v>
      </c>
      <c r="I918" s="3" t="s">
        <v>45</v>
      </c>
      <c r="J918" s="3" t="s">
        <v>34</v>
      </c>
      <c r="K918" s="3" t="s">
        <v>704</v>
      </c>
      <c r="L918" s="3" t="s">
        <v>1125</v>
      </c>
      <c r="M918" s="4">
        <v>9936</v>
      </c>
      <c r="N918" s="4">
        <v>9.94</v>
      </c>
      <c r="O918" s="4">
        <v>209000</v>
      </c>
      <c r="P918" t="str">
        <f>IF(ISNUMBER(SEARCH("MEPIQUAT",L918)),"Mepiquat",IF(ISNUMBER(SEARCH("BIFENTRI",L918)),"Bifenthrin",IF(ISNUMBER(SEARCH("YHALOTHRIN",L918)),"Cyhalothrin","FIX IT!")))</f>
        <v>Mepiquat</v>
      </c>
      <c r="Q918" t="s">
        <v>3215</v>
      </c>
      <c r="R918" t="s">
        <v>3216</v>
      </c>
      <c r="S918">
        <f t="shared" si="54"/>
        <v>21.034621578099838</v>
      </c>
      <c r="T918" t="s">
        <v>3294</v>
      </c>
      <c r="U918" t="s">
        <v>3215</v>
      </c>
      <c r="V918" t="s">
        <v>3243</v>
      </c>
    </row>
    <row r="919" spans="1:22" ht="22" customHeight="1" x14ac:dyDescent="0.3">
      <c r="A919" s="5">
        <v>43576</v>
      </c>
      <c r="B919" s="16" t="str">
        <f t="shared" si="52"/>
        <v>April, 2019</v>
      </c>
      <c r="C919" s="16" t="str">
        <f t="shared" si="53"/>
        <v>April, 2019´</v>
      </c>
      <c r="D919" s="6" t="s">
        <v>31</v>
      </c>
      <c r="E919" s="11" t="s">
        <v>3320</v>
      </c>
      <c r="F919" s="6" t="s">
        <v>56</v>
      </c>
      <c r="G919" s="6" t="s">
        <v>385</v>
      </c>
      <c r="H919" s="6" t="s">
        <v>122</v>
      </c>
      <c r="I919" s="6" t="s">
        <v>45</v>
      </c>
      <c r="J919" s="6" t="s">
        <v>34</v>
      </c>
      <c r="K919" s="6" t="s">
        <v>388</v>
      </c>
      <c r="L919" s="6" t="s">
        <v>1133</v>
      </c>
      <c r="M919" s="7">
        <v>24120</v>
      </c>
      <c r="N919" s="7">
        <v>24.12</v>
      </c>
      <c r="O919" s="7">
        <v>850000</v>
      </c>
      <c r="P919" t="s">
        <v>3212</v>
      </c>
      <c r="Q919" t="s">
        <v>3277</v>
      </c>
      <c r="R919" t="s">
        <v>3198</v>
      </c>
      <c r="S919">
        <f t="shared" si="54"/>
        <v>35.240464344941955</v>
      </c>
      <c r="T919" t="s">
        <v>3209</v>
      </c>
      <c r="U919" t="s">
        <v>3215</v>
      </c>
      <c r="V919" t="s">
        <v>3198</v>
      </c>
    </row>
    <row r="920" spans="1:22" ht="22" customHeight="1" x14ac:dyDescent="0.3">
      <c r="A920" s="5">
        <v>43576</v>
      </c>
      <c r="B920" s="16" t="str">
        <f t="shared" si="52"/>
        <v>April, 2019</v>
      </c>
      <c r="C920" s="16" t="str">
        <f t="shared" si="53"/>
        <v>April, 2019´</v>
      </c>
      <c r="D920" s="6" t="s">
        <v>107</v>
      </c>
      <c r="E920" s="11" t="s">
        <v>3320</v>
      </c>
      <c r="F920" s="6" t="s">
        <v>56</v>
      </c>
      <c r="G920" s="6" t="s">
        <v>108</v>
      </c>
      <c r="H920" s="6" t="s">
        <v>113</v>
      </c>
      <c r="I920" s="6" t="s">
        <v>45</v>
      </c>
      <c r="J920" s="6" t="s">
        <v>34</v>
      </c>
      <c r="K920" s="6" t="s">
        <v>1089</v>
      </c>
      <c r="L920" s="6" t="s">
        <v>1134</v>
      </c>
      <c r="M920" s="7">
        <v>256399.99</v>
      </c>
      <c r="N920" s="7">
        <v>256.39999999999998</v>
      </c>
      <c r="O920" s="7">
        <v>1636000</v>
      </c>
      <c r="P920" t="str">
        <f t="shared" ref="P920:P925" si="55">IF(ISNUMBER(SEARCH("BROWSER",L920)),"Picloran",IF(ISNUMBER(SEARCH("NAVIGATOR",L920)),"Picloran",IF(ISNUMBER(SEARCH("BIOZYME",L920)),"Mineral Fertilizer",IF(ISNUMBER(SEARCH("K-FOL",L920)),"Calcium Citrate",IF(ISNUMBER(SEARCH("FOLTRON",L920)),"NPK Fertilizer",IF(ISNUMBER(SEARCH("CYHALOTHRI",L920)),"Cyhalothrin",IF(ISNUMBER(SEARCH("ACEFATO",L920)),"Acephate",IF(ISNUMBER(SEARCH("ACEPHATE",L920)),"Acephate",IF(ISNUMBER(SEARCH("MICROTHIOL",L920)),"Sulfur",IF(ISNUMBER(SEARCH("PROPICONAZOLE",L920)),"Propiconazole",IF(ISNUMBER(SEARCH("METHOMYL",L920)),"Methomyl",IF(ISNUMBER(SEARCH("IMIDACLOPRID",L920)),"Imidacloprid",IF(ISNUMBER(SEARCH("ZONIC",L920)),"Amicarbazone",IF(ISNUMBER(SEARCH("CRESCENDO",L920)),"Triclopyr-Butyric",IF(ISNUMBER(SEARCH("IMAZETHAPYR",L920)),"Imazethapyr",IF(ISNUMBER(SEARCH("TRICLOPYR",L920)),"Triclopyr",IF(ISNUMBER(SEARCH("ISOPROPYLAMINE",L920)),"Isopropylamine",IF(ISNUMBER(SEARCH("ABAMECTIM",L920)),"Abamectin",IF(ISNUMBER(SEARCH("SPERTO",L920)),"Bifenthrin","FIX IT!")))))))))))))))))))</f>
        <v>Acephate</v>
      </c>
      <c r="Q920" t="s">
        <v>3230</v>
      </c>
      <c r="R920" t="s">
        <v>3243</v>
      </c>
      <c r="S920">
        <f t="shared" si="54"/>
        <v>6.3806554750645663</v>
      </c>
      <c r="T920" t="s">
        <v>3294</v>
      </c>
      <c r="U920" t="s">
        <v>3215</v>
      </c>
      <c r="V920" t="s">
        <v>3243</v>
      </c>
    </row>
    <row r="921" spans="1:22" ht="22" customHeight="1" x14ac:dyDescent="0.3">
      <c r="A921" s="2">
        <v>43576</v>
      </c>
      <c r="B921" s="16" t="str">
        <f t="shared" si="52"/>
        <v>April, 2019</v>
      </c>
      <c r="C921" s="16" t="str">
        <f t="shared" si="53"/>
        <v>April, 2019´</v>
      </c>
      <c r="D921" s="3" t="s">
        <v>107</v>
      </c>
      <c r="E921" s="11" t="s">
        <v>3320</v>
      </c>
      <c r="F921" s="3" t="s">
        <v>56</v>
      </c>
      <c r="G921" s="3" t="s">
        <v>108</v>
      </c>
      <c r="H921" s="3" t="s">
        <v>113</v>
      </c>
      <c r="I921" s="3" t="s">
        <v>45</v>
      </c>
      <c r="J921" s="3" t="s">
        <v>34</v>
      </c>
      <c r="K921" s="3" t="s">
        <v>1089</v>
      </c>
      <c r="L921" s="3" t="s">
        <v>1135</v>
      </c>
      <c r="M921" s="4">
        <v>51280</v>
      </c>
      <c r="N921" s="4">
        <v>51.28</v>
      </c>
      <c r="O921" s="4">
        <v>327000</v>
      </c>
      <c r="P921" t="str">
        <f t="shared" si="55"/>
        <v>Acephate</v>
      </c>
      <c r="Q921" t="s">
        <v>3230</v>
      </c>
      <c r="R921" t="s">
        <v>3243</v>
      </c>
      <c r="S921">
        <f t="shared" si="54"/>
        <v>6.3767550702028082</v>
      </c>
      <c r="T921" t="s">
        <v>3292</v>
      </c>
      <c r="U921" t="s">
        <v>3269</v>
      </c>
      <c r="V921" t="s">
        <v>3216</v>
      </c>
    </row>
    <row r="922" spans="1:22" ht="22" customHeight="1" x14ac:dyDescent="0.3">
      <c r="A922" s="5">
        <v>43572</v>
      </c>
      <c r="B922" s="16" t="str">
        <f t="shared" si="52"/>
        <v>April, 2019</v>
      </c>
      <c r="C922" s="16" t="str">
        <f t="shared" si="53"/>
        <v>April, 2019´</v>
      </c>
      <c r="D922" s="6" t="s">
        <v>31</v>
      </c>
      <c r="E922" s="11" t="s">
        <v>3320</v>
      </c>
      <c r="F922" s="6" t="s">
        <v>56</v>
      </c>
      <c r="G922" s="6" t="s">
        <v>77</v>
      </c>
      <c r="H922" s="6" t="s">
        <v>82</v>
      </c>
      <c r="I922" s="6" t="s">
        <v>45</v>
      </c>
      <c r="J922" s="6" t="s">
        <v>34</v>
      </c>
      <c r="K922" s="6" t="s">
        <v>84</v>
      </c>
      <c r="L922" s="6" t="s">
        <v>1137</v>
      </c>
      <c r="M922" s="7">
        <v>86883</v>
      </c>
      <c r="N922" s="7">
        <v>86.88</v>
      </c>
      <c r="O922" s="7">
        <v>257000</v>
      </c>
      <c r="P922" t="str">
        <f t="shared" si="55"/>
        <v>Isopropylamine</v>
      </c>
      <c r="Q922" t="s">
        <v>3269</v>
      </c>
      <c r="R922" t="s">
        <v>3216</v>
      </c>
      <c r="S922">
        <f t="shared" si="54"/>
        <v>2.9580009898369073</v>
      </c>
      <c r="T922" t="s">
        <v>3292</v>
      </c>
      <c r="U922" t="s">
        <v>3269</v>
      </c>
      <c r="V922" t="s">
        <v>3216</v>
      </c>
    </row>
    <row r="923" spans="1:22" ht="22" customHeight="1" x14ac:dyDescent="0.3">
      <c r="A923" s="2">
        <v>43572</v>
      </c>
      <c r="B923" s="16" t="str">
        <f t="shared" si="52"/>
        <v>April, 2019</v>
      </c>
      <c r="C923" s="16" t="str">
        <f t="shared" si="53"/>
        <v>April, 2019´</v>
      </c>
      <c r="D923" s="3" t="s">
        <v>31</v>
      </c>
      <c r="E923" s="11" t="s">
        <v>3320</v>
      </c>
      <c r="F923" s="3" t="s">
        <v>56</v>
      </c>
      <c r="G923" s="3" t="s">
        <v>77</v>
      </c>
      <c r="H923" s="3" t="s">
        <v>82</v>
      </c>
      <c r="I923" s="3" t="s">
        <v>45</v>
      </c>
      <c r="J923" s="3" t="s">
        <v>34</v>
      </c>
      <c r="K923" s="3" t="s">
        <v>84</v>
      </c>
      <c r="L923" s="3" t="s">
        <v>1137</v>
      </c>
      <c r="M923" s="4">
        <v>87327</v>
      </c>
      <c r="N923" s="4">
        <v>87.33</v>
      </c>
      <c r="O923" s="4">
        <v>258000</v>
      </c>
      <c r="P923" t="str">
        <f t="shared" si="55"/>
        <v>Isopropylamine</v>
      </c>
      <c r="Q923" t="s">
        <v>3269</v>
      </c>
      <c r="R923" t="s">
        <v>3216</v>
      </c>
      <c r="S923">
        <f t="shared" si="54"/>
        <v>2.9544127245868976</v>
      </c>
      <c r="T923" t="s">
        <v>3292</v>
      </c>
      <c r="U923" t="s">
        <v>3269</v>
      </c>
      <c r="V923" t="s">
        <v>3216</v>
      </c>
    </row>
    <row r="924" spans="1:22" ht="22" customHeight="1" x14ac:dyDescent="0.3">
      <c r="A924" s="5">
        <v>43572</v>
      </c>
      <c r="B924" s="16" t="str">
        <f t="shared" si="52"/>
        <v>April, 2019</v>
      </c>
      <c r="C924" s="16" t="str">
        <f t="shared" si="53"/>
        <v>April, 2019´</v>
      </c>
      <c r="D924" s="6" t="s">
        <v>31</v>
      </c>
      <c r="E924" s="11" t="s">
        <v>3320</v>
      </c>
      <c r="F924" s="6" t="s">
        <v>32</v>
      </c>
      <c r="G924" s="6" t="s">
        <v>200</v>
      </c>
      <c r="H924" s="6" t="s">
        <v>133</v>
      </c>
      <c r="I924" s="6" t="s">
        <v>45</v>
      </c>
      <c r="J924" s="6" t="s">
        <v>34</v>
      </c>
      <c r="K924" s="6" t="s">
        <v>145</v>
      </c>
      <c r="L924" s="6" t="s">
        <v>1138</v>
      </c>
      <c r="M924" s="7">
        <v>115740</v>
      </c>
      <c r="N924" s="7">
        <v>115.74</v>
      </c>
      <c r="O924" s="7">
        <v>1946000</v>
      </c>
      <c r="P924" t="str">
        <f t="shared" si="55"/>
        <v>Bifenthrin</v>
      </c>
      <c r="Q924" t="s">
        <v>3238</v>
      </c>
      <c r="R924" t="s">
        <v>3243</v>
      </c>
      <c r="S924">
        <f t="shared" si="54"/>
        <v>16.813547606704685</v>
      </c>
      <c r="T924" t="s">
        <v>3294</v>
      </c>
      <c r="U924" t="s">
        <v>3215</v>
      </c>
      <c r="V924" t="s">
        <v>3243</v>
      </c>
    </row>
    <row r="925" spans="1:22" ht="22" customHeight="1" x14ac:dyDescent="0.3">
      <c r="A925" s="2">
        <v>43572</v>
      </c>
      <c r="B925" s="16" t="str">
        <f t="shared" si="52"/>
        <v>April, 2019</v>
      </c>
      <c r="C925" s="16" t="str">
        <f t="shared" si="53"/>
        <v>April, 2019´</v>
      </c>
      <c r="D925" s="3" t="s">
        <v>31</v>
      </c>
      <c r="E925" s="11" t="s">
        <v>3320</v>
      </c>
      <c r="F925" s="3" t="s">
        <v>32</v>
      </c>
      <c r="G925" s="3" t="s">
        <v>200</v>
      </c>
      <c r="H925" s="3" t="s">
        <v>133</v>
      </c>
      <c r="I925" s="3" t="s">
        <v>45</v>
      </c>
      <c r="J925" s="3" t="s">
        <v>34</v>
      </c>
      <c r="K925" s="3" t="s">
        <v>145</v>
      </c>
      <c r="L925" s="3" t="s">
        <v>1139</v>
      </c>
      <c r="M925" s="4">
        <v>36600</v>
      </c>
      <c r="N925" s="4">
        <v>36.6</v>
      </c>
      <c r="O925" s="4">
        <v>615000</v>
      </c>
      <c r="P925" t="str">
        <f t="shared" si="55"/>
        <v>Bifenthrin</v>
      </c>
      <c r="Q925" t="s">
        <v>3238</v>
      </c>
      <c r="R925" t="s">
        <v>3243</v>
      </c>
      <c r="S925">
        <f t="shared" si="54"/>
        <v>16.803278688524589</v>
      </c>
      <c r="T925" t="s">
        <v>3226</v>
      </c>
      <c r="U925" t="s">
        <v>3261</v>
      </c>
      <c r="V925" t="s">
        <v>3243</v>
      </c>
    </row>
    <row r="926" spans="1:22" ht="22" customHeight="1" x14ac:dyDescent="0.3">
      <c r="A926" s="5">
        <v>43571</v>
      </c>
      <c r="B926" s="16" t="str">
        <f t="shared" si="52"/>
        <v>April, 2019</v>
      </c>
      <c r="C926" s="16" t="str">
        <f t="shared" si="53"/>
        <v>April, 2019´</v>
      </c>
      <c r="D926" s="6" t="s">
        <v>31</v>
      </c>
      <c r="E926" s="11" t="s">
        <v>3320</v>
      </c>
      <c r="F926" s="6" t="s">
        <v>56</v>
      </c>
      <c r="G926" s="6" t="s">
        <v>230</v>
      </c>
      <c r="H926" s="6" t="s">
        <v>113</v>
      </c>
      <c r="I926" s="6" t="s">
        <v>45</v>
      </c>
      <c r="J926" s="6" t="s">
        <v>34</v>
      </c>
      <c r="K926" s="6" t="s">
        <v>232</v>
      </c>
      <c r="L926" s="6" t="s">
        <v>1140</v>
      </c>
      <c r="M926" s="7">
        <v>48120</v>
      </c>
      <c r="N926" s="7">
        <v>48.12</v>
      </c>
      <c r="O926" s="7">
        <v>69800</v>
      </c>
      <c r="P926" t="s">
        <v>3273</v>
      </c>
      <c r="Q926" t="s">
        <v>3274</v>
      </c>
      <c r="R926" t="s">
        <v>3275</v>
      </c>
      <c r="S926">
        <f t="shared" si="54"/>
        <v>1.4505403158769743</v>
      </c>
      <c r="T926" t="s">
        <v>3280</v>
      </c>
      <c r="U926" t="s">
        <v>3279</v>
      </c>
      <c r="V926" t="s">
        <v>3216</v>
      </c>
    </row>
    <row r="927" spans="1:22" ht="22" customHeight="1" x14ac:dyDescent="0.3">
      <c r="A927" s="2">
        <v>43569</v>
      </c>
      <c r="B927" s="16" t="str">
        <f t="shared" si="52"/>
        <v>April, 2019</v>
      </c>
      <c r="C927" s="16" t="str">
        <f t="shared" si="53"/>
        <v>April, 2019´</v>
      </c>
      <c r="D927" s="3" t="s">
        <v>31</v>
      </c>
      <c r="E927" s="11" t="s">
        <v>3320</v>
      </c>
      <c r="F927" s="3" t="s">
        <v>56</v>
      </c>
      <c r="G927" s="3" t="s">
        <v>175</v>
      </c>
      <c r="H927" s="3" t="s">
        <v>122</v>
      </c>
      <c r="I927" s="3" t="s">
        <v>45</v>
      </c>
      <c r="J927" s="3" t="s">
        <v>34</v>
      </c>
      <c r="K927" s="3" t="s">
        <v>143</v>
      </c>
      <c r="L927" s="3" t="s">
        <v>1141</v>
      </c>
      <c r="M927" s="4">
        <v>21400</v>
      </c>
      <c r="N927" s="4">
        <v>21.4</v>
      </c>
      <c r="O927" s="4">
        <v>190000</v>
      </c>
      <c r="P927" t="str">
        <f>IF(ISNUMBER(SEARCH("BROWSER",L927)),"Picloran",IF(ISNUMBER(SEARCH("NAVIGATOR",L927)),"Picloran",IF(ISNUMBER(SEARCH("BIOZYME",L927)),"Mineral Fertilizer",IF(ISNUMBER(SEARCH("K-FOL",L927)),"Calcium Citrate",IF(ISNUMBER(SEARCH("FOLTRON",L927)),"NPK Fertilizer",IF(ISNUMBER(SEARCH("CYHALOTHRI",L927)),"Cyhalothrin",IF(ISNUMBER(SEARCH("ACEFATO",L927)),"Acephate",IF(ISNUMBER(SEARCH("ACEPHATE",L927)),"Acephate",IF(ISNUMBER(SEARCH("MICROTHIOL",L927)),"Sulfur",IF(ISNUMBER(SEARCH("PROPICONAZOLE",L927)),"Propiconazole",IF(ISNUMBER(SEARCH("METHOMYL",L927)),"Methomyl",IF(ISNUMBER(SEARCH("IMIDACLOPRID",L927)),"Imidacloprid",IF(ISNUMBER(SEARCH("ZONIC",L927)),"Amicarbazone",IF(ISNUMBER(SEARCH("CRESCENDO",L927)),"Triclopyr-Butyric",IF(ISNUMBER(SEARCH("IMAZETHAPYR",L927)),"Imazethapyr",IF(ISNUMBER(SEARCH("TRICLOPYR",L927)),"Triclopyr",IF(ISNUMBER(SEARCH("ISOPROPYLAMINE",L927)),"Isopropylamine",IF(ISNUMBER(SEARCH("ABAMECTIM",L927)),"Abamectin",IF(ISNUMBER(SEARCH("SPERTO",L927)),"Bifenthrin","FIX IT!")))))))))))))))))))</f>
        <v>Methomyl</v>
      </c>
      <c r="Q927" t="s">
        <v>3215</v>
      </c>
      <c r="R927" t="s">
        <v>3243</v>
      </c>
      <c r="S927">
        <f t="shared" si="54"/>
        <v>8.878504672897197</v>
      </c>
      <c r="T927" t="s">
        <v>3226</v>
      </c>
      <c r="U927" t="s">
        <v>3261</v>
      </c>
      <c r="V927" t="s">
        <v>3243</v>
      </c>
    </row>
    <row r="928" spans="1:22" ht="22" customHeight="1" x14ac:dyDescent="0.3">
      <c r="A928" s="5">
        <v>43569</v>
      </c>
      <c r="B928" s="16" t="str">
        <f t="shared" si="52"/>
        <v>April, 2019</v>
      </c>
      <c r="C928" s="16" t="str">
        <f t="shared" si="53"/>
        <v>April, 2019´</v>
      </c>
      <c r="D928" s="6" t="s">
        <v>31</v>
      </c>
      <c r="E928" s="11" t="s">
        <v>3320</v>
      </c>
      <c r="F928" s="6" t="s">
        <v>56</v>
      </c>
      <c r="G928" s="6" t="s">
        <v>1078</v>
      </c>
      <c r="H928" s="6" t="s">
        <v>316</v>
      </c>
      <c r="I928" s="6" t="s">
        <v>45</v>
      </c>
      <c r="J928" s="6" t="s">
        <v>34</v>
      </c>
      <c r="K928" s="6" t="s">
        <v>318</v>
      </c>
      <c r="L928" s="6" t="s">
        <v>1072</v>
      </c>
      <c r="M928" s="7">
        <v>241200</v>
      </c>
      <c r="N928" s="7">
        <v>241.2</v>
      </c>
      <c r="O928" s="7">
        <v>1072000</v>
      </c>
      <c r="P928" t="str">
        <f>IF(ISNUMBER(SEARCH("DIZONE",L928)),"Diuron",IF(ISNUMBER(SEARCH("GLUFOSINATE",L928)),"Glufosinate",IF(ISNUMBER(SEARCH("LAVA",L928)),"Tebuthiuron",IF(ISNUMBER(SEARCH("CARTAP",L928)),"Cartap Hydrochloride",IF(ISNUMBER(SEARCH("ZARTAN",L928)),"Metsulfuron",IF(ISNUMBER(SEARCH("METSULFURON",L928)),"Metsulfuron",IF(ISNUMBER(SEARCH("CHLORFLUAZURON",L928)),"Chlorfluazuron",IF(ISNUMBER(SEARCH("OMITE",L928)),"Propargite",IF(ISNUMBER(SEARCH("ORIS",L928)),"Amicarbazone",IF(ISNUMBER(SEARCH("AMICARBAZONE",L928)),"Amicarbazone",IF(ISNUMBER(SEARCH("2,4-D",L928)),"2,4-Dichlorophenoxyacetic Acid",IF(ISNUMBER(SEARCH("GLYPHOSATE",L928)),"Glyphosate",IF(ISNUMBER(SEARCH("FOMESAFEN",L928)),"Fomesafen","FIX IT!")))))))))))))</f>
        <v>Glyphosate</v>
      </c>
      <c r="Q928" t="s">
        <v>3218</v>
      </c>
      <c r="R928" t="s">
        <v>3198</v>
      </c>
      <c r="S928">
        <f t="shared" si="54"/>
        <v>4.4444444444444446</v>
      </c>
      <c r="T928" t="s">
        <v>3294</v>
      </c>
      <c r="U928" t="s">
        <v>3215</v>
      </c>
      <c r="V928" t="s">
        <v>3243</v>
      </c>
    </row>
    <row r="929" spans="1:22" ht="22" customHeight="1" x14ac:dyDescent="0.3">
      <c r="A929" s="2">
        <v>43569</v>
      </c>
      <c r="B929" s="16" t="str">
        <f t="shared" si="52"/>
        <v>April, 2019</v>
      </c>
      <c r="C929" s="16" t="str">
        <f t="shared" si="53"/>
        <v>April, 2019´</v>
      </c>
      <c r="D929" s="3" t="s">
        <v>31</v>
      </c>
      <c r="E929" s="11" t="s">
        <v>3320</v>
      </c>
      <c r="F929" s="3" t="s">
        <v>56</v>
      </c>
      <c r="G929" s="3" t="s">
        <v>127</v>
      </c>
      <c r="H929" s="3" t="s">
        <v>316</v>
      </c>
      <c r="I929" s="3" t="s">
        <v>45</v>
      </c>
      <c r="J929" s="3" t="s">
        <v>34</v>
      </c>
      <c r="K929" s="3" t="s">
        <v>318</v>
      </c>
      <c r="L929" s="3" t="s">
        <v>1072</v>
      </c>
      <c r="M929" s="4">
        <v>241440</v>
      </c>
      <c r="N929" s="4">
        <v>241.44</v>
      </c>
      <c r="O929" s="4">
        <v>1073000</v>
      </c>
      <c r="P929" t="str">
        <f>IF(ISNUMBER(SEARCH("DIZONE",L929)),"Diuron",IF(ISNUMBER(SEARCH("GLUFOSINATE",L929)),"Glufosinate",IF(ISNUMBER(SEARCH("LAVA",L929)),"Tebuthiuron",IF(ISNUMBER(SEARCH("CARTAP",L929)),"Cartap Hydrochloride",IF(ISNUMBER(SEARCH("ZARTAN",L929)),"Metsulfuron",IF(ISNUMBER(SEARCH("METSULFURON",L929)),"Metsulfuron",IF(ISNUMBER(SEARCH("CHLORFLUAZURON",L929)),"Chlorfluazuron",IF(ISNUMBER(SEARCH("OMITE",L929)),"Propargite",IF(ISNUMBER(SEARCH("ORIS",L929)),"Amicarbazone",IF(ISNUMBER(SEARCH("AMICARBAZONE",L929)),"Amicarbazone",IF(ISNUMBER(SEARCH("2,4-D",L929)),"2,4-Dichlorophenoxyacetic Acid",IF(ISNUMBER(SEARCH("GLYPHOSATE",L929)),"Glyphosate",IF(ISNUMBER(SEARCH("FOMESAFEN",L929)),"Fomesafen","FIX IT!")))))))))))))</f>
        <v>Glyphosate</v>
      </c>
      <c r="Q929" t="s">
        <v>3218</v>
      </c>
      <c r="R929" t="s">
        <v>3198</v>
      </c>
      <c r="S929">
        <f t="shared" si="54"/>
        <v>4.4441683233929759</v>
      </c>
      <c r="T929" t="s">
        <v>3199</v>
      </c>
      <c r="U929" t="s">
        <v>3268</v>
      </c>
      <c r="V929" t="s">
        <v>3243</v>
      </c>
    </row>
    <row r="930" spans="1:22" ht="22" customHeight="1" x14ac:dyDescent="0.3">
      <c r="A930" s="5">
        <v>43569</v>
      </c>
      <c r="B930" s="16" t="str">
        <f t="shared" si="52"/>
        <v>April, 2019</v>
      </c>
      <c r="C930" s="16" t="str">
        <f t="shared" si="53"/>
        <v>April, 2019´</v>
      </c>
      <c r="D930" s="6" t="s">
        <v>31</v>
      </c>
      <c r="E930" s="11" t="s">
        <v>3320</v>
      </c>
      <c r="F930" s="6" t="s">
        <v>56</v>
      </c>
      <c r="G930" s="6" t="s">
        <v>1078</v>
      </c>
      <c r="H930" s="6" t="s">
        <v>316</v>
      </c>
      <c r="I930" s="6" t="s">
        <v>45</v>
      </c>
      <c r="J930" s="6" t="s">
        <v>34</v>
      </c>
      <c r="K930" s="6" t="s">
        <v>318</v>
      </c>
      <c r="L930" s="6" t="s">
        <v>1072</v>
      </c>
      <c r="M930" s="7">
        <v>241200</v>
      </c>
      <c r="N930" s="7">
        <v>241.2</v>
      </c>
      <c r="O930" s="7">
        <v>1072000</v>
      </c>
      <c r="P930" t="str">
        <f>IF(ISNUMBER(SEARCH("DIZONE",L930)),"Diuron",IF(ISNUMBER(SEARCH("GLUFOSINATE",L930)),"Glufosinate",IF(ISNUMBER(SEARCH("LAVA",L930)),"Tebuthiuron",IF(ISNUMBER(SEARCH("CARTAP",L930)),"Cartap Hydrochloride",IF(ISNUMBER(SEARCH("ZARTAN",L930)),"Metsulfuron",IF(ISNUMBER(SEARCH("METSULFURON",L930)),"Metsulfuron",IF(ISNUMBER(SEARCH("CHLORFLUAZURON",L930)),"Chlorfluazuron",IF(ISNUMBER(SEARCH("OMITE",L930)),"Propargite",IF(ISNUMBER(SEARCH("ORIS",L930)),"Amicarbazone",IF(ISNUMBER(SEARCH("AMICARBAZONE",L930)),"Amicarbazone",IF(ISNUMBER(SEARCH("2,4-D",L930)),"2,4-Dichlorophenoxyacetic Acid",IF(ISNUMBER(SEARCH("GLYPHOSATE",L930)),"Glyphosate",IF(ISNUMBER(SEARCH("FOMESAFEN",L930)),"Fomesafen","FIX IT!")))))))))))))</f>
        <v>Glyphosate</v>
      </c>
      <c r="Q930" t="s">
        <v>3218</v>
      </c>
      <c r="R930" t="s">
        <v>3198</v>
      </c>
      <c r="S930">
        <f t="shared" si="54"/>
        <v>4.4444444444444446</v>
      </c>
      <c r="T930" t="s">
        <v>3250</v>
      </c>
      <c r="U930" t="s">
        <v>3248</v>
      </c>
      <c r="V930" t="s">
        <v>3237</v>
      </c>
    </row>
    <row r="931" spans="1:22" ht="22" customHeight="1" x14ac:dyDescent="0.3">
      <c r="A931" s="2">
        <v>43569</v>
      </c>
      <c r="B931" s="16" t="str">
        <f t="shared" si="52"/>
        <v>April, 2019</v>
      </c>
      <c r="C931" s="16" t="str">
        <f t="shared" si="53"/>
        <v>April, 2019´</v>
      </c>
      <c r="D931" s="3" t="s">
        <v>31</v>
      </c>
      <c r="E931" s="11" t="s">
        <v>3320</v>
      </c>
      <c r="F931" s="3" t="s">
        <v>56</v>
      </c>
      <c r="G931" s="3" t="s">
        <v>127</v>
      </c>
      <c r="H931" s="3" t="s">
        <v>316</v>
      </c>
      <c r="I931" s="3" t="s">
        <v>45</v>
      </c>
      <c r="J931" s="3" t="s">
        <v>34</v>
      </c>
      <c r="K931" s="3" t="s">
        <v>318</v>
      </c>
      <c r="L931" s="3" t="s">
        <v>1142</v>
      </c>
      <c r="M931" s="4">
        <v>265584.02</v>
      </c>
      <c r="N931" s="4">
        <v>265.58</v>
      </c>
      <c r="O931" s="4">
        <v>1180000</v>
      </c>
      <c r="P931" t="str">
        <f>IF(ISNUMBER(SEARCH("DIZONE",L931)),"Diuron",IF(ISNUMBER(SEARCH("GLUFOSINATE",L931)),"Glufosinate",IF(ISNUMBER(SEARCH("LAVA",L931)),"Tebuthiuron",IF(ISNUMBER(SEARCH("CARTAP",L931)),"Cartap Hydrochloride",IF(ISNUMBER(SEARCH("ZARTAN",L931)),"Metsulfuron",IF(ISNUMBER(SEARCH("METSULFURON",L931)),"Metsulfuron",IF(ISNUMBER(SEARCH("CHLORFLUAZURON",L931)),"Chlorfluazuron",IF(ISNUMBER(SEARCH("OMITE",L931)),"Propargite",IF(ISNUMBER(SEARCH("ORIS",L931)),"Amicarbazone",IF(ISNUMBER(SEARCH("AMICARBAZONE",L931)),"Amicarbazone",IF(ISNUMBER(SEARCH("2,4-D",L931)),"2,4-Dichlorophenoxyacetic Acid",IF(ISNUMBER(SEARCH("GLYPHOSATE",L931)),"Glyphosate",IF(ISNUMBER(SEARCH("FOMESAFEN",L931)),"Fomesafen","FIX IT!")))))))))))))</f>
        <v>Glyphosate</v>
      </c>
      <c r="Q931" t="s">
        <v>3218</v>
      </c>
      <c r="R931" t="s">
        <v>3198</v>
      </c>
      <c r="S931">
        <f t="shared" si="54"/>
        <v>4.4430384026870291</v>
      </c>
      <c r="T931" t="s">
        <v>3199</v>
      </c>
      <c r="U931" t="s">
        <v>3268</v>
      </c>
      <c r="V931" t="s">
        <v>3243</v>
      </c>
    </row>
    <row r="932" spans="1:22" ht="22" customHeight="1" x14ac:dyDescent="0.3">
      <c r="A932" s="5">
        <v>43567</v>
      </c>
      <c r="B932" s="16" t="str">
        <f t="shared" si="52"/>
        <v>April, 2019</v>
      </c>
      <c r="C932" s="16" t="str">
        <f t="shared" si="53"/>
        <v>April, 2019´</v>
      </c>
      <c r="D932" s="6" t="s">
        <v>31</v>
      </c>
      <c r="E932" s="11" t="s">
        <v>3320</v>
      </c>
      <c r="F932" s="6" t="s">
        <v>56</v>
      </c>
      <c r="G932" s="6" t="s">
        <v>138</v>
      </c>
      <c r="H932" s="6" t="s">
        <v>210</v>
      </c>
      <c r="I932" s="6" t="s">
        <v>45</v>
      </c>
      <c r="J932" s="6" t="s">
        <v>34</v>
      </c>
      <c r="K932" s="6" t="s">
        <v>141</v>
      </c>
      <c r="L932" s="6" t="s">
        <v>1143</v>
      </c>
      <c r="M932" s="7">
        <v>18752</v>
      </c>
      <c r="N932" s="7">
        <v>18.75</v>
      </c>
      <c r="O932" s="7">
        <v>211000</v>
      </c>
      <c r="P932" t="s">
        <v>3208</v>
      </c>
      <c r="Q932" t="s">
        <v>3215</v>
      </c>
      <c r="R932" t="s">
        <v>3216</v>
      </c>
      <c r="S932">
        <f t="shared" si="54"/>
        <v>11.252133105802049</v>
      </c>
      <c r="T932" t="s">
        <v>3199</v>
      </c>
      <c r="U932" t="s">
        <v>3268</v>
      </c>
      <c r="V932" t="s">
        <v>3243</v>
      </c>
    </row>
    <row r="933" spans="1:22" ht="22" customHeight="1" x14ac:dyDescent="0.3">
      <c r="A933" s="2">
        <v>43566</v>
      </c>
      <c r="B933" s="16" t="str">
        <f t="shared" si="52"/>
        <v>April, 2019</v>
      </c>
      <c r="C933" s="16" t="str">
        <f t="shared" si="53"/>
        <v>April, 2019´</v>
      </c>
      <c r="D933" s="3" t="s">
        <v>31</v>
      </c>
      <c r="E933" s="11" t="s">
        <v>3320</v>
      </c>
      <c r="F933" s="3" t="s">
        <v>56</v>
      </c>
      <c r="G933" s="3" t="s">
        <v>656</v>
      </c>
      <c r="H933" s="3" t="s">
        <v>133</v>
      </c>
      <c r="I933" s="3" t="s">
        <v>45</v>
      </c>
      <c r="J933" s="3" t="s">
        <v>34</v>
      </c>
      <c r="K933" s="3" t="s">
        <v>163</v>
      </c>
      <c r="L933" s="3" t="s">
        <v>1144</v>
      </c>
      <c r="M933" s="4">
        <v>54600</v>
      </c>
      <c r="N933" s="4">
        <v>54.6</v>
      </c>
      <c r="O933" s="4">
        <v>1783000</v>
      </c>
      <c r="P933" t="str">
        <f>IF(ISNUMBER(SEARCH("NICROSULFURON",L933)),"Nicosulfuron",IF(ISNUMBER(SEARCH("BUTYROLACTONE",L933)),"Butyrolactone",IF(ISNUMBER(SEARCH("MEQUIPAT",L933)),"Mequipat Chloride",IF(ISNUMBER(SEARCH("ENTRINA",L933)),"Bifenthrin",IF(ISNUMBER(SEARCH("ACETAMI",L933)),"Acetamiprid",IF(ISNUMBER(SEARCH("THIODICARB",L933)),"Thiodicarb",IF(ISNUMBER(SEARCH("2 4 D",L933)),"2,4-D Acid",IF(ISNUMBER(SEARCH("CIPERMETRINA",L933)),"Cypermethrin",IF(ISNUMBER(SEARCH("SULFENTRAZONE",L933)),"Sulfenthrazone",IF(ISNUMBER(SEARCH("AKITO",L933)),"Cypermethrin",IF(ISNUMBER(SEARCH("EMINENT",L933)),"Tetraconazole","FIX IT!")))))))))))</f>
        <v>Butyrolactone</v>
      </c>
      <c r="Q933" t="s">
        <v>3215</v>
      </c>
      <c r="R933" t="s">
        <v>3216</v>
      </c>
      <c r="S933">
        <f t="shared" si="54"/>
        <v>32.655677655677657</v>
      </c>
      <c r="T933" t="s">
        <v>3218</v>
      </c>
      <c r="U933" t="s">
        <v>3218</v>
      </c>
      <c r="V933" t="s">
        <v>3198</v>
      </c>
    </row>
    <row r="934" spans="1:22" ht="22" customHeight="1" x14ac:dyDescent="0.3">
      <c r="A934" s="5">
        <v>43563</v>
      </c>
      <c r="B934" s="16" t="str">
        <f t="shared" si="52"/>
        <v>April, 2019</v>
      </c>
      <c r="C934" s="16" t="str">
        <f t="shared" si="53"/>
        <v>April, 2019´</v>
      </c>
      <c r="D934" s="6" t="s">
        <v>31</v>
      </c>
      <c r="E934" s="11" t="s">
        <v>3320</v>
      </c>
      <c r="F934" s="6" t="s">
        <v>56</v>
      </c>
      <c r="G934" s="6" t="s">
        <v>127</v>
      </c>
      <c r="H934" s="6" t="s">
        <v>122</v>
      </c>
      <c r="I934" s="6" t="s">
        <v>45</v>
      </c>
      <c r="J934" s="6" t="s">
        <v>34</v>
      </c>
      <c r="K934" s="6" t="s">
        <v>143</v>
      </c>
      <c r="L934" s="6" t="s">
        <v>1145</v>
      </c>
      <c r="M934" s="7">
        <v>21400</v>
      </c>
      <c r="N934" s="7">
        <v>21.4</v>
      </c>
      <c r="O934" s="7">
        <v>190000</v>
      </c>
      <c r="P934" t="str">
        <f>IF(ISNUMBER(SEARCH("BROWSER",L934)),"Picloran",IF(ISNUMBER(SEARCH("NAVIGATOR",L934)),"Picloran",IF(ISNUMBER(SEARCH("BIOZYME",L934)),"Mineral Fertilizer",IF(ISNUMBER(SEARCH("K-FOL",L934)),"Calcium Citrate",IF(ISNUMBER(SEARCH("FOLTRON",L934)),"NPK Fertilizer",IF(ISNUMBER(SEARCH("CYHALOTHRI",L934)),"Cyhalothrin",IF(ISNUMBER(SEARCH("ACEFATO",L934)),"Acephate",IF(ISNUMBER(SEARCH("ACEPHATE",L934)),"Acephate",IF(ISNUMBER(SEARCH("MICROTHIOL",L934)),"Sulfur",IF(ISNUMBER(SEARCH("PROPICONAZOLE",L934)),"Propiconazole",IF(ISNUMBER(SEARCH("METHOMYL",L934)),"Methomyl",IF(ISNUMBER(SEARCH("IMIDACLOPRID",L934)),"Imidacloprid",IF(ISNUMBER(SEARCH("ZONIC",L934)),"Amicarbazone",IF(ISNUMBER(SEARCH("CRESCENDO",L934)),"Triclopyr-Butyric",IF(ISNUMBER(SEARCH("IMAZETHAPYR",L934)),"Imazethapyr",IF(ISNUMBER(SEARCH("TRICLOPYR",L934)),"Triclopyr",IF(ISNUMBER(SEARCH("ISOPROPYLAMINE",L934)),"Isopropylamine",IF(ISNUMBER(SEARCH("ABAMECTIM",L934)),"Abamectin",IF(ISNUMBER(SEARCH("SPERTO",L934)),"Bifenthrin","FIX IT!")))))))))))))))))))</f>
        <v>Methomyl</v>
      </c>
      <c r="Q934" t="s">
        <v>3215</v>
      </c>
      <c r="R934" t="s">
        <v>3243</v>
      </c>
      <c r="S934">
        <f t="shared" si="54"/>
        <v>8.878504672897197</v>
      </c>
      <c r="T934" t="s">
        <v>3260</v>
      </c>
      <c r="U934" t="s">
        <v>3215</v>
      </c>
      <c r="V934" t="s">
        <v>3216</v>
      </c>
    </row>
    <row r="935" spans="1:22" ht="22" customHeight="1" x14ac:dyDescent="0.3">
      <c r="A935" s="2">
        <v>43562</v>
      </c>
      <c r="B935" s="16" t="str">
        <f t="shared" si="52"/>
        <v>April, 2019</v>
      </c>
      <c r="C935" s="16" t="str">
        <f t="shared" si="53"/>
        <v>April, 2019´</v>
      </c>
      <c r="D935" s="3" t="s">
        <v>31</v>
      </c>
      <c r="E935" s="11" t="s">
        <v>3320</v>
      </c>
      <c r="F935" s="3" t="s">
        <v>56</v>
      </c>
      <c r="G935" s="3" t="s">
        <v>385</v>
      </c>
      <c r="H935" s="3" t="s">
        <v>122</v>
      </c>
      <c r="I935" s="3" t="s">
        <v>45</v>
      </c>
      <c r="J935" s="3" t="s">
        <v>34</v>
      </c>
      <c r="K935" s="3" t="s">
        <v>207</v>
      </c>
      <c r="L935" s="3" t="s">
        <v>1146</v>
      </c>
      <c r="M935" s="4">
        <v>20120</v>
      </c>
      <c r="N935" s="4">
        <v>20.12</v>
      </c>
      <c r="O935" s="4">
        <v>89400</v>
      </c>
      <c r="P935" t="s">
        <v>3209</v>
      </c>
      <c r="Q935" t="s">
        <v>3215</v>
      </c>
      <c r="R935" t="s">
        <v>3198</v>
      </c>
      <c r="S935">
        <f t="shared" si="54"/>
        <v>4.4433399602385686</v>
      </c>
      <c r="T935" t="s">
        <v>3250</v>
      </c>
      <c r="U935" t="s">
        <v>3248</v>
      </c>
      <c r="V935" t="s">
        <v>3237</v>
      </c>
    </row>
    <row r="936" spans="1:22" ht="22" customHeight="1" x14ac:dyDescent="0.3">
      <c r="A936" s="5">
        <v>43562</v>
      </c>
      <c r="B936" s="16" t="str">
        <f t="shared" si="52"/>
        <v>April, 2019</v>
      </c>
      <c r="C936" s="16" t="str">
        <f t="shared" si="53"/>
        <v>April, 2019´</v>
      </c>
      <c r="D936" s="6" t="s">
        <v>126</v>
      </c>
      <c r="E936" s="11" t="s">
        <v>3320</v>
      </c>
      <c r="F936" s="6" t="s">
        <v>56</v>
      </c>
      <c r="G936" s="6" t="s">
        <v>160</v>
      </c>
      <c r="H936" s="6" t="s">
        <v>122</v>
      </c>
      <c r="I936" s="6" t="s">
        <v>45</v>
      </c>
      <c r="J936" s="6" t="s">
        <v>34</v>
      </c>
      <c r="K936" s="6" t="s">
        <v>163</v>
      </c>
      <c r="L936" s="6" t="s">
        <v>1147</v>
      </c>
      <c r="M936" s="7">
        <v>7540</v>
      </c>
      <c r="N936" s="7">
        <v>7.54</v>
      </c>
      <c r="O936" s="7">
        <v>133000</v>
      </c>
      <c r="P936" t="str">
        <f>IF(ISNUMBER(SEARCH("GLIFOSATO",L936)),"Glyphosate",IF(ISNUMBER(SEARCH("TRICLON",L936)),"Triclopyr",IF(ISNUMBER(SEARCH("ABAMECTIN",L936)),"Abamectin",IF(ISNUMBER(SEARCH("ANCOSAR",L936)),"Sodium Hydrogen Methylarsonate",IF(ISNUMBER(SEARCH("PERITO",L936)),"Acephate","FIX IT!")))))</f>
        <v>Abamectin</v>
      </c>
      <c r="Q936" t="s">
        <v>3215</v>
      </c>
      <c r="R936" t="s">
        <v>3243</v>
      </c>
      <c r="S936">
        <f t="shared" si="54"/>
        <v>17.639257294429708</v>
      </c>
      <c r="T936" t="s">
        <v>3294</v>
      </c>
      <c r="U936" t="s">
        <v>3215</v>
      </c>
      <c r="V936" t="s">
        <v>3243</v>
      </c>
    </row>
    <row r="937" spans="1:22" ht="22" customHeight="1" x14ac:dyDescent="0.3">
      <c r="A937" s="2">
        <v>43556</v>
      </c>
      <c r="B937" s="16" t="str">
        <f t="shared" si="52"/>
        <v>April, 2019</v>
      </c>
      <c r="C937" s="16" t="str">
        <f t="shared" si="53"/>
        <v>April, 2019´</v>
      </c>
      <c r="D937" s="3" t="s">
        <v>31</v>
      </c>
      <c r="E937" s="11" t="s">
        <v>3320</v>
      </c>
      <c r="F937" s="3" t="s">
        <v>56</v>
      </c>
      <c r="G937" s="3" t="s">
        <v>127</v>
      </c>
      <c r="H937" s="3" t="s">
        <v>122</v>
      </c>
      <c r="I937" s="3" t="s">
        <v>45</v>
      </c>
      <c r="J937" s="3" t="s">
        <v>34</v>
      </c>
      <c r="K937" s="3" t="s">
        <v>143</v>
      </c>
      <c r="L937" s="3" t="s">
        <v>1145</v>
      </c>
      <c r="M937" s="4">
        <v>21400</v>
      </c>
      <c r="N937" s="4">
        <v>21.4</v>
      </c>
      <c r="O937" s="4">
        <v>190000</v>
      </c>
      <c r="P937" t="str">
        <f>IF(ISNUMBER(SEARCH("BROWSER",L937)),"Picloran",IF(ISNUMBER(SEARCH("NAVIGATOR",L937)),"Picloran",IF(ISNUMBER(SEARCH("BIOZYME",L937)),"Mineral Fertilizer",IF(ISNUMBER(SEARCH("K-FOL",L937)),"Calcium Citrate",IF(ISNUMBER(SEARCH("FOLTRON",L937)),"NPK Fertilizer",IF(ISNUMBER(SEARCH("CYHALOTHRI",L937)),"Cyhalothrin",IF(ISNUMBER(SEARCH("ACEFATO",L937)),"Acephate",IF(ISNUMBER(SEARCH("ACEPHATE",L937)),"Acephate",IF(ISNUMBER(SEARCH("MICROTHIOL",L937)),"Sulfur",IF(ISNUMBER(SEARCH("PROPICONAZOLE",L937)),"Propiconazole",IF(ISNUMBER(SEARCH("METHOMYL",L937)),"Methomyl",IF(ISNUMBER(SEARCH("IMIDACLOPRID",L937)),"Imidacloprid",IF(ISNUMBER(SEARCH("ZONIC",L937)),"Amicarbazone",IF(ISNUMBER(SEARCH("CRESCENDO",L937)),"Triclopyr-Butyric",IF(ISNUMBER(SEARCH("IMAZETHAPYR",L937)),"Imazethapyr",IF(ISNUMBER(SEARCH("TRICLOPYR",L937)),"Triclopyr",IF(ISNUMBER(SEARCH("ISOPROPYLAMINE",L937)),"Isopropylamine",IF(ISNUMBER(SEARCH("ABAMECTIM",L937)),"Abamectin",IF(ISNUMBER(SEARCH("SPERTO",L937)),"Bifenthrin","FIX IT!")))))))))))))))))))</f>
        <v>Methomyl</v>
      </c>
      <c r="Q937" t="s">
        <v>3215</v>
      </c>
      <c r="R937" t="s">
        <v>3243</v>
      </c>
      <c r="S937">
        <f t="shared" si="54"/>
        <v>8.878504672897197</v>
      </c>
      <c r="T937" t="s">
        <v>3203</v>
      </c>
      <c r="U937" t="s">
        <v>3246</v>
      </c>
      <c r="V937" t="s">
        <v>3198</v>
      </c>
    </row>
    <row r="938" spans="1:22" ht="22" customHeight="1" x14ac:dyDescent="0.3">
      <c r="A938" s="5">
        <v>43556</v>
      </c>
      <c r="B938" s="16" t="str">
        <f t="shared" si="52"/>
        <v>April, 2019</v>
      </c>
      <c r="C938" s="16" t="str">
        <f t="shared" si="53"/>
        <v>April, 2019´</v>
      </c>
      <c r="D938" s="6" t="s">
        <v>31</v>
      </c>
      <c r="E938" s="11" t="s">
        <v>3320</v>
      </c>
      <c r="F938" s="6" t="s">
        <v>56</v>
      </c>
      <c r="G938" s="6" t="s">
        <v>127</v>
      </c>
      <c r="H938" s="6" t="s">
        <v>122</v>
      </c>
      <c r="I938" s="6" t="s">
        <v>45</v>
      </c>
      <c r="J938" s="6" t="s">
        <v>34</v>
      </c>
      <c r="K938" s="6" t="s">
        <v>129</v>
      </c>
      <c r="L938" s="6" t="s">
        <v>1148</v>
      </c>
      <c r="M938" s="7">
        <v>21720</v>
      </c>
      <c r="N938" s="7">
        <v>21.72</v>
      </c>
      <c r="O938" s="7">
        <v>604000</v>
      </c>
      <c r="P938" t="str">
        <f>IF(ISNUMBER(SEARCH("BROWSER",L938)),"Picloran",IF(ISNUMBER(SEARCH("NAVIGATOR",L938)),"Picloran",IF(ISNUMBER(SEARCH("BIOZYME",L938)),"Mineral Fertilizer",IF(ISNUMBER(SEARCH("K-FOL",L938)),"Calcium Citrate",IF(ISNUMBER(SEARCH("FOLTRON",L938)),"NPK Fertilizer",IF(ISNUMBER(SEARCH("CYHALOTHRI",L938)),"Cyhalothrin",IF(ISNUMBER(SEARCH("ACEFATO",L938)),"Acephate",IF(ISNUMBER(SEARCH("ACEPHATE",L938)),"Acephate",IF(ISNUMBER(SEARCH("MICROTHIOL",L938)),"Sulfur",IF(ISNUMBER(SEARCH("PROPICONAZOLE",L938)),"Propiconazole",IF(ISNUMBER(SEARCH("METHOMYL",L938)),"Methomyl",IF(ISNUMBER(SEARCH("IMIDACLOPRID",L938)),"Imidacloprid",IF(ISNUMBER(SEARCH("ZONIC",L938)),"Amicarbazone",IF(ISNUMBER(SEARCH("CRESCENDO",L938)),"Triclopyr-Butyric",IF(ISNUMBER(SEARCH("IMAZETHAPYR",L938)),"Imazethapyr",IF(ISNUMBER(SEARCH("TRICLOPYR",L938)),"Triclopyr",IF(ISNUMBER(SEARCH("ISOPROPYLAMINE",L938)),"Isopropylamine",IF(ISNUMBER(SEARCH("ABAMECTIM",L938)),"Abamectin",IF(ISNUMBER(SEARCH("SPERTO",L938)),"Bifenthrin","FIX IT!")))))))))))))))))))</f>
        <v>Propiconazole</v>
      </c>
      <c r="Q938" t="s">
        <v>3215</v>
      </c>
      <c r="R938" t="s">
        <v>3242</v>
      </c>
      <c r="S938">
        <f t="shared" si="54"/>
        <v>27.808471454880294</v>
      </c>
      <c r="T938" t="s">
        <v>3226</v>
      </c>
      <c r="U938" t="s">
        <v>3261</v>
      </c>
      <c r="V938" t="s">
        <v>3243</v>
      </c>
    </row>
    <row r="939" spans="1:22" ht="22" customHeight="1" x14ac:dyDescent="0.3">
      <c r="A939" s="2">
        <v>43555</v>
      </c>
      <c r="B939" s="16" t="str">
        <f t="shared" si="52"/>
        <v>March, 2019</v>
      </c>
      <c r="C939" s="16" t="str">
        <f t="shared" si="53"/>
        <v>March, 2019´</v>
      </c>
      <c r="D939" s="3" t="s">
        <v>31</v>
      </c>
      <c r="E939" s="11" t="s">
        <v>3320</v>
      </c>
      <c r="F939" s="3" t="s">
        <v>56</v>
      </c>
      <c r="G939" s="3" t="s">
        <v>1149</v>
      </c>
      <c r="H939" s="3" t="s">
        <v>122</v>
      </c>
      <c r="I939" s="3" t="s">
        <v>45</v>
      </c>
      <c r="J939" s="3" t="s">
        <v>34</v>
      </c>
      <c r="K939" s="3" t="s">
        <v>145</v>
      </c>
      <c r="L939" s="3" t="s">
        <v>1151</v>
      </c>
      <c r="M939" s="4">
        <v>15132</v>
      </c>
      <c r="N939" s="4">
        <v>15.13</v>
      </c>
      <c r="O939" s="4">
        <v>84300</v>
      </c>
      <c r="P939" t="str">
        <f>IF(ISNUMBER(SEARCH("BIORISK",L939)),"Fertilizer",IF(ISNUMBER(SEARCH("DIFLUBENZURON",L939)),"Diflubenzuron",IF(ISNUMBER(SEARCH("K-TIONIC",L939)),"Fulvic Acids Fertilizers",IF(ISNUMBER(SEARCH("INICIATE",L939)),"Fipronil",IF(ISNUMBER(SEARCH("FIPRONIL",L939)),"Fipronil",IF(ISNUMBER(SEARCH("STAGE",L939)),"Clomazone",IF(ISNUMBER(SEARCH("CLOMAZONE",L939)),"Clomazone",IF(ISNUMBER(SEARCH("UNIMARK",L939)),"Metribuzin",IF(ISNUMBER(SEARCH("RIBUZIN",L939)),"Metribuzin",IF(ISNUMBER(SEARCH("UNITOP",L939)),"Not Identified","FIX IT!"))))))))))</f>
        <v>Fipronil</v>
      </c>
      <c r="Q939" t="s">
        <v>3261</v>
      </c>
      <c r="R939" t="s">
        <v>3243</v>
      </c>
      <c r="S939">
        <f t="shared" si="54"/>
        <v>5.5709754163362408</v>
      </c>
      <c r="T939" t="s">
        <v>3203</v>
      </c>
      <c r="U939" t="s">
        <v>3246</v>
      </c>
      <c r="V939" t="s">
        <v>3198</v>
      </c>
    </row>
    <row r="940" spans="1:22" ht="22" customHeight="1" x14ac:dyDescent="0.3">
      <c r="A940" s="5">
        <v>43554</v>
      </c>
      <c r="B940" s="16" t="str">
        <f t="shared" si="52"/>
        <v>March, 2019</v>
      </c>
      <c r="C940" s="16" t="str">
        <f t="shared" si="53"/>
        <v>March, 2019´</v>
      </c>
      <c r="D940" s="6" t="s">
        <v>31</v>
      </c>
      <c r="E940" s="11" t="s">
        <v>3320</v>
      </c>
      <c r="F940" s="6" t="s">
        <v>32</v>
      </c>
      <c r="G940" s="6" t="s">
        <v>200</v>
      </c>
      <c r="H940" s="6" t="s">
        <v>133</v>
      </c>
      <c r="I940" s="6" t="s">
        <v>45</v>
      </c>
      <c r="J940" s="6" t="s">
        <v>34</v>
      </c>
      <c r="K940" s="6" t="s">
        <v>145</v>
      </c>
      <c r="L940" s="6" t="s">
        <v>1152</v>
      </c>
      <c r="M940" s="7">
        <v>39040</v>
      </c>
      <c r="N940" s="7">
        <v>39.04</v>
      </c>
      <c r="O940" s="7">
        <v>675000</v>
      </c>
      <c r="P940" t="str">
        <f>IF(ISNUMBER(SEARCH("IMAZETAPYR",L940)),"Imazetapyr",IF(ISNUMBER(SEARCH("VITAVAX",L940)),"Carboxin",IF(ISNUMBER(SEARCH("CARBOXIN",L940)),"Carboxin",IF(ISNUMBER(SEARCH("CONDAX",L940)),"Imazetapyr",IF(ISNUMBER(SEARCH("CLETHODIM",L940)),"Clethodim",IF(ISNUMBER(SEARCH("JACARE",L940)),"2,4-D Acid",IF(ISNUMBER(SEARCH("LEOPARD",L940)),"Picloram",IF(ISNUMBER(SEARCH("ZOXYSTROBIN",L940)),"Azoxystrobin",IF(ISNUMBER(SEARCH("MANCOZEB",L940)),"Mancozeb",IF(ISNUMBER(SEARCH("AZOXYS",L940)),"Azoxystrobin",IF(ISNUMBER(SEARCH("FIPRON",L940)),"Fipronil",IF(ISNUMBER(SEARCH("ACEF",L940)),"Acephate",IF(ISNUMBER(SEARCH("ACETAMIPRID",L940)),"Acetamiprid",IF(ISNUMBER(SEARCH("ALUMINIUM PHOSPHIDE",L940)),"Aluminium Phosphide",IF(ISNUMBER(SEARCH("RANMAN",L940)),"Cyazofamid",IF(ISNUMBER(SEARCH("BIFENTRINA",L940)),"Bifenthrin","FIX IT!"))))))))))))))))</f>
        <v>Acetamiprid</v>
      </c>
      <c r="Q940" t="s">
        <v>3234</v>
      </c>
      <c r="R940" t="s">
        <v>3243</v>
      </c>
      <c r="S940">
        <f t="shared" si="54"/>
        <v>17.289959016393443</v>
      </c>
      <c r="T940" t="s">
        <v>3259</v>
      </c>
      <c r="U940" t="s">
        <v>3230</v>
      </c>
      <c r="V940" t="s">
        <v>3225</v>
      </c>
    </row>
    <row r="941" spans="1:22" ht="22" customHeight="1" x14ac:dyDescent="0.3">
      <c r="A941" s="2">
        <v>43553</v>
      </c>
      <c r="B941" s="16" t="str">
        <f t="shared" si="52"/>
        <v>March, 2019</v>
      </c>
      <c r="C941" s="16" t="str">
        <f t="shared" si="53"/>
        <v>March, 2019´</v>
      </c>
      <c r="D941" s="3" t="s">
        <v>31</v>
      </c>
      <c r="E941" s="11" t="s">
        <v>3320</v>
      </c>
      <c r="F941" s="3" t="s">
        <v>56</v>
      </c>
      <c r="G941" s="3" t="s">
        <v>230</v>
      </c>
      <c r="H941" s="3" t="s">
        <v>113</v>
      </c>
      <c r="I941" s="3" t="s">
        <v>45</v>
      </c>
      <c r="J941" s="3" t="s">
        <v>34</v>
      </c>
      <c r="K941" s="3" t="s">
        <v>232</v>
      </c>
      <c r="L941" s="3" t="s">
        <v>1153</v>
      </c>
      <c r="M941" s="4">
        <v>64160</v>
      </c>
      <c r="N941" s="4">
        <v>64.16</v>
      </c>
      <c r="O941" s="4">
        <v>91700</v>
      </c>
      <c r="P941" t="str">
        <f>IF(ISNUMBER(SEARCH("TRICLON",L939)),"Triclopyr",IF(ISNUMBER(SEARCH("ABAMECTIN",L939)),"Abamectin",IF(ISNUMBER(SEARCH("PERITO",L939)),"Acephate",IF(ISNUMBER(SEARCH("GLUFOSINAT",L939)),"Gluphosinate",IF(ISNUMBER(SEARCH("FIPRONIL",L939)),"Fipronil",IF(ISNUMBER(SEARCH("ZARTAN",L939)),"Metsulfuron-methyl",IF(ISNUMBER(SEARCH("DIFLUBENZURON",L939)),"Diflubenzuron",IF(ISNUMBER(SEARCH("INICIATE",L939)),"Fipronil",IF(ISNUMBER(SEARCH("STAGE",L939)),"Clomazone",IF(ISNUMBER(SEARCH("CLOMAZON",L939)),"Clomazone",IF(ISNUMBER(SEARCH("UNIMARK",L939)),"Metribuzim",IF(ISNUMBER(SEARCH("ANCOSAR",L939)),"Sodium hydrogen Methylarsonate","FIX IT!"))))))))))))</f>
        <v>Fipronil</v>
      </c>
      <c r="Q941" t="s">
        <v>3261</v>
      </c>
      <c r="R941" t="s">
        <v>3243</v>
      </c>
      <c r="S941">
        <f t="shared" si="54"/>
        <v>1.4292394014962593</v>
      </c>
      <c r="T941" t="s">
        <v>3226</v>
      </c>
      <c r="U941" t="s">
        <v>3261</v>
      </c>
      <c r="V941" t="s">
        <v>3243</v>
      </c>
    </row>
    <row r="942" spans="1:22" ht="22" customHeight="1" x14ac:dyDescent="0.3">
      <c r="A942" s="5">
        <v>43553</v>
      </c>
      <c r="B942" s="16" t="str">
        <f t="shared" si="52"/>
        <v>March, 2019</v>
      </c>
      <c r="C942" s="16" t="str">
        <f t="shared" si="53"/>
        <v>March, 2019´</v>
      </c>
      <c r="D942" s="6" t="s">
        <v>31</v>
      </c>
      <c r="E942" s="11" t="s">
        <v>3320</v>
      </c>
      <c r="F942" s="6" t="s">
        <v>56</v>
      </c>
      <c r="G942" s="6" t="s">
        <v>1154</v>
      </c>
      <c r="H942" s="6" t="s">
        <v>122</v>
      </c>
      <c r="I942" s="6" t="s">
        <v>45</v>
      </c>
      <c r="J942" s="6" t="s">
        <v>34</v>
      </c>
      <c r="K942" s="6" t="s">
        <v>143</v>
      </c>
      <c r="L942" s="6" t="s">
        <v>1156</v>
      </c>
      <c r="M942" s="7">
        <v>21600</v>
      </c>
      <c r="N942" s="7">
        <v>21.6</v>
      </c>
      <c r="O942" s="7">
        <v>199000</v>
      </c>
      <c r="P942" t="str">
        <f>IF(ISNUMBER(SEARCH("BROWSER",L942)),"Picloran",IF(ISNUMBER(SEARCH("NAVIGATOR",L942)),"Picloran",IF(ISNUMBER(SEARCH("BIOZYME",L942)),"Mineral Fertilizer",IF(ISNUMBER(SEARCH("K-FOL",L942)),"Calcium Citrate",IF(ISNUMBER(SEARCH("FOLTRON",L942)),"NPK Fertilizer",IF(ISNUMBER(SEARCH("CYHALOTHRI",L942)),"Cyhalothrin",IF(ISNUMBER(SEARCH("ACEFATO",L942)),"Acephate",IF(ISNUMBER(SEARCH("ACEPHATE",L942)),"Acephate",IF(ISNUMBER(SEARCH("MICROTHIOL",L942)),"Sulfur",IF(ISNUMBER(SEARCH("PROPICONAZOLE",L942)),"Propiconazole",IF(ISNUMBER(SEARCH("METHOMYL",L942)),"Methomyl",IF(ISNUMBER(SEARCH("IMIDACLOPRID",L942)),"Imidacloprid",IF(ISNUMBER(SEARCH("ZONIC",L942)),"Amicarbazone",IF(ISNUMBER(SEARCH("CRESCENDO",L942)),"Triclopyr-Butyric",IF(ISNUMBER(SEARCH("IMAZETHAPYR",L942)),"Imazethapyr",IF(ISNUMBER(SEARCH("TRICLOPYR",L942)),"Triclopyr",IF(ISNUMBER(SEARCH("ISOPROPYLAMINE",L942)),"Isopropylamine",IF(ISNUMBER(SEARCH("ABAMECTIM",L942)),"Abamectin",IF(ISNUMBER(SEARCH("SPERTO",L942)),"Bifenthrin","FIX IT!")))))))))))))))))))</f>
        <v>Methomyl</v>
      </c>
      <c r="Q942" t="s">
        <v>3215</v>
      </c>
      <c r="R942" t="s">
        <v>3243</v>
      </c>
      <c r="S942">
        <f t="shared" si="54"/>
        <v>9.2129629629629637</v>
      </c>
      <c r="T942" t="s">
        <v>3232</v>
      </c>
      <c r="U942" t="s">
        <v>3254</v>
      </c>
      <c r="V942" t="s">
        <v>3216</v>
      </c>
    </row>
    <row r="943" spans="1:22" ht="22" customHeight="1" x14ac:dyDescent="0.3">
      <c r="A943" s="2">
        <v>43548</v>
      </c>
      <c r="B943" s="16" t="str">
        <f t="shared" si="52"/>
        <v>March, 2019</v>
      </c>
      <c r="C943" s="16" t="str">
        <f t="shared" si="53"/>
        <v>March, 2019´</v>
      </c>
      <c r="D943" s="3" t="s">
        <v>31</v>
      </c>
      <c r="E943" s="11" t="s">
        <v>3320</v>
      </c>
      <c r="F943" s="3" t="s">
        <v>56</v>
      </c>
      <c r="G943" s="3" t="s">
        <v>244</v>
      </c>
      <c r="H943" s="3" t="s">
        <v>474</v>
      </c>
      <c r="I943" s="3" t="s">
        <v>45</v>
      </c>
      <c r="J943" s="3" t="s">
        <v>34</v>
      </c>
      <c r="K943" s="3" t="s">
        <v>187</v>
      </c>
      <c r="L943" s="3" t="s">
        <v>1157</v>
      </c>
      <c r="M943" s="4">
        <v>73200</v>
      </c>
      <c r="N943" s="4">
        <v>73.2</v>
      </c>
      <c r="O943" s="4">
        <v>857000</v>
      </c>
      <c r="P943" t="str">
        <f>IF(ISNUMBER(SEARCH("GLIFOSATO",L943)),"Glyphosate",IF(ISNUMBER(SEARCH("TRICLON",L943)),"Triclopyr",IF(ISNUMBER(SEARCH("ABAMECTIN",L943)),"Abamectin",IF(ISNUMBER(SEARCH("ANCOSAR",L943)),"Sodium Hydrogen Methylarsonate",IF(ISNUMBER(SEARCH("PERITO",L943)),"Acephate","FIX IT!")))))</f>
        <v>Sodium Hydrogen Methylarsonate</v>
      </c>
      <c r="Q943" t="s">
        <v>3281</v>
      </c>
      <c r="R943" t="s">
        <v>3198</v>
      </c>
      <c r="S943">
        <f t="shared" si="54"/>
        <v>11.707650273224044</v>
      </c>
      <c r="T943" t="s">
        <v>3218</v>
      </c>
      <c r="U943" t="s">
        <v>3218</v>
      </c>
      <c r="V943" t="s">
        <v>3198</v>
      </c>
    </row>
    <row r="944" spans="1:22" ht="22" customHeight="1" x14ac:dyDescent="0.3">
      <c r="A944" s="5">
        <v>43542</v>
      </c>
      <c r="B944" s="16" t="str">
        <f t="shared" si="52"/>
        <v>March, 2019</v>
      </c>
      <c r="C944" s="16" t="str">
        <f t="shared" si="53"/>
        <v>March, 2019´</v>
      </c>
      <c r="D944" s="6" t="s">
        <v>107</v>
      </c>
      <c r="E944" s="11" t="s">
        <v>3320</v>
      </c>
      <c r="F944" s="6" t="s">
        <v>32</v>
      </c>
      <c r="G944" s="6" t="s">
        <v>108</v>
      </c>
      <c r="H944" s="6" t="s">
        <v>133</v>
      </c>
      <c r="I944" s="6" t="s">
        <v>45</v>
      </c>
      <c r="J944" s="6" t="s">
        <v>34</v>
      </c>
      <c r="K944" s="6" t="s">
        <v>145</v>
      </c>
      <c r="L944" s="6" t="s">
        <v>1159</v>
      </c>
      <c r="M944" s="7">
        <v>11920</v>
      </c>
      <c r="N944" s="7">
        <v>11.92</v>
      </c>
      <c r="O944" s="7">
        <v>206000</v>
      </c>
      <c r="P944" t="str">
        <f>IF(ISNUMBER(SEARCH("BIORISK",L944)),"Fertilizer",IF(ISNUMBER(SEARCH("DIFLUBENZURON",L944)),"Diflubenzuron",IF(ISNUMBER(SEARCH("K-TIONIC",L944)),"Fulvic Acids Fertilizers",IF(ISNUMBER(SEARCH("INICIATE",L944)),"Fipronil",IF(ISNUMBER(SEARCH("FIPRONIL",L944)),"Fipronil",IF(ISNUMBER(SEARCH("STAGE",L944)),"Clomazone",IF(ISNUMBER(SEARCH("CLOMAZONE",L944)),"Clomazone",IF(ISNUMBER(SEARCH("UNIMARK",L944)),"Metribuzin",IF(ISNUMBER(SEARCH("RIBUZIN",L944)),"Metribuzin",IF(ISNUMBER(SEARCH("UNITOP",L944)),"Not Identified","FIX IT!"))))))))))</f>
        <v>Fipronil</v>
      </c>
      <c r="Q944" t="s">
        <v>3261</v>
      </c>
      <c r="R944" t="s">
        <v>3243</v>
      </c>
      <c r="S944">
        <f t="shared" si="54"/>
        <v>17.281879194630871</v>
      </c>
      <c r="T944" t="s">
        <v>3250</v>
      </c>
      <c r="U944" t="s">
        <v>3248</v>
      </c>
      <c r="V944" t="s">
        <v>3237</v>
      </c>
    </row>
    <row r="945" spans="1:22" ht="22" customHeight="1" x14ac:dyDescent="0.3">
      <c r="A945" s="2">
        <v>43542</v>
      </c>
      <c r="B945" s="16" t="str">
        <f t="shared" si="52"/>
        <v>March, 2019</v>
      </c>
      <c r="C945" s="16" t="str">
        <f t="shared" si="53"/>
        <v>March, 2019´</v>
      </c>
      <c r="D945" s="3" t="s">
        <v>31</v>
      </c>
      <c r="E945" s="11" t="s">
        <v>3320</v>
      </c>
      <c r="F945" s="3" t="s">
        <v>56</v>
      </c>
      <c r="G945" s="3" t="s">
        <v>903</v>
      </c>
      <c r="H945" s="3" t="s">
        <v>133</v>
      </c>
      <c r="I945" s="3" t="s">
        <v>45</v>
      </c>
      <c r="J945" s="3" t="s">
        <v>34</v>
      </c>
      <c r="K945" s="3" t="s">
        <v>203</v>
      </c>
      <c r="L945" s="3" t="s">
        <v>1162</v>
      </c>
      <c r="M945" s="4">
        <v>22450</v>
      </c>
      <c r="N945" s="4">
        <v>22.45</v>
      </c>
      <c r="O945" s="4">
        <v>388000</v>
      </c>
      <c r="P945" t="str">
        <f>IF(ISNUMBER(SEARCH("BROWSER",L945)),"Picloran",IF(ISNUMBER(SEARCH("NAVIGATOR",L945)),"Picloran",IF(ISNUMBER(SEARCH("BIOZYME",L945)),"Mineral Fertilizer",IF(ISNUMBER(SEARCH("K-FOL",L945)),"Calcium Citrate",IF(ISNUMBER(SEARCH("FOLTRON",L945)),"NPK Fertilizer",IF(ISNUMBER(SEARCH("CYHALOTHRI",L945)),"Cyhalothrin",IF(ISNUMBER(SEARCH("ACEFATO",L945)),"Acephate",IF(ISNUMBER(SEARCH("ACEPHATE",L945)),"Acephate",IF(ISNUMBER(SEARCH("MICROTHIOL",L945)),"Sulfur",IF(ISNUMBER(SEARCH("PROPICONAZOLE",L945)),"Propiconazole",IF(ISNUMBER(SEARCH("METHOMYL",L945)),"Methomyl",IF(ISNUMBER(SEARCH("IMIDACLOPRID",L945)),"Imidacloprid",IF(ISNUMBER(SEARCH("ZONIC",L945)),"Amicarbazone",IF(ISNUMBER(SEARCH("CRESCENDO",L945)),"Triclopyr-Butyric",IF(ISNUMBER(SEARCH("IMAZETHAPYR",L945)),"Imazethapyr",IF(ISNUMBER(SEARCH("TRICLOPYR",L945)),"Triclopyr",IF(ISNUMBER(SEARCH("ISOPROPYLAMINE",L945)),"Isopropylamine",IF(ISNUMBER(SEARCH("ABAMECTIM",L945)),"Abamectin",IF(ISNUMBER(SEARCH("SPERTO",L945)),"Bifenthrin","FIX IT!")))))))))))))))))))</f>
        <v>Acephate</v>
      </c>
      <c r="Q945" t="s">
        <v>3230</v>
      </c>
      <c r="R945" t="s">
        <v>3243</v>
      </c>
      <c r="S945">
        <f t="shared" si="54"/>
        <v>17.282850779510021</v>
      </c>
      <c r="T945" t="s">
        <v>3250</v>
      </c>
      <c r="U945" t="s">
        <v>3248</v>
      </c>
      <c r="V945" t="s">
        <v>3237</v>
      </c>
    </row>
    <row r="946" spans="1:22" ht="22" customHeight="1" x14ac:dyDescent="0.3">
      <c r="A946" s="5">
        <v>43542</v>
      </c>
      <c r="B946" s="16" t="str">
        <f t="shared" si="52"/>
        <v>March, 2019</v>
      </c>
      <c r="C946" s="16" t="str">
        <f t="shared" si="53"/>
        <v>March, 2019´</v>
      </c>
      <c r="D946" s="6" t="s">
        <v>31</v>
      </c>
      <c r="E946" s="11" t="s">
        <v>3320</v>
      </c>
      <c r="F946" s="6" t="s">
        <v>56</v>
      </c>
      <c r="G946" s="6" t="s">
        <v>727</v>
      </c>
      <c r="H946" s="6" t="s">
        <v>133</v>
      </c>
      <c r="I946" s="6" t="s">
        <v>45</v>
      </c>
      <c r="J946" s="6" t="s">
        <v>34</v>
      </c>
      <c r="K946" s="6" t="s">
        <v>203</v>
      </c>
      <c r="L946" s="6" t="s">
        <v>1163</v>
      </c>
      <c r="M946" s="7">
        <v>22750</v>
      </c>
      <c r="N946" s="7">
        <v>22.75</v>
      </c>
      <c r="O946" s="7">
        <v>393000</v>
      </c>
      <c r="P946" t="str">
        <f>IF(ISNUMBER(SEARCH("BROWSER",L946)),"Picloran",IF(ISNUMBER(SEARCH("NAVIGATOR",L946)),"Picloran",IF(ISNUMBER(SEARCH("BIOZYME",L946)),"Mineral Fertilizer",IF(ISNUMBER(SEARCH("K-FOL",L946)),"Calcium Citrate",IF(ISNUMBER(SEARCH("FOLTRON",L946)),"NPK Fertilizer",IF(ISNUMBER(SEARCH("CYHALOTHRI",L946)),"Cyhalothrin",IF(ISNUMBER(SEARCH("ACEFATO",L946)),"Acephate",IF(ISNUMBER(SEARCH("ACEPHATE",L946)),"Acephate",IF(ISNUMBER(SEARCH("MICROTHIOL",L946)),"Sulfur",IF(ISNUMBER(SEARCH("PROPICONAZOLE",L946)),"Propiconazole",IF(ISNUMBER(SEARCH("METHOMYL",L946)),"Methomyl",IF(ISNUMBER(SEARCH("IMIDACLOPRID",L946)),"Imidacloprid",IF(ISNUMBER(SEARCH("ZONIC",L946)),"Amicarbazone",IF(ISNUMBER(SEARCH("CRESCENDO",L946)),"Triclopyr-Butyric",IF(ISNUMBER(SEARCH("IMAZETHAPYR",L946)),"Imazethapyr",IF(ISNUMBER(SEARCH("TRICLOPYR",L946)),"Triclopyr",IF(ISNUMBER(SEARCH("ISOPROPYLAMINE",L946)),"Isopropylamine",IF(ISNUMBER(SEARCH("ABAMECTIM",L946)),"Abamectin",IF(ISNUMBER(SEARCH("SPERTO",L946)),"Bifenthrin","FIX IT!")))))))))))))))))))</f>
        <v>Acephate</v>
      </c>
      <c r="Q946" t="s">
        <v>3230</v>
      </c>
      <c r="R946" t="s">
        <v>3243</v>
      </c>
      <c r="S946">
        <f t="shared" si="54"/>
        <v>17.274725274725274</v>
      </c>
      <c r="T946" t="s">
        <v>3200</v>
      </c>
      <c r="U946" t="s">
        <v>3234</v>
      </c>
      <c r="V946" t="s">
        <v>3225</v>
      </c>
    </row>
    <row r="947" spans="1:22" ht="22" customHeight="1" x14ac:dyDescent="0.3">
      <c r="A947" s="2">
        <v>43538</v>
      </c>
      <c r="B947" s="16" t="str">
        <f t="shared" si="52"/>
        <v>March, 2019</v>
      </c>
      <c r="C947" s="16" t="str">
        <f t="shared" si="53"/>
        <v>March, 2019´</v>
      </c>
      <c r="D947" s="3" t="s">
        <v>31</v>
      </c>
      <c r="E947" s="11" t="s">
        <v>3320</v>
      </c>
      <c r="F947" s="3" t="s">
        <v>56</v>
      </c>
      <c r="G947" s="3" t="s">
        <v>244</v>
      </c>
      <c r="H947" s="3" t="s">
        <v>474</v>
      </c>
      <c r="I947" s="3" t="s">
        <v>45</v>
      </c>
      <c r="J947" s="3" t="s">
        <v>34</v>
      </c>
      <c r="K947" s="3" t="s">
        <v>187</v>
      </c>
      <c r="L947" s="3" t="s">
        <v>1164</v>
      </c>
      <c r="M947" s="4">
        <v>97600</v>
      </c>
      <c r="N947" s="4">
        <v>97.6</v>
      </c>
      <c r="O947" s="4">
        <v>1142000</v>
      </c>
      <c r="P947" t="str">
        <f>IF(ISNUMBER(SEARCH("GLIFOSATO",L947)),"Glyphosate",IF(ISNUMBER(SEARCH("TRICLON",L947)),"Triclopyr",IF(ISNUMBER(SEARCH("ABAMECTIN",L947)),"Abamectin",IF(ISNUMBER(SEARCH("ANCOSAR",L947)),"Sodium Hydrogen Methylarsonate",IF(ISNUMBER(SEARCH("PERITO",L947)),"Acephate","FIX IT!")))))</f>
        <v>Sodium Hydrogen Methylarsonate</v>
      </c>
      <c r="Q947" t="s">
        <v>3281</v>
      </c>
      <c r="R947" t="s">
        <v>3198</v>
      </c>
      <c r="S947">
        <f t="shared" si="54"/>
        <v>11.700819672131148</v>
      </c>
      <c r="T947" t="s">
        <v>3200</v>
      </c>
      <c r="U947" t="s">
        <v>3234</v>
      </c>
      <c r="V947" t="s">
        <v>3225</v>
      </c>
    </row>
    <row r="948" spans="1:22" ht="22" customHeight="1" x14ac:dyDescent="0.3">
      <c r="A948" s="5">
        <v>43538</v>
      </c>
      <c r="B948" s="16" t="str">
        <f t="shared" si="52"/>
        <v>March, 2019</v>
      </c>
      <c r="C948" s="16" t="str">
        <f t="shared" si="53"/>
        <v>March, 2019´</v>
      </c>
      <c r="D948" s="6" t="s">
        <v>31</v>
      </c>
      <c r="E948" s="11" t="s">
        <v>3320</v>
      </c>
      <c r="F948" s="6" t="s">
        <v>56</v>
      </c>
      <c r="G948" s="6" t="s">
        <v>385</v>
      </c>
      <c r="H948" s="6" t="s">
        <v>122</v>
      </c>
      <c r="I948" s="6" t="s">
        <v>45</v>
      </c>
      <c r="J948" s="6" t="s">
        <v>34</v>
      </c>
      <c r="K948" s="6" t="s">
        <v>207</v>
      </c>
      <c r="L948" s="6" t="s">
        <v>1165</v>
      </c>
      <c r="M948" s="7">
        <v>20120</v>
      </c>
      <c r="N948" s="7">
        <v>20.12</v>
      </c>
      <c r="O948" s="7">
        <v>90500</v>
      </c>
      <c r="P948" t="s">
        <v>3209</v>
      </c>
      <c r="Q948" t="s">
        <v>3215</v>
      </c>
      <c r="R948" t="s">
        <v>3198</v>
      </c>
      <c r="S948">
        <f t="shared" si="54"/>
        <v>4.4980119284294231</v>
      </c>
      <c r="T948" t="s">
        <v>3297</v>
      </c>
      <c r="U948" t="s">
        <v>3281</v>
      </c>
      <c r="V948" t="s">
        <v>3198</v>
      </c>
    </row>
    <row r="949" spans="1:22" ht="22" customHeight="1" x14ac:dyDescent="0.3">
      <c r="A949" s="2">
        <v>43535</v>
      </c>
      <c r="B949" s="16" t="str">
        <f t="shared" si="52"/>
        <v>March, 2019</v>
      </c>
      <c r="C949" s="16" t="str">
        <f t="shared" si="53"/>
        <v>March, 2019´</v>
      </c>
      <c r="D949" s="3" t="s">
        <v>31</v>
      </c>
      <c r="E949" s="11" t="s">
        <v>3320</v>
      </c>
      <c r="F949" s="3" t="s">
        <v>56</v>
      </c>
      <c r="G949" s="3" t="s">
        <v>77</v>
      </c>
      <c r="H949" s="3" t="s">
        <v>82</v>
      </c>
      <c r="I949" s="3" t="s">
        <v>45</v>
      </c>
      <c r="J949" s="3" t="s">
        <v>34</v>
      </c>
      <c r="K949" s="3" t="s">
        <v>84</v>
      </c>
      <c r="L949" s="3" t="s">
        <v>1166</v>
      </c>
      <c r="M949" s="4">
        <v>72647</v>
      </c>
      <c r="N949" s="4">
        <v>72.650000000000006</v>
      </c>
      <c r="O949" s="4">
        <v>214000</v>
      </c>
      <c r="P949" t="str">
        <f>IF(ISNUMBER(SEARCH("BROWSER",L949)),"Picloran",IF(ISNUMBER(SEARCH("NAVIGATOR",L949)),"Picloran",IF(ISNUMBER(SEARCH("BIOZYME",L949)),"Mineral Fertilizer",IF(ISNUMBER(SEARCH("K-FOL",L949)),"Calcium Citrate",IF(ISNUMBER(SEARCH("FOLTRON",L949)),"NPK Fertilizer",IF(ISNUMBER(SEARCH("CYHALOTHRI",L949)),"Cyhalothrin",IF(ISNUMBER(SEARCH("ACEFATO",L949)),"Acephate",IF(ISNUMBER(SEARCH("ACEPHATE",L949)),"Acephate",IF(ISNUMBER(SEARCH("MICROTHIOL",L949)),"Sulfur",IF(ISNUMBER(SEARCH("PROPICONAZOLE",L949)),"Propiconazole",IF(ISNUMBER(SEARCH("METHOMYL",L949)),"Methomyl",IF(ISNUMBER(SEARCH("IMIDACLOPRID",L949)),"Imidacloprid",IF(ISNUMBER(SEARCH("ZONIC",L949)),"Amicarbazone",IF(ISNUMBER(SEARCH("CRESCENDO",L949)),"Triclopyr-Butyric",IF(ISNUMBER(SEARCH("IMAZETHAPYR",L949)),"Imazethapyr",IF(ISNUMBER(SEARCH("TRICLOPYR",L949)),"Triclopyr",IF(ISNUMBER(SEARCH("ISOPROPYLAMINE",L949)),"Isopropylamine",IF(ISNUMBER(SEARCH("ABAMECTIM",L949)),"Abamectin",IF(ISNUMBER(SEARCH("SPERTO",L949)),"Bifenthrin","FIX IT!")))))))))))))))))))</f>
        <v>Isopropylamine</v>
      </c>
      <c r="Q949" t="s">
        <v>3269</v>
      </c>
      <c r="R949" t="s">
        <v>3216</v>
      </c>
      <c r="S949">
        <f t="shared" si="54"/>
        <v>2.9457513730780347</v>
      </c>
      <c r="T949" t="s">
        <v>3259</v>
      </c>
      <c r="U949" t="s">
        <v>3230</v>
      </c>
      <c r="V949" t="s">
        <v>3225</v>
      </c>
    </row>
    <row r="950" spans="1:22" ht="22" customHeight="1" x14ac:dyDescent="0.3">
      <c r="A950" s="5">
        <v>43535</v>
      </c>
      <c r="B950" s="16" t="str">
        <f t="shared" si="52"/>
        <v>March, 2019</v>
      </c>
      <c r="C950" s="16" t="str">
        <f t="shared" si="53"/>
        <v>March, 2019´</v>
      </c>
      <c r="D950" s="6" t="s">
        <v>31</v>
      </c>
      <c r="E950" s="11" t="s">
        <v>3320</v>
      </c>
      <c r="F950" s="6" t="s">
        <v>56</v>
      </c>
      <c r="G950" s="6" t="s">
        <v>127</v>
      </c>
      <c r="H950" s="6" t="s">
        <v>316</v>
      </c>
      <c r="I950" s="6" t="s">
        <v>45</v>
      </c>
      <c r="J950" s="6" t="s">
        <v>34</v>
      </c>
      <c r="K950" s="6" t="s">
        <v>318</v>
      </c>
      <c r="L950" s="6" t="s">
        <v>1167</v>
      </c>
      <c r="M950" s="7">
        <v>265584.02</v>
      </c>
      <c r="N950" s="7">
        <v>265.58</v>
      </c>
      <c r="O950" s="7">
        <v>1195000</v>
      </c>
      <c r="P950" t="s">
        <v>3218</v>
      </c>
      <c r="Q950" t="s">
        <v>3218</v>
      </c>
      <c r="R950" t="s">
        <v>3198</v>
      </c>
      <c r="S950">
        <f t="shared" si="54"/>
        <v>4.4995177044161014</v>
      </c>
      <c r="T950" t="s">
        <v>3294</v>
      </c>
      <c r="U950" t="s">
        <v>3215</v>
      </c>
      <c r="V950" t="s">
        <v>3243</v>
      </c>
    </row>
    <row r="951" spans="1:22" ht="22" customHeight="1" x14ac:dyDescent="0.3">
      <c r="A951" s="2">
        <v>43535</v>
      </c>
      <c r="B951" s="16" t="str">
        <f t="shared" si="52"/>
        <v>March, 2019</v>
      </c>
      <c r="C951" s="16" t="str">
        <f t="shared" si="53"/>
        <v>March, 2019´</v>
      </c>
      <c r="D951" s="3" t="s">
        <v>31</v>
      </c>
      <c r="E951" s="11" t="s">
        <v>3320</v>
      </c>
      <c r="F951" s="3" t="s">
        <v>56</v>
      </c>
      <c r="G951" s="3" t="s">
        <v>903</v>
      </c>
      <c r="H951" s="3" t="s">
        <v>133</v>
      </c>
      <c r="I951" s="3" t="s">
        <v>45</v>
      </c>
      <c r="J951" s="3" t="s">
        <v>34</v>
      </c>
      <c r="K951" s="3" t="s">
        <v>187</v>
      </c>
      <c r="L951" s="3" t="s">
        <v>1168</v>
      </c>
      <c r="M951" s="4">
        <v>21640</v>
      </c>
      <c r="N951" s="4">
        <v>21.64</v>
      </c>
      <c r="O951" s="4">
        <v>146000</v>
      </c>
      <c r="P951" t="s">
        <v>3204</v>
      </c>
      <c r="Q951" t="s">
        <v>3227</v>
      </c>
      <c r="R951" t="s">
        <v>3198</v>
      </c>
      <c r="S951">
        <f t="shared" si="54"/>
        <v>6.7467652495378925</v>
      </c>
      <c r="T951" t="s">
        <v>3218</v>
      </c>
      <c r="U951" t="s">
        <v>3218</v>
      </c>
      <c r="V951" t="s">
        <v>3198</v>
      </c>
    </row>
    <row r="952" spans="1:22" ht="22" customHeight="1" x14ac:dyDescent="0.3">
      <c r="A952" s="5">
        <v>43535</v>
      </c>
      <c r="B952" s="16" t="str">
        <f t="shared" si="52"/>
        <v>March, 2019</v>
      </c>
      <c r="C952" s="16" t="str">
        <f t="shared" si="53"/>
        <v>March, 2019´</v>
      </c>
      <c r="D952" s="6" t="s">
        <v>31</v>
      </c>
      <c r="E952" s="11" t="s">
        <v>3320</v>
      </c>
      <c r="F952" s="6" t="s">
        <v>56</v>
      </c>
      <c r="G952" s="6" t="s">
        <v>727</v>
      </c>
      <c r="H952" s="6" t="s">
        <v>133</v>
      </c>
      <c r="I952" s="6" t="s">
        <v>45</v>
      </c>
      <c r="J952" s="6" t="s">
        <v>34</v>
      </c>
      <c r="K952" s="6" t="s">
        <v>203</v>
      </c>
      <c r="L952" s="6" t="s">
        <v>1169</v>
      </c>
      <c r="M952" s="7">
        <v>22750</v>
      </c>
      <c r="N952" s="7">
        <v>22.75</v>
      </c>
      <c r="O952" s="7">
        <v>393000</v>
      </c>
      <c r="P952" t="str">
        <f>IF(ISNUMBER(SEARCH("BROWSER",L952)),"Picloran",IF(ISNUMBER(SEARCH("NAVIGATOR",L952)),"Picloran",IF(ISNUMBER(SEARCH("BIOZYME",L952)),"Mineral Fertilizer",IF(ISNUMBER(SEARCH("K-FOL",L952)),"Calcium Citrate",IF(ISNUMBER(SEARCH("FOLTRON",L952)),"NPK Fertilizer",IF(ISNUMBER(SEARCH("CYHALOTHRI",L952)),"Cyhalothrin",IF(ISNUMBER(SEARCH("ACEFATO",L952)),"Acephate",IF(ISNUMBER(SEARCH("ACEPHATE",L952)),"Acephate",IF(ISNUMBER(SEARCH("MICROTHIOL",L952)),"Sulfur",IF(ISNUMBER(SEARCH("PROPICONAZOLE",L952)),"Propiconazole",IF(ISNUMBER(SEARCH("METHOMYL",L952)),"Methomyl",IF(ISNUMBER(SEARCH("IMIDACLOPRID",L952)),"Imidacloprid",IF(ISNUMBER(SEARCH("ZONIC",L952)),"Amicarbazone",IF(ISNUMBER(SEARCH("CRESCENDO",L952)),"Triclopyr-Butyric",IF(ISNUMBER(SEARCH("IMAZETHAPYR",L952)),"Imazethapyr",IF(ISNUMBER(SEARCH("TRICLOPYR",L952)),"Triclopyr",IF(ISNUMBER(SEARCH("ISOPROPYLAMINE",L952)),"Isopropylamine",IF(ISNUMBER(SEARCH("ABAMECTIM",L952)),"Abamectin",IF(ISNUMBER(SEARCH("SPERTO",L952)),"Bifenthrin","FIX IT!")))))))))))))))))))</f>
        <v>Acephate</v>
      </c>
      <c r="Q952" t="s">
        <v>3230</v>
      </c>
      <c r="R952" t="s">
        <v>3243</v>
      </c>
      <c r="S952">
        <f t="shared" si="54"/>
        <v>17.274725274725274</v>
      </c>
      <c r="T952" t="s">
        <v>3209</v>
      </c>
      <c r="U952" t="s">
        <v>3215</v>
      </c>
      <c r="V952" t="s">
        <v>3198</v>
      </c>
    </row>
    <row r="953" spans="1:22" ht="22" customHeight="1" x14ac:dyDescent="0.3">
      <c r="A953" s="2">
        <v>43535</v>
      </c>
      <c r="B953" s="16" t="str">
        <f t="shared" si="52"/>
        <v>March, 2019</v>
      </c>
      <c r="C953" s="16" t="str">
        <f t="shared" si="53"/>
        <v>March, 2019´</v>
      </c>
      <c r="D953" s="3" t="s">
        <v>31</v>
      </c>
      <c r="E953" s="11" t="s">
        <v>3320</v>
      </c>
      <c r="F953" s="3" t="s">
        <v>56</v>
      </c>
      <c r="G953" s="3" t="s">
        <v>127</v>
      </c>
      <c r="H953" s="3" t="s">
        <v>316</v>
      </c>
      <c r="I953" s="3" t="s">
        <v>45</v>
      </c>
      <c r="J953" s="3" t="s">
        <v>34</v>
      </c>
      <c r="K953" s="3" t="s">
        <v>318</v>
      </c>
      <c r="L953" s="3" t="s">
        <v>1170</v>
      </c>
      <c r="M953" s="4">
        <v>241440</v>
      </c>
      <c r="N953" s="4">
        <v>241.44</v>
      </c>
      <c r="O953" s="4">
        <v>1086000</v>
      </c>
      <c r="P953" t="str">
        <f>IF(ISNUMBER(SEARCH("DIZONE",L953)),"Diuron",IF(ISNUMBER(SEARCH("GLUFOSINATE",L953)),"Glufosinate",IF(ISNUMBER(SEARCH("LAVA",L953)),"Tebuthiuron",IF(ISNUMBER(SEARCH("CARTAP",L953)),"Cartap Hydrochloride",IF(ISNUMBER(SEARCH("ZARTAN",L953)),"Metsulfuron",IF(ISNUMBER(SEARCH("METSULFURON",L953)),"Metsulfuron",IF(ISNUMBER(SEARCH("CHLORFLUAZURON",L953)),"Chlorfluazuron",IF(ISNUMBER(SEARCH("OMITE",L953)),"Propargite",IF(ISNUMBER(SEARCH("ORIS",L953)),"Amicarbazone",IF(ISNUMBER(SEARCH("AMICARBAZONE",L953)),"Amicarbazone",IF(ISNUMBER(SEARCH("2,4-D",L953)),"2,4-Dichlorophenoxyacetic Acid",IF(ISNUMBER(SEARCH("GLYPHOSATE",L953)),"Glyphosate",IF(ISNUMBER(SEARCH("FOMESAFEN",L953)),"Fomesafen","FIX IT!")))))))))))))</f>
        <v>Glyphosate</v>
      </c>
      <c r="Q953" t="s">
        <v>3218</v>
      </c>
      <c r="R953" t="s">
        <v>3198</v>
      </c>
      <c r="S953">
        <f t="shared" si="54"/>
        <v>4.4980119284294231</v>
      </c>
      <c r="T953" t="s">
        <v>3259</v>
      </c>
      <c r="U953" t="s">
        <v>3230</v>
      </c>
      <c r="V953" t="s">
        <v>3225</v>
      </c>
    </row>
    <row r="954" spans="1:22" ht="22" customHeight="1" x14ac:dyDescent="0.3">
      <c r="A954" s="5">
        <v>43535</v>
      </c>
      <c r="B954" s="16" t="str">
        <f t="shared" si="52"/>
        <v>March, 2019</v>
      </c>
      <c r="C954" s="16" t="str">
        <f t="shared" si="53"/>
        <v>March, 2019´</v>
      </c>
      <c r="D954" s="6" t="s">
        <v>31</v>
      </c>
      <c r="E954" s="11" t="s">
        <v>3320</v>
      </c>
      <c r="F954" s="6" t="s">
        <v>56</v>
      </c>
      <c r="G954" s="6" t="s">
        <v>175</v>
      </c>
      <c r="H954" s="6" t="s">
        <v>122</v>
      </c>
      <c r="I954" s="6" t="s">
        <v>45</v>
      </c>
      <c r="J954" s="6" t="s">
        <v>34</v>
      </c>
      <c r="K954" s="6" t="s">
        <v>143</v>
      </c>
      <c r="L954" s="6" t="s">
        <v>1171</v>
      </c>
      <c r="M954" s="7">
        <v>16050</v>
      </c>
      <c r="N954" s="7">
        <v>16.05</v>
      </c>
      <c r="O954" s="7">
        <v>148000</v>
      </c>
      <c r="P954" t="str">
        <f>IF(ISNUMBER(SEARCH("BROWSER",L954)),"Picloran",IF(ISNUMBER(SEARCH("NAVIGATOR",L954)),"Picloran",IF(ISNUMBER(SEARCH("BIOZYME",L954)),"Mineral Fertilizer",IF(ISNUMBER(SEARCH("K-FOL",L954)),"Calcium Citrate",IF(ISNUMBER(SEARCH("FOLTRON",L954)),"NPK Fertilizer",IF(ISNUMBER(SEARCH("CYHALOTHRI",L954)),"Cyhalothrin",IF(ISNUMBER(SEARCH("ACEFATO",L954)),"Acephate",IF(ISNUMBER(SEARCH("ACEPHATE",L954)),"Acephate",IF(ISNUMBER(SEARCH("MICROTHIOL",L954)),"Sulfur",IF(ISNUMBER(SEARCH("PROPICONAZOLE",L954)),"Propiconazole",IF(ISNUMBER(SEARCH("METHOMYL",L954)),"Methomyl",IF(ISNUMBER(SEARCH("IMIDACLOPRID",L954)),"Imidacloprid",IF(ISNUMBER(SEARCH("ZONIC",L954)),"Amicarbazone",IF(ISNUMBER(SEARCH("CRESCENDO",L954)),"Triclopyr-Butyric",IF(ISNUMBER(SEARCH("IMAZETHAPYR",L954)),"Imazethapyr",IF(ISNUMBER(SEARCH("TRICLOPYR",L954)),"Triclopyr",IF(ISNUMBER(SEARCH("ISOPROPYLAMINE",L954)),"Isopropylamine",IF(ISNUMBER(SEARCH("ABAMECTIM",L954)),"Abamectin",IF(ISNUMBER(SEARCH("SPERTO",L954)),"Bifenthrin","FIX IT!")))))))))))))))))))</f>
        <v>Methomyl</v>
      </c>
      <c r="Q954" t="s">
        <v>3215</v>
      </c>
      <c r="R954" t="s">
        <v>3243</v>
      </c>
      <c r="S954">
        <f t="shared" si="54"/>
        <v>9.2211838006230522</v>
      </c>
      <c r="T954" t="s">
        <v>3259</v>
      </c>
      <c r="U954" t="s">
        <v>3230</v>
      </c>
      <c r="V954" t="s">
        <v>3225</v>
      </c>
    </row>
    <row r="955" spans="1:22" ht="22" customHeight="1" x14ac:dyDescent="0.3">
      <c r="A955" s="2">
        <v>43534</v>
      </c>
      <c r="B955" s="16" t="str">
        <f t="shared" si="52"/>
        <v>March, 2019</v>
      </c>
      <c r="C955" s="16" t="str">
        <f t="shared" si="53"/>
        <v>March, 2019´</v>
      </c>
      <c r="D955" s="3" t="s">
        <v>31</v>
      </c>
      <c r="E955" s="11" t="s">
        <v>3320</v>
      </c>
      <c r="F955" s="3" t="s">
        <v>56</v>
      </c>
      <c r="G955" s="3" t="s">
        <v>385</v>
      </c>
      <c r="H955" s="3" t="s">
        <v>122</v>
      </c>
      <c r="I955" s="3" t="s">
        <v>45</v>
      </c>
      <c r="J955" s="3" t="s">
        <v>34</v>
      </c>
      <c r="K955" s="3" t="s">
        <v>207</v>
      </c>
      <c r="L955" s="3" t="s">
        <v>1172</v>
      </c>
      <c r="M955" s="4">
        <v>40240</v>
      </c>
      <c r="N955" s="4">
        <v>40.24</v>
      </c>
      <c r="O955" s="4">
        <v>181000</v>
      </c>
      <c r="P955" t="s">
        <v>3209</v>
      </c>
      <c r="Q955" t="s">
        <v>3215</v>
      </c>
      <c r="R955" t="s">
        <v>3198</v>
      </c>
      <c r="S955">
        <f t="shared" si="54"/>
        <v>4.4980119284294231</v>
      </c>
      <c r="T955" t="s">
        <v>3205</v>
      </c>
      <c r="U955" t="s">
        <v>3238</v>
      </c>
      <c r="V955" t="s">
        <v>3225</v>
      </c>
    </row>
    <row r="956" spans="1:22" ht="22" customHeight="1" x14ac:dyDescent="0.3">
      <c r="A956" s="5">
        <v>43529</v>
      </c>
      <c r="B956" s="16" t="str">
        <f t="shared" si="52"/>
        <v>March, 2019</v>
      </c>
      <c r="C956" s="16" t="str">
        <f t="shared" si="53"/>
        <v>March, 2019´</v>
      </c>
      <c r="D956" s="6" t="s">
        <v>31</v>
      </c>
      <c r="E956" s="11" t="s">
        <v>3320</v>
      </c>
      <c r="F956" s="6" t="s">
        <v>56</v>
      </c>
      <c r="G956" s="6" t="s">
        <v>127</v>
      </c>
      <c r="H956" s="6" t="s">
        <v>122</v>
      </c>
      <c r="I956" s="6" t="s">
        <v>45</v>
      </c>
      <c r="J956" s="6" t="s">
        <v>34</v>
      </c>
      <c r="K956" s="6" t="s">
        <v>143</v>
      </c>
      <c r="L956" s="6" t="s">
        <v>1173</v>
      </c>
      <c r="M956" s="7">
        <v>21600</v>
      </c>
      <c r="N956" s="7">
        <v>21.6</v>
      </c>
      <c r="O956" s="7">
        <v>199000</v>
      </c>
      <c r="P956" t="str">
        <f>IF(ISNUMBER(SEARCH("BROWSER",L956)),"Picloran",IF(ISNUMBER(SEARCH("NAVIGATOR",L956)),"Picloran",IF(ISNUMBER(SEARCH("BIOZYME",L956)),"Mineral Fertilizer",IF(ISNUMBER(SEARCH("K-FOL",L956)),"Calcium Citrate",IF(ISNUMBER(SEARCH("FOLTRON",L956)),"NPK Fertilizer",IF(ISNUMBER(SEARCH("CYHALOTHRI",L956)),"Cyhalothrin",IF(ISNUMBER(SEARCH("ACEFATO",L956)),"Acephate",IF(ISNUMBER(SEARCH("ACEPHATE",L956)),"Acephate",IF(ISNUMBER(SEARCH("MICROTHIOL",L956)),"Sulfur",IF(ISNUMBER(SEARCH("PROPICONAZOLE",L956)),"Propiconazole",IF(ISNUMBER(SEARCH("METHOMYL",L956)),"Methomyl",IF(ISNUMBER(SEARCH("IMIDACLOPRID",L956)),"Imidacloprid",IF(ISNUMBER(SEARCH("ZONIC",L956)),"Amicarbazone",IF(ISNUMBER(SEARCH("CRESCENDO",L956)),"Triclopyr-Butyric",IF(ISNUMBER(SEARCH("IMAZETHAPYR",L956)),"Imazethapyr",IF(ISNUMBER(SEARCH("TRICLOPYR",L956)),"Triclopyr",IF(ISNUMBER(SEARCH("ISOPROPYLAMINE",L956)),"Isopropylamine",IF(ISNUMBER(SEARCH("ABAMECTIM",L956)),"Abamectin",IF(ISNUMBER(SEARCH("SPERTO",L956)),"Bifenthrin","FIX IT!")))))))))))))))))))</f>
        <v>Methomyl</v>
      </c>
      <c r="Q956" t="s">
        <v>3215</v>
      </c>
      <c r="R956" t="s">
        <v>3243</v>
      </c>
      <c r="S956">
        <f t="shared" si="54"/>
        <v>9.2129629629629637</v>
      </c>
      <c r="T956" t="s">
        <v>3205</v>
      </c>
      <c r="U956" t="s">
        <v>3238</v>
      </c>
      <c r="V956" t="s">
        <v>3225</v>
      </c>
    </row>
    <row r="957" spans="1:22" ht="22" customHeight="1" x14ac:dyDescent="0.3">
      <c r="A957" s="2">
        <v>43528</v>
      </c>
      <c r="B957" s="16" t="str">
        <f t="shared" si="52"/>
        <v>March, 2019</v>
      </c>
      <c r="C957" s="16" t="str">
        <f t="shared" si="53"/>
        <v>March, 2019´</v>
      </c>
      <c r="D957" s="3" t="s">
        <v>31</v>
      </c>
      <c r="E957" s="11" t="s">
        <v>3320</v>
      </c>
      <c r="F957" s="3" t="s">
        <v>56</v>
      </c>
      <c r="G957" s="3" t="s">
        <v>77</v>
      </c>
      <c r="H957" s="3" t="s">
        <v>82</v>
      </c>
      <c r="I957" s="3" t="s">
        <v>45</v>
      </c>
      <c r="J957" s="3" t="s">
        <v>34</v>
      </c>
      <c r="K957" s="3" t="s">
        <v>84</v>
      </c>
      <c r="L957" s="3" t="s">
        <v>1166</v>
      </c>
      <c r="M957" s="4">
        <v>72865</v>
      </c>
      <c r="N957" s="4">
        <v>72.86</v>
      </c>
      <c r="O957" s="4">
        <v>215000</v>
      </c>
      <c r="P957" t="str">
        <f>IF(ISNUMBER(SEARCH("BROWSER",L957)),"Picloran",IF(ISNUMBER(SEARCH("NAVIGATOR",L957)),"Picloran",IF(ISNUMBER(SEARCH("BIOZYME",L957)),"Mineral Fertilizer",IF(ISNUMBER(SEARCH("K-FOL",L957)),"Calcium Citrate",IF(ISNUMBER(SEARCH("FOLTRON",L957)),"NPK Fertilizer",IF(ISNUMBER(SEARCH("CYHALOTHRI",L957)),"Cyhalothrin",IF(ISNUMBER(SEARCH("ACEFATO",L957)),"Acephate",IF(ISNUMBER(SEARCH("ACEPHATE",L957)),"Acephate",IF(ISNUMBER(SEARCH("MICROTHIOL",L957)),"Sulfur",IF(ISNUMBER(SEARCH("PROPICONAZOLE",L957)),"Propiconazole",IF(ISNUMBER(SEARCH("METHOMYL",L957)),"Methomyl",IF(ISNUMBER(SEARCH("IMIDACLOPRID",L957)),"Imidacloprid",IF(ISNUMBER(SEARCH("ZONIC",L957)),"Amicarbazone",IF(ISNUMBER(SEARCH("CRESCENDO",L957)),"Triclopyr-Butyric",IF(ISNUMBER(SEARCH("IMAZETHAPYR",L957)),"Imazethapyr",IF(ISNUMBER(SEARCH("TRICLOPYR",L957)),"Triclopyr",IF(ISNUMBER(SEARCH("ISOPROPYLAMINE",L957)),"Isopropylamine",IF(ISNUMBER(SEARCH("ABAMECTIM",L957)),"Abamectin",IF(ISNUMBER(SEARCH("SPERTO",L957)),"Bifenthrin","FIX IT!")))))))))))))))))))</f>
        <v>Isopropylamine</v>
      </c>
      <c r="Q957" t="s">
        <v>3269</v>
      </c>
      <c r="R957" t="s">
        <v>3216</v>
      </c>
      <c r="S957">
        <f t="shared" si="54"/>
        <v>2.950662183490016</v>
      </c>
      <c r="T957" t="s">
        <v>3250</v>
      </c>
      <c r="U957" t="s">
        <v>3248</v>
      </c>
      <c r="V957" t="s">
        <v>3237</v>
      </c>
    </row>
    <row r="958" spans="1:22" ht="22" customHeight="1" x14ac:dyDescent="0.3">
      <c r="A958" s="5">
        <v>43528</v>
      </c>
      <c r="B958" s="16" t="str">
        <f t="shared" si="52"/>
        <v>March, 2019</v>
      </c>
      <c r="C958" s="16" t="str">
        <f t="shared" si="53"/>
        <v>March, 2019´</v>
      </c>
      <c r="D958" s="6" t="s">
        <v>31</v>
      </c>
      <c r="E958" s="11" t="s">
        <v>3320</v>
      </c>
      <c r="F958" s="6" t="s">
        <v>56</v>
      </c>
      <c r="G958" s="6" t="s">
        <v>77</v>
      </c>
      <c r="H958" s="6" t="s">
        <v>82</v>
      </c>
      <c r="I958" s="6" t="s">
        <v>45</v>
      </c>
      <c r="J958" s="6" t="s">
        <v>34</v>
      </c>
      <c r="K958" s="6" t="s">
        <v>84</v>
      </c>
      <c r="L958" s="6" t="s">
        <v>1166</v>
      </c>
      <c r="M958" s="7">
        <v>73091</v>
      </c>
      <c r="N958" s="7">
        <v>73.09</v>
      </c>
      <c r="O958" s="7">
        <v>216000</v>
      </c>
      <c r="P958" t="str">
        <f>IF(ISNUMBER(SEARCH("BROWSER",L958)),"Picloran",IF(ISNUMBER(SEARCH("NAVIGATOR",L958)),"Picloran",IF(ISNUMBER(SEARCH("BIOZYME",L958)),"Mineral Fertilizer",IF(ISNUMBER(SEARCH("K-FOL",L958)),"Calcium Citrate",IF(ISNUMBER(SEARCH("FOLTRON",L958)),"NPK Fertilizer",IF(ISNUMBER(SEARCH("CYHALOTHRI",L958)),"Cyhalothrin",IF(ISNUMBER(SEARCH("ACEFATO",L958)),"Acephate",IF(ISNUMBER(SEARCH("ACEPHATE",L958)),"Acephate",IF(ISNUMBER(SEARCH("MICROTHIOL",L958)),"Sulfur",IF(ISNUMBER(SEARCH("PROPICONAZOLE",L958)),"Propiconazole",IF(ISNUMBER(SEARCH("METHOMYL",L958)),"Methomyl",IF(ISNUMBER(SEARCH("IMIDACLOPRID",L958)),"Imidacloprid",IF(ISNUMBER(SEARCH("ZONIC",L958)),"Amicarbazone",IF(ISNUMBER(SEARCH("CRESCENDO",L958)),"Triclopyr-Butyric",IF(ISNUMBER(SEARCH("IMAZETHAPYR",L958)),"Imazethapyr",IF(ISNUMBER(SEARCH("TRICLOPYR",L958)),"Triclopyr",IF(ISNUMBER(SEARCH("ISOPROPYLAMINE",L958)),"Isopropylamine",IF(ISNUMBER(SEARCH("ABAMECTIM",L958)),"Abamectin",IF(ISNUMBER(SEARCH("SPERTO",L958)),"Bifenthrin","FIX IT!")))))))))))))))))))</f>
        <v>Isopropylamine</v>
      </c>
      <c r="Q958" t="s">
        <v>3269</v>
      </c>
      <c r="R958" t="s">
        <v>3216</v>
      </c>
      <c r="S958">
        <f t="shared" si="54"/>
        <v>2.955220204949994</v>
      </c>
      <c r="T958" t="s">
        <v>3250</v>
      </c>
      <c r="U958" t="s">
        <v>3248</v>
      </c>
      <c r="V958" t="s">
        <v>3237</v>
      </c>
    </row>
    <row r="959" spans="1:22" ht="22" customHeight="1" x14ac:dyDescent="0.3">
      <c r="A959" s="2">
        <v>43528</v>
      </c>
      <c r="B959" s="16" t="str">
        <f t="shared" si="52"/>
        <v>March, 2019</v>
      </c>
      <c r="C959" s="16" t="str">
        <f t="shared" si="53"/>
        <v>March, 2019´</v>
      </c>
      <c r="D959" s="3" t="s">
        <v>31</v>
      </c>
      <c r="E959" s="11" t="s">
        <v>3320</v>
      </c>
      <c r="F959" s="3" t="s">
        <v>56</v>
      </c>
      <c r="G959" s="3" t="s">
        <v>77</v>
      </c>
      <c r="H959" s="3" t="s">
        <v>82</v>
      </c>
      <c r="I959" s="3" t="s">
        <v>45</v>
      </c>
      <c r="J959" s="3" t="s">
        <v>34</v>
      </c>
      <c r="K959" s="3" t="s">
        <v>84</v>
      </c>
      <c r="L959" s="3" t="s">
        <v>1174</v>
      </c>
      <c r="M959" s="4">
        <v>58123</v>
      </c>
      <c r="N959" s="4">
        <v>58.12</v>
      </c>
      <c r="O959" s="4">
        <v>172000</v>
      </c>
      <c r="P959" t="str">
        <f>IF(ISNUMBER(SEARCH("BROWSER",L959)),"Picloran",IF(ISNUMBER(SEARCH("NAVIGATOR",L959)),"Picloran",IF(ISNUMBER(SEARCH("BIOZYME",L959)),"Mineral Fertilizer",IF(ISNUMBER(SEARCH("K-FOL",L959)),"Calcium Citrate",IF(ISNUMBER(SEARCH("FOLTRON",L959)),"NPK Fertilizer",IF(ISNUMBER(SEARCH("CYHALOTHRI",L959)),"Cyhalothrin",IF(ISNUMBER(SEARCH("ACEFATO",L959)),"Acephate",IF(ISNUMBER(SEARCH("ACEPHATE",L959)),"Acephate",IF(ISNUMBER(SEARCH("MICROTHIOL",L959)),"Sulfur",IF(ISNUMBER(SEARCH("PROPICONAZOLE",L959)),"Propiconazole",IF(ISNUMBER(SEARCH("METHOMYL",L959)),"Methomyl",IF(ISNUMBER(SEARCH("IMIDACLOPRID",L959)),"Imidacloprid",IF(ISNUMBER(SEARCH("ZONIC",L959)),"Amicarbazone",IF(ISNUMBER(SEARCH("CRESCENDO",L959)),"Triclopyr-Butyric",IF(ISNUMBER(SEARCH("IMAZETHAPYR",L959)),"Imazethapyr",IF(ISNUMBER(SEARCH("TRICLOPYR",L959)),"Triclopyr",IF(ISNUMBER(SEARCH("ISOPROPYLAMINE",L959)),"Isopropylamine",IF(ISNUMBER(SEARCH("ABAMECTIM",L959)),"Abamectin",IF(ISNUMBER(SEARCH("SPERTO",L959)),"Bifenthrin","FIX IT!")))))))))))))))))))</f>
        <v>Isopropylamine</v>
      </c>
      <c r="Q959" t="s">
        <v>3269</v>
      </c>
      <c r="R959" t="s">
        <v>3216</v>
      </c>
      <c r="S959">
        <f t="shared" si="54"/>
        <v>2.9592416083134045</v>
      </c>
      <c r="T959" t="s">
        <v>3259</v>
      </c>
      <c r="U959" t="s">
        <v>3230</v>
      </c>
      <c r="V959" t="s">
        <v>3225</v>
      </c>
    </row>
    <row r="960" spans="1:22" ht="22" customHeight="1" x14ac:dyDescent="0.3">
      <c r="A960" s="5">
        <v>43527</v>
      </c>
      <c r="B960" s="16" t="str">
        <f t="shared" si="52"/>
        <v>March, 2019</v>
      </c>
      <c r="C960" s="16" t="str">
        <f t="shared" si="53"/>
        <v>March, 2019´</v>
      </c>
      <c r="D960" s="6" t="s">
        <v>31</v>
      </c>
      <c r="E960" s="11" t="s">
        <v>3320</v>
      </c>
      <c r="F960" s="6" t="s">
        <v>56</v>
      </c>
      <c r="G960" s="6" t="s">
        <v>127</v>
      </c>
      <c r="H960" s="6" t="s">
        <v>122</v>
      </c>
      <c r="I960" s="6" t="s">
        <v>45</v>
      </c>
      <c r="J960" s="6" t="s">
        <v>34</v>
      </c>
      <c r="K960" s="6" t="s">
        <v>143</v>
      </c>
      <c r="L960" s="6" t="s">
        <v>1175</v>
      </c>
      <c r="M960" s="7">
        <v>16050</v>
      </c>
      <c r="N960" s="7">
        <v>16.05</v>
      </c>
      <c r="O960" s="7">
        <v>148000</v>
      </c>
      <c r="P960" t="str">
        <f>IF(ISNUMBER(SEARCH("BROWSER",L960)),"Picloran",IF(ISNUMBER(SEARCH("NAVIGATOR",L960)),"Picloran",IF(ISNUMBER(SEARCH("BIOZYME",L960)),"Mineral Fertilizer",IF(ISNUMBER(SEARCH("K-FOL",L960)),"Calcium Citrate",IF(ISNUMBER(SEARCH("FOLTRON",L960)),"NPK Fertilizer",IF(ISNUMBER(SEARCH("CYHALOTHRI",L960)),"Cyhalothrin",IF(ISNUMBER(SEARCH("ACEFATO",L960)),"Acephate",IF(ISNUMBER(SEARCH("ACEPHATE",L960)),"Acephate",IF(ISNUMBER(SEARCH("MICROTHIOL",L960)),"Sulfur",IF(ISNUMBER(SEARCH("PROPICONAZOLE",L960)),"Propiconazole",IF(ISNUMBER(SEARCH("METHOMYL",L960)),"Methomyl",IF(ISNUMBER(SEARCH("IMIDACLOPRID",L960)),"Imidacloprid",IF(ISNUMBER(SEARCH("ZONIC",L960)),"Amicarbazone",IF(ISNUMBER(SEARCH("CRESCENDO",L960)),"Triclopyr-Butyric",IF(ISNUMBER(SEARCH("IMAZETHAPYR",L960)),"Imazethapyr",IF(ISNUMBER(SEARCH("TRICLOPYR",L960)),"Triclopyr",IF(ISNUMBER(SEARCH("ISOPROPYLAMINE",L960)),"Isopropylamine",IF(ISNUMBER(SEARCH("ABAMECTIM",L960)),"Abamectin",IF(ISNUMBER(SEARCH("SPERTO",L960)),"Bifenthrin","FIX IT!")))))))))))))))))))</f>
        <v>Methomyl</v>
      </c>
      <c r="Q960" t="s">
        <v>3215</v>
      </c>
      <c r="R960" t="s">
        <v>3243</v>
      </c>
      <c r="S960">
        <f t="shared" si="54"/>
        <v>9.2211838006230522</v>
      </c>
      <c r="T960" t="s">
        <v>3205</v>
      </c>
      <c r="U960" t="s">
        <v>3238</v>
      </c>
      <c r="V960" t="s">
        <v>3225</v>
      </c>
    </row>
    <row r="961" spans="1:22" ht="22" customHeight="1" x14ac:dyDescent="0.3">
      <c r="A961" s="2">
        <v>43526</v>
      </c>
      <c r="B961" s="16" t="str">
        <f t="shared" si="52"/>
        <v>March, 2019</v>
      </c>
      <c r="C961" s="16" t="str">
        <f t="shared" si="53"/>
        <v>March, 2019´</v>
      </c>
      <c r="D961" s="3" t="s">
        <v>107</v>
      </c>
      <c r="E961" s="11" t="s">
        <v>3320</v>
      </c>
      <c r="F961" s="3" t="s">
        <v>32</v>
      </c>
      <c r="G961" s="3" t="s">
        <v>108</v>
      </c>
      <c r="H961" s="3" t="s">
        <v>133</v>
      </c>
      <c r="I961" s="3" t="s">
        <v>45</v>
      </c>
      <c r="J961" s="3" t="s">
        <v>34</v>
      </c>
      <c r="K961" s="3" t="s">
        <v>145</v>
      </c>
      <c r="L961" s="3" t="s">
        <v>1176</v>
      </c>
      <c r="M961" s="4">
        <v>23830</v>
      </c>
      <c r="N961" s="4">
        <v>23.83</v>
      </c>
      <c r="O961" s="4">
        <v>412000</v>
      </c>
      <c r="P961" t="str">
        <f>IF(ISNUMBER(SEARCH("BIORISK",L961)),"Fertilizer",IF(ISNUMBER(SEARCH("DIFLUBENZURON",L961)),"Diflubenzuron",IF(ISNUMBER(SEARCH("K-TIONIC",L961)),"Fulvic Acids Fertilizers",IF(ISNUMBER(SEARCH("INICIATE",L961)),"Fipronil",IF(ISNUMBER(SEARCH("FIPRONIL",L961)),"Fipronil",IF(ISNUMBER(SEARCH("STAGE",L961)),"Clomazone",IF(ISNUMBER(SEARCH("CLOMAZONE",L961)),"Clomazone",IF(ISNUMBER(SEARCH("UNIMARK",L961)),"Metribuzin",IF(ISNUMBER(SEARCH("RIBUZIN",L961)),"Metribuzin",IF(ISNUMBER(SEARCH("UNITOP",L961)),"Not Identified","FIX IT!"))))))))))</f>
        <v>Fipronil</v>
      </c>
      <c r="Q961" t="s">
        <v>3261</v>
      </c>
      <c r="R961" t="s">
        <v>3243</v>
      </c>
      <c r="S961">
        <f t="shared" si="54"/>
        <v>17.289131347041543</v>
      </c>
      <c r="T961" t="s">
        <v>3259</v>
      </c>
      <c r="U961" t="s">
        <v>3230</v>
      </c>
      <c r="V961" t="s">
        <v>3225</v>
      </c>
    </row>
    <row r="962" spans="1:22" ht="22" customHeight="1" x14ac:dyDescent="0.3">
      <c r="A962" s="5">
        <v>43526</v>
      </c>
      <c r="B962" s="16" t="str">
        <f t="shared" si="52"/>
        <v>March, 2019</v>
      </c>
      <c r="C962" s="16" t="str">
        <f t="shared" si="53"/>
        <v>March, 2019´</v>
      </c>
      <c r="D962" s="6" t="s">
        <v>31</v>
      </c>
      <c r="E962" s="11" t="s">
        <v>3320</v>
      </c>
      <c r="F962" s="6" t="s">
        <v>56</v>
      </c>
      <c r="G962" s="6" t="s">
        <v>727</v>
      </c>
      <c r="H962" s="6" t="s">
        <v>113</v>
      </c>
      <c r="I962" s="6" t="s">
        <v>45</v>
      </c>
      <c r="J962" s="6" t="s">
        <v>34</v>
      </c>
      <c r="K962" s="6" t="s">
        <v>105</v>
      </c>
      <c r="L962" s="6" t="s">
        <v>1177</v>
      </c>
      <c r="M962" s="7">
        <v>23335</v>
      </c>
      <c r="N962" s="7">
        <v>23.33</v>
      </c>
      <c r="O962" s="7">
        <v>199000</v>
      </c>
      <c r="P962" t="str">
        <f>IF(ISNUMBER(SEARCH("BROWSER",L962)),"Picloran",IF(ISNUMBER(SEARCH("NAVIGATOR",L962)),"Picloran",IF(ISNUMBER(SEARCH("BIOZYME",L962)),"Mineral Fertilizer",IF(ISNUMBER(SEARCH("K-FOL",L962)),"Calcium Citrate",IF(ISNUMBER(SEARCH("FOLTRON",L962)),"NPK Fertilizer",IF(ISNUMBER(SEARCH("CYHALOTHRI",L962)),"Cyhalothrin",IF(ISNUMBER(SEARCH("ACEFATO",L962)),"Acephate",IF(ISNUMBER(SEARCH("ACEPHATE",L962)),"Acephate",IF(ISNUMBER(SEARCH("MICROTHIOL",L962)),"Sulfur",IF(ISNUMBER(SEARCH("PROPICONAZOLE",L962)),"Propiconazole",IF(ISNUMBER(SEARCH("METHOMYL",L962)),"Methomyl",IF(ISNUMBER(SEARCH("IMIDACLOPRID",L962)),"Imidacloprid",IF(ISNUMBER(SEARCH("ZONIC",L962)),"Amicarbazone",IF(ISNUMBER(SEARCH("CRESCENDO",L962)),"Triclopyr-Butyric",IF(ISNUMBER(SEARCH("IMAZETHAPYR",L962)),"Imazethapyr",IF(ISNUMBER(SEARCH("TRICLOPYR",L962)),"Triclopyr",IF(ISNUMBER(SEARCH("ISOPROPYLAMINE",L962)),"Isopropylamine",IF(ISNUMBER(SEARCH("ABAMECTIM",L962)),"Abamectin",IF(ISNUMBER(SEARCH("SPERTO",L962)),"Bifenthrin","FIX IT!")))))))))))))))))))</f>
        <v>Sulfur</v>
      </c>
      <c r="Q962" t="s">
        <v>3279</v>
      </c>
      <c r="R962" t="s">
        <v>3216</v>
      </c>
      <c r="S962">
        <f t="shared" si="54"/>
        <v>8.52796228840797</v>
      </c>
      <c r="T962" t="s">
        <v>3250</v>
      </c>
      <c r="U962" t="s">
        <v>3248</v>
      </c>
      <c r="V962" t="s">
        <v>3237</v>
      </c>
    </row>
    <row r="963" spans="1:22" ht="22" customHeight="1" x14ac:dyDescent="0.3">
      <c r="A963" s="2">
        <v>43524</v>
      </c>
      <c r="B963" s="16" t="str">
        <f t="shared" ref="B963:B1026" si="56">TEXT(A963, "MMMM, YYYY")</f>
        <v>February, 2019</v>
      </c>
      <c r="C963" s="16" t="str">
        <f t="shared" ref="C963:C1026" si="57">B963&amp;"´"</f>
        <v>February, 2019´</v>
      </c>
      <c r="D963" s="3" t="s">
        <v>31</v>
      </c>
      <c r="E963" s="11" t="s">
        <v>3320</v>
      </c>
      <c r="F963" s="3" t="s">
        <v>56</v>
      </c>
      <c r="G963" s="3" t="s">
        <v>1123</v>
      </c>
      <c r="H963" s="3" t="s">
        <v>122</v>
      </c>
      <c r="I963" s="3" t="s">
        <v>45</v>
      </c>
      <c r="J963" s="3" t="s">
        <v>34</v>
      </c>
      <c r="K963" s="3" t="s">
        <v>704</v>
      </c>
      <c r="L963" s="3" t="s">
        <v>1178</v>
      </c>
      <c r="M963" s="4">
        <v>9936</v>
      </c>
      <c r="N963" s="4">
        <v>9.94</v>
      </c>
      <c r="O963" s="4">
        <v>209000</v>
      </c>
      <c r="P963" t="str">
        <f>IF(ISNUMBER(SEARCH("TRICLON",L961)),"Triclopyr",IF(ISNUMBER(SEARCH("ABAMECTIN",L961)),"Abamectin",IF(ISNUMBER(SEARCH("PERITO",L961)),"Acephate",IF(ISNUMBER(SEARCH("GLUFOSINAT",L961)),"Gluphosinate",IF(ISNUMBER(SEARCH("FIPRONIL",L961)),"Fipronil",IF(ISNUMBER(SEARCH("ZARTAN",L961)),"Metsulfuron-methyl",IF(ISNUMBER(SEARCH("DIFLUBENZURON",L961)),"Diflubenzuron",IF(ISNUMBER(SEARCH("INICIATE",L961)),"Fipronil",IF(ISNUMBER(SEARCH("STAGE",L961)),"Clomazone",IF(ISNUMBER(SEARCH("CLOMAZON",L961)),"Clomazone",IF(ISNUMBER(SEARCH("UNIMARK",L961)),"Metribuzim",IF(ISNUMBER(SEARCH("ANCOSAR",L961)),"Sodium hydrogen Methylarsonate","FIX IT!"))))))))))))</f>
        <v>Fipronil</v>
      </c>
      <c r="Q963" t="s">
        <v>3261</v>
      </c>
      <c r="R963" t="s">
        <v>3243</v>
      </c>
      <c r="S963">
        <f t="shared" ref="S963:S1026" si="58">O963/M963</f>
        <v>21.034621578099838</v>
      </c>
      <c r="T963" t="s">
        <v>3250</v>
      </c>
      <c r="U963" t="s">
        <v>3248</v>
      </c>
      <c r="V963" t="s">
        <v>3237</v>
      </c>
    </row>
    <row r="964" spans="1:22" ht="22" customHeight="1" x14ac:dyDescent="0.3">
      <c r="A964" s="5">
        <v>43524</v>
      </c>
      <c r="B964" s="16" t="str">
        <f t="shared" si="56"/>
        <v>February, 2019</v>
      </c>
      <c r="C964" s="16" t="str">
        <f t="shared" si="57"/>
        <v>February, 2019´</v>
      </c>
      <c r="D964" s="6" t="s">
        <v>31</v>
      </c>
      <c r="E964" s="11" t="s">
        <v>3320</v>
      </c>
      <c r="F964" s="6" t="s">
        <v>56</v>
      </c>
      <c r="G964" s="6" t="s">
        <v>127</v>
      </c>
      <c r="H964" s="6" t="s">
        <v>122</v>
      </c>
      <c r="I964" s="6" t="s">
        <v>45</v>
      </c>
      <c r="J964" s="6" t="s">
        <v>34</v>
      </c>
      <c r="K964" s="6" t="s">
        <v>143</v>
      </c>
      <c r="L964" s="6" t="s">
        <v>1173</v>
      </c>
      <c r="M964" s="7">
        <v>21400</v>
      </c>
      <c r="N964" s="7">
        <v>21.4</v>
      </c>
      <c r="O964" s="7">
        <v>202000</v>
      </c>
      <c r="P964" t="str">
        <f>IF(ISNUMBER(SEARCH("BROWSER",L964)),"Picloran",IF(ISNUMBER(SEARCH("NAVIGATOR",L964)),"Picloran",IF(ISNUMBER(SEARCH("BIOZYME",L964)),"Mineral Fertilizer",IF(ISNUMBER(SEARCH("K-FOL",L964)),"Calcium Citrate",IF(ISNUMBER(SEARCH("FOLTRON",L964)),"NPK Fertilizer",IF(ISNUMBER(SEARCH("CYHALOTHRI",L964)),"Cyhalothrin",IF(ISNUMBER(SEARCH("ACEFATO",L964)),"Acephate",IF(ISNUMBER(SEARCH("ACEPHATE",L964)),"Acephate",IF(ISNUMBER(SEARCH("MICROTHIOL",L964)),"Sulfur",IF(ISNUMBER(SEARCH("PROPICONAZOLE",L964)),"Propiconazole",IF(ISNUMBER(SEARCH("METHOMYL",L964)),"Methomyl",IF(ISNUMBER(SEARCH("IMIDACLOPRID",L964)),"Imidacloprid",IF(ISNUMBER(SEARCH("ZONIC",L964)),"Amicarbazone",IF(ISNUMBER(SEARCH("CRESCENDO",L964)),"Triclopyr-Butyric",IF(ISNUMBER(SEARCH("IMAZETHAPYR",L964)),"Imazethapyr",IF(ISNUMBER(SEARCH("TRICLOPYR",L964)),"Triclopyr",IF(ISNUMBER(SEARCH("ISOPROPYLAMINE",L964)),"Isopropylamine",IF(ISNUMBER(SEARCH("ABAMECTIM",L964)),"Abamectin",IF(ISNUMBER(SEARCH("SPERTO",L964)),"Bifenthrin","FIX IT!")))))))))))))))))))</f>
        <v>Methomyl</v>
      </c>
      <c r="Q964" t="s">
        <v>3215</v>
      </c>
      <c r="R964" t="s">
        <v>3243</v>
      </c>
      <c r="S964">
        <f t="shared" si="58"/>
        <v>9.4392523364485985</v>
      </c>
      <c r="T964" t="s">
        <v>3205</v>
      </c>
      <c r="U964" t="s">
        <v>3238</v>
      </c>
      <c r="V964" t="s">
        <v>3225</v>
      </c>
    </row>
    <row r="965" spans="1:22" ht="22" customHeight="1" x14ac:dyDescent="0.3">
      <c r="A965" s="2">
        <v>43521</v>
      </c>
      <c r="B965" s="16" t="str">
        <f t="shared" si="56"/>
        <v>February, 2019</v>
      </c>
      <c r="C965" s="16" t="str">
        <f t="shared" si="57"/>
        <v>February, 2019´</v>
      </c>
      <c r="D965" s="3" t="s">
        <v>31</v>
      </c>
      <c r="E965" s="11" t="s">
        <v>3320</v>
      </c>
      <c r="F965" s="3" t="s">
        <v>56</v>
      </c>
      <c r="G965" s="3" t="s">
        <v>903</v>
      </c>
      <c r="H965" s="3" t="s">
        <v>133</v>
      </c>
      <c r="I965" s="3" t="s">
        <v>45</v>
      </c>
      <c r="J965" s="3" t="s">
        <v>34</v>
      </c>
      <c r="K965" s="3" t="s">
        <v>145</v>
      </c>
      <c r="L965" s="3" t="s">
        <v>1179</v>
      </c>
      <c r="M965" s="4">
        <v>96200</v>
      </c>
      <c r="N965" s="4">
        <v>96.2</v>
      </c>
      <c r="O965" s="4">
        <v>1780000</v>
      </c>
      <c r="P965" t="str">
        <f>IF(ISNUMBER(SEARCH("BROWSER",L965)),"Picloran",IF(ISNUMBER(SEARCH("NAVIGATOR",L965)),"Picloran",IF(ISNUMBER(SEARCH("BIOZYME",L965)),"Mineral Fertilizer",IF(ISNUMBER(SEARCH("K-FOL",L965)),"Calcium Citrate",IF(ISNUMBER(SEARCH("FOLTRON",L965)),"NPK Fertilizer",IF(ISNUMBER(SEARCH("CYHALOTHRI",L965)),"Cyhalothrin",IF(ISNUMBER(SEARCH("ACEFATO",L965)),"Acephate",IF(ISNUMBER(SEARCH("ACEPHATE",L965)),"Acephate",IF(ISNUMBER(SEARCH("MICROTHIOL",L965)),"Sulfur",IF(ISNUMBER(SEARCH("PROPICONAZOLE",L965)),"Propiconazole",IF(ISNUMBER(SEARCH("METHOMYL",L965)),"Methomyl",IF(ISNUMBER(SEARCH("IMIDACLOPRID",L965)),"Imidacloprid",IF(ISNUMBER(SEARCH("ZONIC",L965)),"Amicarbazone",IF(ISNUMBER(SEARCH("CRESCENDO",L965)),"Triclopyr-Butyric",IF(ISNUMBER(SEARCH("IMAZETHAPYR",L965)),"Imazethapyr",IF(ISNUMBER(SEARCH("TRICLOPYR",L965)),"Triclopyr",IF(ISNUMBER(SEARCH("ISOPROPYLAMINE",L965)),"Isopropylamine",IF(ISNUMBER(SEARCH("ABAMECTIM",L965)),"Abamectin",IF(ISNUMBER(SEARCH("SPERTO",L965)),"Bifenthrin","FIX IT!")))))))))))))))))))</f>
        <v>Imidacloprid</v>
      </c>
      <c r="Q965" t="s">
        <v>3268</v>
      </c>
      <c r="R965" t="s">
        <v>3243</v>
      </c>
      <c r="S965">
        <f t="shared" si="58"/>
        <v>18.503118503118504</v>
      </c>
      <c r="T965" t="s">
        <v>3260</v>
      </c>
      <c r="U965" t="s">
        <v>3215</v>
      </c>
      <c r="V965" t="s">
        <v>3216</v>
      </c>
    </row>
    <row r="966" spans="1:22" ht="22" customHeight="1" x14ac:dyDescent="0.3">
      <c r="A966" s="2">
        <v>43520</v>
      </c>
      <c r="B966" s="16" t="str">
        <f t="shared" si="56"/>
        <v>February, 2019</v>
      </c>
      <c r="C966" s="16" t="str">
        <f t="shared" si="57"/>
        <v>February, 2019´</v>
      </c>
      <c r="D966" s="3" t="s">
        <v>31</v>
      </c>
      <c r="E966" s="11" t="s">
        <v>3320</v>
      </c>
      <c r="F966" s="3" t="s">
        <v>32</v>
      </c>
      <c r="G966" s="3" t="s">
        <v>131</v>
      </c>
      <c r="H966" s="3" t="s">
        <v>113</v>
      </c>
      <c r="I966" s="3" t="s">
        <v>45</v>
      </c>
      <c r="J966" s="3" t="s">
        <v>34</v>
      </c>
      <c r="K966" s="3" t="s">
        <v>1063</v>
      </c>
      <c r="L966" s="3" t="s">
        <v>1186</v>
      </c>
      <c r="M966" s="4">
        <v>14420</v>
      </c>
      <c r="N966" s="4">
        <v>14.42</v>
      </c>
      <c r="O966" s="4">
        <v>657000</v>
      </c>
      <c r="P966" t="str">
        <f>IF(ISNUMBER(SEARCH("BROWSER",L966)),"Picloran",IF(ISNUMBER(SEARCH("NAVIGATOR",L966)),"Picloran",IF(ISNUMBER(SEARCH("BIOZYME",L966)),"Mineral Fertilizer",IF(ISNUMBER(SEARCH("K-FOL",L966)),"Calcium Citrate",IF(ISNUMBER(SEARCH("FOLTRON",L966)),"NPK Fertilizer",IF(ISNUMBER(SEARCH("CYHALOTHRI",L966)),"Cyhalothrin",IF(ISNUMBER(SEARCH("ACEFATO",L966)),"Acephate",IF(ISNUMBER(SEARCH("ACEPHATE",L966)),"Acephate",IF(ISNUMBER(SEARCH("MICROTHIOL",L966)),"Sulfur",IF(ISNUMBER(SEARCH("PROPICONAZOLE",L966)),"Propiconazole",IF(ISNUMBER(SEARCH("METHOMYL",L966)),"Methomyl",IF(ISNUMBER(SEARCH("IMIDACLOPRID",L966)),"Imidacloprid",IF(ISNUMBER(SEARCH("ZONIC",L966)),"Amicarbazone",IF(ISNUMBER(SEARCH("CRESCENDO",L966)),"Triclopyr-Butyric",IF(ISNUMBER(SEARCH("IMAZETHAPYR",L966)),"Imazethapyr",IF(ISNUMBER(SEARCH("TRICLOPYR",L966)),"Triclopyr",IF(ISNUMBER(SEARCH("ISOPROPYLAMINE",L966)),"Isopropylamine",IF(ISNUMBER(SEARCH("ABAMECTIM",L966)),"Abamectin",IF(ISNUMBER(SEARCH("SPERTO",L966)),"Bifenthrin","FIX IT!")))))))))))))))))))</f>
        <v>Cyhalothrin</v>
      </c>
      <c r="Q966" t="s">
        <v>3248</v>
      </c>
      <c r="R966" t="s">
        <v>3237</v>
      </c>
      <c r="S966">
        <f t="shared" si="58"/>
        <v>45.561719833564496</v>
      </c>
      <c r="T966" t="s">
        <v>3292</v>
      </c>
      <c r="U966" t="s">
        <v>3269</v>
      </c>
      <c r="V966" t="s">
        <v>3216</v>
      </c>
    </row>
    <row r="967" spans="1:22" ht="22" customHeight="1" x14ac:dyDescent="0.3">
      <c r="A967" s="5">
        <v>43520</v>
      </c>
      <c r="B967" s="16" t="str">
        <f t="shared" si="56"/>
        <v>February, 2019</v>
      </c>
      <c r="C967" s="16" t="str">
        <f t="shared" si="57"/>
        <v>February, 2019´</v>
      </c>
      <c r="D967" s="6" t="s">
        <v>31</v>
      </c>
      <c r="E967" s="11" t="s">
        <v>3320</v>
      </c>
      <c r="F967" s="6" t="s">
        <v>56</v>
      </c>
      <c r="G967" s="6" t="s">
        <v>131</v>
      </c>
      <c r="H967" s="6" t="s">
        <v>113</v>
      </c>
      <c r="I967" s="6" t="s">
        <v>45</v>
      </c>
      <c r="J967" s="6" t="s">
        <v>34</v>
      </c>
      <c r="K967" s="6" t="s">
        <v>145</v>
      </c>
      <c r="L967" s="6" t="s">
        <v>1187</v>
      </c>
      <c r="M967" s="7">
        <v>57720</v>
      </c>
      <c r="N967" s="7">
        <v>57.72</v>
      </c>
      <c r="O967" s="7">
        <v>1068000</v>
      </c>
      <c r="P967" t="str">
        <f>IF(ISNUMBER(SEARCH("BROWSER",L967)),"Picloran",IF(ISNUMBER(SEARCH("NAVIGATOR",L967)),"Picloran",IF(ISNUMBER(SEARCH("BIOZYME",L967)),"Mineral Fertilizer",IF(ISNUMBER(SEARCH("K-FOL",L967)),"Calcium Citrate",IF(ISNUMBER(SEARCH("FOLTRON",L967)),"NPK Fertilizer",IF(ISNUMBER(SEARCH("CYHALOTHRI",L967)),"Cyhalothrin",IF(ISNUMBER(SEARCH("ACEFATO",L967)),"Acephate",IF(ISNUMBER(SEARCH("ACEPHATE",L967)),"Acephate",IF(ISNUMBER(SEARCH("MICROTHIOL",L967)),"Sulfur",IF(ISNUMBER(SEARCH("PROPICONAZOLE",L967)),"Propiconazole",IF(ISNUMBER(SEARCH("METHOMYL",L967)),"Methomyl",IF(ISNUMBER(SEARCH("IMIDACLOPRID",L967)),"Imidacloprid",IF(ISNUMBER(SEARCH("ZONIC",L967)),"Amicarbazone",IF(ISNUMBER(SEARCH("CRESCENDO",L967)),"Triclopyr-Butyric",IF(ISNUMBER(SEARCH("IMAZETHAPYR",L967)),"Imazethapyr",IF(ISNUMBER(SEARCH("TRICLOPYR",L967)),"Triclopyr",IF(ISNUMBER(SEARCH("ISOPROPYLAMINE",L967)),"Isopropylamine",IF(ISNUMBER(SEARCH("ABAMECTIM",L967)),"Abamectin",IF(ISNUMBER(SEARCH("SPERTO",L967)),"Bifenthrin","FIX IT!")))))))))))))))))))</f>
        <v>Imidacloprid</v>
      </c>
      <c r="Q967" t="s">
        <v>3268</v>
      </c>
      <c r="R967" t="s">
        <v>3243</v>
      </c>
      <c r="S967">
        <f t="shared" si="58"/>
        <v>18.503118503118504</v>
      </c>
      <c r="T967" t="s">
        <v>3294</v>
      </c>
      <c r="U967" t="s">
        <v>3215</v>
      </c>
      <c r="V967" t="s">
        <v>3243</v>
      </c>
    </row>
    <row r="968" spans="1:22" ht="22" customHeight="1" x14ac:dyDescent="0.3">
      <c r="A968" s="2">
        <v>43518</v>
      </c>
      <c r="B968" s="16" t="str">
        <f t="shared" si="56"/>
        <v>February, 2019</v>
      </c>
      <c r="C968" s="16" t="str">
        <f t="shared" si="57"/>
        <v>February, 2019´</v>
      </c>
      <c r="D968" s="3" t="s">
        <v>31</v>
      </c>
      <c r="E968" s="11" t="s">
        <v>3320</v>
      </c>
      <c r="F968" s="3" t="s">
        <v>56</v>
      </c>
      <c r="G968" s="3" t="s">
        <v>131</v>
      </c>
      <c r="H968" s="3" t="s">
        <v>113</v>
      </c>
      <c r="I968" s="3" t="s">
        <v>45</v>
      </c>
      <c r="J968" s="3" t="s">
        <v>34</v>
      </c>
      <c r="K968" s="3" t="s">
        <v>145</v>
      </c>
      <c r="L968" s="3" t="s">
        <v>1188</v>
      </c>
      <c r="M968" s="4">
        <v>38480</v>
      </c>
      <c r="N968" s="4">
        <v>38.479999999999997</v>
      </c>
      <c r="O968" s="4">
        <v>712000</v>
      </c>
      <c r="P968" t="str">
        <f>IF(ISNUMBER(SEARCH("BROWSER",L968)),"Picloran",IF(ISNUMBER(SEARCH("NAVIGATOR",L968)),"Picloran",IF(ISNUMBER(SEARCH("BIOZYME",L968)),"Mineral Fertilizer",IF(ISNUMBER(SEARCH("K-FOL",L968)),"Calcium Citrate",IF(ISNUMBER(SEARCH("FOLTRON",L968)),"NPK Fertilizer",IF(ISNUMBER(SEARCH("CYHALOTHRI",L968)),"Cyhalothrin",IF(ISNUMBER(SEARCH("ACEFATO",L968)),"Acephate",IF(ISNUMBER(SEARCH("ACEPHATE",L968)),"Acephate",IF(ISNUMBER(SEARCH("MICROTHIOL",L968)),"Sulfur",IF(ISNUMBER(SEARCH("PROPICONAZOLE",L968)),"Propiconazole",IF(ISNUMBER(SEARCH("METHOMYL",L968)),"Methomyl",IF(ISNUMBER(SEARCH("IMIDACLOPRID",L968)),"Imidacloprid",IF(ISNUMBER(SEARCH("ZONIC",L968)),"Amicarbazone",IF(ISNUMBER(SEARCH("CRESCENDO",L968)),"Triclopyr-Butyric",IF(ISNUMBER(SEARCH("IMAZETHAPYR",L968)),"Imazethapyr",IF(ISNUMBER(SEARCH("TRICLOPYR",L968)),"Triclopyr",IF(ISNUMBER(SEARCH("ISOPROPYLAMINE",L968)),"Isopropylamine",IF(ISNUMBER(SEARCH("ABAMECTIM",L968)),"Abamectin",IF(ISNUMBER(SEARCH("SPERTO",L968)),"Bifenthrin","FIX IT!")))))))))))))))))))</f>
        <v>Imidacloprid</v>
      </c>
      <c r="Q968" t="s">
        <v>3268</v>
      </c>
      <c r="R968" t="s">
        <v>3243</v>
      </c>
      <c r="S968">
        <f t="shared" si="58"/>
        <v>18.503118503118504</v>
      </c>
      <c r="T968" t="s">
        <v>3209</v>
      </c>
      <c r="U968" t="s">
        <v>3215</v>
      </c>
      <c r="V968" t="s">
        <v>3198</v>
      </c>
    </row>
    <row r="969" spans="1:22" ht="22" customHeight="1" x14ac:dyDescent="0.3">
      <c r="A969" s="5">
        <v>43517</v>
      </c>
      <c r="B969" s="16" t="str">
        <f t="shared" si="56"/>
        <v>February, 2019</v>
      </c>
      <c r="C969" s="16" t="str">
        <f t="shared" si="57"/>
        <v>February, 2019´</v>
      </c>
      <c r="D969" s="6" t="s">
        <v>31</v>
      </c>
      <c r="E969" s="11" t="s">
        <v>3320</v>
      </c>
      <c r="F969" s="6" t="s">
        <v>56</v>
      </c>
      <c r="G969" s="6" t="s">
        <v>1078</v>
      </c>
      <c r="H969" s="6" t="s">
        <v>122</v>
      </c>
      <c r="I969" s="6" t="s">
        <v>45</v>
      </c>
      <c r="J969" s="6" t="s">
        <v>34</v>
      </c>
      <c r="K969" s="6" t="s">
        <v>318</v>
      </c>
      <c r="L969" s="6" t="s">
        <v>1189</v>
      </c>
      <c r="M969" s="7">
        <v>241200</v>
      </c>
      <c r="N969" s="7">
        <v>241.2</v>
      </c>
      <c r="O969" s="7">
        <v>1075000</v>
      </c>
      <c r="P969" t="str">
        <f>IF(ISNUMBER(SEARCH("DIZONE",L969)),"Diuron",IF(ISNUMBER(SEARCH("GLUFOSINATE",L969)),"Glufosinate",IF(ISNUMBER(SEARCH("LAVA",L969)),"Tebuthiuron",IF(ISNUMBER(SEARCH("CARTAP",L969)),"Cartap Hydrochloride",IF(ISNUMBER(SEARCH("ZARTAN",L969)),"Metsulfuron",IF(ISNUMBER(SEARCH("METSULFURON",L969)),"Metsulfuron",IF(ISNUMBER(SEARCH("CHLORFLUAZURON",L969)),"Chlorfluazuron",IF(ISNUMBER(SEARCH("OMITE",L969)),"Propargite",IF(ISNUMBER(SEARCH("ORIS",L969)),"Amicarbazone",IF(ISNUMBER(SEARCH("AMICARBAZONE",L969)),"Amicarbazone",IF(ISNUMBER(SEARCH("2,4-D",L969)),"2,4-Dichlorophenoxyacetic Acid",IF(ISNUMBER(SEARCH("GLYPHOSATE",L969)),"Glyphosate",IF(ISNUMBER(SEARCH("FOMESAFEN",L969)),"Fomesafen","FIX IT!")))))))))))))</f>
        <v>Glyphosate</v>
      </c>
      <c r="Q969" t="s">
        <v>3218</v>
      </c>
      <c r="R969" t="s">
        <v>3198</v>
      </c>
      <c r="S969">
        <f t="shared" si="58"/>
        <v>4.4568822553897185</v>
      </c>
      <c r="T969" t="s">
        <v>3226</v>
      </c>
      <c r="U969" t="s">
        <v>3261</v>
      </c>
      <c r="V969" t="s">
        <v>3243</v>
      </c>
    </row>
    <row r="970" spans="1:22" ht="22" customHeight="1" x14ac:dyDescent="0.3">
      <c r="A970" s="2">
        <v>43513</v>
      </c>
      <c r="B970" s="16" t="str">
        <f t="shared" si="56"/>
        <v>February, 2019</v>
      </c>
      <c r="C970" s="16" t="str">
        <f t="shared" si="57"/>
        <v>February, 2019´</v>
      </c>
      <c r="D970" s="3" t="s">
        <v>31</v>
      </c>
      <c r="E970" s="11" t="s">
        <v>3320</v>
      </c>
      <c r="F970" s="3" t="s">
        <v>56</v>
      </c>
      <c r="G970" s="3" t="s">
        <v>730</v>
      </c>
      <c r="H970" s="3" t="s">
        <v>122</v>
      </c>
      <c r="I970" s="3" t="s">
        <v>45</v>
      </c>
      <c r="J970" s="3" t="s">
        <v>34</v>
      </c>
      <c r="K970" s="3" t="s">
        <v>704</v>
      </c>
      <c r="L970" s="3" t="s">
        <v>1190</v>
      </c>
      <c r="M970" s="4">
        <v>19800</v>
      </c>
      <c r="N970" s="4">
        <v>19.8</v>
      </c>
      <c r="O970" s="4">
        <v>416000</v>
      </c>
      <c r="P970" t="str">
        <f>IF(ISNUMBER(SEARCH("MEPIQUAT",L970)),"Mepiquat",IF(ISNUMBER(SEARCH("BIFENTRI",L970)),"Bifenthrin",IF(ISNUMBER(SEARCH("YHALOTHRIN",L970)),"Cyhalothrin","FIX IT!")))</f>
        <v>Mepiquat</v>
      </c>
      <c r="Q970" t="s">
        <v>3215</v>
      </c>
      <c r="R970" t="s">
        <v>3216</v>
      </c>
      <c r="S970">
        <f t="shared" si="58"/>
        <v>21.01010101010101</v>
      </c>
      <c r="T970" t="s">
        <v>3209</v>
      </c>
      <c r="U970" t="s">
        <v>3215</v>
      </c>
      <c r="V970" t="s">
        <v>3198</v>
      </c>
    </row>
    <row r="971" spans="1:22" ht="22" customHeight="1" x14ac:dyDescent="0.3">
      <c r="A971" s="5">
        <v>43512</v>
      </c>
      <c r="B971" s="16" t="str">
        <f t="shared" si="56"/>
        <v>February, 2019</v>
      </c>
      <c r="C971" s="16" t="str">
        <f t="shared" si="57"/>
        <v>February, 2019´</v>
      </c>
      <c r="D971" s="6" t="s">
        <v>31</v>
      </c>
      <c r="E971" s="11" t="s">
        <v>3320</v>
      </c>
      <c r="F971" s="6" t="s">
        <v>32</v>
      </c>
      <c r="G971" s="6" t="s">
        <v>131</v>
      </c>
      <c r="H971" s="6" t="s">
        <v>113</v>
      </c>
      <c r="I971" s="6" t="s">
        <v>45</v>
      </c>
      <c r="J971" s="6" t="s">
        <v>34</v>
      </c>
      <c r="K971" s="6" t="s">
        <v>1063</v>
      </c>
      <c r="L971" s="6" t="s">
        <v>1191</v>
      </c>
      <c r="M971" s="7">
        <v>14420</v>
      </c>
      <c r="N971" s="7">
        <v>14.42</v>
      </c>
      <c r="O971" s="7">
        <v>657000</v>
      </c>
      <c r="P971" t="str">
        <f>IF(ISNUMBER(SEARCH("BROWSER",L971)),"Picloran",IF(ISNUMBER(SEARCH("NAVIGATOR",L971)),"Picloran",IF(ISNUMBER(SEARCH("BIOZYME",L971)),"Mineral Fertilizer",IF(ISNUMBER(SEARCH("K-FOL",L971)),"Calcium Citrate",IF(ISNUMBER(SEARCH("FOLTRON",L971)),"NPK Fertilizer",IF(ISNUMBER(SEARCH("CYHALOTHRI",L971)),"Cyhalothrin",IF(ISNUMBER(SEARCH("ACEFATO",L971)),"Acephate",IF(ISNUMBER(SEARCH("ACEPHATE",L971)),"Acephate",IF(ISNUMBER(SEARCH("MICROTHIOL",L971)),"Sulfur",IF(ISNUMBER(SEARCH("PROPICONAZOLE",L971)),"Propiconazole",IF(ISNUMBER(SEARCH("METHOMYL",L971)),"Methomyl",IF(ISNUMBER(SEARCH("IMIDACLOPRID",L971)),"Imidacloprid",IF(ISNUMBER(SEARCH("ZONIC",L971)),"Amicarbazone",IF(ISNUMBER(SEARCH("CRESCENDO",L971)),"Triclopyr-Butyric",IF(ISNUMBER(SEARCH("IMAZETHAPYR",L971)),"Imazethapyr",IF(ISNUMBER(SEARCH("TRICLOPYR",L971)),"Triclopyr",IF(ISNUMBER(SEARCH("ISOPROPYLAMINE",L971)),"Isopropylamine",IF(ISNUMBER(SEARCH("ABAMECTIM",L971)),"Abamectin",IF(ISNUMBER(SEARCH("SPERTO",L971)),"Bifenthrin","FIX IT!")))))))))))))))))))</f>
        <v>Cyhalothrin</v>
      </c>
      <c r="Q971" t="s">
        <v>3248</v>
      </c>
      <c r="R971" t="s">
        <v>3237</v>
      </c>
      <c r="S971">
        <f t="shared" si="58"/>
        <v>45.561719833564496</v>
      </c>
      <c r="T971" t="s">
        <v>3294</v>
      </c>
      <c r="U971" t="s">
        <v>3215</v>
      </c>
      <c r="V971" t="s">
        <v>3243</v>
      </c>
    </row>
    <row r="972" spans="1:22" ht="22" customHeight="1" x14ac:dyDescent="0.3">
      <c r="A972" s="2">
        <v>43511</v>
      </c>
      <c r="B972" s="16" t="str">
        <f t="shared" si="56"/>
        <v>February, 2019</v>
      </c>
      <c r="C972" s="16" t="str">
        <f t="shared" si="57"/>
        <v>February, 2019´</v>
      </c>
      <c r="D972" s="3" t="s">
        <v>31</v>
      </c>
      <c r="E972" s="11" t="s">
        <v>3320</v>
      </c>
      <c r="F972" s="3" t="s">
        <v>56</v>
      </c>
      <c r="G972" s="3" t="s">
        <v>127</v>
      </c>
      <c r="H972" s="3" t="s">
        <v>122</v>
      </c>
      <c r="I972" s="3" t="s">
        <v>45</v>
      </c>
      <c r="J972" s="3" t="s">
        <v>34</v>
      </c>
      <c r="K972" s="3" t="s">
        <v>143</v>
      </c>
      <c r="L972" s="3" t="s">
        <v>1192</v>
      </c>
      <c r="M972" s="4">
        <v>21600</v>
      </c>
      <c r="N972" s="4">
        <v>21.6</v>
      </c>
      <c r="O972" s="4">
        <v>204000</v>
      </c>
      <c r="P972" t="str">
        <f>IF(ISNUMBER(SEARCH("BROWSER",L972)),"Picloran",IF(ISNUMBER(SEARCH("NAVIGATOR",L972)),"Picloran",IF(ISNUMBER(SEARCH("BIOZYME",L972)),"Mineral Fertilizer",IF(ISNUMBER(SEARCH("K-FOL",L972)),"Calcium Citrate",IF(ISNUMBER(SEARCH("FOLTRON",L972)),"NPK Fertilizer",IF(ISNUMBER(SEARCH("CYHALOTHRI",L972)),"Cyhalothrin",IF(ISNUMBER(SEARCH("ACEFATO",L972)),"Acephate",IF(ISNUMBER(SEARCH("ACEPHATE",L972)),"Acephate",IF(ISNUMBER(SEARCH("MICROTHIOL",L972)),"Sulfur",IF(ISNUMBER(SEARCH("PROPICONAZOLE",L972)),"Propiconazole",IF(ISNUMBER(SEARCH("METHOMYL",L972)),"Methomyl",IF(ISNUMBER(SEARCH("IMIDACLOPRID",L972)),"Imidacloprid",IF(ISNUMBER(SEARCH("ZONIC",L972)),"Amicarbazone",IF(ISNUMBER(SEARCH("CRESCENDO",L972)),"Triclopyr-Butyric",IF(ISNUMBER(SEARCH("IMAZETHAPYR",L972)),"Imazethapyr",IF(ISNUMBER(SEARCH("TRICLOPYR",L972)),"Triclopyr",IF(ISNUMBER(SEARCH("ISOPROPYLAMINE",L972)),"Isopropylamine",IF(ISNUMBER(SEARCH("ABAMECTIM",L972)),"Abamectin",IF(ISNUMBER(SEARCH("SPERTO",L972)),"Bifenthrin","FIX IT!")))))))))))))))))))</f>
        <v>Methomyl</v>
      </c>
      <c r="Q972" t="s">
        <v>3215</v>
      </c>
      <c r="R972" t="s">
        <v>3243</v>
      </c>
      <c r="S972">
        <f t="shared" si="58"/>
        <v>9.4444444444444446</v>
      </c>
      <c r="T972" t="s">
        <v>3297</v>
      </c>
      <c r="U972" t="s">
        <v>3281</v>
      </c>
      <c r="V972" t="s">
        <v>3198</v>
      </c>
    </row>
    <row r="973" spans="1:22" ht="22" customHeight="1" x14ac:dyDescent="0.3">
      <c r="A973" s="5">
        <v>43511</v>
      </c>
      <c r="B973" s="16" t="str">
        <f t="shared" si="56"/>
        <v>February, 2019</v>
      </c>
      <c r="C973" s="16" t="str">
        <f t="shared" si="57"/>
        <v>February, 2019´</v>
      </c>
      <c r="D973" s="6" t="s">
        <v>31</v>
      </c>
      <c r="E973" s="11" t="s">
        <v>3320</v>
      </c>
      <c r="F973" s="6" t="s">
        <v>56</v>
      </c>
      <c r="G973" s="6" t="s">
        <v>727</v>
      </c>
      <c r="H973" s="6" t="s">
        <v>113</v>
      </c>
      <c r="I973" s="6" t="s">
        <v>45</v>
      </c>
      <c r="J973" s="6" t="s">
        <v>34</v>
      </c>
      <c r="K973" s="6" t="s">
        <v>187</v>
      </c>
      <c r="L973" s="6" t="s">
        <v>1193</v>
      </c>
      <c r="M973" s="7">
        <v>60840</v>
      </c>
      <c r="N973" s="7">
        <v>60.84</v>
      </c>
      <c r="O973" s="7">
        <v>388000</v>
      </c>
      <c r="P973" t="str">
        <f>IF(ISNUMBER(SEARCH("BIORISK",L973)),"Fertilizer",IF(ISNUMBER(SEARCH("DIFLUBENZURON",L973)),"Diflubenzuron",IF(ISNUMBER(SEARCH("K-TIONIC",L973)),"Fulvic Acids Fertilizers",IF(ISNUMBER(SEARCH("INICIATE",L973)),"Fipronil",IF(ISNUMBER(SEARCH("FIPRONIL",L973)),"Fipronil",IF(ISNUMBER(SEARCH("STAGE",L973)),"Clomazone",IF(ISNUMBER(SEARCH("CLOMAZONE",L973)),"Clomazone",IF(ISNUMBER(SEARCH("UNIMARK",L973)),"Metribuzin",IF(ISNUMBER(SEARCH("RIBUZIN",L973)),"Metribuzin",IF(ISNUMBER(SEARCH("UNITOP",L973)),"Not Identified","FIX IT!"))))))))))</f>
        <v>Clomazone</v>
      </c>
      <c r="Q973" t="s">
        <v>3246</v>
      </c>
      <c r="R973" t="s">
        <v>3198</v>
      </c>
      <c r="S973">
        <f t="shared" si="58"/>
        <v>6.3773833004602238</v>
      </c>
      <c r="T973" t="s">
        <v>3260</v>
      </c>
      <c r="U973" t="s">
        <v>3215</v>
      </c>
      <c r="V973" t="s">
        <v>3216</v>
      </c>
    </row>
    <row r="974" spans="1:22" ht="22" customHeight="1" x14ac:dyDescent="0.3">
      <c r="A974" s="2">
        <v>43511</v>
      </c>
      <c r="B974" s="16" t="str">
        <f t="shared" si="56"/>
        <v>February, 2019</v>
      </c>
      <c r="C974" s="16" t="str">
        <f t="shared" si="57"/>
        <v>February, 2019´</v>
      </c>
      <c r="D974" s="3" t="s">
        <v>31</v>
      </c>
      <c r="E974" s="11" t="s">
        <v>3320</v>
      </c>
      <c r="F974" s="3" t="s">
        <v>32</v>
      </c>
      <c r="G974" s="3" t="s">
        <v>634</v>
      </c>
      <c r="H974" s="3" t="s">
        <v>133</v>
      </c>
      <c r="I974" s="3" t="s">
        <v>45</v>
      </c>
      <c r="J974" s="3" t="s">
        <v>34</v>
      </c>
      <c r="K974" s="3" t="s">
        <v>145</v>
      </c>
      <c r="L974" s="3" t="s">
        <v>1194</v>
      </c>
      <c r="M974" s="4">
        <v>23820</v>
      </c>
      <c r="N974" s="4">
        <v>23.82</v>
      </c>
      <c r="O974" s="4">
        <v>441000</v>
      </c>
      <c r="P974" t="str">
        <f>IF(ISNUMBER(SEARCH("BIORISK",L974)),"Fertilizer",IF(ISNUMBER(SEARCH("DIFLUBENZURON",L974)),"Diflubenzuron",IF(ISNUMBER(SEARCH("K-TIONIC",L974)),"Fulvic Acids Fertilizers",IF(ISNUMBER(SEARCH("INICIATE",L974)),"Fipronil",IF(ISNUMBER(SEARCH("FIPRONIL",L974)),"Fipronil",IF(ISNUMBER(SEARCH("STAGE",L974)),"Clomazone",IF(ISNUMBER(SEARCH("CLOMAZONE",L974)),"Clomazone",IF(ISNUMBER(SEARCH("UNIMARK",L974)),"Metribuzin",IF(ISNUMBER(SEARCH("RIBUZIN",L974)),"Metribuzin",IF(ISNUMBER(SEARCH("UNITOP",L974)),"Not Identified","FIX IT!"))))))))))</f>
        <v>Fipronil</v>
      </c>
      <c r="Q974" t="s">
        <v>3261</v>
      </c>
      <c r="R974" t="s">
        <v>3243</v>
      </c>
      <c r="S974">
        <f t="shared" si="58"/>
        <v>18.513853904282115</v>
      </c>
      <c r="T974" t="s">
        <v>3259</v>
      </c>
      <c r="U974" t="s">
        <v>3230</v>
      </c>
      <c r="V974" t="s">
        <v>3225</v>
      </c>
    </row>
    <row r="975" spans="1:22" ht="22" customHeight="1" x14ac:dyDescent="0.3">
      <c r="A975" s="5">
        <v>43511</v>
      </c>
      <c r="B975" s="16" t="str">
        <f t="shared" si="56"/>
        <v>February, 2019</v>
      </c>
      <c r="C975" s="16" t="str">
        <f t="shared" si="57"/>
        <v>February, 2019´</v>
      </c>
      <c r="D975" s="6" t="s">
        <v>31</v>
      </c>
      <c r="E975" s="11" t="s">
        <v>3320</v>
      </c>
      <c r="F975" s="6" t="s">
        <v>32</v>
      </c>
      <c r="G975" s="6" t="s">
        <v>634</v>
      </c>
      <c r="H975" s="6" t="s">
        <v>133</v>
      </c>
      <c r="I975" s="6" t="s">
        <v>45</v>
      </c>
      <c r="J975" s="6" t="s">
        <v>34</v>
      </c>
      <c r="K975" s="6" t="s">
        <v>145</v>
      </c>
      <c r="L975" s="6" t="s">
        <v>1195</v>
      </c>
      <c r="M975" s="7">
        <v>23820</v>
      </c>
      <c r="N975" s="7">
        <v>23.82</v>
      </c>
      <c r="O975" s="7">
        <v>441000</v>
      </c>
      <c r="P975" t="str">
        <f>IF(ISNUMBER(SEARCH("TRICLON",L973)),"Triclopyr",IF(ISNUMBER(SEARCH("ABAMECTIN",L973)),"Abamectin",IF(ISNUMBER(SEARCH("PERITO",L973)),"Acephate",IF(ISNUMBER(SEARCH("GLUFOSINAT",L973)),"Gluphosinate",IF(ISNUMBER(SEARCH("FIPRONIL",L973)),"Fipronil",IF(ISNUMBER(SEARCH("ZARTAN",L973)),"Metsulfuron-methyl",IF(ISNUMBER(SEARCH("DIFLUBENZURON",L973)),"Diflubenzuron",IF(ISNUMBER(SEARCH("INICIATE",L973)),"Fipronil",IF(ISNUMBER(SEARCH("STAGE",L973)),"Clomazone",IF(ISNUMBER(SEARCH("CLOMAZON",L973)),"Clomazone",IF(ISNUMBER(SEARCH("UNIMARK",L973)),"Metribuzim",IF(ISNUMBER(SEARCH("ANCOSAR",L973)),"Sodium hydrogen Methylarsonate","FIX IT!"))))))))))))</f>
        <v>Clomazone</v>
      </c>
      <c r="Q975" t="s">
        <v>3246</v>
      </c>
      <c r="R975" t="s">
        <v>3198</v>
      </c>
      <c r="S975">
        <f t="shared" si="58"/>
        <v>18.513853904282115</v>
      </c>
      <c r="T975" t="s">
        <v>3200</v>
      </c>
      <c r="U975" t="s">
        <v>3234</v>
      </c>
      <c r="V975" t="s">
        <v>3225</v>
      </c>
    </row>
    <row r="976" spans="1:22" ht="22" customHeight="1" x14ac:dyDescent="0.3">
      <c r="A976" s="2">
        <v>43511</v>
      </c>
      <c r="B976" s="16" t="str">
        <f t="shared" si="56"/>
        <v>February, 2019</v>
      </c>
      <c r="C976" s="16" t="str">
        <f t="shared" si="57"/>
        <v>February, 2019´</v>
      </c>
      <c r="D976" s="3" t="s">
        <v>31</v>
      </c>
      <c r="E976" s="11" t="s">
        <v>3320</v>
      </c>
      <c r="F976" s="3" t="s">
        <v>56</v>
      </c>
      <c r="G976" s="3" t="s">
        <v>727</v>
      </c>
      <c r="H976" s="3" t="s">
        <v>113</v>
      </c>
      <c r="I976" s="3" t="s">
        <v>45</v>
      </c>
      <c r="J976" s="3" t="s">
        <v>34</v>
      </c>
      <c r="K976" s="3" t="s">
        <v>203</v>
      </c>
      <c r="L976" s="3" t="s">
        <v>1196</v>
      </c>
      <c r="M976" s="4">
        <v>112250</v>
      </c>
      <c r="N976" s="4">
        <v>112.25</v>
      </c>
      <c r="O976" s="4">
        <v>2077000</v>
      </c>
      <c r="P976" t="str">
        <f>IF(ISNUMBER(SEARCH("BROWSER",L976)),"Picloran",IF(ISNUMBER(SEARCH("NAVIGATOR",L976)),"Picloran",IF(ISNUMBER(SEARCH("BIOZYME",L976)),"Mineral Fertilizer",IF(ISNUMBER(SEARCH("K-FOL",L976)),"Calcium Citrate",IF(ISNUMBER(SEARCH("FOLTRON",L976)),"NPK Fertilizer",IF(ISNUMBER(SEARCH("CYHALOTHRI",L976)),"Cyhalothrin",IF(ISNUMBER(SEARCH("ACEFATO",L976)),"Acephate",IF(ISNUMBER(SEARCH("ACEPHATE",L976)),"Acephate",IF(ISNUMBER(SEARCH("MICROTHIOL",L976)),"Sulfur",IF(ISNUMBER(SEARCH("PROPICONAZOLE",L976)),"Propiconazole",IF(ISNUMBER(SEARCH("METHOMYL",L976)),"Methomyl",IF(ISNUMBER(SEARCH("IMIDACLOPRID",L976)),"Imidacloprid",IF(ISNUMBER(SEARCH("ZONIC",L976)),"Amicarbazone",IF(ISNUMBER(SEARCH("CRESCENDO",L976)),"Triclopyr-Butyric",IF(ISNUMBER(SEARCH("IMAZETHAPYR",L976)),"Imazethapyr",IF(ISNUMBER(SEARCH("TRICLOPYR",L976)),"Triclopyr",IF(ISNUMBER(SEARCH("ISOPROPYLAMINE",L976)),"Isopropylamine",IF(ISNUMBER(SEARCH("ABAMECTIM",L976)),"Abamectin",IF(ISNUMBER(SEARCH("SPERTO",L976)),"Bifenthrin","FIX IT!")))))))))))))))))))</f>
        <v>Acephate</v>
      </c>
      <c r="Q976" t="s">
        <v>3230</v>
      </c>
      <c r="R976" t="s">
        <v>3243</v>
      </c>
      <c r="S976">
        <f t="shared" si="58"/>
        <v>18.503340757238309</v>
      </c>
      <c r="T976" t="s">
        <v>3226</v>
      </c>
      <c r="U976" t="s">
        <v>3261</v>
      </c>
      <c r="V976" t="s">
        <v>3243</v>
      </c>
    </row>
    <row r="977" spans="1:22" ht="22" customHeight="1" x14ac:dyDescent="0.3">
      <c r="A977" s="5">
        <v>43509</v>
      </c>
      <c r="B977" s="16" t="str">
        <f t="shared" si="56"/>
        <v>February, 2019</v>
      </c>
      <c r="C977" s="16" t="str">
        <f t="shared" si="57"/>
        <v>February, 2019´</v>
      </c>
      <c r="D977" s="6" t="s">
        <v>31</v>
      </c>
      <c r="E977" s="11" t="s">
        <v>3320</v>
      </c>
      <c r="F977" s="6" t="s">
        <v>56</v>
      </c>
      <c r="G977" s="6" t="s">
        <v>230</v>
      </c>
      <c r="H977" s="6" t="s">
        <v>113</v>
      </c>
      <c r="I977" s="6" t="s">
        <v>45</v>
      </c>
      <c r="J977" s="6" t="s">
        <v>34</v>
      </c>
      <c r="K977" s="6" t="s">
        <v>232</v>
      </c>
      <c r="L977" s="6" t="s">
        <v>1197</v>
      </c>
      <c r="M977" s="7">
        <v>16040</v>
      </c>
      <c r="N977" s="7">
        <v>16.04</v>
      </c>
      <c r="O977" s="7">
        <v>22100</v>
      </c>
      <c r="P977" t="str">
        <f>IF(ISNUMBER(SEARCH("TRICLON",L975)),"Triclopyr",IF(ISNUMBER(SEARCH("ABAMECTIN",L975)),"Abamectin",IF(ISNUMBER(SEARCH("PERITO",L975)),"Acephate",IF(ISNUMBER(SEARCH("GLUFOSINAT",L975)),"Gluphosinate",IF(ISNUMBER(SEARCH("FIPRONIL",L975)),"Fipronil",IF(ISNUMBER(SEARCH("ZARTAN",L975)),"Metsulfuron-methyl",IF(ISNUMBER(SEARCH("DIFLUBENZURON",L975)),"Diflubenzuron",IF(ISNUMBER(SEARCH("INICIATE",L975)),"Fipronil",IF(ISNUMBER(SEARCH("STAGE",L975)),"Clomazone",IF(ISNUMBER(SEARCH("CLOMAZON",L975)),"Clomazone",IF(ISNUMBER(SEARCH("UNIMARK",L975)),"Metribuzim",IF(ISNUMBER(SEARCH("ANCOSAR",L975)),"Sodium hydrogen Methylarsonate","FIX IT!"))))))))))))</f>
        <v>Fipronil</v>
      </c>
      <c r="Q977" t="s">
        <v>3261</v>
      </c>
      <c r="R977" t="s">
        <v>3243</v>
      </c>
      <c r="S977">
        <f t="shared" si="58"/>
        <v>1.3778054862842892</v>
      </c>
      <c r="T977" t="s">
        <v>3259</v>
      </c>
      <c r="U977" t="s">
        <v>3230</v>
      </c>
      <c r="V977" t="s">
        <v>3225</v>
      </c>
    </row>
    <row r="978" spans="1:22" ht="22" customHeight="1" x14ac:dyDescent="0.3">
      <c r="A978" s="2">
        <v>43508</v>
      </c>
      <c r="B978" s="16" t="str">
        <f t="shared" si="56"/>
        <v>February, 2019</v>
      </c>
      <c r="C978" s="16" t="str">
        <f t="shared" si="57"/>
        <v>February, 2019´</v>
      </c>
      <c r="D978" s="3" t="s">
        <v>31</v>
      </c>
      <c r="E978" s="11" t="s">
        <v>3320</v>
      </c>
      <c r="F978" s="3" t="s">
        <v>56</v>
      </c>
      <c r="G978" s="3" t="s">
        <v>347</v>
      </c>
      <c r="H978" s="3" t="s">
        <v>371</v>
      </c>
      <c r="I978" s="3" t="s">
        <v>45</v>
      </c>
      <c r="J978" s="3" t="s">
        <v>34</v>
      </c>
      <c r="K978" s="3" t="s">
        <v>1198</v>
      </c>
      <c r="L978" s="3" t="s">
        <v>1199</v>
      </c>
      <c r="M978" s="4">
        <v>37660</v>
      </c>
      <c r="N978" s="4">
        <v>37.659999999999997</v>
      </c>
      <c r="O978" s="4">
        <v>97100</v>
      </c>
      <c r="P978" t="s">
        <v>3232</v>
      </c>
      <c r="Q978" t="s">
        <v>3254</v>
      </c>
      <c r="R978" t="s">
        <v>3216</v>
      </c>
      <c r="S978">
        <f t="shared" si="58"/>
        <v>2.578332448220924</v>
      </c>
      <c r="T978" t="s">
        <v>3259</v>
      </c>
      <c r="U978" t="s">
        <v>3230</v>
      </c>
      <c r="V978" t="s">
        <v>3225</v>
      </c>
    </row>
    <row r="979" spans="1:22" ht="22" customHeight="1" x14ac:dyDescent="0.3">
      <c r="A979" s="5">
        <v>43506</v>
      </c>
      <c r="B979" s="16" t="str">
        <f t="shared" si="56"/>
        <v>February, 2019</v>
      </c>
      <c r="C979" s="16" t="str">
        <f t="shared" si="57"/>
        <v>February, 2019´</v>
      </c>
      <c r="D979" s="6" t="s">
        <v>31</v>
      </c>
      <c r="E979" s="11" t="s">
        <v>3320</v>
      </c>
      <c r="F979" s="6" t="s">
        <v>56</v>
      </c>
      <c r="G979" s="6" t="s">
        <v>127</v>
      </c>
      <c r="H979" s="6" t="s">
        <v>316</v>
      </c>
      <c r="I979" s="6" t="s">
        <v>45</v>
      </c>
      <c r="J979" s="6" t="s">
        <v>34</v>
      </c>
      <c r="K979" s="6" t="s">
        <v>318</v>
      </c>
      <c r="L979" s="6" t="s">
        <v>1200</v>
      </c>
      <c r="M979" s="7">
        <v>72432</v>
      </c>
      <c r="N979" s="7">
        <v>72.430000000000007</v>
      </c>
      <c r="O979" s="7">
        <v>323000</v>
      </c>
      <c r="P979" t="str">
        <f>IF(ISNUMBER(SEARCH("DIZONE",L979)),"Diuron",IF(ISNUMBER(SEARCH("GLUFOSINATE",L979)),"Glufosinate",IF(ISNUMBER(SEARCH("LAVA",L979)),"Tebuthiuron",IF(ISNUMBER(SEARCH("CARTAP",L979)),"Cartap Hydrochloride",IF(ISNUMBER(SEARCH("ZARTAN",L979)),"Metsulfuron",IF(ISNUMBER(SEARCH("METSULFURON",L979)),"Metsulfuron",IF(ISNUMBER(SEARCH("CHLORFLUAZURON",L979)),"Chlorfluazuron",IF(ISNUMBER(SEARCH("OMITE",L979)),"Propargite",IF(ISNUMBER(SEARCH("ORIS",L979)),"Amicarbazone",IF(ISNUMBER(SEARCH("AMICARBAZONE",L979)),"Amicarbazone",IF(ISNUMBER(SEARCH("2,4-D",L979)),"2,4-Dichlorophenoxyacetic Acid",IF(ISNUMBER(SEARCH("GLYPHOSATE",L979)),"Glyphosate",IF(ISNUMBER(SEARCH("FOMESAFEN",L979)),"Fomesafen","FIX IT!")))))))))))))</f>
        <v>Glyphosate</v>
      </c>
      <c r="Q979" t="s">
        <v>3218</v>
      </c>
      <c r="R979" t="s">
        <v>3198</v>
      </c>
      <c r="S979">
        <f t="shared" si="58"/>
        <v>4.4593549812237683</v>
      </c>
      <c r="T979" t="s">
        <v>3259</v>
      </c>
      <c r="U979" t="s">
        <v>3230</v>
      </c>
      <c r="V979" t="s">
        <v>3225</v>
      </c>
    </row>
    <row r="980" spans="1:22" ht="22" customHeight="1" x14ac:dyDescent="0.3">
      <c r="A980" s="2">
        <v>43505</v>
      </c>
      <c r="B980" s="16" t="str">
        <f t="shared" si="56"/>
        <v>February, 2019</v>
      </c>
      <c r="C980" s="16" t="str">
        <f t="shared" si="57"/>
        <v>February, 2019´</v>
      </c>
      <c r="D980" s="3" t="s">
        <v>31</v>
      </c>
      <c r="E980" s="11" t="s">
        <v>3320</v>
      </c>
      <c r="F980" s="3" t="s">
        <v>32</v>
      </c>
      <c r="G980" s="3" t="s">
        <v>131</v>
      </c>
      <c r="H980" s="3" t="s">
        <v>113</v>
      </c>
      <c r="I980" s="3" t="s">
        <v>45</v>
      </c>
      <c r="J980" s="3" t="s">
        <v>34</v>
      </c>
      <c r="K980" s="3" t="s">
        <v>1063</v>
      </c>
      <c r="L980" s="3" t="s">
        <v>1201</v>
      </c>
      <c r="M980" s="4">
        <v>13752</v>
      </c>
      <c r="N980" s="4">
        <v>13.75</v>
      </c>
      <c r="O980" s="4">
        <v>627000</v>
      </c>
      <c r="P980" t="str">
        <f>IF(ISNUMBER(SEARCH("BROWSER",L980)),"Picloran",IF(ISNUMBER(SEARCH("NAVIGATOR",L980)),"Picloran",IF(ISNUMBER(SEARCH("BIOZYME",L980)),"Mineral Fertilizer",IF(ISNUMBER(SEARCH("K-FOL",L980)),"Calcium Citrate",IF(ISNUMBER(SEARCH("FOLTRON",L980)),"NPK Fertilizer",IF(ISNUMBER(SEARCH("CYHALOTHRI",L980)),"Cyhalothrin",IF(ISNUMBER(SEARCH("ACEFATO",L980)),"Acephate",IF(ISNUMBER(SEARCH("ACEPHATE",L980)),"Acephate",IF(ISNUMBER(SEARCH("MICROTHIOL",L980)),"Sulfur",IF(ISNUMBER(SEARCH("PROPICONAZOLE",L980)),"Propiconazole",IF(ISNUMBER(SEARCH("METHOMYL",L980)),"Methomyl",IF(ISNUMBER(SEARCH("IMIDACLOPRID",L980)),"Imidacloprid",IF(ISNUMBER(SEARCH("ZONIC",L980)),"Amicarbazone",IF(ISNUMBER(SEARCH("CRESCENDO",L980)),"Triclopyr-Butyric",IF(ISNUMBER(SEARCH("IMAZETHAPYR",L980)),"Imazethapyr",IF(ISNUMBER(SEARCH("TRICLOPYR",L980)),"Triclopyr",IF(ISNUMBER(SEARCH("ISOPROPYLAMINE",L980)),"Isopropylamine",IF(ISNUMBER(SEARCH("ABAMECTIM",L980)),"Abamectin",IF(ISNUMBER(SEARCH("SPERTO",L980)),"Bifenthrin","FIX IT!")))))))))))))))))))</f>
        <v>Cyhalothrin</v>
      </c>
      <c r="Q980" t="s">
        <v>3248</v>
      </c>
      <c r="R980" t="s">
        <v>3237</v>
      </c>
      <c r="S980">
        <f t="shared" si="58"/>
        <v>45.593368237347292</v>
      </c>
      <c r="T980" t="s">
        <v>3250</v>
      </c>
      <c r="U980" t="s">
        <v>3248</v>
      </c>
      <c r="V980" t="s">
        <v>3237</v>
      </c>
    </row>
    <row r="981" spans="1:22" ht="22" customHeight="1" x14ac:dyDescent="0.3">
      <c r="A981" s="5">
        <v>43505</v>
      </c>
      <c r="B981" s="16" t="str">
        <f t="shared" si="56"/>
        <v>February, 2019</v>
      </c>
      <c r="C981" s="16" t="str">
        <f t="shared" si="57"/>
        <v>February, 2019´</v>
      </c>
      <c r="D981" s="6" t="s">
        <v>31</v>
      </c>
      <c r="E981" s="11" t="s">
        <v>3320</v>
      </c>
      <c r="F981" s="6" t="s">
        <v>32</v>
      </c>
      <c r="G981" s="6" t="s">
        <v>131</v>
      </c>
      <c r="H981" s="6" t="s">
        <v>113</v>
      </c>
      <c r="I981" s="6" t="s">
        <v>45</v>
      </c>
      <c r="J981" s="6" t="s">
        <v>34</v>
      </c>
      <c r="K981" s="6" t="s">
        <v>1063</v>
      </c>
      <c r="L981" s="6" t="s">
        <v>1201</v>
      </c>
      <c r="M981" s="7">
        <v>13752</v>
      </c>
      <c r="N981" s="7">
        <v>13.75</v>
      </c>
      <c r="O981" s="7">
        <v>627000</v>
      </c>
      <c r="P981" t="str">
        <f>IF(ISNUMBER(SEARCH("BROWSER",L981)),"Picloran",IF(ISNUMBER(SEARCH("NAVIGATOR",L981)),"Picloran",IF(ISNUMBER(SEARCH("BIOZYME",L981)),"Mineral Fertilizer",IF(ISNUMBER(SEARCH("K-FOL",L981)),"Calcium Citrate",IF(ISNUMBER(SEARCH("FOLTRON",L981)),"NPK Fertilizer",IF(ISNUMBER(SEARCH("CYHALOTHRI",L981)),"Cyhalothrin",IF(ISNUMBER(SEARCH("ACEFATO",L981)),"Acephate",IF(ISNUMBER(SEARCH("ACEPHATE",L981)),"Acephate",IF(ISNUMBER(SEARCH("MICROTHIOL",L981)),"Sulfur",IF(ISNUMBER(SEARCH("PROPICONAZOLE",L981)),"Propiconazole",IF(ISNUMBER(SEARCH("METHOMYL",L981)),"Methomyl",IF(ISNUMBER(SEARCH("IMIDACLOPRID",L981)),"Imidacloprid",IF(ISNUMBER(SEARCH("ZONIC",L981)),"Amicarbazone",IF(ISNUMBER(SEARCH("CRESCENDO",L981)),"Triclopyr-Butyric",IF(ISNUMBER(SEARCH("IMAZETHAPYR",L981)),"Imazethapyr",IF(ISNUMBER(SEARCH("TRICLOPYR",L981)),"Triclopyr",IF(ISNUMBER(SEARCH("ISOPROPYLAMINE",L981)),"Isopropylamine",IF(ISNUMBER(SEARCH("ABAMECTIM",L981)),"Abamectin",IF(ISNUMBER(SEARCH("SPERTO",L981)),"Bifenthrin","FIX IT!")))))))))))))))))))</f>
        <v>Cyhalothrin</v>
      </c>
      <c r="Q981" t="s">
        <v>3248</v>
      </c>
      <c r="R981" t="s">
        <v>3237</v>
      </c>
      <c r="S981">
        <f t="shared" si="58"/>
        <v>45.593368237347292</v>
      </c>
      <c r="T981" t="s">
        <v>3259</v>
      </c>
      <c r="U981" t="s">
        <v>3230</v>
      </c>
      <c r="V981" t="s">
        <v>3225</v>
      </c>
    </row>
    <row r="982" spans="1:22" ht="22" customHeight="1" x14ac:dyDescent="0.3">
      <c r="A982" s="2">
        <v>43505</v>
      </c>
      <c r="B982" s="16" t="str">
        <f t="shared" si="56"/>
        <v>February, 2019</v>
      </c>
      <c r="C982" s="16" t="str">
        <f t="shared" si="57"/>
        <v>February, 2019´</v>
      </c>
      <c r="D982" s="3" t="s">
        <v>31</v>
      </c>
      <c r="E982" s="11" t="s">
        <v>3320</v>
      </c>
      <c r="F982" s="3" t="s">
        <v>32</v>
      </c>
      <c r="G982" s="3" t="s">
        <v>200</v>
      </c>
      <c r="H982" s="3" t="s">
        <v>133</v>
      </c>
      <c r="I982" s="3" t="s">
        <v>45</v>
      </c>
      <c r="J982" s="3" t="s">
        <v>34</v>
      </c>
      <c r="K982" s="3" t="s">
        <v>145</v>
      </c>
      <c r="L982" s="3" t="s">
        <v>1202</v>
      </c>
      <c r="M982" s="4">
        <v>58560</v>
      </c>
      <c r="N982" s="4">
        <v>58.56</v>
      </c>
      <c r="O982" s="4">
        <v>1083000</v>
      </c>
      <c r="P982" t="str">
        <f>IF(ISNUMBER(SEARCH("IMAZETAPYR",L982)),"Imazetapyr",IF(ISNUMBER(SEARCH("VITAVAX",L982)),"Carboxin",IF(ISNUMBER(SEARCH("CARBOXIN",L982)),"Carboxin",IF(ISNUMBER(SEARCH("CONDAX",L982)),"Imazetapyr",IF(ISNUMBER(SEARCH("CLETHODIM",L982)),"Clethodim",IF(ISNUMBER(SEARCH("JACARE",L982)),"2,4-D Acid",IF(ISNUMBER(SEARCH("LEOPARD",L982)),"Picloram",IF(ISNUMBER(SEARCH("ZOXYSTROBIN",L982)),"Azoxystrobin",IF(ISNUMBER(SEARCH("MANCOZEB",L982)),"Mancozeb",IF(ISNUMBER(SEARCH("AZOXYS",L982)),"Azoxystrobin",IF(ISNUMBER(SEARCH("FIPRON",L982)),"Fipronil",IF(ISNUMBER(SEARCH("ACEF",L982)),"Acephate",IF(ISNUMBER(SEARCH("ACETAMIPRID",L982)),"Acetamiprid",IF(ISNUMBER(SEARCH("ALUMINIUM PHOSPHIDE",L982)),"Aluminium Phosphide",IF(ISNUMBER(SEARCH("RANMAN",L982)),"Cyazofamid",IF(ISNUMBER(SEARCH("BIFENTRINA",L982)),"Bifenthrin","FIX IT!"))))))))))))))))</f>
        <v>Acetamiprid</v>
      </c>
      <c r="Q982" t="s">
        <v>3234</v>
      </c>
      <c r="R982" t="s">
        <v>3243</v>
      </c>
      <c r="S982">
        <f t="shared" si="58"/>
        <v>18.493852459016395</v>
      </c>
      <c r="T982" t="s">
        <v>3260</v>
      </c>
      <c r="U982" t="s">
        <v>3215</v>
      </c>
      <c r="V982" t="s">
        <v>3216</v>
      </c>
    </row>
    <row r="983" spans="1:22" ht="22" customHeight="1" x14ac:dyDescent="0.3">
      <c r="A983" s="5">
        <v>43505</v>
      </c>
      <c r="B983" s="16" t="str">
        <f t="shared" si="56"/>
        <v>February, 2019</v>
      </c>
      <c r="C983" s="16" t="str">
        <f t="shared" si="57"/>
        <v>February, 2019´</v>
      </c>
      <c r="D983" s="6" t="s">
        <v>31</v>
      </c>
      <c r="E983" s="11" t="s">
        <v>3320</v>
      </c>
      <c r="F983" s="6" t="s">
        <v>32</v>
      </c>
      <c r="G983" s="6" t="s">
        <v>200</v>
      </c>
      <c r="H983" s="6" t="s">
        <v>133</v>
      </c>
      <c r="I983" s="6" t="s">
        <v>45</v>
      </c>
      <c r="J983" s="6" t="s">
        <v>34</v>
      </c>
      <c r="K983" s="6" t="s">
        <v>145</v>
      </c>
      <c r="L983" s="6" t="s">
        <v>1203</v>
      </c>
      <c r="M983" s="7">
        <v>23180</v>
      </c>
      <c r="N983" s="7">
        <v>23.18</v>
      </c>
      <c r="O983" s="7">
        <v>429000</v>
      </c>
      <c r="P983" t="str">
        <f>IF(ISNUMBER(SEARCH("IMAZETAPYR",L983)),"Imazetapyr",IF(ISNUMBER(SEARCH("VITAVAX",L983)),"Carboxin",IF(ISNUMBER(SEARCH("CARBOXIN",L983)),"Carboxin",IF(ISNUMBER(SEARCH("CONDAX",L983)),"Imazetapyr",IF(ISNUMBER(SEARCH("CLETHODIM",L983)),"Clethodim",IF(ISNUMBER(SEARCH("JACARE",L983)),"2,4-D Acid",IF(ISNUMBER(SEARCH("LEOPARD",L983)),"Picloram",IF(ISNUMBER(SEARCH("ZOXYSTROBIN",L983)),"Azoxystrobin",IF(ISNUMBER(SEARCH("MANCOZEB",L983)),"Mancozeb",IF(ISNUMBER(SEARCH("AZOXYS",L983)),"Azoxystrobin",IF(ISNUMBER(SEARCH("FIPRON",L983)),"Fipronil",IF(ISNUMBER(SEARCH("ACEF",L983)),"Acephate",IF(ISNUMBER(SEARCH("ACETAMIPRID",L983)),"Acetamiprid",IF(ISNUMBER(SEARCH("ALUMINIUM PHOSPHIDE",L983)),"Aluminium Phosphide",IF(ISNUMBER(SEARCH("RANMAN",L983)),"Cyazofamid",IF(ISNUMBER(SEARCH("BIFENTRINA",L983)),"Bifenthrin","FIX IT!"))))))))))))))))</f>
        <v>Acetamiprid</v>
      </c>
      <c r="Q983" t="s">
        <v>3234</v>
      </c>
      <c r="R983" t="s">
        <v>3243</v>
      </c>
      <c r="S983">
        <f t="shared" si="58"/>
        <v>18.507333908541845</v>
      </c>
      <c r="T983" t="s">
        <v>3203</v>
      </c>
      <c r="U983" t="s">
        <v>3246</v>
      </c>
      <c r="V983" t="s">
        <v>3198</v>
      </c>
    </row>
    <row r="984" spans="1:22" ht="22" customHeight="1" x14ac:dyDescent="0.3">
      <c r="A984" s="2">
        <v>43504</v>
      </c>
      <c r="B984" s="16" t="str">
        <f t="shared" si="56"/>
        <v>February, 2019</v>
      </c>
      <c r="C984" s="16" t="str">
        <f t="shared" si="57"/>
        <v>February, 2019´</v>
      </c>
      <c r="D984" s="3" t="s">
        <v>31</v>
      </c>
      <c r="E984" s="11" t="s">
        <v>3320</v>
      </c>
      <c r="F984" s="3" t="s">
        <v>56</v>
      </c>
      <c r="G984" s="3" t="s">
        <v>244</v>
      </c>
      <c r="H984" s="3" t="s">
        <v>474</v>
      </c>
      <c r="I984" s="3" t="s">
        <v>45</v>
      </c>
      <c r="J984" s="3" t="s">
        <v>34</v>
      </c>
      <c r="K984" s="3" t="s">
        <v>187</v>
      </c>
      <c r="L984" s="3" t="s">
        <v>1204</v>
      </c>
      <c r="M984" s="4">
        <v>146399.99</v>
      </c>
      <c r="N984" s="4">
        <v>146.4</v>
      </c>
      <c r="O984" s="4">
        <v>1627000</v>
      </c>
      <c r="P984" t="str">
        <f>IF(ISNUMBER(SEARCH("GLIFOSATO",L984)),"Glyphosate",IF(ISNUMBER(SEARCH("TRICLON",L984)),"Triclopyr",IF(ISNUMBER(SEARCH("ABAMECTIN",L984)),"Abamectin",IF(ISNUMBER(SEARCH("ANCOSAR",L984)),"Sodium Hydrogen Methylarsonate",IF(ISNUMBER(SEARCH("PERITO",L984)),"Acephate","FIX IT!")))))</f>
        <v>Sodium Hydrogen Methylarsonate</v>
      </c>
      <c r="Q984" t="s">
        <v>3281</v>
      </c>
      <c r="R984" t="s">
        <v>3198</v>
      </c>
      <c r="S984">
        <f t="shared" si="58"/>
        <v>11.113388737253329</v>
      </c>
      <c r="T984" t="s">
        <v>3206</v>
      </c>
      <c r="U984" t="s">
        <v>3231</v>
      </c>
      <c r="V984" t="s">
        <v>3242</v>
      </c>
    </row>
    <row r="985" spans="1:22" ht="22" customHeight="1" x14ac:dyDescent="0.3">
      <c r="A985" s="5">
        <v>43504</v>
      </c>
      <c r="B985" s="16" t="str">
        <f t="shared" si="56"/>
        <v>February, 2019</v>
      </c>
      <c r="C985" s="16" t="str">
        <f t="shared" si="57"/>
        <v>February, 2019´</v>
      </c>
      <c r="D985" s="6" t="s">
        <v>107</v>
      </c>
      <c r="E985" s="11" t="s">
        <v>3320</v>
      </c>
      <c r="F985" s="6" t="s">
        <v>56</v>
      </c>
      <c r="G985" s="6" t="s">
        <v>108</v>
      </c>
      <c r="H985" s="6" t="s">
        <v>133</v>
      </c>
      <c r="I985" s="6" t="s">
        <v>45</v>
      </c>
      <c r="J985" s="6" t="s">
        <v>34</v>
      </c>
      <c r="K985" s="6" t="s">
        <v>1089</v>
      </c>
      <c r="L985" s="6" t="s">
        <v>1205</v>
      </c>
      <c r="M985" s="7">
        <v>96672</v>
      </c>
      <c r="N985" s="7">
        <v>96.67</v>
      </c>
      <c r="O985" s="7">
        <v>745000</v>
      </c>
      <c r="P985" t="str">
        <f>IF(ISNUMBER(SEARCH("BROWSER",L985)),"Picloran",IF(ISNUMBER(SEARCH("NAVIGATOR",L985)),"Picloran",IF(ISNUMBER(SEARCH("BIOZYME",L985)),"Mineral Fertilizer",IF(ISNUMBER(SEARCH("K-FOL",L985)),"Calcium Citrate",IF(ISNUMBER(SEARCH("FOLTRON",L985)),"NPK Fertilizer",IF(ISNUMBER(SEARCH("CYHALOTHRI",L985)),"Cyhalothrin",IF(ISNUMBER(SEARCH("ACEFATO",L985)),"Acephate",IF(ISNUMBER(SEARCH("ACEPHATE",L985)),"Acephate",IF(ISNUMBER(SEARCH("MICROTHIOL",L985)),"Sulfur",IF(ISNUMBER(SEARCH("PROPICONAZOLE",L985)),"Propiconazole",IF(ISNUMBER(SEARCH("METHOMYL",L985)),"Methomyl",IF(ISNUMBER(SEARCH("IMIDACLOPRID",L985)),"Imidacloprid",IF(ISNUMBER(SEARCH("ZONIC",L985)),"Amicarbazone",IF(ISNUMBER(SEARCH("CRESCENDO",L985)),"Triclopyr-Butyric",IF(ISNUMBER(SEARCH("IMAZETHAPYR",L985)),"Imazethapyr",IF(ISNUMBER(SEARCH("TRICLOPYR",L985)),"Triclopyr",IF(ISNUMBER(SEARCH("ISOPROPYLAMINE",L985)),"Isopropylamine",IF(ISNUMBER(SEARCH("ABAMECTIM",L985)),"Abamectin",IF(ISNUMBER(SEARCH("SPERTO",L985)),"Bifenthrin","FIX IT!")))))))))))))))))))</f>
        <v>Acephate</v>
      </c>
      <c r="Q985" t="s">
        <v>3230</v>
      </c>
      <c r="R985" t="s">
        <v>3243</v>
      </c>
      <c r="S985">
        <f t="shared" si="58"/>
        <v>7.706471367096988</v>
      </c>
      <c r="T985" t="s">
        <v>3250</v>
      </c>
      <c r="U985" t="s">
        <v>3248</v>
      </c>
      <c r="V985" t="s">
        <v>3237</v>
      </c>
    </row>
    <row r="986" spans="1:22" ht="22" customHeight="1" x14ac:dyDescent="0.3">
      <c r="A986" s="2">
        <v>43499</v>
      </c>
      <c r="B986" s="16" t="str">
        <f t="shared" si="56"/>
        <v>February, 2019</v>
      </c>
      <c r="C986" s="16" t="str">
        <f t="shared" si="57"/>
        <v>February, 2019´</v>
      </c>
      <c r="D986" s="3" t="s">
        <v>31</v>
      </c>
      <c r="E986" s="11" t="s">
        <v>3320</v>
      </c>
      <c r="F986" s="3" t="s">
        <v>56</v>
      </c>
      <c r="G986" s="3" t="s">
        <v>127</v>
      </c>
      <c r="H986" s="3" t="s">
        <v>122</v>
      </c>
      <c r="I986" s="3" t="s">
        <v>45</v>
      </c>
      <c r="J986" s="3" t="s">
        <v>34</v>
      </c>
      <c r="K986" s="3" t="s">
        <v>143</v>
      </c>
      <c r="L986" s="3" t="s">
        <v>1192</v>
      </c>
      <c r="M986" s="4">
        <v>21400</v>
      </c>
      <c r="N986" s="4">
        <v>21.4</v>
      </c>
      <c r="O986" s="4">
        <v>202000</v>
      </c>
      <c r="P986" t="str">
        <f>IF(ISNUMBER(SEARCH("BROWSER",L986)),"Picloran",IF(ISNUMBER(SEARCH("NAVIGATOR",L986)),"Picloran",IF(ISNUMBER(SEARCH("BIOZYME",L986)),"Mineral Fertilizer",IF(ISNUMBER(SEARCH("K-FOL",L986)),"Calcium Citrate",IF(ISNUMBER(SEARCH("FOLTRON",L986)),"NPK Fertilizer",IF(ISNUMBER(SEARCH("CYHALOTHRI",L986)),"Cyhalothrin",IF(ISNUMBER(SEARCH("ACEFATO",L986)),"Acephate",IF(ISNUMBER(SEARCH("ACEPHATE",L986)),"Acephate",IF(ISNUMBER(SEARCH("MICROTHIOL",L986)),"Sulfur",IF(ISNUMBER(SEARCH("PROPICONAZOLE",L986)),"Propiconazole",IF(ISNUMBER(SEARCH("METHOMYL",L986)),"Methomyl",IF(ISNUMBER(SEARCH("IMIDACLOPRID",L986)),"Imidacloprid",IF(ISNUMBER(SEARCH("ZONIC",L986)),"Amicarbazone",IF(ISNUMBER(SEARCH("CRESCENDO",L986)),"Triclopyr-Butyric",IF(ISNUMBER(SEARCH("IMAZETHAPYR",L986)),"Imazethapyr",IF(ISNUMBER(SEARCH("TRICLOPYR",L986)),"Triclopyr",IF(ISNUMBER(SEARCH("ISOPROPYLAMINE",L986)),"Isopropylamine",IF(ISNUMBER(SEARCH("ABAMECTIM",L986)),"Abamectin",IF(ISNUMBER(SEARCH("SPERTO",L986)),"Bifenthrin","FIX IT!")))))))))))))))))))</f>
        <v>Methomyl</v>
      </c>
      <c r="Q986" t="s">
        <v>3215</v>
      </c>
      <c r="R986" t="s">
        <v>3243</v>
      </c>
      <c r="S986">
        <f t="shared" si="58"/>
        <v>9.4392523364485985</v>
      </c>
      <c r="T986" t="s">
        <v>3209</v>
      </c>
      <c r="U986" t="s">
        <v>3215</v>
      </c>
      <c r="V986" t="s">
        <v>3198</v>
      </c>
    </row>
    <row r="987" spans="1:22" ht="22" customHeight="1" x14ac:dyDescent="0.3">
      <c r="A987" s="5">
        <v>43499</v>
      </c>
      <c r="B987" s="16" t="str">
        <f t="shared" si="56"/>
        <v>February, 2019</v>
      </c>
      <c r="C987" s="16" t="str">
        <f t="shared" si="57"/>
        <v>February, 2019´</v>
      </c>
      <c r="D987" s="6" t="s">
        <v>31</v>
      </c>
      <c r="E987" s="11" t="s">
        <v>3320</v>
      </c>
      <c r="F987" s="6" t="s">
        <v>56</v>
      </c>
      <c r="G987" s="6" t="s">
        <v>127</v>
      </c>
      <c r="H987" s="6" t="s">
        <v>316</v>
      </c>
      <c r="I987" s="6" t="s">
        <v>45</v>
      </c>
      <c r="J987" s="6" t="s">
        <v>34</v>
      </c>
      <c r="K987" s="6" t="s">
        <v>318</v>
      </c>
      <c r="L987" s="6" t="s">
        <v>1206</v>
      </c>
      <c r="M987" s="7">
        <v>241440</v>
      </c>
      <c r="N987" s="7">
        <v>241.44</v>
      </c>
      <c r="O987" s="7">
        <v>1076000</v>
      </c>
      <c r="P987" t="str">
        <f>IF(ISNUMBER(SEARCH("DIZONE",L987)),"Diuron",IF(ISNUMBER(SEARCH("GLUFOSINATE",L987)),"Glufosinate",IF(ISNUMBER(SEARCH("LAVA",L987)),"Tebuthiuron",IF(ISNUMBER(SEARCH("CARTAP",L987)),"Cartap Hydrochloride",IF(ISNUMBER(SEARCH("ZARTAN",L987)),"Metsulfuron",IF(ISNUMBER(SEARCH("METSULFURON",L987)),"Metsulfuron",IF(ISNUMBER(SEARCH("CHLORFLUAZURON",L987)),"Chlorfluazuron",IF(ISNUMBER(SEARCH("OMITE",L987)),"Propargite",IF(ISNUMBER(SEARCH("ORIS",L987)),"Amicarbazone",IF(ISNUMBER(SEARCH("AMICARBAZONE",L987)),"Amicarbazone",IF(ISNUMBER(SEARCH("2,4-D",L987)),"2,4-Dichlorophenoxyacetic Acid",IF(ISNUMBER(SEARCH("GLYPHOSATE",L987)),"Glyphosate",IF(ISNUMBER(SEARCH("FOMESAFEN",L987)),"Fomesafen","FIX IT!")))))))))))))</f>
        <v>Glyphosate</v>
      </c>
      <c r="Q987" t="s">
        <v>3218</v>
      </c>
      <c r="R987" t="s">
        <v>3198</v>
      </c>
      <c r="S987">
        <f t="shared" si="58"/>
        <v>4.4565937707090786</v>
      </c>
      <c r="T987" t="s">
        <v>3294</v>
      </c>
      <c r="U987" t="s">
        <v>3215</v>
      </c>
      <c r="V987" t="s">
        <v>3243</v>
      </c>
    </row>
    <row r="988" spans="1:22" ht="22" customHeight="1" x14ac:dyDescent="0.3">
      <c r="A988" s="2">
        <v>43499</v>
      </c>
      <c r="B988" s="16" t="str">
        <f t="shared" si="56"/>
        <v>February, 2019</v>
      </c>
      <c r="C988" s="16" t="str">
        <f t="shared" si="57"/>
        <v>February, 2019´</v>
      </c>
      <c r="D988" s="3" t="s">
        <v>31</v>
      </c>
      <c r="E988" s="11" t="s">
        <v>3320</v>
      </c>
      <c r="F988" s="3" t="s">
        <v>56</v>
      </c>
      <c r="G988" s="3" t="s">
        <v>385</v>
      </c>
      <c r="H988" s="3" t="s">
        <v>122</v>
      </c>
      <c r="I988" s="3" t="s">
        <v>45</v>
      </c>
      <c r="J988" s="3" t="s">
        <v>34</v>
      </c>
      <c r="K988" s="3" t="s">
        <v>207</v>
      </c>
      <c r="L988" s="3" t="s">
        <v>1207</v>
      </c>
      <c r="M988" s="4">
        <v>20120</v>
      </c>
      <c r="N988" s="4">
        <v>20.12</v>
      </c>
      <c r="O988" s="4">
        <v>89700</v>
      </c>
      <c r="P988" t="s">
        <v>3209</v>
      </c>
      <c r="Q988" t="s">
        <v>3215</v>
      </c>
      <c r="R988" t="s">
        <v>3198</v>
      </c>
      <c r="S988">
        <f t="shared" si="58"/>
        <v>4.4582504970178922</v>
      </c>
      <c r="T988" t="s">
        <v>3209</v>
      </c>
      <c r="U988" t="s">
        <v>3215</v>
      </c>
      <c r="V988" t="s">
        <v>3198</v>
      </c>
    </row>
    <row r="989" spans="1:22" ht="22" customHeight="1" x14ac:dyDescent="0.3">
      <c r="A989" s="5">
        <v>43498</v>
      </c>
      <c r="B989" s="16" t="str">
        <f t="shared" si="56"/>
        <v>February, 2019</v>
      </c>
      <c r="C989" s="16" t="str">
        <f t="shared" si="57"/>
        <v>February, 2019´</v>
      </c>
      <c r="D989" s="6" t="s">
        <v>107</v>
      </c>
      <c r="E989" s="11" t="s">
        <v>3320</v>
      </c>
      <c r="F989" s="6" t="s">
        <v>56</v>
      </c>
      <c r="G989" s="6" t="s">
        <v>108</v>
      </c>
      <c r="H989" s="6" t="s">
        <v>113</v>
      </c>
      <c r="I989" s="6" t="s">
        <v>45</v>
      </c>
      <c r="J989" s="6" t="s">
        <v>34</v>
      </c>
      <c r="K989" s="6" t="s">
        <v>1089</v>
      </c>
      <c r="L989" s="6" t="s">
        <v>1208</v>
      </c>
      <c r="M989" s="7">
        <v>96672</v>
      </c>
      <c r="N989" s="7">
        <v>96.67</v>
      </c>
      <c r="O989" s="7">
        <v>745000</v>
      </c>
      <c r="P989" t="str">
        <f t="shared" ref="P989:P1000" si="59">IF(ISNUMBER(SEARCH("BROWSER",L989)),"Picloran",IF(ISNUMBER(SEARCH("NAVIGATOR",L989)),"Picloran",IF(ISNUMBER(SEARCH("BIOZYME",L989)),"Mineral Fertilizer",IF(ISNUMBER(SEARCH("K-FOL",L989)),"Calcium Citrate",IF(ISNUMBER(SEARCH("FOLTRON",L989)),"NPK Fertilizer",IF(ISNUMBER(SEARCH("CYHALOTHRI",L989)),"Cyhalothrin",IF(ISNUMBER(SEARCH("ACEFATO",L989)),"Acephate",IF(ISNUMBER(SEARCH("ACEPHATE",L989)),"Acephate",IF(ISNUMBER(SEARCH("MICROTHIOL",L989)),"Sulfur",IF(ISNUMBER(SEARCH("PROPICONAZOLE",L989)),"Propiconazole",IF(ISNUMBER(SEARCH("METHOMYL",L989)),"Methomyl",IF(ISNUMBER(SEARCH("IMIDACLOPRID",L989)),"Imidacloprid",IF(ISNUMBER(SEARCH("ZONIC",L989)),"Amicarbazone",IF(ISNUMBER(SEARCH("CRESCENDO",L989)),"Triclopyr-Butyric",IF(ISNUMBER(SEARCH("IMAZETHAPYR",L989)),"Imazethapyr",IF(ISNUMBER(SEARCH("TRICLOPYR",L989)),"Triclopyr",IF(ISNUMBER(SEARCH("ISOPROPYLAMINE",L989)),"Isopropylamine",IF(ISNUMBER(SEARCH("ABAMECTIM",L989)),"Abamectin",IF(ISNUMBER(SEARCH("SPERTO",L989)),"Bifenthrin","FIX IT!")))))))))))))))))))</f>
        <v>Acephate</v>
      </c>
      <c r="Q989" t="s">
        <v>3230</v>
      </c>
      <c r="R989" t="s">
        <v>3243</v>
      </c>
      <c r="S989">
        <f t="shared" si="58"/>
        <v>7.706471367096988</v>
      </c>
      <c r="T989" t="s">
        <v>3209</v>
      </c>
      <c r="U989" t="s">
        <v>3215</v>
      </c>
      <c r="V989" t="s">
        <v>3198</v>
      </c>
    </row>
    <row r="990" spans="1:22" ht="22" customHeight="1" x14ac:dyDescent="0.3">
      <c r="A990" s="2">
        <v>43498</v>
      </c>
      <c r="B990" s="16" t="str">
        <f t="shared" si="56"/>
        <v>February, 2019</v>
      </c>
      <c r="C990" s="16" t="str">
        <f t="shared" si="57"/>
        <v>February, 2019´</v>
      </c>
      <c r="D990" s="3" t="s">
        <v>31</v>
      </c>
      <c r="E990" s="11" t="s">
        <v>3320</v>
      </c>
      <c r="F990" s="3" t="s">
        <v>56</v>
      </c>
      <c r="G990" s="3" t="s">
        <v>903</v>
      </c>
      <c r="H990" s="3" t="s">
        <v>133</v>
      </c>
      <c r="I990" s="3" t="s">
        <v>45</v>
      </c>
      <c r="J990" s="3" t="s">
        <v>34</v>
      </c>
      <c r="K990" s="3" t="s">
        <v>203</v>
      </c>
      <c r="L990" s="3" t="s">
        <v>1209</v>
      </c>
      <c r="M990" s="4">
        <v>202020</v>
      </c>
      <c r="N990" s="4">
        <v>202.02</v>
      </c>
      <c r="O990" s="4">
        <v>3738000</v>
      </c>
      <c r="P990" t="str">
        <f t="shared" si="59"/>
        <v>Acephate</v>
      </c>
      <c r="Q990" t="s">
        <v>3230</v>
      </c>
      <c r="R990" t="s">
        <v>3243</v>
      </c>
      <c r="S990">
        <f t="shared" si="58"/>
        <v>18.503118503118504</v>
      </c>
      <c r="T990" t="s">
        <v>3265</v>
      </c>
      <c r="U990" t="s">
        <v>3215</v>
      </c>
      <c r="V990" t="s">
        <v>3225</v>
      </c>
    </row>
    <row r="991" spans="1:22" ht="22" customHeight="1" x14ac:dyDescent="0.3">
      <c r="A991" s="5">
        <v>43498</v>
      </c>
      <c r="B991" s="16" t="str">
        <f t="shared" si="56"/>
        <v>February, 2019</v>
      </c>
      <c r="C991" s="16" t="str">
        <f t="shared" si="57"/>
        <v>February, 2019´</v>
      </c>
      <c r="D991" s="6" t="s">
        <v>31</v>
      </c>
      <c r="E991" s="11" t="s">
        <v>3320</v>
      </c>
      <c r="F991" s="6" t="s">
        <v>32</v>
      </c>
      <c r="G991" s="6" t="s">
        <v>200</v>
      </c>
      <c r="H991" s="6" t="s">
        <v>133</v>
      </c>
      <c r="I991" s="6" t="s">
        <v>45</v>
      </c>
      <c r="J991" s="6" t="s">
        <v>34</v>
      </c>
      <c r="K991" s="6" t="s">
        <v>145</v>
      </c>
      <c r="L991" s="6" t="s">
        <v>1210</v>
      </c>
      <c r="M991" s="7">
        <v>23280</v>
      </c>
      <c r="N991" s="7">
        <v>23.28</v>
      </c>
      <c r="O991" s="7">
        <v>431000</v>
      </c>
      <c r="P991" t="str">
        <f t="shared" si="59"/>
        <v>Bifenthrin</v>
      </c>
      <c r="Q991" t="s">
        <v>3238</v>
      </c>
      <c r="R991" t="s">
        <v>3243</v>
      </c>
      <c r="S991">
        <f t="shared" si="58"/>
        <v>18.513745704467354</v>
      </c>
      <c r="T991" t="s">
        <v>3265</v>
      </c>
      <c r="U991" t="s">
        <v>3215</v>
      </c>
      <c r="V991" t="s">
        <v>3225</v>
      </c>
    </row>
    <row r="992" spans="1:22" ht="22" customHeight="1" x14ac:dyDescent="0.3">
      <c r="A992" s="2">
        <v>43498</v>
      </c>
      <c r="B992" s="16" t="str">
        <f t="shared" si="56"/>
        <v>February, 2019</v>
      </c>
      <c r="C992" s="16" t="str">
        <f t="shared" si="57"/>
        <v>February, 2019´</v>
      </c>
      <c r="D992" s="3" t="s">
        <v>31</v>
      </c>
      <c r="E992" s="11" t="s">
        <v>3320</v>
      </c>
      <c r="F992" s="3" t="s">
        <v>32</v>
      </c>
      <c r="G992" s="3" t="s">
        <v>200</v>
      </c>
      <c r="H992" s="3" t="s">
        <v>133</v>
      </c>
      <c r="I992" s="3" t="s">
        <v>45</v>
      </c>
      <c r="J992" s="3" t="s">
        <v>34</v>
      </c>
      <c r="K992" s="3" t="s">
        <v>145</v>
      </c>
      <c r="L992" s="3" t="s">
        <v>1211</v>
      </c>
      <c r="M992" s="4">
        <v>23180</v>
      </c>
      <c r="N992" s="4">
        <v>23.18</v>
      </c>
      <c r="O992" s="4">
        <v>429000</v>
      </c>
      <c r="P992" t="str">
        <f t="shared" si="59"/>
        <v>Bifenthrin</v>
      </c>
      <c r="Q992" t="s">
        <v>3238</v>
      </c>
      <c r="R992" t="s">
        <v>3243</v>
      </c>
      <c r="S992">
        <f t="shared" si="58"/>
        <v>18.507333908541845</v>
      </c>
      <c r="T992" t="s">
        <v>3200</v>
      </c>
      <c r="U992" t="s">
        <v>3234</v>
      </c>
      <c r="V992" t="s">
        <v>3225</v>
      </c>
    </row>
    <row r="993" spans="1:22" ht="22" customHeight="1" x14ac:dyDescent="0.3">
      <c r="A993" s="5">
        <v>43498</v>
      </c>
      <c r="B993" s="16" t="str">
        <f t="shared" si="56"/>
        <v>February, 2019</v>
      </c>
      <c r="C993" s="16" t="str">
        <f t="shared" si="57"/>
        <v>February, 2019´</v>
      </c>
      <c r="D993" s="6" t="s">
        <v>107</v>
      </c>
      <c r="E993" s="11" t="s">
        <v>3320</v>
      </c>
      <c r="F993" s="6" t="s">
        <v>56</v>
      </c>
      <c r="G993" s="6" t="s">
        <v>108</v>
      </c>
      <c r="H993" s="6" t="s">
        <v>133</v>
      </c>
      <c r="I993" s="6" t="s">
        <v>45</v>
      </c>
      <c r="J993" s="6" t="s">
        <v>34</v>
      </c>
      <c r="K993" s="6" t="s">
        <v>145</v>
      </c>
      <c r="L993" s="6" t="s">
        <v>1212</v>
      </c>
      <c r="M993" s="7">
        <v>21875</v>
      </c>
      <c r="N993" s="7">
        <v>21.88</v>
      </c>
      <c r="O993" s="7">
        <v>405000</v>
      </c>
      <c r="P993" t="str">
        <f t="shared" si="59"/>
        <v>Cyhalothrin</v>
      </c>
      <c r="Q993" t="s">
        <v>3248</v>
      </c>
      <c r="R993" t="s">
        <v>3237</v>
      </c>
      <c r="S993">
        <f t="shared" si="58"/>
        <v>18.514285714285716</v>
      </c>
      <c r="T993" t="s">
        <v>3259</v>
      </c>
      <c r="U993" t="s">
        <v>3230</v>
      </c>
      <c r="V993" t="s">
        <v>3225</v>
      </c>
    </row>
    <row r="994" spans="1:22" ht="22" customHeight="1" x14ac:dyDescent="0.3">
      <c r="A994" s="2">
        <v>43498</v>
      </c>
      <c r="B994" s="16" t="str">
        <f t="shared" si="56"/>
        <v>February, 2019</v>
      </c>
      <c r="C994" s="16" t="str">
        <f t="shared" si="57"/>
        <v>February, 2019´</v>
      </c>
      <c r="D994" s="3" t="s">
        <v>107</v>
      </c>
      <c r="E994" s="11" t="s">
        <v>3320</v>
      </c>
      <c r="F994" s="3" t="s">
        <v>56</v>
      </c>
      <c r="G994" s="3" t="s">
        <v>108</v>
      </c>
      <c r="H994" s="3" t="s">
        <v>133</v>
      </c>
      <c r="I994" s="3" t="s">
        <v>45</v>
      </c>
      <c r="J994" s="3" t="s">
        <v>34</v>
      </c>
      <c r="K994" s="3" t="s">
        <v>135</v>
      </c>
      <c r="L994" s="3" t="s">
        <v>1213</v>
      </c>
      <c r="M994" s="4">
        <v>22455</v>
      </c>
      <c r="N994" s="4">
        <v>22.45</v>
      </c>
      <c r="O994" s="4">
        <v>159000</v>
      </c>
      <c r="P994" t="str">
        <f t="shared" si="59"/>
        <v>Cyhalothrin</v>
      </c>
      <c r="Q994" t="s">
        <v>3248</v>
      </c>
      <c r="R994" t="s">
        <v>3237</v>
      </c>
      <c r="S994">
        <f t="shared" si="58"/>
        <v>7.0808283233132929</v>
      </c>
      <c r="T994" t="s">
        <v>3207</v>
      </c>
      <c r="U994" t="s">
        <v>3235</v>
      </c>
      <c r="V994" t="s">
        <v>3216</v>
      </c>
    </row>
    <row r="995" spans="1:22" ht="22" customHeight="1" x14ac:dyDescent="0.3">
      <c r="A995" s="5">
        <v>43498</v>
      </c>
      <c r="B995" s="16" t="str">
        <f t="shared" si="56"/>
        <v>February, 2019</v>
      </c>
      <c r="C995" s="16" t="str">
        <f t="shared" si="57"/>
        <v>February, 2019´</v>
      </c>
      <c r="D995" s="6" t="s">
        <v>107</v>
      </c>
      <c r="E995" s="11" t="s">
        <v>3320</v>
      </c>
      <c r="F995" s="6" t="s">
        <v>56</v>
      </c>
      <c r="G995" s="6" t="s">
        <v>108</v>
      </c>
      <c r="H995" s="6" t="s">
        <v>133</v>
      </c>
      <c r="I995" s="6" t="s">
        <v>45</v>
      </c>
      <c r="J995" s="6" t="s">
        <v>34</v>
      </c>
      <c r="K995" s="6" t="s">
        <v>1089</v>
      </c>
      <c r="L995" s="6" t="s">
        <v>1214</v>
      </c>
      <c r="M995" s="7">
        <v>72504</v>
      </c>
      <c r="N995" s="7">
        <v>72.5</v>
      </c>
      <c r="O995" s="7">
        <v>559000</v>
      </c>
      <c r="P995" t="str">
        <f t="shared" si="59"/>
        <v>Acephate</v>
      </c>
      <c r="Q995" t="s">
        <v>3230</v>
      </c>
      <c r="R995" t="s">
        <v>3243</v>
      </c>
      <c r="S995">
        <f t="shared" si="58"/>
        <v>7.7099194527198502</v>
      </c>
      <c r="T995" t="s">
        <v>3226</v>
      </c>
      <c r="U995" t="s">
        <v>3261</v>
      </c>
      <c r="V995" t="s">
        <v>3243</v>
      </c>
    </row>
    <row r="996" spans="1:22" ht="22" customHeight="1" x14ac:dyDescent="0.3">
      <c r="A996" s="2">
        <v>43498</v>
      </c>
      <c r="B996" s="16" t="str">
        <f t="shared" si="56"/>
        <v>February, 2019</v>
      </c>
      <c r="C996" s="16" t="str">
        <f t="shared" si="57"/>
        <v>February, 2019´</v>
      </c>
      <c r="D996" s="3" t="s">
        <v>31</v>
      </c>
      <c r="E996" s="11" t="s">
        <v>3320</v>
      </c>
      <c r="F996" s="3" t="s">
        <v>32</v>
      </c>
      <c r="G996" s="3" t="s">
        <v>200</v>
      </c>
      <c r="H996" s="3" t="s">
        <v>133</v>
      </c>
      <c r="I996" s="3" t="s">
        <v>45</v>
      </c>
      <c r="J996" s="3" t="s">
        <v>34</v>
      </c>
      <c r="K996" s="3" t="s">
        <v>145</v>
      </c>
      <c r="L996" s="3" t="s">
        <v>1215</v>
      </c>
      <c r="M996" s="4">
        <v>19520</v>
      </c>
      <c r="N996" s="4">
        <v>19.52</v>
      </c>
      <c r="O996" s="4">
        <v>361000</v>
      </c>
      <c r="P996" t="str">
        <f t="shared" si="59"/>
        <v>Bifenthrin</v>
      </c>
      <c r="Q996" t="s">
        <v>3238</v>
      </c>
      <c r="R996" t="s">
        <v>3243</v>
      </c>
      <c r="S996">
        <f t="shared" si="58"/>
        <v>18.493852459016395</v>
      </c>
      <c r="T996" t="s">
        <v>3250</v>
      </c>
      <c r="U996" t="s">
        <v>3248</v>
      </c>
      <c r="V996" t="s">
        <v>3237</v>
      </c>
    </row>
    <row r="997" spans="1:22" ht="22" customHeight="1" x14ac:dyDescent="0.3">
      <c r="A997" s="5">
        <v>43498</v>
      </c>
      <c r="B997" s="16" t="str">
        <f t="shared" si="56"/>
        <v>February, 2019</v>
      </c>
      <c r="C997" s="16" t="str">
        <f t="shared" si="57"/>
        <v>February, 2019´</v>
      </c>
      <c r="D997" s="6" t="s">
        <v>107</v>
      </c>
      <c r="E997" s="11" t="s">
        <v>3320</v>
      </c>
      <c r="F997" s="6" t="s">
        <v>56</v>
      </c>
      <c r="G997" s="6" t="s">
        <v>108</v>
      </c>
      <c r="H997" s="6" t="s">
        <v>133</v>
      </c>
      <c r="I997" s="6" t="s">
        <v>45</v>
      </c>
      <c r="J997" s="6" t="s">
        <v>34</v>
      </c>
      <c r="K997" s="6" t="s">
        <v>1089</v>
      </c>
      <c r="L997" s="6" t="s">
        <v>1216</v>
      </c>
      <c r="M997" s="7">
        <v>169176</v>
      </c>
      <c r="N997" s="7">
        <v>169.18</v>
      </c>
      <c r="O997" s="7">
        <v>1303000</v>
      </c>
      <c r="P997" t="str">
        <f t="shared" si="59"/>
        <v>Acephate</v>
      </c>
      <c r="Q997" t="s">
        <v>3230</v>
      </c>
      <c r="R997" t="s">
        <v>3243</v>
      </c>
      <c r="S997">
        <f t="shared" si="58"/>
        <v>7.7020381141533081</v>
      </c>
      <c r="T997" t="s">
        <v>3203</v>
      </c>
      <c r="U997" t="s">
        <v>3246</v>
      </c>
      <c r="V997" t="s">
        <v>3198</v>
      </c>
    </row>
    <row r="998" spans="1:22" ht="22" customHeight="1" x14ac:dyDescent="0.3">
      <c r="A998" s="2">
        <v>43498</v>
      </c>
      <c r="B998" s="16" t="str">
        <f t="shared" si="56"/>
        <v>February, 2019</v>
      </c>
      <c r="C998" s="16" t="str">
        <f t="shared" si="57"/>
        <v>February, 2019´</v>
      </c>
      <c r="D998" s="3" t="s">
        <v>107</v>
      </c>
      <c r="E998" s="11" t="s">
        <v>3320</v>
      </c>
      <c r="F998" s="3" t="s">
        <v>56</v>
      </c>
      <c r="G998" s="3" t="s">
        <v>108</v>
      </c>
      <c r="H998" s="3" t="s">
        <v>133</v>
      </c>
      <c r="I998" s="3" t="s">
        <v>45</v>
      </c>
      <c r="J998" s="3" t="s">
        <v>34</v>
      </c>
      <c r="K998" s="3" t="s">
        <v>145</v>
      </c>
      <c r="L998" s="3" t="s">
        <v>1213</v>
      </c>
      <c r="M998" s="4">
        <v>22455</v>
      </c>
      <c r="N998" s="4">
        <v>22.45</v>
      </c>
      <c r="O998" s="4">
        <v>415000</v>
      </c>
      <c r="P998" t="str">
        <f t="shared" si="59"/>
        <v>Cyhalothrin</v>
      </c>
      <c r="Q998" t="s">
        <v>3248</v>
      </c>
      <c r="R998" t="s">
        <v>3237</v>
      </c>
      <c r="S998">
        <f t="shared" si="58"/>
        <v>18.481407258962371</v>
      </c>
      <c r="T998" t="s">
        <v>3292</v>
      </c>
      <c r="U998" t="s">
        <v>3269</v>
      </c>
      <c r="V998" t="s">
        <v>3216</v>
      </c>
    </row>
    <row r="999" spans="1:22" ht="22" customHeight="1" x14ac:dyDescent="0.3">
      <c r="A999" s="5">
        <v>43498</v>
      </c>
      <c r="B999" s="16" t="str">
        <f t="shared" si="56"/>
        <v>February, 2019</v>
      </c>
      <c r="C999" s="16" t="str">
        <f t="shared" si="57"/>
        <v>February, 2019´</v>
      </c>
      <c r="D999" s="6" t="s">
        <v>31</v>
      </c>
      <c r="E999" s="11" t="s">
        <v>3320</v>
      </c>
      <c r="F999" s="6" t="s">
        <v>32</v>
      </c>
      <c r="G999" s="6" t="s">
        <v>131</v>
      </c>
      <c r="H999" s="6" t="s">
        <v>113</v>
      </c>
      <c r="I999" s="6" t="s">
        <v>45</v>
      </c>
      <c r="J999" s="6" t="s">
        <v>34</v>
      </c>
      <c r="K999" s="6" t="s">
        <v>1063</v>
      </c>
      <c r="L999" s="6" t="s">
        <v>1217</v>
      </c>
      <c r="M999" s="7">
        <v>14420</v>
      </c>
      <c r="N999" s="7">
        <v>14.42</v>
      </c>
      <c r="O999" s="7">
        <v>657000</v>
      </c>
      <c r="P999" t="str">
        <f t="shared" si="59"/>
        <v>Cyhalothrin</v>
      </c>
      <c r="Q999" t="s">
        <v>3248</v>
      </c>
      <c r="R999" t="s">
        <v>3237</v>
      </c>
      <c r="S999">
        <f t="shared" si="58"/>
        <v>45.561719833564496</v>
      </c>
      <c r="T999" t="s">
        <v>3292</v>
      </c>
      <c r="U999" t="s">
        <v>3269</v>
      </c>
      <c r="V999" t="s">
        <v>3216</v>
      </c>
    </row>
    <row r="1000" spans="1:22" ht="22" customHeight="1" x14ac:dyDescent="0.3">
      <c r="A1000" s="2">
        <v>43498</v>
      </c>
      <c r="B1000" s="16" t="str">
        <f t="shared" si="56"/>
        <v>February, 2019</v>
      </c>
      <c r="C1000" s="16" t="str">
        <f t="shared" si="57"/>
        <v>February, 2019´</v>
      </c>
      <c r="D1000" s="3" t="s">
        <v>31</v>
      </c>
      <c r="E1000" s="11" t="s">
        <v>3320</v>
      </c>
      <c r="F1000" s="3" t="s">
        <v>32</v>
      </c>
      <c r="G1000" s="3" t="s">
        <v>200</v>
      </c>
      <c r="H1000" s="3" t="s">
        <v>133</v>
      </c>
      <c r="I1000" s="3" t="s">
        <v>45</v>
      </c>
      <c r="J1000" s="3" t="s">
        <v>34</v>
      </c>
      <c r="K1000" s="3" t="s">
        <v>145</v>
      </c>
      <c r="L1000" s="3" t="s">
        <v>1218</v>
      </c>
      <c r="M1000" s="4">
        <v>46360</v>
      </c>
      <c r="N1000" s="4">
        <v>46.36</v>
      </c>
      <c r="O1000" s="4">
        <v>858000</v>
      </c>
      <c r="P1000" t="str">
        <f t="shared" si="59"/>
        <v>Bifenthrin</v>
      </c>
      <c r="Q1000" t="s">
        <v>3238</v>
      </c>
      <c r="R1000" t="s">
        <v>3243</v>
      </c>
      <c r="S1000">
        <f t="shared" si="58"/>
        <v>18.507333908541845</v>
      </c>
      <c r="T1000" t="s">
        <v>3260</v>
      </c>
      <c r="U1000" t="s">
        <v>3215</v>
      </c>
      <c r="V1000" t="s">
        <v>3216</v>
      </c>
    </row>
    <row r="1001" spans="1:22" ht="22" customHeight="1" x14ac:dyDescent="0.3">
      <c r="A1001" s="5">
        <v>43496</v>
      </c>
      <c r="B1001" s="16" t="str">
        <f t="shared" si="56"/>
        <v>January, 2019</v>
      </c>
      <c r="C1001" s="16" t="str">
        <f t="shared" si="57"/>
        <v>January, 2019´</v>
      </c>
      <c r="D1001" s="6" t="s">
        <v>31</v>
      </c>
      <c r="E1001" s="11" t="s">
        <v>3320</v>
      </c>
      <c r="F1001" s="6" t="s">
        <v>56</v>
      </c>
      <c r="G1001" s="6" t="s">
        <v>1123</v>
      </c>
      <c r="H1001" s="6" t="s">
        <v>122</v>
      </c>
      <c r="I1001" s="6" t="s">
        <v>45</v>
      </c>
      <c r="J1001" s="6" t="s">
        <v>34</v>
      </c>
      <c r="K1001" s="6" t="s">
        <v>704</v>
      </c>
      <c r="L1001" s="6" t="s">
        <v>1178</v>
      </c>
      <c r="M1001" s="7">
        <v>9936</v>
      </c>
      <c r="N1001" s="7">
        <v>9.94</v>
      </c>
      <c r="O1001" s="7">
        <v>211000</v>
      </c>
      <c r="P1001" t="str">
        <f>IF(ISNUMBER(SEARCH("MEPIQUAT",L1001)),"Mepiquat",IF(ISNUMBER(SEARCH("BIFENTRI",L1001)),"Bifenthrin",IF(ISNUMBER(SEARCH("YHALOTHRIN",L1001)),"Cyhalothrin","FIX IT!")))</f>
        <v>Mepiquat</v>
      </c>
      <c r="Q1001" t="s">
        <v>3215</v>
      </c>
      <c r="R1001" t="s">
        <v>3216</v>
      </c>
      <c r="S1001">
        <f t="shared" si="58"/>
        <v>21.235909822866343</v>
      </c>
      <c r="T1001" t="s">
        <v>3211</v>
      </c>
      <c r="U1001" t="s">
        <v>3270</v>
      </c>
      <c r="V1001" t="s">
        <v>3198</v>
      </c>
    </row>
    <row r="1002" spans="1:22" ht="22" customHeight="1" x14ac:dyDescent="0.3">
      <c r="A1002" s="2">
        <v>43494</v>
      </c>
      <c r="B1002" s="16" t="str">
        <f t="shared" si="56"/>
        <v>January, 2019</v>
      </c>
      <c r="C1002" s="16" t="str">
        <f t="shared" si="57"/>
        <v>January, 2019´</v>
      </c>
      <c r="D1002" s="3" t="s">
        <v>31</v>
      </c>
      <c r="E1002" s="11" t="s">
        <v>3320</v>
      </c>
      <c r="F1002" s="3" t="s">
        <v>56</v>
      </c>
      <c r="G1002" s="3" t="s">
        <v>77</v>
      </c>
      <c r="H1002" s="3" t="s">
        <v>82</v>
      </c>
      <c r="I1002" s="3" t="s">
        <v>45</v>
      </c>
      <c r="J1002" s="3" t="s">
        <v>34</v>
      </c>
      <c r="K1002" s="3" t="s">
        <v>84</v>
      </c>
      <c r="L1002" s="3" t="s">
        <v>1219</v>
      </c>
      <c r="M1002" s="4">
        <v>86636</v>
      </c>
      <c r="N1002" s="4">
        <v>86.64</v>
      </c>
      <c r="O1002" s="4">
        <v>260000</v>
      </c>
      <c r="P1002" t="str">
        <f>IF(ISNUMBER(SEARCH("BROWSER",L1002)),"Picloran",IF(ISNUMBER(SEARCH("NAVIGATOR",L1002)),"Picloran",IF(ISNUMBER(SEARCH("BIOZYME",L1002)),"Mineral Fertilizer",IF(ISNUMBER(SEARCH("K-FOL",L1002)),"Calcium Citrate",IF(ISNUMBER(SEARCH("FOLTRON",L1002)),"NPK Fertilizer",IF(ISNUMBER(SEARCH("CYHALOTHRI",L1002)),"Cyhalothrin",IF(ISNUMBER(SEARCH("ACEFATO",L1002)),"Acephate",IF(ISNUMBER(SEARCH("ACEPHATE",L1002)),"Acephate",IF(ISNUMBER(SEARCH("MICROTHIOL",L1002)),"Sulfur",IF(ISNUMBER(SEARCH("PROPICONAZOLE",L1002)),"Propiconazole",IF(ISNUMBER(SEARCH("METHOMYL",L1002)),"Methomyl",IF(ISNUMBER(SEARCH("IMIDACLOPRID",L1002)),"Imidacloprid",IF(ISNUMBER(SEARCH("ZONIC",L1002)),"Amicarbazone",IF(ISNUMBER(SEARCH("CRESCENDO",L1002)),"Triclopyr-Butyric",IF(ISNUMBER(SEARCH("IMAZETHAPYR",L1002)),"Imazethapyr",IF(ISNUMBER(SEARCH("TRICLOPYR",L1002)),"Triclopyr",IF(ISNUMBER(SEARCH("ISOPROPYLAMINE",L1002)),"Isopropylamine",IF(ISNUMBER(SEARCH("ABAMECTIM",L1002)),"Abamectin",IF(ISNUMBER(SEARCH("SPERTO",L1002)),"Bifenthrin","FIX IT!")))))))))))))))))))</f>
        <v>Isopropylamine</v>
      </c>
      <c r="Q1002" t="s">
        <v>3269</v>
      </c>
      <c r="R1002" t="s">
        <v>3216</v>
      </c>
      <c r="S1002">
        <f t="shared" si="58"/>
        <v>3.0010619142157995</v>
      </c>
      <c r="T1002" t="s">
        <v>3250</v>
      </c>
      <c r="U1002" t="s">
        <v>3248</v>
      </c>
      <c r="V1002" t="s">
        <v>3237</v>
      </c>
    </row>
    <row r="1003" spans="1:22" ht="22" customHeight="1" x14ac:dyDescent="0.3">
      <c r="A1003" s="5">
        <v>43493</v>
      </c>
      <c r="B1003" s="16" t="str">
        <f t="shared" si="56"/>
        <v>January, 2019</v>
      </c>
      <c r="C1003" s="16" t="str">
        <f t="shared" si="57"/>
        <v>January, 2019´</v>
      </c>
      <c r="D1003" s="6" t="s">
        <v>31</v>
      </c>
      <c r="E1003" s="11" t="s">
        <v>3320</v>
      </c>
      <c r="F1003" s="6" t="s">
        <v>56</v>
      </c>
      <c r="G1003" s="6" t="s">
        <v>127</v>
      </c>
      <c r="H1003" s="6" t="s">
        <v>122</v>
      </c>
      <c r="I1003" s="6" t="s">
        <v>45</v>
      </c>
      <c r="J1003" s="6" t="s">
        <v>34</v>
      </c>
      <c r="K1003" s="6" t="s">
        <v>143</v>
      </c>
      <c r="L1003" s="6" t="s">
        <v>1220</v>
      </c>
      <c r="M1003" s="7">
        <v>21400</v>
      </c>
      <c r="N1003" s="7">
        <v>21.4</v>
      </c>
      <c r="O1003" s="7">
        <v>192000</v>
      </c>
      <c r="P1003" t="str">
        <f>IF(ISNUMBER(SEARCH("BROWSER",L1003)),"Picloran",IF(ISNUMBER(SEARCH("NAVIGATOR",L1003)),"Picloran",IF(ISNUMBER(SEARCH("BIOZYME",L1003)),"Mineral Fertilizer",IF(ISNUMBER(SEARCH("K-FOL",L1003)),"Calcium Citrate",IF(ISNUMBER(SEARCH("FOLTRON",L1003)),"NPK Fertilizer",IF(ISNUMBER(SEARCH("CYHALOTHRI",L1003)),"Cyhalothrin",IF(ISNUMBER(SEARCH("ACEFATO",L1003)),"Acephate",IF(ISNUMBER(SEARCH("ACEPHATE",L1003)),"Acephate",IF(ISNUMBER(SEARCH("MICROTHIOL",L1003)),"Sulfur",IF(ISNUMBER(SEARCH("PROPICONAZOLE",L1003)),"Propiconazole",IF(ISNUMBER(SEARCH("METHOMYL",L1003)),"Methomyl",IF(ISNUMBER(SEARCH("IMIDACLOPRID",L1003)),"Imidacloprid",IF(ISNUMBER(SEARCH("ZONIC",L1003)),"Amicarbazone",IF(ISNUMBER(SEARCH("CRESCENDO",L1003)),"Triclopyr-Butyric",IF(ISNUMBER(SEARCH("IMAZETHAPYR",L1003)),"Imazethapyr",IF(ISNUMBER(SEARCH("TRICLOPYR",L1003)),"Triclopyr",IF(ISNUMBER(SEARCH("ISOPROPYLAMINE",L1003)),"Isopropylamine",IF(ISNUMBER(SEARCH("ABAMECTIM",L1003)),"Abamectin",IF(ISNUMBER(SEARCH("SPERTO",L1003)),"Bifenthrin","FIX IT!")))))))))))))))))))</f>
        <v>Methomyl</v>
      </c>
      <c r="Q1003" t="s">
        <v>3215</v>
      </c>
      <c r="R1003" t="s">
        <v>3243</v>
      </c>
      <c r="S1003">
        <f t="shared" si="58"/>
        <v>8.9719626168224291</v>
      </c>
      <c r="T1003" t="s">
        <v>3211</v>
      </c>
      <c r="U1003" t="s">
        <v>3270</v>
      </c>
      <c r="V1003" t="s">
        <v>3198</v>
      </c>
    </row>
    <row r="1004" spans="1:22" ht="22" customHeight="1" x14ac:dyDescent="0.3">
      <c r="A1004" s="2">
        <v>43493</v>
      </c>
      <c r="B1004" s="16" t="str">
        <f t="shared" si="56"/>
        <v>January, 2019</v>
      </c>
      <c r="C1004" s="16" t="str">
        <f t="shared" si="57"/>
        <v>January, 2019´</v>
      </c>
      <c r="D1004" s="3" t="s">
        <v>31</v>
      </c>
      <c r="E1004" s="11" t="s">
        <v>3320</v>
      </c>
      <c r="F1004" s="3" t="s">
        <v>56</v>
      </c>
      <c r="G1004" s="3" t="s">
        <v>385</v>
      </c>
      <c r="H1004" s="3" t="s">
        <v>122</v>
      </c>
      <c r="I1004" s="3" t="s">
        <v>45</v>
      </c>
      <c r="J1004" s="3" t="s">
        <v>34</v>
      </c>
      <c r="K1004" s="3" t="s">
        <v>207</v>
      </c>
      <c r="L1004" s="3" t="s">
        <v>1221</v>
      </c>
      <c r="M1004" s="4">
        <v>20120</v>
      </c>
      <c r="N1004" s="4">
        <v>20.12</v>
      </c>
      <c r="O1004" s="4">
        <v>90300</v>
      </c>
      <c r="P1004" t="s">
        <v>3209</v>
      </c>
      <c r="Q1004" t="s">
        <v>3215</v>
      </c>
      <c r="R1004" t="s">
        <v>3198</v>
      </c>
      <c r="S1004">
        <f t="shared" si="58"/>
        <v>4.4880715705765404</v>
      </c>
      <c r="T1004" t="s">
        <v>3200</v>
      </c>
      <c r="U1004" t="s">
        <v>3234</v>
      </c>
      <c r="V1004" t="s">
        <v>3225</v>
      </c>
    </row>
    <row r="1005" spans="1:22" ht="22" customHeight="1" x14ac:dyDescent="0.3">
      <c r="A1005" s="5">
        <v>43492</v>
      </c>
      <c r="B1005" s="16" t="str">
        <f t="shared" si="56"/>
        <v>January, 2019</v>
      </c>
      <c r="C1005" s="16" t="str">
        <f t="shared" si="57"/>
        <v>January, 2019´</v>
      </c>
      <c r="D1005" s="6" t="s">
        <v>31</v>
      </c>
      <c r="E1005" s="11" t="s">
        <v>3320</v>
      </c>
      <c r="F1005" s="6" t="s">
        <v>32</v>
      </c>
      <c r="G1005" s="6" t="s">
        <v>131</v>
      </c>
      <c r="H1005" s="6" t="s">
        <v>113</v>
      </c>
      <c r="I1005" s="6" t="s">
        <v>45</v>
      </c>
      <c r="J1005" s="6" t="s">
        <v>34</v>
      </c>
      <c r="K1005" s="6" t="s">
        <v>145</v>
      </c>
      <c r="L1005" s="6" t="s">
        <v>1222</v>
      </c>
      <c r="M1005" s="7">
        <v>8100</v>
      </c>
      <c r="N1005" s="7">
        <v>8.1</v>
      </c>
      <c r="O1005" s="7">
        <v>144000</v>
      </c>
      <c r="P1005" t="str">
        <f>IF(ISNUMBER(SEARCH("BIORISK",L1005)),"Fertilizer",IF(ISNUMBER(SEARCH("DIFLUBENZURON",L1005)),"Diflubenzuron",IF(ISNUMBER(SEARCH("K-TIONIC",L1005)),"Fulvic Acids Fertilizers",IF(ISNUMBER(SEARCH("INICIATE",L1005)),"Fipronil",IF(ISNUMBER(SEARCH("FIPRONIL",L1005)),"Fipronil",IF(ISNUMBER(SEARCH("STAGE",L1005)),"Clomazone",IF(ISNUMBER(SEARCH("CLOMAZONE",L1005)),"Clomazone",IF(ISNUMBER(SEARCH("UNIMARK",L1005)),"Metribuzin",IF(ISNUMBER(SEARCH("RIBUZIN",L1005)),"Metribuzin",IF(ISNUMBER(SEARCH("UNITOP",L1005)),"Not Identified","FIX IT!"))))))))))</f>
        <v>Fipronil</v>
      </c>
      <c r="Q1005" t="s">
        <v>3261</v>
      </c>
      <c r="R1005" t="s">
        <v>3243</v>
      </c>
      <c r="S1005">
        <f t="shared" si="58"/>
        <v>17.777777777777779</v>
      </c>
      <c r="T1005" t="s">
        <v>3250</v>
      </c>
      <c r="U1005" t="s">
        <v>3248</v>
      </c>
      <c r="V1005" t="s">
        <v>3237</v>
      </c>
    </row>
    <row r="1006" spans="1:22" ht="22" customHeight="1" x14ac:dyDescent="0.3">
      <c r="A1006" s="2">
        <v>43490</v>
      </c>
      <c r="B1006" s="16" t="str">
        <f t="shared" si="56"/>
        <v>January, 2019</v>
      </c>
      <c r="C1006" s="16" t="str">
        <f t="shared" si="57"/>
        <v>January, 2019´</v>
      </c>
      <c r="D1006" s="3" t="s">
        <v>31</v>
      </c>
      <c r="E1006" s="11" t="s">
        <v>3320</v>
      </c>
      <c r="F1006" s="3" t="s">
        <v>32</v>
      </c>
      <c r="G1006" s="3" t="s">
        <v>903</v>
      </c>
      <c r="H1006" s="3" t="s">
        <v>113</v>
      </c>
      <c r="I1006" s="3" t="s">
        <v>45</v>
      </c>
      <c r="J1006" s="3" t="s">
        <v>34</v>
      </c>
      <c r="K1006" s="3" t="s">
        <v>95</v>
      </c>
      <c r="L1006" s="3" t="s">
        <v>1223</v>
      </c>
      <c r="M1006" s="4">
        <v>194000</v>
      </c>
      <c r="N1006" s="4">
        <v>194</v>
      </c>
      <c r="O1006" s="4">
        <v>593000</v>
      </c>
      <c r="P1006" t="s">
        <v>3209</v>
      </c>
      <c r="Q1006" t="s">
        <v>3215</v>
      </c>
      <c r="R1006" t="s">
        <v>3198</v>
      </c>
      <c r="S1006">
        <f t="shared" si="58"/>
        <v>3.0567010309278349</v>
      </c>
      <c r="T1006" t="s">
        <v>3200</v>
      </c>
      <c r="U1006" t="s">
        <v>3234</v>
      </c>
      <c r="V1006" t="s">
        <v>3225</v>
      </c>
    </row>
    <row r="1007" spans="1:22" ht="22" customHeight="1" x14ac:dyDescent="0.3">
      <c r="A1007" s="5">
        <v>43489</v>
      </c>
      <c r="B1007" s="16" t="str">
        <f t="shared" si="56"/>
        <v>January, 2019</v>
      </c>
      <c r="C1007" s="16" t="str">
        <f t="shared" si="57"/>
        <v>January, 2019´</v>
      </c>
      <c r="D1007" s="6" t="s">
        <v>31</v>
      </c>
      <c r="E1007" s="11" t="s">
        <v>3320</v>
      </c>
      <c r="F1007" s="6" t="s">
        <v>56</v>
      </c>
      <c r="G1007" s="6" t="s">
        <v>127</v>
      </c>
      <c r="H1007" s="6" t="s">
        <v>122</v>
      </c>
      <c r="I1007" s="6" t="s">
        <v>45</v>
      </c>
      <c r="J1007" s="6" t="s">
        <v>34</v>
      </c>
      <c r="K1007" s="6" t="s">
        <v>143</v>
      </c>
      <c r="L1007" s="6" t="s">
        <v>1224</v>
      </c>
      <c r="M1007" s="7">
        <v>21400</v>
      </c>
      <c r="N1007" s="7">
        <v>21.4</v>
      </c>
      <c r="O1007" s="7">
        <v>192000</v>
      </c>
      <c r="P1007" t="str">
        <f>IF(ISNUMBER(SEARCH("BROWSER",L1007)),"Picloran",IF(ISNUMBER(SEARCH("NAVIGATOR",L1007)),"Picloran",IF(ISNUMBER(SEARCH("BIOZYME",L1007)),"Mineral Fertilizer",IF(ISNUMBER(SEARCH("K-FOL",L1007)),"Calcium Citrate",IF(ISNUMBER(SEARCH("FOLTRON",L1007)),"NPK Fertilizer",IF(ISNUMBER(SEARCH("CYHALOTHRI",L1007)),"Cyhalothrin",IF(ISNUMBER(SEARCH("ACEFATO",L1007)),"Acephate",IF(ISNUMBER(SEARCH("ACEPHATE",L1007)),"Acephate",IF(ISNUMBER(SEARCH("MICROTHIOL",L1007)),"Sulfur",IF(ISNUMBER(SEARCH("PROPICONAZOLE",L1007)),"Propiconazole",IF(ISNUMBER(SEARCH("METHOMYL",L1007)),"Methomyl",IF(ISNUMBER(SEARCH("IMIDACLOPRID",L1007)),"Imidacloprid",IF(ISNUMBER(SEARCH("ZONIC",L1007)),"Amicarbazone",IF(ISNUMBER(SEARCH("CRESCENDO",L1007)),"Triclopyr-Butyric",IF(ISNUMBER(SEARCH("IMAZETHAPYR",L1007)),"Imazethapyr",IF(ISNUMBER(SEARCH("TRICLOPYR",L1007)),"Triclopyr",IF(ISNUMBER(SEARCH("ISOPROPYLAMINE",L1007)),"Isopropylamine",IF(ISNUMBER(SEARCH("ABAMECTIM",L1007)),"Abamectin",IF(ISNUMBER(SEARCH("SPERTO",L1007)),"Bifenthrin","FIX IT!")))))))))))))))))))</f>
        <v>Methomyl</v>
      </c>
      <c r="Q1007" t="s">
        <v>3215</v>
      </c>
      <c r="R1007" t="s">
        <v>3243</v>
      </c>
      <c r="S1007">
        <f t="shared" si="58"/>
        <v>8.9719626168224291</v>
      </c>
      <c r="T1007" t="s">
        <v>3203</v>
      </c>
      <c r="U1007" t="s">
        <v>3246</v>
      </c>
      <c r="V1007" t="s">
        <v>3198</v>
      </c>
    </row>
    <row r="1008" spans="1:22" ht="22" customHeight="1" x14ac:dyDescent="0.3">
      <c r="A1008" s="2">
        <v>43489</v>
      </c>
      <c r="B1008" s="16" t="str">
        <f t="shared" si="56"/>
        <v>January, 2019</v>
      </c>
      <c r="C1008" s="16" t="str">
        <f t="shared" si="57"/>
        <v>January, 2019´</v>
      </c>
      <c r="D1008" s="3" t="s">
        <v>31</v>
      </c>
      <c r="E1008" s="11" t="s">
        <v>3320</v>
      </c>
      <c r="F1008" s="3" t="s">
        <v>56</v>
      </c>
      <c r="G1008" s="3" t="s">
        <v>244</v>
      </c>
      <c r="H1008" s="3" t="s">
        <v>474</v>
      </c>
      <c r="I1008" s="3" t="s">
        <v>45</v>
      </c>
      <c r="J1008" s="3" t="s">
        <v>34</v>
      </c>
      <c r="K1008" s="3" t="s">
        <v>187</v>
      </c>
      <c r="L1008" s="3" t="s">
        <v>1225</v>
      </c>
      <c r="M1008" s="4">
        <v>73200</v>
      </c>
      <c r="N1008" s="4">
        <v>73.2</v>
      </c>
      <c r="O1008" s="4">
        <v>760000</v>
      </c>
      <c r="P1008" t="str">
        <f>IF(ISNUMBER(SEARCH("GLIFOSATO",L1008)),"Glyphosate",IF(ISNUMBER(SEARCH("TRICLON",L1008)),"Triclopyr",IF(ISNUMBER(SEARCH("ABAMECTIN",L1008)),"Abamectin",IF(ISNUMBER(SEARCH("ANCOSAR",L1008)),"Sodium Hydrogen Methylarsonate",IF(ISNUMBER(SEARCH("PERITO",L1008)),"Acephate","FIX IT!")))))</f>
        <v>Sodium Hydrogen Methylarsonate</v>
      </c>
      <c r="Q1008" t="s">
        <v>3281</v>
      </c>
      <c r="R1008" t="s">
        <v>3198</v>
      </c>
      <c r="S1008">
        <f t="shared" si="58"/>
        <v>10.382513661202186</v>
      </c>
      <c r="T1008" t="s">
        <v>3292</v>
      </c>
      <c r="U1008" t="s">
        <v>3269</v>
      </c>
      <c r="V1008" t="s">
        <v>3216</v>
      </c>
    </row>
    <row r="1009" spans="1:22" ht="22" customHeight="1" x14ac:dyDescent="0.3">
      <c r="A1009" s="5">
        <v>43485</v>
      </c>
      <c r="B1009" s="16" t="str">
        <f t="shared" si="56"/>
        <v>January, 2019</v>
      </c>
      <c r="C1009" s="16" t="str">
        <f t="shared" si="57"/>
        <v>January, 2019´</v>
      </c>
      <c r="D1009" s="6" t="s">
        <v>31</v>
      </c>
      <c r="E1009" s="11" t="s">
        <v>3320</v>
      </c>
      <c r="F1009" s="6" t="s">
        <v>56</v>
      </c>
      <c r="G1009" s="6" t="s">
        <v>730</v>
      </c>
      <c r="H1009" s="6" t="s">
        <v>122</v>
      </c>
      <c r="I1009" s="6" t="s">
        <v>45</v>
      </c>
      <c r="J1009" s="6" t="s">
        <v>34</v>
      </c>
      <c r="K1009" s="6" t="s">
        <v>704</v>
      </c>
      <c r="L1009" s="6" t="s">
        <v>1226</v>
      </c>
      <c r="M1009" s="7">
        <v>29200</v>
      </c>
      <c r="N1009" s="7">
        <v>29.2</v>
      </c>
      <c r="O1009" s="7">
        <v>619000</v>
      </c>
      <c r="P1009" t="str">
        <f>IF(ISNUMBER(SEARCH("MEPIQUAT",L1009)),"Mepiquat",IF(ISNUMBER(SEARCH("BIFENTRI",L1009)),"Bifenthrin",IF(ISNUMBER(SEARCH("YHALOTHRIN",L1009)),"Cyhalothrin","FIX IT!")))</f>
        <v>Mepiquat</v>
      </c>
      <c r="Q1009" t="s">
        <v>3215</v>
      </c>
      <c r="R1009" t="s">
        <v>3216</v>
      </c>
      <c r="S1009">
        <f t="shared" si="58"/>
        <v>21.198630136986303</v>
      </c>
      <c r="T1009" t="s">
        <v>3292</v>
      </c>
      <c r="U1009" t="s">
        <v>3269</v>
      </c>
      <c r="V1009" t="s">
        <v>3216</v>
      </c>
    </row>
    <row r="1010" spans="1:22" ht="22" customHeight="1" x14ac:dyDescent="0.3">
      <c r="A1010" s="2">
        <v>43484</v>
      </c>
      <c r="B1010" s="16" t="str">
        <f t="shared" si="56"/>
        <v>January, 2019</v>
      </c>
      <c r="C1010" s="16" t="str">
        <f t="shared" si="57"/>
        <v>January, 2019´</v>
      </c>
      <c r="D1010" s="3" t="s">
        <v>31</v>
      </c>
      <c r="E1010" s="11" t="s">
        <v>3320</v>
      </c>
      <c r="F1010" s="3" t="s">
        <v>56</v>
      </c>
      <c r="G1010" s="3" t="s">
        <v>634</v>
      </c>
      <c r="H1010" s="3" t="s">
        <v>133</v>
      </c>
      <c r="I1010" s="3" t="s">
        <v>45</v>
      </c>
      <c r="J1010" s="3" t="s">
        <v>34</v>
      </c>
      <c r="K1010" s="3" t="s">
        <v>1089</v>
      </c>
      <c r="L1010" s="3" t="s">
        <v>1227</v>
      </c>
      <c r="M1010" s="4">
        <v>48336</v>
      </c>
      <c r="N1010" s="4">
        <v>48.34</v>
      </c>
      <c r="O1010" s="4">
        <v>452000</v>
      </c>
      <c r="P1010" t="str">
        <f>IF(ISNUMBER(SEARCH("BROWSER",L1010)),"Picloran",IF(ISNUMBER(SEARCH("NAVIGATOR",L1010)),"Picloran",IF(ISNUMBER(SEARCH("BIOZYME",L1010)),"Mineral Fertilizer",IF(ISNUMBER(SEARCH("K-FOL",L1010)),"Calcium Citrate",IF(ISNUMBER(SEARCH("FOLTRON",L1010)),"NPK Fertilizer",IF(ISNUMBER(SEARCH("CYHALOTHRI",L1010)),"Cyhalothrin",IF(ISNUMBER(SEARCH("ACEFATO",L1010)),"Acephate",IF(ISNUMBER(SEARCH("ACEPHATE",L1010)),"Acephate",IF(ISNUMBER(SEARCH("MICROTHIOL",L1010)),"Sulfur",IF(ISNUMBER(SEARCH("PROPICONAZOLE",L1010)),"Propiconazole",IF(ISNUMBER(SEARCH("METHOMYL",L1010)),"Methomyl",IF(ISNUMBER(SEARCH("IMIDACLOPRID",L1010)),"Imidacloprid",IF(ISNUMBER(SEARCH("ZONIC",L1010)),"Amicarbazone",IF(ISNUMBER(SEARCH("CRESCENDO",L1010)),"Triclopyr-Butyric",IF(ISNUMBER(SEARCH("IMAZETHAPYR",L1010)),"Imazethapyr",IF(ISNUMBER(SEARCH("TRICLOPYR",L1010)),"Triclopyr",IF(ISNUMBER(SEARCH("ISOPROPYLAMINE",L1010)),"Isopropylamine",IF(ISNUMBER(SEARCH("ABAMECTIM",L1010)),"Abamectin",IF(ISNUMBER(SEARCH("SPERTO",L1010)),"Bifenthrin","FIX IT!")))))))))))))))))))</f>
        <v>Acephate</v>
      </c>
      <c r="Q1010" t="s">
        <v>3230</v>
      </c>
      <c r="R1010" t="s">
        <v>3243</v>
      </c>
      <c r="S1010">
        <f t="shared" si="58"/>
        <v>9.3512082092022517</v>
      </c>
      <c r="T1010" t="s">
        <v>3297</v>
      </c>
      <c r="U1010" t="s">
        <v>3281</v>
      </c>
      <c r="V1010" t="s">
        <v>3198</v>
      </c>
    </row>
    <row r="1011" spans="1:22" ht="22" customHeight="1" x14ac:dyDescent="0.3">
      <c r="A1011" s="5">
        <v>43484</v>
      </c>
      <c r="B1011" s="16" t="str">
        <f t="shared" si="56"/>
        <v>January, 2019</v>
      </c>
      <c r="C1011" s="16" t="str">
        <f t="shared" si="57"/>
        <v>January, 2019´</v>
      </c>
      <c r="D1011" s="6" t="s">
        <v>31</v>
      </c>
      <c r="E1011" s="11" t="s">
        <v>3320</v>
      </c>
      <c r="F1011" s="6" t="s">
        <v>32</v>
      </c>
      <c r="G1011" s="6" t="s">
        <v>200</v>
      </c>
      <c r="H1011" s="6" t="s">
        <v>133</v>
      </c>
      <c r="I1011" s="6" t="s">
        <v>45</v>
      </c>
      <c r="J1011" s="6" t="s">
        <v>34</v>
      </c>
      <c r="K1011" s="6" t="s">
        <v>145</v>
      </c>
      <c r="L1011" s="6" t="s">
        <v>1228</v>
      </c>
      <c r="M1011" s="7">
        <v>39040</v>
      </c>
      <c r="N1011" s="7">
        <v>39.04</v>
      </c>
      <c r="O1011" s="7">
        <v>693000</v>
      </c>
      <c r="P1011" t="str">
        <f>IF(ISNUMBER(SEARCH("IMAZETAPYR",L1011)),"Imazetapyr",IF(ISNUMBER(SEARCH("VITAVAX",L1011)),"Carboxin",IF(ISNUMBER(SEARCH("CARBOXIN",L1011)),"Carboxin",IF(ISNUMBER(SEARCH("CONDAX",L1011)),"Imazetapyr",IF(ISNUMBER(SEARCH("CLETHODIM",L1011)),"Clethodim",IF(ISNUMBER(SEARCH("JACARE",L1011)),"2,4-D Acid",IF(ISNUMBER(SEARCH("LEOPARD",L1011)),"Picloram",IF(ISNUMBER(SEARCH("ZOXYSTROBIN",L1011)),"Azoxystrobin",IF(ISNUMBER(SEARCH("MANCOZEB",L1011)),"Mancozeb",IF(ISNUMBER(SEARCH("AZOXYS",L1011)),"Azoxystrobin",IF(ISNUMBER(SEARCH("FIPRON",L1011)),"Fipronil",IF(ISNUMBER(SEARCH("ACEF",L1011)),"Acephate",IF(ISNUMBER(SEARCH("ACETAMIPRID",L1011)),"Acetamiprid",IF(ISNUMBER(SEARCH("ALUMINIUM PHOSPHIDE",L1011)),"Aluminium Phosphide",IF(ISNUMBER(SEARCH("RANMAN",L1011)),"Cyazofamid",IF(ISNUMBER(SEARCH("BIFENTRINA",L1011)),"Bifenthrin","FIX IT!"))))))))))))))))</f>
        <v>Acetamiprid</v>
      </c>
      <c r="Q1011" t="s">
        <v>3234</v>
      </c>
      <c r="R1011" t="s">
        <v>3243</v>
      </c>
      <c r="S1011">
        <f t="shared" si="58"/>
        <v>17.751024590163933</v>
      </c>
      <c r="T1011" t="s">
        <v>3203</v>
      </c>
      <c r="U1011" t="s">
        <v>3246</v>
      </c>
      <c r="V1011" t="s">
        <v>3198</v>
      </c>
    </row>
    <row r="1012" spans="1:22" ht="22" customHeight="1" x14ac:dyDescent="0.3">
      <c r="A1012" s="2">
        <v>43484</v>
      </c>
      <c r="B1012" s="16" t="str">
        <f t="shared" si="56"/>
        <v>January, 2019</v>
      </c>
      <c r="C1012" s="16" t="str">
        <f t="shared" si="57"/>
        <v>January, 2019´</v>
      </c>
      <c r="D1012" s="3" t="s">
        <v>31</v>
      </c>
      <c r="E1012" s="11" t="s">
        <v>3320</v>
      </c>
      <c r="F1012" s="3" t="s">
        <v>32</v>
      </c>
      <c r="G1012" s="3" t="s">
        <v>131</v>
      </c>
      <c r="H1012" s="3" t="s">
        <v>113</v>
      </c>
      <c r="I1012" s="3" t="s">
        <v>45</v>
      </c>
      <c r="J1012" s="3" t="s">
        <v>34</v>
      </c>
      <c r="K1012" s="3" t="s">
        <v>145</v>
      </c>
      <c r="L1012" s="3" t="s">
        <v>1229</v>
      </c>
      <c r="M1012" s="4">
        <v>8100</v>
      </c>
      <c r="N1012" s="4">
        <v>8.1</v>
      </c>
      <c r="O1012" s="4">
        <v>144000</v>
      </c>
      <c r="P1012" t="str">
        <f>IF(ISNUMBER(SEARCH("BIORISK",L1012)),"Fertilizer",IF(ISNUMBER(SEARCH("DIFLUBENZURON",L1012)),"Diflubenzuron",IF(ISNUMBER(SEARCH("K-TIONIC",L1012)),"Fulvic Acids Fertilizers",IF(ISNUMBER(SEARCH("INICIATE",L1012)),"Fipronil",IF(ISNUMBER(SEARCH("FIPRONIL",L1012)),"Fipronil",IF(ISNUMBER(SEARCH("STAGE",L1012)),"Clomazone",IF(ISNUMBER(SEARCH("CLOMAZONE",L1012)),"Clomazone",IF(ISNUMBER(SEARCH("UNIMARK",L1012)),"Metribuzin",IF(ISNUMBER(SEARCH("RIBUZIN",L1012)),"Metribuzin",IF(ISNUMBER(SEARCH("UNITOP",L1012)),"Not Identified","FIX IT!"))))))))))</f>
        <v>Fipronil</v>
      </c>
      <c r="Q1012" t="s">
        <v>3261</v>
      </c>
      <c r="R1012" t="s">
        <v>3243</v>
      </c>
      <c r="S1012">
        <f t="shared" si="58"/>
        <v>17.777777777777779</v>
      </c>
      <c r="T1012" t="s">
        <v>3304</v>
      </c>
      <c r="U1012" t="s">
        <v>3281</v>
      </c>
      <c r="V1012" t="s">
        <v>3198</v>
      </c>
    </row>
    <row r="1013" spans="1:22" ht="22" customHeight="1" x14ac:dyDescent="0.3">
      <c r="A1013" s="5">
        <v>43484</v>
      </c>
      <c r="B1013" s="16" t="str">
        <f t="shared" si="56"/>
        <v>January, 2019</v>
      </c>
      <c r="C1013" s="16" t="str">
        <f t="shared" si="57"/>
        <v>January, 2019´</v>
      </c>
      <c r="D1013" s="6" t="s">
        <v>31</v>
      </c>
      <c r="E1013" s="11" t="s">
        <v>3320</v>
      </c>
      <c r="F1013" s="6" t="s">
        <v>56</v>
      </c>
      <c r="G1013" s="6" t="s">
        <v>903</v>
      </c>
      <c r="H1013" s="6" t="s">
        <v>133</v>
      </c>
      <c r="I1013" s="6" t="s">
        <v>45</v>
      </c>
      <c r="J1013" s="6" t="s">
        <v>34</v>
      </c>
      <c r="K1013" s="6" t="s">
        <v>203</v>
      </c>
      <c r="L1013" s="6" t="s">
        <v>1169</v>
      </c>
      <c r="M1013" s="7">
        <v>22450</v>
      </c>
      <c r="N1013" s="7">
        <v>22.45</v>
      </c>
      <c r="O1013" s="7">
        <v>399000</v>
      </c>
      <c r="P1013" t="str">
        <f>IF(ISNUMBER(SEARCH("BROWSER",L1013)),"Picloran",IF(ISNUMBER(SEARCH("NAVIGATOR",L1013)),"Picloran",IF(ISNUMBER(SEARCH("BIOZYME",L1013)),"Mineral Fertilizer",IF(ISNUMBER(SEARCH("K-FOL",L1013)),"Calcium Citrate",IF(ISNUMBER(SEARCH("FOLTRON",L1013)),"NPK Fertilizer",IF(ISNUMBER(SEARCH("CYHALOTHRI",L1013)),"Cyhalothrin",IF(ISNUMBER(SEARCH("ACEFATO",L1013)),"Acephate",IF(ISNUMBER(SEARCH("ACEPHATE",L1013)),"Acephate",IF(ISNUMBER(SEARCH("MICROTHIOL",L1013)),"Sulfur",IF(ISNUMBER(SEARCH("PROPICONAZOLE",L1013)),"Propiconazole",IF(ISNUMBER(SEARCH("METHOMYL",L1013)),"Methomyl",IF(ISNUMBER(SEARCH("IMIDACLOPRID",L1013)),"Imidacloprid",IF(ISNUMBER(SEARCH("ZONIC",L1013)),"Amicarbazone",IF(ISNUMBER(SEARCH("CRESCENDO",L1013)),"Triclopyr-Butyric",IF(ISNUMBER(SEARCH("IMAZETHAPYR",L1013)),"Imazethapyr",IF(ISNUMBER(SEARCH("TRICLOPYR",L1013)),"Triclopyr",IF(ISNUMBER(SEARCH("ISOPROPYLAMINE",L1013)),"Isopropylamine",IF(ISNUMBER(SEARCH("ABAMECTIM",L1013)),"Abamectin",IF(ISNUMBER(SEARCH("SPERTO",L1013)),"Bifenthrin","FIX IT!")))))))))))))))))))</f>
        <v>Acephate</v>
      </c>
      <c r="Q1013" t="s">
        <v>3230</v>
      </c>
      <c r="R1013" t="s">
        <v>3243</v>
      </c>
      <c r="S1013">
        <f t="shared" si="58"/>
        <v>17.772828507795101</v>
      </c>
      <c r="T1013" t="s">
        <v>3203</v>
      </c>
      <c r="U1013" t="s">
        <v>3246</v>
      </c>
      <c r="V1013" t="s">
        <v>3198</v>
      </c>
    </row>
    <row r="1014" spans="1:22" ht="22" customHeight="1" x14ac:dyDescent="0.3">
      <c r="A1014" s="2">
        <v>43484</v>
      </c>
      <c r="B1014" s="16" t="str">
        <f t="shared" si="56"/>
        <v>January, 2019</v>
      </c>
      <c r="C1014" s="16" t="str">
        <f t="shared" si="57"/>
        <v>January, 2019´</v>
      </c>
      <c r="D1014" s="3" t="s">
        <v>31</v>
      </c>
      <c r="E1014" s="11" t="s">
        <v>3320</v>
      </c>
      <c r="F1014" s="3" t="s">
        <v>32</v>
      </c>
      <c r="G1014" s="3" t="s">
        <v>200</v>
      </c>
      <c r="H1014" s="3" t="s">
        <v>133</v>
      </c>
      <c r="I1014" s="3" t="s">
        <v>45</v>
      </c>
      <c r="J1014" s="3" t="s">
        <v>34</v>
      </c>
      <c r="K1014" s="3" t="s">
        <v>187</v>
      </c>
      <c r="L1014" s="3" t="s">
        <v>1230</v>
      </c>
      <c r="M1014" s="4">
        <v>60840</v>
      </c>
      <c r="N1014" s="4">
        <v>60.84</v>
      </c>
      <c r="O1014" s="4">
        <v>392000</v>
      </c>
      <c r="P1014" t="s">
        <v>3203</v>
      </c>
      <c r="Q1014" t="str">
        <f>VLOOKUP(P1014,T:V,2,FALSE)</f>
        <v>Stage</v>
      </c>
      <c r="R1014" t="str">
        <f>VLOOKUP(Q1014,U:W,2,FALSE)</f>
        <v>Herbicide</v>
      </c>
      <c r="S1014">
        <f t="shared" si="58"/>
        <v>6.4431295200525973</v>
      </c>
      <c r="T1014" t="s">
        <v>3205</v>
      </c>
      <c r="U1014" t="s">
        <v>3238</v>
      </c>
      <c r="V1014" t="s">
        <v>3225</v>
      </c>
    </row>
    <row r="1015" spans="1:22" ht="22" customHeight="1" x14ac:dyDescent="0.3">
      <c r="A1015" s="5">
        <v>43484</v>
      </c>
      <c r="B1015" s="16" t="str">
        <f t="shared" si="56"/>
        <v>January, 2019</v>
      </c>
      <c r="C1015" s="16" t="str">
        <f t="shared" si="57"/>
        <v>January, 2019´</v>
      </c>
      <c r="D1015" s="6" t="s">
        <v>31</v>
      </c>
      <c r="E1015" s="11" t="s">
        <v>3320</v>
      </c>
      <c r="F1015" s="6" t="s">
        <v>56</v>
      </c>
      <c r="G1015" s="6" t="s">
        <v>634</v>
      </c>
      <c r="H1015" s="6" t="s">
        <v>113</v>
      </c>
      <c r="I1015" s="6" t="s">
        <v>45</v>
      </c>
      <c r="J1015" s="6" t="s">
        <v>34</v>
      </c>
      <c r="K1015" s="6" t="s">
        <v>1089</v>
      </c>
      <c r="L1015" s="6" t="s">
        <v>1231</v>
      </c>
      <c r="M1015" s="7">
        <v>145132</v>
      </c>
      <c r="N1015" s="7">
        <v>145.13</v>
      </c>
      <c r="O1015" s="7">
        <v>1358000</v>
      </c>
      <c r="P1015" t="str">
        <f>IF(ISNUMBER(SEARCH("BROWSER",L1015)),"Picloran",IF(ISNUMBER(SEARCH("NAVIGATOR",L1015)),"Picloran",IF(ISNUMBER(SEARCH("BIOZYME",L1015)),"Mineral Fertilizer",IF(ISNUMBER(SEARCH("K-FOL",L1015)),"Calcium Citrate",IF(ISNUMBER(SEARCH("FOLTRON",L1015)),"NPK Fertilizer",IF(ISNUMBER(SEARCH("CYHALOTHRI",L1015)),"Cyhalothrin",IF(ISNUMBER(SEARCH("ACEFATO",L1015)),"Acephate",IF(ISNUMBER(SEARCH("ACEPHATE",L1015)),"Acephate",IF(ISNUMBER(SEARCH("MICROTHIOL",L1015)),"Sulfur",IF(ISNUMBER(SEARCH("PROPICONAZOLE",L1015)),"Propiconazole",IF(ISNUMBER(SEARCH("METHOMYL",L1015)),"Methomyl",IF(ISNUMBER(SEARCH("IMIDACLOPRID",L1015)),"Imidacloprid",IF(ISNUMBER(SEARCH("ZONIC",L1015)),"Amicarbazone",IF(ISNUMBER(SEARCH("CRESCENDO",L1015)),"Triclopyr-Butyric",IF(ISNUMBER(SEARCH("IMAZETHAPYR",L1015)),"Imazethapyr",IF(ISNUMBER(SEARCH("TRICLOPYR",L1015)),"Triclopyr",IF(ISNUMBER(SEARCH("ISOPROPYLAMINE",L1015)),"Isopropylamine",IF(ISNUMBER(SEARCH("ABAMECTIM",L1015)),"Abamectin",IF(ISNUMBER(SEARCH("SPERTO",L1015)),"Bifenthrin","FIX IT!")))))))))))))))))))</f>
        <v>Acephate</v>
      </c>
      <c r="Q1015" t="s">
        <v>3230</v>
      </c>
      <c r="R1015" t="s">
        <v>3243</v>
      </c>
      <c r="S1015">
        <f t="shared" si="58"/>
        <v>9.3569991456053803</v>
      </c>
      <c r="T1015" t="s">
        <v>3200</v>
      </c>
      <c r="U1015" t="s">
        <v>3234</v>
      </c>
      <c r="V1015" t="s">
        <v>3225</v>
      </c>
    </row>
    <row r="1016" spans="1:22" ht="22" customHeight="1" x14ac:dyDescent="0.3">
      <c r="A1016" s="2">
        <v>43484</v>
      </c>
      <c r="B1016" s="16" t="str">
        <f t="shared" si="56"/>
        <v>January, 2019</v>
      </c>
      <c r="C1016" s="16" t="str">
        <f t="shared" si="57"/>
        <v>January, 2019´</v>
      </c>
      <c r="D1016" s="3" t="s">
        <v>31</v>
      </c>
      <c r="E1016" s="11" t="s">
        <v>3320</v>
      </c>
      <c r="F1016" s="3" t="s">
        <v>56</v>
      </c>
      <c r="G1016" s="3" t="s">
        <v>903</v>
      </c>
      <c r="H1016" s="3" t="s">
        <v>133</v>
      </c>
      <c r="I1016" s="3" t="s">
        <v>45</v>
      </c>
      <c r="J1016" s="3" t="s">
        <v>34</v>
      </c>
      <c r="K1016" s="3" t="s">
        <v>203</v>
      </c>
      <c r="L1016" s="3" t="s">
        <v>1232</v>
      </c>
      <c r="M1016" s="4">
        <v>44900</v>
      </c>
      <c r="N1016" s="4">
        <v>44.9</v>
      </c>
      <c r="O1016" s="4">
        <v>797000</v>
      </c>
      <c r="P1016" t="str">
        <f>IF(ISNUMBER(SEARCH("BROWSER",L1016)),"Picloran",IF(ISNUMBER(SEARCH("NAVIGATOR",L1016)),"Picloran",IF(ISNUMBER(SEARCH("BIOZYME",L1016)),"Mineral Fertilizer",IF(ISNUMBER(SEARCH("K-FOL",L1016)),"Calcium Citrate",IF(ISNUMBER(SEARCH("FOLTRON",L1016)),"NPK Fertilizer",IF(ISNUMBER(SEARCH("CYHALOTHRI",L1016)),"Cyhalothrin",IF(ISNUMBER(SEARCH("ACEFATO",L1016)),"Acephate",IF(ISNUMBER(SEARCH("ACEPHATE",L1016)),"Acephate",IF(ISNUMBER(SEARCH("MICROTHIOL",L1016)),"Sulfur",IF(ISNUMBER(SEARCH("PROPICONAZOLE",L1016)),"Propiconazole",IF(ISNUMBER(SEARCH("METHOMYL",L1016)),"Methomyl",IF(ISNUMBER(SEARCH("IMIDACLOPRID",L1016)),"Imidacloprid",IF(ISNUMBER(SEARCH("ZONIC",L1016)),"Amicarbazone",IF(ISNUMBER(SEARCH("CRESCENDO",L1016)),"Triclopyr-Butyric",IF(ISNUMBER(SEARCH("IMAZETHAPYR",L1016)),"Imazethapyr",IF(ISNUMBER(SEARCH("TRICLOPYR",L1016)),"Triclopyr",IF(ISNUMBER(SEARCH("ISOPROPYLAMINE",L1016)),"Isopropylamine",IF(ISNUMBER(SEARCH("ABAMECTIM",L1016)),"Abamectin",IF(ISNUMBER(SEARCH("SPERTO",L1016)),"Bifenthrin","FIX IT!")))))))))))))))))))</f>
        <v>Acephate</v>
      </c>
      <c r="Q1016" t="s">
        <v>3230</v>
      </c>
      <c r="R1016" t="s">
        <v>3243</v>
      </c>
      <c r="S1016">
        <f t="shared" si="58"/>
        <v>17.750556792873052</v>
      </c>
      <c r="T1016" t="s">
        <v>3207</v>
      </c>
      <c r="U1016" t="s">
        <v>3235</v>
      </c>
      <c r="V1016" t="s">
        <v>3216</v>
      </c>
    </row>
    <row r="1017" spans="1:22" ht="22" customHeight="1" x14ac:dyDescent="0.3">
      <c r="A1017" s="5">
        <v>43484</v>
      </c>
      <c r="B1017" s="16" t="str">
        <f t="shared" si="56"/>
        <v>January, 2019</v>
      </c>
      <c r="C1017" s="16" t="str">
        <f t="shared" si="57"/>
        <v>January, 2019´</v>
      </c>
      <c r="D1017" s="6" t="s">
        <v>31</v>
      </c>
      <c r="E1017" s="11" t="s">
        <v>3320</v>
      </c>
      <c r="F1017" s="6" t="s">
        <v>32</v>
      </c>
      <c r="G1017" s="6" t="s">
        <v>131</v>
      </c>
      <c r="H1017" s="6" t="s">
        <v>113</v>
      </c>
      <c r="I1017" s="6" t="s">
        <v>45</v>
      </c>
      <c r="J1017" s="6" t="s">
        <v>34</v>
      </c>
      <c r="K1017" s="6" t="s">
        <v>145</v>
      </c>
      <c r="L1017" s="6" t="s">
        <v>1233</v>
      </c>
      <c r="M1017" s="7">
        <v>27504</v>
      </c>
      <c r="N1017" s="7">
        <v>27.5</v>
      </c>
      <c r="O1017" s="7">
        <v>488000</v>
      </c>
      <c r="P1017" t="str">
        <f>IF(ISNUMBER(SEARCH("BROWSER",L1017)),"Picloran",IF(ISNUMBER(SEARCH("NAVIGATOR",L1017)),"Picloran",IF(ISNUMBER(SEARCH("BIOZYME",L1017)),"Mineral Fertilizer",IF(ISNUMBER(SEARCH("K-FOL",L1017)),"Calcium Citrate",IF(ISNUMBER(SEARCH("FOLTRON",L1017)),"NPK Fertilizer",IF(ISNUMBER(SEARCH("CYHALOTHRI",L1017)),"Cyhalothrin",IF(ISNUMBER(SEARCH("ACEFATO",L1017)),"Acephate",IF(ISNUMBER(SEARCH("ACEPHATE",L1017)),"Acephate",IF(ISNUMBER(SEARCH("MICROTHIOL",L1017)),"Sulfur",IF(ISNUMBER(SEARCH("PROPICONAZOLE",L1017)),"Propiconazole",IF(ISNUMBER(SEARCH("METHOMYL",L1017)),"Methomyl",IF(ISNUMBER(SEARCH("IMIDACLOPRID",L1017)),"Imidacloprid",IF(ISNUMBER(SEARCH("ZONIC",L1017)),"Amicarbazone",IF(ISNUMBER(SEARCH("CRESCENDO",L1017)),"Triclopyr-Butyric",IF(ISNUMBER(SEARCH("IMAZETHAPYR",L1017)),"Imazethapyr",IF(ISNUMBER(SEARCH("TRICLOPYR",L1017)),"Triclopyr",IF(ISNUMBER(SEARCH("ISOPROPYLAMINE",L1017)),"Isopropylamine",IF(ISNUMBER(SEARCH("ABAMECTIM",L1017)),"Abamectin",IF(ISNUMBER(SEARCH("SPERTO",L1017)),"Bifenthrin","FIX IT!")))))))))))))))))))</f>
        <v>Cyhalothrin</v>
      </c>
      <c r="Q1017" t="s">
        <v>3248</v>
      </c>
      <c r="R1017" t="s">
        <v>3237</v>
      </c>
      <c r="S1017">
        <f t="shared" si="58"/>
        <v>17.742873763816171</v>
      </c>
      <c r="T1017" t="s">
        <v>3259</v>
      </c>
      <c r="U1017" t="s">
        <v>3230</v>
      </c>
      <c r="V1017" t="s">
        <v>3225</v>
      </c>
    </row>
    <row r="1018" spans="1:22" ht="22" customHeight="1" x14ac:dyDescent="0.3">
      <c r="A1018" s="2">
        <v>43482</v>
      </c>
      <c r="B1018" s="16" t="str">
        <f t="shared" si="56"/>
        <v>January, 2019</v>
      </c>
      <c r="C1018" s="16" t="str">
        <f t="shared" si="57"/>
        <v>January, 2019´</v>
      </c>
      <c r="D1018" s="3" t="s">
        <v>31</v>
      </c>
      <c r="E1018" s="11" t="s">
        <v>3320</v>
      </c>
      <c r="F1018" s="3" t="s">
        <v>56</v>
      </c>
      <c r="G1018" s="3" t="s">
        <v>244</v>
      </c>
      <c r="H1018" s="3" t="s">
        <v>474</v>
      </c>
      <c r="I1018" s="3" t="s">
        <v>45</v>
      </c>
      <c r="J1018" s="3" t="s">
        <v>34</v>
      </c>
      <c r="K1018" s="3" t="s">
        <v>187</v>
      </c>
      <c r="L1018" s="3" t="s">
        <v>1234</v>
      </c>
      <c r="M1018" s="4">
        <v>73200</v>
      </c>
      <c r="N1018" s="4">
        <v>73.2</v>
      </c>
      <c r="O1018" s="4">
        <v>760000</v>
      </c>
      <c r="P1018" t="str">
        <f>IF(ISNUMBER(SEARCH("TRICLON",L1016)),"Triclopyr",IF(ISNUMBER(SEARCH("ABAMECTIN",L1016)),"Abamectin",IF(ISNUMBER(SEARCH("PERITO",L1016)),"Acephate",IF(ISNUMBER(SEARCH("GLUFOSINAT",L1016)),"Gluphosinate",IF(ISNUMBER(SEARCH("FIPRONIL",L1016)),"Fipronil",IF(ISNUMBER(SEARCH("ZARTAN",L1016)),"Metsulfuron-methyl",IF(ISNUMBER(SEARCH("DIFLUBENZURON",L1016)),"Diflubenzuron",IF(ISNUMBER(SEARCH("INICIATE",L1016)),"Fipronil",IF(ISNUMBER(SEARCH("STAGE",L1016)),"Clomazone",IF(ISNUMBER(SEARCH("CLOMAZON",L1016)),"Clomazone",IF(ISNUMBER(SEARCH("UNIMARK",L1016)),"Metribuzim",IF(ISNUMBER(SEARCH("ANCOSAR",L1016)),"Sodium hydrogen Methylarsonate","FIX IT!"))))))))))))</f>
        <v>Acephate</v>
      </c>
      <c r="Q1018" t="s">
        <v>3230</v>
      </c>
      <c r="R1018" t="s">
        <v>3243</v>
      </c>
      <c r="S1018">
        <f t="shared" si="58"/>
        <v>10.382513661202186</v>
      </c>
      <c r="T1018" t="s">
        <v>3206</v>
      </c>
      <c r="U1018" t="s">
        <v>3231</v>
      </c>
      <c r="V1018" t="s">
        <v>3242</v>
      </c>
    </row>
    <row r="1019" spans="1:22" ht="22" customHeight="1" x14ac:dyDescent="0.3">
      <c r="A1019" s="5">
        <v>43482</v>
      </c>
      <c r="B1019" s="16" t="str">
        <f t="shared" si="56"/>
        <v>January, 2019</v>
      </c>
      <c r="C1019" s="16" t="str">
        <f t="shared" si="57"/>
        <v>January, 2019´</v>
      </c>
      <c r="D1019" s="6" t="s">
        <v>31</v>
      </c>
      <c r="E1019" s="11" t="s">
        <v>3320</v>
      </c>
      <c r="F1019" s="6" t="s">
        <v>56</v>
      </c>
      <c r="G1019" s="6" t="s">
        <v>1123</v>
      </c>
      <c r="H1019" s="6" t="s">
        <v>122</v>
      </c>
      <c r="I1019" s="6" t="s">
        <v>45</v>
      </c>
      <c r="J1019" s="6" t="s">
        <v>34</v>
      </c>
      <c r="K1019" s="6" t="s">
        <v>704</v>
      </c>
      <c r="L1019" s="6" t="s">
        <v>1178</v>
      </c>
      <c r="M1019" s="7">
        <v>9936</v>
      </c>
      <c r="N1019" s="7">
        <v>9.94</v>
      </c>
      <c r="O1019" s="7">
        <v>211000</v>
      </c>
      <c r="P1019" t="str">
        <f>IF(ISNUMBER(SEARCH("MEPIQUAT",L1019)),"Mepiquat",IF(ISNUMBER(SEARCH("BIFENTRI",L1019)),"Bifenthrin",IF(ISNUMBER(SEARCH("YHALOTHRIN",L1019)),"Cyhalothrin","FIX IT!")))</f>
        <v>Mepiquat</v>
      </c>
      <c r="Q1019" t="s">
        <v>3215</v>
      </c>
      <c r="R1019" t="s">
        <v>3216</v>
      </c>
      <c r="S1019">
        <f t="shared" si="58"/>
        <v>21.235909822866343</v>
      </c>
      <c r="T1019" t="s">
        <v>3259</v>
      </c>
      <c r="U1019" t="s">
        <v>3230</v>
      </c>
      <c r="V1019" t="s">
        <v>3225</v>
      </c>
    </row>
    <row r="1020" spans="1:22" ht="22" customHeight="1" x14ac:dyDescent="0.3">
      <c r="A1020" s="2">
        <v>43482</v>
      </c>
      <c r="B1020" s="16" t="str">
        <f t="shared" si="56"/>
        <v>January, 2019</v>
      </c>
      <c r="C1020" s="16" t="str">
        <f t="shared" si="57"/>
        <v>January, 2019´</v>
      </c>
      <c r="D1020" s="3" t="s">
        <v>31</v>
      </c>
      <c r="E1020" s="11" t="s">
        <v>3320</v>
      </c>
      <c r="F1020" s="3" t="s">
        <v>56</v>
      </c>
      <c r="G1020" s="3" t="s">
        <v>870</v>
      </c>
      <c r="H1020" s="3" t="s">
        <v>122</v>
      </c>
      <c r="I1020" s="3" t="s">
        <v>45</v>
      </c>
      <c r="J1020" s="3" t="s">
        <v>34</v>
      </c>
      <c r="K1020" s="3" t="s">
        <v>872</v>
      </c>
      <c r="L1020" s="3" t="s">
        <v>1235</v>
      </c>
      <c r="M1020" s="4">
        <v>9900</v>
      </c>
      <c r="N1020" s="4">
        <v>9.9</v>
      </c>
      <c r="O1020" s="4">
        <v>86100</v>
      </c>
      <c r="P1020" t="s">
        <v>3265</v>
      </c>
      <c r="Q1020" t="str">
        <f>VLOOKUP(P1020,T:V,2,FALSE)</f>
        <v>Not Identified</v>
      </c>
      <c r="R1020" t="str">
        <f>VLOOKUP(Q1020,U:W,2,FALSE)</f>
        <v>Fungicide</v>
      </c>
      <c r="S1020">
        <f t="shared" si="58"/>
        <v>8.6969696969696972</v>
      </c>
      <c r="T1020" t="s">
        <v>3259</v>
      </c>
      <c r="U1020" t="s">
        <v>3230</v>
      </c>
      <c r="V1020" t="s">
        <v>3225</v>
      </c>
    </row>
    <row r="1021" spans="1:22" ht="22" customHeight="1" x14ac:dyDescent="0.3">
      <c r="A1021" s="5">
        <v>43480</v>
      </c>
      <c r="B1021" s="16" t="str">
        <f t="shared" si="56"/>
        <v>January, 2019</v>
      </c>
      <c r="C1021" s="16" t="str">
        <f t="shared" si="57"/>
        <v>January, 2019´</v>
      </c>
      <c r="D1021" s="6" t="s">
        <v>31</v>
      </c>
      <c r="E1021" s="11" t="s">
        <v>3320</v>
      </c>
      <c r="F1021" s="6" t="s">
        <v>32</v>
      </c>
      <c r="G1021" s="6" t="s">
        <v>200</v>
      </c>
      <c r="H1021" s="6" t="s">
        <v>133</v>
      </c>
      <c r="I1021" s="6" t="s">
        <v>45</v>
      </c>
      <c r="J1021" s="6" t="s">
        <v>34</v>
      </c>
      <c r="K1021" s="6" t="s">
        <v>187</v>
      </c>
      <c r="L1021" s="6" t="s">
        <v>1236</v>
      </c>
      <c r="M1021" s="7">
        <v>40560</v>
      </c>
      <c r="N1021" s="7">
        <v>40.56</v>
      </c>
      <c r="O1021" s="7">
        <v>261000</v>
      </c>
      <c r="P1021" t="str">
        <f>IF(ISNUMBER(SEARCH("BIORISK",L1021)),"Fertilizer",IF(ISNUMBER(SEARCH("DIFLUBENZURON",L1021)),"Diflubenzuron",IF(ISNUMBER(SEARCH("K-TIONIC",L1021)),"Fulvic Acids Fertilizers",IF(ISNUMBER(SEARCH("INICIATE",L1021)),"Fipronil",IF(ISNUMBER(SEARCH("FIPRONIL",L1021)),"Fipronil",IF(ISNUMBER(SEARCH("STAGE",L1021)),"Clomazone",IF(ISNUMBER(SEARCH("CLOMAZONE",L1021)),"Clomazone",IF(ISNUMBER(SEARCH("UNIMARK",L1021)),"Metribuzin",IF(ISNUMBER(SEARCH("RIBUZIN",L1021)),"Metribuzin",IF(ISNUMBER(SEARCH("UNITOP",L1021)),"Not Identified","FIX IT!"))))))))))</f>
        <v>Clomazone</v>
      </c>
      <c r="Q1021" t="s">
        <v>3246</v>
      </c>
      <c r="R1021" t="s">
        <v>3198</v>
      </c>
      <c r="S1021">
        <f t="shared" si="58"/>
        <v>6.4349112426035502</v>
      </c>
      <c r="T1021" t="s">
        <v>3226</v>
      </c>
      <c r="U1021" t="s">
        <v>3261</v>
      </c>
      <c r="V1021" t="s">
        <v>3243</v>
      </c>
    </row>
    <row r="1022" spans="1:22" ht="22" customHeight="1" x14ac:dyDescent="0.3">
      <c r="A1022" s="2">
        <v>43480</v>
      </c>
      <c r="B1022" s="16" t="str">
        <f t="shared" si="56"/>
        <v>January, 2019</v>
      </c>
      <c r="C1022" s="16" t="str">
        <f t="shared" si="57"/>
        <v>January, 2019´</v>
      </c>
      <c r="D1022" s="3" t="s">
        <v>31</v>
      </c>
      <c r="E1022" s="11" t="s">
        <v>3320</v>
      </c>
      <c r="F1022" s="3" t="s">
        <v>56</v>
      </c>
      <c r="G1022" s="3" t="s">
        <v>727</v>
      </c>
      <c r="H1022" s="3" t="s">
        <v>133</v>
      </c>
      <c r="I1022" s="3" t="s">
        <v>45</v>
      </c>
      <c r="J1022" s="3" t="s">
        <v>34</v>
      </c>
      <c r="K1022" s="3" t="s">
        <v>95</v>
      </c>
      <c r="L1022" s="3" t="s">
        <v>1237</v>
      </c>
      <c r="M1022" s="4">
        <v>72618</v>
      </c>
      <c r="N1022" s="4">
        <v>72.62</v>
      </c>
      <c r="O1022" s="4">
        <v>222000</v>
      </c>
      <c r="P1022" t="str">
        <f>IF(ISNUMBER(SEARCH("2, 4 D",L1022)),"2,4-D Acid",IF(ISNUMBER(SEARCH("2,4 D",L1022)),"2,4-D Acid",IF(ISNUMBER(SEARCH("UNIZEB",L1022)),"Mancozeb",IF(ISNUMBER(SEARCH("PROPANIL",L1022)),"Propanyl","FIX IT!"))))</f>
        <v>Mancozeb</v>
      </c>
      <c r="Q1022" t="s">
        <v>3231</v>
      </c>
      <c r="R1022" t="s">
        <v>3242</v>
      </c>
      <c r="S1022">
        <f t="shared" si="58"/>
        <v>3.0570932826571924</v>
      </c>
      <c r="T1022" t="s">
        <v>3211</v>
      </c>
      <c r="U1022" t="s">
        <v>3270</v>
      </c>
      <c r="V1022" t="s">
        <v>3198</v>
      </c>
    </row>
    <row r="1023" spans="1:22" ht="22" customHeight="1" x14ac:dyDescent="0.3">
      <c r="A1023" s="5">
        <v>43480</v>
      </c>
      <c r="B1023" s="16" t="str">
        <f t="shared" si="56"/>
        <v>January, 2019</v>
      </c>
      <c r="C1023" s="16" t="str">
        <f t="shared" si="57"/>
        <v>January, 2019´</v>
      </c>
      <c r="D1023" s="6" t="s">
        <v>31</v>
      </c>
      <c r="E1023" s="11" t="s">
        <v>3320</v>
      </c>
      <c r="F1023" s="6" t="s">
        <v>32</v>
      </c>
      <c r="G1023" s="6" t="s">
        <v>200</v>
      </c>
      <c r="H1023" s="6" t="s">
        <v>133</v>
      </c>
      <c r="I1023" s="6" t="s">
        <v>45</v>
      </c>
      <c r="J1023" s="6" t="s">
        <v>34</v>
      </c>
      <c r="K1023" s="6" t="s">
        <v>145</v>
      </c>
      <c r="L1023" s="6" t="s">
        <v>1238</v>
      </c>
      <c r="M1023" s="7">
        <v>78080</v>
      </c>
      <c r="N1023" s="7">
        <v>78.08</v>
      </c>
      <c r="O1023" s="7">
        <v>1387000</v>
      </c>
      <c r="P1023" t="s">
        <v>3205</v>
      </c>
      <c r="Q1023" t="str">
        <f>VLOOKUP(P1023,T:V,2,FALSE)</f>
        <v>Sperto</v>
      </c>
      <c r="R1023" t="s">
        <v>3243</v>
      </c>
      <c r="S1023">
        <f t="shared" si="58"/>
        <v>17.763831967213115</v>
      </c>
      <c r="T1023" t="s">
        <v>3226</v>
      </c>
      <c r="U1023" t="s">
        <v>3261</v>
      </c>
      <c r="V1023" t="s">
        <v>3243</v>
      </c>
    </row>
    <row r="1024" spans="1:22" ht="22" customHeight="1" x14ac:dyDescent="0.3">
      <c r="A1024" s="2">
        <v>43480</v>
      </c>
      <c r="B1024" s="16" t="str">
        <f t="shared" si="56"/>
        <v>January, 2019</v>
      </c>
      <c r="C1024" s="16" t="str">
        <f t="shared" si="57"/>
        <v>January, 2019´</v>
      </c>
      <c r="D1024" s="3" t="s">
        <v>107</v>
      </c>
      <c r="E1024" s="11" t="s">
        <v>3320</v>
      </c>
      <c r="F1024" s="3" t="s">
        <v>56</v>
      </c>
      <c r="G1024" s="3" t="s">
        <v>108</v>
      </c>
      <c r="H1024" s="3" t="s">
        <v>133</v>
      </c>
      <c r="I1024" s="3" t="s">
        <v>45</v>
      </c>
      <c r="J1024" s="3" t="s">
        <v>34</v>
      </c>
      <c r="K1024" s="3" t="s">
        <v>145</v>
      </c>
      <c r="L1024" s="3" t="s">
        <v>1239</v>
      </c>
      <c r="M1024" s="4">
        <v>44910</v>
      </c>
      <c r="N1024" s="4">
        <v>44.91</v>
      </c>
      <c r="O1024" s="4">
        <v>798000</v>
      </c>
      <c r="P1024" t="str">
        <f>IF(ISNUMBER(SEARCH("BROWSER",L1024)),"Picloran",IF(ISNUMBER(SEARCH("NAVIGATOR",L1024)),"Picloran",IF(ISNUMBER(SEARCH("BIOZYME",L1024)),"Mineral Fertilizer",IF(ISNUMBER(SEARCH("K-FOL",L1024)),"Calcium Citrate",IF(ISNUMBER(SEARCH("FOLTRON",L1024)),"NPK Fertilizer",IF(ISNUMBER(SEARCH("CYHALOTHRI",L1024)),"Cyhalothrin",IF(ISNUMBER(SEARCH("ACEFATO",L1024)),"Acephate",IF(ISNUMBER(SEARCH("ACEPHATE",L1024)),"Acephate",IF(ISNUMBER(SEARCH("MICROTHIOL",L1024)),"Sulfur",IF(ISNUMBER(SEARCH("PROPICONAZOLE",L1024)),"Propiconazole",IF(ISNUMBER(SEARCH("METHOMYL",L1024)),"Methomyl",IF(ISNUMBER(SEARCH("IMIDACLOPRID",L1024)),"Imidacloprid",IF(ISNUMBER(SEARCH("ZONIC",L1024)),"Amicarbazone",IF(ISNUMBER(SEARCH("CRESCENDO",L1024)),"Triclopyr-Butyric",IF(ISNUMBER(SEARCH("IMAZETHAPYR",L1024)),"Imazethapyr",IF(ISNUMBER(SEARCH("TRICLOPYR",L1024)),"Triclopyr",IF(ISNUMBER(SEARCH("ISOPROPYLAMINE",L1024)),"Isopropylamine",IF(ISNUMBER(SEARCH("ABAMECTIM",L1024)),"Abamectin",IF(ISNUMBER(SEARCH("SPERTO",L1024)),"Bifenthrin","FIX IT!")))))))))))))))))))</f>
        <v>Cyhalothrin</v>
      </c>
      <c r="Q1024" t="s">
        <v>3248</v>
      </c>
      <c r="R1024" t="s">
        <v>3237</v>
      </c>
      <c r="S1024">
        <f t="shared" si="58"/>
        <v>17.768871075484302</v>
      </c>
      <c r="T1024" t="s">
        <v>3211</v>
      </c>
      <c r="U1024" t="s">
        <v>3270</v>
      </c>
      <c r="V1024" t="s">
        <v>3198</v>
      </c>
    </row>
    <row r="1025" spans="1:22" ht="22" customHeight="1" x14ac:dyDescent="0.3">
      <c r="A1025" s="5">
        <v>43479</v>
      </c>
      <c r="B1025" s="16" t="str">
        <f t="shared" si="56"/>
        <v>January, 2019</v>
      </c>
      <c r="C1025" s="16" t="str">
        <f t="shared" si="57"/>
        <v>January, 2019´</v>
      </c>
      <c r="D1025" s="6" t="s">
        <v>31</v>
      </c>
      <c r="E1025" s="11" t="s">
        <v>3320</v>
      </c>
      <c r="F1025" s="6" t="s">
        <v>56</v>
      </c>
      <c r="G1025" s="6" t="s">
        <v>385</v>
      </c>
      <c r="H1025" s="6" t="s">
        <v>122</v>
      </c>
      <c r="I1025" s="6" t="s">
        <v>45</v>
      </c>
      <c r="J1025" s="6" t="s">
        <v>34</v>
      </c>
      <c r="K1025" s="6" t="s">
        <v>207</v>
      </c>
      <c r="L1025" s="6" t="s">
        <v>1240</v>
      </c>
      <c r="M1025" s="7">
        <v>20120</v>
      </c>
      <c r="N1025" s="7">
        <v>20.12</v>
      </c>
      <c r="O1025" s="7">
        <v>90300</v>
      </c>
      <c r="P1025" t="s">
        <v>3209</v>
      </c>
      <c r="Q1025" t="s">
        <v>3215</v>
      </c>
      <c r="R1025" t="s">
        <v>3198</v>
      </c>
      <c r="S1025">
        <f t="shared" si="58"/>
        <v>4.4880715705765404</v>
      </c>
      <c r="T1025" t="s">
        <v>3259</v>
      </c>
      <c r="U1025" t="s">
        <v>3230</v>
      </c>
      <c r="V1025" t="s">
        <v>3225</v>
      </c>
    </row>
    <row r="1026" spans="1:22" ht="22" customHeight="1" x14ac:dyDescent="0.3">
      <c r="A1026" s="2">
        <v>43479</v>
      </c>
      <c r="B1026" s="16" t="str">
        <f t="shared" si="56"/>
        <v>January, 2019</v>
      </c>
      <c r="C1026" s="16" t="str">
        <f t="shared" si="57"/>
        <v>January, 2019´</v>
      </c>
      <c r="D1026" s="3" t="s">
        <v>31</v>
      </c>
      <c r="E1026" s="11" t="s">
        <v>3320</v>
      </c>
      <c r="F1026" s="3" t="s">
        <v>56</v>
      </c>
      <c r="G1026" s="3" t="s">
        <v>127</v>
      </c>
      <c r="H1026" s="3" t="s">
        <v>122</v>
      </c>
      <c r="I1026" s="3" t="s">
        <v>45</v>
      </c>
      <c r="J1026" s="3" t="s">
        <v>34</v>
      </c>
      <c r="K1026" s="3" t="s">
        <v>143</v>
      </c>
      <c r="L1026" s="3" t="s">
        <v>1241</v>
      </c>
      <c r="M1026" s="4">
        <v>21400</v>
      </c>
      <c r="N1026" s="4">
        <v>21.4</v>
      </c>
      <c r="O1026" s="4">
        <v>192000</v>
      </c>
      <c r="P1026" t="str">
        <f>IF(ISNUMBER(SEARCH("BROWSER",L1026)),"Picloran",IF(ISNUMBER(SEARCH("NAVIGATOR",L1026)),"Picloran",IF(ISNUMBER(SEARCH("BIOZYME",L1026)),"Mineral Fertilizer",IF(ISNUMBER(SEARCH("K-FOL",L1026)),"Calcium Citrate",IF(ISNUMBER(SEARCH("FOLTRON",L1026)),"NPK Fertilizer",IF(ISNUMBER(SEARCH("CYHALOTHRI",L1026)),"Cyhalothrin",IF(ISNUMBER(SEARCH("ACEFATO",L1026)),"Acephate",IF(ISNUMBER(SEARCH("ACEPHATE",L1026)),"Acephate",IF(ISNUMBER(SEARCH("MICROTHIOL",L1026)),"Sulfur",IF(ISNUMBER(SEARCH("PROPICONAZOLE",L1026)),"Propiconazole",IF(ISNUMBER(SEARCH("METHOMYL",L1026)),"Methomyl",IF(ISNUMBER(SEARCH("IMIDACLOPRID",L1026)),"Imidacloprid",IF(ISNUMBER(SEARCH("ZONIC",L1026)),"Amicarbazone",IF(ISNUMBER(SEARCH("CRESCENDO",L1026)),"Triclopyr-Butyric",IF(ISNUMBER(SEARCH("IMAZETHAPYR",L1026)),"Imazethapyr",IF(ISNUMBER(SEARCH("TRICLOPYR",L1026)),"Triclopyr",IF(ISNUMBER(SEARCH("ISOPROPYLAMINE",L1026)),"Isopropylamine",IF(ISNUMBER(SEARCH("ABAMECTIM",L1026)),"Abamectin",IF(ISNUMBER(SEARCH("SPERTO",L1026)),"Bifenthrin","FIX IT!")))))))))))))))))))</f>
        <v>Methomyl</v>
      </c>
      <c r="Q1026" t="s">
        <v>3215</v>
      </c>
      <c r="R1026" t="s">
        <v>3243</v>
      </c>
      <c r="S1026">
        <f t="shared" si="58"/>
        <v>8.9719626168224291</v>
      </c>
      <c r="T1026" t="s">
        <v>3265</v>
      </c>
      <c r="U1026" t="s">
        <v>3215</v>
      </c>
      <c r="V1026" t="s">
        <v>3225</v>
      </c>
    </row>
    <row r="1027" spans="1:22" ht="22" customHeight="1" x14ac:dyDescent="0.3">
      <c r="A1027" s="5">
        <v>43479</v>
      </c>
      <c r="B1027" s="16" t="str">
        <f t="shared" ref="B1027:B1090" si="60">TEXT(A1027, "MMMM, YYYY")</f>
        <v>January, 2019</v>
      </c>
      <c r="C1027" s="16" t="str">
        <f t="shared" ref="C1027:C1090" si="61">B1027&amp;"´"</f>
        <v>January, 2019´</v>
      </c>
      <c r="D1027" s="6" t="s">
        <v>31</v>
      </c>
      <c r="E1027" s="11" t="s">
        <v>3320</v>
      </c>
      <c r="F1027" s="6" t="s">
        <v>56</v>
      </c>
      <c r="G1027" s="6" t="s">
        <v>385</v>
      </c>
      <c r="H1027" s="6" t="s">
        <v>122</v>
      </c>
      <c r="I1027" s="6" t="s">
        <v>45</v>
      </c>
      <c r="J1027" s="6" t="s">
        <v>34</v>
      </c>
      <c r="K1027" s="6" t="s">
        <v>207</v>
      </c>
      <c r="L1027" s="6" t="s">
        <v>1240</v>
      </c>
      <c r="M1027" s="7">
        <v>20120</v>
      </c>
      <c r="N1027" s="7">
        <v>20.12</v>
      </c>
      <c r="O1027" s="7">
        <v>90300</v>
      </c>
      <c r="P1027" t="s">
        <v>3209</v>
      </c>
      <c r="Q1027" t="s">
        <v>3215</v>
      </c>
      <c r="R1027" t="s">
        <v>3198</v>
      </c>
      <c r="S1027">
        <f t="shared" ref="S1027:S1090" si="62">O1027/M1027</f>
        <v>4.4880715705765404</v>
      </c>
      <c r="T1027" t="s">
        <v>3250</v>
      </c>
      <c r="U1027" t="s">
        <v>3248</v>
      </c>
      <c r="V1027" t="s">
        <v>3237</v>
      </c>
    </row>
    <row r="1028" spans="1:22" ht="22" customHeight="1" x14ac:dyDescent="0.3">
      <c r="A1028" s="2">
        <v>43475</v>
      </c>
      <c r="B1028" s="16" t="str">
        <f t="shared" si="60"/>
        <v>January, 2019</v>
      </c>
      <c r="C1028" s="16" t="str">
        <f t="shared" si="61"/>
        <v>January, 2019´</v>
      </c>
      <c r="D1028" s="3" t="s">
        <v>31</v>
      </c>
      <c r="E1028" s="11" t="s">
        <v>3320</v>
      </c>
      <c r="F1028" s="3" t="s">
        <v>56</v>
      </c>
      <c r="G1028" s="3" t="s">
        <v>385</v>
      </c>
      <c r="H1028" s="3" t="s">
        <v>122</v>
      </c>
      <c r="I1028" s="3" t="s">
        <v>45</v>
      </c>
      <c r="J1028" s="3" t="s">
        <v>34</v>
      </c>
      <c r="K1028" s="3" t="s">
        <v>207</v>
      </c>
      <c r="L1028" s="3" t="s">
        <v>1242</v>
      </c>
      <c r="M1028" s="4">
        <v>20120</v>
      </c>
      <c r="N1028" s="4">
        <v>20.12</v>
      </c>
      <c r="O1028" s="4">
        <v>90300</v>
      </c>
      <c r="P1028" t="s">
        <v>3209</v>
      </c>
      <c r="Q1028" t="s">
        <v>3215</v>
      </c>
      <c r="R1028" t="s">
        <v>3198</v>
      </c>
      <c r="S1028">
        <f t="shared" si="62"/>
        <v>4.4880715705765404</v>
      </c>
      <c r="T1028" t="s">
        <v>3222</v>
      </c>
      <c r="U1028" t="s">
        <v>3215</v>
      </c>
      <c r="V1028" t="s">
        <v>3225</v>
      </c>
    </row>
    <row r="1029" spans="1:22" ht="22" customHeight="1" x14ac:dyDescent="0.3">
      <c r="A1029" s="5">
        <v>43475</v>
      </c>
      <c r="B1029" s="16" t="str">
        <f t="shared" si="60"/>
        <v>January, 2019</v>
      </c>
      <c r="C1029" s="16" t="str">
        <f t="shared" si="61"/>
        <v>January, 2019´</v>
      </c>
      <c r="D1029" s="6" t="s">
        <v>31</v>
      </c>
      <c r="E1029" s="11" t="s">
        <v>3320</v>
      </c>
      <c r="F1029" s="6" t="s">
        <v>56</v>
      </c>
      <c r="G1029" s="6" t="s">
        <v>870</v>
      </c>
      <c r="H1029" s="6" t="s">
        <v>122</v>
      </c>
      <c r="I1029" s="6" t="s">
        <v>45</v>
      </c>
      <c r="J1029" s="6" t="s">
        <v>34</v>
      </c>
      <c r="K1029" s="6" t="s">
        <v>872</v>
      </c>
      <c r="L1029" s="6" t="s">
        <v>1235</v>
      </c>
      <c r="M1029" s="7">
        <v>9900</v>
      </c>
      <c r="N1029" s="7">
        <v>9.9</v>
      </c>
      <c r="O1029" s="7">
        <v>86100</v>
      </c>
      <c r="P1029" t="s">
        <v>3265</v>
      </c>
      <c r="Q1029" t="s">
        <v>3215</v>
      </c>
      <c r="R1029" t="s">
        <v>3243</v>
      </c>
      <c r="S1029">
        <f t="shared" si="62"/>
        <v>8.6969696969696972</v>
      </c>
      <c r="T1029" t="s">
        <v>3207</v>
      </c>
      <c r="U1029" t="s">
        <v>3235</v>
      </c>
      <c r="V1029" t="s">
        <v>3216</v>
      </c>
    </row>
    <row r="1030" spans="1:22" ht="22" customHeight="1" x14ac:dyDescent="0.3">
      <c r="A1030" s="2">
        <v>43475</v>
      </c>
      <c r="B1030" s="16" t="str">
        <f t="shared" si="60"/>
        <v>January, 2019</v>
      </c>
      <c r="C1030" s="16" t="str">
        <f t="shared" si="61"/>
        <v>January, 2019´</v>
      </c>
      <c r="D1030" s="3" t="s">
        <v>31</v>
      </c>
      <c r="E1030" s="11" t="s">
        <v>3320</v>
      </c>
      <c r="F1030" s="3" t="s">
        <v>56</v>
      </c>
      <c r="G1030" s="3" t="s">
        <v>870</v>
      </c>
      <c r="H1030" s="3" t="s">
        <v>122</v>
      </c>
      <c r="I1030" s="3" t="s">
        <v>45</v>
      </c>
      <c r="J1030" s="3" t="s">
        <v>34</v>
      </c>
      <c r="K1030" s="3" t="s">
        <v>872</v>
      </c>
      <c r="L1030" s="3" t="s">
        <v>1235</v>
      </c>
      <c r="M1030" s="4">
        <v>9900</v>
      </c>
      <c r="N1030" s="4">
        <v>9.9</v>
      </c>
      <c r="O1030" s="4">
        <v>86100</v>
      </c>
      <c r="P1030" t="s">
        <v>3265</v>
      </c>
      <c r="Q1030" t="s">
        <v>3215</v>
      </c>
      <c r="R1030" t="s">
        <v>3243</v>
      </c>
      <c r="S1030">
        <f t="shared" si="62"/>
        <v>8.6969696969696972</v>
      </c>
      <c r="T1030" t="s">
        <v>3200</v>
      </c>
      <c r="U1030" t="s">
        <v>3234</v>
      </c>
      <c r="V1030" t="s">
        <v>3225</v>
      </c>
    </row>
    <row r="1031" spans="1:22" ht="22" customHeight="1" x14ac:dyDescent="0.3">
      <c r="A1031" s="5">
        <v>43472</v>
      </c>
      <c r="B1031" s="16" t="str">
        <f t="shared" si="60"/>
        <v>January, 2019</v>
      </c>
      <c r="C1031" s="16" t="str">
        <f t="shared" si="61"/>
        <v>January, 2019´</v>
      </c>
      <c r="D1031" s="6" t="s">
        <v>31</v>
      </c>
      <c r="E1031" s="11" t="s">
        <v>3320</v>
      </c>
      <c r="F1031" s="6" t="s">
        <v>32</v>
      </c>
      <c r="G1031" s="6" t="s">
        <v>131</v>
      </c>
      <c r="H1031" s="6" t="s">
        <v>113</v>
      </c>
      <c r="I1031" s="6" t="s">
        <v>45</v>
      </c>
      <c r="J1031" s="6" t="s">
        <v>34</v>
      </c>
      <c r="K1031" s="6" t="s">
        <v>145</v>
      </c>
      <c r="L1031" s="6" t="s">
        <v>1243</v>
      </c>
      <c r="M1031" s="7">
        <v>17400</v>
      </c>
      <c r="N1031" s="7">
        <v>17.399999999999999</v>
      </c>
      <c r="O1031" s="7">
        <v>309000</v>
      </c>
      <c r="P1031" t="str">
        <f>IF(ISNUMBER(SEARCH("IMAZETAPYR",L1031)),"Imazetapyr",IF(ISNUMBER(SEARCH("VITAVAX",L1031)),"Carboxin",IF(ISNUMBER(SEARCH("CARBOXIN",L1031)),"Carboxin",IF(ISNUMBER(SEARCH("CONDAX",L1031)),"Imazetapyr",IF(ISNUMBER(SEARCH("CLETHODIM",L1031)),"Clethodim",IF(ISNUMBER(SEARCH("JACARE",L1031)),"2,4-D Acid",IF(ISNUMBER(SEARCH("LEOPARD",L1031)),"Picloram",IF(ISNUMBER(SEARCH("ZOXYSTROBIN",L1031)),"Azoxystrobin",IF(ISNUMBER(SEARCH("MANCOZEB",L1031)),"Mancozeb",IF(ISNUMBER(SEARCH("AZOXYS",L1031)),"Azoxystrobin",IF(ISNUMBER(SEARCH("FIPRON",L1031)),"Fipronil",IF(ISNUMBER(SEARCH("ACEF",L1031)),"Acephate",IF(ISNUMBER(SEARCH("ACETAMIPRID",L1031)),"Acetamiprid",IF(ISNUMBER(SEARCH("ALUMINIUM PHOSPHIDE",L1031)),"Aluminium Phosphide",IF(ISNUMBER(SEARCH("RANMAN",L1031)),"Cyazofamid",IF(ISNUMBER(SEARCH("BIFENTRINA",L1031)),"Bifenthrin","FIX IT!"))))))))))))))))</f>
        <v>Acetamiprid</v>
      </c>
      <c r="Q1031" t="s">
        <v>3234</v>
      </c>
      <c r="R1031" t="s">
        <v>3243</v>
      </c>
      <c r="S1031">
        <f t="shared" si="62"/>
        <v>17.758620689655171</v>
      </c>
      <c r="T1031" t="s">
        <v>3258</v>
      </c>
      <c r="U1031" t="s">
        <v>3236</v>
      </c>
      <c r="V1031" t="s">
        <v>3237</v>
      </c>
    </row>
    <row r="1032" spans="1:22" ht="22" customHeight="1" x14ac:dyDescent="0.3">
      <c r="A1032" s="2">
        <v>43472</v>
      </c>
      <c r="B1032" s="16" t="str">
        <f t="shared" si="60"/>
        <v>January, 2019</v>
      </c>
      <c r="C1032" s="16" t="str">
        <f t="shared" si="61"/>
        <v>January, 2019´</v>
      </c>
      <c r="D1032" s="3" t="s">
        <v>107</v>
      </c>
      <c r="E1032" s="11" t="s">
        <v>3320</v>
      </c>
      <c r="F1032" s="3" t="s">
        <v>56</v>
      </c>
      <c r="G1032" s="3" t="s">
        <v>108</v>
      </c>
      <c r="H1032" s="3" t="s">
        <v>133</v>
      </c>
      <c r="I1032" s="3" t="s">
        <v>45</v>
      </c>
      <c r="J1032" s="3" t="s">
        <v>34</v>
      </c>
      <c r="K1032" s="3" t="s">
        <v>1089</v>
      </c>
      <c r="L1032" s="3" t="s">
        <v>1244</v>
      </c>
      <c r="M1032" s="4">
        <v>48336</v>
      </c>
      <c r="N1032" s="4">
        <v>48.34</v>
      </c>
      <c r="O1032" s="4">
        <v>452000</v>
      </c>
      <c r="P1032" t="str">
        <f>IF(ISNUMBER(SEARCH("BROWSER",L1032)),"Picloran",IF(ISNUMBER(SEARCH("NAVIGATOR",L1032)),"Picloran",IF(ISNUMBER(SEARCH("BIOZYME",L1032)),"Mineral Fertilizer",IF(ISNUMBER(SEARCH("K-FOL",L1032)),"Calcium Citrate",IF(ISNUMBER(SEARCH("FOLTRON",L1032)),"NPK Fertilizer",IF(ISNUMBER(SEARCH("CYHALOTHRI",L1032)),"Cyhalothrin",IF(ISNUMBER(SEARCH("ACEFATO",L1032)),"Acephate",IF(ISNUMBER(SEARCH("ACEPHATE",L1032)),"Acephate",IF(ISNUMBER(SEARCH("MICROTHIOL",L1032)),"Sulfur",IF(ISNUMBER(SEARCH("PROPICONAZOLE",L1032)),"Propiconazole",IF(ISNUMBER(SEARCH("METHOMYL",L1032)),"Methomyl",IF(ISNUMBER(SEARCH("IMIDACLOPRID",L1032)),"Imidacloprid",IF(ISNUMBER(SEARCH("ZONIC",L1032)),"Amicarbazone",IF(ISNUMBER(SEARCH("CRESCENDO",L1032)),"Triclopyr-Butyric",IF(ISNUMBER(SEARCH("IMAZETHAPYR",L1032)),"Imazethapyr",IF(ISNUMBER(SEARCH("TRICLOPYR",L1032)),"Triclopyr",IF(ISNUMBER(SEARCH("ISOPROPYLAMINE",L1032)),"Isopropylamine",IF(ISNUMBER(SEARCH("ABAMECTIM",L1032)),"Abamectin",IF(ISNUMBER(SEARCH("SPERTO",L1032)),"Bifenthrin","FIX IT!")))))))))))))))))))</f>
        <v>Acephate</v>
      </c>
      <c r="Q1032" t="s">
        <v>3230</v>
      </c>
      <c r="R1032" t="s">
        <v>3243</v>
      </c>
      <c r="S1032">
        <f t="shared" si="62"/>
        <v>9.3512082092022517</v>
      </c>
      <c r="T1032" t="s">
        <v>3206</v>
      </c>
      <c r="U1032" t="s">
        <v>3231</v>
      </c>
      <c r="V1032" t="s">
        <v>3242</v>
      </c>
    </row>
    <row r="1033" spans="1:22" ht="22" customHeight="1" x14ac:dyDescent="0.3">
      <c r="A1033" s="5">
        <v>43472</v>
      </c>
      <c r="B1033" s="16" t="str">
        <f t="shared" si="60"/>
        <v>January, 2019</v>
      </c>
      <c r="C1033" s="16" t="str">
        <f t="shared" si="61"/>
        <v>January, 2019´</v>
      </c>
      <c r="D1033" s="6" t="s">
        <v>107</v>
      </c>
      <c r="E1033" s="11" t="s">
        <v>3320</v>
      </c>
      <c r="F1033" s="6" t="s">
        <v>56</v>
      </c>
      <c r="G1033" s="6" t="s">
        <v>108</v>
      </c>
      <c r="H1033" s="6" t="s">
        <v>133</v>
      </c>
      <c r="I1033" s="6" t="s">
        <v>45</v>
      </c>
      <c r="J1033" s="6" t="s">
        <v>34</v>
      </c>
      <c r="K1033" s="6" t="s">
        <v>345</v>
      </c>
      <c r="L1033" s="6" t="s">
        <v>1245</v>
      </c>
      <c r="M1033" s="7">
        <v>12680</v>
      </c>
      <c r="N1033" s="7">
        <v>12.68</v>
      </c>
      <c r="O1033" s="7">
        <v>225000</v>
      </c>
      <c r="P1033" t="str">
        <f>IF(ISNUMBER(SEARCH("IMAZETAPYR",L1033)),"Imazetapyr",IF(ISNUMBER(SEARCH("VITAVAX",L1033)),"Carboxin",IF(ISNUMBER(SEARCH("CARBOXIN",L1033)),"Carboxin",IF(ISNUMBER(SEARCH("CONDAX",L1033)),"Imazetapyr",IF(ISNUMBER(SEARCH("CLETHODIM",L1033)),"Clethodim",IF(ISNUMBER(SEARCH("JACARE",L1033)),"2,4-D Acid",IF(ISNUMBER(SEARCH("LEOPARD",L1033)),"Picloram",IF(ISNUMBER(SEARCH("ZOXYSTROBIN",L1033)),"Azoxystrobin",IF(ISNUMBER(SEARCH("MANCOZEB",L1033)),"Mancozeb",IF(ISNUMBER(SEARCH("AZOXYS",L1033)),"Azoxystrobin",IF(ISNUMBER(SEARCH("FIPRON",L1033)),"Fipronil",IF(ISNUMBER(SEARCH("ACEF",L1033)),"Acephate",IF(ISNUMBER(SEARCH("ACETAMIPRID",L1033)),"Acetamiprid",IF(ISNUMBER(SEARCH("ALUMINIUM PHOSPHIDE",L1033)),"Aluminium Phosphide",IF(ISNUMBER(SEARCH("RANMAN",L1033)),"Cyazofamid",IF(ISNUMBER(SEARCH("BIFENTRINA",L1033)),"Bifenthrin","FIX IT!"))))))))))))))))</f>
        <v>Aluminium Phosphide</v>
      </c>
      <c r="Q1033" t="s">
        <v>3235</v>
      </c>
      <c r="R1033" t="s">
        <v>3216</v>
      </c>
      <c r="S1033">
        <f t="shared" si="62"/>
        <v>17.744479495268138</v>
      </c>
      <c r="T1033" t="s">
        <v>3207</v>
      </c>
      <c r="U1033" t="s">
        <v>3235</v>
      </c>
      <c r="V1033" t="s">
        <v>3216</v>
      </c>
    </row>
    <row r="1034" spans="1:22" ht="22" customHeight="1" x14ac:dyDescent="0.3">
      <c r="A1034" s="2">
        <v>43472</v>
      </c>
      <c r="B1034" s="16" t="str">
        <f t="shared" si="60"/>
        <v>January, 2019</v>
      </c>
      <c r="C1034" s="16" t="str">
        <f t="shared" si="61"/>
        <v>January, 2019´</v>
      </c>
      <c r="D1034" s="3" t="s">
        <v>31</v>
      </c>
      <c r="E1034" s="11" t="s">
        <v>3320</v>
      </c>
      <c r="F1034" s="3" t="s">
        <v>32</v>
      </c>
      <c r="G1034" s="3" t="s">
        <v>131</v>
      </c>
      <c r="H1034" s="3" t="s">
        <v>113</v>
      </c>
      <c r="I1034" s="3" t="s">
        <v>45</v>
      </c>
      <c r="J1034" s="3" t="s">
        <v>34</v>
      </c>
      <c r="K1034" s="3" t="s">
        <v>145</v>
      </c>
      <c r="L1034" s="3" t="s">
        <v>1246</v>
      </c>
      <c r="M1034" s="4">
        <v>16200</v>
      </c>
      <c r="N1034" s="4">
        <v>16.2</v>
      </c>
      <c r="O1034" s="4">
        <v>288000</v>
      </c>
      <c r="P1034" t="str">
        <f>IF(ISNUMBER(SEARCH("BIORISK",L1034)),"Fertilizer",IF(ISNUMBER(SEARCH("DIFLUBENZURON",L1034)),"Diflubenzuron",IF(ISNUMBER(SEARCH("K-TIONIC",L1034)),"Fulvic Acids Fertilizers",IF(ISNUMBER(SEARCH("INICIATE",L1034)),"Fipronil",IF(ISNUMBER(SEARCH("FIPRONIL",L1034)),"Fipronil",IF(ISNUMBER(SEARCH("STAGE",L1034)),"Clomazone",IF(ISNUMBER(SEARCH("CLOMAZONE",L1034)),"Clomazone",IF(ISNUMBER(SEARCH("UNIMARK",L1034)),"Metribuzin",IF(ISNUMBER(SEARCH("RIBUZIN",L1034)),"Metribuzin",IF(ISNUMBER(SEARCH("UNITOP",L1034)),"Not Identified","FIX IT!"))))))))))</f>
        <v>Fipronil</v>
      </c>
      <c r="Q1034" t="s">
        <v>3261</v>
      </c>
      <c r="R1034" t="s">
        <v>3243</v>
      </c>
      <c r="S1034">
        <f t="shared" si="62"/>
        <v>17.777777777777779</v>
      </c>
      <c r="T1034" t="s">
        <v>3204</v>
      </c>
      <c r="U1034" t="s">
        <v>3227</v>
      </c>
      <c r="V1034" t="s">
        <v>3198</v>
      </c>
    </row>
    <row r="1035" spans="1:22" ht="22" customHeight="1" x14ac:dyDescent="0.3">
      <c r="A1035" s="5">
        <v>43472</v>
      </c>
      <c r="B1035" s="16" t="str">
        <f t="shared" si="60"/>
        <v>January, 2019</v>
      </c>
      <c r="C1035" s="16" t="str">
        <f t="shared" si="61"/>
        <v>January, 2019´</v>
      </c>
      <c r="D1035" s="6" t="s">
        <v>107</v>
      </c>
      <c r="E1035" s="11" t="s">
        <v>3320</v>
      </c>
      <c r="F1035" s="6" t="s">
        <v>56</v>
      </c>
      <c r="G1035" s="6" t="s">
        <v>108</v>
      </c>
      <c r="H1035" s="6" t="s">
        <v>133</v>
      </c>
      <c r="I1035" s="6" t="s">
        <v>45</v>
      </c>
      <c r="J1035" s="6" t="s">
        <v>34</v>
      </c>
      <c r="K1035" s="6" t="s">
        <v>145</v>
      </c>
      <c r="L1035" s="6" t="s">
        <v>1213</v>
      </c>
      <c r="M1035" s="7">
        <v>21875</v>
      </c>
      <c r="N1035" s="7">
        <v>21.88</v>
      </c>
      <c r="O1035" s="7">
        <v>388000</v>
      </c>
      <c r="P1035" t="str">
        <f>IF(ISNUMBER(SEARCH("BROWSER",L1035)),"Picloran",IF(ISNUMBER(SEARCH("NAVIGATOR",L1035)),"Picloran",IF(ISNUMBER(SEARCH("BIOZYME",L1035)),"Mineral Fertilizer",IF(ISNUMBER(SEARCH("K-FOL",L1035)),"Calcium Citrate",IF(ISNUMBER(SEARCH("FOLTRON",L1035)),"NPK Fertilizer",IF(ISNUMBER(SEARCH("CYHALOTHRI",L1035)),"Cyhalothrin",IF(ISNUMBER(SEARCH("ACEFATO",L1035)),"Acephate",IF(ISNUMBER(SEARCH("ACEPHATE",L1035)),"Acephate",IF(ISNUMBER(SEARCH("MICROTHIOL",L1035)),"Sulfur",IF(ISNUMBER(SEARCH("PROPICONAZOLE",L1035)),"Propiconazole",IF(ISNUMBER(SEARCH("METHOMYL",L1035)),"Methomyl",IF(ISNUMBER(SEARCH("IMIDACLOPRID",L1035)),"Imidacloprid",IF(ISNUMBER(SEARCH("ZONIC",L1035)),"Amicarbazone",IF(ISNUMBER(SEARCH("CRESCENDO",L1035)),"Triclopyr-Butyric",IF(ISNUMBER(SEARCH("IMAZETHAPYR",L1035)),"Imazethapyr",IF(ISNUMBER(SEARCH("TRICLOPYR",L1035)),"Triclopyr",IF(ISNUMBER(SEARCH("ISOPROPYLAMINE",L1035)),"Isopropylamine",IF(ISNUMBER(SEARCH("ABAMECTIM",L1035)),"Abamectin",IF(ISNUMBER(SEARCH("SPERTO",L1035)),"Bifenthrin","FIX IT!")))))))))))))))))))</f>
        <v>Cyhalothrin</v>
      </c>
      <c r="Q1035" t="s">
        <v>3248</v>
      </c>
      <c r="R1035" t="s">
        <v>3237</v>
      </c>
      <c r="S1035">
        <f t="shared" si="62"/>
        <v>17.737142857142857</v>
      </c>
      <c r="T1035" t="s">
        <v>3209</v>
      </c>
      <c r="U1035" t="s">
        <v>3215</v>
      </c>
      <c r="V1035" t="s">
        <v>3198</v>
      </c>
    </row>
    <row r="1036" spans="1:22" ht="22" customHeight="1" x14ac:dyDescent="0.3">
      <c r="A1036" s="2">
        <v>43472</v>
      </c>
      <c r="B1036" s="16" t="str">
        <f t="shared" si="60"/>
        <v>January, 2019</v>
      </c>
      <c r="C1036" s="16" t="str">
        <f t="shared" si="61"/>
        <v>January, 2019´</v>
      </c>
      <c r="D1036" s="3" t="s">
        <v>31</v>
      </c>
      <c r="E1036" s="11" t="s">
        <v>3320</v>
      </c>
      <c r="F1036" s="3" t="s">
        <v>32</v>
      </c>
      <c r="G1036" s="3" t="s">
        <v>200</v>
      </c>
      <c r="H1036" s="3" t="s">
        <v>133</v>
      </c>
      <c r="I1036" s="3" t="s">
        <v>45</v>
      </c>
      <c r="J1036" s="3" t="s">
        <v>34</v>
      </c>
      <c r="K1036" s="3" t="s">
        <v>145</v>
      </c>
      <c r="L1036" s="3" t="s">
        <v>1247</v>
      </c>
      <c r="M1036" s="4">
        <v>39040</v>
      </c>
      <c r="N1036" s="4">
        <v>39.04</v>
      </c>
      <c r="O1036" s="4">
        <v>693000</v>
      </c>
      <c r="P1036" t="s">
        <v>3205</v>
      </c>
      <c r="Q1036" t="str">
        <f>VLOOKUP(P1036,T:V,2,FALSE)</f>
        <v>Sperto</v>
      </c>
      <c r="R1036" t="s">
        <v>3243</v>
      </c>
      <c r="S1036">
        <f t="shared" si="62"/>
        <v>17.751024590163933</v>
      </c>
      <c r="T1036" t="s">
        <v>3258</v>
      </c>
      <c r="U1036" t="s">
        <v>3236</v>
      </c>
      <c r="V1036" t="s">
        <v>3237</v>
      </c>
    </row>
    <row r="1037" spans="1:22" ht="22" customHeight="1" x14ac:dyDescent="0.3">
      <c r="A1037" s="5">
        <v>43470</v>
      </c>
      <c r="B1037" s="16" t="str">
        <f t="shared" si="60"/>
        <v>January, 2019</v>
      </c>
      <c r="C1037" s="16" t="str">
        <f t="shared" si="61"/>
        <v>January, 2019´</v>
      </c>
      <c r="D1037" s="6" t="s">
        <v>31</v>
      </c>
      <c r="E1037" s="11" t="s">
        <v>3320</v>
      </c>
      <c r="F1037" s="6" t="s">
        <v>32</v>
      </c>
      <c r="G1037" s="6" t="s">
        <v>200</v>
      </c>
      <c r="H1037" s="6" t="s">
        <v>133</v>
      </c>
      <c r="I1037" s="6" t="s">
        <v>45</v>
      </c>
      <c r="J1037" s="6" t="s">
        <v>34</v>
      </c>
      <c r="K1037" s="6" t="s">
        <v>187</v>
      </c>
      <c r="L1037" s="6" t="s">
        <v>1248</v>
      </c>
      <c r="M1037" s="7">
        <v>20280</v>
      </c>
      <c r="N1037" s="7">
        <v>20.28</v>
      </c>
      <c r="O1037" s="7">
        <v>131000</v>
      </c>
      <c r="P1037" t="str">
        <f>IF(ISNUMBER(SEARCH("BIORISK",L1037)),"Fertilizer",IF(ISNUMBER(SEARCH("DIFLUBENZURON",L1037)),"Diflubenzuron",IF(ISNUMBER(SEARCH("K-TIONIC",L1037)),"Fulvic Acids Fertilizers",IF(ISNUMBER(SEARCH("INICIATE",L1037)),"Fipronil",IF(ISNUMBER(SEARCH("FIPRONIL",L1037)),"Fipronil",IF(ISNUMBER(SEARCH("STAGE",L1037)),"Clomazone",IF(ISNUMBER(SEARCH("CLOMAZONE",L1037)),"Clomazone",IF(ISNUMBER(SEARCH("UNIMARK",L1037)),"Metribuzin",IF(ISNUMBER(SEARCH("RIBUZIN",L1037)),"Metribuzin",IF(ISNUMBER(SEARCH("UNITOP",L1037)),"Not Identified","FIX IT!"))))))))))</f>
        <v>Clomazone</v>
      </c>
      <c r="Q1037" t="s">
        <v>3246</v>
      </c>
      <c r="R1037" t="s">
        <v>3198</v>
      </c>
      <c r="S1037">
        <f t="shared" si="62"/>
        <v>6.4595660749506907</v>
      </c>
      <c r="T1037" t="s">
        <v>3218</v>
      </c>
      <c r="U1037" t="s">
        <v>3218</v>
      </c>
      <c r="V1037" t="s">
        <v>3198</v>
      </c>
    </row>
    <row r="1038" spans="1:22" ht="22" customHeight="1" x14ac:dyDescent="0.3">
      <c r="A1038" s="2">
        <v>43466</v>
      </c>
      <c r="B1038" s="16" t="str">
        <f t="shared" si="60"/>
        <v>January, 2019</v>
      </c>
      <c r="C1038" s="16" t="str">
        <f t="shared" si="61"/>
        <v>January, 2019´</v>
      </c>
      <c r="D1038" s="3" t="s">
        <v>31</v>
      </c>
      <c r="E1038" s="11" t="s">
        <v>3320</v>
      </c>
      <c r="F1038" s="3" t="s">
        <v>56</v>
      </c>
      <c r="G1038" s="3" t="s">
        <v>77</v>
      </c>
      <c r="H1038" s="3" t="s">
        <v>82</v>
      </c>
      <c r="I1038" s="3" t="s">
        <v>45</v>
      </c>
      <c r="J1038" s="3" t="s">
        <v>34</v>
      </c>
      <c r="K1038" s="3" t="s">
        <v>84</v>
      </c>
      <c r="L1038" s="3" t="s">
        <v>1249</v>
      </c>
      <c r="M1038" s="4">
        <v>58070</v>
      </c>
      <c r="N1038" s="4">
        <v>58.07</v>
      </c>
      <c r="O1038" s="4">
        <v>174000</v>
      </c>
      <c r="P1038" t="str">
        <f>IF(ISNUMBER(SEARCH("BROWSER",L1038)),"Picloran",IF(ISNUMBER(SEARCH("NAVIGATOR",L1038)),"Picloran",IF(ISNUMBER(SEARCH("BIOZYME",L1038)),"Mineral Fertilizer",IF(ISNUMBER(SEARCH("K-FOL",L1038)),"Calcium Citrate",IF(ISNUMBER(SEARCH("FOLTRON",L1038)),"NPK Fertilizer",IF(ISNUMBER(SEARCH("CYHALOTHRI",L1038)),"Cyhalothrin",IF(ISNUMBER(SEARCH("ACEFATO",L1038)),"Acephate",IF(ISNUMBER(SEARCH("ACEPHATE",L1038)),"Acephate",IF(ISNUMBER(SEARCH("MICROTHIOL",L1038)),"Sulfur",IF(ISNUMBER(SEARCH("PROPICONAZOLE",L1038)),"Propiconazole",IF(ISNUMBER(SEARCH("METHOMYL",L1038)),"Methomyl",IF(ISNUMBER(SEARCH("IMIDACLOPRID",L1038)),"Imidacloprid",IF(ISNUMBER(SEARCH("ZONIC",L1038)),"Amicarbazone",IF(ISNUMBER(SEARCH("CRESCENDO",L1038)),"Triclopyr-Butyric",IF(ISNUMBER(SEARCH("IMAZETHAPYR",L1038)),"Imazethapyr",IF(ISNUMBER(SEARCH("TRICLOPYR",L1038)),"Triclopyr",IF(ISNUMBER(SEARCH("ISOPROPYLAMINE",L1038)),"Isopropylamine",IF(ISNUMBER(SEARCH("ABAMECTIM",L1038)),"Abamectin",IF(ISNUMBER(SEARCH("SPERTO",L1038)),"Bifenthrin","FIX IT!")))))))))))))))))))</f>
        <v>Isopropylamine</v>
      </c>
      <c r="Q1038" t="s">
        <v>3269</v>
      </c>
      <c r="R1038" t="s">
        <v>3216</v>
      </c>
      <c r="S1038">
        <f t="shared" si="62"/>
        <v>2.9963836748751507</v>
      </c>
      <c r="T1038" t="s">
        <v>3205</v>
      </c>
      <c r="U1038" t="s">
        <v>3238</v>
      </c>
      <c r="V1038" t="s">
        <v>3225</v>
      </c>
    </row>
    <row r="1039" spans="1:22" ht="22" customHeight="1" x14ac:dyDescent="0.3">
      <c r="A1039" s="5">
        <v>43466</v>
      </c>
      <c r="B1039" s="16" t="str">
        <f t="shared" si="60"/>
        <v>January, 2019</v>
      </c>
      <c r="C1039" s="16" t="str">
        <f t="shared" si="61"/>
        <v>January, 2019´</v>
      </c>
      <c r="D1039" s="6" t="s">
        <v>31</v>
      </c>
      <c r="E1039" s="11" t="s">
        <v>3320</v>
      </c>
      <c r="F1039" s="6" t="s">
        <v>56</v>
      </c>
      <c r="G1039" s="6" t="s">
        <v>77</v>
      </c>
      <c r="H1039" s="6" t="s">
        <v>82</v>
      </c>
      <c r="I1039" s="6" t="s">
        <v>45</v>
      </c>
      <c r="J1039" s="6" t="s">
        <v>34</v>
      </c>
      <c r="K1039" s="6" t="s">
        <v>84</v>
      </c>
      <c r="L1039" s="6" t="s">
        <v>1250</v>
      </c>
      <c r="M1039" s="7">
        <v>72584</v>
      </c>
      <c r="N1039" s="7">
        <v>72.58</v>
      </c>
      <c r="O1039" s="7">
        <v>218000</v>
      </c>
      <c r="P1039" t="str">
        <f>IF(ISNUMBER(SEARCH("BROWSER",L1039)),"Picloran",IF(ISNUMBER(SEARCH("NAVIGATOR",L1039)),"Picloran",IF(ISNUMBER(SEARCH("BIOZYME",L1039)),"Mineral Fertilizer",IF(ISNUMBER(SEARCH("K-FOL",L1039)),"Calcium Citrate",IF(ISNUMBER(SEARCH("FOLTRON",L1039)),"NPK Fertilizer",IF(ISNUMBER(SEARCH("CYHALOTHRI",L1039)),"Cyhalothrin",IF(ISNUMBER(SEARCH("ACEFATO",L1039)),"Acephate",IF(ISNUMBER(SEARCH("ACEPHATE",L1039)),"Acephate",IF(ISNUMBER(SEARCH("MICROTHIOL",L1039)),"Sulfur",IF(ISNUMBER(SEARCH("PROPICONAZOLE",L1039)),"Propiconazole",IF(ISNUMBER(SEARCH("METHOMYL",L1039)),"Methomyl",IF(ISNUMBER(SEARCH("IMIDACLOPRID",L1039)),"Imidacloprid",IF(ISNUMBER(SEARCH("ZONIC",L1039)),"Amicarbazone",IF(ISNUMBER(SEARCH("CRESCENDO",L1039)),"Triclopyr-Butyric",IF(ISNUMBER(SEARCH("IMAZETHAPYR",L1039)),"Imazethapyr",IF(ISNUMBER(SEARCH("TRICLOPYR",L1039)),"Triclopyr",IF(ISNUMBER(SEARCH("ISOPROPYLAMINE",L1039)),"Isopropylamine",IF(ISNUMBER(SEARCH("ABAMECTIM",L1039)),"Abamectin",IF(ISNUMBER(SEARCH("SPERTO",L1039)),"Bifenthrin","FIX IT!")))))))))))))))))))</f>
        <v>Isopropylamine</v>
      </c>
      <c r="Q1039" t="s">
        <v>3269</v>
      </c>
      <c r="R1039" t="s">
        <v>3216</v>
      </c>
      <c r="S1039">
        <f t="shared" si="62"/>
        <v>3.0034167309599913</v>
      </c>
      <c r="T1039" t="s">
        <v>3206</v>
      </c>
      <c r="U1039" t="s">
        <v>3283</v>
      </c>
      <c r="V1039" t="s">
        <v>3242</v>
      </c>
    </row>
    <row r="1040" spans="1:22" ht="22" customHeight="1" x14ac:dyDescent="0.3">
      <c r="A1040" s="2">
        <v>43465</v>
      </c>
      <c r="B1040" s="16" t="str">
        <f t="shared" si="60"/>
        <v>December, 2018</v>
      </c>
      <c r="C1040" s="16" t="str">
        <f t="shared" si="61"/>
        <v>December, 2018´</v>
      </c>
      <c r="D1040" s="3" t="s">
        <v>31</v>
      </c>
      <c r="E1040" s="11" t="s">
        <v>3319</v>
      </c>
      <c r="F1040" s="3" t="s">
        <v>56</v>
      </c>
      <c r="G1040" s="3" t="s">
        <v>730</v>
      </c>
      <c r="H1040" s="3" t="s">
        <v>122</v>
      </c>
      <c r="I1040" s="3" t="s">
        <v>45</v>
      </c>
      <c r="J1040" s="3" t="s">
        <v>34</v>
      </c>
      <c r="K1040" s="3" t="s">
        <v>704</v>
      </c>
      <c r="L1040" s="3" t="s">
        <v>1251</v>
      </c>
      <c r="M1040" s="4">
        <v>40240</v>
      </c>
      <c r="N1040" s="4">
        <v>40.24</v>
      </c>
      <c r="O1040" s="4">
        <v>861000</v>
      </c>
      <c r="P1040" t="str">
        <f>IF(ISNUMBER(SEARCH("MEPIQUAT",L1040)),"Mepiquat",IF(ISNUMBER(SEARCH("BIFENTRI",L1040)),"Bifenthrin",IF(ISNUMBER(SEARCH("YHALOTHRIN",L1040)),"Cyhalothrin","FIX IT!")))</f>
        <v>Mepiquat</v>
      </c>
      <c r="Q1040" t="s">
        <v>3215</v>
      </c>
      <c r="R1040" t="s">
        <v>3216</v>
      </c>
      <c r="S1040">
        <f t="shared" si="62"/>
        <v>21.396620278330019</v>
      </c>
      <c r="T1040" t="s">
        <v>3259</v>
      </c>
      <c r="U1040" t="s">
        <v>3230</v>
      </c>
      <c r="V1040" t="s">
        <v>3225</v>
      </c>
    </row>
    <row r="1041" spans="1:22" ht="22" customHeight="1" x14ac:dyDescent="0.3">
      <c r="A1041" s="5">
        <v>43465</v>
      </c>
      <c r="B1041" s="16" t="str">
        <f t="shared" si="60"/>
        <v>December, 2018</v>
      </c>
      <c r="C1041" s="16" t="str">
        <f t="shared" si="61"/>
        <v>December, 2018´</v>
      </c>
      <c r="D1041" s="6" t="s">
        <v>31</v>
      </c>
      <c r="E1041" s="11" t="s">
        <v>3319</v>
      </c>
      <c r="F1041" s="6" t="s">
        <v>32</v>
      </c>
      <c r="G1041" s="6" t="s">
        <v>185</v>
      </c>
      <c r="H1041" s="6" t="s">
        <v>122</v>
      </c>
      <c r="I1041" s="6" t="s">
        <v>45</v>
      </c>
      <c r="J1041" s="6" t="s">
        <v>34</v>
      </c>
      <c r="K1041" s="6" t="s">
        <v>187</v>
      </c>
      <c r="L1041" s="6" t="s">
        <v>1253</v>
      </c>
      <c r="M1041" s="7">
        <v>6480</v>
      </c>
      <c r="N1041" s="7">
        <v>6.48</v>
      </c>
      <c r="O1041" s="7">
        <v>55800</v>
      </c>
      <c r="P1041" t="s">
        <v>3211</v>
      </c>
      <c r="Q1041" t="s">
        <v>3270</v>
      </c>
      <c r="R1041" t="s">
        <v>3198</v>
      </c>
      <c r="S1041">
        <f t="shared" si="62"/>
        <v>8.6111111111111107</v>
      </c>
      <c r="T1041" t="s">
        <v>3280</v>
      </c>
      <c r="U1041" t="s">
        <v>3279</v>
      </c>
      <c r="V1041" t="s">
        <v>3216</v>
      </c>
    </row>
    <row r="1042" spans="1:22" ht="22" customHeight="1" x14ac:dyDescent="0.3">
      <c r="A1042" s="2">
        <v>43463</v>
      </c>
      <c r="B1042" s="16" t="str">
        <f t="shared" si="60"/>
        <v>December, 2018</v>
      </c>
      <c r="C1042" s="16" t="str">
        <f t="shared" si="61"/>
        <v>December, 2018´</v>
      </c>
      <c r="D1042" s="3" t="s">
        <v>31</v>
      </c>
      <c r="E1042" s="11" t="s">
        <v>3319</v>
      </c>
      <c r="F1042" s="3" t="s">
        <v>56</v>
      </c>
      <c r="G1042" s="3" t="s">
        <v>634</v>
      </c>
      <c r="H1042" s="3" t="s">
        <v>133</v>
      </c>
      <c r="I1042" s="3" t="s">
        <v>45</v>
      </c>
      <c r="J1042" s="3" t="s">
        <v>34</v>
      </c>
      <c r="K1042" s="3" t="s">
        <v>145</v>
      </c>
      <c r="L1042" s="3" t="s">
        <v>1254</v>
      </c>
      <c r="M1042" s="4">
        <v>43750</v>
      </c>
      <c r="N1042" s="4">
        <v>43.75</v>
      </c>
      <c r="O1042" s="4">
        <v>926000</v>
      </c>
      <c r="P1042" t="str">
        <f>IF(ISNUMBER(SEARCH("BROWSER",L1042)),"Picloran",IF(ISNUMBER(SEARCH("NAVIGATOR",L1042)),"Picloran",IF(ISNUMBER(SEARCH("BIOZYME",L1042)),"Mineral Fertilizer",IF(ISNUMBER(SEARCH("K-FOL",L1042)),"Calcium Citrate",IF(ISNUMBER(SEARCH("FOLTRON",L1042)),"NPK Fertilizer",IF(ISNUMBER(SEARCH("CYHALOTHRI",L1042)),"Cyhalothrin",IF(ISNUMBER(SEARCH("ACEFATO",L1042)),"Acephate",IF(ISNUMBER(SEARCH("ACEPHATE",L1042)),"Acephate",IF(ISNUMBER(SEARCH("MICROTHIOL",L1042)),"Sulfur",IF(ISNUMBER(SEARCH("PROPICONAZOLE",L1042)),"Propiconazole",IF(ISNUMBER(SEARCH("METHOMYL",L1042)),"Methomyl",IF(ISNUMBER(SEARCH("IMIDACLOPRID",L1042)),"Imidacloprid",IF(ISNUMBER(SEARCH("ZONIC",L1042)),"Amicarbazone",IF(ISNUMBER(SEARCH("CRESCENDO",L1042)),"Triclopyr-Butyric",IF(ISNUMBER(SEARCH("IMAZETHAPYR",L1042)),"Imazethapyr",IF(ISNUMBER(SEARCH("TRICLOPYR",L1042)),"Triclopyr",IF(ISNUMBER(SEARCH("ISOPROPYLAMINE",L1042)),"Isopropylamine",IF(ISNUMBER(SEARCH("ABAMECTIM",L1042)),"Abamectin",IF(ISNUMBER(SEARCH("SPERTO",L1042)),"Bifenthrin","FIX IT!")))))))))))))))))))</f>
        <v>Cyhalothrin</v>
      </c>
      <c r="Q1042" t="s">
        <v>3248</v>
      </c>
      <c r="R1042" t="s">
        <v>3237</v>
      </c>
      <c r="S1042">
        <f t="shared" si="62"/>
        <v>21.165714285714287</v>
      </c>
      <c r="T1042" t="s">
        <v>3205</v>
      </c>
      <c r="U1042" t="s">
        <v>3238</v>
      </c>
      <c r="V1042" t="s">
        <v>3225</v>
      </c>
    </row>
    <row r="1043" spans="1:22" ht="22" customHeight="1" x14ac:dyDescent="0.3">
      <c r="A1043" s="5">
        <v>43463</v>
      </c>
      <c r="B1043" s="16" t="str">
        <f t="shared" si="60"/>
        <v>December, 2018</v>
      </c>
      <c r="C1043" s="16" t="str">
        <f t="shared" si="61"/>
        <v>December, 2018´</v>
      </c>
      <c r="D1043" s="6" t="s">
        <v>31</v>
      </c>
      <c r="E1043" s="11" t="s">
        <v>3319</v>
      </c>
      <c r="F1043" s="6" t="s">
        <v>56</v>
      </c>
      <c r="G1043" s="6" t="s">
        <v>727</v>
      </c>
      <c r="H1043" s="6" t="s">
        <v>113</v>
      </c>
      <c r="I1043" s="6" t="s">
        <v>45</v>
      </c>
      <c r="J1043" s="6" t="s">
        <v>34</v>
      </c>
      <c r="K1043" s="6" t="s">
        <v>95</v>
      </c>
      <c r="L1043" s="6" t="s">
        <v>1255</v>
      </c>
      <c r="M1043" s="7">
        <v>72780</v>
      </c>
      <c r="N1043" s="7">
        <v>72.78</v>
      </c>
      <c r="O1043" s="7">
        <v>236000</v>
      </c>
      <c r="P1043" t="s">
        <v>3211</v>
      </c>
      <c r="Q1043" t="s">
        <v>3270</v>
      </c>
      <c r="R1043" t="s">
        <v>3198</v>
      </c>
      <c r="S1043">
        <f t="shared" si="62"/>
        <v>3.2426490794174225</v>
      </c>
      <c r="T1043" t="s">
        <v>3259</v>
      </c>
      <c r="U1043" t="s">
        <v>3230</v>
      </c>
      <c r="V1043" t="s">
        <v>3225</v>
      </c>
    </row>
    <row r="1044" spans="1:22" ht="22" customHeight="1" x14ac:dyDescent="0.3">
      <c r="A1044" s="2">
        <v>43463</v>
      </c>
      <c r="B1044" s="16" t="str">
        <f t="shared" si="60"/>
        <v>December, 2018</v>
      </c>
      <c r="C1044" s="16" t="str">
        <f t="shared" si="61"/>
        <v>December, 2018´</v>
      </c>
      <c r="D1044" s="3" t="s">
        <v>31</v>
      </c>
      <c r="E1044" s="11" t="s">
        <v>3319</v>
      </c>
      <c r="F1044" s="3" t="s">
        <v>32</v>
      </c>
      <c r="G1044" s="3" t="s">
        <v>131</v>
      </c>
      <c r="H1044" s="3" t="s">
        <v>113</v>
      </c>
      <c r="I1044" s="3" t="s">
        <v>45</v>
      </c>
      <c r="J1044" s="3" t="s">
        <v>34</v>
      </c>
      <c r="K1044" s="3" t="s">
        <v>145</v>
      </c>
      <c r="L1044" s="3" t="s">
        <v>1256</v>
      </c>
      <c r="M1044" s="4">
        <v>26100</v>
      </c>
      <c r="N1044" s="4">
        <v>26.1</v>
      </c>
      <c r="O1044" s="4">
        <v>553000</v>
      </c>
      <c r="P1044" t="str">
        <f>IF(ISNUMBER(SEARCH("IMAZETAPYR",L1044)),"Imazetapyr",IF(ISNUMBER(SEARCH("VITAVAX",L1044)),"Carboxin",IF(ISNUMBER(SEARCH("CARBOXIN",L1044)),"Carboxin",IF(ISNUMBER(SEARCH("CONDAX",L1044)),"Imazetapyr",IF(ISNUMBER(SEARCH("CLETHODIM",L1044)),"Clethodim",IF(ISNUMBER(SEARCH("JACARE",L1044)),"2,4-D Acid",IF(ISNUMBER(SEARCH("LEOPARD",L1044)),"Picloram",IF(ISNUMBER(SEARCH("ZOXYSTROBIN",L1044)),"Azoxystrobin",IF(ISNUMBER(SEARCH("MANCOZEB",L1044)),"Mancozeb",IF(ISNUMBER(SEARCH("AZOXYS",L1044)),"Azoxystrobin",IF(ISNUMBER(SEARCH("FIPRON",L1044)),"Fipronil",IF(ISNUMBER(SEARCH("ACEF",L1044)),"Acephate",IF(ISNUMBER(SEARCH("ACETAMIPRID",L1044)),"Acetamiprid",IF(ISNUMBER(SEARCH("ALUMINIUM PHOSPHIDE",L1044)),"Aluminium Phosphide",IF(ISNUMBER(SEARCH("RANMAN",L1044)),"Cyazofamid",IF(ISNUMBER(SEARCH("BIFENTRINA",L1044)),"Bifenthrin","FIX IT!"))))))))))))))))</f>
        <v>Acetamiprid</v>
      </c>
      <c r="Q1044" t="s">
        <v>3234</v>
      </c>
      <c r="R1044" t="s">
        <v>3243</v>
      </c>
      <c r="S1044">
        <f t="shared" si="62"/>
        <v>21.187739463601531</v>
      </c>
      <c r="T1044" t="s">
        <v>3207</v>
      </c>
      <c r="U1044" t="s">
        <v>3235</v>
      </c>
      <c r="V1044" t="s">
        <v>3216</v>
      </c>
    </row>
    <row r="1045" spans="1:22" ht="22" customHeight="1" x14ac:dyDescent="0.3">
      <c r="A1045" s="5">
        <v>43463</v>
      </c>
      <c r="B1045" s="16" t="str">
        <f t="shared" si="60"/>
        <v>December, 2018</v>
      </c>
      <c r="C1045" s="16" t="str">
        <f t="shared" si="61"/>
        <v>December, 2018´</v>
      </c>
      <c r="D1045" s="6" t="s">
        <v>31</v>
      </c>
      <c r="E1045" s="11" t="s">
        <v>3319</v>
      </c>
      <c r="F1045" s="6" t="s">
        <v>32</v>
      </c>
      <c r="G1045" s="6" t="s">
        <v>131</v>
      </c>
      <c r="H1045" s="6" t="s">
        <v>113</v>
      </c>
      <c r="I1045" s="6" t="s">
        <v>45</v>
      </c>
      <c r="J1045" s="6" t="s">
        <v>34</v>
      </c>
      <c r="K1045" s="6" t="s">
        <v>145</v>
      </c>
      <c r="L1045" s="6" t="s">
        <v>1257</v>
      </c>
      <c r="M1045" s="7">
        <v>28840</v>
      </c>
      <c r="N1045" s="7">
        <v>28.84</v>
      </c>
      <c r="O1045" s="7">
        <v>611000</v>
      </c>
      <c r="P1045" t="str">
        <f>IF(ISNUMBER(SEARCH("BROWSER",L1045)),"Picloran",IF(ISNUMBER(SEARCH("NAVIGATOR",L1045)),"Picloran",IF(ISNUMBER(SEARCH("BIOZYME",L1045)),"Mineral Fertilizer",IF(ISNUMBER(SEARCH("K-FOL",L1045)),"Calcium Citrate",IF(ISNUMBER(SEARCH("FOLTRON",L1045)),"NPK Fertilizer",IF(ISNUMBER(SEARCH("CYHALOTHRI",L1045)),"Cyhalothrin",IF(ISNUMBER(SEARCH("ACEFATO",L1045)),"Acephate",IF(ISNUMBER(SEARCH("ACEPHATE",L1045)),"Acephate",IF(ISNUMBER(SEARCH("MICROTHIOL",L1045)),"Sulfur",IF(ISNUMBER(SEARCH("PROPICONAZOLE",L1045)),"Propiconazole",IF(ISNUMBER(SEARCH("METHOMYL",L1045)),"Methomyl",IF(ISNUMBER(SEARCH("IMIDACLOPRID",L1045)),"Imidacloprid",IF(ISNUMBER(SEARCH("ZONIC",L1045)),"Amicarbazone",IF(ISNUMBER(SEARCH("CRESCENDO",L1045)),"Triclopyr-Butyric",IF(ISNUMBER(SEARCH("IMAZETHAPYR",L1045)),"Imazethapyr",IF(ISNUMBER(SEARCH("TRICLOPYR",L1045)),"Triclopyr",IF(ISNUMBER(SEARCH("ISOPROPYLAMINE",L1045)),"Isopropylamine",IF(ISNUMBER(SEARCH("ABAMECTIM",L1045)),"Abamectin",IF(ISNUMBER(SEARCH("SPERTO",L1045)),"Bifenthrin","FIX IT!")))))))))))))))))))</f>
        <v>Cyhalothrin</v>
      </c>
      <c r="Q1045" t="s">
        <v>3248</v>
      </c>
      <c r="R1045" t="s">
        <v>3237</v>
      </c>
      <c r="S1045">
        <f t="shared" si="62"/>
        <v>21.185852981969486</v>
      </c>
      <c r="T1045" t="s">
        <v>3206</v>
      </c>
      <c r="U1045" t="s">
        <v>3231</v>
      </c>
      <c r="V1045" t="s">
        <v>3242</v>
      </c>
    </row>
    <row r="1046" spans="1:22" ht="22" customHeight="1" x14ac:dyDescent="0.3">
      <c r="A1046" s="2">
        <v>43463</v>
      </c>
      <c r="B1046" s="16" t="str">
        <f t="shared" si="60"/>
        <v>December, 2018</v>
      </c>
      <c r="C1046" s="16" t="str">
        <f t="shared" si="61"/>
        <v>December, 2018´</v>
      </c>
      <c r="D1046" s="3" t="s">
        <v>31</v>
      </c>
      <c r="E1046" s="11" t="s">
        <v>3319</v>
      </c>
      <c r="F1046" s="3" t="s">
        <v>32</v>
      </c>
      <c r="G1046" s="3" t="s">
        <v>200</v>
      </c>
      <c r="H1046" s="3" t="s">
        <v>133</v>
      </c>
      <c r="I1046" s="3" t="s">
        <v>45</v>
      </c>
      <c r="J1046" s="3" t="s">
        <v>34</v>
      </c>
      <c r="K1046" s="3" t="s">
        <v>145</v>
      </c>
      <c r="L1046" s="3" t="s">
        <v>1258</v>
      </c>
      <c r="M1046" s="4">
        <v>19520</v>
      </c>
      <c r="N1046" s="4">
        <v>19.52</v>
      </c>
      <c r="O1046" s="4">
        <v>413000</v>
      </c>
      <c r="P1046" t="str">
        <f>IF(ISNUMBER(SEARCH("IMAZETAPYR",L1046)),"Imazetapyr",IF(ISNUMBER(SEARCH("VITAVAX",L1046)),"Carboxin",IF(ISNUMBER(SEARCH("CARBOXIN",L1046)),"Carboxin",IF(ISNUMBER(SEARCH("CONDAX",L1046)),"Imazetapyr",IF(ISNUMBER(SEARCH("CLETHODIM",L1046)),"Clethodim",IF(ISNUMBER(SEARCH("JACARE",L1046)),"2,4-D Acid",IF(ISNUMBER(SEARCH("LEOPARD",L1046)),"Picloram",IF(ISNUMBER(SEARCH("ZOXYSTROBIN",L1046)),"Azoxystrobin",IF(ISNUMBER(SEARCH("MANCOZEB",L1046)),"Mancozeb",IF(ISNUMBER(SEARCH("AZOXYS",L1046)),"Azoxystrobin",IF(ISNUMBER(SEARCH("FIPRON",L1046)),"Fipronil",IF(ISNUMBER(SEARCH("ACEF",L1046)),"Acephate",IF(ISNUMBER(SEARCH("ACETAMIPRID",L1046)),"Acetamiprid",IF(ISNUMBER(SEARCH("ALUMINIUM PHOSPHIDE",L1046)),"Aluminium Phosphide",IF(ISNUMBER(SEARCH("RANMAN",L1046)),"Cyazofamid",IF(ISNUMBER(SEARCH("BIFENTRINA",L1046)),"Bifenthrin","FIX IT!"))))))))))))))))</f>
        <v>Acetamiprid</v>
      </c>
      <c r="Q1046" t="s">
        <v>3234</v>
      </c>
      <c r="R1046" t="s">
        <v>3243</v>
      </c>
      <c r="S1046">
        <f t="shared" si="62"/>
        <v>21.157786885245901</v>
      </c>
      <c r="T1046" t="s">
        <v>3205</v>
      </c>
      <c r="U1046" t="s">
        <v>3238</v>
      </c>
      <c r="V1046" t="s">
        <v>3225</v>
      </c>
    </row>
    <row r="1047" spans="1:22" ht="22" customHeight="1" x14ac:dyDescent="0.3">
      <c r="A1047" s="5">
        <v>43463</v>
      </c>
      <c r="B1047" s="16" t="str">
        <f t="shared" si="60"/>
        <v>December, 2018</v>
      </c>
      <c r="C1047" s="16" t="str">
        <f t="shared" si="61"/>
        <v>December, 2018´</v>
      </c>
      <c r="D1047" s="6" t="s">
        <v>31</v>
      </c>
      <c r="E1047" s="11" t="s">
        <v>3319</v>
      </c>
      <c r="F1047" s="6" t="s">
        <v>32</v>
      </c>
      <c r="G1047" s="6" t="s">
        <v>634</v>
      </c>
      <c r="H1047" s="6" t="s">
        <v>133</v>
      </c>
      <c r="I1047" s="6" t="s">
        <v>45</v>
      </c>
      <c r="J1047" s="6" t="s">
        <v>34</v>
      </c>
      <c r="K1047" s="6" t="s">
        <v>187</v>
      </c>
      <c r="L1047" s="6" t="s">
        <v>1259</v>
      </c>
      <c r="M1047" s="7">
        <v>20280</v>
      </c>
      <c r="N1047" s="7">
        <v>20.28</v>
      </c>
      <c r="O1047" s="7">
        <v>130000</v>
      </c>
      <c r="P1047" t="str">
        <f>IF(ISNUMBER(SEARCH("BIORISK",L1047)),"Fertilizer",IF(ISNUMBER(SEARCH("DIFLUBENZURON",L1047)),"Diflubenzuron",IF(ISNUMBER(SEARCH("K-TIONIC",L1047)),"Fulvic Acids Fertilizers",IF(ISNUMBER(SEARCH("INICIATE",L1047)),"Fipronil",IF(ISNUMBER(SEARCH("FIPRONIL",L1047)),"Fipronil",IF(ISNUMBER(SEARCH("STAGE",L1047)),"Clomazone",IF(ISNUMBER(SEARCH("CLOMAZONE",L1047)),"Clomazone",IF(ISNUMBER(SEARCH("UNIMARK",L1047)),"Metribuzin",IF(ISNUMBER(SEARCH("RIBUZIN",L1047)),"Metribuzin",IF(ISNUMBER(SEARCH("UNITOP",L1047)),"Not Identified","FIX IT!"))))))))))</f>
        <v>Clomazone</v>
      </c>
      <c r="Q1047" t="s">
        <v>3246</v>
      </c>
      <c r="R1047" t="s">
        <v>3198</v>
      </c>
      <c r="S1047">
        <f t="shared" si="62"/>
        <v>6.4102564102564106</v>
      </c>
      <c r="T1047" t="s">
        <v>3258</v>
      </c>
      <c r="U1047" t="s">
        <v>3236</v>
      </c>
      <c r="V1047" t="s">
        <v>3237</v>
      </c>
    </row>
    <row r="1048" spans="1:22" ht="22" customHeight="1" x14ac:dyDescent="0.3">
      <c r="A1048" s="2">
        <v>43462</v>
      </c>
      <c r="B1048" s="16" t="str">
        <f t="shared" si="60"/>
        <v>December, 2018</v>
      </c>
      <c r="C1048" s="16" t="str">
        <f t="shared" si="61"/>
        <v>December, 2018´</v>
      </c>
      <c r="D1048" s="3" t="s">
        <v>31</v>
      </c>
      <c r="E1048" s="11" t="s">
        <v>3319</v>
      </c>
      <c r="F1048" s="3" t="s">
        <v>56</v>
      </c>
      <c r="G1048" s="3" t="s">
        <v>77</v>
      </c>
      <c r="H1048" s="3" t="s">
        <v>82</v>
      </c>
      <c r="I1048" s="3" t="s">
        <v>45</v>
      </c>
      <c r="J1048" s="3" t="s">
        <v>34</v>
      </c>
      <c r="K1048" s="3" t="s">
        <v>84</v>
      </c>
      <c r="L1048" s="3" t="s">
        <v>1260</v>
      </c>
      <c r="M1048" s="4">
        <v>72321</v>
      </c>
      <c r="N1048" s="4">
        <v>72.319999999999993</v>
      </c>
      <c r="O1048" s="4">
        <v>225000</v>
      </c>
      <c r="P1048" t="str">
        <f>IF(ISNUMBER(SEARCH("BROWSER",L1048)),"Picloran",IF(ISNUMBER(SEARCH("NAVIGATOR",L1048)),"Picloran",IF(ISNUMBER(SEARCH("BIOZYME",L1048)),"Mineral Fertilizer",IF(ISNUMBER(SEARCH("K-FOL",L1048)),"Calcium Citrate",IF(ISNUMBER(SEARCH("FOLTRON",L1048)),"NPK Fertilizer",IF(ISNUMBER(SEARCH("CYHALOTHRI",L1048)),"Cyhalothrin",IF(ISNUMBER(SEARCH("ACEFATO",L1048)),"Acephate",IF(ISNUMBER(SEARCH("ACEPHATE",L1048)),"Acephate",IF(ISNUMBER(SEARCH("MICROTHIOL",L1048)),"Sulfur",IF(ISNUMBER(SEARCH("PROPICONAZOLE",L1048)),"Propiconazole",IF(ISNUMBER(SEARCH("METHOMYL",L1048)),"Methomyl",IF(ISNUMBER(SEARCH("IMIDACLOPRID",L1048)),"Imidacloprid",IF(ISNUMBER(SEARCH("ZONIC",L1048)),"Amicarbazone",IF(ISNUMBER(SEARCH("CRESCENDO",L1048)),"Triclopyr-Butyric",IF(ISNUMBER(SEARCH("IMAZETHAPYR",L1048)),"Imazethapyr",IF(ISNUMBER(SEARCH("TRICLOPYR",L1048)),"Triclopyr",IF(ISNUMBER(SEARCH("ISOPROPYLAMINE",L1048)),"Isopropylamine",IF(ISNUMBER(SEARCH("ABAMECTIM",L1048)),"Abamectin",IF(ISNUMBER(SEARCH("SPERTO",L1048)),"Bifenthrin","FIX IT!")))))))))))))))))))</f>
        <v>Isopropylamine</v>
      </c>
      <c r="Q1048" t="s">
        <v>3269</v>
      </c>
      <c r="R1048" t="s">
        <v>3216</v>
      </c>
      <c r="S1048">
        <f t="shared" si="62"/>
        <v>3.1111295474343552</v>
      </c>
      <c r="T1048" t="s">
        <v>3206</v>
      </c>
      <c r="U1048" t="s">
        <v>3231</v>
      </c>
      <c r="V1048" t="s">
        <v>3242</v>
      </c>
    </row>
    <row r="1049" spans="1:22" ht="22" customHeight="1" x14ac:dyDescent="0.3">
      <c r="A1049" s="5">
        <v>43462</v>
      </c>
      <c r="B1049" s="16" t="str">
        <f t="shared" si="60"/>
        <v>December, 2018</v>
      </c>
      <c r="C1049" s="16" t="str">
        <f t="shared" si="61"/>
        <v>December, 2018´</v>
      </c>
      <c r="D1049" s="6" t="s">
        <v>31</v>
      </c>
      <c r="E1049" s="11" t="s">
        <v>3319</v>
      </c>
      <c r="F1049" s="6" t="s">
        <v>56</v>
      </c>
      <c r="G1049" s="6" t="s">
        <v>77</v>
      </c>
      <c r="H1049" s="6" t="s">
        <v>82</v>
      </c>
      <c r="I1049" s="6" t="s">
        <v>45</v>
      </c>
      <c r="J1049" s="6" t="s">
        <v>34</v>
      </c>
      <c r="K1049" s="6" t="s">
        <v>84</v>
      </c>
      <c r="L1049" s="6" t="s">
        <v>1261</v>
      </c>
      <c r="M1049" s="7">
        <v>72395</v>
      </c>
      <c r="N1049" s="7">
        <v>72.39</v>
      </c>
      <c r="O1049" s="7">
        <v>225000</v>
      </c>
      <c r="P1049" t="str">
        <f>IF(ISNUMBER(SEARCH("BROWSER",L1049)),"Picloran",IF(ISNUMBER(SEARCH("NAVIGATOR",L1049)),"Picloran",IF(ISNUMBER(SEARCH("BIOZYME",L1049)),"Mineral Fertilizer",IF(ISNUMBER(SEARCH("K-FOL",L1049)),"Calcium Citrate",IF(ISNUMBER(SEARCH("FOLTRON",L1049)),"NPK Fertilizer",IF(ISNUMBER(SEARCH("CYHALOTHRI",L1049)),"Cyhalothrin",IF(ISNUMBER(SEARCH("ACEFATO",L1049)),"Acephate",IF(ISNUMBER(SEARCH("ACEPHATE",L1049)),"Acephate",IF(ISNUMBER(SEARCH("MICROTHIOL",L1049)),"Sulfur",IF(ISNUMBER(SEARCH("PROPICONAZOLE",L1049)),"Propiconazole",IF(ISNUMBER(SEARCH("METHOMYL",L1049)),"Methomyl",IF(ISNUMBER(SEARCH("IMIDACLOPRID",L1049)),"Imidacloprid",IF(ISNUMBER(SEARCH("ZONIC",L1049)),"Amicarbazone",IF(ISNUMBER(SEARCH("CRESCENDO",L1049)),"Triclopyr-Butyric",IF(ISNUMBER(SEARCH("IMAZETHAPYR",L1049)),"Imazethapyr",IF(ISNUMBER(SEARCH("TRICLOPYR",L1049)),"Triclopyr",IF(ISNUMBER(SEARCH("ISOPROPYLAMINE",L1049)),"Isopropylamine",IF(ISNUMBER(SEARCH("ABAMECTIM",L1049)),"Abamectin",IF(ISNUMBER(SEARCH("SPERTO",L1049)),"Bifenthrin","FIX IT!")))))))))))))))))))</f>
        <v>Isopropylamine</v>
      </c>
      <c r="Q1049" t="s">
        <v>3269</v>
      </c>
      <c r="R1049" t="s">
        <v>3216</v>
      </c>
      <c r="S1049">
        <f t="shared" si="62"/>
        <v>3.1079494440223772</v>
      </c>
      <c r="T1049" t="s">
        <v>3297</v>
      </c>
      <c r="U1049" t="s">
        <v>3281</v>
      </c>
      <c r="V1049" t="s">
        <v>3198</v>
      </c>
    </row>
    <row r="1050" spans="1:22" ht="22" customHeight="1" x14ac:dyDescent="0.3">
      <c r="A1050" s="2">
        <v>43461</v>
      </c>
      <c r="B1050" s="16" t="str">
        <f t="shared" si="60"/>
        <v>December, 2018</v>
      </c>
      <c r="C1050" s="16" t="str">
        <f t="shared" si="61"/>
        <v>December, 2018´</v>
      </c>
      <c r="D1050" s="3" t="s">
        <v>31</v>
      </c>
      <c r="E1050" s="11" t="s">
        <v>3319</v>
      </c>
      <c r="F1050" s="3" t="s">
        <v>56</v>
      </c>
      <c r="G1050" s="3" t="s">
        <v>244</v>
      </c>
      <c r="H1050" s="3" t="s">
        <v>474</v>
      </c>
      <c r="I1050" s="3" t="s">
        <v>45</v>
      </c>
      <c r="J1050" s="3" t="s">
        <v>34</v>
      </c>
      <c r="K1050" s="3" t="s">
        <v>187</v>
      </c>
      <c r="L1050" s="3" t="s">
        <v>1262</v>
      </c>
      <c r="M1050" s="4">
        <v>24400</v>
      </c>
      <c r="N1050" s="4">
        <v>24.4</v>
      </c>
      <c r="O1050" s="4">
        <v>241000</v>
      </c>
      <c r="P1050" t="str">
        <f>IF(ISNUMBER(SEARCH("GLIFOSATO",L1050)),"Glyphosate",IF(ISNUMBER(SEARCH("TRICLON",L1050)),"Triclopyr",IF(ISNUMBER(SEARCH("ABAMECTIN",L1050)),"Abamectin",IF(ISNUMBER(SEARCH("ANCOSAR",L1050)),"Sodium Hydrogen Methylarsonate",IF(ISNUMBER(SEARCH("PERITO",L1050)),"Acephate","FIX IT!")))))</f>
        <v>Sodium Hydrogen Methylarsonate</v>
      </c>
      <c r="Q1050" t="s">
        <v>3281</v>
      </c>
      <c r="R1050" t="s">
        <v>3198</v>
      </c>
      <c r="S1050">
        <f t="shared" si="62"/>
        <v>9.8770491803278695</v>
      </c>
      <c r="T1050" t="s">
        <v>3218</v>
      </c>
      <c r="U1050" t="s">
        <v>3218</v>
      </c>
      <c r="V1050" t="s">
        <v>3198</v>
      </c>
    </row>
    <row r="1051" spans="1:22" ht="22" customHeight="1" x14ac:dyDescent="0.3">
      <c r="A1051" s="5">
        <v>43458</v>
      </c>
      <c r="B1051" s="16" t="str">
        <f t="shared" si="60"/>
        <v>December, 2018</v>
      </c>
      <c r="C1051" s="16" t="str">
        <f t="shared" si="61"/>
        <v>December, 2018´</v>
      </c>
      <c r="D1051" s="6" t="s">
        <v>31</v>
      </c>
      <c r="E1051" s="11" t="s">
        <v>3319</v>
      </c>
      <c r="F1051" s="6" t="s">
        <v>32</v>
      </c>
      <c r="G1051" s="6" t="s">
        <v>200</v>
      </c>
      <c r="H1051" s="6" t="s">
        <v>133</v>
      </c>
      <c r="I1051" s="6" t="s">
        <v>45</v>
      </c>
      <c r="J1051" s="6" t="s">
        <v>34</v>
      </c>
      <c r="K1051" s="6" t="s">
        <v>187</v>
      </c>
      <c r="L1051" s="6" t="s">
        <v>1263</v>
      </c>
      <c r="M1051" s="7">
        <v>20280</v>
      </c>
      <c r="N1051" s="7">
        <v>20.28</v>
      </c>
      <c r="O1051" s="7">
        <v>130000</v>
      </c>
      <c r="P1051" t="str">
        <f>IF(ISNUMBER(SEARCH("BIORISK",L1051)),"Fertilizer",IF(ISNUMBER(SEARCH("DIFLUBENZURON",L1051)),"Diflubenzuron",IF(ISNUMBER(SEARCH("K-TIONIC",L1051)),"Fulvic Acids Fertilizers",IF(ISNUMBER(SEARCH("INICIATE",L1051)),"Fipronil",IF(ISNUMBER(SEARCH("FIPRONIL",L1051)),"Fipronil",IF(ISNUMBER(SEARCH("STAGE",L1051)),"Clomazone",IF(ISNUMBER(SEARCH("CLOMAZONE",L1051)),"Clomazone",IF(ISNUMBER(SEARCH("UNIMARK",L1051)),"Metribuzin",IF(ISNUMBER(SEARCH("RIBUZIN",L1051)),"Metribuzin",IF(ISNUMBER(SEARCH("UNITOP",L1051)),"Not Identified","FIX IT!"))))))))))</f>
        <v>Clomazone</v>
      </c>
      <c r="Q1051" t="s">
        <v>3246</v>
      </c>
      <c r="R1051" t="s">
        <v>3198</v>
      </c>
      <c r="S1051">
        <f t="shared" si="62"/>
        <v>6.4102564102564106</v>
      </c>
      <c r="T1051" t="s">
        <v>3304</v>
      </c>
      <c r="U1051" t="s">
        <v>3281</v>
      </c>
      <c r="V1051" t="s">
        <v>3198</v>
      </c>
    </row>
    <row r="1052" spans="1:22" ht="22" customHeight="1" x14ac:dyDescent="0.3">
      <c r="A1052" s="2">
        <v>43458</v>
      </c>
      <c r="B1052" s="16" t="str">
        <f t="shared" si="60"/>
        <v>December, 2018</v>
      </c>
      <c r="C1052" s="16" t="str">
        <f t="shared" si="61"/>
        <v>December, 2018´</v>
      </c>
      <c r="D1052" s="3" t="s">
        <v>31</v>
      </c>
      <c r="E1052" s="11" t="s">
        <v>3319</v>
      </c>
      <c r="F1052" s="3" t="s">
        <v>32</v>
      </c>
      <c r="G1052" s="3" t="s">
        <v>131</v>
      </c>
      <c r="H1052" s="3" t="s">
        <v>113</v>
      </c>
      <c r="I1052" s="3" t="s">
        <v>45</v>
      </c>
      <c r="J1052" s="3" t="s">
        <v>34</v>
      </c>
      <c r="K1052" s="3" t="s">
        <v>145</v>
      </c>
      <c r="L1052" s="3" t="s">
        <v>1264</v>
      </c>
      <c r="M1052" s="4">
        <v>26100</v>
      </c>
      <c r="N1052" s="4">
        <v>26.1</v>
      </c>
      <c r="O1052" s="4">
        <v>553000</v>
      </c>
      <c r="P1052" t="str">
        <f>IF(ISNUMBER(SEARCH("TRICLON",L1050)),"Triclopyr",IF(ISNUMBER(SEARCH("ABAMECTIN",L1050)),"Abamectin",IF(ISNUMBER(SEARCH("PERITO",L1050)),"Acephate",IF(ISNUMBER(SEARCH("GLUFOSINAT",L1050)),"Gluphosinate",IF(ISNUMBER(SEARCH("FIPRONIL",L1050)),"Fipronil",IF(ISNUMBER(SEARCH("ZARTAN",L1050)),"Metsulfuron-methyl",IF(ISNUMBER(SEARCH("DIFLUBENZURON",L1050)),"Diflubenzuron",IF(ISNUMBER(SEARCH("INICIATE",L1050)),"Fipronil",IF(ISNUMBER(SEARCH("STAGE",L1050)),"Clomazone",IF(ISNUMBER(SEARCH("CLOMAZON",L1050)),"Clomazone",IF(ISNUMBER(SEARCH("UNIMARK",L1050)),"Metribuzim",IF(ISNUMBER(SEARCH("ANCOSAR",L1050)),"Sodium hydrogen Methylarsonate","FIX IT!"))))))))))))</f>
        <v>Sodium hydrogen Methylarsonate</v>
      </c>
      <c r="Q1052" t="s">
        <v>3281</v>
      </c>
      <c r="R1052" t="s">
        <v>3198</v>
      </c>
      <c r="S1052">
        <f t="shared" si="62"/>
        <v>21.187739463601531</v>
      </c>
      <c r="T1052" t="s">
        <v>3206</v>
      </c>
      <c r="U1052" t="s">
        <v>3231</v>
      </c>
      <c r="V1052" t="s">
        <v>3242</v>
      </c>
    </row>
    <row r="1053" spans="1:22" ht="22" customHeight="1" x14ac:dyDescent="0.3">
      <c r="A1053" s="5">
        <v>43458</v>
      </c>
      <c r="B1053" s="16" t="str">
        <f t="shared" si="60"/>
        <v>December, 2018</v>
      </c>
      <c r="C1053" s="16" t="str">
        <f t="shared" si="61"/>
        <v>December, 2018´</v>
      </c>
      <c r="D1053" s="6" t="s">
        <v>31</v>
      </c>
      <c r="E1053" s="11" t="s">
        <v>3319</v>
      </c>
      <c r="F1053" s="6" t="s">
        <v>32</v>
      </c>
      <c r="G1053" s="6" t="s">
        <v>200</v>
      </c>
      <c r="H1053" s="6" t="s">
        <v>133</v>
      </c>
      <c r="I1053" s="6" t="s">
        <v>45</v>
      </c>
      <c r="J1053" s="6" t="s">
        <v>34</v>
      </c>
      <c r="K1053" s="6" t="s">
        <v>145</v>
      </c>
      <c r="L1053" s="6" t="s">
        <v>1258</v>
      </c>
      <c r="M1053" s="7">
        <v>19520</v>
      </c>
      <c r="N1053" s="7">
        <v>19.52</v>
      </c>
      <c r="O1053" s="7">
        <v>413000</v>
      </c>
      <c r="P1053" t="str">
        <f>IF(ISNUMBER(SEARCH("TRICLON",L1051)),"Triclopyr",IF(ISNUMBER(SEARCH("ABAMECTIN",L1051)),"Abamectin",IF(ISNUMBER(SEARCH("PERITO",L1051)),"Acephate",IF(ISNUMBER(SEARCH("GLUFOSINAT",L1051)),"Gluphosinate",IF(ISNUMBER(SEARCH("FIPRONIL",L1051)),"Fipronil",IF(ISNUMBER(SEARCH("ZARTAN",L1051)),"Metsulfuron-methyl",IF(ISNUMBER(SEARCH("DIFLUBENZURON",L1051)),"Diflubenzuron",IF(ISNUMBER(SEARCH("INICIATE",L1051)),"Fipronil",IF(ISNUMBER(SEARCH("STAGE",L1051)),"Clomazone",IF(ISNUMBER(SEARCH("CLOMAZON",L1051)),"Clomazone",IF(ISNUMBER(SEARCH("UNIMARK",L1051)),"Metribuzim",IF(ISNUMBER(SEARCH("ANCOSAR",L1051)),"Sodium hydrogen Methylarsonate","FIX IT!"))))))))))))</f>
        <v>Clomazone</v>
      </c>
      <c r="Q1053" t="s">
        <v>3246</v>
      </c>
      <c r="R1053" t="s">
        <v>3198</v>
      </c>
      <c r="S1053">
        <f t="shared" si="62"/>
        <v>21.157786885245901</v>
      </c>
      <c r="T1053" t="s">
        <v>3250</v>
      </c>
      <c r="U1053" t="s">
        <v>3248</v>
      </c>
      <c r="V1053" t="s">
        <v>3237</v>
      </c>
    </row>
    <row r="1054" spans="1:22" ht="22" customHeight="1" x14ac:dyDescent="0.3">
      <c r="A1054" s="2">
        <v>43458</v>
      </c>
      <c r="B1054" s="16" t="str">
        <f t="shared" si="60"/>
        <v>December, 2018</v>
      </c>
      <c r="C1054" s="16" t="str">
        <f t="shared" si="61"/>
        <v>December, 2018´</v>
      </c>
      <c r="D1054" s="3" t="s">
        <v>31</v>
      </c>
      <c r="E1054" s="11" t="s">
        <v>3319</v>
      </c>
      <c r="F1054" s="3" t="s">
        <v>32</v>
      </c>
      <c r="G1054" s="3" t="s">
        <v>200</v>
      </c>
      <c r="H1054" s="3" t="s">
        <v>133</v>
      </c>
      <c r="I1054" s="3" t="s">
        <v>45</v>
      </c>
      <c r="J1054" s="3" t="s">
        <v>34</v>
      </c>
      <c r="K1054" s="3" t="s">
        <v>145</v>
      </c>
      <c r="L1054" s="3" t="s">
        <v>1265</v>
      </c>
      <c r="M1054" s="4">
        <v>39040</v>
      </c>
      <c r="N1054" s="4">
        <v>39.04</v>
      </c>
      <c r="O1054" s="4">
        <v>826000</v>
      </c>
      <c r="P1054" t="str">
        <f>IF(ISNUMBER(SEARCH("BROWSER",L1054)),"Picloran",IF(ISNUMBER(SEARCH("NAVIGATOR",L1054)),"Picloran",IF(ISNUMBER(SEARCH("BIOZYME",L1054)),"Mineral Fertilizer",IF(ISNUMBER(SEARCH("K-FOL",L1054)),"Calcium Citrate",IF(ISNUMBER(SEARCH("FOLTRON",L1054)),"NPK Fertilizer",IF(ISNUMBER(SEARCH("CYHALOTHRI",L1054)),"Cyhalothrin",IF(ISNUMBER(SEARCH("ACEFATO",L1054)),"Acephate",IF(ISNUMBER(SEARCH("ACEPHATE",L1054)),"Acephate",IF(ISNUMBER(SEARCH("MICROTHIOL",L1054)),"Sulfur",IF(ISNUMBER(SEARCH("PROPICONAZOLE",L1054)),"Propiconazole",IF(ISNUMBER(SEARCH("METHOMYL",L1054)),"Methomyl",IF(ISNUMBER(SEARCH("IMIDACLOPRID",L1054)),"Imidacloprid",IF(ISNUMBER(SEARCH("ZONIC",L1054)),"Amicarbazone",IF(ISNUMBER(SEARCH("CRESCENDO",L1054)),"Triclopyr-Butyric",IF(ISNUMBER(SEARCH("IMAZETHAPYR",L1054)),"Imazethapyr",IF(ISNUMBER(SEARCH("TRICLOPYR",L1054)),"Triclopyr",IF(ISNUMBER(SEARCH("ISOPROPYLAMINE",L1054)),"Isopropylamine",IF(ISNUMBER(SEARCH("ABAMECTIM",L1054)),"Abamectin",IF(ISNUMBER(SEARCH("SPERTO",L1054)),"Bifenthrin","FIX IT!")))))))))))))))))))</f>
        <v>Bifenthrin</v>
      </c>
      <c r="Q1054" t="s">
        <v>3238</v>
      </c>
      <c r="R1054" t="s">
        <v>3243</v>
      </c>
      <c r="S1054">
        <f t="shared" si="62"/>
        <v>21.157786885245901</v>
      </c>
      <c r="T1054" t="s">
        <v>3280</v>
      </c>
      <c r="U1054" t="s">
        <v>3279</v>
      </c>
      <c r="V1054" t="s">
        <v>3216</v>
      </c>
    </row>
    <row r="1055" spans="1:22" ht="22" customHeight="1" x14ac:dyDescent="0.3">
      <c r="A1055" s="5">
        <v>43458</v>
      </c>
      <c r="B1055" s="16" t="str">
        <f t="shared" si="60"/>
        <v>December, 2018</v>
      </c>
      <c r="C1055" s="16" t="str">
        <f t="shared" si="61"/>
        <v>December, 2018´</v>
      </c>
      <c r="D1055" s="6" t="s">
        <v>31</v>
      </c>
      <c r="E1055" s="11" t="s">
        <v>3319</v>
      </c>
      <c r="F1055" s="6" t="s">
        <v>32</v>
      </c>
      <c r="G1055" s="6" t="s">
        <v>200</v>
      </c>
      <c r="H1055" s="6" t="s">
        <v>133</v>
      </c>
      <c r="I1055" s="6" t="s">
        <v>45</v>
      </c>
      <c r="J1055" s="6" t="s">
        <v>34</v>
      </c>
      <c r="K1055" s="6" t="s">
        <v>145</v>
      </c>
      <c r="L1055" s="6" t="s">
        <v>1228</v>
      </c>
      <c r="M1055" s="7">
        <v>39040</v>
      </c>
      <c r="N1055" s="7">
        <v>39.04</v>
      </c>
      <c r="O1055" s="7">
        <v>826000</v>
      </c>
      <c r="P1055" t="str">
        <f>IF(ISNUMBER(SEARCH("IMAZETAPYR",L1055)),"Imazetapyr",IF(ISNUMBER(SEARCH("VITAVAX",L1055)),"Carboxin",IF(ISNUMBER(SEARCH("CARBOXIN",L1055)),"Carboxin",IF(ISNUMBER(SEARCH("CONDAX",L1055)),"Imazetapyr",IF(ISNUMBER(SEARCH("CLETHODIM",L1055)),"Clethodim",IF(ISNUMBER(SEARCH("JACARE",L1055)),"2,4-D Acid",IF(ISNUMBER(SEARCH("LEOPARD",L1055)),"Picloram",IF(ISNUMBER(SEARCH("ZOXYSTROBIN",L1055)),"Azoxystrobin",IF(ISNUMBER(SEARCH("MANCOZEB",L1055)),"Mancozeb",IF(ISNUMBER(SEARCH("AZOXYS",L1055)),"Azoxystrobin",IF(ISNUMBER(SEARCH("FIPRON",L1055)),"Fipronil",IF(ISNUMBER(SEARCH("ACEF",L1055)),"Acephate",IF(ISNUMBER(SEARCH("ACETAMIPRID",L1055)),"Acetamiprid",IF(ISNUMBER(SEARCH("ALUMINIUM PHOSPHIDE",L1055)),"Aluminium Phosphide",IF(ISNUMBER(SEARCH("RANMAN",L1055)),"Cyazofamid",IF(ISNUMBER(SEARCH("BIFENTRINA",L1055)),"Bifenthrin","FIX IT!"))))))))))))))))</f>
        <v>Acetamiprid</v>
      </c>
      <c r="Q1055" t="s">
        <v>3234</v>
      </c>
      <c r="R1055" t="s">
        <v>3243</v>
      </c>
      <c r="S1055">
        <f t="shared" si="62"/>
        <v>21.157786885245901</v>
      </c>
      <c r="T1055" t="s">
        <v>3280</v>
      </c>
      <c r="U1055" t="s">
        <v>3279</v>
      </c>
      <c r="V1055" t="s">
        <v>3216</v>
      </c>
    </row>
    <row r="1056" spans="1:22" ht="22" customHeight="1" x14ac:dyDescent="0.3">
      <c r="A1056" s="2">
        <v>43458</v>
      </c>
      <c r="B1056" s="16" t="str">
        <f t="shared" si="60"/>
        <v>December, 2018</v>
      </c>
      <c r="C1056" s="16" t="str">
        <f t="shared" si="61"/>
        <v>December, 2018´</v>
      </c>
      <c r="D1056" s="3" t="s">
        <v>31</v>
      </c>
      <c r="E1056" s="11" t="s">
        <v>3319</v>
      </c>
      <c r="F1056" s="3" t="s">
        <v>56</v>
      </c>
      <c r="G1056" s="3" t="s">
        <v>634</v>
      </c>
      <c r="H1056" s="3" t="s">
        <v>133</v>
      </c>
      <c r="I1056" s="3" t="s">
        <v>45</v>
      </c>
      <c r="J1056" s="3" t="s">
        <v>34</v>
      </c>
      <c r="K1056" s="3" t="s">
        <v>345</v>
      </c>
      <c r="L1056" s="3" t="s">
        <v>1245</v>
      </c>
      <c r="M1056" s="4">
        <v>12680</v>
      </c>
      <c r="N1056" s="4">
        <v>12.68</v>
      </c>
      <c r="O1056" s="4">
        <v>268000</v>
      </c>
      <c r="P1056" t="str">
        <f>IF(ISNUMBER(SEARCH("IMAZETAPYR",L1056)),"Imazetapyr",IF(ISNUMBER(SEARCH("VITAVAX",L1056)),"Carboxin",IF(ISNUMBER(SEARCH("CARBOXIN",L1056)),"Carboxin",IF(ISNUMBER(SEARCH("CONDAX",L1056)),"Imazetapyr",IF(ISNUMBER(SEARCH("CLETHODIM",L1056)),"Clethodim",IF(ISNUMBER(SEARCH("JACARE",L1056)),"2,4-D Acid",IF(ISNUMBER(SEARCH("LEOPARD",L1056)),"Picloram",IF(ISNUMBER(SEARCH("ZOXYSTROBIN",L1056)),"Azoxystrobin",IF(ISNUMBER(SEARCH("MANCOZEB",L1056)),"Mancozeb",IF(ISNUMBER(SEARCH("AZOXYS",L1056)),"Azoxystrobin",IF(ISNUMBER(SEARCH("FIPRON",L1056)),"Fipronil",IF(ISNUMBER(SEARCH("ACEF",L1056)),"Acephate",IF(ISNUMBER(SEARCH("ACETAMIPRID",L1056)),"Acetamiprid",IF(ISNUMBER(SEARCH("ALUMINIUM PHOSPHIDE",L1056)),"Aluminium Phosphide",IF(ISNUMBER(SEARCH("RANMAN",L1056)),"Cyazofamid",IF(ISNUMBER(SEARCH("BIFENTRINA",L1056)),"Bifenthrin","FIX IT!"))))))))))))))))</f>
        <v>Aluminium Phosphide</v>
      </c>
      <c r="Q1056" t="s">
        <v>3235</v>
      </c>
      <c r="R1056" t="s">
        <v>3216</v>
      </c>
      <c r="S1056">
        <f t="shared" si="62"/>
        <v>21.135646687697161</v>
      </c>
      <c r="T1056" t="s">
        <v>3250</v>
      </c>
      <c r="U1056" t="s">
        <v>3248</v>
      </c>
      <c r="V1056" t="s">
        <v>3237</v>
      </c>
    </row>
    <row r="1057" spans="1:22" ht="22" customHeight="1" x14ac:dyDescent="0.3">
      <c r="A1057" s="5">
        <v>43458</v>
      </c>
      <c r="B1057" s="16" t="str">
        <f t="shared" si="60"/>
        <v>December, 2018</v>
      </c>
      <c r="C1057" s="16" t="str">
        <f t="shared" si="61"/>
        <v>December, 2018´</v>
      </c>
      <c r="D1057" s="6" t="s">
        <v>31</v>
      </c>
      <c r="E1057" s="11" t="s">
        <v>3319</v>
      </c>
      <c r="F1057" s="6" t="s">
        <v>32</v>
      </c>
      <c r="G1057" s="6" t="s">
        <v>200</v>
      </c>
      <c r="H1057" s="6" t="s">
        <v>133</v>
      </c>
      <c r="I1057" s="6" t="s">
        <v>45</v>
      </c>
      <c r="J1057" s="6" t="s">
        <v>34</v>
      </c>
      <c r="K1057" s="6" t="s">
        <v>203</v>
      </c>
      <c r="L1057" s="6" t="s">
        <v>1266</v>
      </c>
      <c r="M1057" s="7">
        <v>135300</v>
      </c>
      <c r="N1057" s="7">
        <v>135.30000000000001</v>
      </c>
      <c r="O1057" s="7">
        <v>2864000</v>
      </c>
      <c r="P1057" t="str">
        <f>IF(ISNUMBER(SEARCH("BROWSER",L1057)),"Picloran",IF(ISNUMBER(SEARCH("NAVIGATOR",L1057)),"Picloran",IF(ISNUMBER(SEARCH("BIOZYME",L1057)),"Mineral Fertilizer",IF(ISNUMBER(SEARCH("K-FOL",L1057)),"Calcium Citrate",IF(ISNUMBER(SEARCH("FOLTRON",L1057)),"NPK Fertilizer",IF(ISNUMBER(SEARCH("CYHALOTHRI",L1057)),"Cyhalothrin",IF(ISNUMBER(SEARCH("ACEFATO",L1057)),"Acephate",IF(ISNUMBER(SEARCH("ACEPHATE",L1057)),"Acephate",IF(ISNUMBER(SEARCH("MICROTHIOL",L1057)),"Sulfur",IF(ISNUMBER(SEARCH("PROPICONAZOLE",L1057)),"Propiconazole",IF(ISNUMBER(SEARCH("METHOMYL",L1057)),"Methomyl",IF(ISNUMBER(SEARCH("IMIDACLOPRID",L1057)),"Imidacloprid",IF(ISNUMBER(SEARCH("ZONIC",L1057)),"Amicarbazone",IF(ISNUMBER(SEARCH("CRESCENDO",L1057)),"Triclopyr-Butyric",IF(ISNUMBER(SEARCH("IMAZETHAPYR",L1057)),"Imazethapyr",IF(ISNUMBER(SEARCH("TRICLOPYR",L1057)),"Triclopyr",IF(ISNUMBER(SEARCH("ISOPROPYLAMINE",L1057)),"Isopropylamine",IF(ISNUMBER(SEARCH("ABAMECTIM",L1057)),"Abamectin",IF(ISNUMBER(SEARCH("SPERTO",L1057)),"Bifenthrin","FIX IT!")))))))))))))))))))</f>
        <v>Acephate</v>
      </c>
      <c r="Q1057" t="s">
        <v>3230</v>
      </c>
      <c r="R1057" t="s">
        <v>3243</v>
      </c>
      <c r="S1057">
        <f t="shared" si="62"/>
        <v>21.167775314116778</v>
      </c>
      <c r="T1057" t="s">
        <v>3297</v>
      </c>
      <c r="U1057" t="s">
        <v>3281</v>
      </c>
      <c r="V1057" t="s">
        <v>3198</v>
      </c>
    </row>
    <row r="1058" spans="1:22" ht="22" customHeight="1" x14ac:dyDescent="0.3">
      <c r="A1058" s="2">
        <v>43458</v>
      </c>
      <c r="B1058" s="16" t="str">
        <f t="shared" si="60"/>
        <v>December, 2018</v>
      </c>
      <c r="C1058" s="16" t="str">
        <f t="shared" si="61"/>
        <v>December, 2018´</v>
      </c>
      <c r="D1058" s="3" t="s">
        <v>31</v>
      </c>
      <c r="E1058" s="11" t="s">
        <v>3319</v>
      </c>
      <c r="F1058" s="3" t="s">
        <v>56</v>
      </c>
      <c r="G1058" s="3" t="s">
        <v>903</v>
      </c>
      <c r="H1058" s="3" t="s">
        <v>113</v>
      </c>
      <c r="I1058" s="3" t="s">
        <v>45</v>
      </c>
      <c r="J1058" s="3" t="s">
        <v>34</v>
      </c>
      <c r="K1058" s="3" t="s">
        <v>95</v>
      </c>
      <c r="L1058" s="3" t="s">
        <v>1267</v>
      </c>
      <c r="M1058" s="4">
        <v>242600.01</v>
      </c>
      <c r="N1058" s="4">
        <v>242.6</v>
      </c>
      <c r="O1058" s="4">
        <v>787000</v>
      </c>
      <c r="P1058" t="str">
        <f>IF(ISNUMBER(SEARCH("IMAZETAPYR",L1058)),"Imazetapyr",IF(ISNUMBER(SEARCH("VITAVAX",L1058)),"Carboxin",IF(ISNUMBER(SEARCH("CARBOXIN",L1058)),"Carboxin",IF(ISNUMBER(SEARCH("CONDAX",L1058)),"Imazetapyr",IF(ISNUMBER(SEARCH("CLETHODIM",L1058)),"Clethodim",IF(ISNUMBER(SEARCH("JACARE",L1058)),"2,4-D Acid",IF(ISNUMBER(SEARCH("LEOPARD",L1058)),"Picloram",IF(ISNUMBER(SEARCH("ZOXYSTROBIN",L1058)),"Azoxystrobin",IF(ISNUMBER(SEARCH("MANCOZEB",L1058)),"Mancozeb",IF(ISNUMBER(SEARCH("AZOXYS",L1058)),"Azoxystrobin",IF(ISNUMBER(SEARCH("FIPRON",L1058)),"Fipronil",IF(ISNUMBER(SEARCH("ACEF",L1058)),"Acephate",IF(ISNUMBER(SEARCH("ACETAMIPRID",L1058)),"Acetamiprid",IF(ISNUMBER(SEARCH("ALUMINIUM PHOSPHIDE",L1058)),"Aluminium Phosphide",IF(ISNUMBER(SEARCH("RANMAN",L1058)),"Cyazofamid",IF(ISNUMBER(SEARCH("BIFENTRINA",L1058)),"Bifenthrin","FIX IT!"))))))))))))))))</f>
        <v>Mancozeb</v>
      </c>
      <c r="Q1058" t="s">
        <v>3231</v>
      </c>
      <c r="R1058" t="s">
        <v>3242</v>
      </c>
      <c r="S1058">
        <f t="shared" si="62"/>
        <v>3.2440229495456325</v>
      </c>
      <c r="T1058" t="s">
        <v>3211</v>
      </c>
      <c r="U1058" t="s">
        <v>3270</v>
      </c>
      <c r="V1058" t="s">
        <v>3198</v>
      </c>
    </row>
    <row r="1059" spans="1:22" ht="22" customHeight="1" x14ac:dyDescent="0.3">
      <c r="A1059" s="5">
        <v>43458</v>
      </c>
      <c r="B1059" s="16" t="str">
        <f t="shared" si="60"/>
        <v>December, 2018</v>
      </c>
      <c r="C1059" s="16" t="str">
        <f t="shared" si="61"/>
        <v>December, 2018´</v>
      </c>
      <c r="D1059" s="6" t="s">
        <v>31</v>
      </c>
      <c r="E1059" s="11" t="s">
        <v>3319</v>
      </c>
      <c r="F1059" s="6" t="s">
        <v>32</v>
      </c>
      <c r="G1059" s="6" t="s">
        <v>200</v>
      </c>
      <c r="H1059" s="6" t="s">
        <v>133</v>
      </c>
      <c r="I1059" s="6" t="s">
        <v>45</v>
      </c>
      <c r="J1059" s="6" t="s">
        <v>34</v>
      </c>
      <c r="K1059" s="6" t="s">
        <v>145</v>
      </c>
      <c r="L1059" s="6" t="s">
        <v>1228</v>
      </c>
      <c r="M1059" s="7">
        <v>39040</v>
      </c>
      <c r="N1059" s="7">
        <v>39.04</v>
      </c>
      <c r="O1059" s="7">
        <v>826000</v>
      </c>
      <c r="P1059" t="str">
        <f>IF(ISNUMBER(SEARCH("TRICLON",L1057)),"Triclopyr",IF(ISNUMBER(SEARCH("ABAMECTIN",L1057)),"Abamectin",IF(ISNUMBER(SEARCH("PERITO",L1057)),"Acephate",IF(ISNUMBER(SEARCH("GLUFOSINAT",L1057)),"Gluphosinate",IF(ISNUMBER(SEARCH("FIPRONIL",L1057)),"Fipronil",IF(ISNUMBER(SEARCH("ZARTAN",L1057)),"Metsulfuron-methyl",IF(ISNUMBER(SEARCH("DIFLUBENZURON",L1057)),"Diflubenzuron",IF(ISNUMBER(SEARCH("INICIATE",L1057)),"Fipronil",IF(ISNUMBER(SEARCH("STAGE",L1057)),"Clomazone",IF(ISNUMBER(SEARCH("CLOMAZON",L1057)),"Clomazone",IF(ISNUMBER(SEARCH("UNIMARK",L1057)),"Metribuzim",IF(ISNUMBER(SEARCH("ANCOSAR",L1057)),"Sodium hydrogen Methylarsonate","FIX IT!"))))))))))))</f>
        <v>Acephate</v>
      </c>
      <c r="Q1059" t="s">
        <v>3230</v>
      </c>
      <c r="R1059" t="s">
        <v>3243</v>
      </c>
      <c r="S1059">
        <f t="shared" si="62"/>
        <v>21.157786885245901</v>
      </c>
      <c r="T1059" t="s">
        <v>3259</v>
      </c>
      <c r="U1059" t="s">
        <v>3230</v>
      </c>
      <c r="V1059" t="s">
        <v>3225</v>
      </c>
    </row>
    <row r="1060" spans="1:22" ht="22" customHeight="1" x14ac:dyDescent="0.3">
      <c r="A1060" s="2">
        <v>43458</v>
      </c>
      <c r="B1060" s="16" t="str">
        <f t="shared" si="60"/>
        <v>December, 2018</v>
      </c>
      <c r="C1060" s="16" t="str">
        <f t="shared" si="61"/>
        <v>December, 2018´</v>
      </c>
      <c r="D1060" s="3" t="s">
        <v>107</v>
      </c>
      <c r="E1060" s="11" t="s">
        <v>3319</v>
      </c>
      <c r="F1060" s="3" t="s">
        <v>56</v>
      </c>
      <c r="G1060" s="3" t="s">
        <v>108</v>
      </c>
      <c r="H1060" s="3" t="s">
        <v>133</v>
      </c>
      <c r="I1060" s="3" t="s">
        <v>45</v>
      </c>
      <c r="J1060" s="3" t="s">
        <v>34</v>
      </c>
      <c r="K1060" s="3" t="s">
        <v>1089</v>
      </c>
      <c r="L1060" s="3" t="s">
        <v>1268</v>
      </c>
      <c r="M1060" s="4">
        <v>217511.99</v>
      </c>
      <c r="N1060" s="4">
        <v>217.51</v>
      </c>
      <c r="O1060" s="4">
        <v>2035000</v>
      </c>
      <c r="P1060" t="str">
        <f>IF(ISNUMBER(SEARCH("BROWSER",L1060)),"Picloran",IF(ISNUMBER(SEARCH("NAVIGATOR",L1060)),"Picloran",IF(ISNUMBER(SEARCH("BIOZYME",L1060)),"Mineral Fertilizer",IF(ISNUMBER(SEARCH("K-FOL",L1060)),"Calcium Citrate",IF(ISNUMBER(SEARCH("FOLTRON",L1060)),"NPK Fertilizer",IF(ISNUMBER(SEARCH("CYHALOTHRI",L1060)),"Cyhalothrin",IF(ISNUMBER(SEARCH("ACEFATO",L1060)),"Acephate",IF(ISNUMBER(SEARCH("ACEPHATE",L1060)),"Acephate",IF(ISNUMBER(SEARCH("MICROTHIOL",L1060)),"Sulfur",IF(ISNUMBER(SEARCH("PROPICONAZOLE",L1060)),"Propiconazole",IF(ISNUMBER(SEARCH("METHOMYL",L1060)),"Methomyl",IF(ISNUMBER(SEARCH("IMIDACLOPRID",L1060)),"Imidacloprid",IF(ISNUMBER(SEARCH("ZONIC",L1060)),"Amicarbazone",IF(ISNUMBER(SEARCH("CRESCENDO",L1060)),"Triclopyr-Butyric",IF(ISNUMBER(SEARCH("IMAZETHAPYR",L1060)),"Imazethapyr",IF(ISNUMBER(SEARCH("TRICLOPYR",L1060)),"Triclopyr",IF(ISNUMBER(SEARCH("ISOPROPYLAMINE",L1060)),"Isopropylamine",IF(ISNUMBER(SEARCH("ABAMECTIM",L1060)),"Abamectin",IF(ISNUMBER(SEARCH("SPERTO",L1060)),"Bifenthrin","FIX IT!")))))))))))))))))))</f>
        <v>Acephate</v>
      </c>
      <c r="Q1060" t="s">
        <v>3230</v>
      </c>
      <c r="R1060" t="s">
        <v>3243</v>
      </c>
      <c r="S1060">
        <f t="shared" si="62"/>
        <v>9.3558060868276733</v>
      </c>
      <c r="T1060" t="s">
        <v>3206</v>
      </c>
      <c r="U1060" t="s">
        <v>3231</v>
      </c>
      <c r="V1060" t="s">
        <v>3242</v>
      </c>
    </row>
    <row r="1061" spans="1:22" ht="22" customHeight="1" x14ac:dyDescent="0.3">
      <c r="A1061" s="5">
        <v>43458</v>
      </c>
      <c r="B1061" s="16" t="str">
        <f t="shared" si="60"/>
        <v>December, 2018</v>
      </c>
      <c r="C1061" s="16" t="str">
        <f t="shared" si="61"/>
        <v>December, 2018´</v>
      </c>
      <c r="D1061" s="6" t="s">
        <v>31</v>
      </c>
      <c r="E1061" s="11" t="s">
        <v>3319</v>
      </c>
      <c r="F1061" s="6" t="s">
        <v>32</v>
      </c>
      <c r="G1061" s="6" t="s">
        <v>131</v>
      </c>
      <c r="H1061" s="6" t="s">
        <v>113</v>
      </c>
      <c r="I1061" s="6" t="s">
        <v>45</v>
      </c>
      <c r="J1061" s="6" t="s">
        <v>34</v>
      </c>
      <c r="K1061" s="6" t="s">
        <v>145</v>
      </c>
      <c r="L1061" s="6" t="s">
        <v>1269</v>
      </c>
      <c r="M1061" s="7">
        <v>8100</v>
      </c>
      <c r="N1061" s="7">
        <v>8.1</v>
      </c>
      <c r="O1061" s="7">
        <v>171000</v>
      </c>
      <c r="P1061" t="str">
        <f>IF(ISNUMBER(SEARCH("BIORISK",L1061)),"Fertilizer",IF(ISNUMBER(SEARCH("DIFLUBENZURON",L1061)),"Diflubenzuron",IF(ISNUMBER(SEARCH("K-TIONIC",L1061)),"Fulvic Acids Fertilizers",IF(ISNUMBER(SEARCH("INICIATE",L1061)),"Fipronil",IF(ISNUMBER(SEARCH("FIPRONIL",L1061)),"Fipronil",IF(ISNUMBER(SEARCH("STAGE",L1061)),"Clomazone",IF(ISNUMBER(SEARCH("CLOMAZONE",L1061)),"Clomazone",IF(ISNUMBER(SEARCH("UNIMARK",L1061)),"Metribuzin",IF(ISNUMBER(SEARCH("RIBUZIN",L1061)),"Metribuzin",IF(ISNUMBER(SEARCH("UNITOP",L1061)),"Not Identified","FIX IT!"))))))))))</f>
        <v>Fipronil</v>
      </c>
      <c r="Q1061" t="s">
        <v>3261</v>
      </c>
      <c r="R1061" t="s">
        <v>3243</v>
      </c>
      <c r="S1061">
        <f t="shared" si="62"/>
        <v>21.111111111111111</v>
      </c>
      <c r="T1061" t="s">
        <v>3259</v>
      </c>
      <c r="U1061" t="s">
        <v>3230</v>
      </c>
      <c r="V1061" t="s">
        <v>3225</v>
      </c>
    </row>
    <row r="1062" spans="1:22" ht="22" customHeight="1" x14ac:dyDescent="0.3">
      <c r="A1062" s="2">
        <v>43457</v>
      </c>
      <c r="B1062" s="16" t="str">
        <f t="shared" si="60"/>
        <v>December, 2018</v>
      </c>
      <c r="C1062" s="16" t="str">
        <f t="shared" si="61"/>
        <v>December, 2018´</v>
      </c>
      <c r="D1062" s="3" t="s">
        <v>31</v>
      </c>
      <c r="E1062" s="11" t="s">
        <v>3319</v>
      </c>
      <c r="F1062" s="3" t="s">
        <v>32</v>
      </c>
      <c r="G1062" s="3" t="s">
        <v>185</v>
      </c>
      <c r="H1062" s="3" t="s">
        <v>122</v>
      </c>
      <c r="I1062" s="3" t="s">
        <v>45</v>
      </c>
      <c r="J1062" s="3" t="s">
        <v>34</v>
      </c>
      <c r="K1062" s="3" t="s">
        <v>187</v>
      </c>
      <c r="L1062" s="3" t="s">
        <v>1253</v>
      </c>
      <c r="M1062" s="4">
        <v>6480</v>
      </c>
      <c r="N1062" s="4">
        <v>6.48</v>
      </c>
      <c r="O1062" s="4">
        <v>55800</v>
      </c>
      <c r="P1062" t="s">
        <v>3211</v>
      </c>
      <c r="Q1062" t="s">
        <v>3270</v>
      </c>
      <c r="R1062" t="s">
        <v>3198</v>
      </c>
      <c r="S1062">
        <f t="shared" si="62"/>
        <v>8.6111111111111107</v>
      </c>
      <c r="T1062" t="s">
        <v>3259</v>
      </c>
      <c r="U1062" t="s">
        <v>3230</v>
      </c>
      <c r="V1062" t="s">
        <v>3225</v>
      </c>
    </row>
    <row r="1063" spans="1:22" ht="22" customHeight="1" x14ac:dyDescent="0.3">
      <c r="A1063" s="5">
        <v>43455</v>
      </c>
      <c r="B1063" s="16" t="str">
        <f t="shared" si="60"/>
        <v>December, 2018</v>
      </c>
      <c r="C1063" s="16" t="str">
        <f t="shared" si="61"/>
        <v>December, 2018´</v>
      </c>
      <c r="D1063" s="6" t="s">
        <v>31</v>
      </c>
      <c r="E1063" s="11" t="s">
        <v>3319</v>
      </c>
      <c r="F1063" s="6" t="s">
        <v>56</v>
      </c>
      <c r="G1063" s="6" t="s">
        <v>244</v>
      </c>
      <c r="H1063" s="6" t="s">
        <v>474</v>
      </c>
      <c r="I1063" s="6" t="s">
        <v>45</v>
      </c>
      <c r="J1063" s="6" t="s">
        <v>34</v>
      </c>
      <c r="K1063" s="6" t="s">
        <v>187</v>
      </c>
      <c r="L1063" s="6" t="s">
        <v>1270</v>
      </c>
      <c r="M1063" s="7">
        <v>73200</v>
      </c>
      <c r="N1063" s="7">
        <v>73.2</v>
      </c>
      <c r="O1063" s="7">
        <v>723000</v>
      </c>
      <c r="P1063" t="str">
        <f>IF(ISNUMBER(SEARCH("TRICLON",L1061)),"Triclopyr",IF(ISNUMBER(SEARCH("ABAMECTIN",L1061)),"Abamectin",IF(ISNUMBER(SEARCH("PERITO",L1061)),"Acephate",IF(ISNUMBER(SEARCH("GLUFOSINAT",L1061)),"Gluphosinate",IF(ISNUMBER(SEARCH("FIPRONIL",L1061)),"Fipronil",IF(ISNUMBER(SEARCH("ZARTAN",L1061)),"Metsulfuron-methyl",IF(ISNUMBER(SEARCH("DIFLUBENZURON",L1061)),"Diflubenzuron",IF(ISNUMBER(SEARCH("INICIATE",L1061)),"Fipronil",IF(ISNUMBER(SEARCH("STAGE",L1061)),"Clomazone",IF(ISNUMBER(SEARCH("CLOMAZON",L1061)),"Clomazone",IF(ISNUMBER(SEARCH("UNIMARK",L1061)),"Metribuzim",IF(ISNUMBER(SEARCH("ANCOSAR",L1061)),"Sodium hydrogen Methylarsonate","FIX IT!"))))))))))))</f>
        <v>Fipronil</v>
      </c>
      <c r="Q1063" t="s">
        <v>3261</v>
      </c>
      <c r="R1063" t="s">
        <v>3243</v>
      </c>
      <c r="S1063">
        <f t="shared" si="62"/>
        <v>9.8770491803278695</v>
      </c>
      <c r="T1063" t="s">
        <v>3203</v>
      </c>
      <c r="U1063" t="s">
        <v>3246</v>
      </c>
      <c r="V1063" t="s">
        <v>3198</v>
      </c>
    </row>
    <row r="1064" spans="1:22" ht="22" customHeight="1" x14ac:dyDescent="0.3">
      <c r="A1064" s="2">
        <v>43455</v>
      </c>
      <c r="B1064" s="16" t="str">
        <f t="shared" si="60"/>
        <v>December, 2018</v>
      </c>
      <c r="C1064" s="16" t="str">
        <f t="shared" si="61"/>
        <v>December, 2018´</v>
      </c>
      <c r="D1064" s="3" t="s">
        <v>107</v>
      </c>
      <c r="E1064" s="11" t="s">
        <v>3319</v>
      </c>
      <c r="F1064" s="3" t="s">
        <v>32</v>
      </c>
      <c r="G1064" s="3" t="s">
        <v>108</v>
      </c>
      <c r="H1064" s="3" t="s">
        <v>113</v>
      </c>
      <c r="I1064" s="3" t="s">
        <v>45</v>
      </c>
      <c r="J1064" s="3" t="s">
        <v>34</v>
      </c>
      <c r="K1064" s="3" t="s">
        <v>95</v>
      </c>
      <c r="L1064" s="3" t="s">
        <v>1271</v>
      </c>
      <c r="M1064" s="4">
        <v>145679.99</v>
      </c>
      <c r="N1064" s="4">
        <v>145.68</v>
      </c>
      <c r="O1064" s="4">
        <v>472000</v>
      </c>
      <c r="P1064" t="s">
        <v>3211</v>
      </c>
      <c r="Q1064" t="s">
        <v>3270</v>
      </c>
      <c r="R1064" t="s">
        <v>3198</v>
      </c>
      <c r="S1064">
        <f t="shared" si="62"/>
        <v>3.2399782564510065</v>
      </c>
      <c r="T1064" t="s">
        <v>3200</v>
      </c>
      <c r="U1064" t="s">
        <v>3234</v>
      </c>
      <c r="V1064" t="s">
        <v>3225</v>
      </c>
    </row>
    <row r="1065" spans="1:22" ht="22" customHeight="1" x14ac:dyDescent="0.3">
      <c r="A1065" s="5">
        <v>43455</v>
      </c>
      <c r="B1065" s="16" t="str">
        <f t="shared" si="60"/>
        <v>December, 2018</v>
      </c>
      <c r="C1065" s="16" t="str">
        <f t="shared" si="61"/>
        <v>December, 2018´</v>
      </c>
      <c r="D1065" s="6" t="s">
        <v>107</v>
      </c>
      <c r="E1065" s="11" t="s">
        <v>3319</v>
      </c>
      <c r="F1065" s="6" t="s">
        <v>56</v>
      </c>
      <c r="G1065" s="6" t="s">
        <v>108</v>
      </c>
      <c r="H1065" s="6" t="s">
        <v>133</v>
      </c>
      <c r="I1065" s="6" t="s">
        <v>45</v>
      </c>
      <c r="J1065" s="6" t="s">
        <v>34</v>
      </c>
      <c r="K1065" s="6" t="s">
        <v>1089</v>
      </c>
      <c r="L1065" s="6" t="s">
        <v>1272</v>
      </c>
      <c r="M1065" s="7">
        <v>48336</v>
      </c>
      <c r="N1065" s="7">
        <v>48.34</v>
      </c>
      <c r="O1065" s="7">
        <v>452000</v>
      </c>
      <c r="P1065" t="str">
        <f>IF(ISNUMBER(SEARCH("BROWSER",L1065)),"Picloran",IF(ISNUMBER(SEARCH("NAVIGATOR",L1065)),"Picloran",IF(ISNUMBER(SEARCH("BIOZYME",L1065)),"Mineral Fertilizer",IF(ISNUMBER(SEARCH("K-FOL",L1065)),"Calcium Citrate",IF(ISNUMBER(SEARCH("FOLTRON",L1065)),"NPK Fertilizer",IF(ISNUMBER(SEARCH("CYHALOTHRI",L1065)),"Cyhalothrin",IF(ISNUMBER(SEARCH("ACEFATO",L1065)),"Acephate",IF(ISNUMBER(SEARCH("ACEPHATE",L1065)),"Acephate",IF(ISNUMBER(SEARCH("MICROTHIOL",L1065)),"Sulfur",IF(ISNUMBER(SEARCH("PROPICONAZOLE",L1065)),"Propiconazole",IF(ISNUMBER(SEARCH("METHOMYL",L1065)),"Methomyl",IF(ISNUMBER(SEARCH("IMIDACLOPRID",L1065)),"Imidacloprid",IF(ISNUMBER(SEARCH("ZONIC",L1065)),"Amicarbazone",IF(ISNUMBER(SEARCH("CRESCENDO",L1065)),"Triclopyr-Butyric",IF(ISNUMBER(SEARCH("IMAZETHAPYR",L1065)),"Imazethapyr",IF(ISNUMBER(SEARCH("TRICLOPYR",L1065)),"Triclopyr",IF(ISNUMBER(SEARCH("ISOPROPYLAMINE",L1065)),"Isopropylamine",IF(ISNUMBER(SEARCH("ABAMECTIM",L1065)),"Abamectin",IF(ISNUMBER(SEARCH("SPERTO",L1065)),"Bifenthrin","FIX IT!")))))))))))))))))))</f>
        <v>Acephate</v>
      </c>
      <c r="Q1065" t="s">
        <v>3230</v>
      </c>
      <c r="R1065" t="s">
        <v>3243</v>
      </c>
      <c r="S1065">
        <f t="shared" si="62"/>
        <v>9.3512082092022517</v>
      </c>
      <c r="T1065" t="s">
        <v>3206</v>
      </c>
      <c r="U1065" t="s">
        <v>3231</v>
      </c>
      <c r="V1065" t="s">
        <v>3242</v>
      </c>
    </row>
    <row r="1066" spans="1:22" ht="22" customHeight="1" x14ac:dyDescent="0.3">
      <c r="A1066" s="2">
        <v>43455</v>
      </c>
      <c r="B1066" s="16" t="str">
        <f t="shared" si="60"/>
        <v>December, 2018</v>
      </c>
      <c r="C1066" s="16" t="str">
        <f t="shared" si="61"/>
        <v>December, 2018´</v>
      </c>
      <c r="D1066" s="3" t="s">
        <v>31</v>
      </c>
      <c r="E1066" s="11" t="s">
        <v>3319</v>
      </c>
      <c r="F1066" s="3" t="s">
        <v>56</v>
      </c>
      <c r="G1066" s="3" t="s">
        <v>870</v>
      </c>
      <c r="H1066" s="3" t="s">
        <v>122</v>
      </c>
      <c r="I1066" s="3" t="s">
        <v>45</v>
      </c>
      <c r="J1066" s="3" t="s">
        <v>34</v>
      </c>
      <c r="K1066" s="3" t="s">
        <v>872</v>
      </c>
      <c r="L1066" s="3" t="s">
        <v>1235</v>
      </c>
      <c r="M1066" s="4">
        <v>9900</v>
      </c>
      <c r="N1066" s="4">
        <v>9.9</v>
      </c>
      <c r="O1066" s="4">
        <v>84400</v>
      </c>
      <c r="P1066" t="str">
        <f>IF(ISNUMBER(SEARCH("NICOSULFURONTECHNICAL",L1066)),"Nicosulfuron",IF(ISNUMBER(SEARCH("CITRASHINE",L1066)),"General Foods Aditives",IF(ISNUMBER(SEARCH("CHLORIMURON",L1066)),"Chlorimuron-ethyl",IF(ISNUMBER(SEARCH("LUFENURON",L1066)),"Lufenuron","FIX IT!"))))</f>
        <v>Lufenuron</v>
      </c>
      <c r="Q1066" t="s">
        <v>3215</v>
      </c>
      <c r="R1066" t="s">
        <v>3243</v>
      </c>
      <c r="S1066">
        <f t="shared" si="62"/>
        <v>8.525252525252526</v>
      </c>
      <c r="T1066" t="s">
        <v>3259</v>
      </c>
      <c r="U1066" t="s">
        <v>3230</v>
      </c>
      <c r="V1066" t="s">
        <v>3225</v>
      </c>
    </row>
    <row r="1067" spans="1:22" ht="22" customHeight="1" x14ac:dyDescent="0.3">
      <c r="A1067" s="5">
        <v>43455</v>
      </c>
      <c r="B1067" s="16" t="str">
        <f t="shared" si="60"/>
        <v>December, 2018</v>
      </c>
      <c r="C1067" s="16" t="str">
        <f t="shared" si="61"/>
        <v>December, 2018´</v>
      </c>
      <c r="D1067" s="6" t="s">
        <v>107</v>
      </c>
      <c r="E1067" s="11" t="s">
        <v>3319</v>
      </c>
      <c r="F1067" s="6" t="s">
        <v>56</v>
      </c>
      <c r="G1067" s="6" t="s">
        <v>108</v>
      </c>
      <c r="H1067" s="6" t="s">
        <v>133</v>
      </c>
      <c r="I1067" s="6" t="s">
        <v>45</v>
      </c>
      <c r="J1067" s="6" t="s">
        <v>34</v>
      </c>
      <c r="K1067" s="6" t="s">
        <v>145</v>
      </c>
      <c r="L1067" s="6" t="s">
        <v>1273</v>
      </c>
      <c r="M1067" s="7">
        <v>21875</v>
      </c>
      <c r="N1067" s="7">
        <v>21.88</v>
      </c>
      <c r="O1067" s="7">
        <v>463000</v>
      </c>
      <c r="P1067" t="str">
        <f>IF(ISNUMBER(SEARCH("BROWSER",L1067)),"Picloran",IF(ISNUMBER(SEARCH("NAVIGATOR",L1067)),"Picloran",IF(ISNUMBER(SEARCH("BIOZYME",L1067)),"Mineral Fertilizer",IF(ISNUMBER(SEARCH("K-FOL",L1067)),"Calcium Citrate",IF(ISNUMBER(SEARCH("FOLTRON",L1067)),"NPK Fertilizer",IF(ISNUMBER(SEARCH("CYHALOTHRI",L1067)),"Cyhalothrin",IF(ISNUMBER(SEARCH("ACEFATO",L1067)),"Acephate",IF(ISNUMBER(SEARCH("ACEPHATE",L1067)),"Acephate",IF(ISNUMBER(SEARCH("MICROTHIOL",L1067)),"Sulfur",IF(ISNUMBER(SEARCH("PROPICONAZOLE",L1067)),"Propiconazole",IF(ISNUMBER(SEARCH("METHOMYL",L1067)),"Methomyl",IF(ISNUMBER(SEARCH("IMIDACLOPRID",L1067)),"Imidacloprid",IF(ISNUMBER(SEARCH("ZONIC",L1067)),"Amicarbazone",IF(ISNUMBER(SEARCH("CRESCENDO",L1067)),"Triclopyr-Butyric",IF(ISNUMBER(SEARCH("IMAZETHAPYR",L1067)),"Imazethapyr",IF(ISNUMBER(SEARCH("TRICLOPYR",L1067)),"Triclopyr",IF(ISNUMBER(SEARCH("ISOPROPYLAMINE",L1067)),"Isopropylamine",IF(ISNUMBER(SEARCH("ABAMECTIM",L1067)),"Abamectin",IF(ISNUMBER(SEARCH("SPERTO",L1067)),"Bifenthrin","FIX IT!")))))))))))))))))))</f>
        <v>Cyhalothrin</v>
      </c>
      <c r="Q1067" t="s">
        <v>3248</v>
      </c>
      <c r="R1067" t="s">
        <v>3237</v>
      </c>
      <c r="S1067">
        <f t="shared" si="62"/>
        <v>21.165714285714287</v>
      </c>
      <c r="T1067" t="s">
        <v>3206</v>
      </c>
      <c r="U1067" t="s">
        <v>3231</v>
      </c>
      <c r="V1067" t="s">
        <v>3242</v>
      </c>
    </row>
    <row r="1068" spans="1:22" ht="22" customHeight="1" x14ac:dyDescent="0.3">
      <c r="A1068" s="2">
        <v>43452</v>
      </c>
      <c r="B1068" s="16" t="str">
        <f t="shared" si="60"/>
        <v>December, 2018</v>
      </c>
      <c r="C1068" s="16" t="str">
        <f t="shared" si="61"/>
        <v>December, 2018´</v>
      </c>
      <c r="D1068" s="3" t="s">
        <v>126</v>
      </c>
      <c r="E1068" s="11" t="s">
        <v>3319</v>
      </c>
      <c r="F1068" s="3" t="s">
        <v>56</v>
      </c>
      <c r="G1068" s="3" t="s">
        <v>160</v>
      </c>
      <c r="H1068" s="3" t="s">
        <v>122</v>
      </c>
      <c r="I1068" s="3" t="s">
        <v>45</v>
      </c>
      <c r="J1068" s="3" t="s">
        <v>34</v>
      </c>
      <c r="K1068" s="3" t="s">
        <v>163</v>
      </c>
      <c r="L1068" s="3" t="s">
        <v>1274</v>
      </c>
      <c r="M1068" s="4">
        <v>7540</v>
      </c>
      <c r="N1068" s="4">
        <v>7.54</v>
      </c>
      <c r="O1068" s="4">
        <v>150000</v>
      </c>
      <c r="P1068" t="str">
        <f>IF(ISNUMBER(SEARCH("GLIFOSATO",L1068)),"Glyphosate",IF(ISNUMBER(SEARCH("TRICLON",L1068)),"Triclopyr",IF(ISNUMBER(SEARCH("ABAMECTIN",L1068)),"Abamectin",IF(ISNUMBER(SEARCH("ANCOSAR",L1068)),"Sodium Hydrogen Methylarsonate",IF(ISNUMBER(SEARCH("PERITO",L1068)),"Acephate","FIX IT!")))))</f>
        <v>Abamectin</v>
      </c>
      <c r="Q1068" t="s">
        <v>3215</v>
      </c>
      <c r="R1068" t="s">
        <v>3243</v>
      </c>
      <c r="S1068">
        <f t="shared" si="62"/>
        <v>19.893899204244033</v>
      </c>
      <c r="T1068" t="s">
        <v>3206</v>
      </c>
      <c r="U1068" t="s">
        <v>3231</v>
      </c>
      <c r="V1068" t="s">
        <v>3242</v>
      </c>
    </row>
    <row r="1069" spans="1:22" ht="22" customHeight="1" x14ac:dyDescent="0.3">
      <c r="A1069" s="5">
        <v>43450</v>
      </c>
      <c r="B1069" s="16" t="str">
        <f t="shared" si="60"/>
        <v>December, 2018</v>
      </c>
      <c r="C1069" s="16" t="str">
        <f t="shared" si="61"/>
        <v>December, 2018´</v>
      </c>
      <c r="D1069" s="6" t="s">
        <v>31</v>
      </c>
      <c r="E1069" s="11" t="s">
        <v>3319</v>
      </c>
      <c r="F1069" s="6" t="s">
        <v>56</v>
      </c>
      <c r="G1069" s="6" t="s">
        <v>727</v>
      </c>
      <c r="H1069" s="6" t="s">
        <v>133</v>
      </c>
      <c r="I1069" s="6" t="s">
        <v>45</v>
      </c>
      <c r="J1069" s="6" t="s">
        <v>34</v>
      </c>
      <c r="K1069" s="6" t="s">
        <v>345</v>
      </c>
      <c r="L1069" s="6" t="s">
        <v>1275</v>
      </c>
      <c r="M1069" s="7">
        <v>11664</v>
      </c>
      <c r="N1069" s="7">
        <v>11.66</v>
      </c>
      <c r="O1069" s="7">
        <v>247000</v>
      </c>
      <c r="P1069" t="str">
        <f>IF(ISNUMBER(SEARCH("IMAZETAPYR",L1069)),"Imazetapyr",IF(ISNUMBER(SEARCH("VITAVAX",L1069)),"Carboxin",IF(ISNUMBER(SEARCH("CARBOXIN",L1069)),"Carboxin",IF(ISNUMBER(SEARCH("CONDAX",L1069)),"Imazetapyr",IF(ISNUMBER(SEARCH("CLETHODIM",L1069)),"Clethodim",IF(ISNUMBER(SEARCH("JACARE",L1069)),"2,4-D Acid",IF(ISNUMBER(SEARCH("LEOPARD",L1069)),"Picloram",IF(ISNUMBER(SEARCH("ZOXYSTROBIN",L1069)),"Azoxystrobin",IF(ISNUMBER(SEARCH("MANCOZEB",L1069)),"Mancozeb",IF(ISNUMBER(SEARCH("AZOXYS",L1069)),"Azoxystrobin",IF(ISNUMBER(SEARCH("FIPRON",L1069)),"Fipronil",IF(ISNUMBER(SEARCH("ACEF",L1069)),"Acephate",IF(ISNUMBER(SEARCH("ACETAMIPRID",L1069)),"Acetamiprid",IF(ISNUMBER(SEARCH("ALUMINIUM PHOSPHIDE",L1069)),"Aluminium Phosphide",IF(ISNUMBER(SEARCH("RANMAN",L1069)),"Cyazofamid",IF(ISNUMBER(SEARCH("BIFENTRINA",L1069)),"Bifenthrin","FIX IT!"))))))))))))))))</f>
        <v>Aluminium Phosphide</v>
      </c>
      <c r="Q1069" t="s">
        <v>3235</v>
      </c>
      <c r="R1069" t="s">
        <v>3216</v>
      </c>
      <c r="S1069">
        <f t="shared" si="62"/>
        <v>21.176268861454048</v>
      </c>
      <c r="T1069" t="s">
        <v>3278</v>
      </c>
      <c r="U1069" t="s">
        <v>3215</v>
      </c>
      <c r="V1069" t="s">
        <v>3216</v>
      </c>
    </row>
    <row r="1070" spans="1:22" ht="22" customHeight="1" x14ac:dyDescent="0.3">
      <c r="A1070" s="2">
        <v>43450</v>
      </c>
      <c r="B1070" s="16" t="str">
        <f t="shared" si="60"/>
        <v>December, 2018</v>
      </c>
      <c r="C1070" s="16" t="str">
        <f t="shared" si="61"/>
        <v>December, 2018´</v>
      </c>
      <c r="D1070" s="3" t="s">
        <v>31</v>
      </c>
      <c r="E1070" s="11" t="s">
        <v>3319</v>
      </c>
      <c r="F1070" s="3" t="s">
        <v>32</v>
      </c>
      <c r="G1070" s="3" t="s">
        <v>200</v>
      </c>
      <c r="H1070" s="3" t="s">
        <v>133</v>
      </c>
      <c r="I1070" s="3" t="s">
        <v>45</v>
      </c>
      <c r="J1070" s="3" t="s">
        <v>34</v>
      </c>
      <c r="K1070" s="3" t="s">
        <v>145</v>
      </c>
      <c r="L1070" s="3" t="s">
        <v>1276</v>
      </c>
      <c r="M1070" s="4">
        <v>23200</v>
      </c>
      <c r="N1070" s="4">
        <v>23.2</v>
      </c>
      <c r="O1070" s="4">
        <v>491000</v>
      </c>
      <c r="P1070" t="s">
        <v>3200</v>
      </c>
      <c r="Q1070" t="s">
        <v>3234</v>
      </c>
      <c r="R1070" t="s">
        <v>3243</v>
      </c>
      <c r="S1070">
        <f t="shared" si="62"/>
        <v>21.163793103448278</v>
      </c>
      <c r="T1070" t="s">
        <v>3206</v>
      </c>
      <c r="U1070" t="s">
        <v>3231</v>
      </c>
      <c r="V1070" t="s">
        <v>3242</v>
      </c>
    </row>
    <row r="1071" spans="1:22" ht="22" customHeight="1" x14ac:dyDescent="0.3">
      <c r="A1071" s="5">
        <v>43450</v>
      </c>
      <c r="B1071" s="16" t="str">
        <f t="shared" si="60"/>
        <v>December, 2018</v>
      </c>
      <c r="C1071" s="16" t="str">
        <f t="shared" si="61"/>
        <v>December, 2018´</v>
      </c>
      <c r="D1071" s="6" t="s">
        <v>31</v>
      </c>
      <c r="E1071" s="11" t="s">
        <v>3319</v>
      </c>
      <c r="F1071" s="6" t="s">
        <v>56</v>
      </c>
      <c r="G1071" s="6" t="s">
        <v>727</v>
      </c>
      <c r="H1071" s="6" t="s">
        <v>133</v>
      </c>
      <c r="I1071" s="6" t="s">
        <v>45</v>
      </c>
      <c r="J1071" s="6" t="s">
        <v>34</v>
      </c>
      <c r="K1071" s="6" t="s">
        <v>95</v>
      </c>
      <c r="L1071" s="6" t="s">
        <v>1277</v>
      </c>
      <c r="M1071" s="7">
        <v>145235.99</v>
      </c>
      <c r="N1071" s="7">
        <v>145.24</v>
      </c>
      <c r="O1071" s="7">
        <v>471000</v>
      </c>
      <c r="P1071" t="str">
        <f>IF(ISNUMBER(SEARCH("IMAZETAPYR",L1071)),"Imazetapyr",IF(ISNUMBER(SEARCH("VITAVAX",L1071)),"Carboxin",IF(ISNUMBER(SEARCH("CARBOXIN",L1071)),"Carboxin",IF(ISNUMBER(SEARCH("CONDAX",L1071)),"Imazetapyr",IF(ISNUMBER(SEARCH("CLETHODIM",L1071)),"Clethodim",IF(ISNUMBER(SEARCH("JACARE",L1071)),"2,4-D Acid",IF(ISNUMBER(SEARCH("LEOPARD",L1071)),"Picloram",IF(ISNUMBER(SEARCH("ZOXYSTROBIN",L1071)),"Azoxystrobin",IF(ISNUMBER(SEARCH("MANCOZEB",L1071)),"Mancozeb",IF(ISNUMBER(SEARCH("AZOXYS",L1071)),"Azoxystrobin",IF(ISNUMBER(SEARCH("FIPRON",L1071)),"Fipronil",IF(ISNUMBER(SEARCH("ACEF",L1071)),"Acephate",IF(ISNUMBER(SEARCH("ACETAMIPRID",L1071)),"Acetamiprid",IF(ISNUMBER(SEARCH("ALUMINIUM PHOSPHIDE",L1071)),"Aluminium Phosphide",IF(ISNUMBER(SEARCH("RANMAN",L1071)),"Cyazofamid",IF(ISNUMBER(SEARCH("BIFENTRINA",L1071)),"Bifenthrin","FIX IT!"))))))))))))))))</f>
        <v>Azoxystrobin</v>
      </c>
      <c r="Q1071" t="s">
        <v>3236</v>
      </c>
      <c r="R1071" t="s">
        <v>3237</v>
      </c>
      <c r="S1071">
        <f t="shared" si="62"/>
        <v>3.2429978271914561</v>
      </c>
      <c r="T1071" t="s">
        <v>3206</v>
      </c>
      <c r="U1071" t="s">
        <v>3231</v>
      </c>
      <c r="V1071" t="s">
        <v>3242</v>
      </c>
    </row>
    <row r="1072" spans="1:22" ht="22" customHeight="1" x14ac:dyDescent="0.3">
      <c r="A1072" s="2">
        <v>43450</v>
      </c>
      <c r="B1072" s="16" t="str">
        <f t="shared" si="60"/>
        <v>December, 2018</v>
      </c>
      <c r="C1072" s="16" t="str">
        <f t="shared" si="61"/>
        <v>December, 2018´</v>
      </c>
      <c r="D1072" s="3" t="s">
        <v>31</v>
      </c>
      <c r="E1072" s="11" t="s">
        <v>3319</v>
      </c>
      <c r="F1072" s="3" t="s">
        <v>32</v>
      </c>
      <c r="G1072" s="3" t="s">
        <v>634</v>
      </c>
      <c r="H1072" s="3" t="s">
        <v>113</v>
      </c>
      <c r="I1072" s="3" t="s">
        <v>45</v>
      </c>
      <c r="J1072" s="3" t="s">
        <v>34</v>
      </c>
      <c r="K1072" s="3" t="s">
        <v>95</v>
      </c>
      <c r="L1072" s="3" t="s">
        <v>1278</v>
      </c>
      <c r="M1072" s="4">
        <v>242800</v>
      </c>
      <c r="N1072" s="4">
        <v>242.8</v>
      </c>
      <c r="O1072" s="4">
        <v>787000</v>
      </c>
      <c r="P1072" t="str">
        <f>IF(ISNUMBER(SEARCH("IMAZETAPYR",L1072)),"Imazetapyr",IF(ISNUMBER(SEARCH("VITAVAX",L1072)),"Carboxin",IF(ISNUMBER(SEARCH("CARBOXIN",L1072)),"Carboxin",IF(ISNUMBER(SEARCH("CONDAX",L1072)),"Imazetapyr",IF(ISNUMBER(SEARCH("CLETHODIM",L1072)),"Clethodim",IF(ISNUMBER(SEARCH("JACARE",L1072)),"2,4-D Acid",IF(ISNUMBER(SEARCH("LEOPARD",L1072)),"Picloram",IF(ISNUMBER(SEARCH("ZOXYSTROBIN",L1072)),"Azoxystrobin",IF(ISNUMBER(SEARCH("MANCOZEB",L1072)),"Mancozeb",IF(ISNUMBER(SEARCH("AZOXYS",L1072)),"Azoxystrobin",IF(ISNUMBER(SEARCH("FIPRON",L1072)),"Fipronil",IF(ISNUMBER(SEARCH("ACEF",L1072)),"Acephate",IF(ISNUMBER(SEARCH("ACETAMIPRID",L1072)),"Acetamiprid",IF(ISNUMBER(SEARCH("ALUMINIUM PHOSPHIDE",L1072)),"Aluminium Phosphide",IF(ISNUMBER(SEARCH("RANMAN",L1072)),"Cyazofamid",IF(ISNUMBER(SEARCH("BIFENTRINA",L1072)),"Bifenthrin","FIX IT!"))))))))))))))))</f>
        <v>Mancozeb</v>
      </c>
      <c r="Q1072" t="s">
        <v>3231</v>
      </c>
      <c r="R1072" t="s">
        <v>3242</v>
      </c>
      <c r="S1072">
        <f t="shared" si="62"/>
        <v>3.2413509060955521</v>
      </c>
      <c r="T1072" t="s">
        <v>3203</v>
      </c>
      <c r="U1072" t="s">
        <v>3246</v>
      </c>
      <c r="V1072" t="s">
        <v>3198</v>
      </c>
    </row>
    <row r="1073" spans="1:22" ht="22" customHeight="1" x14ac:dyDescent="0.3">
      <c r="A1073" s="5">
        <v>43450</v>
      </c>
      <c r="B1073" s="16" t="str">
        <f t="shared" si="60"/>
        <v>December, 2018</v>
      </c>
      <c r="C1073" s="16" t="str">
        <f t="shared" si="61"/>
        <v>December, 2018´</v>
      </c>
      <c r="D1073" s="6" t="s">
        <v>31</v>
      </c>
      <c r="E1073" s="11" t="s">
        <v>3319</v>
      </c>
      <c r="F1073" s="6" t="s">
        <v>56</v>
      </c>
      <c r="G1073" s="6" t="s">
        <v>634</v>
      </c>
      <c r="H1073" s="6" t="s">
        <v>133</v>
      </c>
      <c r="I1073" s="6" t="s">
        <v>45</v>
      </c>
      <c r="J1073" s="6" t="s">
        <v>34</v>
      </c>
      <c r="K1073" s="6" t="s">
        <v>345</v>
      </c>
      <c r="L1073" s="6" t="s">
        <v>1279</v>
      </c>
      <c r="M1073" s="7">
        <v>12620</v>
      </c>
      <c r="N1073" s="7">
        <v>12.62</v>
      </c>
      <c r="O1073" s="7">
        <v>267000</v>
      </c>
      <c r="P1073" t="str">
        <f>IF(ISNUMBER(SEARCH("IMAZETAPYR",L1073)),"Imazetapyr",IF(ISNUMBER(SEARCH("VITAVAX",L1073)),"Carboxin",IF(ISNUMBER(SEARCH("CARBOXIN",L1073)),"Carboxin",IF(ISNUMBER(SEARCH("CONDAX",L1073)),"Imazetapyr",IF(ISNUMBER(SEARCH("CLETHODIM",L1073)),"Clethodim",IF(ISNUMBER(SEARCH("JACARE",L1073)),"2,4-D Acid",IF(ISNUMBER(SEARCH("LEOPARD",L1073)),"Picloram",IF(ISNUMBER(SEARCH("ZOXYSTROBIN",L1073)),"Azoxystrobin",IF(ISNUMBER(SEARCH("MANCOZEB",L1073)),"Mancozeb",IF(ISNUMBER(SEARCH("AZOXYS",L1073)),"Azoxystrobin",IF(ISNUMBER(SEARCH("FIPRON",L1073)),"Fipronil",IF(ISNUMBER(SEARCH("ACEF",L1073)),"Acephate",IF(ISNUMBER(SEARCH("ACETAMIPRID",L1073)),"Acetamiprid",IF(ISNUMBER(SEARCH("ALUMINIUM PHOSPHIDE",L1073)),"Aluminium Phosphide",IF(ISNUMBER(SEARCH("RANMAN",L1073)),"Cyazofamid",IF(ISNUMBER(SEARCH("BIFENTRINA",L1073)),"Bifenthrin","FIX IT!"))))))))))))))))</f>
        <v>Aluminium Phosphide</v>
      </c>
      <c r="Q1073" t="s">
        <v>3235</v>
      </c>
      <c r="R1073" t="s">
        <v>3216</v>
      </c>
      <c r="S1073">
        <f t="shared" si="62"/>
        <v>21.156893819334389</v>
      </c>
      <c r="T1073" t="s">
        <v>3207</v>
      </c>
      <c r="U1073" t="s">
        <v>3235</v>
      </c>
      <c r="V1073" t="s">
        <v>3216</v>
      </c>
    </row>
    <row r="1074" spans="1:22" ht="22" customHeight="1" x14ac:dyDescent="0.3">
      <c r="A1074" s="2">
        <v>43450</v>
      </c>
      <c r="B1074" s="16" t="str">
        <f t="shared" si="60"/>
        <v>December, 2018</v>
      </c>
      <c r="C1074" s="16" t="str">
        <f t="shared" si="61"/>
        <v>December, 2018´</v>
      </c>
      <c r="D1074" s="3" t="s">
        <v>31</v>
      </c>
      <c r="E1074" s="11" t="s">
        <v>3319</v>
      </c>
      <c r="F1074" s="3" t="s">
        <v>56</v>
      </c>
      <c r="G1074" s="3" t="s">
        <v>903</v>
      </c>
      <c r="H1074" s="3" t="s">
        <v>113</v>
      </c>
      <c r="I1074" s="3" t="s">
        <v>45</v>
      </c>
      <c r="J1074" s="3" t="s">
        <v>34</v>
      </c>
      <c r="K1074" s="3" t="s">
        <v>187</v>
      </c>
      <c r="L1074" s="3" t="s">
        <v>1280</v>
      </c>
      <c r="M1074" s="4">
        <v>43280</v>
      </c>
      <c r="N1074" s="4">
        <v>43.28</v>
      </c>
      <c r="O1074" s="4">
        <v>278000</v>
      </c>
      <c r="P1074" t="s">
        <v>3204</v>
      </c>
      <c r="Q1074" t="s">
        <v>3227</v>
      </c>
      <c r="R1074" t="s">
        <v>3198</v>
      </c>
      <c r="S1074">
        <f t="shared" si="62"/>
        <v>6.4232902033271717</v>
      </c>
      <c r="T1074" t="s">
        <v>3259</v>
      </c>
      <c r="U1074" t="s">
        <v>3230</v>
      </c>
      <c r="V1074" t="s">
        <v>3225</v>
      </c>
    </row>
    <row r="1075" spans="1:22" ht="22" customHeight="1" x14ac:dyDescent="0.3">
      <c r="A1075" s="5">
        <v>43449</v>
      </c>
      <c r="B1075" s="16" t="str">
        <f t="shared" si="60"/>
        <v>December, 2018</v>
      </c>
      <c r="C1075" s="16" t="str">
        <f t="shared" si="61"/>
        <v>December, 2018´</v>
      </c>
      <c r="D1075" s="6" t="s">
        <v>31</v>
      </c>
      <c r="E1075" s="11" t="s">
        <v>3319</v>
      </c>
      <c r="F1075" s="6" t="s">
        <v>56</v>
      </c>
      <c r="G1075" s="6" t="s">
        <v>385</v>
      </c>
      <c r="H1075" s="6" t="s">
        <v>122</v>
      </c>
      <c r="I1075" s="6" t="s">
        <v>45</v>
      </c>
      <c r="J1075" s="6" t="s">
        <v>34</v>
      </c>
      <c r="K1075" s="6" t="s">
        <v>207</v>
      </c>
      <c r="L1075" s="6" t="s">
        <v>1281</v>
      </c>
      <c r="M1075" s="7">
        <v>20120</v>
      </c>
      <c r="N1075" s="7">
        <v>20.12</v>
      </c>
      <c r="O1075" s="7">
        <v>88500</v>
      </c>
      <c r="P1075" t="s">
        <v>3209</v>
      </c>
      <c r="Q1075" t="s">
        <v>3215</v>
      </c>
      <c r="R1075" t="s">
        <v>3198</v>
      </c>
      <c r="S1075">
        <f t="shared" si="62"/>
        <v>4.3986083499005968</v>
      </c>
      <c r="T1075" t="s">
        <v>3205</v>
      </c>
      <c r="U1075" t="s">
        <v>3238</v>
      </c>
      <c r="V1075" t="s">
        <v>3225</v>
      </c>
    </row>
    <row r="1076" spans="1:22" ht="22" customHeight="1" x14ac:dyDescent="0.3">
      <c r="A1076" s="2">
        <v>43448</v>
      </c>
      <c r="B1076" s="16" t="str">
        <f t="shared" si="60"/>
        <v>December, 2018</v>
      </c>
      <c r="C1076" s="16" t="str">
        <f t="shared" si="61"/>
        <v>December, 2018´</v>
      </c>
      <c r="D1076" s="3" t="s">
        <v>31</v>
      </c>
      <c r="E1076" s="11" t="s">
        <v>3319</v>
      </c>
      <c r="F1076" s="3" t="s">
        <v>56</v>
      </c>
      <c r="G1076" s="3" t="s">
        <v>727</v>
      </c>
      <c r="H1076" s="3" t="s">
        <v>133</v>
      </c>
      <c r="I1076" s="3" t="s">
        <v>45</v>
      </c>
      <c r="J1076" s="3" t="s">
        <v>34</v>
      </c>
      <c r="K1076" s="3" t="s">
        <v>95</v>
      </c>
      <c r="L1076" s="3" t="s">
        <v>1282</v>
      </c>
      <c r="M1076" s="4">
        <v>121030</v>
      </c>
      <c r="N1076" s="4">
        <v>121.03</v>
      </c>
      <c r="O1076" s="4">
        <v>392000</v>
      </c>
      <c r="P1076" t="str">
        <f>IF(ISNUMBER(SEARCH("IMAZETAPYR",L1076)),"Imazetapyr",IF(ISNUMBER(SEARCH("VITAVAX",L1076)),"Carboxin",IF(ISNUMBER(SEARCH("CARBOXIN",L1076)),"Carboxin",IF(ISNUMBER(SEARCH("CONDAX",L1076)),"Imazetapyr",IF(ISNUMBER(SEARCH("CLETHODIM",L1076)),"Clethodim",IF(ISNUMBER(SEARCH("JACARE",L1076)),"2,4-D Acid",IF(ISNUMBER(SEARCH("LEOPARD",L1076)),"Picloram",IF(ISNUMBER(SEARCH("ZOXYSTROBIN",L1076)),"Azoxystrobin",IF(ISNUMBER(SEARCH("MANCOZEB",L1076)),"Mancozeb",IF(ISNUMBER(SEARCH("AZOXYS",L1076)),"Azoxystrobin",IF(ISNUMBER(SEARCH("FIPRON",L1076)),"Fipronil",IF(ISNUMBER(SEARCH("ACEF",L1076)),"Acephate",IF(ISNUMBER(SEARCH("ACETAMIPRID",L1076)),"Acetamiprid",IF(ISNUMBER(SEARCH("ALUMINIUM PHOSPHIDE",L1076)),"Aluminium Phosphide",IF(ISNUMBER(SEARCH("RANMAN",L1076)),"Cyazofamid",IF(ISNUMBER(SEARCH("BIFENTRINA",L1076)),"Bifenthrin","FIX IT!"))))))))))))))))</f>
        <v>Azoxystrobin</v>
      </c>
      <c r="Q1076" t="s">
        <v>3236</v>
      </c>
      <c r="R1076" t="s">
        <v>3237</v>
      </c>
      <c r="S1076">
        <f t="shared" si="62"/>
        <v>3.2388663967611335</v>
      </c>
      <c r="T1076" t="s">
        <v>3199</v>
      </c>
      <c r="U1076" t="s">
        <v>3268</v>
      </c>
      <c r="V1076" t="s">
        <v>3243</v>
      </c>
    </row>
    <row r="1077" spans="1:22" ht="22" customHeight="1" x14ac:dyDescent="0.3">
      <c r="A1077" s="5">
        <v>43448</v>
      </c>
      <c r="B1077" s="16" t="str">
        <f t="shared" si="60"/>
        <v>December, 2018</v>
      </c>
      <c r="C1077" s="16" t="str">
        <f t="shared" si="61"/>
        <v>December, 2018´</v>
      </c>
      <c r="D1077" s="6" t="s">
        <v>31</v>
      </c>
      <c r="E1077" s="11" t="s">
        <v>3319</v>
      </c>
      <c r="F1077" s="6" t="s">
        <v>56</v>
      </c>
      <c r="G1077" s="6" t="s">
        <v>1283</v>
      </c>
      <c r="H1077" s="6" t="s">
        <v>316</v>
      </c>
      <c r="I1077" s="6" t="s">
        <v>45</v>
      </c>
      <c r="J1077" s="6" t="s">
        <v>34</v>
      </c>
      <c r="K1077" s="6" t="s">
        <v>318</v>
      </c>
      <c r="L1077" s="6" t="s">
        <v>1285</v>
      </c>
      <c r="M1077" s="7">
        <v>241440</v>
      </c>
      <c r="N1077" s="7">
        <v>241.44</v>
      </c>
      <c r="O1077" s="7">
        <v>1062000</v>
      </c>
      <c r="P1077" t="s">
        <v>3218</v>
      </c>
      <c r="Q1077" t="s">
        <v>3218</v>
      </c>
      <c r="R1077" t="s">
        <v>3198</v>
      </c>
      <c r="S1077">
        <f t="shared" si="62"/>
        <v>4.3986083499005968</v>
      </c>
      <c r="T1077" t="s">
        <v>3206</v>
      </c>
      <c r="U1077" t="s">
        <v>3231</v>
      </c>
      <c r="V1077" t="s">
        <v>3242</v>
      </c>
    </row>
    <row r="1078" spans="1:22" ht="22" customHeight="1" x14ac:dyDescent="0.3">
      <c r="A1078" s="2">
        <v>43448</v>
      </c>
      <c r="B1078" s="16" t="str">
        <f t="shared" si="60"/>
        <v>December, 2018</v>
      </c>
      <c r="C1078" s="16" t="str">
        <f t="shared" si="61"/>
        <v>December, 2018´</v>
      </c>
      <c r="D1078" s="3" t="s">
        <v>31</v>
      </c>
      <c r="E1078" s="11" t="s">
        <v>3319</v>
      </c>
      <c r="F1078" s="3" t="s">
        <v>56</v>
      </c>
      <c r="G1078" s="3" t="s">
        <v>727</v>
      </c>
      <c r="H1078" s="3" t="s">
        <v>133</v>
      </c>
      <c r="I1078" s="3" t="s">
        <v>45</v>
      </c>
      <c r="J1078" s="3" t="s">
        <v>34</v>
      </c>
      <c r="K1078" s="13" t="s">
        <v>145</v>
      </c>
      <c r="L1078" s="3" t="s">
        <v>1286</v>
      </c>
      <c r="M1078" s="4">
        <v>38480</v>
      </c>
      <c r="N1078" s="4">
        <v>38.479999999999997</v>
      </c>
      <c r="O1078" s="4">
        <v>815000</v>
      </c>
      <c r="P1078" t="s">
        <v>3205</v>
      </c>
      <c r="Q1078" t="s">
        <v>3238</v>
      </c>
      <c r="R1078" t="s">
        <v>3243</v>
      </c>
      <c r="S1078">
        <f t="shared" si="62"/>
        <v>21.179833679833681</v>
      </c>
      <c r="T1078" t="s">
        <v>3258</v>
      </c>
      <c r="U1078" t="s">
        <v>3236</v>
      </c>
      <c r="V1078" t="s">
        <v>3237</v>
      </c>
    </row>
    <row r="1079" spans="1:22" ht="22" customHeight="1" x14ac:dyDescent="0.3">
      <c r="A1079" s="5">
        <v>43448</v>
      </c>
      <c r="B1079" s="16" t="str">
        <f t="shared" si="60"/>
        <v>December, 2018</v>
      </c>
      <c r="C1079" s="16" t="str">
        <f t="shared" si="61"/>
        <v>December, 2018´</v>
      </c>
      <c r="D1079" s="6" t="s">
        <v>31</v>
      </c>
      <c r="E1079" s="11" t="s">
        <v>3319</v>
      </c>
      <c r="F1079" s="6" t="s">
        <v>56</v>
      </c>
      <c r="G1079" s="6" t="s">
        <v>727</v>
      </c>
      <c r="H1079" s="6" t="s">
        <v>133</v>
      </c>
      <c r="I1079" s="6" t="s">
        <v>45</v>
      </c>
      <c r="J1079" s="6" t="s">
        <v>34</v>
      </c>
      <c r="K1079" s="6" t="s">
        <v>95</v>
      </c>
      <c r="L1079" s="6" t="s">
        <v>1287</v>
      </c>
      <c r="M1079" s="7">
        <v>21545</v>
      </c>
      <c r="N1079" s="7">
        <v>21.55</v>
      </c>
      <c r="O1079" s="7">
        <v>69900</v>
      </c>
      <c r="P1079" t="s">
        <v>3206</v>
      </c>
      <c r="Q1079" t="s">
        <v>3283</v>
      </c>
      <c r="R1079" t="s">
        <v>3242</v>
      </c>
      <c r="S1079">
        <f t="shared" si="62"/>
        <v>3.2443722441401719</v>
      </c>
      <c r="T1079" t="s">
        <v>3207</v>
      </c>
      <c r="U1079" t="s">
        <v>3235</v>
      </c>
      <c r="V1079" t="s">
        <v>3216</v>
      </c>
    </row>
    <row r="1080" spans="1:22" ht="22" customHeight="1" x14ac:dyDescent="0.3">
      <c r="A1080" s="2">
        <v>43448</v>
      </c>
      <c r="B1080" s="16" t="str">
        <f t="shared" si="60"/>
        <v>December, 2018</v>
      </c>
      <c r="C1080" s="16" t="str">
        <f t="shared" si="61"/>
        <v>December, 2018´</v>
      </c>
      <c r="D1080" s="3" t="s">
        <v>31</v>
      </c>
      <c r="E1080" s="11" t="s">
        <v>3319</v>
      </c>
      <c r="F1080" s="3" t="s">
        <v>56</v>
      </c>
      <c r="G1080" s="3" t="s">
        <v>634</v>
      </c>
      <c r="H1080" s="3" t="s">
        <v>133</v>
      </c>
      <c r="I1080" s="3" t="s">
        <v>45</v>
      </c>
      <c r="J1080" s="3" t="s">
        <v>34</v>
      </c>
      <c r="K1080" s="3" t="s">
        <v>1089</v>
      </c>
      <c r="L1080" s="3" t="s">
        <v>1288</v>
      </c>
      <c r="M1080" s="4">
        <v>24168</v>
      </c>
      <c r="N1080" s="4">
        <v>24.17</v>
      </c>
      <c r="O1080" s="4">
        <v>226000</v>
      </c>
      <c r="P1080" t="str">
        <f>IF(ISNUMBER(SEARCH("BROWSER",L1080)),"Picloran",IF(ISNUMBER(SEARCH("NAVIGATOR",L1080)),"Picloran",IF(ISNUMBER(SEARCH("BIOZYME",L1080)),"Mineral Fertilizer",IF(ISNUMBER(SEARCH("K-FOL",L1080)),"Calcium Citrate",IF(ISNUMBER(SEARCH("FOLTRON",L1080)),"NPK Fertilizer",IF(ISNUMBER(SEARCH("CYHALOTHRI",L1080)),"Cyhalothrin",IF(ISNUMBER(SEARCH("ACEFATO",L1080)),"Acephate",IF(ISNUMBER(SEARCH("ACEPHATE",L1080)),"Acephate",IF(ISNUMBER(SEARCH("MICROTHIOL",L1080)),"Sulfur",IF(ISNUMBER(SEARCH("PROPICONAZOLE",L1080)),"Propiconazole",IF(ISNUMBER(SEARCH("METHOMYL",L1080)),"Methomyl",IF(ISNUMBER(SEARCH("IMIDACLOPRID",L1080)),"Imidacloprid",IF(ISNUMBER(SEARCH("ZONIC",L1080)),"Amicarbazone",IF(ISNUMBER(SEARCH("CRESCENDO",L1080)),"Triclopyr-Butyric",IF(ISNUMBER(SEARCH("IMAZETHAPYR",L1080)),"Imazethapyr",IF(ISNUMBER(SEARCH("TRICLOPYR",L1080)),"Triclopyr",IF(ISNUMBER(SEARCH("ISOPROPYLAMINE",L1080)),"Isopropylamine",IF(ISNUMBER(SEARCH("ABAMECTIM",L1080)),"Abamectin",IF(ISNUMBER(SEARCH("SPERTO",L1080)),"Bifenthrin","FIX IT!")))))))))))))))))))</f>
        <v>Acephate</v>
      </c>
      <c r="Q1080" t="s">
        <v>3230</v>
      </c>
      <c r="R1080" t="s">
        <v>3243</v>
      </c>
      <c r="S1080">
        <f t="shared" si="62"/>
        <v>9.3512082092022517</v>
      </c>
      <c r="T1080" t="s">
        <v>3259</v>
      </c>
      <c r="U1080" t="s">
        <v>3230</v>
      </c>
      <c r="V1080" t="s">
        <v>3225</v>
      </c>
    </row>
    <row r="1081" spans="1:22" ht="22" customHeight="1" x14ac:dyDescent="0.3">
      <c r="A1081" s="5">
        <v>43448</v>
      </c>
      <c r="B1081" s="16" t="str">
        <f t="shared" si="60"/>
        <v>December, 2018</v>
      </c>
      <c r="C1081" s="16" t="str">
        <f t="shared" si="61"/>
        <v>December, 2018´</v>
      </c>
      <c r="D1081" s="6" t="s">
        <v>31</v>
      </c>
      <c r="E1081" s="11" t="s">
        <v>3319</v>
      </c>
      <c r="F1081" s="6" t="s">
        <v>32</v>
      </c>
      <c r="G1081" s="6" t="s">
        <v>634</v>
      </c>
      <c r="H1081" s="6" t="s">
        <v>113</v>
      </c>
      <c r="I1081" s="6" t="s">
        <v>45</v>
      </c>
      <c r="J1081" s="6" t="s">
        <v>34</v>
      </c>
      <c r="K1081" s="6" t="s">
        <v>105</v>
      </c>
      <c r="L1081" s="6" t="s">
        <v>1289</v>
      </c>
      <c r="M1081" s="7">
        <v>117575</v>
      </c>
      <c r="N1081" s="7">
        <v>117.57</v>
      </c>
      <c r="O1081" s="7">
        <v>1412000</v>
      </c>
      <c r="P1081" t="str">
        <f>IF(ISNUMBER(SEARCH("BROWSER",L1081)),"Picloran",IF(ISNUMBER(SEARCH("NAVIGATOR",L1081)),"Picloran",IF(ISNUMBER(SEARCH("BIOZYME",L1081)),"Mineral Fertilizer",IF(ISNUMBER(SEARCH("K-FOL",L1081)),"Calcium Citrate",IF(ISNUMBER(SEARCH("FOLTRON",L1081)),"NPK Fertilizer",IF(ISNUMBER(SEARCH("CYHALOTHRI",L1081)),"Cyhalothrin",IF(ISNUMBER(SEARCH("ACEFATO",L1081)),"Acephate",IF(ISNUMBER(SEARCH("ACEPHATE",L1081)),"Acephate",IF(ISNUMBER(SEARCH("MICROTHIOL",L1081)),"Sulfur",IF(ISNUMBER(SEARCH("PROPICONAZOLE",L1081)),"Propiconazole",IF(ISNUMBER(SEARCH("METHOMYL",L1081)),"Methomyl",IF(ISNUMBER(SEARCH("IMIDACLOPRID",L1081)),"Imidacloprid",IF(ISNUMBER(SEARCH("ZONIC",L1081)),"Amicarbazone",IF(ISNUMBER(SEARCH("CRESCENDO",L1081)),"Triclopyr-Butyric",IF(ISNUMBER(SEARCH("IMAZETHAPYR",L1081)),"Imazethapyr",IF(ISNUMBER(SEARCH("TRICLOPYR",L1081)),"Triclopyr",IF(ISNUMBER(SEARCH("ISOPROPYLAMINE",L1081)),"Isopropylamine",IF(ISNUMBER(SEARCH("ABAMECTIM",L1081)),"Abamectin",IF(ISNUMBER(SEARCH("SPERTO",L1081)),"Bifenthrin","FIX IT!")))))))))))))))))))</f>
        <v>Sulfur</v>
      </c>
      <c r="Q1081" t="s">
        <v>3279</v>
      </c>
      <c r="R1081" t="s">
        <v>3216</v>
      </c>
      <c r="S1081">
        <f t="shared" si="62"/>
        <v>12.009355730384861</v>
      </c>
      <c r="T1081" t="s">
        <v>3205</v>
      </c>
      <c r="U1081" t="s">
        <v>3238</v>
      </c>
      <c r="V1081" t="s">
        <v>3225</v>
      </c>
    </row>
    <row r="1082" spans="1:22" ht="22" customHeight="1" x14ac:dyDescent="0.3">
      <c r="A1082" s="2">
        <v>43442</v>
      </c>
      <c r="B1082" s="16" t="str">
        <f t="shared" si="60"/>
        <v>December, 2018</v>
      </c>
      <c r="C1082" s="16" t="str">
        <f t="shared" si="61"/>
        <v>December, 2018´</v>
      </c>
      <c r="D1082" s="3" t="s">
        <v>31</v>
      </c>
      <c r="E1082" s="11" t="s">
        <v>3319</v>
      </c>
      <c r="F1082" s="3" t="s">
        <v>32</v>
      </c>
      <c r="G1082" s="3" t="s">
        <v>200</v>
      </c>
      <c r="H1082" s="3" t="s">
        <v>133</v>
      </c>
      <c r="I1082" s="3" t="s">
        <v>45</v>
      </c>
      <c r="J1082" s="3" t="s">
        <v>34</v>
      </c>
      <c r="K1082" s="3" t="s">
        <v>145</v>
      </c>
      <c r="L1082" s="3" t="s">
        <v>1290</v>
      </c>
      <c r="M1082" s="4">
        <v>46400</v>
      </c>
      <c r="N1082" s="4">
        <v>46.4</v>
      </c>
      <c r="O1082" s="4">
        <v>982000</v>
      </c>
      <c r="P1082" t="str">
        <f>IF(ISNUMBER(SEARCH("BROWSER",L1082)),"Picloran",IF(ISNUMBER(SEARCH("NAVIGATOR",L1082)),"Picloran",IF(ISNUMBER(SEARCH("BIOZYME",L1082)),"Mineral Fertilizer",IF(ISNUMBER(SEARCH("K-FOL",L1082)),"Calcium Citrate",IF(ISNUMBER(SEARCH("FOLTRON",L1082)),"NPK Fertilizer",IF(ISNUMBER(SEARCH("CYHALOTHRI",L1082)),"Cyhalothrin",IF(ISNUMBER(SEARCH("ACEFATO",L1082)),"Acephate",IF(ISNUMBER(SEARCH("ACEPHATE",L1082)),"Acephate",IF(ISNUMBER(SEARCH("MICROTHIOL",L1082)),"Sulfur",IF(ISNUMBER(SEARCH("PROPICONAZOLE",L1082)),"Propiconazole",IF(ISNUMBER(SEARCH("METHOMYL",L1082)),"Methomyl",IF(ISNUMBER(SEARCH("IMIDACLOPRID",L1082)),"Imidacloprid",IF(ISNUMBER(SEARCH("ZONIC",L1082)),"Amicarbazone",IF(ISNUMBER(SEARCH("CRESCENDO",L1082)),"Triclopyr-Butyric",IF(ISNUMBER(SEARCH("IMAZETHAPYR",L1082)),"Imazethapyr",IF(ISNUMBER(SEARCH("TRICLOPYR",L1082)),"Triclopyr",IF(ISNUMBER(SEARCH("ISOPROPYLAMINE",L1082)),"Isopropylamine",IF(ISNUMBER(SEARCH("ABAMECTIM",L1082)),"Abamectin",IF(ISNUMBER(SEARCH("SPERTO",L1082)),"Bifenthrin","FIX IT!")))))))))))))))))))</f>
        <v>Bifenthrin</v>
      </c>
      <c r="Q1082" t="s">
        <v>3238</v>
      </c>
      <c r="R1082" t="s">
        <v>3243</v>
      </c>
      <c r="S1082">
        <f t="shared" si="62"/>
        <v>21.163793103448278</v>
      </c>
      <c r="T1082" t="s">
        <v>3259</v>
      </c>
      <c r="U1082" t="s">
        <v>3230</v>
      </c>
      <c r="V1082" t="s">
        <v>3225</v>
      </c>
    </row>
    <row r="1083" spans="1:22" ht="22" customHeight="1" x14ac:dyDescent="0.3">
      <c r="A1083" s="5">
        <v>43442</v>
      </c>
      <c r="B1083" s="16" t="str">
        <f t="shared" si="60"/>
        <v>December, 2018</v>
      </c>
      <c r="C1083" s="16" t="str">
        <f t="shared" si="61"/>
        <v>December, 2018´</v>
      </c>
      <c r="D1083" s="6" t="s">
        <v>107</v>
      </c>
      <c r="E1083" s="11" t="s">
        <v>3319</v>
      </c>
      <c r="F1083" s="6" t="s">
        <v>32</v>
      </c>
      <c r="G1083" s="6" t="s">
        <v>108</v>
      </c>
      <c r="H1083" s="6" t="s">
        <v>133</v>
      </c>
      <c r="I1083" s="6" t="s">
        <v>45</v>
      </c>
      <c r="J1083" s="6" t="s">
        <v>34</v>
      </c>
      <c r="K1083" s="6" t="s">
        <v>1089</v>
      </c>
      <c r="L1083" s="6" t="s">
        <v>1291</v>
      </c>
      <c r="M1083" s="7">
        <v>24168</v>
      </c>
      <c r="N1083" s="7">
        <v>24.17</v>
      </c>
      <c r="O1083" s="7">
        <v>226000</v>
      </c>
      <c r="P1083" t="str">
        <f>IF(ISNUMBER(SEARCH("BROWSER",L1083)),"Picloran",IF(ISNUMBER(SEARCH("NAVIGATOR",L1083)),"Picloran",IF(ISNUMBER(SEARCH("BIOZYME",L1083)),"Mineral Fertilizer",IF(ISNUMBER(SEARCH("K-FOL",L1083)),"Calcium Citrate",IF(ISNUMBER(SEARCH("FOLTRON",L1083)),"NPK Fertilizer",IF(ISNUMBER(SEARCH("CYHALOTHRI",L1083)),"Cyhalothrin",IF(ISNUMBER(SEARCH("ACEFATO",L1083)),"Acephate",IF(ISNUMBER(SEARCH("ACEPHATE",L1083)),"Acephate",IF(ISNUMBER(SEARCH("MICROTHIOL",L1083)),"Sulfur",IF(ISNUMBER(SEARCH("PROPICONAZOLE",L1083)),"Propiconazole",IF(ISNUMBER(SEARCH("METHOMYL",L1083)),"Methomyl",IF(ISNUMBER(SEARCH("IMIDACLOPRID",L1083)),"Imidacloprid",IF(ISNUMBER(SEARCH("ZONIC",L1083)),"Amicarbazone",IF(ISNUMBER(SEARCH("CRESCENDO",L1083)),"Triclopyr-Butyric",IF(ISNUMBER(SEARCH("IMAZETHAPYR",L1083)),"Imazethapyr",IF(ISNUMBER(SEARCH("TRICLOPYR",L1083)),"Triclopyr",IF(ISNUMBER(SEARCH("ISOPROPYLAMINE",L1083)),"Isopropylamine",IF(ISNUMBER(SEARCH("ABAMECTIM",L1083)),"Abamectin",IF(ISNUMBER(SEARCH("SPERTO",L1083)),"Bifenthrin","FIX IT!")))))))))))))))))))</f>
        <v>Acephate</v>
      </c>
      <c r="Q1083" t="s">
        <v>3230</v>
      </c>
      <c r="R1083" t="s">
        <v>3243</v>
      </c>
      <c r="S1083">
        <f t="shared" si="62"/>
        <v>9.3512082092022517</v>
      </c>
      <c r="T1083" t="s">
        <v>3250</v>
      </c>
      <c r="U1083" t="s">
        <v>3248</v>
      </c>
      <c r="V1083" t="s">
        <v>3237</v>
      </c>
    </row>
    <row r="1084" spans="1:22" ht="22" customHeight="1" x14ac:dyDescent="0.3">
      <c r="A1084" s="2">
        <v>43442</v>
      </c>
      <c r="B1084" s="16" t="str">
        <f t="shared" si="60"/>
        <v>December, 2018</v>
      </c>
      <c r="C1084" s="16" t="str">
        <f t="shared" si="61"/>
        <v>December, 2018´</v>
      </c>
      <c r="D1084" s="3" t="s">
        <v>107</v>
      </c>
      <c r="E1084" s="11" t="s">
        <v>3319</v>
      </c>
      <c r="F1084" s="3" t="s">
        <v>32</v>
      </c>
      <c r="G1084" s="3" t="s">
        <v>108</v>
      </c>
      <c r="H1084" s="3" t="s">
        <v>133</v>
      </c>
      <c r="I1084" s="3" t="s">
        <v>45</v>
      </c>
      <c r="J1084" s="3" t="s">
        <v>34</v>
      </c>
      <c r="K1084" s="3" t="s">
        <v>345</v>
      </c>
      <c r="L1084" s="3" t="s">
        <v>1292</v>
      </c>
      <c r="M1084" s="4">
        <v>12620</v>
      </c>
      <c r="N1084" s="4">
        <v>12.62</v>
      </c>
      <c r="O1084" s="4">
        <v>267000</v>
      </c>
      <c r="P1084" t="str">
        <f>IF(ISNUMBER(SEARCH("IMAZETAPYR",L1084)),"Imazetapyr",IF(ISNUMBER(SEARCH("VITAVAX",L1084)),"Carboxin",IF(ISNUMBER(SEARCH("CARBOXIN",L1084)),"Carboxin",IF(ISNUMBER(SEARCH("CONDAX",L1084)),"Imazetapyr",IF(ISNUMBER(SEARCH("CLETHODIM",L1084)),"Clethodim",IF(ISNUMBER(SEARCH("JACARE",L1084)),"2,4-D Acid",IF(ISNUMBER(SEARCH("LEOPARD",L1084)),"Picloram",IF(ISNUMBER(SEARCH("ZOXYSTROBIN",L1084)),"Azoxystrobin",IF(ISNUMBER(SEARCH("MANCOZEB",L1084)),"Mancozeb",IF(ISNUMBER(SEARCH("AZOXYS",L1084)),"Azoxystrobin",IF(ISNUMBER(SEARCH("FIPRON",L1084)),"Fipronil",IF(ISNUMBER(SEARCH("ACEF",L1084)),"Acephate",IF(ISNUMBER(SEARCH("ACETAMIPRID",L1084)),"Acetamiprid",IF(ISNUMBER(SEARCH("ALUMINIUM PHOSPHIDE",L1084)),"Aluminium Phosphide",IF(ISNUMBER(SEARCH("RANMAN",L1084)),"Cyazofamid",IF(ISNUMBER(SEARCH("BIFENTRINA",L1084)),"Bifenthrin","FIX IT!"))))))))))))))))</f>
        <v>Aluminium Phosphide</v>
      </c>
      <c r="Q1084" t="s">
        <v>3235</v>
      </c>
      <c r="R1084" t="s">
        <v>3216</v>
      </c>
      <c r="S1084">
        <f t="shared" si="62"/>
        <v>21.156893819334389</v>
      </c>
      <c r="T1084" t="s">
        <v>3206</v>
      </c>
      <c r="U1084" t="s">
        <v>3231</v>
      </c>
      <c r="V1084" t="s">
        <v>3242</v>
      </c>
    </row>
    <row r="1085" spans="1:22" ht="22" customHeight="1" x14ac:dyDescent="0.3">
      <c r="A1085" s="5">
        <v>43442</v>
      </c>
      <c r="B1085" s="16" t="str">
        <f t="shared" si="60"/>
        <v>December, 2018</v>
      </c>
      <c r="C1085" s="16" t="str">
        <f t="shared" si="61"/>
        <v>December, 2018´</v>
      </c>
      <c r="D1085" s="6" t="s">
        <v>107</v>
      </c>
      <c r="E1085" s="11" t="s">
        <v>3319</v>
      </c>
      <c r="F1085" s="6" t="s">
        <v>32</v>
      </c>
      <c r="G1085" s="6" t="s">
        <v>108</v>
      </c>
      <c r="H1085" s="6" t="s">
        <v>113</v>
      </c>
      <c r="I1085" s="6" t="s">
        <v>45</v>
      </c>
      <c r="J1085" s="6" t="s">
        <v>34</v>
      </c>
      <c r="K1085" s="6" t="s">
        <v>95</v>
      </c>
      <c r="L1085" s="6" t="s">
        <v>1293</v>
      </c>
      <c r="M1085" s="7">
        <v>242782</v>
      </c>
      <c r="N1085" s="7">
        <v>242.78</v>
      </c>
      <c r="O1085" s="7">
        <v>787000</v>
      </c>
      <c r="P1085" t="str">
        <f>IF(ISNUMBER(SEARCH("IMAZETAPYR",L1085)),"Imazetapyr",IF(ISNUMBER(SEARCH("VITAVAX",L1085)),"Carboxin",IF(ISNUMBER(SEARCH("CARBOXIN",L1085)),"Carboxin",IF(ISNUMBER(SEARCH("CONDAX",L1085)),"Imazetapyr",IF(ISNUMBER(SEARCH("CLETHODIM",L1085)),"Clethodim",IF(ISNUMBER(SEARCH("JACARE",L1085)),"2,4-D Acid",IF(ISNUMBER(SEARCH("LEOPARD",L1085)),"Picloram",IF(ISNUMBER(SEARCH("ZOXYSTROBIN",L1085)),"Azoxystrobin",IF(ISNUMBER(SEARCH("MANCOZEB",L1085)),"Mancozeb",IF(ISNUMBER(SEARCH("AZOXYS",L1085)),"Azoxystrobin",IF(ISNUMBER(SEARCH("FIPRON",L1085)),"Fipronil",IF(ISNUMBER(SEARCH("ACEF",L1085)),"Acephate",IF(ISNUMBER(SEARCH("ACETAMIPRID",L1085)),"Acetamiprid",IF(ISNUMBER(SEARCH("ALUMINIUM PHOSPHIDE",L1085)),"Aluminium Phosphide",IF(ISNUMBER(SEARCH("RANMAN",L1085)),"Cyazofamid",IF(ISNUMBER(SEARCH("BIFENTRINA",L1085)),"Bifenthrin","FIX IT!"))))))))))))))))</f>
        <v>Mancozeb</v>
      </c>
      <c r="Q1085" t="s">
        <v>3231</v>
      </c>
      <c r="R1085" t="s">
        <v>3242</v>
      </c>
      <c r="S1085">
        <f t="shared" si="62"/>
        <v>3.2415912217544958</v>
      </c>
      <c r="T1085" t="s">
        <v>3226</v>
      </c>
      <c r="U1085" t="s">
        <v>3261</v>
      </c>
      <c r="V1085" t="s">
        <v>3243</v>
      </c>
    </row>
    <row r="1086" spans="1:22" ht="22" customHeight="1" x14ac:dyDescent="0.3">
      <c r="A1086" s="2">
        <v>43442</v>
      </c>
      <c r="B1086" s="16" t="str">
        <f t="shared" si="60"/>
        <v>December, 2018</v>
      </c>
      <c r="C1086" s="16" t="str">
        <f t="shared" si="61"/>
        <v>December, 2018´</v>
      </c>
      <c r="D1086" s="3" t="s">
        <v>31</v>
      </c>
      <c r="E1086" s="11" t="s">
        <v>3319</v>
      </c>
      <c r="F1086" s="3" t="s">
        <v>56</v>
      </c>
      <c r="G1086" s="3" t="s">
        <v>727</v>
      </c>
      <c r="H1086" s="3" t="s">
        <v>133</v>
      </c>
      <c r="I1086" s="3" t="s">
        <v>45</v>
      </c>
      <c r="J1086" s="3" t="s">
        <v>34</v>
      </c>
      <c r="K1086" s="3" t="s">
        <v>145</v>
      </c>
      <c r="L1086" s="3" t="s">
        <v>1294</v>
      </c>
      <c r="M1086" s="4">
        <v>19620</v>
      </c>
      <c r="N1086" s="4">
        <v>19.62</v>
      </c>
      <c r="O1086" s="4">
        <v>415000</v>
      </c>
      <c r="P1086" t="str">
        <f>IF(ISNUMBER(SEARCH("BROWSER",L1086)),"Picloran",IF(ISNUMBER(SEARCH("NAVIGATOR",L1086)),"Picloran",IF(ISNUMBER(SEARCH("BIOZYME",L1086)),"Mineral Fertilizer",IF(ISNUMBER(SEARCH("K-FOL",L1086)),"Calcium Citrate",IF(ISNUMBER(SEARCH("FOLTRON",L1086)),"NPK Fertilizer",IF(ISNUMBER(SEARCH("CYHALOTHRI",L1086)),"Cyhalothrin",IF(ISNUMBER(SEARCH("ACEFATO",L1086)),"Acephate",IF(ISNUMBER(SEARCH("ACEPHATE",L1086)),"Acephate",IF(ISNUMBER(SEARCH("MICROTHIOL",L1086)),"Sulfur",IF(ISNUMBER(SEARCH("PROPICONAZOLE",L1086)),"Propiconazole",IF(ISNUMBER(SEARCH("METHOMYL",L1086)),"Methomyl",IF(ISNUMBER(SEARCH("IMIDACLOPRID",L1086)),"Imidacloprid",IF(ISNUMBER(SEARCH("ZONIC",L1086)),"Amicarbazone",IF(ISNUMBER(SEARCH("CRESCENDO",L1086)),"Triclopyr-Butyric",IF(ISNUMBER(SEARCH("IMAZETHAPYR",L1086)),"Imazethapyr",IF(ISNUMBER(SEARCH("TRICLOPYR",L1086)),"Triclopyr",IF(ISNUMBER(SEARCH("ISOPROPYLAMINE",L1086)),"Isopropylamine",IF(ISNUMBER(SEARCH("ABAMECTIM",L1086)),"Abamectin",IF(ISNUMBER(SEARCH("SPERTO",L1086)),"Bifenthrin","FIX IT!")))))))))))))))))))</f>
        <v>Bifenthrin</v>
      </c>
      <c r="Q1086" t="s">
        <v>3238</v>
      </c>
      <c r="R1086" t="s">
        <v>3243</v>
      </c>
      <c r="S1086">
        <f t="shared" si="62"/>
        <v>21.151885830784913</v>
      </c>
      <c r="T1086" t="s">
        <v>3273</v>
      </c>
      <c r="U1086" t="s">
        <v>3274</v>
      </c>
      <c r="V1086" t="s">
        <v>3275</v>
      </c>
    </row>
    <row r="1087" spans="1:22" ht="22" customHeight="1" x14ac:dyDescent="0.3">
      <c r="A1087" s="5">
        <v>43442</v>
      </c>
      <c r="B1087" s="16" t="str">
        <f t="shared" si="60"/>
        <v>December, 2018</v>
      </c>
      <c r="C1087" s="16" t="str">
        <f t="shared" si="61"/>
        <v>December, 2018´</v>
      </c>
      <c r="D1087" s="6" t="s">
        <v>31</v>
      </c>
      <c r="E1087" s="11" t="s">
        <v>3319</v>
      </c>
      <c r="F1087" s="6" t="s">
        <v>56</v>
      </c>
      <c r="G1087" s="6" t="s">
        <v>727</v>
      </c>
      <c r="H1087" s="6" t="s">
        <v>133</v>
      </c>
      <c r="I1087" s="6" t="s">
        <v>45</v>
      </c>
      <c r="J1087" s="6" t="s">
        <v>34</v>
      </c>
      <c r="K1087" s="6" t="s">
        <v>95</v>
      </c>
      <c r="L1087" s="6" t="s">
        <v>1295</v>
      </c>
      <c r="M1087" s="7">
        <v>121030</v>
      </c>
      <c r="N1087" s="7">
        <v>121.03</v>
      </c>
      <c r="O1087" s="7">
        <v>392000</v>
      </c>
      <c r="P1087" t="str">
        <f>IF(ISNUMBER(SEARCH("IMAZETAPYR",L1087)),"Imazetapyr",IF(ISNUMBER(SEARCH("VITAVAX",L1087)),"Carboxin",IF(ISNUMBER(SEARCH("CARBOXIN",L1087)),"Carboxin",IF(ISNUMBER(SEARCH("CONDAX",L1087)),"Imazetapyr",IF(ISNUMBER(SEARCH("CLETHODIM",L1087)),"Clethodim",IF(ISNUMBER(SEARCH("JACARE",L1087)),"2,4-D Acid",IF(ISNUMBER(SEARCH("LEOPARD",L1087)),"Picloram",IF(ISNUMBER(SEARCH("ZOXYSTROBIN",L1087)),"Azoxystrobin",IF(ISNUMBER(SEARCH("MANCOZEB",L1087)),"Mancozeb",IF(ISNUMBER(SEARCH("AZOXYS",L1087)),"Azoxystrobin",IF(ISNUMBER(SEARCH("FIPRON",L1087)),"Fipronil",IF(ISNUMBER(SEARCH("ACEF",L1087)),"Acephate",IF(ISNUMBER(SEARCH("ACETAMIPRID",L1087)),"Acetamiprid",IF(ISNUMBER(SEARCH("ALUMINIUM PHOSPHIDE",L1087)),"Aluminium Phosphide",IF(ISNUMBER(SEARCH("RANMAN",L1087)),"Cyazofamid",IF(ISNUMBER(SEARCH("BIFENTRINA",L1087)),"Bifenthrin","FIX IT!"))))))))))))))))</f>
        <v>Azoxystrobin</v>
      </c>
      <c r="Q1087" t="s">
        <v>3236</v>
      </c>
      <c r="R1087" t="s">
        <v>3237</v>
      </c>
      <c r="S1087">
        <f t="shared" si="62"/>
        <v>3.2388663967611335</v>
      </c>
      <c r="T1087" t="s">
        <v>3292</v>
      </c>
      <c r="U1087" t="s">
        <v>3269</v>
      </c>
      <c r="V1087" t="s">
        <v>3216</v>
      </c>
    </row>
    <row r="1088" spans="1:22" ht="22" customHeight="1" x14ac:dyDescent="0.3">
      <c r="A1088" s="2">
        <v>43442</v>
      </c>
      <c r="B1088" s="16" t="str">
        <f t="shared" si="60"/>
        <v>December, 2018</v>
      </c>
      <c r="C1088" s="16" t="str">
        <f t="shared" si="61"/>
        <v>December, 2018´</v>
      </c>
      <c r="D1088" s="3" t="s">
        <v>107</v>
      </c>
      <c r="E1088" s="11" t="s">
        <v>3319</v>
      </c>
      <c r="F1088" s="3" t="s">
        <v>32</v>
      </c>
      <c r="G1088" s="3" t="s">
        <v>108</v>
      </c>
      <c r="H1088" s="3" t="s">
        <v>113</v>
      </c>
      <c r="I1088" s="3" t="s">
        <v>45</v>
      </c>
      <c r="J1088" s="3" t="s">
        <v>34</v>
      </c>
      <c r="K1088" s="3" t="s">
        <v>95</v>
      </c>
      <c r="L1088" s="3" t="s">
        <v>1296</v>
      </c>
      <c r="M1088" s="4">
        <v>242702</v>
      </c>
      <c r="N1088" s="4">
        <v>242.7</v>
      </c>
      <c r="O1088" s="4">
        <v>787000</v>
      </c>
      <c r="P1088" t="str">
        <f>IF(ISNUMBER(SEARCH("IMAZETAPYR",L1088)),"Imazetapyr",IF(ISNUMBER(SEARCH("VITAVAX",L1088)),"Carboxin",IF(ISNUMBER(SEARCH("CARBOXIN",L1088)),"Carboxin",IF(ISNUMBER(SEARCH("CONDAX",L1088)),"Imazetapyr",IF(ISNUMBER(SEARCH("CLETHODIM",L1088)),"Clethodim",IF(ISNUMBER(SEARCH("JACARE",L1088)),"2,4-D Acid",IF(ISNUMBER(SEARCH("LEOPARD",L1088)),"Picloram",IF(ISNUMBER(SEARCH("ZOXYSTROBIN",L1088)),"Azoxystrobin",IF(ISNUMBER(SEARCH("MANCOZEB",L1088)),"Mancozeb",IF(ISNUMBER(SEARCH("AZOXYS",L1088)),"Azoxystrobin",IF(ISNUMBER(SEARCH("FIPRON",L1088)),"Fipronil",IF(ISNUMBER(SEARCH("ACEF",L1088)),"Acephate",IF(ISNUMBER(SEARCH("ACETAMIPRID",L1088)),"Acetamiprid",IF(ISNUMBER(SEARCH("ALUMINIUM PHOSPHIDE",L1088)),"Aluminium Phosphide",IF(ISNUMBER(SEARCH("RANMAN",L1088)),"Cyazofamid",IF(ISNUMBER(SEARCH("BIFENTRINA",L1088)),"Bifenthrin","FIX IT!"))))))))))))))))</f>
        <v>Mancozeb</v>
      </c>
      <c r="Q1088" t="s">
        <v>3231</v>
      </c>
      <c r="R1088" t="s">
        <v>3242</v>
      </c>
      <c r="S1088">
        <f t="shared" si="62"/>
        <v>3.2426597226228049</v>
      </c>
      <c r="T1088" t="s">
        <v>3211</v>
      </c>
      <c r="U1088" t="s">
        <v>3270</v>
      </c>
      <c r="V1088" t="s">
        <v>3198</v>
      </c>
    </row>
    <row r="1089" spans="1:22" ht="22" customHeight="1" x14ac:dyDescent="0.3">
      <c r="A1089" s="5">
        <v>43442</v>
      </c>
      <c r="B1089" s="16" t="str">
        <f t="shared" si="60"/>
        <v>December, 2018</v>
      </c>
      <c r="C1089" s="16" t="str">
        <f t="shared" si="61"/>
        <v>December, 2018´</v>
      </c>
      <c r="D1089" s="6" t="s">
        <v>31</v>
      </c>
      <c r="E1089" s="11" t="s">
        <v>3319</v>
      </c>
      <c r="F1089" s="6" t="s">
        <v>56</v>
      </c>
      <c r="G1089" s="6" t="s">
        <v>244</v>
      </c>
      <c r="H1089" s="6" t="s">
        <v>1297</v>
      </c>
      <c r="I1089" s="6" t="s">
        <v>45</v>
      </c>
      <c r="J1089" s="6" t="s">
        <v>34</v>
      </c>
      <c r="K1089" s="6" t="s">
        <v>187</v>
      </c>
      <c r="L1089" s="6" t="s">
        <v>1299</v>
      </c>
      <c r="M1089" s="7">
        <v>48800</v>
      </c>
      <c r="N1089" s="7">
        <v>48.8</v>
      </c>
      <c r="O1089" s="7">
        <v>482000</v>
      </c>
      <c r="P1089" t="str">
        <f>IF(ISNUMBER(SEARCH("GLIFOSATO",L1089)),"Glyphosate",IF(ISNUMBER(SEARCH("TRICLON",L1089)),"Triclopyr",IF(ISNUMBER(SEARCH("ABAMECTIN",L1089)),"Abamectin",IF(ISNUMBER(SEARCH("ANCOSAR",L1089)),"Sodium Hydrogen Methylarsonate",IF(ISNUMBER(SEARCH("PERITO",L1089)),"Acephate","FIX IT!")))))</f>
        <v>Sodium Hydrogen Methylarsonate</v>
      </c>
      <c r="Q1089" t="s">
        <v>3281</v>
      </c>
      <c r="R1089" t="s">
        <v>3198</v>
      </c>
      <c r="S1089">
        <f t="shared" si="62"/>
        <v>9.8770491803278695</v>
      </c>
      <c r="T1089" t="s">
        <v>3211</v>
      </c>
      <c r="U1089" t="s">
        <v>3270</v>
      </c>
      <c r="V1089" t="s">
        <v>3198</v>
      </c>
    </row>
    <row r="1090" spans="1:22" ht="22" customHeight="1" x14ac:dyDescent="0.3">
      <c r="A1090" s="2">
        <v>43442</v>
      </c>
      <c r="B1090" s="16" t="str">
        <f t="shared" si="60"/>
        <v>December, 2018</v>
      </c>
      <c r="C1090" s="16" t="str">
        <f t="shared" si="61"/>
        <v>December, 2018´</v>
      </c>
      <c r="D1090" s="3" t="s">
        <v>107</v>
      </c>
      <c r="E1090" s="11" t="s">
        <v>3319</v>
      </c>
      <c r="F1090" s="3" t="s">
        <v>56</v>
      </c>
      <c r="G1090" s="3" t="s">
        <v>108</v>
      </c>
      <c r="H1090" s="3" t="s">
        <v>316</v>
      </c>
      <c r="I1090" s="3" t="s">
        <v>45</v>
      </c>
      <c r="J1090" s="3" t="s">
        <v>34</v>
      </c>
      <c r="K1090" s="3" t="s">
        <v>318</v>
      </c>
      <c r="L1090" s="3" t="s">
        <v>1300</v>
      </c>
      <c r="M1090" s="4">
        <v>232470</v>
      </c>
      <c r="N1090" s="4">
        <v>232.47</v>
      </c>
      <c r="O1090" s="4">
        <v>1023000</v>
      </c>
      <c r="P1090" t="str">
        <f>IF(ISNUMBER(SEARCH("GLIFOSATO",L1090)),"Glyphosate",IF(ISNUMBER(SEARCH("TRICLON",L1090)),"Triclopyr",IF(ISNUMBER(SEARCH("ABAMECTIN",L1090)),"Abamectin",IF(ISNUMBER(SEARCH("ANCOSAR",L1090)),"Sodium Hydrogen Methylarsonate",IF(ISNUMBER(SEARCH("PERITO",L1090)),"Acephate","FIX IT!")))))</f>
        <v>Glyphosate</v>
      </c>
      <c r="Q1090" t="s">
        <v>3218</v>
      </c>
      <c r="R1090" t="s">
        <v>3198</v>
      </c>
      <c r="S1090">
        <f t="shared" si="62"/>
        <v>4.4005678152019616</v>
      </c>
      <c r="T1090" t="s">
        <v>3211</v>
      </c>
      <c r="U1090" t="s">
        <v>3270</v>
      </c>
      <c r="V1090" t="s">
        <v>3198</v>
      </c>
    </row>
    <row r="1091" spans="1:22" ht="22" customHeight="1" x14ac:dyDescent="0.3">
      <c r="A1091" s="5">
        <v>43441</v>
      </c>
      <c r="B1091" s="16" t="str">
        <f t="shared" ref="B1091:B1154" si="63">TEXT(A1091, "MMMM, YYYY")</f>
        <v>December, 2018</v>
      </c>
      <c r="C1091" s="16" t="str">
        <f t="shared" ref="C1091:C1154" si="64">B1091&amp;"´"</f>
        <v>December, 2018´</v>
      </c>
      <c r="D1091" s="6" t="s">
        <v>107</v>
      </c>
      <c r="E1091" s="11" t="s">
        <v>3319</v>
      </c>
      <c r="F1091" s="6" t="s">
        <v>32</v>
      </c>
      <c r="G1091" s="6" t="s">
        <v>108</v>
      </c>
      <c r="H1091" s="6" t="s">
        <v>113</v>
      </c>
      <c r="I1091" s="6" t="s">
        <v>45</v>
      </c>
      <c r="J1091" s="6" t="s">
        <v>34</v>
      </c>
      <c r="K1091" s="6" t="s">
        <v>95</v>
      </c>
      <c r="L1091" s="6" t="s">
        <v>1301</v>
      </c>
      <c r="M1091" s="7">
        <v>242466</v>
      </c>
      <c r="N1091" s="7">
        <v>242.47</v>
      </c>
      <c r="O1091" s="7">
        <v>786000</v>
      </c>
      <c r="P1091" t="str">
        <f>IF(ISNUMBER(SEARCH("TRICLON",L1089)),"Triclopyr",IF(ISNUMBER(SEARCH("ABAMECTIN",L1089)),"Abamectin",IF(ISNUMBER(SEARCH("PERITO",L1089)),"Acephate",IF(ISNUMBER(SEARCH("GLUFOSINAT",L1089)),"Gluphosinate",IF(ISNUMBER(SEARCH("FIPRONIL",L1089)),"Fipronil",IF(ISNUMBER(SEARCH("ZARTAN",L1089)),"Metsulfuron-methyl",IF(ISNUMBER(SEARCH("DIFLUBENZURON",L1089)),"Diflubenzuron",IF(ISNUMBER(SEARCH("INICIATE",L1089)),"Fipronil",IF(ISNUMBER(SEARCH("STAGE",L1089)),"Clomazone",IF(ISNUMBER(SEARCH("CLOMAZON",L1089)),"Clomazone",IF(ISNUMBER(SEARCH("UNIMARK",L1089)),"Metribuzim",IF(ISNUMBER(SEARCH("ANCOSAR",L1089)),"Sodium hydrogen Methylarsonate","FIX IT!"))))))))))))</f>
        <v>Sodium hydrogen Methylarsonate</v>
      </c>
      <c r="Q1091" t="s">
        <v>3281</v>
      </c>
      <c r="R1091" t="s">
        <v>3198</v>
      </c>
      <c r="S1091">
        <f t="shared" ref="S1091:S1154" si="65">O1091/M1091</f>
        <v>3.241691618618693</v>
      </c>
      <c r="T1091" t="s">
        <v>3211</v>
      </c>
      <c r="U1091" t="s">
        <v>3270</v>
      </c>
      <c r="V1091" t="s">
        <v>3198</v>
      </c>
    </row>
    <row r="1092" spans="1:22" ht="22" customHeight="1" x14ac:dyDescent="0.3">
      <c r="A1092" s="2">
        <v>43441</v>
      </c>
      <c r="B1092" s="16" t="str">
        <f t="shared" si="63"/>
        <v>December, 2018</v>
      </c>
      <c r="C1092" s="16" t="str">
        <f t="shared" si="64"/>
        <v>December, 2018´</v>
      </c>
      <c r="D1092" s="3" t="s">
        <v>107</v>
      </c>
      <c r="E1092" s="11" t="s">
        <v>3319</v>
      </c>
      <c r="F1092" s="3" t="s">
        <v>32</v>
      </c>
      <c r="G1092" s="3" t="s">
        <v>108</v>
      </c>
      <c r="H1092" s="3" t="s">
        <v>113</v>
      </c>
      <c r="I1092" s="3" t="s">
        <v>45</v>
      </c>
      <c r="J1092" s="3" t="s">
        <v>34</v>
      </c>
      <c r="K1092" s="3" t="s">
        <v>95</v>
      </c>
      <c r="L1092" s="3" t="s">
        <v>1302</v>
      </c>
      <c r="M1092" s="4">
        <v>242796.01</v>
      </c>
      <c r="N1092" s="4">
        <v>242.8</v>
      </c>
      <c r="O1092" s="4">
        <v>787000</v>
      </c>
      <c r="P1092" t="str">
        <f>IF(ISNUMBER(SEARCH("IMAZETAPYR",L1092)),"Imazetapyr",IF(ISNUMBER(SEARCH("VITAVAX",L1092)),"Carboxin",IF(ISNUMBER(SEARCH("CARBOXIN",L1092)),"Carboxin",IF(ISNUMBER(SEARCH("CONDAX",L1092)),"Imazetapyr",IF(ISNUMBER(SEARCH("CLETHODIM",L1092)),"Clethodim",IF(ISNUMBER(SEARCH("JACARE",L1092)),"2,4-D Acid",IF(ISNUMBER(SEARCH("LEOPARD",L1092)),"Picloram",IF(ISNUMBER(SEARCH("ZOXYSTROBIN",L1092)),"Azoxystrobin",IF(ISNUMBER(SEARCH("MANCOZEB",L1092)),"Mancozeb",IF(ISNUMBER(SEARCH("AZOXYS",L1092)),"Azoxystrobin",IF(ISNUMBER(SEARCH("FIPRON",L1092)),"Fipronil",IF(ISNUMBER(SEARCH("ACEF",L1092)),"Acephate",IF(ISNUMBER(SEARCH("ACETAMIPRID",L1092)),"Acetamiprid",IF(ISNUMBER(SEARCH("ALUMINIUM PHOSPHIDE",L1092)),"Aluminium Phosphide",IF(ISNUMBER(SEARCH("RANMAN",L1092)),"Cyazofamid",IF(ISNUMBER(SEARCH("BIFENTRINA",L1092)),"Bifenthrin","FIX IT!"))))))))))))))))</f>
        <v>Mancozeb</v>
      </c>
      <c r="Q1092" t="s">
        <v>3231</v>
      </c>
      <c r="R1092" t="s">
        <v>3242</v>
      </c>
      <c r="S1092">
        <f t="shared" si="65"/>
        <v>3.2414041729927932</v>
      </c>
      <c r="T1092" t="s">
        <v>3233</v>
      </c>
      <c r="U1092" t="s">
        <v>3284</v>
      </c>
      <c r="V1092" t="s">
        <v>3242</v>
      </c>
    </row>
    <row r="1093" spans="1:22" ht="22" customHeight="1" x14ac:dyDescent="0.3">
      <c r="A1093" s="5">
        <v>43441</v>
      </c>
      <c r="B1093" s="16" t="str">
        <f t="shared" si="63"/>
        <v>December, 2018</v>
      </c>
      <c r="C1093" s="16" t="str">
        <f t="shared" si="64"/>
        <v>December, 2018´</v>
      </c>
      <c r="D1093" s="6" t="s">
        <v>31</v>
      </c>
      <c r="E1093" s="11" t="s">
        <v>3319</v>
      </c>
      <c r="F1093" s="6" t="s">
        <v>32</v>
      </c>
      <c r="G1093" s="6" t="s">
        <v>131</v>
      </c>
      <c r="H1093" s="6" t="s">
        <v>113</v>
      </c>
      <c r="I1093" s="6" t="s">
        <v>45</v>
      </c>
      <c r="J1093" s="6" t="s">
        <v>34</v>
      </c>
      <c r="K1093" s="6" t="s">
        <v>145</v>
      </c>
      <c r="L1093" s="6" t="s">
        <v>1303</v>
      </c>
      <c r="M1093" s="7">
        <v>13752</v>
      </c>
      <c r="N1093" s="7">
        <v>13.75</v>
      </c>
      <c r="O1093" s="7">
        <v>291000</v>
      </c>
      <c r="P1093" t="str">
        <f>IF(ISNUMBER(SEARCH("THIRAM",L1093)),"Thiram",IF(ISNUMBER(SEARCH("TEBUCONAZOLE",L1093)),"Tebuconazole",IF(ISNUMBER(SEARCH("DIMETHYLAMINE",L1093)),"Dimethylamine",IF(ISNUMBER(SEARCH("TRINCA",L1093)),"Cyhalothrin",IF(ISNUMBER(SEARCH("CYHALOT",L1093)),"Cyhalothrin",IF(ISNUMBER(SEARCH("PICLORAM",L1093)),"Picloran",IF(ISNUMBER(SEARCH("PROPARGITE",L1093)),"Propargite",IF(ISNUMBER(SEARCH("OMEGA",L1093)),"Fertilizer",IF(ISNUMBER(SEARCH("ARTYS",L1093)),"Dimethylamine",IF(ISNUMBER(SEARCH("ORTHOCIDE",L1093)),"Captan","FIX IT!"))))))))))</f>
        <v>Cyhalothrin</v>
      </c>
      <c r="Q1093" t="s">
        <v>3248</v>
      </c>
      <c r="R1093" t="s">
        <v>3237</v>
      </c>
      <c r="S1093">
        <f t="shared" si="65"/>
        <v>21.160558464223385</v>
      </c>
      <c r="T1093" t="s">
        <v>3218</v>
      </c>
      <c r="U1093" t="s">
        <v>3218</v>
      </c>
      <c r="V1093" t="s">
        <v>3198</v>
      </c>
    </row>
    <row r="1094" spans="1:22" ht="22" customHeight="1" x14ac:dyDescent="0.3">
      <c r="A1094" s="2">
        <v>43441</v>
      </c>
      <c r="B1094" s="16" t="str">
        <f t="shared" si="63"/>
        <v>December, 2018</v>
      </c>
      <c r="C1094" s="16" t="str">
        <f t="shared" si="64"/>
        <v>December, 2018´</v>
      </c>
      <c r="D1094" s="3" t="s">
        <v>107</v>
      </c>
      <c r="E1094" s="11" t="s">
        <v>3319</v>
      </c>
      <c r="F1094" s="3" t="s">
        <v>32</v>
      </c>
      <c r="G1094" s="3" t="s">
        <v>108</v>
      </c>
      <c r="H1094" s="3" t="s">
        <v>113</v>
      </c>
      <c r="I1094" s="3" t="s">
        <v>45</v>
      </c>
      <c r="J1094" s="3" t="s">
        <v>34</v>
      </c>
      <c r="K1094" s="3" t="s">
        <v>105</v>
      </c>
      <c r="L1094" s="3" t="s">
        <v>1304</v>
      </c>
      <c r="M1094" s="4">
        <v>140490.01</v>
      </c>
      <c r="N1094" s="4">
        <v>140.49</v>
      </c>
      <c r="O1094" s="4">
        <v>1688000</v>
      </c>
      <c r="P1094" t="str">
        <f>IF(ISNUMBER(SEARCH("BROWSER",L1094)),"Picloran",IF(ISNUMBER(SEARCH("NAVIGATOR",L1094)),"Picloran",IF(ISNUMBER(SEARCH("BIOZYME",L1094)),"Mineral Fertilizer",IF(ISNUMBER(SEARCH("K-FOL",L1094)),"Calcium Citrate",IF(ISNUMBER(SEARCH("FOLTRON",L1094)),"NPK Fertilizer",IF(ISNUMBER(SEARCH("CYHALOTHRI",L1094)),"Cyhalothrin",IF(ISNUMBER(SEARCH("ACEFATO",L1094)),"Acephate",IF(ISNUMBER(SEARCH("ACEPHATE",L1094)),"Acephate",IF(ISNUMBER(SEARCH("MICROTHIOL",L1094)),"Sulfur",IF(ISNUMBER(SEARCH("PROPICONAZOLE",L1094)),"Propiconazole",IF(ISNUMBER(SEARCH("METHOMYL",L1094)),"Methomyl",IF(ISNUMBER(SEARCH("IMIDACLOPRID",L1094)),"Imidacloprid",IF(ISNUMBER(SEARCH("ZONIC",L1094)),"Amicarbazone",IF(ISNUMBER(SEARCH("CRESCENDO",L1094)),"Triclopyr-Butyric",IF(ISNUMBER(SEARCH("IMAZETHAPYR",L1094)),"Imazethapyr",IF(ISNUMBER(SEARCH("TRICLOPYR",L1094)),"Triclopyr",IF(ISNUMBER(SEARCH("ISOPROPYLAMINE",L1094)),"Isopropylamine",IF(ISNUMBER(SEARCH("ABAMECTIM",L1094)),"Abamectin",IF(ISNUMBER(SEARCH("SPERTO",L1094)),"Bifenthrin","FIX IT!")))))))))))))))))))</f>
        <v>Sulfur</v>
      </c>
      <c r="Q1094" t="s">
        <v>3279</v>
      </c>
      <c r="R1094" t="s">
        <v>3216</v>
      </c>
      <c r="S1094">
        <f t="shared" si="65"/>
        <v>12.01508918676851</v>
      </c>
      <c r="T1094" t="s">
        <v>3258</v>
      </c>
      <c r="U1094" t="s">
        <v>3236</v>
      </c>
      <c r="V1094" t="s">
        <v>3237</v>
      </c>
    </row>
    <row r="1095" spans="1:22" ht="22" customHeight="1" x14ac:dyDescent="0.3">
      <c r="A1095" s="5">
        <v>43441</v>
      </c>
      <c r="B1095" s="16" t="str">
        <f t="shared" si="63"/>
        <v>December, 2018</v>
      </c>
      <c r="C1095" s="16" t="str">
        <f t="shared" si="64"/>
        <v>December, 2018´</v>
      </c>
      <c r="D1095" s="6" t="s">
        <v>107</v>
      </c>
      <c r="E1095" s="11" t="s">
        <v>3319</v>
      </c>
      <c r="F1095" s="6" t="s">
        <v>32</v>
      </c>
      <c r="G1095" s="6" t="s">
        <v>108</v>
      </c>
      <c r="H1095" s="6" t="s">
        <v>113</v>
      </c>
      <c r="I1095" s="6" t="s">
        <v>45</v>
      </c>
      <c r="J1095" s="6" t="s">
        <v>34</v>
      </c>
      <c r="K1095" s="6" t="s">
        <v>105</v>
      </c>
      <c r="L1095" s="6" t="s">
        <v>1305</v>
      </c>
      <c r="M1095" s="7">
        <v>140990.01</v>
      </c>
      <c r="N1095" s="7">
        <v>140.99</v>
      </c>
      <c r="O1095" s="7">
        <v>1694000</v>
      </c>
      <c r="P1095" t="str">
        <f>IF(ISNUMBER(SEARCH("BROWSER",L1095)),"Picloran",IF(ISNUMBER(SEARCH("NAVIGATOR",L1095)),"Picloran",IF(ISNUMBER(SEARCH("BIOZYME",L1095)),"Mineral Fertilizer",IF(ISNUMBER(SEARCH("K-FOL",L1095)),"Calcium Citrate",IF(ISNUMBER(SEARCH("FOLTRON",L1095)),"NPK Fertilizer",IF(ISNUMBER(SEARCH("CYHALOTHRI",L1095)),"Cyhalothrin",IF(ISNUMBER(SEARCH("ACEFATO",L1095)),"Acephate",IF(ISNUMBER(SEARCH("ACEPHATE",L1095)),"Acephate",IF(ISNUMBER(SEARCH("MICROTHIOL",L1095)),"Sulfur",IF(ISNUMBER(SEARCH("PROPICONAZOLE",L1095)),"Propiconazole",IF(ISNUMBER(SEARCH("METHOMYL",L1095)),"Methomyl",IF(ISNUMBER(SEARCH("IMIDACLOPRID",L1095)),"Imidacloprid",IF(ISNUMBER(SEARCH("ZONIC",L1095)),"Amicarbazone",IF(ISNUMBER(SEARCH("CRESCENDO",L1095)),"Triclopyr-Butyric",IF(ISNUMBER(SEARCH("IMAZETHAPYR",L1095)),"Imazethapyr",IF(ISNUMBER(SEARCH("TRICLOPYR",L1095)),"Triclopyr",IF(ISNUMBER(SEARCH("ISOPROPYLAMINE",L1095)),"Isopropylamine",IF(ISNUMBER(SEARCH("ABAMECTIM",L1095)),"Abamectin",IF(ISNUMBER(SEARCH("SPERTO",L1095)),"Bifenthrin","FIX IT!")))))))))))))))))))</f>
        <v>Sulfur</v>
      </c>
      <c r="Q1095" t="s">
        <v>3279</v>
      </c>
      <c r="R1095" t="s">
        <v>3216</v>
      </c>
      <c r="S1095">
        <f t="shared" si="65"/>
        <v>12.015035675222663</v>
      </c>
      <c r="T1095" t="s">
        <v>3205</v>
      </c>
      <c r="U1095" t="s">
        <v>3238</v>
      </c>
      <c r="V1095" t="s">
        <v>3225</v>
      </c>
    </row>
    <row r="1096" spans="1:22" ht="22" customHeight="1" x14ac:dyDescent="0.3">
      <c r="A1096" s="2">
        <v>43441</v>
      </c>
      <c r="B1096" s="16" t="str">
        <f t="shared" si="63"/>
        <v>December, 2018</v>
      </c>
      <c r="C1096" s="16" t="str">
        <f t="shared" si="64"/>
        <v>December, 2018´</v>
      </c>
      <c r="D1096" s="3" t="s">
        <v>31</v>
      </c>
      <c r="E1096" s="11" t="s">
        <v>3319</v>
      </c>
      <c r="F1096" s="3" t="s">
        <v>32</v>
      </c>
      <c r="G1096" s="3" t="s">
        <v>131</v>
      </c>
      <c r="H1096" s="3" t="s">
        <v>113</v>
      </c>
      <c r="I1096" s="3" t="s">
        <v>45</v>
      </c>
      <c r="J1096" s="3" t="s">
        <v>34</v>
      </c>
      <c r="K1096" s="3" t="s">
        <v>145</v>
      </c>
      <c r="L1096" s="3" t="s">
        <v>1306</v>
      </c>
      <c r="M1096" s="4">
        <v>28840</v>
      </c>
      <c r="N1096" s="4">
        <v>28.84</v>
      </c>
      <c r="O1096" s="4">
        <v>611000</v>
      </c>
      <c r="P1096" t="str">
        <f>IF(ISNUMBER(SEARCH("THIRAM",L1096)),"Thiram",IF(ISNUMBER(SEARCH("TEBUCONAZOLE",L1096)),"Tebuconazole",IF(ISNUMBER(SEARCH("DIMETHYLAMINE",L1096)),"Dimethylamine",IF(ISNUMBER(SEARCH("TRINCA",L1096)),"Cyhalothrin",IF(ISNUMBER(SEARCH("CYHALOT",L1096)),"Cyhalothrin",IF(ISNUMBER(SEARCH("PICLORAM",L1096)),"Picloran",IF(ISNUMBER(SEARCH("PROPARGITE",L1096)),"Propargite",IF(ISNUMBER(SEARCH("OMEGA",L1096)),"Fertilizer",IF(ISNUMBER(SEARCH("ARTYS",L1096)),"Dimethylamine",IF(ISNUMBER(SEARCH("ORTHOCIDE",L1096)),"Captan","FIX IT!"))))))))))</f>
        <v>Cyhalothrin</v>
      </c>
      <c r="Q1096" t="s">
        <v>3248</v>
      </c>
      <c r="R1096" t="s">
        <v>3237</v>
      </c>
      <c r="S1096">
        <f t="shared" si="65"/>
        <v>21.185852981969486</v>
      </c>
      <c r="T1096" t="s">
        <v>3259</v>
      </c>
      <c r="U1096" t="s">
        <v>3230</v>
      </c>
      <c r="V1096" t="s">
        <v>3225</v>
      </c>
    </row>
    <row r="1097" spans="1:22" ht="22" customHeight="1" x14ac:dyDescent="0.3">
      <c r="A1097" s="2">
        <v>43440</v>
      </c>
      <c r="B1097" s="16" t="str">
        <f t="shared" si="63"/>
        <v>December, 2018</v>
      </c>
      <c r="C1097" s="16" t="str">
        <f t="shared" si="64"/>
        <v>December, 2018´</v>
      </c>
      <c r="D1097" s="3" t="s">
        <v>31</v>
      </c>
      <c r="E1097" s="11" t="s">
        <v>3319</v>
      </c>
      <c r="F1097" s="3" t="s">
        <v>56</v>
      </c>
      <c r="G1097" s="3" t="s">
        <v>244</v>
      </c>
      <c r="H1097" s="3" t="s">
        <v>474</v>
      </c>
      <c r="I1097" s="3" t="s">
        <v>45</v>
      </c>
      <c r="J1097" s="3" t="s">
        <v>34</v>
      </c>
      <c r="K1097" s="3" t="s">
        <v>187</v>
      </c>
      <c r="L1097" s="3" t="s">
        <v>1308</v>
      </c>
      <c r="M1097" s="4">
        <v>24400</v>
      </c>
      <c r="N1097" s="4">
        <v>24.4</v>
      </c>
      <c r="O1097" s="4">
        <v>241000</v>
      </c>
      <c r="P1097" t="str">
        <f>IF(ISNUMBER(SEARCH("GLIFOSATO",L1097)),"Glyphosate",IF(ISNUMBER(SEARCH("TRICLON",L1097)),"Triclopyr",IF(ISNUMBER(SEARCH("ABAMECTIN",L1097)),"Abamectin",IF(ISNUMBER(SEARCH("ANCOSAR",L1097)),"Sodium Hydrogen Methylarsonate",IF(ISNUMBER(SEARCH("PERITO",L1097)),"Acephate","FIX IT!")))))</f>
        <v>Sodium Hydrogen Methylarsonate</v>
      </c>
      <c r="Q1097" t="s">
        <v>3281</v>
      </c>
      <c r="R1097" t="s">
        <v>3198</v>
      </c>
      <c r="S1097">
        <f t="shared" si="65"/>
        <v>9.8770491803278695</v>
      </c>
      <c r="T1097" t="s">
        <v>3203</v>
      </c>
      <c r="U1097" t="s">
        <v>3246</v>
      </c>
      <c r="V1097" t="s">
        <v>3198</v>
      </c>
    </row>
    <row r="1098" spans="1:22" ht="22" customHeight="1" x14ac:dyDescent="0.3">
      <c r="A1098" s="5">
        <v>43439</v>
      </c>
      <c r="B1098" s="16" t="str">
        <f t="shared" si="63"/>
        <v>December, 2018</v>
      </c>
      <c r="C1098" s="16" t="str">
        <f t="shared" si="64"/>
        <v>December, 2018´</v>
      </c>
      <c r="D1098" s="6" t="s">
        <v>31</v>
      </c>
      <c r="E1098" s="11" t="s">
        <v>3319</v>
      </c>
      <c r="F1098" s="6" t="s">
        <v>32</v>
      </c>
      <c r="G1098" s="6" t="s">
        <v>185</v>
      </c>
      <c r="H1098" s="6" t="s">
        <v>122</v>
      </c>
      <c r="I1098" s="6" t="s">
        <v>45</v>
      </c>
      <c r="J1098" s="6" t="s">
        <v>34</v>
      </c>
      <c r="K1098" s="6" t="s">
        <v>187</v>
      </c>
      <c r="L1098" s="6" t="s">
        <v>1253</v>
      </c>
      <c r="M1098" s="7">
        <v>6480</v>
      </c>
      <c r="N1098" s="7">
        <v>6.48</v>
      </c>
      <c r="O1098" s="7">
        <v>55800</v>
      </c>
      <c r="P1098" t="s">
        <v>3211</v>
      </c>
      <c r="Q1098" t="s">
        <v>3270</v>
      </c>
      <c r="R1098" t="s">
        <v>3198</v>
      </c>
      <c r="S1098">
        <f t="shared" si="65"/>
        <v>8.6111111111111107</v>
      </c>
      <c r="T1098" t="s">
        <v>3250</v>
      </c>
      <c r="U1098" t="s">
        <v>3248</v>
      </c>
      <c r="V1098" t="s">
        <v>3237</v>
      </c>
    </row>
    <row r="1099" spans="1:22" ht="22" customHeight="1" x14ac:dyDescent="0.3">
      <c r="A1099" s="2">
        <v>43439</v>
      </c>
      <c r="B1099" s="16" t="str">
        <f t="shared" si="63"/>
        <v>December, 2018</v>
      </c>
      <c r="C1099" s="16" t="str">
        <f t="shared" si="64"/>
        <v>December, 2018´</v>
      </c>
      <c r="D1099" s="3" t="s">
        <v>31</v>
      </c>
      <c r="E1099" s="11" t="s">
        <v>3319</v>
      </c>
      <c r="F1099" s="3" t="s">
        <v>56</v>
      </c>
      <c r="G1099" s="3" t="s">
        <v>1149</v>
      </c>
      <c r="H1099" s="3" t="s">
        <v>122</v>
      </c>
      <c r="I1099" s="3" t="s">
        <v>45</v>
      </c>
      <c r="J1099" s="3" t="s">
        <v>34</v>
      </c>
      <c r="K1099" s="3" t="s">
        <v>145</v>
      </c>
      <c r="L1099" s="3" t="s">
        <v>1310</v>
      </c>
      <c r="M1099" s="4">
        <v>11400</v>
      </c>
      <c r="N1099" s="4">
        <v>11.4</v>
      </c>
      <c r="O1099" s="4">
        <v>83800</v>
      </c>
      <c r="P1099" t="s">
        <v>3226</v>
      </c>
      <c r="Q1099" t="str">
        <f>VLOOKUP(P1099,T:V,2,FALSE)</f>
        <v>Barão</v>
      </c>
      <c r="R1099" t="s">
        <v>3243</v>
      </c>
      <c r="S1099">
        <f t="shared" si="65"/>
        <v>7.3508771929824563</v>
      </c>
      <c r="T1099" t="s">
        <v>3258</v>
      </c>
      <c r="U1099" t="s">
        <v>3236</v>
      </c>
      <c r="V1099" t="s">
        <v>3237</v>
      </c>
    </row>
    <row r="1100" spans="1:22" ht="22" customHeight="1" x14ac:dyDescent="0.3">
      <c r="A1100" s="5">
        <v>43436</v>
      </c>
      <c r="B1100" s="16" t="str">
        <f t="shared" si="63"/>
        <v>December, 2018</v>
      </c>
      <c r="C1100" s="16" t="str">
        <f t="shared" si="64"/>
        <v>December, 2018´</v>
      </c>
      <c r="D1100" s="6" t="s">
        <v>107</v>
      </c>
      <c r="E1100" s="11" t="s">
        <v>3319</v>
      </c>
      <c r="F1100" s="6" t="s">
        <v>56</v>
      </c>
      <c r="G1100" s="6" t="s">
        <v>108</v>
      </c>
      <c r="H1100" s="6" t="s">
        <v>133</v>
      </c>
      <c r="I1100" s="6" t="s">
        <v>45</v>
      </c>
      <c r="J1100" s="6" t="s">
        <v>34</v>
      </c>
      <c r="K1100" s="6" t="s">
        <v>1089</v>
      </c>
      <c r="L1100" s="6" t="s">
        <v>1311</v>
      </c>
      <c r="M1100" s="7">
        <v>144950</v>
      </c>
      <c r="N1100" s="7">
        <v>144.94999999999999</v>
      </c>
      <c r="O1100" s="7">
        <v>1356000</v>
      </c>
      <c r="P1100" t="str">
        <f>IF(ISNUMBER(SEARCH("BROWSER",L1100)),"Picloran",IF(ISNUMBER(SEARCH("NAVIGATOR",L1100)),"Picloran",IF(ISNUMBER(SEARCH("BIOZYME",L1100)),"Mineral Fertilizer",IF(ISNUMBER(SEARCH("K-FOL",L1100)),"Calcium Citrate",IF(ISNUMBER(SEARCH("FOLTRON",L1100)),"NPK Fertilizer",IF(ISNUMBER(SEARCH("CYHALOTHRI",L1100)),"Cyhalothrin",IF(ISNUMBER(SEARCH("ACEFATO",L1100)),"Acephate",IF(ISNUMBER(SEARCH("ACEPHATE",L1100)),"Acephate",IF(ISNUMBER(SEARCH("MICROTHIOL",L1100)),"Sulfur",IF(ISNUMBER(SEARCH("PROPICONAZOLE",L1100)),"Propiconazole",IF(ISNUMBER(SEARCH("METHOMYL",L1100)),"Methomyl",IF(ISNUMBER(SEARCH("IMIDACLOPRID",L1100)),"Imidacloprid",IF(ISNUMBER(SEARCH("ZONIC",L1100)),"Amicarbazone",IF(ISNUMBER(SEARCH("CRESCENDO",L1100)),"Triclopyr-Butyric",IF(ISNUMBER(SEARCH("IMAZETHAPYR",L1100)),"Imazethapyr",IF(ISNUMBER(SEARCH("TRICLOPYR",L1100)),"Triclopyr",IF(ISNUMBER(SEARCH("ISOPROPYLAMINE",L1100)),"Isopropylamine",IF(ISNUMBER(SEARCH("ABAMECTIM",L1100)),"Abamectin",IF(ISNUMBER(SEARCH("SPERTO",L1100)),"Bifenthrin","FIX IT!")))))))))))))))))))</f>
        <v>Acephate</v>
      </c>
      <c r="Q1100" t="s">
        <v>3230</v>
      </c>
      <c r="R1100" t="s">
        <v>3243</v>
      </c>
      <c r="S1100">
        <f t="shared" si="65"/>
        <v>9.3549499827526734</v>
      </c>
      <c r="T1100" t="s">
        <v>3259</v>
      </c>
      <c r="U1100" t="s">
        <v>3230</v>
      </c>
      <c r="V1100" t="s">
        <v>3225</v>
      </c>
    </row>
    <row r="1101" spans="1:22" ht="22" customHeight="1" x14ac:dyDescent="0.3">
      <c r="A1101" s="2">
        <v>43436</v>
      </c>
      <c r="B1101" s="16" t="str">
        <f t="shared" si="63"/>
        <v>December, 2018</v>
      </c>
      <c r="C1101" s="16" t="str">
        <f t="shared" si="64"/>
        <v>December, 2018´</v>
      </c>
      <c r="D1101" s="3" t="s">
        <v>107</v>
      </c>
      <c r="E1101" s="11" t="s">
        <v>3319</v>
      </c>
      <c r="F1101" s="3" t="s">
        <v>32</v>
      </c>
      <c r="G1101" s="3" t="s">
        <v>108</v>
      </c>
      <c r="H1101" s="3" t="s">
        <v>133</v>
      </c>
      <c r="I1101" s="3" t="s">
        <v>45</v>
      </c>
      <c r="J1101" s="3" t="s">
        <v>34</v>
      </c>
      <c r="K1101" s="3" t="s">
        <v>95</v>
      </c>
      <c r="L1101" s="3" t="s">
        <v>1312</v>
      </c>
      <c r="M1101" s="4">
        <v>72575</v>
      </c>
      <c r="N1101" s="4">
        <v>72.569999999999993</v>
      </c>
      <c r="O1101" s="4">
        <v>235000</v>
      </c>
      <c r="P1101" t="s">
        <v>3206</v>
      </c>
      <c r="Q1101" t="s">
        <v>3231</v>
      </c>
      <c r="R1101" t="s">
        <v>3242</v>
      </c>
      <c r="S1101">
        <f t="shared" si="65"/>
        <v>3.238029624526352</v>
      </c>
      <c r="T1101" t="s">
        <v>3250</v>
      </c>
      <c r="U1101" t="s">
        <v>3248</v>
      </c>
      <c r="V1101" t="s">
        <v>3237</v>
      </c>
    </row>
    <row r="1102" spans="1:22" ht="22" customHeight="1" x14ac:dyDescent="0.3">
      <c r="A1102" s="5">
        <v>43436</v>
      </c>
      <c r="B1102" s="16" t="str">
        <f t="shared" si="63"/>
        <v>December, 2018</v>
      </c>
      <c r="C1102" s="16" t="str">
        <f t="shared" si="64"/>
        <v>December, 2018´</v>
      </c>
      <c r="D1102" s="6" t="s">
        <v>31</v>
      </c>
      <c r="E1102" s="11" t="s">
        <v>3319</v>
      </c>
      <c r="F1102" s="6" t="s">
        <v>32</v>
      </c>
      <c r="G1102" s="6" t="s">
        <v>200</v>
      </c>
      <c r="H1102" s="6" t="s">
        <v>133</v>
      </c>
      <c r="I1102" s="6" t="s">
        <v>45</v>
      </c>
      <c r="J1102" s="6" t="s">
        <v>34</v>
      </c>
      <c r="K1102" s="6" t="s">
        <v>203</v>
      </c>
      <c r="L1102" s="6" t="s">
        <v>1313</v>
      </c>
      <c r="M1102" s="7">
        <v>22650</v>
      </c>
      <c r="N1102" s="7">
        <v>22.65</v>
      </c>
      <c r="O1102" s="7">
        <v>479000</v>
      </c>
      <c r="P1102" t="str">
        <f>IF(ISNUMBER(SEARCH("BROWSER",L1102)),"Picloran",IF(ISNUMBER(SEARCH("NAVIGATOR",L1102)),"Picloran",IF(ISNUMBER(SEARCH("BIOZYME",L1102)),"Mineral Fertilizer",IF(ISNUMBER(SEARCH("K-FOL",L1102)),"Calcium Citrate",IF(ISNUMBER(SEARCH("FOLTRON",L1102)),"NPK Fertilizer",IF(ISNUMBER(SEARCH("CYHALOTHRI",L1102)),"Cyhalothrin",IF(ISNUMBER(SEARCH("ACEFATO",L1102)),"Acephate",IF(ISNUMBER(SEARCH("ACEPHATE",L1102)),"Acephate",IF(ISNUMBER(SEARCH("MICROTHIOL",L1102)),"Sulfur",IF(ISNUMBER(SEARCH("PROPICONAZOLE",L1102)),"Propiconazole",IF(ISNUMBER(SEARCH("METHOMYL",L1102)),"Methomyl",IF(ISNUMBER(SEARCH("IMIDACLOPRID",L1102)),"Imidacloprid",IF(ISNUMBER(SEARCH("ZONIC",L1102)),"Amicarbazone",IF(ISNUMBER(SEARCH("CRESCENDO",L1102)),"Triclopyr-Butyric",IF(ISNUMBER(SEARCH("IMAZETHAPYR",L1102)),"Imazethapyr",IF(ISNUMBER(SEARCH("TRICLOPYR",L1102)),"Triclopyr",IF(ISNUMBER(SEARCH("ISOPROPYLAMINE",L1102)),"Isopropylamine",IF(ISNUMBER(SEARCH("ABAMECTIM",L1102)),"Abamectin",IF(ISNUMBER(SEARCH("SPERTO",L1102)),"Bifenthrin","FIX IT!")))))))))))))))))))</f>
        <v>Acephate</v>
      </c>
      <c r="Q1102" t="s">
        <v>3230</v>
      </c>
      <c r="R1102" t="s">
        <v>3243</v>
      </c>
      <c r="S1102">
        <f t="shared" si="65"/>
        <v>21.147902869757175</v>
      </c>
      <c r="T1102" t="s">
        <v>3200</v>
      </c>
      <c r="U1102" t="s">
        <v>3234</v>
      </c>
      <c r="V1102" t="s">
        <v>3225</v>
      </c>
    </row>
    <row r="1103" spans="1:22" ht="22" customHeight="1" x14ac:dyDescent="0.3">
      <c r="A1103" s="2">
        <v>43436</v>
      </c>
      <c r="B1103" s="16" t="str">
        <f t="shared" si="63"/>
        <v>December, 2018</v>
      </c>
      <c r="C1103" s="16" t="str">
        <f t="shared" si="64"/>
        <v>December, 2018´</v>
      </c>
      <c r="D1103" s="3" t="s">
        <v>107</v>
      </c>
      <c r="E1103" s="11" t="s">
        <v>3319</v>
      </c>
      <c r="F1103" s="3" t="s">
        <v>56</v>
      </c>
      <c r="G1103" s="3" t="s">
        <v>108</v>
      </c>
      <c r="H1103" s="3" t="s">
        <v>133</v>
      </c>
      <c r="I1103" s="3" t="s">
        <v>45</v>
      </c>
      <c r="J1103" s="3" t="s">
        <v>34</v>
      </c>
      <c r="K1103" s="3" t="s">
        <v>1089</v>
      </c>
      <c r="L1103" s="3" t="s">
        <v>1314</v>
      </c>
      <c r="M1103" s="4">
        <v>241485.99</v>
      </c>
      <c r="N1103" s="4">
        <v>241.49</v>
      </c>
      <c r="O1103" s="4">
        <v>2260000</v>
      </c>
      <c r="P1103" t="str">
        <f>IF(ISNUMBER(SEARCH("BROWSER",L1103)),"Picloran",IF(ISNUMBER(SEARCH("NAVIGATOR",L1103)),"Picloran",IF(ISNUMBER(SEARCH("BIOZYME",L1103)),"Mineral Fertilizer",IF(ISNUMBER(SEARCH("K-FOL",L1103)),"Calcium Citrate",IF(ISNUMBER(SEARCH("FOLTRON",L1103)),"NPK Fertilizer",IF(ISNUMBER(SEARCH("CYHALOTHRI",L1103)),"Cyhalothrin",IF(ISNUMBER(SEARCH("ACEFATO",L1103)),"Acephate",IF(ISNUMBER(SEARCH("ACEPHATE",L1103)),"Acephate",IF(ISNUMBER(SEARCH("MICROTHIOL",L1103)),"Sulfur",IF(ISNUMBER(SEARCH("PROPICONAZOLE",L1103)),"Propiconazole",IF(ISNUMBER(SEARCH("METHOMYL",L1103)),"Methomyl",IF(ISNUMBER(SEARCH("IMIDACLOPRID",L1103)),"Imidacloprid",IF(ISNUMBER(SEARCH("ZONIC",L1103)),"Amicarbazone",IF(ISNUMBER(SEARCH("CRESCENDO",L1103)),"Triclopyr-Butyric",IF(ISNUMBER(SEARCH("IMAZETHAPYR",L1103)),"Imazethapyr",IF(ISNUMBER(SEARCH("TRICLOPYR",L1103)),"Triclopyr",IF(ISNUMBER(SEARCH("ISOPROPYLAMINE",L1103)),"Isopropylamine",IF(ISNUMBER(SEARCH("ABAMECTIM",L1103)),"Abamectin",IF(ISNUMBER(SEARCH("SPERTO",L1103)),"Bifenthrin","FIX IT!")))))))))))))))))))</f>
        <v>Acephate</v>
      </c>
      <c r="Q1103" t="s">
        <v>3230</v>
      </c>
      <c r="R1103" t="s">
        <v>3243</v>
      </c>
      <c r="S1103">
        <f t="shared" si="65"/>
        <v>9.3587209759042338</v>
      </c>
      <c r="T1103" t="s">
        <v>3203</v>
      </c>
      <c r="U1103" t="s">
        <v>3246</v>
      </c>
      <c r="V1103" t="s">
        <v>3198</v>
      </c>
    </row>
    <row r="1104" spans="1:22" ht="22" customHeight="1" x14ac:dyDescent="0.3">
      <c r="A1104" s="5">
        <v>43436</v>
      </c>
      <c r="B1104" s="16" t="str">
        <f t="shared" si="63"/>
        <v>December, 2018</v>
      </c>
      <c r="C1104" s="16" t="str">
        <f t="shared" si="64"/>
        <v>December, 2018´</v>
      </c>
      <c r="D1104" s="6" t="s">
        <v>31</v>
      </c>
      <c r="E1104" s="11" t="s">
        <v>3319</v>
      </c>
      <c r="F1104" s="6" t="s">
        <v>32</v>
      </c>
      <c r="G1104" s="6" t="s">
        <v>200</v>
      </c>
      <c r="H1104" s="6" t="s">
        <v>133</v>
      </c>
      <c r="I1104" s="6" t="s">
        <v>45</v>
      </c>
      <c r="J1104" s="6" t="s">
        <v>34</v>
      </c>
      <c r="K1104" s="6" t="s">
        <v>187</v>
      </c>
      <c r="L1104" s="6" t="s">
        <v>1315</v>
      </c>
      <c r="M1104" s="7">
        <v>20280</v>
      </c>
      <c r="N1104" s="7">
        <v>20.28</v>
      </c>
      <c r="O1104" s="7">
        <v>130000</v>
      </c>
      <c r="P1104" t="str">
        <f>IF(ISNUMBER(SEARCH("BIORISK",L1104)),"Fertilizer",IF(ISNUMBER(SEARCH("DIFLUBENZURON",L1104)),"Diflubenzuron",IF(ISNUMBER(SEARCH("K-TIONIC",L1104)),"Fulvic Acids Fertilizers",IF(ISNUMBER(SEARCH("INICIATE",L1104)),"Fipronil",IF(ISNUMBER(SEARCH("FIPRONIL",L1104)),"Fipronil",IF(ISNUMBER(SEARCH("STAGE",L1104)),"Clomazone",IF(ISNUMBER(SEARCH("CLOMAZONE",L1104)),"Clomazone",IF(ISNUMBER(SEARCH("UNIMARK",L1104)),"Metribuzin",IF(ISNUMBER(SEARCH("RIBUZIN",L1104)),"Metribuzin",IF(ISNUMBER(SEARCH("UNITOP",L1104)),"Not Identified","FIX IT!"))))))))))</f>
        <v>Clomazone</v>
      </c>
      <c r="Q1104" t="s">
        <v>3246</v>
      </c>
      <c r="R1104" t="s">
        <v>3198</v>
      </c>
      <c r="S1104">
        <f t="shared" si="65"/>
        <v>6.4102564102564106</v>
      </c>
      <c r="T1104" t="s">
        <v>3200</v>
      </c>
      <c r="U1104" t="s">
        <v>3234</v>
      </c>
      <c r="V1104" t="s">
        <v>3225</v>
      </c>
    </row>
    <row r="1105" spans="1:22" ht="22" customHeight="1" x14ac:dyDescent="0.3">
      <c r="A1105" s="2">
        <v>43436</v>
      </c>
      <c r="B1105" s="16" t="str">
        <f t="shared" si="63"/>
        <v>December, 2018</v>
      </c>
      <c r="C1105" s="16" t="str">
        <f t="shared" si="64"/>
        <v>December, 2018´</v>
      </c>
      <c r="D1105" s="3" t="s">
        <v>31</v>
      </c>
      <c r="E1105" s="11" t="s">
        <v>3319</v>
      </c>
      <c r="F1105" s="3" t="s">
        <v>32</v>
      </c>
      <c r="G1105" s="3" t="s">
        <v>131</v>
      </c>
      <c r="H1105" s="3" t="s">
        <v>210</v>
      </c>
      <c r="I1105" s="3" t="s">
        <v>45</v>
      </c>
      <c r="J1105" s="3" t="s">
        <v>34</v>
      </c>
      <c r="K1105" s="3" t="s">
        <v>145</v>
      </c>
      <c r="L1105" s="3" t="s">
        <v>1316</v>
      </c>
      <c r="M1105" s="4">
        <v>26100</v>
      </c>
      <c r="N1105" s="4">
        <v>26.1</v>
      </c>
      <c r="O1105" s="4">
        <v>553000</v>
      </c>
      <c r="P1105" t="str">
        <f>IF(ISNUMBER(SEARCH("IMAZETAPYR",L1105)),"Imazetapyr",IF(ISNUMBER(SEARCH("VITAVAX",L1105)),"Carboxin",IF(ISNUMBER(SEARCH("CARBOXIN",L1105)),"Carboxin",IF(ISNUMBER(SEARCH("CONDAX",L1105)),"Imazetapyr",IF(ISNUMBER(SEARCH("CLETHODIM",L1105)),"Clethodim",IF(ISNUMBER(SEARCH("JACARE",L1105)),"2,4-D Acid",IF(ISNUMBER(SEARCH("LEOPARD",L1105)),"Picloram",IF(ISNUMBER(SEARCH("ZOXYSTROBIN",L1105)),"Azoxystrobin",IF(ISNUMBER(SEARCH("MANCOZEB",L1105)),"Mancozeb",IF(ISNUMBER(SEARCH("AZOXYS",L1105)),"Azoxystrobin",IF(ISNUMBER(SEARCH("FIPRON",L1105)),"Fipronil",IF(ISNUMBER(SEARCH("ACEF",L1105)),"Acephate",IF(ISNUMBER(SEARCH("ACETAMIPRID",L1105)),"Acetamiprid",IF(ISNUMBER(SEARCH("ALUMINIUM PHOSPHIDE",L1105)),"Aluminium Phosphide",IF(ISNUMBER(SEARCH("RANMAN",L1105)),"Cyazofamid",IF(ISNUMBER(SEARCH("BIFENTRINA",L1105)),"Bifenthrin","FIX IT!"))))))))))))))))</f>
        <v>Acetamiprid</v>
      </c>
      <c r="Q1105" t="s">
        <v>3234</v>
      </c>
      <c r="R1105" t="s">
        <v>3243</v>
      </c>
      <c r="S1105">
        <f t="shared" si="65"/>
        <v>21.187739463601531</v>
      </c>
      <c r="T1105" t="s">
        <v>3203</v>
      </c>
      <c r="U1105" t="s">
        <v>3246</v>
      </c>
      <c r="V1105" t="s">
        <v>3198</v>
      </c>
    </row>
    <row r="1106" spans="1:22" ht="22" customHeight="1" x14ac:dyDescent="0.3">
      <c r="A1106" s="5">
        <v>43436</v>
      </c>
      <c r="B1106" s="16" t="str">
        <f t="shared" si="63"/>
        <v>December, 2018</v>
      </c>
      <c r="C1106" s="16" t="str">
        <f t="shared" si="64"/>
        <v>December, 2018´</v>
      </c>
      <c r="D1106" s="6" t="s">
        <v>107</v>
      </c>
      <c r="E1106" s="11" t="s">
        <v>3319</v>
      </c>
      <c r="F1106" s="6" t="s">
        <v>32</v>
      </c>
      <c r="G1106" s="6" t="s">
        <v>108</v>
      </c>
      <c r="H1106" s="6" t="s">
        <v>113</v>
      </c>
      <c r="I1106" s="6" t="s">
        <v>45</v>
      </c>
      <c r="J1106" s="6" t="s">
        <v>34</v>
      </c>
      <c r="K1106" s="6" t="s">
        <v>95</v>
      </c>
      <c r="L1106" s="6" t="s">
        <v>1317</v>
      </c>
      <c r="M1106" s="7">
        <v>243000</v>
      </c>
      <c r="N1106" s="7">
        <v>243</v>
      </c>
      <c r="O1106" s="7">
        <v>788000</v>
      </c>
      <c r="P1106" t="s">
        <v>3206</v>
      </c>
      <c r="Q1106" t="s">
        <v>3231</v>
      </c>
      <c r="R1106" t="s">
        <v>3242</v>
      </c>
      <c r="S1106">
        <f t="shared" si="65"/>
        <v>3.2427983539094649</v>
      </c>
      <c r="T1106" t="s">
        <v>3200</v>
      </c>
      <c r="U1106" t="s">
        <v>3234</v>
      </c>
      <c r="V1106" t="s">
        <v>3225</v>
      </c>
    </row>
    <row r="1107" spans="1:22" ht="22" customHeight="1" x14ac:dyDescent="0.3">
      <c r="A1107" s="2">
        <v>43436</v>
      </c>
      <c r="B1107" s="16" t="str">
        <f t="shared" si="63"/>
        <v>December, 2018</v>
      </c>
      <c r="C1107" s="16" t="str">
        <f t="shared" si="64"/>
        <v>December, 2018´</v>
      </c>
      <c r="D1107" s="3" t="s">
        <v>31</v>
      </c>
      <c r="E1107" s="11" t="s">
        <v>3319</v>
      </c>
      <c r="F1107" s="3" t="s">
        <v>32</v>
      </c>
      <c r="G1107" s="3" t="s">
        <v>200</v>
      </c>
      <c r="H1107" s="3" t="s">
        <v>133</v>
      </c>
      <c r="I1107" s="3" t="s">
        <v>45</v>
      </c>
      <c r="J1107" s="3" t="s">
        <v>34</v>
      </c>
      <c r="K1107" s="3" t="s">
        <v>203</v>
      </c>
      <c r="L1107" s="3" t="s">
        <v>1318</v>
      </c>
      <c r="M1107" s="4">
        <v>135899.99</v>
      </c>
      <c r="N1107" s="4">
        <v>135.9</v>
      </c>
      <c r="O1107" s="4">
        <v>2877000</v>
      </c>
      <c r="P1107" t="str">
        <f>IF(ISNUMBER(SEARCH("BROWSER",L1107)),"Picloran",IF(ISNUMBER(SEARCH("NAVIGATOR",L1107)),"Picloran",IF(ISNUMBER(SEARCH("BIOZYME",L1107)),"Mineral Fertilizer",IF(ISNUMBER(SEARCH("K-FOL",L1107)),"Calcium Citrate",IF(ISNUMBER(SEARCH("FOLTRON",L1107)),"NPK Fertilizer",IF(ISNUMBER(SEARCH("CYHALOTHRI",L1107)),"Cyhalothrin",IF(ISNUMBER(SEARCH("ACEFATO",L1107)),"Acephate",IF(ISNUMBER(SEARCH("ACEPHATE",L1107)),"Acephate",IF(ISNUMBER(SEARCH("MICROTHIOL",L1107)),"Sulfur",IF(ISNUMBER(SEARCH("PROPICONAZOLE",L1107)),"Propiconazole",IF(ISNUMBER(SEARCH("METHOMYL",L1107)),"Methomyl",IF(ISNUMBER(SEARCH("IMIDACLOPRID",L1107)),"Imidacloprid",IF(ISNUMBER(SEARCH("ZONIC",L1107)),"Amicarbazone",IF(ISNUMBER(SEARCH("CRESCENDO",L1107)),"Triclopyr-Butyric",IF(ISNUMBER(SEARCH("IMAZETHAPYR",L1107)),"Imazethapyr",IF(ISNUMBER(SEARCH("TRICLOPYR",L1107)),"Triclopyr",IF(ISNUMBER(SEARCH("ISOPROPYLAMINE",L1107)),"Isopropylamine",IF(ISNUMBER(SEARCH("ABAMECTIM",L1107)),"Abamectin",IF(ISNUMBER(SEARCH("SPERTO",L1107)),"Bifenthrin","FIX IT!")))))))))))))))))))</f>
        <v>Acephate</v>
      </c>
      <c r="Q1107" t="s">
        <v>3230</v>
      </c>
      <c r="R1107" t="s">
        <v>3243</v>
      </c>
      <c r="S1107">
        <f t="shared" si="65"/>
        <v>21.169979482706363</v>
      </c>
      <c r="T1107" t="s">
        <v>3250</v>
      </c>
      <c r="U1107" t="s">
        <v>3248</v>
      </c>
      <c r="V1107" t="s">
        <v>3237</v>
      </c>
    </row>
    <row r="1108" spans="1:22" ht="22" customHeight="1" x14ac:dyDescent="0.3">
      <c r="A1108" s="5">
        <v>43436</v>
      </c>
      <c r="B1108" s="16" t="str">
        <f t="shared" si="63"/>
        <v>December, 2018</v>
      </c>
      <c r="C1108" s="16" t="str">
        <f t="shared" si="64"/>
        <v>December, 2018´</v>
      </c>
      <c r="D1108" s="6" t="s">
        <v>31</v>
      </c>
      <c r="E1108" s="11" t="s">
        <v>3319</v>
      </c>
      <c r="F1108" s="6" t="s">
        <v>32</v>
      </c>
      <c r="G1108" s="6" t="s">
        <v>200</v>
      </c>
      <c r="H1108" s="6" t="s">
        <v>133</v>
      </c>
      <c r="I1108" s="6" t="s">
        <v>45</v>
      </c>
      <c r="J1108" s="6" t="s">
        <v>34</v>
      </c>
      <c r="K1108" s="6" t="s">
        <v>95</v>
      </c>
      <c r="L1108" s="6" t="s">
        <v>1319</v>
      </c>
      <c r="M1108" s="7">
        <v>43016</v>
      </c>
      <c r="N1108" s="7">
        <v>43.02</v>
      </c>
      <c r="O1108" s="7">
        <v>139000</v>
      </c>
      <c r="P1108" t="str">
        <f>IF(ISNUMBER(SEARCH("IMAZETAPYR",L1108)),"Imazetapyr",IF(ISNUMBER(SEARCH("VITAVAX",L1108)),"Carboxin",IF(ISNUMBER(SEARCH("CARBOXIN",L1108)),"Carboxin",IF(ISNUMBER(SEARCH("CONDAX",L1108)),"Imazetapyr",IF(ISNUMBER(SEARCH("CLETHODIM",L1108)),"Clethodim",IF(ISNUMBER(SEARCH("JACARE",L1108)),"2,4-D Acid",IF(ISNUMBER(SEARCH("LEOPARD",L1108)),"Picloram",IF(ISNUMBER(SEARCH("ZOXYSTROBIN",L1108)),"Azoxystrobin",IF(ISNUMBER(SEARCH("MANCOZEB",L1108)),"Mancozeb",IF(ISNUMBER(SEARCH("AZOXYS",L1108)),"Azoxystrobin",IF(ISNUMBER(SEARCH("FIPRON",L1108)),"Fipronil",IF(ISNUMBER(SEARCH("ACEF",L1108)),"Acephate",IF(ISNUMBER(SEARCH("ACETAMIPRID",L1108)),"Acetamiprid",IF(ISNUMBER(SEARCH("ALUMINIUM PHOSPHIDE",L1108)),"Aluminium Phosphide",IF(ISNUMBER(SEARCH("RANMAN",L1108)),"Cyazofamid",IF(ISNUMBER(SEARCH("BIFENTRINA",L1108)),"Bifenthrin","FIX IT!"))))))))))))))))</f>
        <v>Mancozeb</v>
      </c>
      <c r="Q1108" t="s">
        <v>3231</v>
      </c>
      <c r="R1108" t="s">
        <v>3242</v>
      </c>
      <c r="S1108">
        <f t="shared" si="65"/>
        <v>3.2313557745954995</v>
      </c>
      <c r="T1108" t="s">
        <v>3292</v>
      </c>
      <c r="U1108" t="s">
        <v>3269</v>
      </c>
      <c r="V1108" t="s">
        <v>3216</v>
      </c>
    </row>
    <row r="1109" spans="1:22" ht="22" customHeight="1" x14ac:dyDescent="0.3">
      <c r="A1109" s="2">
        <v>43436</v>
      </c>
      <c r="B1109" s="16" t="str">
        <f t="shared" si="63"/>
        <v>December, 2018</v>
      </c>
      <c r="C1109" s="16" t="str">
        <f t="shared" si="64"/>
        <v>December, 2018´</v>
      </c>
      <c r="D1109" s="3" t="s">
        <v>107</v>
      </c>
      <c r="E1109" s="11" t="s">
        <v>3319</v>
      </c>
      <c r="F1109" s="3" t="s">
        <v>32</v>
      </c>
      <c r="G1109" s="3" t="s">
        <v>108</v>
      </c>
      <c r="H1109" s="3" t="s">
        <v>113</v>
      </c>
      <c r="I1109" s="3" t="s">
        <v>45</v>
      </c>
      <c r="J1109" s="3" t="s">
        <v>34</v>
      </c>
      <c r="K1109" s="3" t="s">
        <v>95</v>
      </c>
      <c r="L1109" s="3" t="s">
        <v>1320</v>
      </c>
      <c r="M1109" s="4">
        <v>242584</v>
      </c>
      <c r="N1109" s="4">
        <v>242.58</v>
      </c>
      <c r="O1109" s="4">
        <v>787000</v>
      </c>
      <c r="P1109" t="str">
        <f>IF(ISNUMBER(SEARCH("IMAZETAPYR",L1109)),"Imazetapyr",IF(ISNUMBER(SEARCH("VITAVAX",L1109)),"Carboxin",IF(ISNUMBER(SEARCH("CARBOXIN",L1109)),"Carboxin",IF(ISNUMBER(SEARCH("CONDAX",L1109)),"Imazetapyr",IF(ISNUMBER(SEARCH("CLETHODIM",L1109)),"Clethodim",IF(ISNUMBER(SEARCH("JACARE",L1109)),"2,4-D Acid",IF(ISNUMBER(SEARCH("LEOPARD",L1109)),"Picloram",IF(ISNUMBER(SEARCH("ZOXYSTROBIN",L1109)),"Azoxystrobin",IF(ISNUMBER(SEARCH("MANCOZEB",L1109)),"Mancozeb",IF(ISNUMBER(SEARCH("AZOXYS",L1109)),"Azoxystrobin",IF(ISNUMBER(SEARCH("FIPRON",L1109)),"Fipronil",IF(ISNUMBER(SEARCH("ACEF",L1109)),"Acephate",IF(ISNUMBER(SEARCH("ACETAMIPRID",L1109)),"Acetamiprid",IF(ISNUMBER(SEARCH("ALUMINIUM PHOSPHIDE",L1109)),"Aluminium Phosphide",IF(ISNUMBER(SEARCH("RANMAN",L1109)),"Cyazofamid",IF(ISNUMBER(SEARCH("BIFENTRINA",L1109)),"Bifenthrin","FIX IT!"))))))))))))))))</f>
        <v>Mancozeb</v>
      </c>
      <c r="Q1109" t="s">
        <v>3231</v>
      </c>
      <c r="R1109" t="s">
        <v>3242</v>
      </c>
      <c r="S1109">
        <f t="shared" si="65"/>
        <v>3.2442370477855094</v>
      </c>
      <c r="T1109" t="s">
        <v>3292</v>
      </c>
      <c r="U1109" t="s">
        <v>3269</v>
      </c>
      <c r="V1109" t="s">
        <v>3216</v>
      </c>
    </row>
    <row r="1110" spans="1:22" ht="22" customHeight="1" x14ac:dyDescent="0.3">
      <c r="A1110" s="5">
        <v>43436</v>
      </c>
      <c r="B1110" s="16" t="str">
        <f t="shared" si="63"/>
        <v>December, 2018</v>
      </c>
      <c r="C1110" s="16" t="str">
        <f t="shared" si="64"/>
        <v>December, 2018´</v>
      </c>
      <c r="D1110" s="6" t="s">
        <v>31</v>
      </c>
      <c r="E1110" s="11" t="s">
        <v>3319</v>
      </c>
      <c r="F1110" s="6" t="s">
        <v>32</v>
      </c>
      <c r="G1110" s="6" t="s">
        <v>200</v>
      </c>
      <c r="H1110" s="6" t="s">
        <v>133</v>
      </c>
      <c r="I1110" s="6" t="s">
        <v>45</v>
      </c>
      <c r="J1110" s="6" t="s">
        <v>34</v>
      </c>
      <c r="K1110" s="6" t="s">
        <v>934</v>
      </c>
      <c r="L1110" s="6" t="s">
        <v>1321</v>
      </c>
      <c r="M1110" s="7">
        <v>38150</v>
      </c>
      <c r="N1110" s="7">
        <v>38.15</v>
      </c>
      <c r="O1110" s="7">
        <v>245000</v>
      </c>
      <c r="P1110" t="s">
        <v>3278</v>
      </c>
      <c r="Q1110" t="s">
        <v>3215</v>
      </c>
      <c r="R1110" t="s">
        <v>3216</v>
      </c>
      <c r="S1110">
        <f t="shared" si="65"/>
        <v>6.4220183486238529</v>
      </c>
      <c r="T1110" t="s">
        <v>3297</v>
      </c>
      <c r="U1110" t="s">
        <v>3281</v>
      </c>
      <c r="V1110" t="s">
        <v>3198</v>
      </c>
    </row>
    <row r="1111" spans="1:22" ht="22" customHeight="1" x14ac:dyDescent="0.3">
      <c r="A1111" s="2">
        <v>43436</v>
      </c>
      <c r="B1111" s="16" t="str">
        <f t="shared" si="63"/>
        <v>December, 2018</v>
      </c>
      <c r="C1111" s="16" t="str">
        <f t="shared" si="64"/>
        <v>December, 2018´</v>
      </c>
      <c r="D1111" s="3" t="s">
        <v>107</v>
      </c>
      <c r="E1111" s="11" t="s">
        <v>3319</v>
      </c>
      <c r="F1111" s="3" t="s">
        <v>32</v>
      </c>
      <c r="G1111" s="3" t="s">
        <v>108</v>
      </c>
      <c r="H1111" s="3" t="s">
        <v>113</v>
      </c>
      <c r="I1111" s="3" t="s">
        <v>45</v>
      </c>
      <c r="J1111" s="3" t="s">
        <v>34</v>
      </c>
      <c r="K1111" s="3" t="s">
        <v>95</v>
      </c>
      <c r="L1111" s="3" t="s">
        <v>1322</v>
      </c>
      <c r="M1111" s="4">
        <v>242536</v>
      </c>
      <c r="N1111" s="4">
        <v>242.54</v>
      </c>
      <c r="O1111" s="4">
        <v>786000</v>
      </c>
      <c r="P1111" t="str">
        <f>IF(ISNUMBER(SEARCH("IMAZETAPYR",L1111)),"Imazetapyr",IF(ISNUMBER(SEARCH("VITAVAX",L1111)),"Carboxin",IF(ISNUMBER(SEARCH("CARBOXIN",L1111)),"Carboxin",IF(ISNUMBER(SEARCH("CONDAX",L1111)),"Imazetapyr",IF(ISNUMBER(SEARCH("CLETHODIM",L1111)),"Clethodim",IF(ISNUMBER(SEARCH("JACARE",L1111)),"2,4-D Acid",IF(ISNUMBER(SEARCH("LEOPARD",L1111)),"Picloram",IF(ISNUMBER(SEARCH("ZOXYSTROBIN",L1111)),"Azoxystrobin",IF(ISNUMBER(SEARCH("MANCOZEB",L1111)),"Mancozeb",IF(ISNUMBER(SEARCH("AZOXYS",L1111)),"Azoxystrobin",IF(ISNUMBER(SEARCH("FIPRON",L1111)),"Fipronil",IF(ISNUMBER(SEARCH("ACEF",L1111)),"Acephate",IF(ISNUMBER(SEARCH("ACETAMIPRID",L1111)),"Acetamiprid",IF(ISNUMBER(SEARCH("ALUMINIUM PHOSPHIDE",L1111)),"Aluminium Phosphide",IF(ISNUMBER(SEARCH("RANMAN",L1111)),"Cyazofamid",IF(ISNUMBER(SEARCH("BIFENTRINA",L1111)),"Bifenthrin","FIX IT!"))))))))))))))))</f>
        <v>Mancozeb</v>
      </c>
      <c r="Q1111" t="s">
        <v>3231</v>
      </c>
      <c r="R1111" t="s">
        <v>3242</v>
      </c>
      <c r="S1111">
        <f t="shared" si="65"/>
        <v>3.2407560114787084</v>
      </c>
      <c r="T1111" t="s">
        <v>3205</v>
      </c>
      <c r="U1111" t="s">
        <v>3238</v>
      </c>
      <c r="V1111" t="s">
        <v>3225</v>
      </c>
    </row>
    <row r="1112" spans="1:22" ht="22" customHeight="1" x14ac:dyDescent="0.3">
      <c r="A1112" s="5">
        <v>43436</v>
      </c>
      <c r="B1112" s="16" t="str">
        <f t="shared" si="63"/>
        <v>December, 2018</v>
      </c>
      <c r="C1112" s="16" t="str">
        <f t="shared" si="64"/>
        <v>December, 2018´</v>
      </c>
      <c r="D1112" s="6" t="s">
        <v>31</v>
      </c>
      <c r="E1112" s="11" t="s">
        <v>3319</v>
      </c>
      <c r="F1112" s="6" t="s">
        <v>32</v>
      </c>
      <c r="G1112" s="6" t="s">
        <v>200</v>
      </c>
      <c r="H1112" s="6" t="s">
        <v>133</v>
      </c>
      <c r="I1112" s="6" t="s">
        <v>45</v>
      </c>
      <c r="J1112" s="6" t="s">
        <v>34</v>
      </c>
      <c r="K1112" s="6" t="s">
        <v>95</v>
      </c>
      <c r="L1112" s="6" t="s">
        <v>1323</v>
      </c>
      <c r="M1112" s="7">
        <v>86032</v>
      </c>
      <c r="N1112" s="7">
        <v>86.03</v>
      </c>
      <c r="O1112" s="7">
        <v>279000</v>
      </c>
      <c r="P1112" t="str">
        <f>IF(ISNUMBER(SEARCH("IMAZETAPYR",L1112)),"Imazetapyr",IF(ISNUMBER(SEARCH("VITAVAX",L1112)),"Carboxin",IF(ISNUMBER(SEARCH("CARBOXIN",L1112)),"Carboxin",IF(ISNUMBER(SEARCH("CONDAX",L1112)),"Imazetapyr",IF(ISNUMBER(SEARCH("CLETHODIM",L1112)),"Clethodim",IF(ISNUMBER(SEARCH("JACARE",L1112)),"2,4-D Acid",IF(ISNUMBER(SEARCH("LEOPARD",L1112)),"Picloram",IF(ISNUMBER(SEARCH("ZOXYSTROBIN",L1112)),"Azoxystrobin",IF(ISNUMBER(SEARCH("MANCOZEB",L1112)),"Mancozeb",IF(ISNUMBER(SEARCH("AZOXYS",L1112)),"Azoxystrobin",IF(ISNUMBER(SEARCH("FIPRON",L1112)),"Fipronil",IF(ISNUMBER(SEARCH("ACEF",L1112)),"Acephate",IF(ISNUMBER(SEARCH("ACETAMIPRID",L1112)),"Acetamiprid",IF(ISNUMBER(SEARCH("ALUMINIUM PHOSPHIDE",L1112)),"Aluminium Phosphide",IF(ISNUMBER(SEARCH("RANMAN",L1112)),"Cyazofamid",IF(ISNUMBER(SEARCH("BIFENTRINA",L1112)),"Bifenthrin","FIX IT!"))))))))))))))))</f>
        <v>Mancozeb</v>
      </c>
      <c r="Q1112" t="s">
        <v>3231</v>
      </c>
      <c r="R1112" t="s">
        <v>3242</v>
      </c>
      <c r="S1112">
        <f t="shared" si="65"/>
        <v>3.2429793565185046</v>
      </c>
      <c r="T1112" t="s">
        <v>3205</v>
      </c>
      <c r="U1112" t="s">
        <v>3238</v>
      </c>
      <c r="V1112" t="s">
        <v>3225</v>
      </c>
    </row>
    <row r="1113" spans="1:22" ht="22" customHeight="1" x14ac:dyDescent="0.3">
      <c r="A1113" s="2">
        <v>43435</v>
      </c>
      <c r="B1113" s="16" t="str">
        <f t="shared" si="63"/>
        <v>December, 2018</v>
      </c>
      <c r="C1113" s="16" t="str">
        <f t="shared" si="64"/>
        <v>December, 2018´</v>
      </c>
      <c r="D1113" s="3" t="s">
        <v>31</v>
      </c>
      <c r="E1113" s="11" t="s">
        <v>3319</v>
      </c>
      <c r="F1113" s="3" t="s">
        <v>32</v>
      </c>
      <c r="G1113" s="3" t="s">
        <v>200</v>
      </c>
      <c r="H1113" s="3" t="s">
        <v>133</v>
      </c>
      <c r="I1113" s="3" t="s">
        <v>45</v>
      </c>
      <c r="J1113" s="3" t="s">
        <v>34</v>
      </c>
      <c r="K1113" s="3" t="s">
        <v>187</v>
      </c>
      <c r="L1113" s="3" t="s">
        <v>1324</v>
      </c>
      <c r="M1113" s="4">
        <v>20280</v>
      </c>
      <c r="N1113" s="4">
        <v>20.28</v>
      </c>
      <c r="O1113" s="4">
        <v>130000</v>
      </c>
      <c r="P1113" t="str">
        <f>IF(ISNUMBER(SEARCH("BIORISK",L1113)),"Fertilizer",IF(ISNUMBER(SEARCH("DIFLUBENZURON",L1113)),"Diflubenzuron",IF(ISNUMBER(SEARCH("K-TIONIC",L1113)),"Fulvic Acids Fertilizers",IF(ISNUMBER(SEARCH("INICIATE",L1113)),"Fipronil",IF(ISNUMBER(SEARCH("FIPRONIL",L1113)),"Fipronil",IF(ISNUMBER(SEARCH("STAGE",L1113)),"Clomazone",IF(ISNUMBER(SEARCH("CLOMAZONE",L1113)),"Clomazone",IF(ISNUMBER(SEARCH("UNIMARK",L1113)),"Metribuzin",IF(ISNUMBER(SEARCH("RIBUZIN",L1113)),"Metribuzin",IF(ISNUMBER(SEARCH("UNITOP",L1113)),"Not Identified","FIX IT!"))))))))))</f>
        <v>Clomazone</v>
      </c>
      <c r="Q1113" t="s">
        <v>3246</v>
      </c>
      <c r="R1113" t="s">
        <v>3198</v>
      </c>
      <c r="S1113">
        <f t="shared" si="65"/>
        <v>6.4102564102564106</v>
      </c>
      <c r="T1113" t="s">
        <v>3206</v>
      </c>
      <c r="U1113" t="s">
        <v>3231</v>
      </c>
      <c r="V1113" t="s">
        <v>3242</v>
      </c>
    </row>
    <row r="1114" spans="1:22" ht="22" customHeight="1" x14ac:dyDescent="0.3">
      <c r="A1114" s="5">
        <v>43435</v>
      </c>
      <c r="B1114" s="16" t="str">
        <f t="shared" si="63"/>
        <v>December, 2018</v>
      </c>
      <c r="C1114" s="16" t="str">
        <f t="shared" si="64"/>
        <v>December, 2018´</v>
      </c>
      <c r="D1114" s="6" t="s">
        <v>107</v>
      </c>
      <c r="E1114" s="11" t="s">
        <v>3319</v>
      </c>
      <c r="F1114" s="6" t="s">
        <v>56</v>
      </c>
      <c r="G1114" s="6" t="s">
        <v>108</v>
      </c>
      <c r="H1114" s="6" t="s">
        <v>133</v>
      </c>
      <c r="I1114" s="6" t="s">
        <v>45</v>
      </c>
      <c r="J1114" s="6" t="s">
        <v>34</v>
      </c>
      <c r="K1114" s="6" t="s">
        <v>345</v>
      </c>
      <c r="L1114" s="6" t="s">
        <v>1325</v>
      </c>
      <c r="M1114" s="7">
        <v>12620</v>
      </c>
      <c r="N1114" s="7">
        <v>12.62</v>
      </c>
      <c r="O1114" s="7">
        <v>267000</v>
      </c>
      <c r="P1114" t="str">
        <f>IF(ISNUMBER(SEARCH("IMAZETAPYR",L1114)),"Imazetapyr",IF(ISNUMBER(SEARCH("VITAVAX",L1114)),"Carboxin",IF(ISNUMBER(SEARCH("CARBOXIN",L1114)),"Carboxin",IF(ISNUMBER(SEARCH("CONDAX",L1114)),"Imazetapyr",IF(ISNUMBER(SEARCH("CLETHODIM",L1114)),"Clethodim",IF(ISNUMBER(SEARCH("JACARE",L1114)),"2,4-D Acid",IF(ISNUMBER(SEARCH("LEOPARD",L1114)),"Picloram",IF(ISNUMBER(SEARCH("ZOXYSTROBIN",L1114)),"Azoxystrobin",IF(ISNUMBER(SEARCH("MANCOZEB",L1114)),"Mancozeb",IF(ISNUMBER(SEARCH("AZOXYS",L1114)),"Azoxystrobin",IF(ISNUMBER(SEARCH("FIPRON",L1114)),"Fipronil",IF(ISNUMBER(SEARCH("ACEF",L1114)),"Acephate",IF(ISNUMBER(SEARCH("ACETAMIPRID",L1114)),"Acetamiprid",IF(ISNUMBER(SEARCH("ALUMINIUM PHOSPHIDE",L1114)),"Aluminium Phosphide",IF(ISNUMBER(SEARCH("RANMAN",L1114)),"Cyazofamid",IF(ISNUMBER(SEARCH("BIFENTRINA",L1114)),"Bifenthrin","FIX IT!"))))))))))))))))</f>
        <v>Aluminium Phosphide</v>
      </c>
      <c r="Q1114" t="s">
        <v>3235</v>
      </c>
      <c r="R1114" t="s">
        <v>3216</v>
      </c>
      <c r="S1114">
        <f t="shared" si="65"/>
        <v>21.156893819334389</v>
      </c>
      <c r="T1114" t="s">
        <v>3220</v>
      </c>
      <c r="U1114" t="s">
        <v>3215</v>
      </c>
      <c r="V1114" t="s">
        <v>3198</v>
      </c>
    </row>
    <row r="1115" spans="1:22" ht="22" customHeight="1" x14ac:dyDescent="0.3">
      <c r="A1115" s="2">
        <v>43435</v>
      </c>
      <c r="B1115" s="16" t="str">
        <f t="shared" si="63"/>
        <v>December, 2018</v>
      </c>
      <c r="C1115" s="16" t="str">
        <f t="shared" si="64"/>
        <v>December, 2018´</v>
      </c>
      <c r="D1115" s="3" t="s">
        <v>107</v>
      </c>
      <c r="E1115" s="11" t="s">
        <v>3319</v>
      </c>
      <c r="F1115" s="3" t="s">
        <v>56</v>
      </c>
      <c r="G1115" s="3" t="s">
        <v>108</v>
      </c>
      <c r="H1115" s="3" t="s">
        <v>133</v>
      </c>
      <c r="I1115" s="3" t="s">
        <v>45</v>
      </c>
      <c r="J1115" s="3" t="s">
        <v>34</v>
      </c>
      <c r="K1115" s="3" t="s">
        <v>1089</v>
      </c>
      <c r="L1115" s="3" t="s">
        <v>1326</v>
      </c>
      <c r="M1115" s="4">
        <v>23332</v>
      </c>
      <c r="N1115" s="4">
        <v>23.33</v>
      </c>
      <c r="O1115" s="4">
        <v>218000</v>
      </c>
      <c r="P1115" t="str">
        <f>IF(ISNUMBER(SEARCH("BROWSER",L1115)),"Picloran",IF(ISNUMBER(SEARCH("NAVIGATOR",L1115)),"Picloran",IF(ISNUMBER(SEARCH("BIOZYME",L1115)),"Mineral Fertilizer",IF(ISNUMBER(SEARCH("K-FOL",L1115)),"Calcium Citrate",IF(ISNUMBER(SEARCH("FOLTRON",L1115)),"NPK Fertilizer",IF(ISNUMBER(SEARCH("CYHALOTHRI",L1115)),"Cyhalothrin",IF(ISNUMBER(SEARCH("ACEFATO",L1115)),"Acephate",IF(ISNUMBER(SEARCH("ACEPHATE",L1115)),"Acephate",IF(ISNUMBER(SEARCH("MICROTHIOL",L1115)),"Sulfur",IF(ISNUMBER(SEARCH("PROPICONAZOLE",L1115)),"Propiconazole",IF(ISNUMBER(SEARCH("METHOMYL",L1115)),"Methomyl",IF(ISNUMBER(SEARCH("IMIDACLOPRID",L1115)),"Imidacloprid",IF(ISNUMBER(SEARCH("ZONIC",L1115)),"Amicarbazone",IF(ISNUMBER(SEARCH("CRESCENDO",L1115)),"Triclopyr-Butyric",IF(ISNUMBER(SEARCH("IMAZETHAPYR",L1115)),"Imazethapyr",IF(ISNUMBER(SEARCH("TRICLOPYR",L1115)),"Triclopyr",IF(ISNUMBER(SEARCH("ISOPROPYLAMINE",L1115)),"Isopropylamine",IF(ISNUMBER(SEARCH("ABAMECTIM",L1115)),"Abamectin",IF(ISNUMBER(SEARCH("SPERTO",L1115)),"Bifenthrin","FIX IT!")))))))))))))))))))</f>
        <v>Acephate</v>
      </c>
      <c r="Q1115" t="s">
        <v>3230</v>
      </c>
      <c r="R1115" t="s">
        <v>3243</v>
      </c>
      <c r="S1115">
        <f t="shared" si="65"/>
        <v>9.3433910509171945</v>
      </c>
      <c r="T1115" t="s">
        <v>3205</v>
      </c>
      <c r="U1115" t="s">
        <v>3238</v>
      </c>
      <c r="V1115" t="s">
        <v>3225</v>
      </c>
    </row>
    <row r="1116" spans="1:22" ht="22" customHeight="1" x14ac:dyDescent="0.3">
      <c r="A1116" s="5">
        <v>43435</v>
      </c>
      <c r="B1116" s="16" t="str">
        <f t="shared" si="63"/>
        <v>December, 2018</v>
      </c>
      <c r="C1116" s="16" t="str">
        <f t="shared" si="64"/>
        <v>December, 2018´</v>
      </c>
      <c r="D1116" s="6" t="s">
        <v>31</v>
      </c>
      <c r="E1116" s="11" t="s">
        <v>3319</v>
      </c>
      <c r="F1116" s="6" t="s">
        <v>32</v>
      </c>
      <c r="G1116" s="6" t="s">
        <v>200</v>
      </c>
      <c r="H1116" s="6" t="s">
        <v>133</v>
      </c>
      <c r="I1116" s="6" t="s">
        <v>45</v>
      </c>
      <c r="J1116" s="6" t="s">
        <v>34</v>
      </c>
      <c r="K1116" s="6" t="s">
        <v>145</v>
      </c>
      <c r="L1116" s="6" t="s">
        <v>1327</v>
      </c>
      <c r="M1116" s="7">
        <v>39240</v>
      </c>
      <c r="N1116" s="7">
        <v>39.24</v>
      </c>
      <c r="O1116" s="7">
        <v>831000</v>
      </c>
      <c r="P1116" t="str">
        <f>IF(ISNUMBER(SEARCH("BROWSER",L1116)),"Picloran",IF(ISNUMBER(SEARCH("NAVIGATOR",L1116)),"Picloran",IF(ISNUMBER(SEARCH("BIOZYME",L1116)),"Mineral Fertilizer",IF(ISNUMBER(SEARCH("K-FOL",L1116)),"Calcium Citrate",IF(ISNUMBER(SEARCH("FOLTRON",L1116)),"NPK Fertilizer",IF(ISNUMBER(SEARCH("CYHALOTHRI",L1116)),"Cyhalothrin",IF(ISNUMBER(SEARCH("ACEFATO",L1116)),"Acephate",IF(ISNUMBER(SEARCH("ACEPHATE",L1116)),"Acephate",IF(ISNUMBER(SEARCH("MICROTHIOL",L1116)),"Sulfur",IF(ISNUMBER(SEARCH("PROPICONAZOLE",L1116)),"Propiconazole",IF(ISNUMBER(SEARCH("METHOMYL",L1116)),"Methomyl",IF(ISNUMBER(SEARCH("IMIDACLOPRID",L1116)),"Imidacloprid",IF(ISNUMBER(SEARCH("ZONIC",L1116)),"Amicarbazone",IF(ISNUMBER(SEARCH("CRESCENDO",L1116)),"Triclopyr-Butyric",IF(ISNUMBER(SEARCH("IMAZETHAPYR",L1116)),"Imazethapyr",IF(ISNUMBER(SEARCH("TRICLOPYR",L1116)),"Triclopyr",IF(ISNUMBER(SEARCH("ISOPROPYLAMINE",L1116)),"Isopropylamine",IF(ISNUMBER(SEARCH("ABAMECTIM",L1116)),"Abamectin",IF(ISNUMBER(SEARCH("SPERTO",L1116)),"Bifenthrin","FIX IT!")))))))))))))))))))</f>
        <v>Bifenthrin</v>
      </c>
      <c r="Q1116" t="s">
        <v>3238</v>
      </c>
      <c r="R1116" t="s">
        <v>3243</v>
      </c>
      <c r="S1116">
        <f t="shared" si="65"/>
        <v>21.177370030581042</v>
      </c>
      <c r="T1116" t="s">
        <v>3205</v>
      </c>
      <c r="U1116" t="s">
        <v>3238</v>
      </c>
      <c r="V1116" t="s">
        <v>3225</v>
      </c>
    </row>
    <row r="1117" spans="1:22" ht="22" customHeight="1" x14ac:dyDescent="0.3">
      <c r="A1117" s="2">
        <v>43435</v>
      </c>
      <c r="B1117" s="16" t="str">
        <f t="shared" si="63"/>
        <v>December, 2018</v>
      </c>
      <c r="C1117" s="16" t="str">
        <f t="shared" si="64"/>
        <v>December, 2018´</v>
      </c>
      <c r="D1117" s="3" t="s">
        <v>107</v>
      </c>
      <c r="E1117" s="11" t="s">
        <v>3319</v>
      </c>
      <c r="F1117" s="3" t="s">
        <v>32</v>
      </c>
      <c r="G1117" s="3" t="s">
        <v>108</v>
      </c>
      <c r="H1117" s="3" t="s">
        <v>133</v>
      </c>
      <c r="I1117" s="3" t="s">
        <v>45</v>
      </c>
      <c r="J1117" s="3" t="s">
        <v>34</v>
      </c>
      <c r="K1117" s="3" t="s">
        <v>145</v>
      </c>
      <c r="L1117" s="3" t="s">
        <v>1328</v>
      </c>
      <c r="M1117" s="4">
        <v>57720</v>
      </c>
      <c r="N1117" s="4">
        <v>57.72</v>
      </c>
      <c r="O1117" s="4">
        <v>1222000</v>
      </c>
      <c r="P1117" t="str">
        <f>IF(ISNUMBER(SEARCH("BROWSER",L1117)),"Picloran",IF(ISNUMBER(SEARCH("NAVIGATOR",L1117)),"Picloran",IF(ISNUMBER(SEARCH("BIOZYME",L1117)),"Mineral Fertilizer",IF(ISNUMBER(SEARCH("K-FOL",L1117)),"Calcium Citrate",IF(ISNUMBER(SEARCH("FOLTRON",L1117)),"NPK Fertilizer",IF(ISNUMBER(SEARCH("CYHALOTHRI",L1117)),"Cyhalothrin",IF(ISNUMBER(SEARCH("ACEFATO",L1117)),"Acephate",IF(ISNUMBER(SEARCH("ACEPHATE",L1117)),"Acephate",IF(ISNUMBER(SEARCH("MICROTHIOL",L1117)),"Sulfur",IF(ISNUMBER(SEARCH("PROPICONAZOLE",L1117)),"Propiconazole",IF(ISNUMBER(SEARCH("METHOMYL",L1117)),"Methomyl",IF(ISNUMBER(SEARCH("IMIDACLOPRID",L1117)),"Imidacloprid",IF(ISNUMBER(SEARCH("ZONIC",L1117)),"Amicarbazone",IF(ISNUMBER(SEARCH("CRESCENDO",L1117)),"Triclopyr-Butyric",IF(ISNUMBER(SEARCH("IMAZETHAPYR",L1117)),"Imazethapyr",IF(ISNUMBER(SEARCH("TRICLOPYR",L1117)),"Triclopyr",IF(ISNUMBER(SEARCH("ISOPROPYLAMINE",L1117)),"Isopropylamine",IF(ISNUMBER(SEARCH("ABAMECTIM",L1117)),"Abamectin",IF(ISNUMBER(SEARCH("SPERTO",L1117)),"Bifenthrin","FIX IT!")))))))))))))))))))</f>
        <v>Imidacloprid</v>
      </c>
      <c r="Q1117" t="s">
        <v>3268</v>
      </c>
      <c r="R1117" t="s">
        <v>3243</v>
      </c>
      <c r="S1117">
        <f t="shared" si="65"/>
        <v>21.171171171171171</v>
      </c>
      <c r="T1117" t="s">
        <v>3259</v>
      </c>
      <c r="U1117" t="s">
        <v>3230</v>
      </c>
      <c r="V1117" t="s">
        <v>3225</v>
      </c>
    </row>
    <row r="1118" spans="1:22" ht="22" customHeight="1" x14ac:dyDescent="0.3">
      <c r="A1118" s="5">
        <v>43435</v>
      </c>
      <c r="B1118" s="16" t="str">
        <f t="shared" si="63"/>
        <v>December, 2018</v>
      </c>
      <c r="C1118" s="16" t="str">
        <f t="shared" si="64"/>
        <v>December, 2018´</v>
      </c>
      <c r="D1118" s="6" t="s">
        <v>31</v>
      </c>
      <c r="E1118" s="11" t="s">
        <v>3319</v>
      </c>
      <c r="F1118" s="6" t="s">
        <v>32</v>
      </c>
      <c r="G1118" s="6" t="s">
        <v>200</v>
      </c>
      <c r="H1118" s="6" t="s">
        <v>133</v>
      </c>
      <c r="I1118" s="6" t="s">
        <v>45</v>
      </c>
      <c r="J1118" s="6" t="s">
        <v>34</v>
      </c>
      <c r="K1118" s="6" t="s">
        <v>95</v>
      </c>
      <c r="L1118" s="6" t="s">
        <v>1329</v>
      </c>
      <c r="M1118" s="7">
        <v>169442</v>
      </c>
      <c r="N1118" s="7">
        <v>169.44</v>
      </c>
      <c r="O1118" s="7">
        <v>549000</v>
      </c>
      <c r="P1118" t="str">
        <f>IF(ISNUMBER(SEARCH("2, 4 D",L1118)),"2,4-D Acid",IF(ISNUMBER(SEARCH("2,4 D",L1118)),"2,4-D Acid",IF(ISNUMBER(SEARCH("UNIZEB",L1118)),"Mancozeb",IF(ISNUMBER(SEARCH("PROPANIL",L1118)),"Propanyl","FIX IT!"))))</f>
        <v>Mancozeb</v>
      </c>
      <c r="Q1118" t="s">
        <v>3231</v>
      </c>
      <c r="R1118" t="s">
        <v>3242</v>
      </c>
      <c r="S1118">
        <f t="shared" si="65"/>
        <v>3.2400467416579124</v>
      </c>
      <c r="T1118" t="s">
        <v>3205</v>
      </c>
      <c r="U1118" t="s">
        <v>3238</v>
      </c>
      <c r="V1118" t="s">
        <v>3225</v>
      </c>
    </row>
    <row r="1119" spans="1:22" ht="22" customHeight="1" x14ac:dyDescent="0.3">
      <c r="A1119" s="2">
        <v>43435</v>
      </c>
      <c r="B1119" s="16" t="str">
        <f t="shared" si="63"/>
        <v>December, 2018</v>
      </c>
      <c r="C1119" s="16" t="str">
        <f t="shared" si="64"/>
        <v>December, 2018´</v>
      </c>
      <c r="D1119" s="3" t="s">
        <v>31</v>
      </c>
      <c r="E1119" s="11" t="s">
        <v>3319</v>
      </c>
      <c r="F1119" s="3" t="s">
        <v>56</v>
      </c>
      <c r="G1119" s="3" t="s">
        <v>727</v>
      </c>
      <c r="H1119" s="3" t="s">
        <v>133</v>
      </c>
      <c r="I1119" s="3" t="s">
        <v>45</v>
      </c>
      <c r="J1119" s="3" t="s">
        <v>34</v>
      </c>
      <c r="K1119" s="3" t="s">
        <v>95</v>
      </c>
      <c r="L1119" s="3" t="s">
        <v>1330</v>
      </c>
      <c r="M1119" s="4">
        <v>217854</v>
      </c>
      <c r="N1119" s="4">
        <v>217.85</v>
      </c>
      <c r="O1119" s="4">
        <v>706000</v>
      </c>
      <c r="P1119" t="str">
        <f>IF(ISNUMBER(SEARCH("IMAZETAPYR",L1119)),"Imazetapyr",IF(ISNUMBER(SEARCH("VITAVAX",L1119)),"Carboxin",IF(ISNUMBER(SEARCH("CARBOXIN",L1119)),"Carboxin",IF(ISNUMBER(SEARCH("CONDAX",L1119)),"Imazetapyr",IF(ISNUMBER(SEARCH("CLETHODIM",L1119)),"Clethodim",IF(ISNUMBER(SEARCH("JACARE",L1119)),"2,4-D Acid",IF(ISNUMBER(SEARCH("LEOPARD",L1119)),"Picloram",IF(ISNUMBER(SEARCH("ZOXYSTROBIN",L1119)),"Azoxystrobin",IF(ISNUMBER(SEARCH("MANCOZEB",L1119)),"Mancozeb",IF(ISNUMBER(SEARCH("AZOXYS",L1119)),"Azoxystrobin",IF(ISNUMBER(SEARCH("FIPRON",L1119)),"Fipronil",IF(ISNUMBER(SEARCH("ACEF",L1119)),"Acephate",IF(ISNUMBER(SEARCH("ACETAMIPRID",L1119)),"Acetamiprid",IF(ISNUMBER(SEARCH("ALUMINIUM PHOSPHIDE",L1119)),"Aluminium Phosphide",IF(ISNUMBER(SEARCH("RANMAN",L1119)),"Cyazofamid",IF(ISNUMBER(SEARCH("BIFENTRINA",L1119)),"Bifenthrin","FIX IT!"))))))))))))))))</f>
        <v>Azoxystrobin</v>
      </c>
      <c r="Q1119" t="s">
        <v>3236</v>
      </c>
      <c r="R1119" t="s">
        <v>3237</v>
      </c>
      <c r="S1119">
        <f t="shared" si="65"/>
        <v>3.2407024888227896</v>
      </c>
      <c r="T1119" t="s">
        <v>3220</v>
      </c>
      <c r="U1119" t="s">
        <v>3215</v>
      </c>
      <c r="V1119" t="s">
        <v>3198</v>
      </c>
    </row>
    <row r="1120" spans="1:22" ht="22" customHeight="1" x14ac:dyDescent="0.3">
      <c r="A1120" s="5">
        <v>43435</v>
      </c>
      <c r="B1120" s="16" t="str">
        <f t="shared" si="63"/>
        <v>December, 2018</v>
      </c>
      <c r="C1120" s="16" t="str">
        <f t="shared" si="64"/>
        <v>December, 2018´</v>
      </c>
      <c r="D1120" s="6" t="s">
        <v>107</v>
      </c>
      <c r="E1120" s="11" t="s">
        <v>3319</v>
      </c>
      <c r="F1120" s="6" t="s">
        <v>56</v>
      </c>
      <c r="G1120" s="6" t="s">
        <v>108</v>
      </c>
      <c r="H1120" s="6" t="s">
        <v>133</v>
      </c>
      <c r="I1120" s="6" t="s">
        <v>45</v>
      </c>
      <c r="J1120" s="6" t="s">
        <v>34</v>
      </c>
      <c r="K1120" s="6" t="s">
        <v>345</v>
      </c>
      <c r="L1120" s="6" t="s">
        <v>1325</v>
      </c>
      <c r="M1120" s="7">
        <v>12620</v>
      </c>
      <c r="N1120" s="7">
        <v>12.62</v>
      </c>
      <c r="O1120" s="7">
        <v>267000</v>
      </c>
      <c r="P1120" t="str">
        <f>IF(ISNUMBER(SEARCH("IMAZETAPYR",L1120)),"Imazetapyr",IF(ISNUMBER(SEARCH("VITAVAX",L1120)),"Carboxin",IF(ISNUMBER(SEARCH("CARBOXIN",L1120)),"Carboxin",IF(ISNUMBER(SEARCH("CONDAX",L1120)),"Imazetapyr",IF(ISNUMBER(SEARCH("CLETHODIM",L1120)),"Clethodim",IF(ISNUMBER(SEARCH("JACARE",L1120)),"2,4-D Acid",IF(ISNUMBER(SEARCH("LEOPARD",L1120)),"Picloram",IF(ISNUMBER(SEARCH("ZOXYSTROBIN",L1120)),"Azoxystrobin",IF(ISNUMBER(SEARCH("MANCOZEB",L1120)),"Mancozeb",IF(ISNUMBER(SEARCH("AZOXYS",L1120)),"Azoxystrobin",IF(ISNUMBER(SEARCH("FIPRON",L1120)),"Fipronil",IF(ISNUMBER(SEARCH("ACEF",L1120)),"Acephate",IF(ISNUMBER(SEARCH("ACETAMIPRID",L1120)),"Acetamiprid",IF(ISNUMBER(SEARCH("ALUMINIUM PHOSPHIDE",L1120)),"Aluminium Phosphide",IF(ISNUMBER(SEARCH("RANMAN",L1120)),"Cyazofamid",IF(ISNUMBER(SEARCH("BIFENTRINA",L1120)),"Bifenthrin","FIX IT!"))))))))))))))))</f>
        <v>Aluminium Phosphide</v>
      </c>
      <c r="Q1120" t="s">
        <v>3235</v>
      </c>
      <c r="R1120" t="s">
        <v>3216</v>
      </c>
      <c r="S1120">
        <f t="shared" si="65"/>
        <v>21.156893819334389</v>
      </c>
      <c r="T1120" t="s">
        <v>3252</v>
      </c>
      <c r="U1120" t="s">
        <v>3287</v>
      </c>
      <c r="V1120" t="s">
        <v>3243</v>
      </c>
    </row>
    <row r="1121" spans="1:22" ht="22" customHeight="1" x14ac:dyDescent="0.3">
      <c r="A1121" s="2">
        <v>43435</v>
      </c>
      <c r="B1121" s="16" t="str">
        <f t="shared" si="63"/>
        <v>December, 2018</v>
      </c>
      <c r="C1121" s="16" t="str">
        <f t="shared" si="64"/>
        <v>December, 2018´</v>
      </c>
      <c r="D1121" s="3" t="s">
        <v>31</v>
      </c>
      <c r="E1121" s="11" t="s">
        <v>3319</v>
      </c>
      <c r="F1121" s="3" t="s">
        <v>32</v>
      </c>
      <c r="G1121" s="3" t="s">
        <v>200</v>
      </c>
      <c r="H1121" s="3" t="s">
        <v>133</v>
      </c>
      <c r="I1121" s="3" t="s">
        <v>45</v>
      </c>
      <c r="J1121" s="3" t="s">
        <v>34</v>
      </c>
      <c r="K1121" s="3" t="s">
        <v>203</v>
      </c>
      <c r="L1121" s="3" t="s">
        <v>1331</v>
      </c>
      <c r="M1121" s="4">
        <v>157149.99</v>
      </c>
      <c r="N1121" s="4">
        <v>157.15</v>
      </c>
      <c r="O1121" s="4">
        <v>3327000</v>
      </c>
      <c r="P1121" t="str">
        <f>IF(ISNUMBER(SEARCH("BROWSER",L1121)),"Picloran",IF(ISNUMBER(SEARCH("NAVIGATOR",L1121)),"Picloran",IF(ISNUMBER(SEARCH("BIOZYME",L1121)),"Mineral Fertilizer",IF(ISNUMBER(SEARCH("K-FOL",L1121)),"Calcium Citrate",IF(ISNUMBER(SEARCH("FOLTRON",L1121)),"NPK Fertilizer",IF(ISNUMBER(SEARCH("CYHALOTHRI",L1121)),"Cyhalothrin",IF(ISNUMBER(SEARCH("ACEFATO",L1121)),"Acephate",IF(ISNUMBER(SEARCH("ACEPHATE",L1121)),"Acephate",IF(ISNUMBER(SEARCH("MICROTHIOL",L1121)),"Sulfur",IF(ISNUMBER(SEARCH("PROPICONAZOLE",L1121)),"Propiconazole",IF(ISNUMBER(SEARCH("METHOMYL",L1121)),"Methomyl",IF(ISNUMBER(SEARCH("IMIDACLOPRID",L1121)),"Imidacloprid",IF(ISNUMBER(SEARCH("ZONIC",L1121)),"Amicarbazone",IF(ISNUMBER(SEARCH("CRESCENDO",L1121)),"Triclopyr-Butyric",IF(ISNUMBER(SEARCH("IMAZETHAPYR",L1121)),"Imazethapyr",IF(ISNUMBER(SEARCH("TRICLOPYR",L1121)),"Triclopyr",IF(ISNUMBER(SEARCH("ISOPROPYLAMINE",L1121)),"Isopropylamine",IF(ISNUMBER(SEARCH("ABAMECTIM",L1121)),"Abamectin",IF(ISNUMBER(SEARCH("SPERTO",L1121)),"Bifenthrin","FIX IT!")))))))))))))))))))</f>
        <v>Acephate</v>
      </c>
      <c r="Q1121" t="s">
        <v>3230</v>
      </c>
      <c r="R1121" t="s">
        <v>3243</v>
      </c>
      <c r="S1121">
        <f t="shared" si="65"/>
        <v>21.170857217362855</v>
      </c>
      <c r="T1121" t="s">
        <v>3259</v>
      </c>
      <c r="U1121" t="s">
        <v>3230</v>
      </c>
      <c r="V1121" t="s">
        <v>3225</v>
      </c>
    </row>
    <row r="1122" spans="1:22" ht="22" customHeight="1" x14ac:dyDescent="0.3">
      <c r="A1122" s="5">
        <v>43435</v>
      </c>
      <c r="B1122" s="16" t="str">
        <f t="shared" si="63"/>
        <v>December, 2018</v>
      </c>
      <c r="C1122" s="16" t="str">
        <f t="shared" si="64"/>
        <v>December, 2018´</v>
      </c>
      <c r="D1122" s="6" t="s">
        <v>31</v>
      </c>
      <c r="E1122" s="11" t="s">
        <v>3319</v>
      </c>
      <c r="F1122" s="6" t="s">
        <v>32</v>
      </c>
      <c r="G1122" s="6" t="s">
        <v>200</v>
      </c>
      <c r="H1122" s="6" t="s">
        <v>133</v>
      </c>
      <c r="I1122" s="6" t="s">
        <v>45</v>
      </c>
      <c r="J1122" s="6" t="s">
        <v>34</v>
      </c>
      <c r="K1122" s="6" t="s">
        <v>145</v>
      </c>
      <c r="L1122" s="6" t="s">
        <v>1332</v>
      </c>
      <c r="M1122" s="7">
        <v>23280</v>
      </c>
      <c r="N1122" s="7">
        <v>23.28</v>
      </c>
      <c r="O1122" s="7">
        <v>493000</v>
      </c>
      <c r="P1122" t="str">
        <f>IF(ISNUMBER(SEARCH("BROWSER",L1122)),"Picloran",IF(ISNUMBER(SEARCH("NAVIGATOR",L1122)),"Picloran",IF(ISNUMBER(SEARCH("BIOZYME",L1122)),"Mineral Fertilizer",IF(ISNUMBER(SEARCH("K-FOL",L1122)),"Calcium Citrate",IF(ISNUMBER(SEARCH("FOLTRON",L1122)),"NPK Fertilizer",IF(ISNUMBER(SEARCH("CYHALOTHRI",L1122)),"Cyhalothrin",IF(ISNUMBER(SEARCH("ACEFATO",L1122)),"Acephate",IF(ISNUMBER(SEARCH("ACEPHATE",L1122)),"Acephate",IF(ISNUMBER(SEARCH("MICROTHIOL",L1122)),"Sulfur",IF(ISNUMBER(SEARCH("PROPICONAZOLE",L1122)),"Propiconazole",IF(ISNUMBER(SEARCH("METHOMYL",L1122)),"Methomyl",IF(ISNUMBER(SEARCH("IMIDACLOPRID",L1122)),"Imidacloprid",IF(ISNUMBER(SEARCH("ZONIC",L1122)),"Amicarbazone",IF(ISNUMBER(SEARCH("CRESCENDO",L1122)),"Triclopyr-Butyric",IF(ISNUMBER(SEARCH("IMAZETHAPYR",L1122)),"Imazethapyr",IF(ISNUMBER(SEARCH("TRICLOPYR",L1122)),"Triclopyr",IF(ISNUMBER(SEARCH("ISOPROPYLAMINE",L1122)),"Isopropylamine",IF(ISNUMBER(SEARCH("ABAMECTIM",L1122)),"Abamectin",IF(ISNUMBER(SEARCH("SPERTO",L1122)),"Bifenthrin","FIX IT!")))))))))))))))))))</f>
        <v>Bifenthrin</v>
      </c>
      <c r="Q1122" t="s">
        <v>3238</v>
      </c>
      <c r="R1122" t="s">
        <v>3243</v>
      </c>
      <c r="S1122">
        <f t="shared" si="65"/>
        <v>21.176975945017183</v>
      </c>
      <c r="T1122" t="s">
        <v>3292</v>
      </c>
      <c r="U1122" t="s">
        <v>3269</v>
      </c>
      <c r="V1122" t="s">
        <v>3216</v>
      </c>
    </row>
    <row r="1123" spans="1:22" ht="22" customHeight="1" x14ac:dyDescent="0.3">
      <c r="A1123" s="2">
        <v>43435</v>
      </c>
      <c r="B1123" s="16" t="str">
        <f t="shared" si="63"/>
        <v>December, 2018</v>
      </c>
      <c r="C1123" s="16" t="str">
        <f t="shared" si="64"/>
        <v>December, 2018´</v>
      </c>
      <c r="D1123" s="3" t="s">
        <v>31</v>
      </c>
      <c r="E1123" s="11" t="s">
        <v>3319</v>
      </c>
      <c r="F1123" s="3" t="s">
        <v>32</v>
      </c>
      <c r="G1123" s="3" t="s">
        <v>200</v>
      </c>
      <c r="H1123" s="3" t="s">
        <v>133</v>
      </c>
      <c r="I1123" s="3" t="s">
        <v>45</v>
      </c>
      <c r="J1123" s="3" t="s">
        <v>34</v>
      </c>
      <c r="K1123" s="3" t="s">
        <v>95</v>
      </c>
      <c r="L1123" s="3" t="s">
        <v>1333</v>
      </c>
      <c r="M1123" s="4">
        <v>21645</v>
      </c>
      <c r="N1123" s="4">
        <v>21.65</v>
      </c>
      <c r="O1123" s="4">
        <v>70200</v>
      </c>
      <c r="P1123" t="str">
        <f>IF(ISNUMBER(SEARCH("TRICLON",L1121)),"Triclopyr",IF(ISNUMBER(SEARCH("ABAMECTIN",L1121)),"Abamectin",IF(ISNUMBER(SEARCH("PERITO",L1121)),"Acephate",IF(ISNUMBER(SEARCH("GLUFOSINAT",L1121)),"Gluphosinate",IF(ISNUMBER(SEARCH("FIPRONIL",L1121)),"Fipronil",IF(ISNUMBER(SEARCH("ZARTAN",L1121)),"Metsulfuron-methyl",IF(ISNUMBER(SEARCH("DIFLUBENZURON",L1121)),"Diflubenzuron",IF(ISNUMBER(SEARCH("INICIATE",L1121)),"Fipronil",IF(ISNUMBER(SEARCH("STAGE",L1121)),"Clomazone",IF(ISNUMBER(SEARCH("CLOMAZON",L1121)),"Clomazone",IF(ISNUMBER(SEARCH("UNIMARK",L1121)),"Metribuzim",IF(ISNUMBER(SEARCH("ANCOSAR",L1121)),"Sodium hydrogen Methylarsonate","FIX IT!"))))))))))))</f>
        <v>Acephate</v>
      </c>
      <c r="Q1123" t="s">
        <v>3230</v>
      </c>
      <c r="R1123" t="s">
        <v>3243</v>
      </c>
      <c r="S1123">
        <f t="shared" si="65"/>
        <v>3.2432432432432434</v>
      </c>
      <c r="T1123" t="s">
        <v>3292</v>
      </c>
      <c r="U1123" t="s">
        <v>3269</v>
      </c>
      <c r="V1123" t="s">
        <v>3216</v>
      </c>
    </row>
    <row r="1124" spans="1:22" ht="22" customHeight="1" x14ac:dyDescent="0.3">
      <c r="A1124" s="5">
        <v>43435</v>
      </c>
      <c r="B1124" s="16" t="str">
        <f t="shared" si="63"/>
        <v>December, 2018</v>
      </c>
      <c r="C1124" s="16" t="str">
        <f t="shared" si="64"/>
        <v>December, 2018´</v>
      </c>
      <c r="D1124" s="6" t="s">
        <v>107</v>
      </c>
      <c r="E1124" s="11" t="s">
        <v>3319</v>
      </c>
      <c r="F1124" s="6" t="s">
        <v>56</v>
      </c>
      <c r="G1124" s="6" t="s">
        <v>108</v>
      </c>
      <c r="H1124" s="6" t="s">
        <v>133</v>
      </c>
      <c r="I1124" s="6" t="s">
        <v>45</v>
      </c>
      <c r="J1124" s="6" t="s">
        <v>34</v>
      </c>
      <c r="K1124" s="6" t="s">
        <v>145</v>
      </c>
      <c r="L1124" s="6" t="s">
        <v>1334</v>
      </c>
      <c r="M1124" s="7">
        <v>21875</v>
      </c>
      <c r="N1124" s="7">
        <v>21.88</v>
      </c>
      <c r="O1124" s="7">
        <v>463000</v>
      </c>
      <c r="P1124" t="str">
        <f>IF(ISNUMBER(SEARCH("BROWSER",L1124)),"Picloran",IF(ISNUMBER(SEARCH("NAVIGATOR",L1124)),"Picloran",IF(ISNUMBER(SEARCH("BIOZYME",L1124)),"Mineral Fertilizer",IF(ISNUMBER(SEARCH("K-FOL",L1124)),"Calcium Citrate",IF(ISNUMBER(SEARCH("FOLTRON",L1124)),"NPK Fertilizer",IF(ISNUMBER(SEARCH("CYHALOTHRI",L1124)),"Cyhalothrin",IF(ISNUMBER(SEARCH("ACEFATO",L1124)),"Acephate",IF(ISNUMBER(SEARCH("ACEPHATE",L1124)),"Acephate",IF(ISNUMBER(SEARCH("MICROTHIOL",L1124)),"Sulfur",IF(ISNUMBER(SEARCH("PROPICONAZOLE",L1124)),"Propiconazole",IF(ISNUMBER(SEARCH("METHOMYL",L1124)),"Methomyl",IF(ISNUMBER(SEARCH("IMIDACLOPRID",L1124)),"Imidacloprid",IF(ISNUMBER(SEARCH("ZONIC",L1124)),"Amicarbazone",IF(ISNUMBER(SEARCH("CRESCENDO",L1124)),"Triclopyr-Butyric",IF(ISNUMBER(SEARCH("IMAZETHAPYR",L1124)),"Imazethapyr",IF(ISNUMBER(SEARCH("TRICLOPYR",L1124)),"Triclopyr",IF(ISNUMBER(SEARCH("ISOPROPYLAMINE",L1124)),"Isopropylamine",IF(ISNUMBER(SEARCH("ABAMECTIM",L1124)),"Abamectin",IF(ISNUMBER(SEARCH("SPERTO",L1124)),"Bifenthrin","FIX IT!")))))))))))))))))))</f>
        <v>Cyhalothrin</v>
      </c>
      <c r="Q1124" t="s">
        <v>3248</v>
      </c>
      <c r="R1124" t="s">
        <v>3237</v>
      </c>
      <c r="S1124">
        <f t="shared" si="65"/>
        <v>21.165714285714287</v>
      </c>
      <c r="T1124" t="s">
        <v>3292</v>
      </c>
      <c r="U1124" t="s">
        <v>3269</v>
      </c>
      <c r="V1124" t="s">
        <v>3216</v>
      </c>
    </row>
    <row r="1125" spans="1:22" ht="22" customHeight="1" x14ac:dyDescent="0.3">
      <c r="A1125" s="2">
        <v>43435</v>
      </c>
      <c r="B1125" s="16" t="str">
        <f t="shared" si="63"/>
        <v>December, 2018</v>
      </c>
      <c r="C1125" s="16" t="str">
        <f t="shared" si="64"/>
        <v>December, 2018´</v>
      </c>
      <c r="D1125" s="3" t="s">
        <v>31</v>
      </c>
      <c r="E1125" s="11" t="s">
        <v>3319</v>
      </c>
      <c r="F1125" s="3" t="s">
        <v>56</v>
      </c>
      <c r="G1125" s="3" t="s">
        <v>200</v>
      </c>
      <c r="H1125" s="3" t="s">
        <v>133</v>
      </c>
      <c r="I1125" s="3" t="s">
        <v>45</v>
      </c>
      <c r="J1125" s="3" t="s">
        <v>34</v>
      </c>
      <c r="K1125" s="3" t="s">
        <v>95</v>
      </c>
      <c r="L1125" s="3" t="s">
        <v>1335</v>
      </c>
      <c r="M1125" s="4">
        <v>72618</v>
      </c>
      <c r="N1125" s="4">
        <v>72.62</v>
      </c>
      <c r="O1125" s="4">
        <v>235000</v>
      </c>
      <c r="P1125" t="str">
        <f>IF(ISNUMBER(SEARCH("2, 4 D",L1125)),"2,4-D Acid",IF(ISNUMBER(SEARCH("2,4 D",L1125)),"2,4-D Acid",IF(ISNUMBER(SEARCH("UNIZEB",L1125)),"Mancozeb",IF(ISNUMBER(SEARCH("PROPANIL",L1125)),"Propanyl","FIX IT!"))))</f>
        <v>Mancozeb</v>
      </c>
      <c r="Q1125" t="s">
        <v>3231</v>
      </c>
      <c r="R1125" t="s">
        <v>3242</v>
      </c>
      <c r="S1125">
        <f t="shared" si="65"/>
        <v>3.2361122586686495</v>
      </c>
      <c r="T1125" t="s">
        <v>3297</v>
      </c>
      <c r="U1125" t="s">
        <v>3281</v>
      </c>
      <c r="V1125" t="s">
        <v>3198</v>
      </c>
    </row>
    <row r="1126" spans="1:22" ht="22" customHeight="1" x14ac:dyDescent="0.3">
      <c r="A1126" s="5">
        <v>43435</v>
      </c>
      <c r="B1126" s="16" t="str">
        <f t="shared" si="63"/>
        <v>December, 2018</v>
      </c>
      <c r="C1126" s="16" t="str">
        <f t="shared" si="64"/>
        <v>December, 2018´</v>
      </c>
      <c r="D1126" s="6" t="s">
        <v>107</v>
      </c>
      <c r="E1126" s="11" t="s">
        <v>3319</v>
      </c>
      <c r="F1126" s="6" t="s">
        <v>32</v>
      </c>
      <c r="G1126" s="6" t="s">
        <v>108</v>
      </c>
      <c r="H1126" s="6" t="s">
        <v>133</v>
      </c>
      <c r="I1126" s="6" t="s">
        <v>45</v>
      </c>
      <c r="J1126" s="6" t="s">
        <v>34</v>
      </c>
      <c r="K1126" s="6" t="s">
        <v>145</v>
      </c>
      <c r="L1126" s="6" t="s">
        <v>1336</v>
      </c>
      <c r="M1126" s="7">
        <v>11040</v>
      </c>
      <c r="N1126" s="7">
        <v>11.04</v>
      </c>
      <c r="O1126" s="7">
        <v>234000</v>
      </c>
      <c r="P1126" t="str">
        <f>IF(ISNUMBER(SEARCH("BIORISK",L1126)),"Fertilizer",IF(ISNUMBER(SEARCH("DIFLUBENZURON",L1126)),"Diflubenzuron",IF(ISNUMBER(SEARCH("K-TIONIC",L1126)),"Fulvic Acids Fertilizers",IF(ISNUMBER(SEARCH("INICIATE",L1126)),"Fipronil",IF(ISNUMBER(SEARCH("FIPRONIL",L1126)),"Fipronil",IF(ISNUMBER(SEARCH("STAGE",L1126)),"Clomazone",IF(ISNUMBER(SEARCH("CLOMAZONE",L1126)),"Clomazone",IF(ISNUMBER(SEARCH("UNIMARK",L1126)),"Metribuzin",IF(ISNUMBER(SEARCH("RIBUZIN",L1126)),"Metribuzin",IF(ISNUMBER(SEARCH("UNITOP",L1126)),"Not Identified","FIX IT!"))))))))))</f>
        <v>Fipronil</v>
      </c>
      <c r="Q1126" t="s">
        <v>3261</v>
      </c>
      <c r="R1126" t="s">
        <v>3243</v>
      </c>
      <c r="S1126">
        <f t="shared" si="65"/>
        <v>21.195652173913043</v>
      </c>
      <c r="T1126" t="s">
        <v>3203</v>
      </c>
      <c r="U1126" t="s">
        <v>3246</v>
      </c>
      <c r="V1126" t="s">
        <v>3198</v>
      </c>
    </row>
    <row r="1127" spans="1:22" ht="22" customHeight="1" x14ac:dyDescent="0.3">
      <c r="A1127" s="2">
        <v>43432</v>
      </c>
      <c r="B1127" s="16" t="str">
        <f t="shared" si="63"/>
        <v>November, 2018</v>
      </c>
      <c r="C1127" s="16" t="str">
        <f t="shared" si="64"/>
        <v>November, 2018´</v>
      </c>
      <c r="D1127" s="3" t="s">
        <v>31</v>
      </c>
      <c r="E1127" s="11" t="s">
        <v>3319</v>
      </c>
      <c r="F1127" s="3" t="s">
        <v>56</v>
      </c>
      <c r="G1127" s="3" t="s">
        <v>230</v>
      </c>
      <c r="H1127" s="3" t="s">
        <v>113</v>
      </c>
      <c r="I1127" s="3" t="s">
        <v>45</v>
      </c>
      <c r="J1127" s="3" t="s">
        <v>34</v>
      </c>
      <c r="K1127" s="3" t="s">
        <v>232</v>
      </c>
      <c r="L1127" s="3" t="s">
        <v>1337</v>
      </c>
      <c r="M1127" s="4">
        <v>96240</v>
      </c>
      <c r="N1127" s="4">
        <v>96.24</v>
      </c>
      <c r="O1127" s="4">
        <v>141000</v>
      </c>
      <c r="P1127" t="s">
        <v>3273</v>
      </c>
      <c r="Q1127" t="s">
        <v>3274</v>
      </c>
      <c r="R1127" t="s">
        <v>3275</v>
      </c>
      <c r="S1127">
        <f t="shared" si="65"/>
        <v>1.4650872817955112</v>
      </c>
      <c r="T1127" t="s">
        <v>3259</v>
      </c>
      <c r="U1127" t="s">
        <v>3230</v>
      </c>
      <c r="V1127" t="s">
        <v>3225</v>
      </c>
    </row>
    <row r="1128" spans="1:22" ht="22" customHeight="1" x14ac:dyDescent="0.3">
      <c r="A1128" s="5">
        <v>43430</v>
      </c>
      <c r="B1128" s="16" t="str">
        <f t="shared" si="63"/>
        <v>November, 2018</v>
      </c>
      <c r="C1128" s="16" t="str">
        <f t="shared" si="64"/>
        <v>November, 2018´</v>
      </c>
      <c r="D1128" s="6" t="s">
        <v>31</v>
      </c>
      <c r="E1128" s="11" t="s">
        <v>3319</v>
      </c>
      <c r="F1128" s="6" t="s">
        <v>56</v>
      </c>
      <c r="G1128" s="6" t="s">
        <v>77</v>
      </c>
      <c r="H1128" s="6" t="s">
        <v>82</v>
      </c>
      <c r="I1128" s="6" t="s">
        <v>45</v>
      </c>
      <c r="J1128" s="6" t="s">
        <v>34</v>
      </c>
      <c r="K1128" s="6" t="s">
        <v>84</v>
      </c>
      <c r="L1128" s="6" t="s">
        <v>1338</v>
      </c>
      <c r="M1128" s="7">
        <v>87108</v>
      </c>
      <c r="N1128" s="7">
        <v>87.11</v>
      </c>
      <c r="O1128" s="7">
        <v>264000</v>
      </c>
      <c r="P1128" t="str">
        <f>IF(ISNUMBER(SEARCH("BROWSER",L1128)),"Picloran",IF(ISNUMBER(SEARCH("NAVIGATOR",L1128)),"Picloran",IF(ISNUMBER(SEARCH("BIOZYME",L1128)),"Mineral Fertilizer",IF(ISNUMBER(SEARCH("K-FOL",L1128)),"Calcium Citrate",IF(ISNUMBER(SEARCH("FOLTRON",L1128)),"NPK Fertilizer",IF(ISNUMBER(SEARCH("CYHALOTHRI",L1128)),"Cyhalothrin",IF(ISNUMBER(SEARCH("ACEFATO",L1128)),"Acephate",IF(ISNUMBER(SEARCH("ACEPHATE",L1128)),"Acephate",IF(ISNUMBER(SEARCH("MICROTHIOL",L1128)),"Sulfur",IF(ISNUMBER(SEARCH("PROPICONAZOLE",L1128)),"Propiconazole",IF(ISNUMBER(SEARCH("METHOMYL",L1128)),"Methomyl",IF(ISNUMBER(SEARCH("IMIDACLOPRID",L1128)),"Imidacloprid",IF(ISNUMBER(SEARCH("ZONIC",L1128)),"Amicarbazone",IF(ISNUMBER(SEARCH("CRESCENDO",L1128)),"Triclopyr-Butyric",IF(ISNUMBER(SEARCH("IMAZETHAPYR",L1128)),"Imazethapyr",IF(ISNUMBER(SEARCH("TRICLOPYR",L1128)),"Triclopyr",IF(ISNUMBER(SEARCH("ISOPROPYLAMINE",L1128)),"Isopropylamine",IF(ISNUMBER(SEARCH("ABAMECTIM",L1128)),"Abamectin",IF(ISNUMBER(SEARCH("SPERTO",L1128)),"Bifenthrin","FIX IT!")))))))))))))))))))</f>
        <v>Isopropylamine</v>
      </c>
      <c r="Q1128" t="s">
        <v>3269</v>
      </c>
      <c r="R1128" t="s">
        <v>3216</v>
      </c>
      <c r="S1128">
        <f t="shared" si="65"/>
        <v>3.0307204849152778</v>
      </c>
      <c r="T1128" t="s">
        <v>3206</v>
      </c>
      <c r="U1128" t="s">
        <v>3231</v>
      </c>
      <c r="V1128" t="s">
        <v>3242</v>
      </c>
    </row>
    <row r="1129" spans="1:22" ht="22" customHeight="1" x14ac:dyDescent="0.3">
      <c r="A1129" s="5">
        <v>43429</v>
      </c>
      <c r="B1129" s="16" t="str">
        <f t="shared" si="63"/>
        <v>November, 2018</v>
      </c>
      <c r="C1129" s="16" t="str">
        <f t="shared" si="64"/>
        <v>November, 2018´</v>
      </c>
      <c r="D1129" s="6" t="s">
        <v>31</v>
      </c>
      <c r="E1129" s="11" t="s">
        <v>3319</v>
      </c>
      <c r="F1129" s="6" t="s">
        <v>32</v>
      </c>
      <c r="G1129" s="6" t="s">
        <v>185</v>
      </c>
      <c r="H1129" s="6" t="s">
        <v>122</v>
      </c>
      <c r="I1129" s="6" t="s">
        <v>45</v>
      </c>
      <c r="J1129" s="6" t="s">
        <v>34</v>
      </c>
      <c r="K1129" s="6" t="s">
        <v>187</v>
      </c>
      <c r="L1129" s="6" t="s">
        <v>1348</v>
      </c>
      <c r="M1129" s="7">
        <v>6480</v>
      </c>
      <c r="N1129" s="7">
        <v>6.48</v>
      </c>
      <c r="O1129" s="7">
        <v>56500</v>
      </c>
      <c r="P1129" t="s">
        <v>3211</v>
      </c>
      <c r="Q1129" t="s">
        <v>3270</v>
      </c>
      <c r="R1129" t="s">
        <v>3198</v>
      </c>
      <c r="S1129">
        <f t="shared" si="65"/>
        <v>8.7191358024691361</v>
      </c>
      <c r="T1129" t="s">
        <v>3250</v>
      </c>
      <c r="U1129" t="s">
        <v>3248</v>
      </c>
      <c r="V1129" t="s">
        <v>3237</v>
      </c>
    </row>
    <row r="1130" spans="1:22" ht="22" customHeight="1" x14ac:dyDescent="0.3">
      <c r="A1130" s="2">
        <v>43429</v>
      </c>
      <c r="B1130" s="16" t="str">
        <f t="shared" si="63"/>
        <v>November, 2018</v>
      </c>
      <c r="C1130" s="16" t="str">
        <f t="shared" si="64"/>
        <v>November, 2018´</v>
      </c>
      <c r="D1130" s="3" t="s">
        <v>31</v>
      </c>
      <c r="E1130" s="11" t="s">
        <v>3319</v>
      </c>
      <c r="F1130" s="3" t="s">
        <v>32</v>
      </c>
      <c r="G1130" s="3" t="s">
        <v>185</v>
      </c>
      <c r="H1130" s="3" t="s">
        <v>122</v>
      </c>
      <c r="I1130" s="3" t="s">
        <v>45</v>
      </c>
      <c r="J1130" s="3" t="s">
        <v>34</v>
      </c>
      <c r="K1130" s="3" t="s">
        <v>187</v>
      </c>
      <c r="L1130" s="3" t="s">
        <v>1348</v>
      </c>
      <c r="M1130" s="4">
        <v>6480</v>
      </c>
      <c r="N1130" s="4">
        <v>6.48</v>
      </c>
      <c r="O1130" s="4">
        <v>56500</v>
      </c>
      <c r="P1130" t="s">
        <v>3211</v>
      </c>
      <c r="Q1130" t="s">
        <v>3270</v>
      </c>
      <c r="R1130" t="s">
        <v>3198</v>
      </c>
      <c r="S1130">
        <f t="shared" si="65"/>
        <v>8.7191358024691361</v>
      </c>
      <c r="T1130" t="s">
        <v>3200</v>
      </c>
      <c r="U1130" t="s">
        <v>3234</v>
      </c>
      <c r="V1130" t="s">
        <v>3225</v>
      </c>
    </row>
    <row r="1131" spans="1:22" ht="22" customHeight="1" x14ac:dyDescent="0.3">
      <c r="A1131" s="5">
        <v>43428</v>
      </c>
      <c r="B1131" s="16" t="str">
        <f t="shared" si="63"/>
        <v>November, 2018</v>
      </c>
      <c r="C1131" s="16" t="str">
        <f t="shared" si="64"/>
        <v>November, 2018´</v>
      </c>
      <c r="D1131" s="6" t="s">
        <v>31</v>
      </c>
      <c r="E1131" s="11" t="s">
        <v>3319</v>
      </c>
      <c r="F1131" s="6" t="s">
        <v>56</v>
      </c>
      <c r="G1131" s="6" t="s">
        <v>730</v>
      </c>
      <c r="H1131" s="6" t="s">
        <v>122</v>
      </c>
      <c r="I1131" s="6" t="s">
        <v>45</v>
      </c>
      <c r="J1131" s="6" t="s">
        <v>34</v>
      </c>
      <c r="K1131" s="6" t="s">
        <v>145</v>
      </c>
      <c r="L1131" s="6" t="s">
        <v>1349</v>
      </c>
      <c r="M1131" s="7">
        <v>14400</v>
      </c>
      <c r="N1131" s="7">
        <v>14.4</v>
      </c>
      <c r="O1131" s="7">
        <v>116000</v>
      </c>
      <c r="P1131" t="s">
        <v>3211</v>
      </c>
      <c r="Q1131" t="s">
        <v>3270</v>
      </c>
      <c r="R1131" t="s">
        <v>3198</v>
      </c>
      <c r="S1131">
        <f t="shared" si="65"/>
        <v>8.0555555555555554</v>
      </c>
      <c r="T1131" t="s">
        <v>3259</v>
      </c>
      <c r="U1131" t="s">
        <v>3230</v>
      </c>
      <c r="V1131" t="s">
        <v>3225</v>
      </c>
    </row>
    <row r="1132" spans="1:22" ht="22" customHeight="1" x14ac:dyDescent="0.3">
      <c r="A1132" s="2">
        <v>43428</v>
      </c>
      <c r="B1132" s="16" t="str">
        <f t="shared" si="63"/>
        <v>November, 2018</v>
      </c>
      <c r="C1132" s="16" t="str">
        <f t="shared" si="64"/>
        <v>November, 2018´</v>
      </c>
      <c r="D1132" s="3" t="s">
        <v>107</v>
      </c>
      <c r="E1132" s="11" t="s">
        <v>3319</v>
      </c>
      <c r="F1132" s="3" t="s">
        <v>56</v>
      </c>
      <c r="G1132" s="3" t="s">
        <v>108</v>
      </c>
      <c r="H1132" s="3" t="s">
        <v>133</v>
      </c>
      <c r="I1132" s="3" t="s">
        <v>45</v>
      </c>
      <c r="J1132" s="3" t="s">
        <v>34</v>
      </c>
      <c r="K1132" s="3" t="s">
        <v>345</v>
      </c>
      <c r="L1132" s="3" t="s">
        <v>1350</v>
      </c>
      <c r="M1132" s="4">
        <v>25360</v>
      </c>
      <c r="N1132" s="4">
        <v>25.36</v>
      </c>
      <c r="O1132" s="4">
        <v>625000</v>
      </c>
      <c r="P1132" t="s">
        <v>3211</v>
      </c>
      <c r="Q1132" t="s">
        <v>3270</v>
      </c>
      <c r="R1132" t="s">
        <v>3198</v>
      </c>
      <c r="S1132">
        <f t="shared" si="65"/>
        <v>24.645110410094638</v>
      </c>
      <c r="T1132" t="s">
        <v>3203</v>
      </c>
      <c r="U1132" t="s">
        <v>3246</v>
      </c>
      <c r="V1132" t="s">
        <v>3198</v>
      </c>
    </row>
    <row r="1133" spans="1:22" ht="22" customHeight="1" x14ac:dyDescent="0.3">
      <c r="A1133" s="5">
        <v>43428</v>
      </c>
      <c r="B1133" s="16" t="str">
        <f t="shared" si="63"/>
        <v>November, 2018</v>
      </c>
      <c r="C1133" s="16" t="str">
        <f t="shared" si="64"/>
        <v>November, 2018´</v>
      </c>
      <c r="D1133" s="6" t="s">
        <v>31</v>
      </c>
      <c r="E1133" s="11" t="s">
        <v>3319</v>
      </c>
      <c r="F1133" s="6" t="s">
        <v>32</v>
      </c>
      <c r="G1133" s="6" t="s">
        <v>200</v>
      </c>
      <c r="H1133" s="6" t="s">
        <v>133</v>
      </c>
      <c r="I1133" s="6" t="s">
        <v>45</v>
      </c>
      <c r="J1133" s="6" t="s">
        <v>34</v>
      </c>
      <c r="K1133" s="6" t="s">
        <v>95</v>
      </c>
      <c r="L1133" s="6" t="s">
        <v>1351</v>
      </c>
      <c r="M1133" s="7">
        <v>43290</v>
      </c>
      <c r="N1133" s="7">
        <v>43.29</v>
      </c>
      <c r="O1133" s="7">
        <v>147000</v>
      </c>
      <c r="P1133" t="str">
        <f>IF(ISNUMBER(SEARCH("THIRAM",L1133)),"Thiram",IF(ISNUMBER(SEARCH("TEBUCONAZOLE",L1133)),"Tebuconazole",IF(ISNUMBER(SEARCH("DIMETHYLAMINE",L1133)),"Dimethylamine",IF(ISNUMBER(SEARCH("TRINCA",L1133)),"Cyhalothrin",IF(ISNUMBER(SEARCH("CYHALOT",L1133)),"Cyhalothrin",IF(ISNUMBER(SEARCH("PICLORAM",L1133)),"Picloran",IF(ISNUMBER(SEARCH("PROPARGITE",L1133)),"Propargite",IF(ISNUMBER(SEARCH("OMEGA",L1133)),"Fertilizer",IF(ISNUMBER(SEARCH("ARTYS",L1133)),"Dimethylamine",IF(ISNUMBER(SEARCH("ORTHOCIDE",L1133)),"Captan","FIX IT!"))))))))))</f>
        <v>Tebuconazole</v>
      </c>
      <c r="Q1133" t="s">
        <v>3284</v>
      </c>
      <c r="R1133" t="s">
        <v>3242</v>
      </c>
      <c r="S1133">
        <f t="shared" si="65"/>
        <v>3.3957033957033955</v>
      </c>
      <c r="T1133" t="s">
        <v>3203</v>
      </c>
      <c r="U1133" t="s">
        <v>3246</v>
      </c>
      <c r="V1133" t="s">
        <v>3198</v>
      </c>
    </row>
    <row r="1134" spans="1:22" ht="22" customHeight="1" x14ac:dyDescent="0.3">
      <c r="A1134" s="2">
        <v>43428</v>
      </c>
      <c r="B1134" s="16" t="str">
        <f t="shared" si="63"/>
        <v>November, 2018</v>
      </c>
      <c r="C1134" s="16" t="str">
        <f t="shared" si="64"/>
        <v>November, 2018´</v>
      </c>
      <c r="D1134" s="3" t="s">
        <v>107</v>
      </c>
      <c r="E1134" s="11" t="s">
        <v>3319</v>
      </c>
      <c r="F1134" s="3" t="s">
        <v>56</v>
      </c>
      <c r="G1134" s="3" t="s">
        <v>108</v>
      </c>
      <c r="H1134" s="3" t="s">
        <v>122</v>
      </c>
      <c r="I1134" s="3" t="s">
        <v>45</v>
      </c>
      <c r="J1134" s="3" t="s">
        <v>34</v>
      </c>
      <c r="K1134" s="3" t="s">
        <v>318</v>
      </c>
      <c r="L1134" s="3" t="s">
        <v>1352</v>
      </c>
      <c r="M1134" s="4">
        <v>217080</v>
      </c>
      <c r="N1134" s="4">
        <v>217.08</v>
      </c>
      <c r="O1134" s="4">
        <v>963000</v>
      </c>
      <c r="P1134" t="str">
        <f>IF(ISNUMBER(SEARCH("GLIFOSATO",L1134)),"Glyphosate",IF(ISNUMBER(SEARCH("TRICLON",L1134)),"Triclopyr",IF(ISNUMBER(SEARCH("ABAMECTIN",L1134)),"Abamectin",IF(ISNUMBER(SEARCH("ANCOSAR",L1134)),"Sodium Hydrogen Methylarsonate",IF(ISNUMBER(SEARCH("PERITO",L1134)),"Acephate","FIX IT!")))))</f>
        <v>Glyphosate</v>
      </c>
      <c r="Q1134" t="s">
        <v>3218</v>
      </c>
      <c r="R1134" t="s">
        <v>3198</v>
      </c>
      <c r="S1134">
        <f t="shared" si="65"/>
        <v>4.436152570480929</v>
      </c>
      <c r="T1134" t="s">
        <v>3250</v>
      </c>
      <c r="U1134" t="s">
        <v>3248</v>
      </c>
      <c r="V1134" t="s">
        <v>3237</v>
      </c>
    </row>
    <row r="1135" spans="1:22" ht="22" customHeight="1" x14ac:dyDescent="0.3">
      <c r="A1135" s="5">
        <v>43428</v>
      </c>
      <c r="B1135" s="16" t="str">
        <f t="shared" si="63"/>
        <v>November, 2018</v>
      </c>
      <c r="C1135" s="16" t="str">
        <f t="shared" si="64"/>
        <v>November, 2018´</v>
      </c>
      <c r="D1135" s="6" t="s">
        <v>31</v>
      </c>
      <c r="E1135" s="11" t="s">
        <v>3319</v>
      </c>
      <c r="F1135" s="6" t="s">
        <v>56</v>
      </c>
      <c r="G1135" s="6" t="s">
        <v>200</v>
      </c>
      <c r="H1135" s="6" t="s">
        <v>133</v>
      </c>
      <c r="I1135" s="6" t="s">
        <v>45</v>
      </c>
      <c r="J1135" s="6" t="s">
        <v>34</v>
      </c>
      <c r="K1135" s="6" t="s">
        <v>95</v>
      </c>
      <c r="L1135" s="6" t="s">
        <v>1353</v>
      </c>
      <c r="M1135" s="7">
        <v>24192</v>
      </c>
      <c r="N1135" s="7">
        <v>24.19</v>
      </c>
      <c r="O1135" s="7">
        <v>82100</v>
      </c>
      <c r="P1135" t="str">
        <f>IF(ISNUMBER(SEARCH("IMAZETAPYR",L1135)),"Imazetapyr",IF(ISNUMBER(SEARCH("VITAVAX",L1135)),"Carboxin",IF(ISNUMBER(SEARCH("CARBOXIN",L1135)),"Carboxin",IF(ISNUMBER(SEARCH("CONDAX",L1135)),"Imazetapyr",IF(ISNUMBER(SEARCH("CLETHODIM",L1135)),"Clethodim",IF(ISNUMBER(SEARCH("JACARE",L1135)),"2,4-D Acid",IF(ISNUMBER(SEARCH("LEOPARD",L1135)),"Picloram",IF(ISNUMBER(SEARCH("ZOXYSTROBIN",L1135)),"Azoxystrobin",IF(ISNUMBER(SEARCH("MANCOZEB",L1135)),"Mancozeb",IF(ISNUMBER(SEARCH("AZOXYS",L1135)),"Azoxystrobin",IF(ISNUMBER(SEARCH("FIPRON",L1135)),"Fipronil",IF(ISNUMBER(SEARCH("ACEF",L1135)),"Acephate",IF(ISNUMBER(SEARCH("ACETAMIPRID",L1135)),"Acetamiprid",IF(ISNUMBER(SEARCH("ALUMINIUM PHOSPHIDE",L1135)),"Aluminium Phosphide",IF(ISNUMBER(SEARCH("RANMAN",L1135)),"Cyazofamid",IF(ISNUMBER(SEARCH("BIFENTRINA",L1135)),"Bifenthrin","FIX IT!"))))))))))))))))</f>
        <v>Azoxystrobin</v>
      </c>
      <c r="Q1135" t="s">
        <v>3236</v>
      </c>
      <c r="R1135" t="s">
        <v>3237</v>
      </c>
      <c r="S1135">
        <f t="shared" si="65"/>
        <v>3.3936838624338623</v>
      </c>
      <c r="T1135" t="s">
        <v>3259</v>
      </c>
      <c r="U1135" t="s">
        <v>3230</v>
      </c>
      <c r="V1135" t="s">
        <v>3225</v>
      </c>
    </row>
    <row r="1136" spans="1:22" ht="22" customHeight="1" x14ac:dyDescent="0.3">
      <c r="A1136" s="2">
        <v>43428</v>
      </c>
      <c r="B1136" s="16" t="str">
        <f t="shared" si="63"/>
        <v>November, 2018</v>
      </c>
      <c r="C1136" s="16" t="str">
        <f t="shared" si="64"/>
        <v>November, 2018´</v>
      </c>
      <c r="D1136" s="3" t="s">
        <v>31</v>
      </c>
      <c r="E1136" s="11" t="s">
        <v>3319</v>
      </c>
      <c r="F1136" s="3" t="s">
        <v>32</v>
      </c>
      <c r="G1136" s="3" t="s">
        <v>200</v>
      </c>
      <c r="H1136" s="3" t="s">
        <v>133</v>
      </c>
      <c r="I1136" s="3" t="s">
        <v>45</v>
      </c>
      <c r="J1136" s="3" t="s">
        <v>34</v>
      </c>
      <c r="K1136" s="3" t="s">
        <v>145</v>
      </c>
      <c r="L1136" s="3" t="s">
        <v>1354</v>
      </c>
      <c r="M1136" s="4">
        <v>23280</v>
      </c>
      <c r="N1136" s="4">
        <v>23.28</v>
      </c>
      <c r="O1136" s="4">
        <v>573000</v>
      </c>
      <c r="P1136" t="str">
        <f>IF(ISNUMBER(SEARCH("BROWSER",L1136)),"Picloran",IF(ISNUMBER(SEARCH("NAVIGATOR",L1136)),"Picloran",IF(ISNUMBER(SEARCH("BIOZYME",L1136)),"Mineral Fertilizer",IF(ISNUMBER(SEARCH("K-FOL",L1136)),"Calcium Citrate",IF(ISNUMBER(SEARCH("FOLTRON",L1136)),"NPK Fertilizer",IF(ISNUMBER(SEARCH("CYHALOTHRI",L1136)),"Cyhalothrin",IF(ISNUMBER(SEARCH("ACEFATO",L1136)),"Acephate",IF(ISNUMBER(SEARCH("ACEPHATE",L1136)),"Acephate",IF(ISNUMBER(SEARCH("MICROTHIOL",L1136)),"Sulfur",IF(ISNUMBER(SEARCH("PROPICONAZOLE",L1136)),"Propiconazole",IF(ISNUMBER(SEARCH("METHOMYL",L1136)),"Methomyl",IF(ISNUMBER(SEARCH("IMIDACLOPRID",L1136)),"Imidacloprid",IF(ISNUMBER(SEARCH("ZONIC",L1136)),"Amicarbazone",IF(ISNUMBER(SEARCH("CRESCENDO",L1136)),"Triclopyr-Butyric",IF(ISNUMBER(SEARCH("IMAZETHAPYR",L1136)),"Imazethapyr",IF(ISNUMBER(SEARCH("TRICLOPYR",L1136)),"Triclopyr",IF(ISNUMBER(SEARCH("ISOPROPYLAMINE",L1136)),"Isopropylamine",IF(ISNUMBER(SEARCH("ABAMECTIM",L1136)),"Abamectin",IF(ISNUMBER(SEARCH("SPERTO",L1136)),"Bifenthrin","FIX IT!")))))))))))))))))))</f>
        <v>Bifenthrin</v>
      </c>
      <c r="Q1136" t="s">
        <v>3238</v>
      </c>
      <c r="R1136" t="s">
        <v>3243</v>
      </c>
      <c r="S1136">
        <f t="shared" si="65"/>
        <v>24.61340206185567</v>
      </c>
      <c r="T1136" t="s">
        <v>3203</v>
      </c>
      <c r="U1136" t="s">
        <v>3246</v>
      </c>
      <c r="V1136" t="s">
        <v>3198</v>
      </c>
    </row>
    <row r="1137" spans="1:22" ht="22" customHeight="1" x14ac:dyDescent="0.3">
      <c r="A1137" s="5">
        <v>43428</v>
      </c>
      <c r="B1137" s="16" t="str">
        <f t="shared" si="63"/>
        <v>November, 2018</v>
      </c>
      <c r="C1137" s="16" t="str">
        <f t="shared" si="64"/>
        <v>November, 2018´</v>
      </c>
      <c r="D1137" s="6" t="s">
        <v>107</v>
      </c>
      <c r="E1137" s="11" t="s">
        <v>3319</v>
      </c>
      <c r="F1137" s="6" t="s">
        <v>56</v>
      </c>
      <c r="G1137" s="6" t="s">
        <v>108</v>
      </c>
      <c r="H1137" s="6" t="s">
        <v>133</v>
      </c>
      <c r="I1137" s="6" t="s">
        <v>45</v>
      </c>
      <c r="J1137" s="6" t="s">
        <v>34</v>
      </c>
      <c r="K1137" s="6" t="s">
        <v>1089</v>
      </c>
      <c r="L1137" s="6" t="s">
        <v>1208</v>
      </c>
      <c r="M1137" s="7">
        <v>96672</v>
      </c>
      <c r="N1137" s="7">
        <v>96.67</v>
      </c>
      <c r="O1137" s="7">
        <v>1275000</v>
      </c>
      <c r="P1137" t="str">
        <f>IF(ISNUMBER(SEARCH("BROWSER",L1137)),"Picloran",IF(ISNUMBER(SEARCH("NAVIGATOR",L1137)),"Picloran",IF(ISNUMBER(SEARCH("BIOZYME",L1137)),"Mineral Fertilizer",IF(ISNUMBER(SEARCH("K-FOL",L1137)),"Calcium Citrate",IF(ISNUMBER(SEARCH("FOLTRON",L1137)),"NPK Fertilizer",IF(ISNUMBER(SEARCH("CYHALOTHRI",L1137)),"Cyhalothrin",IF(ISNUMBER(SEARCH("ACEFATO",L1137)),"Acephate",IF(ISNUMBER(SEARCH("ACEPHATE",L1137)),"Acephate",IF(ISNUMBER(SEARCH("MICROTHIOL",L1137)),"Sulfur",IF(ISNUMBER(SEARCH("PROPICONAZOLE",L1137)),"Propiconazole",IF(ISNUMBER(SEARCH("METHOMYL",L1137)),"Methomyl",IF(ISNUMBER(SEARCH("IMIDACLOPRID",L1137)),"Imidacloprid",IF(ISNUMBER(SEARCH("ZONIC",L1137)),"Amicarbazone",IF(ISNUMBER(SEARCH("CRESCENDO",L1137)),"Triclopyr-Butyric",IF(ISNUMBER(SEARCH("IMAZETHAPYR",L1137)),"Imazethapyr",IF(ISNUMBER(SEARCH("TRICLOPYR",L1137)),"Triclopyr",IF(ISNUMBER(SEARCH("ISOPROPYLAMINE",L1137)),"Isopropylamine",IF(ISNUMBER(SEARCH("ABAMECTIM",L1137)),"Abamectin",IF(ISNUMBER(SEARCH("SPERTO",L1137)),"Bifenthrin","FIX IT!")))))))))))))))))))</f>
        <v>Acephate</v>
      </c>
      <c r="Q1137" t="s">
        <v>3230</v>
      </c>
      <c r="R1137" t="s">
        <v>3243</v>
      </c>
      <c r="S1137">
        <f t="shared" si="65"/>
        <v>13.188927507447865</v>
      </c>
      <c r="T1137" t="s">
        <v>3278</v>
      </c>
      <c r="U1137" t="s">
        <v>3215</v>
      </c>
      <c r="V1137" t="s">
        <v>3216</v>
      </c>
    </row>
    <row r="1138" spans="1:22" ht="22" customHeight="1" x14ac:dyDescent="0.3">
      <c r="A1138" s="2">
        <v>43428</v>
      </c>
      <c r="B1138" s="16" t="str">
        <f t="shared" si="63"/>
        <v>November, 2018</v>
      </c>
      <c r="C1138" s="16" t="str">
        <f t="shared" si="64"/>
        <v>November, 2018´</v>
      </c>
      <c r="D1138" s="3" t="s">
        <v>31</v>
      </c>
      <c r="E1138" s="11" t="s">
        <v>3319</v>
      </c>
      <c r="F1138" s="3" t="s">
        <v>32</v>
      </c>
      <c r="G1138" s="3" t="s">
        <v>200</v>
      </c>
      <c r="H1138" s="3" t="s">
        <v>133</v>
      </c>
      <c r="I1138" s="3" t="s">
        <v>45</v>
      </c>
      <c r="J1138" s="3" t="s">
        <v>34</v>
      </c>
      <c r="K1138" s="3" t="s">
        <v>187</v>
      </c>
      <c r="L1138" s="3" t="s">
        <v>1355</v>
      </c>
      <c r="M1138" s="4">
        <v>60840</v>
      </c>
      <c r="N1138" s="4">
        <v>60.84</v>
      </c>
      <c r="O1138" s="4">
        <v>379000</v>
      </c>
      <c r="P1138" t="str">
        <f>IF(ISNUMBER(SEARCH("BIORISK",L1138)),"Fertilizer",IF(ISNUMBER(SEARCH("DIFLUBENZURON",L1138)),"Diflubenzuron",IF(ISNUMBER(SEARCH("K-TIONIC",L1138)),"Fulvic Acids Fertilizers",IF(ISNUMBER(SEARCH("INICIATE",L1138)),"Fipronil",IF(ISNUMBER(SEARCH("FIPRONIL",L1138)),"Fipronil",IF(ISNUMBER(SEARCH("STAGE",L1138)),"Clomazone",IF(ISNUMBER(SEARCH("CLOMAZONE",L1138)),"Clomazone",IF(ISNUMBER(SEARCH("UNIMARK",L1138)),"Metribuzin",IF(ISNUMBER(SEARCH("RIBUZIN",L1138)),"Metribuzin",IF(ISNUMBER(SEARCH("UNITOP",L1138)),"Not Identified","FIX IT!"))))))))))</f>
        <v>Clomazone</v>
      </c>
      <c r="Q1138" t="s">
        <v>3246</v>
      </c>
      <c r="R1138" t="s">
        <v>3198</v>
      </c>
      <c r="S1138">
        <f t="shared" si="65"/>
        <v>6.2294543063773835</v>
      </c>
      <c r="T1138" t="s">
        <v>3226</v>
      </c>
      <c r="U1138" t="s">
        <v>3261</v>
      </c>
      <c r="V1138" t="s">
        <v>3243</v>
      </c>
    </row>
    <row r="1139" spans="1:22" ht="22" customHeight="1" x14ac:dyDescent="0.3">
      <c r="A1139" s="2">
        <v>43428</v>
      </c>
      <c r="B1139" s="16" t="str">
        <f t="shared" si="63"/>
        <v>November, 2018</v>
      </c>
      <c r="C1139" s="16" t="str">
        <f t="shared" si="64"/>
        <v>November, 2018´</v>
      </c>
      <c r="D1139" s="3" t="s">
        <v>107</v>
      </c>
      <c r="E1139" s="11" t="s">
        <v>3319</v>
      </c>
      <c r="F1139" s="3" t="s">
        <v>56</v>
      </c>
      <c r="G1139" s="3" t="s">
        <v>108</v>
      </c>
      <c r="H1139" s="3" t="s">
        <v>133</v>
      </c>
      <c r="I1139" s="3" t="s">
        <v>45</v>
      </c>
      <c r="J1139" s="3" t="s">
        <v>34</v>
      </c>
      <c r="K1139" s="3" t="s">
        <v>145</v>
      </c>
      <c r="L1139" s="3" t="s">
        <v>1357</v>
      </c>
      <c r="M1139" s="4">
        <v>43750</v>
      </c>
      <c r="N1139" s="4">
        <v>43.75</v>
      </c>
      <c r="O1139" s="4">
        <v>1078000</v>
      </c>
      <c r="P1139" t="str">
        <f>IF(ISNUMBER(SEARCH("BROWSER",L1139)),"Picloran",IF(ISNUMBER(SEARCH("NAVIGATOR",L1139)),"Picloran",IF(ISNUMBER(SEARCH("BIOZYME",L1139)),"Mineral Fertilizer",IF(ISNUMBER(SEARCH("K-FOL",L1139)),"Calcium Citrate",IF(ISNUMBER(SEARCH("FOLTRON",L1139)),"NPK Fertilizer",IF(ISNUMBER(SEARCH("CYHALOTHRI",L1139)),"Cyhalothrin",IF(ISNUMBER(SEARCH("ACEFATO",L1139)),"Acephate",IF(ISNUMBER(SEARCH("ACEPHATE",L1139)),"Acephate",IF(ISNUMBER(SEARCH("MICROTHIOL",L1139)),"Sulfur",IF(ISNUMBER(SEARCH("PROPICONAZOLE",L1139)),"Propiconazole",IF(ISNUMBER(SEARCH("METHOMYL",L1139)),"Methomyl",IF(ISNUMBER(SEARCH("IMIDACLOPRID",L1139)),"Imidacloprid",IF(ISNUMBER(SEARCH("ZONIC",L1139)),"Amicarbazone",IF(ISNUMBER(SEARCH("CRESCENDO",L1139)),"Triclopyr-Butyric",IF(ISNUMBER(SEARCH("IMAZETHAPYR",L1139)),"Imazethapyr",IF(ISNUMBER(SEARCH("TRICLOPYR",L1139)),"Triclopyr",IF(ISNUMBER(SEARCH("ISOPROPYLAMINE",L1139)),"Isopropylamine",IF(ISNUMBER(SEARCH("ABAMECTIM",L1139)),"Abamectin",IF(ISNUMBER(SEARCH("SPERTO",L1139)),"Bifenthrin","FIX IT!")))))))))))))))))))</f>
        <v>Cyhalothrin</v>
      </c>
      <c r="Q1139" t="s">
        <v>3248</v>
      </c>
      <c r="R1139" t="s">
        <v>3237</v>
      </c>
      <c r="S1139">
        <f t="shared" si="65"/>
        <v>24.64</v>
      </c>
      <c r="T1139" t="s">
        <v>3200</v>
      </c>
      <c r="U1139" t="s">
        <v>3234</v>
      </c>
      <c r="V1139" t="s">
        <v>3225</v>
      </c>
    </row>
    <row r="1140" spans="1:22" ht="22" customHeight="1" x14ac:dyDescent="0.3">
      <c r="A1140" s="5">
        <v>43428</v>
      </c>
      <c r="B1140" s="16" t="str">
        <f t="shared" si="63"/>
        <v>November, 2018</v>
      </c>
      <c r="C1140" s="16" t="str">
        <f t="shared" si="64"/>
        <v>November, 2018´</v>
      </c>
      <c r="D1140" s="6" t="s">
        <v>31</v>
      </c>
      <c r="E1140" s="11" t="s">
        <v>3319</v>
      </c>
      <c r="F1140" s="6" t="s">
        <v>56</v>
      </c>
      <c r="G1140" s="6" t="s">
        <v>200</v>
      </c>
      <c r="H1140" s="6" t="s">
        <v>133</v>
      </c>
      <c r="I1140" s="6" t="s">
        <v>45</v>
      </c>
      <c r="J1140" s="6" t="s">
        <v>34</v>
      </c>
      <c r="K1140" s="6" t="s">
        <v>95</v>
      </c>
      <c r="L1140" s="6" t="s">
        <v>1358</v>
      </c>
      <c r="M1140" s="7">
        <v>87801</v>
      </c>
      <c r="N1140" s="7">
        <v>87.8</v>
      </c>
      <c r="O1140" s="7">
        <v>298000</v>
      </c>
      <c r="P1140" t="str">
        <f>IF(ISNUMBER(SEARCH("IMAZETAPYR",L1140)),"Imazetapyr",IF(ISNUMBER(SEARCH("VITAVAX",L1140)),"Carboxin",IF(ISNUMBER(SEARCH("CARBOXIN",L1140)),"Carboxin",IF(ISNUMBER(SEARCH("CONDAX",L1140)),"Imazetapyr",IF(ISNUMBER(SEARCH("CLETHODIM",L1140)),"Clethodim",IF(ISNUMBER(SEARCH("JACARE",L1140)),"2,4-D Acid",IF(ISNUMBER(SEARCH("LEOPARD",L1140)),"Picloram",IF(ISNUMBER(SEARCH("ZOXYSTROBIN",L1140)),"Azoxystrobin",IF(ISNUMBER(SEARCH("MANCOZEB",L1140)),"Mancozeb",IF(ISNUMBER(SEARCH("AZOXYS",L1140)),"Azoxystrobin",IF(ISNUMBER(SEARCH("FIPRON",L1140)),"Fipronil",IF(ISNUMBER(SEARCH("ACEF",L1140)),"Acephate",IF(ISNUMBER(SEARCH("ACETAMIPRID",L1140)),"Acetamiprid",IF(ISNUMBER(SEARCH("ALUMINIUM PHOSPHIDE",L1140)),"Aluminium Phosphide",IF(ISNUMBER(SEARCH("RANMAN",L1140)),"Cyazofamid",IF(ISNUMBER(SEARCH("BIFENTRINA",L1140)),"Bifenthrin","FIX IT!"))))))))))))))))</f>
        <v>Azoxystrobin</v>
      </c>
      <c r="Q1140" t="s">
        <v>3236</v>
      </c>
      <c r="R1140" t="s">
        <v>3237</v>
      </c>
      <c r="S1140">
        <f t="shared" si="65"/>
        <v>3.3940387922688808</v>
      </c>
      <c r="T1140" t="s">
        <v>3250</v>
      </c>
      <c r="U1140" t="s">
        <v>3248</v>
      </c>
      <c r="V1140" t="s">
        <v>3237</v>
      </c>
    </row>
    <row r="1141" spans="1:22" ht="22" customHeight="1" x14ac:dyDescent="0.3">
      <c r="A1141" s="2">
        <v>43428</v>
      </c>
      <c r="B1141" s="16" t="str">
        <f t="shared" si="63"/>
        <v>November, 2018</v>
      </c>
      <c r="C1141" s="16" t="str">
        <f t="shared" si="64"/>
        <v>November, 2018´</v>
      </c>
      <c r="D1141" s="3" t="s">
        <v>31</v>
      </c>
      <c r="E1141" s="11" t="s">
        <v>3319</v>
      </c>
      <c r="F1141" s="3" t="s">
        <v>32</v>
      </c>
      <c r="G1141" s="3" t="s">
        <v>200</v>
      </c>
      <c r="H1141" s="3" t="s">
        <v>133</v>
      </c>
      <c r="I1141" s="3" t="s">
        <v>45</v>
      </c>
      <c r="J1141" s="3" t="s">
        <v>34</v>
      </c>
      <c r="K1141" s="3" t="s">
        <v>203</v>
      </c>
      <c r="L1141" s="3" t="s">
        <v>1359</v>
      </c>
      <c r="M1141" s="4">
        <v>45300</v>
      </c>
      <c r="N1141" s="4">
        <v>45.3</v>
      </c>
      <c r="O1141" s="4">
        <v>1116000</v>
      </c>
      <c r="P1141" t="str">
        <f>IF(ISNUMBER(SEARCH("BROWSER",L1141)),"Picloran",IF(ISNUMBER(SEARCH("NAVIGATOR",L1141)),"Picloran",IF(ISNUMBER(SEARCH("BIOZYME",L1141)),"Mineral Fertilizer",IF(ISNUMBER(SEARCH("K-FOL",L1141)),"Calcium Citrate",IF(ISNUMBER(SEARCH("FOLTRON",L1141)),"NPK Fertilizer",IF(ISNUMBER(SEARCH("CYHALOTHRI",L1141)),"Cyhalothrin",IF(ISNUMBER(SEARCH("ACEFATO",L1141)),"Acephate",IF(ISNUMBER(SEARCH("ACEPHATE",L1141)),"Acephate",IF(ISNUMBER(SEARCH("MICROTHIOL",L1141)),"Sulfur",IF(ISNUMBER(SEARCH("PROPICONAZOLE",L1141)),"Propiconazole",IF(ISNUMBER(SEARCH("METHOMYL",L1141)),"Methomyl",IF(ISNUMBER(SEARCH("IMIDACLOPRID",L1141)),"Imidacloprid",IF(ISNUMBER(SEARCH("ZONIC",L1141)),"Amicarbazone",IF(ISNUMBER(SEARCH("CRESCENDO",L1141)),"Triclopyr-Butyric",IF(ISNUMBER(SEARCH("IMAZETHAPYR",L1141)),"Imazethapyr",IF(ISNUMBER(SEARCH("TRICLOPYR",L1141)),"Triclopyr",IF(ISNUMBER(SEARCH("ISOPROPYLAMINE",L1141)),"Isopropylamine",IF(ISNUMBER(SEARCH("ABAMECTIM",L1141)),"Abamectin",IF(ISNUMBER(SEARCH("SPERTO",L1141)),"Bifenthrin","FIX IT!")))))))))))))))))))</f>
        <v>Acephate</v>
      </c>
      <c r="Q1141" t="s">
        <v>3230</v>
      </c>
      <c r="R1141" t="s">
        <v>3243</v>
      </c>
      <c r="S1141">
        <f t="shared" si="65"/>
        <v>24.635761589403973</v>
      </c>
      <c r="T1141" t="s">
        <v>3259</v>
      </c>
      <c r="U1141" t="s">
        <v>3230</v>
      </c>
      <c r="V1141" t="s">
        <v>3225</v>
      </c>
    </row>
    <row r="1142" spans="1:22" ht="22" customHeight="1" x14ac:dyDescent="0.3">
      <c r="A1142" s="5">
        <v>43427</v>
      </c>
      <c r="B1142" s="16" t="str">
        <f t="shared" si="63"/>
        <v>November, 2018</v>
      </c>
      <c r="C1142" s="16" t="str">
        <f t="shared" si="64"/>
        <v>November, 2018´</v>
      </c>
      <c r="D1142" s="6" t="s">
        <v>31</v>
      </c>
      <c r="E1142" s="11" t="s">
        <v>3319</v>
      </c>
      <c r="F1142" s="6" t="s">
        <v>32</v>
      </c>
      <c r="G1142" s="6" t="s">
        <v>131</v>
      </c>
      <c r="H1142" s="6" t="s">
        <v>210</v>
      </c>
      <c r="I1142" s="6" t="s">
        <v>45</v>
      </c>
      <c r="J1142" s="6" t="s">
        <v>34</v>
      </c>
      <c r="K1142" s="6" t="s">
        <v>145</v>
      </c>
      <c r="L1142" s="6" t="s">
        <v>1360</v>
      </c>
      <c r="M1142" s="7">
        <v>13752</v>
      </c>
      <c r="N1142" s="7">
        <v>13.75</v>
      </c>
      <c r="O1142" s="7">
        <v>339000</v>
      </c>
      <c r="P1142" t="str">
        <f>IF(ISNUMBER(SEARCH("BROWSER",L1142)),"Picloran",IF(ISNUMBER(SEARCH("NAVIGATOR",L1142)),"Picloran",IF(ISNUMBER(SEARCH("BIOZYME",L1142)),"Mineral Fertilizer",IF(ISNUMBER(SEARCH("K-FOL",L1142)),"Calcium Citrate",IF(ISNUMBER(SEARCH("FOLTRON",L1142)),"NPK Fertilizer",IF(ISNUMBER(SEARCH("CYHALOTHRI",L1142)),"Cyhalothrin",IF(ISNUMBER(SEARCH("ACEFATO",L1142)),"Acephate",IF(ISNUMBER(SEARCH("ACEPHATE",L1142)),"Acephate",IF(ISNUMBER(SEARCH("MICROTHIOL",L1142)),"Sulfur",IF(ISNUMBER(SEARCH("PROPICONAZOLE",L1142)),"Propiconazole",IF(ISNUMBER(SEARCH("METHOMYL",L1142)),"Methomyl",IF(ISNUMBER(SEARCH("IMIDACLOPRID",L1142)),"Imidacloprid",IF(ISNUMBER(SEARCH("ZONIC",L1142)),"Amicarbazone",IF(ISNUMBER(SEARCH("CRESCENDO",L1142)),"Triclopyr-Butyric",IF(ISNUMBER(SEARCH("IMAZETHAPYR",L1142)),"Imazethapyr",IF(ISNUMBER(SEARCH("TRICLOPYR",L1142)),"Triclopyr",IF(ISNUMBER(SEARCH("ISOPROPYLAMINE",L1142)),"Isopropylamine",IF(ISNUMBER(SEARCH("ABAMECTIM",L1142)),"Abamectin",IF(ISNUMBER(SEARCH("SPERTO",L1142)),"Bifenthrin","FIX IT!")))))))))))))))))))</f>
        <v>Cyhalothrin</v>
      </c>
      <c r="Q1142" t="s">
        <v>3248</v>
      </c>
      <c r="R1142" t="s">
        <v>3237</v>
      </c>
      <c r="S1142">
        <f t="shared" si="65"/>
        <v>24.650959860383946</v>
      </c>
      <c r="T1142" t="s">
        <v>3297</v>
      </c>
      <c r="U1142" t="s">
        <v>3281</v>
      </c>
      <c r="V1142" t="s">
        <v>3198</v>
      </c>
    </row>
    <row r="1143" spans="1:22" ht="22" customHeight="1" x14ac:dyDescent="0.3">
      <c r="A1143" s="2">
        <v>43427</v>
      </c>
      <c r="B1143" s="16" t="str">
        <f t="shared" si="63"/>
        <v>November, 2018</v>
      </c>
      <c r="C1143" s="16" t="str">
        <f t="shared" si="64"/>
        <v>November, 2018´</v>
      </c>
      <c r="D1143" s="3" t="s">
        <v>31</v>
      </c>
      <c r="E1143" s="11" t="s">
        <v>3319</v>
      </c>
      <c r="F1143" s="3" t="s">
        <v>32</v>
      </c>
      <c r="G1143" s="3" t="s">
        <v>131</v>
      </c>
      <c r="H1143" s="3" t="s">
        <v>210</v>
      </c>
      <c r="I1143" s="3" t="s">
        <v>45</v>
      </c>
      <c r="J1143" s="3" t="s">
        <v>34</v>
      </c>
      <c r="K1143" s="3" t="s">
        <v>145</v>
      </c>
      <c r="L1143" s="3" t="s">
        <v>1361</v>
      </c>
      <c r="M1143" s="4">
        <v>26100</v>
      </c>
      <c r="N1143" s="4">
        <v>26.1</v>
      </c>
      <c r="O1143" s="4">
        <v>643000</v>
      </c>
      <c r="P1143" t="str">
        <f>IF(ISNUMBER(SEARCH("IMAZETAPYR",L1143)),"Imazetapyr",IF(ISNUMBER(SEARCH("VITAVAX",L1143)),"Carboxin",IF(ISNUMBER(SEARCH("CARBOXIN",L1143)),"Carboxin",IF(ISNUMBER(SEARCH("CONDAX",L1143)),"Imazetapyr",IF(ISNUMBER(SEARCH("CLETHODIM",L1143)),"Clethodim",IF(ISNUMBER(SEARCH("JACARE",L1143)),"2,4-D Acid",IF(ISNUMBER(SEARCH("LEOPARD",L1143)),"Picloram",IF(ISNUMBER(SEARCH("ZOXYSTROBIN",L1143)),"Azoxystrobin",IF(ISNUMBER(SEARCH("MANCOZEB",L1143)),"Mancozeb",IF(ISNUMBER(SEARCH("AZOXYS",L1143)),"Azoxystrobin",IF(ISNUMBER(SEARCH("FIPRON",L1143)),"Fipronil",IF(ISNUMBER(SEARCH("ACEF",L1143)),"Acephate",IF(ISNUMBER(SEARCH("ACETAMIPRID",L1143)),"Acetamiprid",IF(ISNUMBER(SEARCH("ALUMINIUM PHOSPHIDE",L1143)),"Aluminium Phosphide",IF(ISNUMBER(SEARCH("RANMAN",L1143)),"Cyazofamid",IF(ISNUMBER(SEARCH("BIFENTRINA",L1143)),"Bifenthrin","FIX IT!"))))))))))))))))</f>
        <v>Acetamiprid</v>
      </c>
      <c r="Q1143" t="s">
        <v>3234</v>
      </c>
      <c r="R1143" t="s">
        <v>3243</v>
      </c>
      <c r="S1143">
        <f t="shared" si="65"/>
        <v>24.636015325670499</v>
      </c>
      <c r="T1143" t="s">
        <v>3250</v>
      </c>
      <c r="U1143" t="s">
        <v>3248</v>
      </c>
      <c r="V1143" t="s">
        <v>3237</v>
      </c>
    </row>
    <row r="1144" spans="1:22" ht="22" customHeight="1" x14ac:dyDescent="0.3">
      <c r="A1144" s="5">
        <v>43427</v>
      </c>
      <c r="B1144" s="16" t="str">
        <f t="shared" si="63"/>
        <v>November, 2018</v>
      </c>
      <c r="C1144" s="16" t="str">
        <f t="shared" si="64"/>
        <v>November, 2018´</v>
      </c>
      <c r="D1144" s="6" t="s">
        <v>107</v>
      </c>
      <c r="E1144" s="11" t="s">
        <v>3319</v>
      </c>
      <c r="F1144" s="6" t="s">
        <v>32</v>
      </c>
      <c r="G1144" s="6" t="s">
        <v>108</v>
      </c>
      <c r="H1144" s="6" t="s">
        <v>113</v>
      </c>
      <c r="I1144" s="6" t="s">
        <v>45</v>
      </c>
      <c r="J1144" s="6" t="s">
        <v>34</v>
      </c>
      <c r="K1144" s="6" t="s">
        <v>187</v>
      </c>
      <c r="L1144" s="6" t="s">
        <v>1362</v>
      </c>
      <c r="M1144" s="7">
        <v>14909</v>
      </c>
      <c r="N1144" s="7">
        <v>14.91</v>
      </c>
      <c r="O1144" s="7">
        <v>93000</v>
      </c>
      <c r="P1144" t="str">
        <f>IF(ISNUMBER(SEARCH("BIORISK",L1144)),"Fertilizer",IF(ISNUMBER(SEARCH("DIFLUBENZURON",L1144)),"Diflubenzuron",IF(ISNUMBER(SEARCH("K-TIONIC",L1144)),"Fulvic Acids Fertilizers",IF(ISNUMBER(SEARCH("INICIATE",L1144)),"Fipronil",IF(ISNUMBER(SEARCH("FIPRONIL",L1144)),"Fipronil",IF(ISNUMBER(SEARCH("STAGE",L1144)),"Clomazone",IF(ISNUMBER(SEARCH("CLOMAZONE",L1144)),"Clomazone",IF(ISNUMBER(SEARCH("UNIMARK",L1144)),"Metribuzin",IF(ISNUMBER(SEARCH("RIBUZIN",L1144)),"Metribuzin",IF(ISNUMBER(SEARCH("UNITOP",L1144)),"Not Identified","FIX IT!"))))))))))</f>
        <v>Clomazone</v>
      </c>
      <c r="Q1144" t="s">
        <v>3246</v>
      </c>
      <c r="R1144" t="s">
        <v>3198</v>
      </c>
      <c r="S1144">
        <f t="shared" si="65"/>
        <v>6.2378429136763032</v>
      </c>
      <c r="T1144" t="s">
        <v>3260</v>
      </c>
      <c r="U1144" t="s">
        <v>3215</v>
      </c>
      <c r="V1144" t="s">
        <v>3216</v>
      </c>
    </row>
    <row r="1145" spans="1:22" ht="22" customHeight="1" x14ac:dyDescent="0.3">
      <c r="A1145" s="2">
        <v>43427</v>
      </c>
      <c r="B1145" s="16" t="str">
        <f t="shared" si="63"/>
        <v>November, 2018</v>
      </c>
      <c r="C1145" s="16" t="str">
        <f t="shared" si="64"/>
        <v>November, 2018´</v>
      </c>
      <c r="D1145" s="3" t="s">
        <v>31</v>
      </c>
      <c r="E1145" s="11" t="s">
        <v>3319</v>
      </c>
      <c r="F1145" s="3" t="s">
        <v>32</v>
      </c>
      <c r="G1145" s="3" t="s">
        <v>131</v>
      </c>
      <c r="H1145" s="3" t="s">
        <v>210</v>
      </c>
      <c r="I1145" s="3" t="s">
        <v>45</v>
      </c>
      <c r="J1145" s="3" t="s">
        <v>34</v>
      </c>
      <c r="K1145" s="3" t="s">
        <v>145</v>
      </c>
      <c r="L1145" s="3" t="s">
        <v>1363</v>
      </c>
      <c r="M1145" s="4">
        <v>8700</v>
      </c>
      <c r="N1145" s="4">
        <v>8.6999999999999993</v>
      </c>
      <c r="O1145" s="4">
        <v>214000</v>
      </c>
      <c r="P1145" t="str">
        <f>IF(ISNUMBER(SEARCH("IMAZETAPYR",L1145)),"Imazetapyr",IF(ISNUMBER(SEARCH("VITAVAX",L1145)),"Carboxin",IF(ISNUMBER(SEARCH("CARBOXIN",L1145)),"Carboxin",IF(ISNUMBER(SEARCH("CONDAX",L1145)),"Imazetapyr",IF(ISNUMBER(SEARCH("CLETHODIM",L1145)),"Clethodim",IF(ISNUMBER(SEARCH("JACARE",L1145)),"2,4-D Acid",IF(ISNUMBER(SEARCH("LEOPARD",L1145)),"Picloram",IF(ISNUMBER(SEARCH("ZOXYSTROBIN",L1145)),"Azoxystrobin",IF(ISNUMBER(SEARCH("MANCOZEB",L1145)),"Mancozeb",IF(ISNUMBER(SEARCH("AZOXYS",L1145)),"Azoxystrobin",IF(ISNUMBER(SEARCH("FIPRON",L1145)),"Fipronil",IF(ISNUMBER(SEARCH("ACEF",L1145)),"Acephate",IF(ISNUMBER(SEARCH("ACETAMIPRID",L1145)),"Acetamiprid",IF(ISNUMBER(SEARCH("ALUMINIUM PHOSPHIDE",L1145)),"Aluminium Phosphide",IF(ISNUMBER(SEARCH("RANMAN",L1145)),"Cyazofamid",IF(ISNUMBER(SEARCH("BIFENTRINA",L1145)),"Bifenthrin","FIX IT!"))))))))))))))))</f>
        <v>Acetamiprid</v>
      </c>
      <c r="Q1145" t="s">
        <v>3234</v>
      </c>
      <c r="R1145" t="s">
        <v>3243</v>
      </c>
      <c r="S1145">
        <f t="shared" si="65"/>
        <v>24.597701149425287</v>
      </c>
      <c r="T1145" t="s">
        <v>3222</v>
      </c>
      <c r="U1145" t="s">
        <v>3215</v>
      </c>
      <c r="V1145" t="s">
        <v>3225</v>
      </c>
    </row>
    <row r="1146" spans="1:22" ht="22" customHeight="1" x14ac:dyDescent="0.3">
      <c r="A1146" s="5">
        <v>43427</v>
      </c>
      <c r="B1146" s="16" t="str">
        <f t="shared" si="63"/>
        <v>November, 2018</v>
      </c>
      <c r="C1146" s="16" t="str">
        <f t="shared" si="64"/>
        <v>November, 2018´</v>
      </c>
      <c r="D1146" s="6" t="s">
        <v>31</v>
      </c>
      <c r="E1146" s="11" t="s">
        <v>3319</v>
      </c>
      <c r="F1146" s="6" t="s">
        <v>32</v>
      </c>
      <c r="G1146" s="6" t="s">
        <v>131</v>
      </c>
      <c r="H1146" s="6" t="s">
        <v>210</v>
      </c>
      <c r="I1146" s="6" t="s">
        <v>45</v>
      </c>
      <c r="J1146" s="6" t="s">
        <v>34</v>
      </c>
      <c r="K1146" s="6" t="s">
        <v>145</v>
      </c>
      <c r="L1146" s="6" t="s">
        <v>1364</v>
      </c>
      <c r="M1146" s="7">
        <v>8100</v>
      </c>
      <c r="N1146" s="7">
        <v>8.1</v>
      </c>
      <c r="O1146" s="7">
        <v>200000</v>
      </c>
      <c r="P1146" t="str">
        <f>IF(ISNUMBER(SEARCH("TRICLON",L1144)),"Triclopyr",IF(ISNUMBER(SEARCH("ABAMECTIN",L1144)),"Abamectin",IF(ISNUMBER(SEARCH("PERITO",L1144)),"Acephate",IF(ISNUMBER(SEARCH("GLUFOSINAT",L1144)),"Gluphosinate",IF(ISNUMBER(SEARCH("FIPRONIL",L1144)),"Fipronil",IF(ISNUMBER(SEARCH("ZARTAN",L1144)),"Metsulfuron-methyl",IF(ISNUMBER(SEARCH("DIFLUBENZURON",L1144)),"Diflubenzuron",IF(ISNUMBER(SEARCH("INICIATE",L1144)),"Fipronil",IF(ISNUMBER(SEARCH("STAGE",L1144)),"Clomazone",IF(ISNUMBER(SEARCH("CLOMAZON",L1144)),"Clomazone",IF(ISNUMBER(SEARCH("UNIMARK",L1144)),"Metribuzim",IF(ISNUMBER(SEARCH("ANCOSAR",L1144)),"Sodium hydrogen Methylarsonate","FIX IT!"))))))))))))</f>
        <v>Clomazone</v>
      </c>
      <c r="Q1146" t="s">
        <v>3246</v>
      </c>
      <c r="R1146" t="s">
        <v>3198</v>
      </c>
      <c r="S1146">
        <f t="shared" si="65"/>
        <v>24.691358024691358</v>
      </c>
      <c r="T1146" t="s">
        <v>3259</v>
      </c>
      <c r="U1146" t="s">
        <v>3230</v>
      </c>
      <c r="V1146" t="s">
        <v>3225</v>
      </c>
    </row>
    <row r="1147" spans="1:22" ht="22" customHeight="1" x14ac:dyDescent="0.3">
      <c r="A1147" s="2">
        <v>43427</v>
      </c>
      <c r="B1147" s="16" t="str">
        <f t="shared" si="63"/>
        <v>November, 2018</v>
      </c>
      <c r="C1147" s="16" t="str">
        <f t="shared" si="64"/>
        <v>November, 2018´</v>
      </c>
      <c r="D1147" s="3" t="s">
        <v>31</v>
      </c>
      <c r="E1147" s="11" t="s">
        <v>3319</v>
      </c>
      <c r="F1147" s="3" t="s">
        <v>32</v>
      </c>
      <c r="G1147" s="3" t="s">
        <v>131</v>
      </c>
      <c r="H1147" s="3" t="s">
        <v>210</v>
      </c>
      <c r="I1147" s="3" t="s">
        <v>45</v>
      </c>
      <c r="J1147" s="3" t="s">
        <v>34</v>
      </c>
      <c r="K1147" s="3" t="s">
        <v>145</v>
      </c>
      <c r="L1147" s="3" t="s">
        <v>1365</v>
      </c>
      <c r="M1147" s="4">
        <v>26100</v>
      </c>
      <c r="N1147" s="4">
        <v>26.1</v>
      </c>
      <c r="O1147" s="4">
        <v>643000</v>
      </c>
      <c r="P1147" t="str">
        <f>IF(ISNUMBER(SEARCH("IMAZETAPYR",L1147)),"Imazetapyr",IF(ISNUMBER(SEARCH("VITAVAX",L1147)),"Carboxin",IF(ISNUMBER(SEARCH("CARBOXIN",L1147)),"Carboxin",IF(ISNUMBER(SEARCH("CONDAX",L1147)),"Imazetapyr",IF(ISNUMBER(SEARCH("CLETHODIM",L1147)),"Clethodim",IF(ISNUMBER(SEARCH("JACARE",L1147)),"2,4-D Acid",IF(ISNUMBER(SEARCH("LEOPARD",L1147)),"Picloram",IF(ISNUMBER(SEARCH("ZOXYSTROBIN",L1147)),"Azoxystrobin",IF(ISNUMBER(SEARCH("MANCOZEB",L1147)),"Mancozeb",IF(ISNUMBER(SEARCH("AZOXYS",L1147)),"Azoxystrobin",IF(ISNUMBER(SEARCH("FIPRON",L1147)),"Fipronil",IF(ISNUMBER(SEARCH("ACEF",L1147)),"Acephate",IF(ISNUMBER(SEARCH("ACETAMIPRID",L1147)),"Acetamiprid",IF(ISNUMBER(SEARCH("ALUMINIUM PHOSPHIDE",L1147)),"Aluminium Phosphide",IF(ISNUMBER(SEARCH("RANMAN",L1147)),"Cyazofamid",IF(ISNUMBER(SEARCH("BIFENTRINA",L1147)),"Bifenthrin","FIX IT!"))))))))))))))))</f>
        <v>Acetamiprid</v>
      </c>
      <c r="Q1147" t="s">
        <v>3234</v>
      </c>
      <c r="R1147" t="s">
        <v>3243</v>
      </c>
      <c r="S1147">
        <f t="shared" si="65"/>
        <v>24.636015325670499</v>
      </c>
      <c r="T1147" t="s">
        <v>3278</v>
      </c>
      <c r="U1147" t="s">
        <v>3215</v>
      </c>
      <c r="V1147" t="s">
        <v>3216</v>
      </c>
    </row>
    <row r="1148" spans="1:22" ht="22" customHeight="1" x14ac:dyDescent="0.3">
      <c r="A1148" s="5">
        <v>43427</v>
      </c>
      <c r="B1148" s="16" t="str">
        <f t="shared" si="63"/>
        <v>November, 2018</v>
      </c>
      <c r="C1148" s="16" t="str">
        <f t="shared" si="64"/>
        <v>November, 2018´</v>
      </c>
      <c r="D1148" s="6" t="s">
        <v>31</v>
      </c>
      <c r="E1148" s="11" t="s">
        <v>3319</v>
      </c>
      <c r="F1148" s="6" t="s">
        <v>32</v>
      </c>
      <c r="G1148" s="6" t="s">
        <v>131</v>
      </c>
      <c r="H1148" s="6" t="s">
        <v>210</v>
      </c>
      <c r="I1148" s="6" t="s">
        <v>45</v>
      </c>
      <c r="J1148" s="6" t="s">
        <v>34</v>
      </c>
      <c r="K1148" s="6" t="s">
        <v>145</v>
      </c>
      <c r="L1148" s="6" t="s">
        <v>1366</v>
      </c>
      <c r="M1148" s="7">
        <v>14420</v>
      </c>
      <c r="N1148" s="7">
        <v>14.42</v>
      </c>
      <c r="O1148" s="7">
        <v>355000</v>
      </c>
      <c r="P1148" t="str">
        <f>IF(ISNUMBER(SEARCH("BROWSER",L1148)),"Picloran",IF(ISNUMBER(SEARCH("NAVIGATOR",L1148)),"Picloran",IF(ISNUMBER(SEARCH("BIOZYME",L1148)),"Mineral Fertilizer",IF(ISNUMBER(SEARCH("K-FOL",L1148)),"Calcium Citrate",IF(ISNUMBER(SEARCH("FOLTRON",L1148)),"NPK Fertilizer",IF(ISNUMBER(SEARCH("CYHALOTHRI",L1148)),"Cyhalothrin",IF(ISNUMBER(SEARCH("ACEFATO",L1148)),"Acephate",IF(ISNUMBER(SEARCH("ACEPHATE",L1148)),"Acephate",IF(ISNUMBER(SEARCH("MICROTHIOL",L1148)),"Sulfur",IF(ISNUMBER(SEARCH("PROPICONAZOLE",L1148)),"Propiconazole",IF(ISNUMBER(SEARCH("METHOMYL",L1148)),"Methomyl",IF(ISNUMBER(SEARCH("IMIDACLOPRID",L1148)),"Imidacloprid",IF(ISNUMBER(SEARCH("ZONIC",L1148)),"Amicarbazone",IF(ISNUMBER(SEARCH("CRESCENDO",L1148)),"Triclopyr-Butyric",IF(ISNUMBER(SEARCH("IMAZETHAPYR",L1148)),"Imazethapyr",IF(ISNUMBER(SEARCH("TRICLOPYR",L1148)),"Triclopyr",IF(ISNUMBER(SEARCH("ISOPROPYLAMINE",L1148)),"Isopropylamine",IF(ISNUMBER(SEARCH("ABAMECTIM",L1148)),"Abamectin",IF(ISNUMBER(SEARCH("SPERTO",L1148)),"Bifenthrin","FIX IT!")))))))))))))))))))</f>
        <v>Cyhalothrin</v>
      </c>
      <c r="Q1148" t="s">
        <v>3248</v>
      </c>
      <c r="R1148" t="s">
        <v>3237</v>
      </c>
      <c r="S1148">
        <f t="shared" si="65"/>
        <v>24.618585298196948</v>
      </c>
      <c r="T1148" t="s">
        <v>3200</v>
      </c>
      <c r="U1148" t="s">
        <v>3234</v>
      </c>
      <c r="V1148" t="s">
        <v>3225</v>
      </c>
    </row>
    <row r="1149" spans="1:22" ht="22" customHeight="1" x14ac:dyDescent="0.3">
      <c r="A1149" s="2">
        <v>43423</v>
      </c>
      <c r="B1149" s="16" t="str">
        <f t="shared" si="63"/>
        <v>November, 2018</v>
      </c>
      <c r="C1149" s="16" t="str">
        <f t="shared" si="64"/>
        <v>November, 2018´</v>
      </c>
      <c r="D1149" s="3" t="s">
        <v>31</v>
      </c>
      <c r="E1149" s="11" t="s">
        <v>3319</v>
      </c>
      <c r="F1149" s="3" t="s">
        <v>56</v>
      </c>
      <c r="G1149" s="3" t="s">
        <v>77</v>
      </c>
      <c r="H1149" s="3" t="s">
        <v>82</v>
      </c>
      <c r="I1149" s="3" t="s">
        <v>45</v>
      </c>
      <c r="J1149" s="3" t="s">
        <v>34</v>
      </c>
      <c r="K1149" s="3" t="s">
        <v>84</v>
      </c>
      <c r="L1149" s="3" t="s">
        <v>1367</v>
      </c>
      <c r="M1149" s="4">
        <v>72692</v>
      </c>
      <c r="N1149" s="4">
        <v>72.69</v>
      </c>
      <c r="O1149" s="4">
        <v>221000</v>
      </c>
      <c r="P1149" t="str">
        <f>IF(ISNUMBER(SEARCH("BROWSER",L1149)),"Picloran",IF(ISNUMBER(SEARCH("NAVIGATOR",L1149)),"Picloran",IF(ISNUMBER(SEARCH("BIOZYME",L1149)),"Mineral Fertilizer",IF(ISNUMBER(SEARCH("K-FOL",L1149)),"Calcium Citrate",IF(ISNUMBER(SEARCH("FOLTRON",L1149)),"NPK Fertilizer",IF(ISNUMBER(SEARCH("CYHALOTHRI",L1149)),"Cyhalothrin",IF(ISNUMBER(SEARCH("ACEFATO",L1149)),"Acephate",IF(ISNUMBER(SEARCH("ACEPHATE",L1149)),"Acephate",IF(ISNUMBER(SEARCH("MICROTHIOL",L1149)),"Sulfur",IF(ISNUMBER(SEARCH("PROPICONAZOLE",L1149)),"Propiconazole",IF(ISNUMBER(SEARCH("METHOMYL",L1149)),"Methomyl",IF(ISNUMBER(SEARCH("IMIDACLOPRID",L1149)),"Imidacloprid",IF(ISNUMBER(SEARCH("ZONIC",L1149)),"Amicarbazone",IF(ISNUMBER(SEARCH("CRESCENDO",L1149)),"Triclopyr-Butyric",IF(ISNUMBER(SEARCH("IMAZETHAPYR",L1149)),"Imazethapyr",IF(ISNUMBER(SEARCH("TRICLOPYR",L1149)),"Triclopyr",IF(ISNUMBER(SEARCH("ISOPROPYLAMINE",L1149)),"Isopropylamine",IF(ISNUMBER(SEARCH("ABAMECTIM",L1149)),"Abamectin",IF(ISNUMBER(SEARCH("SPERTO",L1149)),"Bifenthrin","FIX IT!")))))))))))))))))))</f>
        <v>Isopropylamine</v>
      </c>
      <c r="Q1149" t="s">
        <v>3269</v>
      </c>
      <c r="R1149" t="s">
        <v>3216</v>
      </c>
      <c r="S1149">
        <f t="shared" si="65"/>
        <v>3.0402245088868103</v>
      </c>
      <c r="T1149" t="s">
        <v>3250</v>
      </c>
      <c r="U1149" t="s">
        <v>3248</v>
      </c>
      <c r="V1149" t="s">
        <v>3237</v>
      </c>
    </row>
    <row r="1150" spans="1:22" ht="22" customHeight="1" x14ac:dyDescent="0.3">
      <c r="A1150" s="2">
        <v>43423</v>
      </c>
      <c r="B1150" s="16" t="str">
        <f t="shared" si="63"/>
        <v>November, 2018</v>
      </c>
      <c r="C1150" s="16" t="str">
        <f t="shared" si="64"/>
        <v>November, 2018´</v>
      </c>
      <c r="D1150" s="3" t="s">
        <v>31</v>
      </c>
      <c r="E1150" s="11" t="s">
        <v>3319</v>
      </c>
      <c r="F1150" s="3" t="s">
        <v>56</v>
      </c>
      <c r="G1150" s="3" t="s">
        <v>77</v>
      </c>
      <c r="H1150" s="3" t="s">
        <v>82</v>
      </c>
      <c r="I1150" s="3" t="s">
        <v>45</v>
      </c>
      <c r="J1150" s="3" t="s">
        <v>34</v>
      </c>
      <c r="K1150" s="3" t="s">
        <v>84</v>
      </c>
      <c r="L1150" s="3" t="s">
        <v>1369</v>
      </c>
      <c r="M1150" s="4">
        <v>72512</v>
      </c>
      <c r="N1150" s="4">
        <v>72.510000000000005</v>
      </c>
      <c r="O1150" s="4">
        <v>220000</v>
      </c>
      <c r="P1150" t="str">
        <f>IF(ISNUMBER(SEARCH("BROWSER",L1150)),"Picloran",IF(ISNUMBER(SEARCH("NAVIGATOR",L1150)),"Picloran",IF(ISNUMBER(SEARCH("BIOZYME",L1150)),"Mineral Fertilizer",IF(ISNUMBER(SEARCH("K-FOL",L1150)),"Calcium Citrate",IF(ISNUMBER(SEARCH("FOLTRON",L1150)),"NPK Fertilizer",IF(ISNUMBER(SEARCH("CYHALOTHRI",L1150)),"Cyhalothrin",IF(ISNUMBER(SEARCH("ACEFATO",L1150)),"Acephate",IF(ISNUMBER(SEARCH("ACEPHATE",L1150)),"Acephate",IF(ISNUMBER(SEARCH("MICROTHIOL",L1150)),"Sulfur",IF(ISNUMBER(SEARCH("PROPICONAZOLE",L1150)),"Propiconazole",IF(ISNUMBER(SEARCH("METHOMYL",L1150)),"Methomyl",IF(ISNUMBER(SEARCH("IMIDACLOPRID",L1150)),"Imidacloprid",IF(ISNUMBER(SEARCH("ZONIC",L1150)),"Amicarbazone",IF(ISNUMBER(SEARCH("CRESCENDO",L1150)),"Triclopyr-Butyric",IF(ISNUMBER(SEARCH("IMAZETHAPYR",L1150)),"Imazethapyr",IF(ISNUMBER(SEARCH("TRICLOPYR",L1150)),"Triclopyr",IF(ISNUMBER(SEARCH("ISOPROPYLAMINE",L1150)),"Isopropylamine",IF(ISNUMBER(SEARCH("ABAMECTIM",L1150)),"Abamectin",IF(ISNUMBER(SEARCH("SPERTO",L1150)),"Bifenthrin","FIX IT!")))))))))))))))))))</f>
        <v>Isopropylamine</v>
      </c>
      <c r="Q1150" t="s">
        <v>3269</v>
      </c>
      <c r="R1150" t="s">
        <v>3216</v>
      </c>
      <c r="S1150">
        <f t="shared" si="65"/>
        <v>3.0339805825242721</v>
      </c>
      <c r="T1150" t="s">
        <v>3203</v>
      </c>
      <c r="U1150" t="s">
        <v>3246</v>
      </c>
      <c r="V1150" t="s">
        <v>3198</v>
      </c>
    </row>
    <row r="1151" spans="1:22" ht="22" customHeight="1" x14ac:dyDescent="0.3">
      <c r="A1151" s="5">
        <v>43422</v>
      </c>
      <c r="B1151" s="16" t="str">
        <f t="shared" si="63"/>
        <v>November, 2018</v>
      </c>
      <c r="C1151" s="16" t="str">
        <f t="shared" si="64"/>
        <v>November, 2018´</v>
      </c>
      <c r="D1151" s="6" t="s">
        <v>31</v>
      </c>
      <c r="E1151" s="11" t="s">
        <v>3319</v>
      </c>
      <c r="F1151" s="6" t="s">
        <v>56</v>
      </c>
      <c r="G1151" s="6" t="s">
        <v>244</v>
      </c>
      <c r="H1151" s="6" t="s">
        <v>474</v>
      </c>
      <c r="I1151" s="6" t="s">
        <v>45</v>
      </c>
      <c r="J1151" s="6" t="s">
        <v>34</v>
      </c>
      <c r="K1151" s="6" t="s">
        <v>308</v>
      </c>
      <c r="L1151" s="6" t="s">
        <v>1370</v>
      </c>
      <c r="M1151" s="7">
        <v>73200</v>
      </c>
      <c r="N1151" s="7">
        <v>73.2</v>
      </c>
      <c r="O1151" s="7">
        <v>578000</v>
      </c>
      <c r="P1151" t="str">
        <f>IF(ISNUMBER(SEARCH("GLIFOSATO",L1151)),"Glyphosate",IF(ISNUMBER(SEARCH("TRICLON",L1151)),"Triclopyr",IF(ISNUMBER(SEARCH("ABAMECTIN",L1151)),"Abamectin",IF(ISNUMBER(SEARCH("ANCOSAR",L1151)),"Sodium Hydrogen Methylarsonate",IF(ISNUMBER(SEARCH("PERITO",L1151)),"Acephate","FIX IT!")))))</f>
        <v>Sodium Hydrogen Methylarsonate</v>
      </c>
      <c r="Q1151" t="s">
        <v>3281</v>
      </c>
      <c r="R1151" t="s">
        <v>3198</v>
      </c>
      <c r="S1151">
        <f t="shared" si="65"/>
        <v>7.8961748633879782</v>
      </c>
      <c r="T1151" t="s">
        <v>3200</v>
      </c>
      <c r="U1151" t="s">
        <v>3234</v>
      </c>
      <c r="V1151" t="s">
        <v>3225</v>
      </c>
    </row>
    <row r="1152" spans="1:22" ht="22" customHeight="1" x14ac:dyDescent="0.3">
      <c r="A1152" s="2">
        <v>43421</v>
      </c>
      <c r="B1152" s="16" t="str">
        <f t="shared" si="63"/>
        <v>November, 2018</v>
      </c>
      <c r="C1152" s="16" t="str">
        <f t="shared" si="64"/>
        <v>November, 2018´</v>
      </c>
      <c r="D1152" s="3" t="s">
        <v>31</v>
      </c>
      <c r="E1152" s="11" t="s">
        <v>3319</v>
      </c>
      <c r="F1152" s="3" t="s">
        <v>32</v>
      </c>
      <c r="G1152" s="3" t="s">
        <v>200</v>
      </c>
      <c r="H1152" s="3" t="s">
        <v>133</v>
      </c>
      <c r="I1152" s="3" t="s">
        <v>45</v>
      </c>
      <c r="J1152" s="3" t="s">
        <v>34</v>
      </c>
      <c r="K1152" s="3" t="s">
        <v>145</v>
      </c>
      <c r="L1152" s="3" t="s">
        <v>1371</v>
      </c>
      <c r="M1152" s="4">
        <v>19620</v>
      </c>
      <c r="N1152" s="4">
        <v>19.62</v>
      </c>
      <c r="O1152" s="4">
        <v>483000</v>
      </c>
      <c r="P1152" t="str">
        <f>IF(ISNUMBER(SEARCH("BROWSER",L1152)),"Picloran",IF(ISNUMBER(SEARCH("NAVIGATOR",L1152)),"Picloran",IF(ISNUMBER(SEARCH("BIOZYME",L1152)),"Mineral Fertilizer",IF(ISNUMBER(SEARCH("K-FOL",L1152)),"Calcium Citrate",IF(ISNUMBER(SEARCH("FOLTRON",L1152)),"NPK Fertilizer",IF(ISNUMBER(SEARCH("CYHALOTHRI",L1152)),"Cyhalothrin",IF(ISNUMBER(SEARCH("ACEFATO",L1152)),"Acephate",IF(ISNUMBER(SEARCH("ACEPHATE",L1152)),"Acephate",IF(ISNUMBER(SEARCH("MICROTHIOL",L1152)),"Sulfur",IF(ISNUMBER(SEARCH("PROPICONAZOLE",L1152)),"Propiconazole",IF(ISNUMBER(SEARCH("METHOMYL",L1152)),"Methomyl",IF(ISNUMBER(SEARCH("IMIDACLOPRID",L1152)),"Imidacloprid",IF(ISNUMBER(SEARCH("ZONIC",L1152)),"Amicarbazone",IF(ISNUMBER(SEARCH("CRESCENDO",L1152)),"Triclopyr-Butyric",IF(ISNUMBER(SEARCH("IMAZETHAPYR",L1152)),"Imazethapyr",IF(ISNUMBER(SEARCH("TRICLOPYR",L1152)),"Triclopyr",IF(ISNUMBER(SEARCH("ISOPROPYLAMINE",L1152)),"Isopropylamine",IF(ISNUMBER(SEARCH("ABAMECTIM",L1152)),"Abamectin",IF(ISNUMBER(SEARCH("SPERTO",L1152)),"Bifenthrin","FIX IT!")))))))))))))))))))</f>
        <v>Bifenthrin</v>
      </c>
      <c r="Q1152" t="s">
        <v>3238</v>
      </c>
      <c r="R1152" t="s">
        <v>3243</v>
      </c>
      <c r="S1152">
        <f t="shared" si="65"/>
        <v>24.617737003058103</v>
      </c>
      <c r="T1152" t="s">
        <v>3250</v>
      </c>
      <c r="U1152" t="s">
        <v>3248</v>
      </c>
      <c r="V1152" t="s">
        <v>3237</v>
      </c>
    </row>
    <row r="1153" spans="1:22" ht="22" customHeight="1" x14ac:dyDescent="0.3">
      <c r="A1153" s="5">
        <v>43421</v>
      </c>
      <c r="B1153" s="16" t="str">
        <f t="shared" si="63"/>
        <v>November, 2018</v>
      </c>
      <c r="C1153" s="16" t="str">
        <f t="shared" si="64"/>
        <v>November, 2018´</v>
      </c>
      <c r="D1153" s="6" t="s">
        <v>31</v>
      </c>
      <c r="E1153" s="11" t="s">
        <v>3319</v>
      </c>
      <c r="F1153" s="6" t="s">
        <v>32</v>
      </c>
      <c r="G1153" s="6" t="s">
        <v>200</v>
      </c>
      <c r="H1153" s="6" t="s">
        <v>133</v>
      </c>
      <c r="I1153" s="6" t="s">
        <v>45</v>
      </c>
      <c r="J1153" s="6" t="s">
        <v>34</v>
      </c>
      <c r="K1153" s="6" t="s">
        <v>145</v>
      </c>
      <c r="L1153" s="6" t="s">
        <v>1372</v>
      </c>
      <c r="M1153" s="7">
        <v>23280</v>
      </c>
      <c r="N1153" s="7">
        <v>23.28</v>
      </c>
      <c r="O1153" s="7">
        <v>573000</v>
      </c>
      <c r="P1153" t="str">
        <f>IF(ISNUMBER(SEARCH("BROWSER",L1153)),"Picloran",IF(ISNUMBER(SEARCH("NAVIGATOR",L1153)),"Picloran",IF(ISNUMBER(SEARCH("BIOZYME",L1153)),"Mineral Fertilizer",IF(ISNUMBER(SEARCH("K-FOL",L1153)),"Calcium Citrate",IF(ISNUMBER(SEARCH("FOLTRON",L1153)),"NPK Fertilizer",IF(ISNUMBER(SEARCH("CYHALOTHRI",L1153)),"Cyhalothrin",IF(ISNUMBER(SEARCH("ACEFATO",L1153)),"Acephate",IF(ISNUMBER(SEARCH("ACEPHATE",L1153)),"Acephate",IF(ISNUMBER(SEARCH("MICROTHIOL",L1153)),"Sulfur",IF(ISNUMBER(SEARCH("PROPICONAZOLE",L1153)),"Propiconazole",IF(ISNUMBER(SEARCH("METHOMYL",L1153)),"Methomyl",IF(ISNUMBER(SEARCH("IMIDACLOPRID",L1153)),"Imidacloprid",IF(ISNUMBER(SEARCH("ZONIC",L1153)),"Amicarbazone",IF(ISNUMBER(SEARCH("CRESCENDO",L1153)),"Triclopyr-Butyric",IF(ISNUMBER(SEARCH("IMAZETHAPYR",L1153)),"Imazethapyr",IF(ISNUMBER(SEARCH("TRICLOPYR",L1153)),"Triclopyr",IF(ISNUMBER(SEARCH("ISOPROPYLAMINE",L1153)),"Isopropylamine",IF(ISNUMBER(SEARCH("ABAMECTIM",L1153)),"Abamectin",IF(ISNUMBER(SEARCH("SPERTO",L1153)),"Bifenthrin","FIX IT!")))))))))))))))))))</f>
        <v>Bifenthrin</v>
      </c>
      <c r="Q1153" t="s">
        <v>3238</v>
      </c>
      <c r="R1153" t="s">
        <v>3243</v>
      </c>
      <c r="S1153">
        <f t="shared" si="65"/>
        <v>24.61340206185567</v>
      </c>
      <c r="T1153" t="s">
        <v>3218</v>
      </c>
      <c r="U1153" t="s">
        <v>3218</v>
      </c>
      <c r="V1153" t="s">
        <v>3198</v>
      </c>
    </row>
    <row r="1154" spans="1:22" ht="22" customHeight="1" x14ac:dyDescent="0.3">
      <c r="A1154" s="2">
        <v>43421</v>
      </c>
      <c r="B1154" s="16" t="str">
        <f t="shared" si="63"/>
        <v>November, 2018</v>
      </c>
      <c r="C1154" s="16" t="str">
        <f t="shared" si="64"/>
        <v>November, 2018´</v>
      </c>
      <c r="D1154" s="3" t="s">
        <v>31</v>
      </c>
      <c r="E1154" s="11" t="s">
        <v>3319</v>
      </c>
      <c r="F1154" s="3" t="s">
        <v>32</v>
      </c>
      <c r="G1154" s="3" t="s">
        <v>200</v>
      </c>
      <c r="H1154" s="3" t="s">
        <v>133</v>
      </c>
      <c r="I1154" s="3" t="s">
        <v>45</v>
      </c>
      <c r="J1154" s="3" t="s">
        <v>34</v>
      </c>
      <c r="K1154" s="3" t="s">
        <v>95</v>
      </c>
      <c r="L1154" s="3" t="s">
        <v>1373</v>
      </c>
      <c r="M1154" s="4">
        <v>21645</v>
      </c>
      <c r="N1154" s="4">
        <v>21.65</v>
      </c>
      <c r="O1154" s="4">
        <v>73400</v>
      </c>
      <c r="P1154" t="str">
        <f>IF(ISNUMBER(SEARCH("IMAZETAPYR",L1154)),"Imazetapyr",IF(ISNUMBER(SEARCH("VITAVAX",L1154)),"Carboxin",IF(ISNUMBER(SEARCH("CARBOXIN",L1154)),"Carboxin",IF(ISNUMBER(SEARCH("CONDAX",L1154)),"Imazetapyr",IF(ISNUMBER(SEARCH("CLETHODIM",L1154)),"Clethodim",IF(ISNUMBER(SEARCH("JACARE",L1154)),"2,4-D Acid",IF(ISNUMBER(SEARCH("LEOPARD",L1154)),"Picloram",IF(ISNUMBER(SEARCH("ZOXYSTROBIN",L1154)),"Azoxystrobin",IF(ISNUMBER(SEARCH("MANCOZEB",L1154)),"Mancozeb",IF(ISNUMBER(SEARCH("AZOXYS",L1154)),"Azoxystrobin",IF(ISNUMBER(SEARCH("FIPRON",L1154)),"Fipronil",IF(ISNUMBER(SEARCH("ACEF",L1154)),"Acephate",IF(ISNUMBER(SEARCH("ACETAMIPRID",L1154)),"Acetamiprid",IF(ISNUMBER(SEARCH("ALUMINIUM PHOSPHIDE",L1154)),"Aluminium Phosphide",IF(ISNUMBER(SEARCH("RANMAN",L1154)),"Cyazofamid",IF(ISNUMBER(SEARCH("BIFENTRINA",L1154)),"Bifenthrin","FIX IT!"))))))))))))))))</f>
        <v>Mancozeb</v>
      </c>
      <c r="Q1154" t="s">
        <v>3231</v>
      </c>
      <c r="R1154" t="s">
        <v>3242</v>
      </c>
      <c r="S1154">
        <f t="shared" si="65"/>
        <v>3.3910833910833911</v>
      </c>
      <c r="T1154" t="s">
        <v>3218</v>
      </c>
      <c r="U1154" t="s">
        <v>3218</v>
      </c>
      <c r="V1154" t="s">
        <v>3198</v>
      </c>
    </row>
    <row r="1155" spans="1:22" ht="22" customHeight="1" x14ac:dyDescent="0.3">
      <c r="A1155" s="5">
        <v>43421</v>
      </c>
      <c r="B1155" s="16" t="str">
        <f t="shared" ref="B1155:B1218" si="66">TEXT(A1155, "MMMM, YYYY")</f>
        <v>November, 2018</v>
      </c>
      <c r="C1155" s="16" t="str">
        <f t="shared" ref="C1155:C1218" si="67">B1155&amp;"´"</f>
        <v>November, 2018´</v>
      </c>
      <c r="D1155" s="6" t="s">
        <v>31</v>
      </c>
      <c r="E1155" s="11" t="s">
        <v>3319</v>
      </c>
      <c r="F1155" s="6" t="s">
        <v>56</v>
      </c>
      <c r="G1155" s="6" t="s">
        <v>127</v>
      </c>
      <c r="H1155" s="6" t="s">
        <v>122</v>
      </c>
      <c r="I1155" s="6" t="s">
        <v>45</v>
      </c>
      <c r="J1155" s="6" t="s">
        <v>34</v>
      </c>
      <c r="K1155" s="6" t="s">
        <v>187</v>
      </c>
      <c r="L1155" s="6" t="s">
        <v>1374</v>
      </c>
      <c r="M1155" s="7">
        <v>28800</v>
      </c>
      <c r="N1155" s="7">
        <v>28.8</v>
      </c>
      <c r="O1155" s="7">
        <v>251000</v>
      </c>
      <c r="P1155" t="str">
        <f>IF(ISNUMBER(SEARCH("DIZONE",L1155)),"Diuron",IF(ISNUMBER(SEARCH("GLUFOSINATE",L1155)),"Glufosinate",IF(ISNUMBER(SEARCH("LAVA",L1155)),"Tebuthiuron",IF(ISNUMBER(SEARCH("CARTAP",L1155)),"Cartap Hydrochloride",IF(ISNUMBER(SEARCH("ZARTAN",L1155)),"Metsulfuron",IF(ISNUMBER(SEARCH("METSULFURON",L1155)),"Metsulfuron",IF(ISNUMBER(SEARCH("CHLORFLUAZURON",L1155)),"Chlorfluazuron",IF(ISNUMBER(SEARCH("OMITE",L1155)),"Propargite",IF(ISNUMBER(SEARCH("ORIS",L1155)),"Amicarbazone",IF(ISNUMBER(SEARCH("AMICARBAZONE",L1155)),"Amicarbazone",IF(ISNUMBER(SEARCH("2,4-D",L1155)),"2,4-Dichlorophenoxyacetic Acid",IF(ISNUMBER(SEARCH("GLYPHOSATE",L1155)),"Glyphosate",IF(ISNUMBER(SEARCH("FOMESAFEN",L1155)),"Fomesafen","FIX IT!")))))))))))))</f>
        <v>Fomesafen</v>
      </c>
      <c r="Q1155" t="s">
        <v>3215</v>
      </c>
      <c r="R1155" t="s">
        <v>3198</v>
      </c>
      <c r="S1155">
        <f t="shared" ref="S1155:S1218" si="68">O1155/M1155</f>
        <v>8.7152777777777786</v>
      </c>
      <c r="T1155" t="s">
        <v>3218</v>
      </c>
      <c r="U1155" t="s">
        <v>3218</v>
      </c>
      <c r="V1155" t="s">
        <v>3198</v>
      </c>
    </row>
    <row r="1156" spans="1:22" ht="22" customHeight="1" x14ac:dyDescent="0.3">
      <c r="A1156" s="2">
        <v>43421</v>
      </c>
      <c r="B1156" s="16" t="str">
        <f t="shared" si="66"/>
        <v>November, 2018</v>
      </c>
      <c r="C1156" s="16" t="str">
        <f t="shared" si="67"/>
        <v>November, 2018´</v>
      </c>
      <c r="D1156" s="3" t="s">
        <v>31</v>
      </c>
      <c r="E1156" s="11" t="s">
        <v>3319</v>
      </c>
      <c r="F1156" s="3" t="s">
        <v>32</v>
      </c>
      <c r="G1156" s="3" t="s">
        <v>200</v>
      </c>
      <c r="H1156" s="3" t="s">
        <v>133</v>
      </c>
      <c r="I1156" s="3" t="s">
        <v>45</v>
      </c>
      <c r="J1156" s="3" t="s">
        <v>34</v>
      </c>
      <c r="K1156" s="3" t="s">
        <v>145</v>
      </c>
      <c r="L1156" s="3" t="s">
        <v>1375</v>
      </c>
      <c r="M1156" s="4">
        <v>46560</v>
      </c>
      <c r="N1156" s="4">
        <v>46.56</v>
      </c>
      <c r="O1156" s="4">
        <v>1147000</v>
      </c>
      <c r="P1156" t="str">
        <f>IF(ISNUMBER(SEARCH("BROWSER",L1156)),"Picloran",IF(ISNUMBER(SEARCH("NAVIGATOR",L1156)),"Picloran",IF(ISNUMBER(SEARCH("BIOZYME",L1156)),"Mineral Fertilizer",IF(ISNUMBER(SEARCH("K-FOL",L1156)),"Calcium Citrate",IF(ISNUMBER(SEARCH("FOLTRON",L1156)),"NPK Fertilizer",IF(ISNUMBER(SEARCH("CYHALOTHRI",L1156)),"Cyhalothrin",IF(ISNUMBER(SEARCH("ACEFATO",L1156)),"Acephate",IF(ISNUMBER(SEARCH("ACEPHATE",L1156)),"Acephate",IF(ISNUMBER(SEARCH("MICROTHIOL",L1156)),"Sulfur",IF(ISNUMBER(SEARCH("PROPICONAZOLE",L1156)),"Propiconazole",IF(ISNUMBER(SEARCH("METHOMYL",L1156)),"Methomyl",IF(ISNUMBER(SEARCH("IMIDACLOPRID",L1156)),"Imidacloprid",IF(ISNUMBER(SEARCH("ZONIC",L1156)),"Amicarbazone",IF(ISNUMBER(SEARCH("CRESCENDO",L1156)),"Triclopyr-Butyric",IF(ISNUMBER(SEARCH("IMAZETHAPYR",L1156)),"Imazethapyr",IF(ISNUMBER(SEARCH("TRICLOPYR",L1156)),"Triclopyr",IF(ISNUMBER(SEARCH("ISOPROPYLAMINE",L1156)),"Isopropylamine",IF(ISNUMBER(SEARCH("ABAMECTIM",L1156)),"Abamectin",IF(ISNUMBER(SEARCH("SPERTO",L1156)),"Bifenthrin","FIX IT!")))))))))))))))))))</f>
        <v>Bifenthrin</v>
      </c>
      <c r="Q1156" t="s">
        <v>3238</v>
      </c>
      <c r="R1156" t="s">
        <v>3243</v>
      </c>
      <c r="S1156">
        <f t="shared" si="68"/>
        <v>24.634879725085909</v>
      </c>
      <c r="T1156" t="s">
        <v>3306</v>
      </c>
      <c r="U1156" t="s">
        <v>3215</v>
      </c>
      <c r="V1156" t="s">
        <v>3198</v>
      </c>
    </row>
    <row r="1157" spans="1:22" ht="22" customHeight="1" x14ac:dyDescent="0.3">
      <c r="A1157" s="2">
        <v>43421</v>
      </c>
      <c r="B1157" s="16" t="str">
        <f t="shared" si="66"/>
        <v>November, 2018</v>
      </c>
      <c r="C1157" s="16" t="str">
        <f t="shared" si="67"/>
        <v>November, 2018´</v>
      </c>
      <c r="D1157" s="3" t="s">
        <v>31</v>
      </c>
      <c r="E1157" s="11" t="s">
        <v>3319</v>
      </c>
      <c r="F1157" s="3" t="s">
        <v>32</v>
      </c>
      <c r="G1157" s="3" t="s">
        <v>200</v>
      </c>
      <c r="H1157" s="3" t="s">
        <v>133</v>
      </c>
      <c r="I1157" s="3" t="s">
        <v>45</v>
      </c>
      <c r="J1157" s="3" t="s">
        <v>34</v>
      </c>
      <c r="K1157" s="3" t="s">
        <v>145</v>
      </c>
      <c r="L1157" s="3" t="s">
        <v>1377</v>
      </c>
      <c r="M1157" s="4">
        <v>46560</v>
      </c>
      <c r="N1157" s="4">
        <v>46.56</v>
      </c>
      <c r="O1157" s="4">
        <v>1147000</v>
      </c>
      <c r="P1157" t="str">
        <f>IF(ISNUMBER(SEARCH("BROWSER",L1157)),"Picloran",IF(ISNUMBER(SEARCH("NAVIGATOR",L1157)),"Picloran",IF(ISNUMBER(SEARCH("BIOZYME",L1157)),"Mineral Fertilizer",IF(ISNUMBER(SEARCH("K-FOL",L1157)),"Calcium Citrate",IF(ISNUMBER(SEARCH("FOLTRON",L1157)),"NPK Fertilizer",IF(ISNUMBER(SEARCH("CYHALOTHRI",L1157)),"Cyhalothrin",IF(ISNUMBER(SEARCH("ACEFATO",L1157)),"Acephate",IF(ISNUMBER(SEARCH("ACEPHATE",L1157)),"Acephate",IF(ISNUMBER(SEARCH("MICROTHIOL",L1157)),"Sulfur",IF(ISNUMBER(SEARCH("PROPICONAZOLE",L1157)),"Propiconazole",IF(ISNUMBER(SEARCH("METHOMYL",L1157)),"Methomyl",IF(ISNUMBER(SEARCH("IMIDACLOPRID",L1157)),"Imidacloprid",IF(ISNUMBER(SEARCH("ZONIC",L1157)),"Amicarbazone",IF(ISNUMBER(SEARCH("CRESCENDO",L1157)),"Triclopyr-Butyric",IF(ISNUMBER(SEARCH("IMAZETHAPYR",L1157)),"Imazethapyr",IF(ISNUMBER(SEARCH("TRICLOPYR",L1157)),"Triclopyr",IF(ISNUMBER(SEARCH("ISOPROPYLAMINE",L1157)),"Isopropylamine",IF(ISNUMBER(SEARCH("ABAMECTIM",L1157)),"Abamectin",IF(ISNUMBER(SEARCH("SPERTO",L1157)),"Bifenthrin","FIX IT!")))))))))))))))))))</f>
        <v>Bifenthrin</v>
      </c>
      <c r="Q1157" t="s">
        <v>3238</v>
      </c>
      <c r="R1157" t="s">
        <v>3243</v>
      </c>
      <c r="S1157">
        <f t="shared" si="68"/>
        <v>24.634879725085909</v>
      </c>
      <c r="T1157" t="s">
        <v>3211</v>
      </c>
      <c r="U1157" t="s">
        <v>3270</v>
      </c>
      <c r="V1157" t="s">
        <v>3198</v>
      </c>
    </row>
    <row r="1158" spans="1:22" ht="22" customHeight="1" x14ac:dyDescent="0.3">
      <c r="A1158" s="5">
        <v>43421</v>
      </c>
      <c r="B1158" s="16" t="str">
        <f t="shared" si="66"/>
        <v>November, 2018</v>
      </c>
      <c r="C1158" s="16" t="str">
        <f t="shared" si="67"/>
        <v>November, 2018´</v>
      </c>
      <c r="D1158" s="6" t="s">
        <v>31</v>
      </c>
      <c r="E1158" s="11" t="s">
        <v>3319</v>
      </c>
      <c r="F1158" s="6" t="s">
        <v>32</v>
      </c>
      <c r="G1158" s="6" t="s">
        <v>200</v>
      </c>
      <c r="H1158" s="6" t="s">
        <v>133</v>
      </c>
      <c r="I1158" s="6" t="s">
        <v>45</v>
      </c>
      <c r="J1158" s="6" t="s">
        <v>34</v>
      </c>
      <c r="K1158" s="6" t="s">
        <v>203</v>
      </c>
      <c r="L1158" s="6" t="s">
        <v>1169</v>
      </c>
      <c r="M1158" s="7">
        <v>22950</v>
      </c>
      <c r="N1158" s="7">
        <v>22.95</v>
      </c>
      <c r="O1158" s="7">
        <v>565000</v>
      </c>
      <c r="P1158" t="str">
        <f>IF(ISNUMBER(SEARCH("BROWSER",L1158)),"Picloran",IF(ISNUMBER(SEARCH("NAVIGATOR",L1158)),"Picloran",IF(ISNUMBER(SEARCH("BIOZYME",L1158)),"Mineral Fertilizer",IF(ISNUMBER(SEARCH("K-FOL",L1158)),"Calcium Citrate",IF(ISNUMBER(SEARCH("FOLTRON",L1158)),"NPK Fertilizer",IF(ISNUMBER(SEARCH("CYHALOTHRI",L1158)),"Cyhalothrin",IF(ISNUMBER(SEARCH("ACEFATO",L1158)),"Acephate",IF(ISNUMBER(SEARCH("ACEPHATE",L1158)),"Acephate",IF(ISNUMBER(SEARCH("MICROTHIOL",L1158)),"Sulfur",IF(ISNUMBER(SEARCH("PROPICONAZOLE",L1158)),"Propiconazole",IF(ISNUMBER(SEARCH("METHOMYL",L1158)),"Methomyl",IF(ISNUMBER(SEARCH("IMIDACLOPRID",L1158)),"Imidacloprid",IF(ISNUMBER(SEARCH("ZONIC",L1158)),"Amicarbazone",IF(ISNUMBER(SEARCH("CRESCENDO",L1158)),"Triclopyr-Butyric",IF(ISNUMBER(SEARCH("IMAZETHAPYR",L1158)),"Imazethapyr",IF(ISNUMBER(SEARCH("TRICLOPYR",L1158)),"Triclopyr",IF(ISNUMBER(SEARCH("ISOPROPYLAMINE",L1158)),"Isopropylamine",IF(ISNUMBER(SEARCH("ABAMECTIM",L1158)),"Abamectin",IF(ISNUMBER(SEARCH("SPERTO",L1158)),"Bifenthrin","FIX IT!")))))))))))))))))))</f>
        <v>Acephate</v>
      </c>
      <c r="Q1158" t="s">
        <v>3230</v>
      </c>
      <c r="R1158" t="s">
        <v>3243</v>
      </c>
      <c r="S1158">
        <f t="shared" si="68"/>
        <v>24.618736383442265</v>
      </c>
      <c r="T1158" t="s">
        <v>3205</v>
      </c>
      <c r="U1158" t="s">
        <v>3238</v>
      </c>
      <c r="V1158" t="s">
        <v>3225</v>
      </c>
    </row>
    <row r="1159" spans="1:22" ht="22" customHeight="1" x14ac:dyDescent="0.3">
      <c r="A1159" s="2">
        <v>43421</v>
      </c>
      <c r="B1159" s="16" t="str">
        <f t="shared" si="66"/>
        <v>November, 2018</v>
      </c>
      <c r="C1159" s="16" t="str">
        <f t="shared" si="67"/>
        <v>November, 2018´</v>
      </c>
      <c r="D1159" s="3" t="s">
        <v>31</v>
      </c>
      <c r="E1159" s="11" t="s">
        <v>3319</v>
      </c>
      <c r="F1159" s="3" t="s">
        <v>32</v>
      </c>
      <c r="G1159" s="3" t="s">
        <v>200</v>
      </c>
      <c r="H1159" s="3" t="s">
        <v>133</v>
      </c>
      <c r="I1159" s="3" t="s">
        <v>45</v>
      </c>
      <c r="J1159" s="3" t="s">
        <v>34</v>
      </c>
      <c r="K1159" s="3" t="s">
        <v>145</v>
      </c>
      <c r="L1159" s="3" t="s">
        <v>1378</v>
      </c>
      <c r="M1159" s="4">
        <v>19620</v>
      </c>
      <c r="N1159" s="4">
        <v>19.62</v>
      </c>
      <c r="O1159" s="4">
        <v>483000</v>
      </c>
      <c r="P1159" t="str">
        <f>IF(ISNUMBER(SEARCH("BROWSER",L1159)),"Picloran",IF(ISNUMBER(SEARCH("NAVIGATOR",L1159)),"Picloran",IF(ISNUMBER(SEARCH("BIOZYME",L1159)),"Mineral Fertilizer",IF(ISNUMBER(SEARCH("K-FOL",L1159)),"Calcium Citrate",IF(ISNUMBER(SEARCH("FOLTRON",L1159)),"NPK Fertilizer",IF(ISNUMBER(SEARCH("CYHALOTHRI",L1159)),"Cyhalothrin",IF(ISNUMBER(SEARCH("ACEFATO",L1159)),"Acephate",IF(ISNUMBER(SEARCH("ACEPHATE",L1159)),"Acephate",IF(ISNUMBER(SEARCH("MICROTHIOL",L1159)),"Sulfur",IF(ISNUMBER(SEARCH("PROPICONAZOLE",L1159)),"Propiconazole",IF(ISNUMBER(SEARCH("METHOMYL",L1159)),"Methomyl",IF(ISNUMBER(SEARCH("IMIDACLOPRID",L1159)),"Imidacloprid",IF(ISNUMBER(SEARCH("ZONIC",L1159)),"Amicarbazone",IF(ISNUMBER(SEARCH("CRESCENDO",L1159)),"Triclopyr-Butyric",IF(ISNUMBER(SEARCH("IMAZETHAPYR",L1159)),"Imazethapyr",IF(ISNUMBER(SEARCH("TRICLOPYR",L1159)),"Triclopyr",IF(ISNUMBER(SEARCH("ISOPROPYLAMINE",L1159)),"Isopropylamine",IF(ISNUMBER(SEARCH("ABAMECTIM",L1159)),"Abamectin",IF(ISNUMBER(SEARCH("SPERTO",L1159)),"Bifenthrin","FIX IT!")))))))))))))))))))</f>
        <v>Bifenthrin</v>
      </c>
      <c r="Q1159" t="s">
        <v>3238</v>
      </c>
      <c r="R1159" t="s">
        <v>3243</v>
      </c>
      <c r="S1159">
        <f t="shared" si="68"/>
        <v>24.617737003058103</v>
      </c>
      <c r="T1159" t="s">
        <v>3205</v>
      </c>
      <c r="U1159" t="s">
        <v>3238</v>
      </c>
      <c r="V1159" t="s">
        <v>3225</v>
      </c>
    </row>
    <row r="1160" spans="1:22" ht="22" customHeight="1" x14ac:dyDescent="0.3">
      <c r="A1160" s="5">
        <v>43420</v>
      </c>
      <c r="B1160" s="16" t="str">
        <f t="shared" si="66"/>
        <v>November, 2018</v>
      </c>
      <c r="C1160" s="16" t="str">
        <f t="shared" si="67"/>
        <v>November, 2018´</v>
      </c>
      <c r="D1160" s="6" t="s">
        <v>31</v>
      </c>
      <c r="E1160" s="11" t="s">
        <v>3319</v>
      </c>
      <c r="F1160" s="6" t="s">
        <v>56</v>
      </c>
      <c r="G1160" s="6" t="s">
        <v>1379</v>
      </c>
      <c r="H1160" s="6" t="s">
        <v>122</v>
      </c>
      <c r="I1160" s="6" t="s">
        <v>45</v>
      </c>
      <c r="J1160" s="6" t="s">
        <v>34</v>
      </c>
      <c r="K1160" s="6" t="s">
        <v>280</v>
      </c>
      <c r="L1160" s="6" t="s">
        <v>1381</v>
      </c>
      <c r="M1160" s="7">
        <v>117612</v>
      </c>
      <c r="N1160" s="7">
        <v>117.61</v>
      </c>
      <c r="O1160" s="13" t="s">
        <v>3323</v>
      </c>
      <c r="P1160" t="s">
        <v>3220</v>
      </c>
      <c r="Q1160" t="s">
        <v>3215</v>
      </c>
      <c r="R1160" t="s">
        <v>3198</v>
      </c>
      <c r="S1160">
        <f t="shared" si="68"/>
        <v>0</v>
      </c>
      <c r="T1160" t="s">
        <v>3203</v>
      </c>
      <c r="U1160" t="s">
        <v>3246</v>
      </c>
      <c r="V1160" t="s">
        <v>3198</v>
      </c>
    </row>
    <row r="1161" spans="1:22" ht="22" customHeight="1" x14ac:dyDescent="0.3">
      <c r="A1161" s="2">
        <v>43420</v>
      </c>
      <c r="B1161" s="16" t="str">
        <f t="shared" si="66"/>
        <v>November, 2018</v>
      </c>
      <c r="C1161" s="16" t="str">
        <f t="shared" si="67"/>
        <v>November, 2018´</v>
      </c>
      <c r="D1161" s="3" t="s">
        <v>31</v>
      </c>
      <c r="E1161" s="11" t="s">
        <v>3319</v>
      </c>
      <c r="F1161" s="3" t="s">
        <v>56</v>
      </c>
      <c r="G1161" s="3" t="s">
        <v>1382</v>
      </c>
      <c r="H1161" s="3" t="s">
        <v>122</v>
      </c>
      <c r="I1161" s="3" t="s">
        <v>45</v>
      </c>
      <c r="J1161" s="3" t="s">
        <v>34</v>
      </c>
      <c r="K1161" s="3" t="s">
        <v>145</v>
      </c>
      <c r="L1161" s="3" t="s">
        <v>1384</v>
      </c>
      <c r="M1161" s="4">
        <v>16416</v>
      </c>
      <c r="N1161" s="4">
        <v>16.420000000000002</v>
      </c>
      <c r="O1161" s="4">
        <v>132000</v>
      </c>
      <c r="P1161" t="str">
        <f>IF(ISNUMBER(SEARCH("NICROSULFURON",L1161)),"Nicosulfuron",IF(ISNUMBER(SEARCH("BUTYROLACTONE",L1161)),"Butyrolactone",IF(ISNUMBER(SEARCH("MEQUIPAT",L1161)),"Mequipat Chloride",IF(ISNUMBER(SEARCH("ENTRINA",L1161)),"Bifenthrin",IF(ISNUMBER(SEARCH("ACETAMI",L1161)),"Acetamiprid",IF(ISNUMBER(SEARCH("THIODICARB",L1161)),"Thiodicarb",IF(ISNUMBER(SEARCH("2 4 D",L1161)),"2,4-D Acid",IF(ISNUMBER(SEARCH("CIPERMETRINA",L1161)),"Cypermethrin",IF(ISNUMBER(SEARCH("SULFENTRAZONE",L1161)),"Sulfenthrazone",IF(ISNUMBER(SEARCH("AKITO",L1161)),"Cypermethrin",IF(ISNUMBER(SEARCH("EMINENT",L1161)),"Tetraconazole","FIX IT!")))))))))))</f>
        <v>Thiodicarb</v>
      </c>
      <c r="Q1161" t="s">
        <v>3287</v>
      </c>
      <c r="R1161" t="s">
        <v>3243</v>
      </c>
      <c r="S1161">
        <f t="shared" si="68"/>
        <v>8.0409356725146193</v>
      </c>
      <c r="T1161" t="s">
        <v>3259</v>
      </c>
      <c r="U1161" t="s">
        <v>3230</v>
      </c>
      <c r="V1161" t="s">
        <v>3225</v>
      </c>
    </row>
    <row r="1162" spans="1:22" ht="22" customHeight="1" x14ac:dyDescent="0.3">
      <c r="A1162" s="5">
        <v>43420</v>
      </c>
      <c r="B1162" s="16" t="str">
        <f t="shared" si="66"/>
        <v>November, 2018</v>
      </c>
      <c r="C1162" s="16" t="str">
        <f t="shared" si="67"/>
        <v>November, 2018´</v>
      </c>
      <c r="D1162" s="6" t="s">
        <v>107</v>
      </c>
      <c r="E1162" s="11" t="s">
        <v>3319</v>
      </c>
      <c r="F1162" s="6" t="s">
        <v>56</v>
      </c>
      <c r="G1162" s="6" t="s">
        <v>108</v>
      </c>
      <c r="H1162" s="6" t="s">
        <v>113</v>
      </c>
      <c r="I1162" s="6" t="s">
        <v>45</v>
      </c>
      <c r="J1162" s="6" t="s">
        <v>34</v>
      </c>
      <c r="K1162" s="6" t="s">
        <v>1089</v>
      </c>
      <c r="L1162" s="6" t="s">
        <v>1385</v>
      </c>
      <c r="M1162" s="7">
        <v>217854</v>
      </c>
      <c r="N1162" s="7">
        <v>217.85</v>
      </c>
      <c r="O1162" s="7">
        <v>2874000</v>
      </c>
      <c r="P1162" t="str">
        <f>IF(ISNUMBER(SEARCH("BROWSER",L1162)),"Picloran",IF(ISNUMBER(SEARCH("NAVIGATOR",L1162)),"Picloran",IF(ISNUMBER(SEARCH("BIOZYME",L1162)),"Mineral Fertilizer",IF(ISNUMBER(SEARCH("K-FOL",L1162)),"Calcium Citrate",IF(ISNUMBER(SEARCH("FOLTRON",L1162)),"NPK Fertilizer",IF(ISNUMBER(SEARCH("CYHALOTHRI",L1162)),"Cyhalothrin",IF(ISNUMBER(SEARCH("ACEFATO",L1162)),"Acephate",IF(ISNUMBER(SEARCH("ACEPHATE",L1162)),"Acephate",IF(ISNUMBER(SEARCH("MICROTHIOL",L1162)),"Sulfur",IF(ISNUMBER(SEARCH("PROPICONAZOLE",L1162)),"Propiconazole",IF(ISNUMBER(SEARCH("METHOMYL",L1162)),"Methomyl",IF(ISNUMBER(SEARCH("IMIDACLOPRID",L1162)),"Imidacloprid",IF(ISNUMBER(SEARCH("ZONIC",L1162)),"Amicarbazone",IF(ISNUMBER(SEARCH("CRESCENDO",L1162)),"Triclopyr-Butyric",IF(ISNUMBER(SEARCH("IMAZETHAPYR",L1162)),"Imazethapyr",IF(ISNUMBER(SEARCH("TRICLOPYR",L1162)),"Triclopyr",IF(ISNUMBER(SEARCH("ISOPROPYLAMINE",L1162)),"Isopropylamine",IF(ISNUMBER(SEARCH("ABAMECTIM",L1162)),"Abamectin",IF(ISNUMBER(SEARCH("SPERTO",L1162)),"Bifenthrin","FIX IT!")))))))))))))))))))</f>
        <v>Acephate</v>
      </c>
      <c r="Q1162" t="s">
        <v>3230</v>
      </c>
      <c r="R1162" t="s">
        <v>3243</v>
      </c>
      <c r="S1162">
        <f t="shared" si="68"/>
        <v>13.192321462998155</v>
      </c>
      <c r="T1162" t="s">
        <v>3203</v>
      </c>
      <c r="U1162" t="s">
        <v>3246</v>
      </c>
      <c r="V1162" t="s">
        <v>3198</v>
      </c>
    </row>
    <row r="1163" spans="1:22" ht="22" customHeight="1" x14ac:dyDescent="0.3">
      <c r="A1163" s="2">
        <v>43416</v>
      </c>
      <c r="B1163" s="16" t="str">
        <f t="shared" si="66"/>
        <v>November, 2018</v>
      </c>
      <c r="C1163" s="16" t="str">
        <f t="shared" si="67"/>
        <v>November, 2018´</v>
      </c>
      <c r="D1163" s="3" t="s">
        <v>31</v>
      </c>
      <c r="E1163" s="11" t="s">
        <v>3319</v>
      </c>
      <c r="F1163" s="3" t="s">
        <v>56</v>
      </c>
      <c r="G1163" s="3" t="s">
        <v>77</v>
      </c>
      <c r="H1163" s="3" t="s">
        <v>82</v>
      </c>
      <c r="I1163" s="3" t="s">
        <v>45</v>
      </c>
      <c r="J1163" s="3" t="s">
        <v>34</v>
      </c>
      <c r="K1163" s="3" t="s">
        <v>84</v>
      </c>
      <c r="L1163" s="3" t="s">
        <v>1166</v>
      </c>
      <c r="M1163" s="4">
        <v>72494</v>
      </c>
      <c r="N1163" s="4">
        <v>72.489999999999995</v>
      </c>
      <c r="O1163" s="4">
        <v>220000</v>
      </c>
      <c r="P1163" t="str">
        <f>IF(ISNUMBER(SEARCH("BROWSER",L1163)),"Picloran",IF(ISNUMBER(SEARCH("NAVIGATOR",L1163)),"Picloran",IF(ISNUMBER(SEARCH("BIOZYME",L1163)),"Mineral Fertilizer",IF(ISNUMBER(SEARCH("K-FOL",L1163)),"Calcium Citrate",IF(ISNUMBER(SEARCH("FOLTRON",L1163)),"NPK Fertilizer",IF(ISNUMBER(SEARCH("CYHALOTHRI",L1163)),"Cyhalothrin",IF(ISNUMBER(SEARCH("ACEFATO",L1163)),"Acephate",IF(ISNUMBER(SEARCH("ACEPHATE",L1163)),"Acephate",IF(ISNUMBER(SEARCH("MICROTHIOL",L1163)),"Sulfur",IF(ISNUMBER(SEARCH("PROPICONAZOLE",L1163)),"Propiconazole",IF(ISNUMBER(SEARCH("METHOMYL",L1163)),"Methomyl",IF(ISNUMBER(SEARCH("IMIDACLOPRID",L1163)),"Imidacloprid",IF(ISNUMBER(SEARCH("ZONIC",L1163)),"Amicarbazone",IF(ISNUMBER(SEARCH("CRESCENDO",L1163)),"Triclopyr-Butyric",IF(ISNUMBER(SEARCH("IMAZETHAPYR",L1163)),"Imazethapyr",IF(ISNUMBER(SEARCH("TRICLOPYR",L1163)),"Triclopyr",IF(ISNUMBER(SEARCH("ISOPROPYLAMINE",L1163)),"Isopropylamine",IF(ISNUMBER(SEARCH("ABAMECTIM",L1163)),"Abamectin",IF(ISNUMBER(SEARCH("SPERTO",L1163)),"Bifenthrin","FIX IT!")))))))))))))))))))</f>
        <v>Isopropylamine</v>
      </c>
      <c r="Q1163" t="s">
        <v>3269</v>
      </c>
      <c r="R1163" t="s">
        <v>3216</v>
      </c>
      <c r="S1163">
        <f t="shared" si="68"/>
        <v>3.0347339090131595</v>
      </c>
      <c r="T1163" t="s">
        <v>3203</v>
      </c>
      <c r="U1163" t="s">
        <v>3246</v>
      </c>
      <c r="V1163" t="s">
        <v>3198</v>
      </c>
    </row>
    <row r="1164" spans="1:22" ht="22" customHeight="1" x14ac:dyDescent="0.3">
      <c r="A1164" s="5">
        <v>43416</v>
      </c>
      <c r="B1164" s="16" t="str">
        <f t="shared" si="66"/>
        <v>November, 2018</v>
      </c>
      <c r="C1164" s="16" t="str">
        <f t="shared" si="67"/>
        <v>November, 2018´</v>
      </c>
      <c r="D1164" s="6" t="s">
        <v>31</v>
      </c>
      <c r="E1164" s="11" t="s">
        <v>3319</v>
      </c>
      <c r="F1164" s="6" t="s">
        <v>56</v>
      </c>
      <c r="G1164" s="6" t="s">
        <v>1386</v>
      </c>
      <c r="H1164" s="6" t="s">
        <v>82</v>
      </c>
      <c r="I1164" s="6" t="s">
        <v>45</v>
      </c>
      <c r="J1164" s="6" t="s">
        <v>34</v>
      </c>
      <c r="K1164" s="6" t="s">
        <v>84</v>
      </c>
      <c r="L1164" s="6" t="s">
        <v>1388</v>
      </c>
      <c r="M1164" s="7">
        <v>43662</v>
      </c>
      <c r="N1164" s="7">
        <v>43.66</v>
      </c>
      <c r="O1164" s="7">
        <v>132000</v>
      </c>
      <c r="P1164" t="str">
        <f>IF(ISNUMBER(SEARCH("BROWSER",L1164)),"Picloran",IF(ISNUMBER(SEARCH("NAVIGATOR",L1164)),"Picloran",IF(ISNUMBER(SEARCH("BIOZYME",L1164)),"Mineral Fertilizer",IF(ISNUMBER(SEARCH("K-FOL",L1164)),"Calcium Citrate",IF(ISNUMBER(SEARCH("FOLTRON",L1164)),"NPK Fertilizer",IF(ISNUMBER(SEARCH("CYHALOTHRI",L1164)),"Cyhalothrin",IF(ISNUMBER(SEARCH("ACEFATO",L1164)),"Acephate",IF(ISNUMBER(SEARCH("ACEPHATE",L1164)),"Acephate",IF(ISNUMBER(SEARCH("MICROTHIOL",L1164)),"Sulfur",IF(ISNUMBER(SEARCH("PROPICONAZOLE",L1164)),"Propiconazole",IF(ISNUMBER(SEARCH("METHOMYL",L1164)),"Methomyl",IF(ISNUMBER(SEARCH("IMIDACLOPRID",L1164)),"Imidacloprid",IF(ISNUMBER(SEARCH("ZONIC",L1164)),"Amicarbazone",IF(ISNUMBER(SEARCH("CRESCENDO",L1164)),"Triclopyr-Butyric",IF(ISNUMBER(SEARCH("IMAZETHAPYR",L1164)),"Imazethapyr",IF(ISNUMBER(SEARCH("TRICLOPYR",L1164)),"Triclopyr",IF(ISNUMBER(SEARCH("ISOPROPYLAMINE",L1164)),"Isopropylamine",IF(ISNUMBER(SEARCH("ABAMECTIM",L1164)),"Abamectin",IF(ISNUMBER(SEARCH("SPERTO",L1164)),"Bifenthrin","FIX IT!")))))))))))))))))))</f>
        <v>Isopropylamine</v>
      </c>
      <c r="Q1164" t="s">
        <v>3269</v>
      </c>
      <c r="R1164" t="s">
        <v>3216</v>
      </c>
      <c r="S1164">
        <f t="shared" si="68"/>
        <v>3.0232238559846092</v>
      </c>
      <c r="T1164" t="s">
        <v>3203</v>
      </c>
      <c r="U1164" t="s">
        <v>3246</v>
      </c>
      <c r="V1164" t="s">
        <v>3198</v>
      </c>
    </row>
    <row r="1165" spans="1:22" ht="22" customHeight="1" x14ac:dyDescent="0.3">
      <c r="A1165" s="2">
        <v>43416</v>
      </c>
      <c r="B1165" s="16" t="str">
        <f t="shared" si="66"/>
        <v>November, 2018</v>
      </c>
      <c r="C1165" s="16" t="str">
        <f t="shared" si="67"/>
        <v>November, 2018´</v>
      </c>
      <c r="D1165" s="3" t="s">
        <v>31</v>
      </c>
      <c r="E1165" s="11" t="s">
        <v>3319</v>
      </c>
      <c r="F1165" s="3" t="s">
        <v>56</v>
      </c>
      <c r="G1165" s="3" t="s">
        <v>1389</v>
      </c>
      <c r="H1165" s="3" t="s">
        <v>82</v>
      </c>
      <c r="I1165" s="3" t="s">
        <v>45</v>
      </c>
      <c r="J1165" s="3" t="s">
        <v>34</v>
      </c>
      <c r="K1165" s="3" t="s">
        <v>84</v>
      </c>
      <c r="L1165" s="3" t="s">
        <v>1391</v>
      </c>
      <c r="M1165" s="4">
        <v>58000</v>
      </c>
      <c r="N1165" s="4">
        <v>58</v>
      </c>
      <c r="O1165" s="4">
        <v>176000</v>
      </c>
      <c r="P1165" t="str">
        <f>IF(ISNUMBER(SEARCH("BROWSER",L1165)),"Picloran",IF(ISNUMBER(SEARCH("NAVIGATOR",L1165)),"Picloran",IF(ISNUMBER(SEARCH("BIOZYME",L1165)),"Mineral Fertilizer",IF(ISNUMBER(SEARCH("K-FOL",L1165)),"Calcium Citrate",IF(ISNUMBER(SEARCH("FOLTRON",L1165)),"NPK Fertilizer",IF(ISNUMBER(SEARCH("CYHALOTHRI",L1165)),"Cyhalothrin",IF(ISNUMBER(SEARCH("ACEFATO",L1165)),"Acephate",IF(ISNUMBER(SEARCH("ACEPHATE",L1165)),"Acephate",IF(ISNUMBER(SEARCH("MICROTHIOL",L1165)),"Sulfur",IF(ISNUMBER(SEARCH("PROPICONAZOLE",L1165)),"Propiconazole",IF(ISNUMBER(SEARCH("METHOMYL",L1165)),"Methomyl",IF(ISNUMBER(SEARCH("IMIDACLOPRID",L1165)),"Imidacloprid",IF(ISNUMBER(SEARCH("ZONIC",L1165)),"Amicarbazone",IF(ISNUMBER(SEARCH("CRESCENDO",L1165)),"Triclopyr-Butyric",IF(ISNUMBER(SEARCH("IMAZETHAPYR",L1165)),"Imazethapyr",IF(ISNUMBER(SEARCH("TRICLOPYR",L1165)),"Triclopyr",IF(ISNUMBER(SEARCH("ISOPROPYLAMINE",L1165)),"Isopropylamine",IF(ISNUMBER(SEARCH("ABAMECTIM",L1165)),"Abamectin",IF(ISNUMBER(SEARCH("SPERTO",L1165)),"Bifenthrin","FIX IT!")))))))))))))))))))</f>
        <v>Isopropylamine</v>
      </c>
      <c r="Q1165" t="s">
        <v>3269</v>
      </c>
      <c r="R1165" t="s">
        <v>3216</v>
      </c>
      <c r="S1165">
        <f t="shared" si="68"/>
        <v>3.0344827586206895</v>
      </c>
      <c r="T1165" t="s">
        <v>3259</v>
      </c>
      <c r="U1165" t="s">
        <v>3230</v>
      </c>
      <c r="V1165" t="s">
        <v>3225</v>
      </c>
    </row>
    <row r="1166" spans="1:22" ht="22" customHeight="1" x14ac:dyDescent="0.3">
      <c r="A1166" s="5">
        <v>43416</v>
      </c>
      <c r="B1166" s="16" t="str">
        <f t="shared" si="66"/>
        <v>November, 2018</v>
      </c>
      <c r="C1166" s="16" t="str">
        <f t="shared" si="67"/>
        <v>November, 2018´</v>
      </c>
      <c r="D1166" s="6" t="s">
        <v>31</v>
      </c>
      <c r="E1166" s="11" t="s">
        <v>3319</v>
      </c>
      <c r="F1166" s="6" t="s">
        <v>56</v>
      </c>
      <c r="G1166" s="6" t="s">
        <v>244</v>
      </c>
      <c r="H1166" s="6" t="s">
        <v>474</v>
      </c>
      <c r="I1166" s="6" t="s">
        <v>45</v>
      </c>
      <c r="J1166" s="6" t="s">
        <v>34</v>
      </c>
      <c r="K1166" s="6" t="s">
        <v>187</v>
      </c>
      <c r="L1166" s="6" t="s">
        <v>1392</v>
      </c>
      <c r="M1166" s="7">
        <v>73200</v>
      </c>
      <c r="N1166" s="7">
        <v>73.2</v>
      </c>
      <c r="O1166" s="7">
        <v>705000</v>
      </c>
      <c r="P1166" t="str">
        <f>IF(ISNUMBER(SEARCH("GLIFOSATO",L1166)),"Glyphosate",IF(ISNUMBER(SEARCH("TRICLON",L1166)),"Triclopyr",IF(ISNUMBER(SEARCH("ABAMECTIN",L1166)),"Abamectin",IF(ISNUMBER(SEARCH("ANCOSAR",L1166)),"Sodium Hydrogen Methylarsonate",IF(ISNUMBER(SEARCH("PERITO",L1166)),"Acephate","FIX IT!")))))</f>
        <v>Sodium Hydrogen Methylarsonate</v>
      </c>
      <c r="Q1166" t="s">
        <v>3281</v>
      </c>
      <c r="R1166" t="s">
        <v>3198</v>
      </c>
      <c r="S1166">
        <f t="shared" si="68"/>
        <v>9.6311475409836067</v>
      </c>
      <c r="T1166" t="s">
        <v>3259</v>
      </c>
      <c r="U1166" t="s">
        <v>3230</v>
      </c>
      <c r="V1166" t="s">
        <v>3225</v>
      </c>
    </row>
    <row r="1167" spans="1:22" ht="22" customHeight="1" x14ac:dyDescent="0.3">
      <c r="A1167" s="2">
        <v>43414</v>
      </c>
      <c r="B1167" s="16" t="str">
        <f t="shared" si="66"/>
        <v>November, 2018</v>
      </c>
      <c r="C1167" s="16" t="str">
        <f t="shared" si="67"/>
        <v>November, 2018´</v>
      </c>
      <c r="D1167" s="3" t="s">
        <v>107</v>
      </c>
      <c r="E1167" s="11" t="s">
        <v>3319</v>
      </c>
      <c r="F1167" s="3" t="s">
        <v>32</v>
      </c>
      <c r="G1167" s="3" t="s">
        <v>108</v>
      </c>
      <c r="H1167" s="3" t="s">
        <v>133</v>
      </c>
      <c r="I1167" s="3" t="s">
        <v>45</v>
      </c>
      <c r="J1167" s="3" t="s">
        <v>34</v>
      </c>
      <c r="K1167" s="3" t="s">
        <v>187</v>
      </c>
      <c r="L1167" s="3" t="s">
        <v>1393</v>
      </c>
      <c r="M1167" s="4">
        <v>40560</v>
      </c>
      <c r="N1167" s="4">
        <v>40.56</v>
      </c>
      <c r="O1167" s="4">
        <v>253000</v>
      </c>
      <c r="P1167" t="str">
        <f>IF(ISNUMBER(SEARCH("BIORISK",L1167)),"Fertilizer",IF(ISNUMBER(SEARCH("DIFLUBENZURON",L1167)),"Diflubenzuron",IF(ISNUMBER(SEARCH("K-TIONIC",L1167)),"Fulvic Acids Fertilizers",IF(ISNUMBER(SEARCH("INICIATE",L1167)),"Fipronil",IF(ISNUMBER(SEARCH("FIPRONIL",L1167)),"Fipronil",IF(ISNUMBER(SEARCH("STAGE",L1167)),"Clomazone",IF(ISNUMBER(SEARCH("CLOMAZONE",L1167)),"Clomazone",IF(ISNUMBER(SEARCH("UNIMARK",L1167)),"Metribuzin",IF(ISNUMBER(SEARCH("RIBUZIN",L1167)),"Metribuzin",IF(ISNUMBER(SEARCH("UNITOP",L1167)),"Not Identified","FIX IT!"))))))))))</f>
        <v>Clomazone</v>
      </c>
      <c r="Q1167" t="s">
        <v>3246</v>
      </c>
      <c r="R1167" t="s">
        <v>3198</v>
      </c>
      <c r="S1167">
        <f t="shared" si="68"/>
        <v>6.2376725838264298</v>
      </c>
      <c r="T1167" t="s">
        <v>3200</v>
      </c>
      <c r="U1167" t="s">
        <v>3234</v>
      </c>
      <c r="V1167" t="s">
        <v>3225</v>
      </c>
    </row>
    <row r="1168" spans="1:22" ht="22" customHeight="1" x14ac:dyDescent="0.3">
      <c r="A1168" s="5">
        <v>43414</v>
      </c>
      <c r="B1168" s="16" t="str">
        <f t="shared" si="66"/>
        <v>November, 2018</v>
      </c>
      <c r="C1168" s="16" t="str">
        <f t="shared" si="67"/>
        <v>November, 2018´</v>
      </c>
      <c r="D1168" s="6" t="s">
        <v>107</v>
      </c>
      <c r="E1168" s="11" t="s">
        <v>3319</v>
      </c>
      <c r="F1168" s="6" t="s">
        <v>32</v>
      </c>
      <c r="G1168" s="6" t="s">
        <v>108</v>
      </c>
      <c r="H1168" s="6" t="s">
        <v>133</v>
      </c>
      <c r="I1168" s="6" t="s">
        <v>45</v>
      </c>
      <c r="J1168" s="6" t="s">
        <v>34</v>
      </c>
      <c r="K1168" s="6" t="s">
        <v>1089</v>
      </c>
      <c r="L1168" s="6" t="s">
        <v>1394</v>
      </c>
      <c r="M1168" s="7">
        <v>193270</v>
      </c>
      <c r="N1168" s="7">
        <v>193.27</v>
      </c>
      <c r="O1168" s="7">
        <v>2550000</v>
      </c>
      <c r="P1168" t="str">
        <f>IF(ISNUMBER(SEARCH("BROWSER",L1168)),"Picloran",IF(ISNUMBER(SEARCH("NAVIGATOR",L1168)),"Picloran",IF(ISNUMBER(SEARCH("BIOZYME",L1168)),"Mineral Fertilizer",IF(ISNUMBER(SEARCH("K-FOL",L1168)),"Calcium Citrate",IF(ISNUMBER(SEARCH("FOLTRON",L1168)),"NPK Fertilizer",IF(ISNUMBER(SEARCH("CYHALOTHRI",L1168)),"Cyhalothrin",IF(ISNUMBER(SEARCH("ACEFATO",L1168)),"Acephate",IF(ISNUMBER(SEARCH("ACEPHATE",L1168)),"Acephate",IF(ISNUMBER(SEARCH("MICROTHIOL",L1168)),"Sulfur",IF(ISNUMBER(SEARCH("PROPICONAZOLE",L1168)),"Propiconazole",IF(ISNUMBER(SEARCH("METHOMYL",L1168)),"Methomyl",IF(ISNUMBER(SEARCH("IMIDACLOPRID",L1168)),"Imidacloprid",IF(ISNUMBER(SEARCH("ZONIC",L1168)),"Amicarbazone",IF(ISNUMBER(SEARCH("CRESCENDO",L1168)),"Triclopyr-Butyric",IF(ISNUMBER(SEARCH("IMAZETHAPYR",L1168)),"Imazethapyr",IF(ISNUMBER(SEARCH("TRICLOPYR",L1168)),"Triclopyr",IF(ISNUMBER(SEARCH("ISOPROPYLAMINE",L1168)),"Isopropylamine",IF(ISNUMBER(SEARCH("ABAMECTIM",L1168)),"Abamectin",IF(ISNUMBER(SEARCH("SPERTO",L1168)),"Bifenthrin","FIX IT!")))))))))))))))))))</f>
        <v>Acephate</v>
      </c>
      <c r="Q1168" t="s">
        <v>3230</v>
      </c>
      <c r="R1168" t="s">
        <v>3243</v>
      </c>
      <c r="S1168">
        <f t="shared" si="68"/>
        <v>13.193977337403632</v>
      </c>
      <c r="T1168" t="s">
        <v>3211</v>
      </c>
      <c r="U1168" t="s">
        <v>3270</v>
      </c>
      <c r="V1168" t="s">
        <v>3198</v>
      </c>
    </row>
    <row r="1169" spans="1:22" ht="22" customHeight="1" x14ac:dyDescent="0.3">
      <c r="A1169" s="2">
        <v>43414</v>
      </c>
      <c r="B1169" s="16" t="str">
        <f t="shared" si="66"/>
        <v>November, 2018</v>
      </c>
      <c r="C1169" s="16" t="str">
        <f t="shared" si="67"/>
        <v>November, 2018´</v>
      </c>
      <c r="D1169" s="3" t="s">
        <v>31</v>
      </c>
      <c r="E1169" s="11" t="s">
        <v>3319</v>
      </c>
      <c r="F1169" s="3" t="s">
        <v>56</v>
      </c>
      <c r="G1169" s="3" t="s">
        <v>903</v>
      </c>
      <c r="H1169" s="3" t="s">
        <v>133</v>
      </c>
      <c r="I1169" s="3" t="s">
        <v>45</v>
      </c>
      <c r="J1169" s="3" t="s">
        <v>34</v>
      </c>
      <c r="K1169" s="3" t="s">
        <v>95</v>
      </c>
      <c r="L1169" s="3" t="s">
        <v>1395</v>
      </c>
      <c r="M1169" s="4">
        <v>86032</v>
      </c>
      <c r="N1169" s="4">
        <v>86.03</v>
      </c>
      <c r="O1169" s="4">
        <v>292000</v>
      </c>
      <c r="P1169" t="s">
        <v>3206</v>
      </c>
      <c r="Q1169" t="s">
        <v>3231</v>
      </c>
      <c r="R1169" t="s">
        <v>3242</v>
      </c>
      <c r="S1169">
        <f t="shared" si="68"/>
        <v>3.3940859215175747</v>
      </c>
      <c r="T1169" t="s">
        <v>3260</v>
      </c>
      <c r="U1169" t="s">
        <v>3215</v>
      </c>
      <c r="V1169" t="s">
        <v>3216</v>
      </c>
    </row>
    <row r="1170" spans="1:22" ht="22" customHeight="1" x14ac:dyDescent="0.3">
      <c r="A1170" s="2">
        <v>43414</v>
      </c>
      <c r="B1170" s="16" t="str">
        <f t="shared" si="66"/>
        <v>November, 2018</v>
      </c>
      <c r="C1170" s="16" t="str">
        <f t="shared" si="67"/>
        <v>November, 2018´</v>
      </c>
      <c r="D1170" s="3" t="s">
        <v>107</v>
      </c>
      <c r="E1170" s="11" t="s">
        <v>3319</v>
      </c>
      <c r="F1170" s="3" t="s">
        <v>32</v>
      </c>
      <c r="G1170" s="3" t="s">
        <v>108</v>
      </c>
      <c r="H1170" s="3" t="s">
        <v>133</v>
      </c>
      <c r="I1170" s="3" t="s">
        <v>45</v>
      </c>
      <c r="J1170" s="3" t="s">
        <v>34</v>
      </c>
      <c r="K1170" s="3" t="s">
        <v>145</v>
      </c>
      <c r="L1170" s="3" t="s">
        <v>1397</v>
      </c>
      <c r="M1170" s="4">
        <v>21875</v>
      </c>
      <c r="N1170" s="4">
        <v>21.88</v>
      </c>
      <c r="O1170" s="4">
        <v>539000</v>
      </c>
      <c r="P1170" t="str">
        <f>IF(ISNUMBER(SEARCH("BROWSER",L1170)),"Picloran",IF(ISNUMBER(SEARCH("NAVIGATOR",L1170)),"Picloran",IF(ISNUMBER(SEARCH("BIOZYME",L1170)),"Mineral Fertilizer",IF(ISNUMBER(SEARCH("K-FOL",L1170)),"Calcium Citrate",IF(ISNUMBER(SEARCH("FOLTRON",L1170)),"NPK Fertilizer",IF(ISNUMBER(SEARCH("CYHALOTHRI",L1170)),"Cyhalothrin",IF(ISNUMBER(SEARCH("ACEFATO",L1170)),"Acephate",IF(ISNUMBER(SEARCH("ACEPHATE",L1170)),"Acephate",IF(ISNUMBER(SEARCH("MICROTHIOL",L1170)),"Sulfur",IF(ISNUMBER(SEARCH("PROPICONAZOLE",L1170)),"Propiconazole",IF(ISNUMBER(SEARCH("METHOMYL",L1170)),"Methomyl",IF(ISNUMBER(SEARCH("IMIDACLOPRID",L1170)),"Imidacloprid",IF(ISNUMBER(SEARCH("ZONIC",L1170)),"Amicarbazone",IF(ISNUMBER(SEARCH("CRESCENDO",L1170)),"Triclopyr-Butyric",IF(ISNUMBER(SEARCH("IMAZETHAPYR",L1170)),"Imazethapyr",IF(ISNUMBER(SEARCH("TRICLOPYR",L1170)),"Triclopyr",IF(ISNUMBER(SEARCH("ISOPROPYLAMINE",L1170)),"Isopropylamine",IF(ISNUMBER(SEARCH("ABAMECTIM",L1170)),"Abamectin",IF(ISNUMBER(SEARCH("SPERTO",L1170)),"Bifenthrin","FIX IT!")))))))))))))))))))</f>
        <v>Cyhalothrin</v>
      </c>
      <c r="Q1170" t="s">
        <v>3248</v>
      </c>
      <c r="R1170" t="s">
        <v>3237</v>
      </c>
      <c r="S1170">
        <f t="shared" si="68"/>
        <v>24.64</v>
      </c>
      <c r="T1170" t="s">
        <v>3211</v>
      </c>
      <c r="U1170" t="s">
        <v>3270</v>
      </c>
      <c r="V1170" t="s">
        <v>3198</v>
      </c>
    </row>
    <row r="1171" spans="1:22" ht="22" customHeight="1" x14ac:dyDescent="0.3">
      <c r="A1171" s="5">
        <v>43414</v>
      </c>
      <c r="B1171" s="16" t="str">
        <f t="shared" si="66"/>
        <v>November, 2018</v>
      </c>
      <c r="C1171" s="16" t="str">
        <f t="shared" si="67"/>
        <v>November, 2018´</v>
      </c>
      <c r="D1171" s="6" t="s">
        <v>31</v>
      </c>
      <c r="E1171" s="11" t="s">
        <v>3319</v>
      </c>
      <c r="F1171" s="6" t="s">
        <v>32</v>
      </c>
      <c r="G1171" s="6" t="s">
        <v>200</v>
      </c>
      <c r="H1171" s="6" t="s">
        <v>113</v>
      </c>
      <c r="I1171" s="6" t="s">
        <v>45</v>
      </c>
      <c r="J1171" s="6" t="s">
        <v>34</v>
      </c>
      <c r="K1171" s="6" t="s">
        <v>145</v>
      </c>
      <c r="L1171" s="6" t="s">
        <v>1398</v>
      </c>
      <c r="M1171" s="7">
        <v>58860</v>
      </c>
      <c r="N1171" s="7">
        <v>58.86</v>
      </c>
      <c r="O1171" s="7">
        <v>1450000</v>
      </c>
      <c r="P1171" t="str">
        <f>IF(ISNUMBER(SEARCH("IMAZETAPYR",L1171)),"Imazetapyr",IF(ISNUMBER(SEARCH("VITAVAX",L1171)),"Carboxin",IF(ISNUMBER(SEARCH("CARBOXIN",L1171)),"Carboxin",IF(ISNUMBER(SEARCH("CONDAX",L1171)),"Imazetapyr",IF(ISNUMBER(SEARCH("CLETHODIM",L1171)),"Clethodim",IF(ISNUMBER(SEARCH("JACARE",L1171)),"2,4-D Acid",IF(ISNUMBER(SEARCH("LEOPARD",L1171)),"Picloram",IF(ISNUMBER(SEARCH("ZOXYSTROBIN",L1171)),"Azoxystrobin",IF(ISNUMBER(SEARCH("MANCOZEB",L1171)),"Mancozeb",IF(ISNUMBER(SEARCH("AZOXYS",L1171)),"Azoxystrobin",IF(ISNUMBER(SEARCH("FIPRON",L1171)),"Fipronil",IF(ISNUMBER(SEARCH("ACEF",L1171)),"Acephate",IF(ISNUMBER(SEARCH("ACETAMIPRID",L1171)),"Acetamiprid",IF(ISNUMBER(SEARCH("ALUMINIUM PHOSPHIDE",L1171)),"Aluminium Phosphide",IF(ISNUMBER(SEARCH("RANMAN",L1171)),"Cyazofamid",IF(ISNUMBER(SEARCH("BIFENTRINA",L1171)),"Bifenthrin","FIX IT!"))))))))))))))))</f>
        <v>Acetamiprid</v>
      </c>
      <c r="Q1171" t="s">
        <v>3234</v>
      </c>
      <c r="R1171" t="s">
        <v>3243</v>
      </c>
      <c r="S1171">
        <f t="shared" si="68"/>
        <v>24.634726469588855</v>
      </c>
      <c r="T1171" t="s">
        <v>3226</v>
      </c>
      <c r="U1171" t="s">
        <v>3261</v>
      </c>
      <c r="V1171" t="s">
        <v>3243</v>
      </c>
    </row>
    <row r="1172" spans="1:22" ht="22" customHeight="1" x14ac:dyDescent="0.3">
      <c r="A1172" s="2">
        <v>43414</v>
      </c>
      <c r="B1172" s="16" t="str">
        <f t="shared" si="66"/>
        <v>November, 2018</v>
      </c>
      <c r="C1172" s="16" t="str">
        <f t="shared" si="67"/>
        <v>November, 2018´</v>
      </c>
      <c r="D1172" s="3" t="s">
        <v>31</v>
      </c>
      <c r="E1172" s="11" t="s">
        <v>3319</v>
      </c>
      <c r="F1172" s="3" t="s">
        <v>32</v>
      </c>
      <c r="G1172" s="3" t="s">
        <v>200</v>
      </c>
      <c r="H1172" s="3" t="s">
        <v>133</v>
      </c>
      <c r="I1172" s="3" t="s">
        <v>45</v>
      </c>
      <c r="J1172" s="3" t="s">
        <v>34</v>
      </c>
      <c r="K1172" s="3" t="s">
        <v>203</v>
      </c>
      <c r="L1172" s="3" t="s">
        <v>1232</v>
      </c>
      <c r="M1172" s="4">
        <v>45300</v>
      </c>
      <c r="N1172" s="4">
        <v>45.3</v>
      </c>
      <c r="O1172" s="4">
        <v>1116000</v>
      </c>
      <c r="P1172" t="str">
        <f>IF(ISNUMBER(SEARCH("BROWSER",L1172)),"Picloran",IF(ISNUMBER(SEARCH("NAVIGATOR",L1172)),"Picloran",IF(ISNUMBER(SEARCH("BIOZYME",L1172)),"Mineral Fertilizer",IF(ISNUMBER(SEARCH("K-FOL",L1172)),"Calcium Citrate",IF(ISNUMBER(SEARCH("FOLTRON",L1172)),"NPK Fertilizer",IF(ISNUMBER(SEARCH("CYHALOTHRI",L1172)),"Cyhalothrin",IF(ISNUMBER(SEARCH("ACEFATO",L1172)),"Acephate",IF(ISNUMBER(SEARCH("ACEPHATE",L1172)),"Acephate",IF(ISNUMBER(SEARCH("MICROTHIOL",L1172)),"Sulfur",IF(ISNUMBER(SEARCH("PROPICONAZOLE",L1172)),"Propiconazole",IF(ISNUMBER(SEARCH("METHOMYL",L1172)),"Methomyl",IF(ISNUMBER(SEARCH("IMIDACLOPRID",L1172)),"Imidacloprid",IF(ISNUMBER(SEARCH("ZONIC",L1172)),"Amicarbazone",IF(ISNUMBER(SEARCH("CRESCENDO",L1172)),"Triclopyr-Butyric",IF(ISNUMBER(SEARCH("IMAZETHAPYR",L1172)),"Imazethapyr",IF(ISNUMBER(SEARCH("TRICLOPYR",L1172)),"Triclopyr",IF(ISNUMBER(SEARCH("ISOPROPYLAMINE",L1172)),"Isopropylamine",IF(ISNUMBER(SEARCH("ABAMECTIM",L1172)),"Abamectin",IF(ISNUMBER(SEARCH("SPERTO",L1172)),"Bifenthrin","FIX IT!")))))))))))))))))))</f>
        <v>Acephate</v>
      </c>
      <c r="Q1172" t="s">
        <v>3230</v>
      </c>
      <c r="R1172" t="s">
        <v>3243</v>
      </c>
      <c r="S1172">
        <f t="shared" si="68"/>
        <v>24.635761589403973</v>
      </c>
      <c r="T1172" t="s">
        <v>3205</v>
      </c>
      <c r="U1172" t="s">
        <v>3238</v>
      </c>
      <c r="V1172" t="s">
        <v>3225</v>
      </c>
    </row>
    <row r="1173" spans="1:22" ht="22" customHeight="1" x14ac:dyDescent="0.3">
      <c r="A1173" s="5">
        <v>43414</v>
      </c>
      <c r="B1173" s="16" t="str">
        <f t="shared" si="66"/>
        <v>November, 2018</v>
      </c>
      <c r="C1173" s="16" t="str">
        <f t="shared" si="67"/>
        <v>November, 2018´</v>
      </c>
      <c r="D1173" s="6" t="s">
        <v>107</v>
      </c>
      <c r="E1173" s="11" t="s">
        <v>3319</v>
      </c>
      <c r="F1173" s="6" t="s">
        <v>32</v>
      </c>
      <c r="G1173" s="6" t="s">
        <v>108</v>
      </c>
      <c r="H1173" s="6" t="s">
        <v>133</v>
      </c>
      <c r="I1173" s="6" t="s">
        <v>45</v>
      </c>
      <c r="J1173" s="6" t="s">
        <v>34</v>
      </c>
      <c r="K1173" s="6" t="s">
        <v>187</v>
      </c>
      <c r="L1173" s="6" t="s">
        <v>1399</v>
      </c>
      <c r="M1173" s="7">
        <v>20280</v>
      </c>
      <c r="N1173" s="7">
        <v>20.28</v>
      </c>
      <c r="O1173" s="7">
        <v>126000</v>
      </c>
      <c r="P1173" t="str">
        <f>IF(ISNUMBER(SEARCH("BIORISK",L1173)),"Fertilizer",IF(ISNUMBER(SEARCH("DIFLUBENZURON",L1173)),"Diflubenzuron",IF(ISNUMBER(SEARCH("K-TIONIC",L1173)),"Fulvic Acids Fertilizers",IF(ISNUMBER(SEARCH("INICIATE",L1173)),"Fipronil",IF(ISNUMBER(SEARCH("FIPRONIL",L1173)),"Fipronil",IF(ISNUMBER(SEARCH("STAGE",L1173)),"Clomazone",IF(ISNUMBER(SEARCH("CLOMAZONE",L1173)),"Clomazone",IF(ISNUMBER(SEARCH("UNIMARK",L1173)),"Metribuzin",IF(ISNUMBER(SEARCH("RIBUZIN",L1173)),"Metribuzin",IF(ISNUMBER(SEARCH("UNITOP",L1173)),"Not Identified","FIX IT!"))))))))))</f>
        <v>Clomazone</v>
      </c>
      <c r="Q1173" t="s">
        <v>3246</v>
      </c>
      <c r="R1173" t="s">
        <v>3198</v>
      </c>
      <c r="S1173">
        <f t="shared" si="68"/>
        <v>6.2130177514792901</v>
      </c>
      <c r="T1173" t="s">
        <v>3250</v>
      </c>
      <c r="U1173" t="s">
        <v>3248</v>
      </c>
      <c r="V1173" t="s">
        <v>3237</v>
      </c>
    </row>
    <row r="1174" spans="1:22" ht="22" customHeight="1" x14ac:dyDescent="0.3">
      <c r="A1174" s="2">
        <v>43413</v>
      </c>
      <c r="B1174" s="16" t="str">
        <f t="shared" si="66"/>
        <v>November, 2018</v>
      </c>
      <c r="C1174" s="16" t="str">
        <f t="shared" si="67"/>
        <v>November, 2018´</v>
      </c>
      <c r="D1174" s="3" t="s">
        <v>107</v>
      </c>
      <c r="E1174" s="11" t="s">
        <v>3319</v>
      </c>
      <c r="F1174" s="3" t="s">
        <v>32</v>
      </c>
      <c r="G1174" s="3" t="s">
        <v>108</v>
      </c>
      <c r="H1174" s="3" t="s">
        <v>113</v>
      </c>
      <c r="I1174" s="3" t="s">
        <v>45</v>
      </c>
      <c r="J1174" s="3" t="s">
        <v>34</v>
      </c>
      <c r="K1174" s="3" t="s">
        <v>187</v>
      </c>
      <c r="L1174" s="3" t="s">
        <v>1393</v>
      </c>
      <c r="M1174" s="4">
        <v>20280</v>
      </c>
      <c r="N1174" s="4">
        <v>20.28</v>
      </c>
      <c r="O1174" s="4">
        <v>126000</v>
      </c>
      <c r="P1174" t="s">
        <v>3203</v>
      </c>
      <c r="Q1174" t="s">
        <v>3246</v>
      </c>
      <c r="R1174" t="s">
        <v>3198</v>
      </c>
      <c r="S1174">
        <f t="shared" si="68"/>
        <v>6.2130177514792901</v>
      </c>
      <c r="T1174" t="s">
        <v>3207</v>
      </c>
      <c r="U1174" t="s">
        <v>3235</v>
      </c>
      <c r="V1174" t="s">
        <v>3216</v>
      </c>
    </row>
    <row r="1175" spans="1:22" ht="22" customHeight="1" x14ac:dyDescent="0.3">
      <c r="A1175" s="5">
        <v>43413</v>
      </c>
      <c r="B1175" s="16" t="str">
        <f t="shared" si="66"/>
        <v>November, 2018</v>
      </c>
      <c r="C1175" s="16" t="str">
        <f t="shared" si="67"/>
        <v>November, 2018´</v>
      </c>
      <c r="D1175" s="6" t="s">
        <v>107</v>
      </c>
      <c r="E1175" s="11" t="s">
        <v>3319</v>
      </c>
      <c r="F1175" s="6" t="s">
        <v>32</v>
      </c>
      <c r="G1175" s="6" t="s">
        <v>108</v>
      </c>
      <c r="H1175" s="6" t="s">
        <v>133</v>
      </c>
      <c r="I1175" s="6" t="s">
        <v>45</v>
      </c>
      <c r="J1175" s="6" t="s">
        <v>34</v>
      </c>
      <c r="K1175" s="6" t="s">
        <v>145</v>
      </c>
      <c r="L1175" s="6" t="s">
        <v>1400</v>
      </c>
      <c r="M1175" s="7">
        <v>22263</v>
      </c>
      <c r="N1175" s="7">
        <v>22.26</v>
      </c>
      <c r="O1175" s="7">
        <v>548000</v>
      </c>
      <c r="P1175" t="str">
        <f>IF(ISNUMBER(SEARCH("BROWSER",L1175)),"Picloran",IF(ISNUMBER(SEARCH("NAVIGATOR",L1175)),"Picloran",IF(ISNUMBER(SEARCH("BIOZYME",L1175)),"Mineral Fertilizer",IF(ISNUMBER(SEARCH("K-FOL",L1175)),"Calcium Citrate",IF(ISNUMBER(SEARCH("FOLTRON",L1175)),"NPK Fertilizer",IF(ISNUMBER(SEARCH("CYHALOTHRI",L1175)),"Cyhalothrin",IF(ISNUMBER(SEARCH("ACEFATO",L1175)),"Acephate",IF(ISNUMBER(SEARCH("ACEPHATE",L1175)),"Acephate",IF(ISNUMBER(SEARCH("MICROTHIOL",L1175)),"Sulfur",IF(ISNUMBER(SEARCH("PROPICONAZOLE",L1175)),"Propiconazole",IF(ISNUMBER(SEARCH("METHOMYL",L1175)),"Methomyl",IF(ISNUMBER(SEARCH("IMIDACLOPRID",L1175)),"Imidacloprid",IF(ISNUMBER(SEARCH("ZONIC",L1175)),"Amicarbazone",IF(ISNUMBER(SEARCH("CRESCENDO",L1175)),"Triclopyr-Butyric",IF(ISNUMBER(SEARCH("IMAZETHAPYR",L1175)),"Imazethapyr",IF(ISNUMBER(SEARCH("TRICLOPYR",L1175)),"Triclopyr",IF(ISNUMBER(SEARCH("ISOPROPYLAMINE",L1175)),"Isopropylamine",IF(ISNUMBER(SEARCH("ABAMECTIM",L1175)),"Abamectin",IF(ISNUMBER(SEARCH("SPERTO",L1175)),"Bifenthrin","FIX IT!")))))))))))))))))))</f>
        <v>Cyhalothrin</v>
      </c>
      <c r="Q1175" t="s">
        <v>3248</v>
      </c>
      <c r="R1175" t="s">
        <v>3237</v>
      </c>
      <c r="S1175">
        <f t="shared" si="68"/>
        <v>24.614831783676951</v>
      </c>
      <c r="T1175" t="s">
        <v>3203</v>
      </c>
      <c r="U1175" t="s">
        <v>3246</v>
      </c>
      <c r="V1175" t="s">
        <v>3198</v>
      </c>
    </row>
    <row r="1176" spans="1:22" ht="22" customHeight="1" x14ac:dyDescent="0.3">
      <c r="A1176" s="2">
        <v>43413</v>
      </c>
      <c r="B1176" s="16" t="str">
        <f t="shared" si="66"/>
        <v>November, 2018</v>
      </c>
      <c r="C1176" s="16" t="str">
        <f t="shared" si="67"/>
        <v>November, 2018´</v>
      </c>
      <c r="D1176" s="3" t="s">
        <v>107</v>
      </c>
      <c r="E1176" s="11" t="s">
        <v>3319</v>
      </c>
      <c r="F1176" s="3" t="s">
        <v>56</v>
      </c>
      <c r="G1176" s="3" t="s">
        <v>108</v>
      </c>
      <c r="H1176" s="3" t="s">
        <v>113</v>
      </c>
      <c r="I1176" s="3" t="s">
        <v>45</v>
      </c>
      <c r="J1176" s="3" t="s">
        <v>34</v>
      </c>
      <c r="K1176" s="3" t="s">
        <v>1089</v>
      </c>
      <c r="L1176" s="3" t="s">
        <v>1401</v>
      </c>
      <c r="M1176" s="4">
        <v>96824</v>
      </c>
      <c r="N1176" s="4">
        <v>96.82</v>
      </c>
      <c r="O1176" s="4">
        <v>1277000</v>
      </c>
      <c r="P1176" t="str">
        <f>IF(ISNUMBER(SEARCH("BROWSER",L1176)),"Picloran",IF(ISNUMBER(SEARCH("NAVIGATOR",L1176)),"Picloran",IF(ISNUMBER(SEARCH("BIOZYME",L1176)),"Mineral Fertilizer",IF(ISNUMBER(SEARCH("K-FOL",L1176)),"Calcium Citrate",IF(ISNUMBER(SEARCH("FOLTRON",L1176)),"NPK Fertilizer",IF(ISNUMBER(SEARCH("CYHALOTHRI",L1176)),"Cyhalothrin",IF(ISNUMBER(SEARCH("ACEFATO",L1176)),"Acephate",IF(ISNUMBER(SEARCH("ACEPHATE",L1176)),"Acephate",IF(ISNUMBER(SEARCH("MICROTHIOL",L1176)),"Sulfur",IF(ISNUMBER(SEARCH("PROPICONAZOLE",L1176)),"Propiconazole",IF(ISNUMBER(SEARCH("METHOMYL",L1176)),"Methomyl",IF(ISNUMBER(SEARCH("IMIDACLOPRID",L1176)),"Imidacloprid",IF(ISNUMBER(SEARCH("ZONIC",L1176)),"Amicarbazone",IF(ISNUMBER(SEARCH("CRESCENDO",L1176)),"Triclopyr-Butyric",IF(ISNUMBER(SEARCH("IMAZETHAPYR",L1176)),"Imazethapyr",IF(ISNUMBER(SEARCH("TRICLOPYR",L1176)),"Triclopyr",IF(ISNUMBER(SEARCH("ISOPROPYLAMINE",L1176)),"Isopropylamine",IF(ISNUMBER(SEARCH("ABAMECTIM",L1176)),"Abamectin",IF(ISNUMBER(SEARCH("SPERTO",L1176)),"Bifenthrin","FIX IT!")))))))))))))))))))</f>
        <v>Acephate</v>
      </c>
      <c r="Q1176" t="s">
        <v>3230</v>
      </c>
      <c r="R1176" t="s">
        <v>3243</v>
      </c>
      <c r="S1176">
        <f t="shared" si="68"/>
        <v>13.18887879038255</v>
      </c>
      <c r="T1176" t="s">
        <v>3259</v>
      </c>
      <c r="U1176" t="s">
        <v>3230</v>
      </c>
      <c r="V1176" t="s">
        <v>3225</v>
      </c>
    </row>
    <row r="1177" spans="1:22" ht="22" customHeight="1" x14ac:dyDescent="0.3">
      <c r="A1177" s="5">
        <v>43413</v>
      </c>
      <c r="B1177" s="16" t="str">
        <f t="shared" si="66"/>
        <v>November, 2018</v>
      </c>
      <c r="C1177" s="16" t="str">
        <f t="shared" si="67"/>
        <v>November, 2018´</v>
      </c>
      <c r="D1177" s="6" t="s">
        <v>107</v>
      </c>
      <c r="E1177" s="11" t="s">
        <v>3319</v>
      </c>
      <c r="F1177" s="6" t="s">
        <v>32</v>
      </c>
      <c r="G1177" s="6" t="s">
        <v>108</v>
      </c>
      <c r="H1177" s="6" t="s">
        <v>113</v>
      </c>
      <c r="I1177" s="6" t="s">
        <v>45</v>
      </c>
      <c r="J1177" s="6" t="s">
        <v>34</v>
      </c>
      <c r="K1177" s="6" t="s">
        <v>187</v>
      </c>
      <c r="L1177" s="6" t="s">
        <v>1402</v>
      </c>
      <c r="M1177" s="7">
        <v>40560</v>
      </c>
      <c r="N1177" s="7">
        <v>40.56</v>
      </c>
      <c r="O1177" s="7">
        <v>253000</v>
      </c>
      <c r="P1177" t="str">
        <f>IF(ISNUMBER(SEARCH("BIORISK",L1177)),"Fertilizer",IF(ISNUMBER(SEARCH("DIFLUBENZURON",L1177)),"Diflubenzuron",IF(ISNUMBER(SEARCH("K-TIONIC",L1177)),"Fulvic Acids Fertilizers",IF(ISNUMBER(SEARCH("INICIATE",L1177)),"Fipronil",IF(ISNUMBER(SEARCH("FIPRONIL",L1177)),"Fipronil",IF(ISNUMBER(SEARCH("STAGE",L1177)),"Clomazone",IF(ISNUMBER(SEARCH("CLOMAZONE",L1177)),"Clomazone",IF(ISNUMBER(SEARCH("UNIMARK",L1177)),"Metribuzin",IF(ISNUMBER(SEARCH("RIBUZIN",L1177)),"Metribuzin",IF(ISNUMBER(SEARCH("UNITOP",L1177)),"Not Identified","FIX IT!"))))))))))</f>
        <v>Clomazone</v>
      </c>
      <c r="Q1177" t="s">
        <v>3246</v>
      </c>
      <c r="R1177" t="s">
        <v>3198</v>
      </c>
      <c r="S1177">
        <f t="shared" si="68"/>
        <v>6.2376725838264298</v>
      </c>
      <c r="T1177" t="s">
        <v>3203</v>
      </c>
      <c r="U1177" t="s">
        <v>3246</v>
      </c>
      <c r="V1177" t="s">
        <v>3198</v>
      </c>
    </row>
    <row r="1178" spans="1:22" ht="22" customHeight="1" x14ac:dyDescent="0.3">
      <c r="A1178" s="2">
        <v>43413</v>
      </c>
      <c r="B1178" s="16" t="str">
        <f t="shared" si="66"/>
        <v>November, 2018</v>
      </c>
      <c r="C1178" s="16" t="str">
        <f t="shared" si="67"/>
        <v>November, 2018´</v>
      </c>
      <c r="D1178" s="3" t="s">
        <v>107</v>
      </c>
      <c r="E1178" s="11" t="s">
        <v>3319</v>
      </c>
      <c r="F1178" s="3" t="s">
        <v>32</v>
      </c>
      <c r="G1178" s="3" t="s">
        <v>108</v>
      </c>
      <c r="H1178" s="3" t="s">
        <v>133</v>
      </c>
      <c r="I1178" s="3" t="s">
        <v>45</v>
      </c>
      <c r="J1178" s="3" t="s">
        <v>34</v>
      </c>
      <c r="K1178" s="3" t="s">
        <v>934</v>
      </c>
      <c r="L1178" s="3" t="s">
        <v>1403</v>
      </c>
      <c r="M1178" s="4">
        <v>20840</v>
      </c>
      <c r="N1178" s="4">
        <v>20.84</v>
      </c>
      <c r="O1178" s="4">
        <v>130000</v>
      </c>
      <c r="P1178" t="s">
        <v>3278</v>
      </c>
      <c r="Q1178" t="s">
        <v>3215</v>
      </c>
      <c r="R1178" t="s">
        <v>3216</v>
      </c>
      <c r="S1178">
        <f t="shared" si="68"/>
        <v>6.2380038387715935</v>
      </c>
      <c r="T1178" t="s">
        <v>3200</v>
      </c>
      <c r="U1178" t="s">
        <v>3234</v>
      </c>
      <c r="V1178" t="s">
        <v>3225</v>
      </c>
    </row>
    <row r="1179" spans="1:22" ht="22" customHeight="1" x14ac:dyDescent="0.3">
      <c r="A1179" s="5">
        <v>43413</v>
      </c>
      <c r="B1179" s="16" t="str">
        <f t="shared" si="66"/>
        <v>November, 2018</v>
      </c>
      <c r="C1179" s="16" t="str">
        <f t="shared" si="67"/>
        <v>November, 2018´</v>
      </c>
      <c r="D1179" s="6" t="s">
        <v>31</v>
      </c>
      <c r="E1179" s="11" t="s">
        <v>3319</v>
      </c>
      <c r="F1179" s="6" t="s">
        <v>32</v>
      </c>
      <c r="G1179" s="6" t="s">
        <v>131</v>
      </c>
      <c r="H1179" s="6" t="s">
        <v>133</v>
      </c>
      <c r="I1179" s="6" t="s">
        <v>45</v>
      </c>
      <c r="J1179" s="6" t="s">
        <v>34</v>
      </c>
      <c r="K1179" s="6" t="s">
        <v>145</v>
      </c>
      <c r="L1179" s="6" t="s">
        <v>1404</v>
      </c>
      <c r="M1179" s="7">
        <v>8100</v>
      </c>
      <c r="N1179" s="7">
        <v>8.1</v>
      </c>
      <c r="O1179" s="7">
        <v>200000</v>
      </c>
      <c r="P1179" t="s">
        <v>3226</v>
      </c>
      <c r="Q1179" t="s">
        <v>3261</v>
      </c>
      <c r="R1179" t="s">
        <v>3243</v>
      </c>
      <c r="S1179">
        <f t="shared" si="68"/>
        <v>24.691358024691358</v>
      </c>
      <c r="T1179" t="s">
        <v>3294</v>
      </c>
      <c r="U1179" t="s">
        <v>3215</v>
      </c>
      <c r="V1179" t="s">
        <v>3243</v>
      </c>
    </row>
    <row r="1180" spans="1:22" ht="22" customHeight="1" x14ac:dyDescent="0.3">
      <c r="A1180" s="2">
        <v>43413</v>
      </c>
      <c r="B1180" s="16" t="str">
        <f t="shared" si="66"/>
        <v>November, 2018</v>
      </c>
      <c r="C1180" s="16" t="str">
        <f t="shared" si="67"/>
        <v>November, 2018´</v>
      </c>
      <c r="D1180" s="3" t="s">
        <v>31</v>
      </c>
      <c r="E1180" s="11" t="s">
        <v>3319</v>
      </c>
      <c r="F1180" s="3" t="s">
        <v>32</v>
      </c>
      <c r="G1180" s="3" t="s">
        <v>131</v>
      </c>
      <c r="H1180" s="3" t="s">
        <v>133</v>
      </c>
      <c r="I1180" s="3" t="s">
        <v>45</v>
      </c>
      <c r="J1180" s="3" t="s">
        <v>34</v>
      </c>
      <c r="K1180" s="3" t="s">
        <v>145</v>
      </c>
      <c r="L1180" s="3" t="s">
        <v>1405</v>
      </c>
      <c r="M1180" s="4">
        <v>43500</v>
      </c>
      <c r="N1180" s="4">
        <v>43.5</v>
      </c>
      <c r="O1180" s="4">
        <v>1072000</v>
      </c>
      <c r="P1180" t="str">
        <f>IF(ISNUMBER(SEARCH("IMAZETAPYR",L1180)),"Imazetapyr",IF(ISNUMBER(SEARCH("VITAVAX",L1180)),"Carboxin",IF(ISNUMBER(SEARCH("CARBOXIN",L1180)),"Carboxin",IF(ISNUMBER(SEARCH("CONDAX",L1180)),"Imazetapyr",IF(ISNUMBER(SEARCH("CLETHODIM",L1180)),"Clethodim",IF(ISNUMBER(SEARCH("JACARE",L1180)),"2,4-D Acid",IF(ISNUMBER(SEARCH("LEOPARD",L1180)),"Picloram",IF(ISNUMBER(SEARCH("ZOXYSTROBIN",L1180)),"Azoxystrobin",IF(ISNUMBER(SEARCH("MANCOZEB",L1180)),"Mancozeb",IF(ISNUMBER(SEARCH("AZOXYS",L1180)),"Azoxystrobin",IF(ISNUMBER(SEARCH("FIPRON",L1180)),"Fipronil",IF(ISNUMBER(SEARCH("ACEF",L1180)),"Acephate",IF(ISNUMBER(SEARCH("ACETAMIPRID",L1180)),"Acetamiprid",IF(ISNUMBER(SEARCH("ALUMINIUM PHOSPHIDE",L1180)),"Aluminium Phosphide",IF(ISNUMBER(SEARCH("RANMAN",L1180)),"Cyazofamid",IF(ISNUMBER(SEARCH("BIFENTRINA",L1180)),"Bifenthrin","FIX IT!"))))))))))))))))</f>
        <v>Acetamiprid</v>
      </c>
      <c r="Q1180" t="s">
        <v>3234</v>
      </c>
      <c r="R1180" t="s">
        <v>3243</v>
      </c>
      <c r="S1180">
        <f t="shared" si="68"/>
        <v>24.643678160919539</v>
      </c>
      <c r="T1180" t="s">
        <v>3218</v>
      </c>
      <c r="U1180" t="s">
        <v>3218</v>
      </c>
      <c r="V1180" t="s">
        <v>3198</v>
      </c>
    </row>
    <row r="1181" spans="1:22" ht="22" customHeight="1" x14ac:dyDescent="0.3">
      <c r="A1181" s="5">
        <v>43413</v>
      </c>
      <c r="B1181" s="16" t="str">
        <f t="shared" si="66"/>
        <v>November, 2018</v>
      </c>
      <c r="C1181" s="16" t="str">
        <f t="shared" si="67"/>
        <v>November, 2018´</v>
      </c>
      <c r="D1181" s="6" t="s">
        <v>31</v>
      </c>
      <c r="E1181" s="11" t="s">
        <v>3319</v>
      </c>
      <c r="F1181" s="6" t="s">
        <v>32</v>
      </c>
      <c r="G1181" s="6" t="s">
        <v>131</v>
      </c>
      <c r="H1181" s="6" t="s">
        <v>133</v>
      </c>
      <c r="I1181" s="6" t="s">
        <v>45</v>
      </c>
      <c r="J1181" s="6" t="s">
        <v>34</v>
      </c>
      <c r="K1181" s="6" t="s">
        <v>145</v>
      </c>
      <c r="L1181" s="6" t="s">
        <v>1406</v>
      </c>
      <c r="M1181" s="7">
        <v>14420</v>
      </c>
      <c r="N1181" s="7">
        <v>14.42</v>
      </c>
      <c r="O1181" s="7">
        <v>355000</v>
      </c>
      <c r="P1181" t="str">
        <f>IF(ISNUMBER(SEARCH("BROWSER",L1181)),"Picloran",IF(ISNUMBER(SEARCH("NAVIGATOR",L1181)),"Picloran",IF(ISNUMBER(SEARCH("BIOZYME",L1181)),"Mineral Fertilizer",IF(ISNUMBER(SEARCH("K-FOL",L1181)),"Calcium Citrate",IF(ISNUMBER(SEARCH("FOLTRON",L1181)),"NPK Fertilizer",IF(ISNUMBER(SEARCH("CYHALOTHRI",L1181)),"Cyhalothrin",IF(ISNUMBER(SEARCH("ACEFATO",L1181)),"Acephate",IF(ISNUMBER(SEARCH("ACEPHATE",L1181)),"Acephate",IF(ISNUMBER(SEARCH("MICROTHIOL",L1181)),"Sulfur",IF(ISNUMBER(SEARCH("PROPICONAZOLE",L1181)),"Propiconazole",IF(ISNUMBER(SEARCH("METHOMYL",L1181)),"Methomyl",IF(ISNUMBER(SEARCH("IMIDACLOPRID",L1181)),"Imidacloprid",IF(ISNUMBER(SEARCH("ZONIC",L1181)),"Amicarbazone",IF(ISNUMBER(SEARCH("CRESCENDO",L1181)),"Triclopyr-Butyric",IF(ISNUMBER(SEARCH("IMAZETHAPYR",L1181)),"Imazethapyr",IF(ISNUMBER(SEARCH("TRICLOPYR",L1181)),"Triclopyr",IF(ISNUMBER(SEARCH("ISOPROPYLAMINE",L1181)),"Isopropylamine",IF(ISNUMBER(SEARCH("ABAMECTIM",L1181)),"Abamectin",IF(ISNUMBER(SEARCH("SPERTO",L1181)),"Bifenthrin","FIX IT!")))))))))))))))))))</f>
        <v>Cyhalothrin</v>
      </c>
      <c r="Q1181" t="s">
        <v>3248</v>
      </c>
      <c r="R1181" t="s">
        <v>3237</v>
      </c>
      <c r="S1181">
        <f t="shared" si="68"/>
        <v>24.618585298196948</v>
      </c>
      <c r="T1181" t="s">
        <v>3226</v>
      </c>
      <c r="U1181" t="s">
        <v>3261</v>
      </c>
      <c r="V1181" t="s">
        <v>3243</v>
      </c>
    </row>
    <row r="1182" spans="1:22" ht="22" customHeight="1" x14ac:dyDescent="0.3">
      <c r="A1182" s="2">
        <v>43413</v>
      </c>
      <c r="B1182" s="16" t="str">
        <f t="shared" si="66"/>
        <v>November, 2018</v>
      </c>
      <c r="C1182" s="16" t="str">
        <f t="shared" si="67"/>
        <v>November, 2018´</v>
      </c>
      <c r="D1182" s="3" t="s">
        <v>107</v>
      </c>
      <c r="E1182" s="11" t="s">
        <v>3319</v>
      </c>
      <c r="F1182" s="3" t="s">
        <v>56</v>
      </c>
      <c r="G1182" s="3" t="s">
        <v>108</v>
      </c>
      <c r="H1182" s="3" t="s">
        <v>113</v>
      </c>
      <c r="I1182" s="3" t="s">
        <v>45</v>
      </c>
      <c r="J1182" s="3" t="s">
        <v>34</v>
      </c>
      <c r="K1182" s="3" t="s">
        <v>1089</v>
      </c>
      <c r="L1182" s="3" t="s">
        <v>1407</v>
      </c>
      <c r="M1182" s="4">
        <v>48412</v>
      </c>
      <c r="N1182" s="4">
        <v>48.41</v>
      </c>
      <c r="O1182" s="4">
        <v>639000</v>
      </c>
      <c r="P1182" t="str">
        <f>IF(ISNUMBER(SEARCH("BROWSER",L1182)),"Picloran",IF(ISNUMBER(SEARCH("NAVIGATOR",L1182)),"Picloran",IF(ISNUMBER(SEARCH("BIOZYME",L1182)),"Mineral Fertilizer",IF(ISNUMBER(SEARCH("K-FOL",L1182)),"Calcium Citrate",IF(ISNUMBER(SEARCH("FOLTRON",L1182)),"NPK Fertilizer",IF(ISNUMBER(SEARCH("CYHALOTHRI",L1182)),"Cyhalothrin",IF(ISNUMBER(SEARCH("ACEFATO",L1182)),"Acephate",IF(ISNUMBER(SEARCH("ACEPHATE",L1182)),"Acephate",IF(ISNUMBER(SEARCH("MICROTHIOL",L1182)),"Sulfur",IF(ISNUMBER(SEARCH("PROPICONAZOLE",L1182)),"Propiconazole",IF(ISNUMBER(SEARCH("METHOMYL",L1182)),"Methomyl",IF(ISNUMBER(SEARCH("IMIDACLOPRID",L1182)),"Imidacloprid",IF(ISNUMBER(SEARCH("ZONIC",L1182)),"Amicarbazone",IF(ISNUMBER(SEARCH("CRESCENDO",L1182)),"Triclopyr-Butyric",IF(ISNUMBER(SEARCH("IMAZETHAPYR",L1182)),"Imazethapyr",IF(ISNUMBER(SEARCH("TRICLOPYR",L1182)),"Triclopyr",IF(ISNUMBER(SEARCH("ISOPROPYLAMINE",L1182)),"Isopropylamine",IF(ISNUMBER(SEARCH("ABAMECTIM",L1182)),"Abamectin",IF(ISNUMBER(SEARCH("SPERTO",L1182)),"Bifenthrin","FIX IT!")))))))))))))))))))</f>
        <v>Acephate</v>
      </c>
      <c r="Q1182" t="s">
        <v>3230</v>
      </c>
      <c r="R1182" t="s">
        <v>3243</v>
      </c>
      <c r="S1182">
        <f t="shared" si="68"/>
        <v>13.199206808229365</v>
      </c>
      <c r="T1182" t="s">
        <v>3200</v>
      </c>
      <c r="U1182" t="s">
        <v>3234</v>
      </c>
      <c r="V1182" t="s">
        <v>3225</v>
      </c>
    </row>
    <row r="1183" spans="1:22" ht="22" customHeight="1" x14ac:dyDescent="0.3">
      <c r="A1183" s="5">
        <v>43413</v>
      </c>
      <c r="B1183" s="16" t="str">
        <f t="shared" si="66"/>
        <v>November, 2018</v>
      </c>
      <c r="C1183" s="16" t="str">
        <f t="shared" si="67"/>
        <v>November, 2018´</v>
      </c>
      <c r="D1183" s="6" t="s">
        <v>31</v>
      </c>
      <c r="E1183" s="11" t="s">
        <v>3319</v>
      </c>
      <c r="F1183" s="6" t="s">
        <v>56</v>
      </c>
      <c r="G1183" s="6" t="s">
        <v>244</v>
      </c>
      <c r="H1183" s="6" t="s">
        <v>1297</v>
      </c>
      <c r="I1183" s="6" t="s">
        <v>45</v>
      </c>
      <c r="J1183" s="6" t="s">
        <v>34</v>
      </c>
      <c r="K1183" s="6" t="s">
        <v>187</v>
      </c>
      <c r="L1183" s="6" t="s">
        <v>1408</v>
      </c>
      <c r="M1183" s="7">
        <v>97600</v>
      </c>
      <c r="N1183" s="7">
        <v>97.6</v>
      </c>
      <c r="O1183" s="7">
        <v>939000</v>
      </c>
      <c r="P1183" t="str">
        <f>IF(ISNUMBER(SEARCH("GLIFOSATO",L1183)),"Glyphosate",IF(ISNUMBER(SEARCH("TRICLON",L1183)),"Triclopyr",IF(ISNUMBER(SEARCH("ABAMECTIN",L1183)),"Abamectin",IF(ISNUMBER(SEARCH("ANCOSAR",L1183)),"Sodium Hydrogen Methylarsonate",IF(ISNUMBER(SEARCH("PERITO",L1183)),"Acephate","FIX IT!")))))</f>
        <v>Sodium Hydrogen Methylarsonate</v>
      </c>
      <c r="Q1183" t="s">
        <v>3281</v>
      </c>
      <c r="R1183" t="s">
        <v>3198</v>
      </c>
      <c r="S1183">
        <f t="shared" si="68"/>
        <v>9.6209016393442628</v>
      </c>
      <c r="T1183" t="s">
        <v>3200</v>
      </c>
      <c r="U1183" t="s">
        <v>3234</v>
      </c>
      <c r="V1183" t="s">
        <v>3225</v>
      </c>
    </row>
    <row r="1184" spans="1:22" ht="22" customHeight="1" x14ac:dyDescent="0.3">
      <c r="A1184" s="2">
        <v>43413</v>
      </c>
      <c r="B1184" s="16" t="str">
        <f t="shared" si="66"/>
        <v>November, 2018</v>
      </c>
      <c r="C1184" s="16" t="str">
        <f t="shared" si="67"/>
        <v>November, 2018´</v>
      </c>
      <c r="D1184" s="3" t="s">
        <v>31</v>
      </c>
      <c r="E1184" s="11" t="s">
        <v>3319</v>
      </c>
      <c r="F1184" s="3" t="s">
        <v>32</v>
      </c>
      <c r="G1184" s="3" t="s">
        <v>131</v>
      </c>
      <c r="H1184" s="3" t="s">
        <v>133</v>
      </c>
      <c r="I1184" s="3" t="s">
        <v>45</v>
      </c>
      <c r="J1184" s="3" t="s">
        <v>34</v>
      </c>
      <c r="K1184" s="3" t="s">
        <v>145</v>
      </c>
      <c r="L1184" s="3" t="s">
        <v>1409</v>
      </c>
      <c r="M1184" s="4">
        <v>13752</v>
      </c>
      <c r="N1184" s="4">
        <v>13.75</v>
      </c>
      <c r="O1184" s="4">
        <v>339000</v>
      </c>
      <c r="P1184" t="str">
        <f>IF(ISNUMBER(SEARCH("BROWSER",L1184)),"Picloran",IF(ISNUMBER(SEARCH("NAVIGATOR",L1184)),"Picloran",IF(ISNUMBER(SEARCH("BIOZYME",L1184)),"Mineral Fertilizer",IF(ISNUMBER(SEARCH("K-FOL",L1184)),"Calcium Citrate",IF(ISNUMBER(SEARCH("FOLTRON",L1184)),"NPK Fertilizer",IF(ISNUMBER(SEARCH("CYHALOTHRI",L1184)),"Cyhalothrin",IF(ISNUMBER(SEARCH("ACEFATO",L1184)),"Acephate",IF(ISNUMBER(SEARCH("ACEPHATE",L1184)),"Acephate",IF(ISNUMBER(SEARCH("MICROTHIOL",L1184)),"Sulfur",IF(ISNUMBER(SEARCH("PROPICONAZOLE",L1184)),"Propiconazole",IF(ISNUMBER(SEARCH("METHOMYL",L1184)),"Methomyl",IF(ISNUMBER(SEARCH("IMIDACLOPRID",L1184)),"Imidacloprid",IF(ISNUMBER(SEARCH("ZONIC",L1184)),"Amicarbazone",IF(ISNUMBER(SEARCH("CRESCENDO",L1184)),"Triclopyr-Butyric",IF(ISNUMBER(SEARCH("IMAZETHAPYR",L1184)),"Imazethapyr",IF(ISNUMBER(SEARCH("TRICLOPYR",L1184)),"Triclopyr",IF(ISNUMBER(SEARCH("ISOPROPYLAMINE",L1184)),"Isopropylamine",IF(ISNUMBER(SEARCH("ABAMECTIM",L1184)),"Abamectin",IF(ISNUMBER(SEARCH("SPERTO",L1184)),"Bifenthrin","FIX IT!")))))))))))))))))))</f>
        <v>Cyhalothrin</v>
      </c>
      <c r="Q1184" t="s">
        <v>3248</v>
      </c>
      <c r="R1184" t="s">
        <v>3237</v>
      </c>
      <c r="S1184">
        <f t="shared" si="68"/>
        <v>24.650959860383946</v>
      </c>
      <c r="T1184" t="s">
        <v>3200</v>
      </c>
      <c r="U1184" t="s">
        <v>3234</v>
      </c>
      <c r="V1184" t="s">
        <v>3225</v>
      </c>
    </row>
    <row r="1185" spans="1:22" ht="22" customHeight="1" x14ac:dyDescent="0.3">
      <c r="A1185" s="5">
        <v>43411</v>
      </c>
      <c r="B1185" s="16" t="str">
        <f t="shared" si="66"/>
        <v>November, 2018</v>
      </c>
      <c r="C1185" s="16" t="str">
        <f t="shared" si="67"/>
        <v>November, 2018´</v>
      </c>
      <c r="D1185" s="6" t="s">
        <v>31</v>
      </c>
      <c r="E1185" s="11" t="s">
        <v>3319</v>
      </c>
      <c r="F1185" s="6" t="s">
        <v>56</v>
      </c>
      <c r="G1185" s="6" t="s">
        <v>230</v>
      </c>
      <c r="H1185" s="6" t="s">
        <v>113</v>
      </c>
      <c r="I1185" s="6" t="s">
        <v>45</v>
      </c>
      <c r="J1185" s="6" t="s">
        <v>34</v>
      </c>
      <c r="K1185" s="6" t="s">
        <v>232</v>
      </c>
      <c r="L1185" s="6" t="s">
        <v>1410</v>
      </c>
      <c r="M1185" s="7">
        <v>96240</v>
      </c>
      <c r="N1185" s="7">
        <v>96.24</v>
      </c>
      <c r="O1185" s="7">
        <v>141000</v>
      </c>
      <c r="P1185" t="s">
        <v>3273</v>
      </c>
      <c r="Q1185" t="str">
        <f>VLOOKUP(P1185,T:V,2,FALSE)</f>
        <v>Unitop</v>
      </c>
      <c r="R1185" t="str">
        <f>VLOOKUP(Q1185,U:W,2,FALSE)</f>
        <v>Surfactant</v>
      </c>
      <c r="S1185">
        <f t="shared" si="68"/>
        <v>1.4650872817955112</v>
      </c>
      <c r="T1185" t="s">
        <v>3200</v>
      </c>
      <c r="U1185" t="s">
        <v>3234</v>
      </c>
      <c r="V1185" t="s">
        <v>3225</v>
      </c>
    </row>
    <row r="1186" spans="1:22" ht="22" customHeight="1" x14ac:dyDescent="0.3">
      <c r="A1186" s="2">
        <v>43409</v>
      </c>
      <c r="B1186" s="16" t="str">
        <f t="shared" si="66"/>
        <v>November, 2018</v>
      </c>
      <c r="C1186" s="16" t="str">
        <f t="shared" si="67"/>
        <v>November, 2018´</v>
      </c>
      <c r="D1186" s="3" t="s">
        <v>31</v>
      </c>
      <c r="E1186" s="11" t="s">
        <v>3319</v>
      </c>
      <c r="F1186" s="3" t="s">
        <v>56</v>
      </c>
      <c r="G1186" s="3" t="s">
        <v>730</v>
      </c>
      <c r="H1186" s="3" t="s">
        <v>122</v>
      </c>
      <c r="I1186" s="3" t="s">
        <v>45</v>
      </c>
      <c r="J1186" s="3" t="s">
        <v>34</v>
      </c>
      <c r="K1186" s="3" t="s">
        <v>704</v>
      </c>
      <c r="L1186" s="3" t="s">
        <v>1411</v>
      </c>
      <c r="M1186" s="4">
        <v>9720</v>
      </c>
      <c r="N1186" s="4">
        <v>9.7200000000000006</v>
      </c>
      <c r="O1186" s="4">
        <v>237000</v>
      </c>
      <c r="P1186" t="str">
        <f>IF(ISNUMBER(SEARCH("MEPIQUAT",L1186)),"Mepiquat",IF(ISNUMBER(SEARCH("BIFENTRI",L1186)),"Bifenthrin",IF(ISNUMBER(SEARCH("YHALOTHRIN",L1186)),"Cyhalothrin","FIX IT!")))</f>
        <v>Mepiquat</v>
      </c>
      <c r="Q1186" t="s">
        <v>3215</v>
      </c>
      <c r="R1186" t="s">
        <v>3216</v>
      </c>
      <c r="S1186">
        <f t="shared" si="68"/>
        <v>24.382716049382715</v>
      </c>
      <c r="T1186" t="s">
        <v>3200</v>
      </c>
      <c r="U1186" t="s">
        <v>3234</v>
      </c>
      <c r="V1186" t="s">
        <v>3225</v>
      </c>
    </row>
    <row r="1187" spans="1:22" ht="22" customHeight="1" x14ac:dyDescent="0.3">
      <c r="A1187" s="5">
        <v>43409</v>
      </c>
      <c r="B1187" s="16" t="str">
        <f t="shared" si="66"/>
        <v>November, 2018</v>
      </c>
      <c r="C1187" s="16" t="str">
        <f t="shared" si="67"/>
        <v>November, 2018´</v>
      </c>
      <c r="D1187" s="6" t="s">
        <v>126</v>
      </c>
      <c r="E1187" s="11" t="s">
        <v>3319</v>
      </c>
      <c r="F1187" s="6" t="s">
        <v>56</v>
      </c>
      <c r="G1187" s="6" t="s">
        <v>160</v>
      </c>
      <c r="H1187" s="6" t="s">
        <v>122</v>
      </c>
      <c r="I1187" s="6" t="s">
        <v>45</v>
      </c>
      <c r="J1187" s="6" t="s">
        <v>34</v>
      </c>
      <c r="K1187" s="6" t="s">
        <v>163</v>
      </c>
      <c r="L1187" s="6" t="s">
        <v>1412</v>
      </c>
      <c r="M1187" s="7">
        <v>7540</v>
      </c>
      <c r="N1187" s="7">
        <v>7.54</v>
      </c>
      <c r="O1187" s="7">
        <v>151000</v>
      </c>
      <c r="P1187" t="str">
        <f>IF(ISNUMBER(SEARCH("GLIFOSATO",L1187)),"Glyphosate",IF(ISNUMBER(SEARCH("TRICLON",L1187)),"Triclopyr",IF(ISNUMBER(SEARCH("ABAMECTIN",L1187)),"Abamectin",IF(ISNUMBER(SEARCH("ANCOSAR",L1187)),"Sodium Hydrogen Methylarsonate",IF(ISNUMBER(SEARCH("PERITO",L1187)),"Acephate","FIX IT!")))))</f>
        <v>Abamectin</v>
      </c>
      <c r="Q1187" t="s">
        <v>3215</v>
      </c>
      <c r="R1187" t="s">
        <v>3243</v>
      </c>
      <c r="S1187">
        <f t="shared" si="68"/>
        <v>20.026525198938991</v>
      </c>
      <c r="T1187" t="s">
        <v>3306</v>
      </c>
      <c r="U1187" t="s">
        <v>3215</v>
      </c>
      <c r="V1187" t="s">
        <v>3198</v>
      </c>
    </row>
    <row r="1188" spans="1:22" ht="22" customHeight="1" x14ac:dyDescent="0.3">
      <c r="A1188" s="2">
        <v>43407</v>
      </c>
      <c r="B1188" s="16" t="str">
        <f t="shared" si="66"/>
        <v>November, 2018</v>
      </c>
      <c r="C1188" s="16" t="str">
        <f t="shared" si="67"/>
        <v>November, 2018´</v>
      </c>
      <c r="D1188" s="3" t="s">
        <v>107</v>
      </c>
      <c r="E1188" s="11" t="s">
        <v>3319</v>
      </c>
      <c r="F1188" s="3" t="s">
        <v>56</v>
      </c>
      <c r="G1188" s="3" t="s">
        <v>108</v>
      </c>
      <c r="H1188" s="3" t="s">
        <v>113</v>
      </c>
      <c r="I1188" s="3" t="s">
        <v>45</v>
      </c>
      <c r="J1188" s="3" t="s">
        <v>34</v>
      </c>
      <c r="K1188" s="3" t="s">
        <v>1089</v>
      </c>
      <c r="L1188" s="3" t="s">
        <v>1413</v>
      </c>
      <c r="M1188" s="4">
        <v>242060</v>
      </c>
      <c r="N1188" s="4">
        <v>242.06</v>
      </c>
      <c r="O1188" s="4">
        <v>3194000</v>
      </c>
      <c r="P1188" t="str">
        <f>IF(ISNUMBER(SEARCH("BROWSER",L1188)),"Picloran",IF(ISNUMBER(SEARCH("NAVIGATOR",L1188)),"Picloran",IF(ISNUMBER(SEARCH("BIOZYME",L1188)),"Mineral Fertilizer",IF(ISNUMBER(SEARCH("K-FOL",L1188)),"Calcium Citrate",IF(ISNUMBER(SEARCH("FOLTRON",L1188)),"NPK Fertilizer",IF(ISNUMBER(SEARCH("CYHALOTHRI",L1188)),"Cyhalothrin",IF(ISNUMBER(SEARCH("ACEFATO",L1188)),"Acephate",IF(ISNUMBER(SEARCH("ACEPHATE",L1188)),"Acephate",IF(ISNUMBER(SEARCH("MICROTHIOL",L1188)),"Sulfur",IF(ISNUMBER(SEARCH("PROPICONAZOLE",L1188)),"Propiconazole",IF(ISNUMBER(SEARCH("METHOMYL",L1188)),"Methomyl",IF(ISNUMBER(SEARCH("IMIDACLOPRID",L1188)),"Imidacloprid",IF(ISNUMBER(SEARCH("ZONIC",L1188)),"Amicarbazone",IF(ISNUMBER(SEARCH("CRESCENDO",L1188)),"Triclopyr-Butyric",IF(ISNUMBER(SEARCH("IMAZETHAPYR",L1188)),"Imazethapyr",IF(ISNUMBER(SEARCH("TRICLOPYR",L1188)),"Triclopyr",IF(ISNUMBER(SEARCH("ISOPROPYLAMINE",L1188)),"Isopropylamine",IF(ISNUMBER(SEARCH("ABAMECTIM",L1188)),"Abamectin",IF(ISNUMBER(SEARCH("SPERTO",L1188)),"Bifenthrin","FIX IT!")))))))))))))))))))</f>
        <v>Acephate</v>
      </c>
      <c r="Q1188" t="s">
        <v>3230</v>
      </c>
      <c r="R1188" t="s">
        <v>3243</v>
      </c>
      <c r="S1188">
        <f t="shared" si="68"/>
        <v>13.195075601090638</v>
      </c>
      <c r="T1188" t="s">
        <v>3212</v>
      </c>
      <c r="U1188" t="s">
        <v>3277</v>
      </c>
      <c r="V1188" t="s">
        <v>3198</v>
      </c>
    </row>
    <row r="1189" spans="1:22" ht="22" customHeight="1" x14ac:dyDescent="0.3">
      <c r="A1189" s="5">
        <v>43407</v>
      </c>
      <c r="B1189" s="16" t="str">
        <f t="shared" si="66"/>
        <v>November, 2018</v>
      </c>
      <c r="C1189" s="16" t="str">
        <f t="shared" si="67"/>
        <v>November, 2018´</v>
      </c>
      <c r="D1189" s="6" t="s">
        <v>107</v>
      </c>
      <c r="E1189" s="11" t="s">
        <v>3319</v>
      </c>
      <c r="F1189" s="6" t="s">
        <v>32</v>
      </c>
      <c r="G1189" s="6" t="s">
        <v>108</v>
      </c>
      <c r="H1189" s="6" t="s">
        <v>133</v>
      </c>
      <c r="I1189" s="6" t="s">
        <v>45</v>
      </c>
      <c r="J1189" s="6" t="s">
        <v>34</v>
      </c>
      <c r="K1189" s="6" t="s">
        <v>934</v>
      </c>
      <c r="L1189" s="6" t="s">
        <v>1414</v>
      </c>
      <c r="M1189" s="7">
        <v>20840</v>
      </c>
      <c r="N1189" s="7">
        <v>20.84</v>
      </c>
      <c r="O1189" s="7">
        <v>130000</v>
      </c>
      <c r="P1189" t="s">
        <v>3278</v>
      </c>
      <c r="Q1189" t="s">
        <v>3215</v>
      </c>
      <c r="R1189" t="s">
        <v>3216</v>
      </c>
      <c r="S1189">
        <f t="shared" si="68"/>
        <v>6.2380038387715935</v>
      </c>
      <c r="T1189" t="s">
        <v>3209</v>
      </c>
      <c r="U1189" t="s">
        <v>3215</v>
      </c>
      <c r="V1189" t="s">
        <v>3198</v>
      </c>
    </row>
    <row r="1190" spans="1:22" ht="22" customHeight="1" x14ac:dyDescent="0.3">
      <c r="A1190" s="2">
        <v>43407</v>
      </c>
      <c r="B1190" s="16" t="str">
        <f t="shared" si="66"/>
        <v>November, 2018</v>
      </c>
      <c r="C1190" s="16" t="str">
        <f t="shared" si="67"/>
        <v>November, 2018´</v>
      </c>
      <c r="D1190" s="3" t="s">
        <v>31</v>
      </c>
      <c r="E1190" s="11" t="s">
        <v>3319</v>
      </c>
      <c r="F1190" s="3" t="s">
        <v>32</v>
      </c>
      <c r="G1190" s="3" t="s">
        <v>131</v>
      </c>
      <c r="H1190" s="3" t="s">
        <v>133</v>
      </c>
      <c r="I1190" s="3" t="s">
        <v>45</v>
      </c>
      <c r="J1190" s="3" t="s">
        <v>34</v>
      </c>
      <c r="K1190" s="3" t="s">
        <v>145</v>
      </c>
      <c r="L1190" s="3" t="s">
        <v>1415</v>
      </c>
      <c r="M1190" s="4">
        <v>43500</v>
      </c>
      <c r="N1190" s="4">
        <v>43.5</v>
      </c>
      <c r="O1190" s="4">
        <v>1072000</v>
      </c>
      <c r="P1190" t="str">
        <f>IF(ISNUMBER(SEARCH("IMAZETAPYR",L1190)),"Imazetapyr",IF(ISNUMBER(SEARCH("VITAVAX",L1190)),"Carboxin",IF(ISNUMBER(SEARCH("CARBOXIN",L1190)),"Carboxin",IF(ISNUMBER(SEARCH("CONDAX",L1190)),"Imazetapyr",IF(ISNUMBER(SEARCH("CLETHODIM",L1190)),"Clethodim",IF(ISNUMBER(SEARCH("JACARE",L1190)),"2,4-D Acid",IF(ISNUMBER(SEARCH("LEOPARD",L1190)),"Picloram",IF(ISNUMBER(SEARCH("ZOXYSTROBIN",L1190)),"Azoxystrobin",IF(ISNUMBER(SEARCH("MANCOZEB",L1190)),"Mancozeb",IF(ISNUMBER(SEARCH("AZOXYS",L1190)),"Azoxystrobin",IF(ISNUMBER(SEARCH("FIPRON",L1190)),"Fipronil",IF(ISNUMBER(SEARCH("ACEF",L1190)),"Acephate",IF(ISNUMBER(SEARCH("ACETAMIPRID",L1190)),"Acetamiprid",IF(ISNUMBER(SEARCH("ALUMINIUM PHOSPHIDE",L1190)),"Aluminium Phosphide",IF(ISNUMBER(SEARCH("RANMAN",L1190)),"Cyazofamid",IF(ISNUMBER(SEARCH("BIFENTRINA",L1190)),"Bifenthrin","FIX IT!"))))))))))))))))</f>
        <v>Acetamiprid</v>
      </c>
      <c r="Q1190" t="s">
        <v>3234</v>
      </c>
      <c r="R1190" t="s">
        <v>3243</v>
      </c>
      <c r="S1190">
        <f t="shared" si="68"/>
        <v>24.643678160919539</v>
      </c>
      <c r="T1190" t="s">
        <v>3207</v>
      </c>
      <c r="U1190" t="s">
        <v>3235</v>
      </c>
      <c r="V1190" t="s">
        <v>3216</v>
      </c>
    </row>
    <row r="1191" spans="1:22" ht="22" customHeight="1" x14ac:dyDescent="0.3">
      <c r="A1191" s="5">
        <v>43407</v>
      </c>
      <c r="B1191" s="16" t="str">
        <f t="shared" si="66"/>
        <v>November, 2018</v>
      </c>
      <c r="C1191" s="16" t="str">
        <f t="shared" si="67"/>
        <v>November, 2018´</v>
      </c>
      <c r="D1191" s="6" t="s">
        <v>107</v>
      </c>
      <c r="E1191" s="11" t="s">
        <v>3319</v>
      </c>
      <c r="F1191" s="6" t="s">
        <v>32</v>
      </c>
      <c r="G1191" s="6" t="s">
        <v>108</v>
      </c>
      <c r="H1191" s="6" t="s">
        <v>133</v>
      </c>
      <c r="I1191" s="6" t="s">
        <v>45</v>
      </c>
      <c r="J1191" s="6" t="s">
        <v>34</v>
      </c>
      <c r="K1191" s="6" t="s">
        <v>145</v>
      </c>
      <c r="L1191" s="6" t="s">
        <v>1416</v>
      </c>
      <c r="M1191" s="7">
        <v>22263</v>
      </c>
      <c r="N1191" s="7">
        <v>22.26</v>
      </c>
      <c r="O1191" s="7">
        <v>548000</v>
      </c>
      <c r="P1191" t="str">
        <f>IF(ISNUMBER(SEARCH("BROWSER",L1191)),"Picloran",IF(ISNUMBER(SEARCH("NAVIGATOR",L1191)),"Picloran",IF(ISNUMBER(SEARCH("BIOZYME",L1191)),"Mineral Fertilizer",IF(ISNUMBER(SEARCH("K-FOL",L1191)),"Calcium Citrate",IF(ISNUMBER(SEARCH("FOLTRON",L1191)),"NPK Fertilizer",IF(ISNUMBER(SEARCH("CYHALOTHRI",L1191)),"Cyhalothrin",IF(ISNUMBER(SEARCH("ACEFATO",L1191)),"Acephate",IF(ISNUMBER(SEARCH("ACEPHATE",L1191)),"Acephate",IF(ISNUMBER(SEARCH("MICROTHIOL",L1191)),"Sulfur",IF(ISNUMBER(SEARCH("PROPICONAZOLE",L1191)),"Propiconazole",IF(ISNUMBER(SEARCH("METHOMYL",L1191)),"Methomyl",IF(ISNUMBER(SEARCH("IMIDACLOPRID",L1191)),"Imidacloprid",IF(ISNUMBER(SEARCH("ZONIC",L1191)),"Amicarbazone",IF(ISNUMBER(SEARCH("CRESCENDO",L1191)),"Triclopyr-Butyric",IF(ISNUMBER(SEARCH("IMAZETHAPYR",L1191)),"Imazethapyr",IF(ISNUMBER(SEARCH("TRICLOPYR",L1191)),"Triclopyr",IF(ISNUMBER(SEARCH("ISOPROPYLAMINE",L1191)),"Isopropylamine",IF(ISNUMBER(SEARCH("ABAMECTIM",L1191)),"Abamectin",IF(ISNUMBER(SEARCH("SPERTO",L1191)),"Bifenthrin","FIX IT!")))))))))))))))))))</f>
        <v>Cyhalothrin</v>
      </c>
      <c r="Q1191" t="s">
        <v>3248</v>
      </c>
      <c r="R1191" t="s">
        <v>3237</v>
      </c>
      <c r="S1191">
        <f t="shared" si="68"/>
        <v>24.614831783676951</v>
      </c>
      <c r="T1191" t="s">
        <v>3200</v>
      </c>
      <c r="U1191" t="s">
        <v>3234</v>
      </c>
      <c r="V1191" t="s">
        <v>3225</v>
      </c>
    </row>
    <row r="1192" spans="1:22" ht="22" customHeight="1" x14ac:dyDescent="0.3">
      <c r="A1192" s="2">
        <v>43407</v>
      </c>
      <c r="B1192" s="16" t="str">
        <f t="shared" si="66"/>
        <v>November, 2018</v>
      </c>
      <c r="C1192" s="16" t="str">
        <f t="shared" si="67"/>
        <v>November, 2018´</v>
      </c>
      <c r="D1192" s="3" t="s">
        <v>107</v>
      </c>
      <c r="E1192" s="11" t="s">
        <v>3319</v>
      </c>
      <c r="F1192" s="3" t="s">
        <v>32</v>
      </c>
      <c r="G1192" s="3" t="s">
        <v>108</v>
      </c>
      <c r="H1192" s="3" t="s">
        <v>133</v>
      </c>
      <c r="I1192" s="3" t="s">
        <v>45</v>
      </c>
      <c r="J1192" s="3" t="s">
        <v>34</v>
      </c>
      <c r="K1192" s="3" t="s">
        <v>187</v>
      </c>
      <c r="L1192" s="3" t="s">
        <v>1417</v>
      </c>
      <c r="M1192" s="4">
        <v>20280</v>
      </c>
      <c r="N1192" s="4">
        <v>20.28</v>
      </c>
      <c r="O1192" s="4">
        <v>126000</v>
      </c>
      <c r="P1192" t="str">
        <f>IF(ISNUMBER(SEARCH("BIORISK",L1192)),"Fertilizer",IF(ISNUMBER(SEARCH("DIFLUBENZURON",L1192)),"Diflubenzuron",IF(ISNUMBER(SEARCH("K-TIONIC",L1192)),"Fulvic Acids Fertilizers",IF(ISNUMBER(SEARCH("INICIATE",L1192)),"Fipronil",IF(ISNUMBER(SEARCH("FIPRONIL",L1192)),"Fipronil",IF(ISNUMBER(SEARCH("STAGE",L1192)),"Clomazone",IF(ISNUMBER(SEARCH("CLOMAZONE",L1192)),"Clomazone",IF(ISNUMBER(SEARCH("UNIMARK",L1192)),"Metribuzin",IF(ISNUMBER(SEARCH("RIBUZIN",L1192)),"Metribuzin",IF(ISNUMBER(SEARCH("UNITOP",L1192)),"Not Identified","FIX IT!"))))))))))</f>
        <v>Clomazone</v>
      </c>
      <c r="Q1192" t="s">
        <v>3246</v>
      </c>
      <c r="R1192" t="s">
        <v>3198</v>
      </c>
      <c r="S1192">
        <f t="shared" si="68"/>
        <v>6.2130177514792901</v>
      </c>
      <c r="T1192" t="s">
        <v>3306</v>
      </c>
      <c r="U1192" t="s">
        <v>3215</v>
      </c>
      <c r="V1192" t="s">
        <v>3198</v>
      </c>
    </row>
    <row r="1193" spans="1:22" ht="22" customHeight="1" x14ac:dyDescent="0.3">
      <c r="A1193" s="5">
        <v>43407</v>
      </c>
      <c r="B1193" s="16" t="str">
        <f t="shared" si="66"/>
        <v>November, 2018</v>
      </c>
      <c r="C1193" s="16" t="str">
        <f t="shared" si="67"/>
        <v>November, 2018´</v>
      </c>
      <c r="D1193" s="6" t="s">
        <v>31</v>
      </c>
      <c r="E1193" s="11" t="s">
        <v>3319</v>
      </c>
      <c r="F1193" s="6" t="s">
        <v>32</v>
      </c>
      <c r="G1193" s="6" t="s">
        <v>200</v>
      </c>
      <c r="H1193" s="6" t="s">
        <v>133</v>
      </c>
      <c r="I1193" s="6" t="s">
        <v>45</v>
      </c>
      <c r="J1193" s="6" t="s">
        <v>34</v>
      </c>
      <c r="K1193" s="6" t="s">
        <v>145</v>
      </c>
      <c r="L1193" s="6" t="s">
        <v>1418</v>
      </c>
      <c r="M1193" s="7">
        <v>23280</v>
      </c>
      <c r="N1193" s="7">
        <v>23.28</v>
      </c>
      <c r="O1193" s="7">
        <v>573000</v>
      </c>
      <c r="P1193" t="str">
        <f>IF(ISNUMBER(SEARCH("IMAZETAPYR",L1193)),"Imazetapyr",IF(ISNUMBER(SEARCH("VITAVAX",L1193)),"Carboxin",IF(ISNUMBER(SEARCH("CARBOXIN",L1193)),"Carboxin",IF(ISNUMBER(SEARCH("CONDAX",L1193)),"Imazetapyr",IF(ISNUMBER(SEARCH("CLETHODIM",L1193)),"Clethodim",IF(ISNUMBER(SEARCH("JACARE",L1193)),"2,4-D Acid",IF(ISNUMBER(SEARCH("LEOPARD",L1193)),"Picloram",IF(ISNUMBER(SEARCH("ZOXYSTROBIN",L1193)),"Azoxystrobin",IF(ISNUMBER(SEARCH("MANCOZEB",L1193)),"Mancozeb",IF(ISNUMBER(SEARCH("AZOXYS",L1193)),"Azoxystrobin",IF(ISNUMBER(SEARCH("FIPRON",L1193)),"Fipronil",IF(ISNUMBER(SEARCH("ACEF",L1193)),"Acephate",IF(ISNUMBER(SEARCH("ACETAMIPRID",L1193)),"Acetamiprid",IF(ISNUMBER(SEARCH("ALUMINIUM PHOSPHIDE",L1193)),"Aluminium Phosphide",IF(ISNUMBER(SEARCH("RANMAN",L1193)),"Cyazofamid",IF(ISNUMBER(SEARCH("BIFENTRINA",L1193)),"Bifenthrin","FIX IT!"))))))))))))))))</f>
        <v>Acetamiprid</v>
      </c>
      <c r="Q1193" t="s">
        <v>3234</v>
      </c>
      <c r="R1193" t="s">
        <v>3243</v>
      </c>
      <c r="S1193">
        <f t="shared" si="68"/>
        <v>24.61340206185567</v>
      </c>
      <c r="T1193" t="s">
        <v>3218</v>
      </c>
      <c r="U1193" t="s">
        <v>3218</v>
      </c>
      <c r="V1193" t="s">
        <v>3198</v>
      </c>
    </row>
    <row r="1194" spans="1:22" ht="22" customHeight="1" x14ac:dyDescent="0.3">
      <c r="A1194" s="2">
        <v>43407</v>
      </c>
      <c r="B1194" s="16" t="str">
        <f t="shared" si="66"/>
        <v>November, 2018</v>
      </c>
      <c r="C1194" s="16" t="str">
        <f t="shared" si="67"/>
        <v>November, 2018´</v>
      </c>
      <c r="D1194" s="3" t="s">
        <v>31</v>
      </c>
      <c r="E1194" s="11" t="s">
        <v>3319</v>
      </c>
      <c r="F1194" s="3" t="s">
        <v>32</v>
      </c>
      <c r="G1194" s="3" t="s">
        <v>131</v>
      </c>
      <c r="H1194" s="3" t="s">
        <v>133</v>
      </c>
      <c r="I1194" s="3" t="s">
        <v>45</v>
      </c>
      <c r="J1194" s="3" t="s">
        <v>34</v>
      </c>
      <c r="K1194" s="3" t="s">
        <v>145</v>
      </c>
      <c r="L1194" s="3" t="s">
        <v>1419</v>
      </c>
      <c r="M1194" s="4">
        <v>17400</v>
      </c>
      <c r="N1194" s="4">
        <v>17.399999999999999</v>
      </c>
      <c r="O1194" s="4">
        <v>429000</v>
      </c>
      <c r="P1194" t="s">
        <v>3200</v>
      </c>
      <c r="Q1194" t="str">
        <f>VLOOKUP(P1194,T:V,2,FALSE)</f>
        <v>Battus</v>
      </c>
      <c r="R1194" t="s">
        <v>3243</v>
      </c>
      <c r="S1194">
        <f t="shared" si="68"/>
        <v>24.655172413793103</v>
      </c>
      <c r="T1194" t="s">
        <v>3259</v>
      </c>
      <c r="U1194" t="s">
        <v>3230</v>
      </c>
      <c r="V1194" t="s">
        <v>3225</v>
      </c>
    </row>
    <row r="1195" spans="1:22" ht="22" customHeight="1" x14ac:dyDescent="0.3">
      <c r="A1195" s="5">
        <v>43407</v>
      </c>
      <c r="B1195" s="16" t="str">
        <f t="shared" si="66"/>
        <v>November, 2018</v>
      </c>
      <c r="C1195" s="16" t="str">
        <f t="shared" si="67"/>
        <v>November, 2018´</v>
      </c>
      <c r="D1195" s="6" t="s">
        <v>107</v>
      </c>
      <c r="E1195" s="11" t="s">
        <v>3319</v>
      </c>
      <c r="F1195" s="6" t="s">
        <v>32</v>
      </c>
      <c r="G1195" s="6" t="s">
        <v>108</v>
      </c>
      <c r="H1195" s="6" t="s">
        <v>133</v>
      </c>
      <c r="I1195" s="6" t="s">
        <v>45</v>
      </c>
      <c r="J1195" s="6" t="s">
        <v>34</v>
      </c>
      <c r="K1195" s="6" t="s">
        <v>145</v>
      </c>
      <c r="L1195" s="6" t="s">
        <v>1420</v>
      </c>
      <c r="M1195" s="7">
        <v>43750</v>
      </c>
      <c r="N1195" s="7">
        <v>43.75</v>
      </c>
      <c r="O1195" s="7">
        <v>1078000</v>
      </c>
      <c r="P1195" t="str">
        <f>IF(ISNUMBER(SEARCH("BROWSER",L1195)),"Picloran",IF(ISNUMBER(SEARCH("NAVIGATOR",L1195)),"Picloran",IF(ISNUMBER(SEARCH("BIOZYME",L1195)),"Mineral Fertilizer",IF(ISNUMBER(SEARCH("K-FOL",L1195)),"Calcium Citrate",IF(ISNUMBER(SEARCH("FOLTRON",L1195)),"NPK Fertilizer",IF(ISNUMBER(SEARCH("CYHALOTHRI",L1195)),"Cyhalothrin",IF(ISNUMBER(SEARCH("ACEFATO",L1195)),"Acephate",IF(ISNUMBER(SEARCH("ACEPHATE",L1195)),"Acephate",IF(ISNUMBER(SEARCH("MICROTHIOL",L1195)),"Sulfur",IF(ISNUMBER(SEARCH("PROPICONAZOLE",L1195)),"Propiconazole",IF(ISNUMBER(SEARCH("METHOMYL",L1195)),"Methomyl",IF(ISNUMBER(SEARCH("IMIDACLOPRID",L1195)),"Imidacloprid",IF(ISNUMBER(SEARCH("ZONIC",L1195)),"Amicarbazone",IF(ISNUMBER(SEARCH("CRESCENDO",L1195)),"Triclopyr-Butyric",IF(ISNUMBER(SEARCH("IMAZETHAPYR",L1195)),"Imazethapyr",IF(ISNUMBER(SEARCH("TRICLOPYR",L1195)),"Triclopyr",IF(ISNUMBER(SEARCH("ISOPROPYLAMINE",L1195)),"Isopropylamine",IF(ISNUMBER(SEARCH("ABAMECTIM",L1195)),"Abamectin",IF(ISNUMBER(SEARCH("SPERTO",L1195)),"Bifenthrin","FIX IT!")))))))))))))))))))</f>
        <v>Cyhalothrin</v>
      </c>
      <c r="Q1195" t="s">
        <v>3248</v>
      </c>
      <c r="R1195" t="s">
        <v>3237</v>
      </c>
      <c r="S1195">
        <f t="shared" si="68"/>
        <v>24.64</v>
      </c>
      <c r="T1195" t="s">
        <v>3226</v>
      </c>
      <c r="U1195" t="s">
        <v>3261</v>
      </c>
      <c r="V1195" t="s">
        <v>3243</v>
      </c>
    </row>
    <row r="1196" spans="1:22" ht="22" customHeight="1" x14ac:dyDescent="0.3">
      <c r="A1196" s="2">
        <v>43405</v>
      </c>
      <c r="B1196" s="16" t="str">
        <f t="shared" si="66"/>
        <v>November, 2018</v>
      </c>
      <c r="C1196" s="16" t="str">
        <f t="shared" si="67"/>
        <v>November, 2018´</v>
      </c>
      <c r="D1196" s="3" t="s">
        <v>31</v>
      </c>
      <c r="E1196" s="11" t="s">
        <v>3319</v>
      </c>
      <c r="F1196" s="3" t="s">
        <v>56</v>
      </c>
      <c r="G1196" s="3" t="s">
        <v>1283</v>
      </c>
      <c r="H1196" s="3" t="s">
        <v>316</v>
      </c>
      <c r="I1196" s="3" t="s">
        <v>45</v>
      </c>
      <c r="J1196" s="3" t="s">
        <v>34</v>
      </c>
      <c r="K1196" s="3" t="s">
        <v>318</v>
      </c>
      <c r="L1196" s="3" t="s">
        <v>1421</v>
      </c>
      <c r="M1196" s="4">
        <v>217205.99</v>
      </c>
      <c r="N1196" s="4">
        <v>217.21</v>
      </c>
      <c r="O1196" s="4">
        <v>963000</v>
      </c>
      <c r="P1196" t="str">
        <f>IF(ISNUMBER(SEARCH("DIZONE",L1196)),"Diuron",IF(ISNUMBER(SEARCH("GLUFOSINATE",L1196)),"Glufosinate",IF(ISNUMBER(SEARCH("LAVA",L1196)),"Tebuthiuron",IF(ISNUMBER(SEARCH("CARTAP",L1196)),"Cartap Hydrochloride",IF(ISNUMBER(SEARCH("ZARTAN",L1196)),"Metsulfuron",IF(ISNUMBER(SEARCH("METSULFURON",L1196)),"Metsulfuron",IF(ISNUMBER(SEARCH("CHLORFLUAZURON",L1196)),"Chlorfluazuron",IF(ISNUMBER(SEARCH("OMITE",L1196)),"Propargite",IF(ISNUMBER(SEARCH("ORIS",L1196)),"Amicarbazone",IF(ISNUMBER(SEARCH("AMICARBAZONE",L1196)),"Amicarbazone",IF(ISNUMBER(SEARCH("2,4-D",L1196)),"2,4-Dichlorophenoxyacetic Acid",IF(ISNUMBER(SEARCH("GLYPHOSATE",L1196)),"Glyphosate",IF(ISNUMBER(SEARCH("FOMESAFEN",L1196)),"Fomesafen","FIX IT!")))))))))))))</f>
        <v>Glyphosate</v>
      </c>
      <c r="Q1196" t="s">
        <v>3218</v>
      </c>
      <c r="R1196" t="s">
        <v>3198</v>
      </c>
      <c r="S1196">
        <f t="shared" si="68"/>
        <v>4.4335793870141424</v>
      </c>
      <c r="T1196" t="s">
        <v>3294</v>
      </c>
      <c r="U1196" t="s">
        <v>3215</v>
      </c>
      <c r="V1196" t="s">
        <v>3243</v>
      </c>
    </row>
    <row r="1197" spans="1:22" ht="22" customHeight="1" x14ac:dyDescent="0.3">
      <c r="A1197" s="5">
        <v>43405</v>
      </c>
      <c r="B1197" s="16" t="str">
        <f t="shared" si="66"/>
        <v>November, 2018</v>
      </c>
      <c r="C1197" s="16" t="str">
        <f t="shared" si="67"/>
        <v>November, 2018´</v>
      </c>
      <c r="D1197" s="6" t="s">
        <v>31</v>
      </c>
      <c r="E1197" s="11" t="s">
        <v>3319</v>
      </c>
      <c r="F1197" s="6" t="s">
        <v>56</v>
      </c>
      <c r="G1197" s="6" t="s">
        <v>1283</v>
      </c>
      <c r="H1197" s="6" t="s">
        <v>316</v>
      </c>
      <c r="I1197" s="6" t="s">
        <v>45</v>
      </c>
      <c r="J1197" s="6" t="s">
        <v>34</v>
      </c>
      <c r="K1197" s="6" t="s">
        <v>318</v>
      </c>
      <c r="L1197" s="6" t="s">
        <v>1421</v>
      </c>
      <c r="M1197" s="7">
        <v>217296.01</v>
      </c>
      <c r="N1197" s="7">
        <v>217.3</v>
      </c>
      <c r="O1197" s="7">
        <v>964000</v>
      </c>
      <c r="P1197" t="str">
        <f>IF(ISNUMBER(SEARCH("DIZONE",L1197)),"Diuron",IF(ISNUMBER(SEARCH("GLUFOSINATE",L1197)),"Glufosinate",IF(ISNUMBER(SEARCH("LAVA",L1197)),"Tebuthiuron",IF(ISNUMBER(SEARCH("CARTAP",L1197)),"Cartap Hydrochloride",IF(ISNUMBER(SEARCH("ZARTAN",L1197)),"Metsulfuron",IF(ISNUMBER(SEARCH("METSULFURON",L1197)),"Metsulfuron",IF(ISNUMBER(SEARCH("CHLORFLUAZURON",L1197)),"Chlorfluazuron",IF(ISNUMBER(SEARCH("OMITE",L1197)),"Propargite",IF(ISNUMBER(SEARCH("ORIS",L1197)),"Amicarbazone",IF(ISNUMBER(SEARCH("AMICARBAZONE",L1197)),"Amicarbazone",IF(ISNUMBER(SEARCH("2,4-D",L1197)),"2,4-Dichlorophenoxyacetic Acid",IF(ISNUMBER(SEARCH("GLYPHOSATE",L1197)),"Glyphosate",IF(ISNUMBER(SEARCH("FOMESAFEN",L1197)),"Fomesafen","FIX IT!")))))))))))))</f>
        <v>Glyphosate</v>
      </c>
      <c r="Q1197" t="s">
        <v>3218</v>
      </c>
      <c r="R1197" t="s">
        <v>3198</v>
      </c>
      <c r="S1197">
        <f t="shared" si="68"/>
        <v>4.4363446894399949</v>
      </c>
      <c r="T1197" t="s">
        <v>3226</v>
      </c>
      <c r="U1197" t="s">
        <v>3261</v>
      </c>
      <c r="V1197" t="s">
        <v>3243</v>
      </c>
    </row>
    <row r="1198" spans="1:22" ht="22" customHeight="1" x14ac:dyDescent="0.3">
      <c r="A1198" s="2">
        <v>43405</v>
      </c>
      <c r="B1198" s="16" t="str">
        <f t="shared" si="66"/>
        <v>November, 2018</v>
      </c>
      <c r="C1198" s="16" t="str">
        <f t="shared" si="67"/>
        <v>November, 2018´</v>
      </c>
      <c r="D1198" s="3" t="s">
        <v>31</v>
      </c>
      <c r="E1198" s="11" t="s">
        <v>3319</v>
      </c>
      <c r="F1198" s="3" t="s">
        <v>56</v>
      </c>
      <c r="G1198" s="3" t="s">
        <v>1283</v>
      </c>
      <c r="H1198" s="3" t="s">
        <v>316</v>
      </c>
      <c r="I1198" s="3" t="s">
        <v>45</v>
      </c>
      <c r="J1198" s="3" t="s">
        <v>34</v>
      </c>
      <c r="K1198" s="3" t="s">
        <v>318</v>
      </c>
      <c r="L1198" s="3" t="s">
        <v>1421</v>
      </c>
      <c r="M1198" s="4">
        <v>217296.01</v>
      </c>
      <c r="N1198" s="4">
        <v>217.3</v>
      </c>
      <c r="O1198" s="4">
        <v>964000</v>
      </c>
      <c r="P1198" t="str">
        <f>IF(ISNUMBER(SEARCH("DIZONE",L1198)),"Diuron",IF(ISNUMBER(SEARCH("GLUFOSINATE",L1198)),"Glufosinate",IF(ISNUMBER(SEARCH("LAVA",L1198)),"Tebuthiuron",IF(ISNUMBER(SEARCH("CARTAP",L1198)),"Cartap Hydrochloride",IF(ISNUMBER(SEARCH("ZARTAN",L1198)),"Metsulfuron",IF(ISNUMBER(SEARCH("METSULFURON",L1198)),"Metsulfuron",IF(ISNUMBER(SEARCH("CHLORFLUAZURON",L1198)),"Chlorfluazuron",IF(ISNUMBER(SEARCH("OMITE",L1198)),"Propargite",IF(ISNUMBER(SEARCH("ORIS",L1198)),"Amicarbazone",IF(ISNUMBER(SEARCH("AMICARBAZONE",L1198)),"Amicarbazone",IF(ISNUMBER(SEARCH("2,4-D",L1198)),"2,4-Dichlorophenoxyacetic Acid",IF(ISNUMBER(SEARCH("GLYPHOSATE",L1198)),"Glyphosate",IF(ISNUMBER(SEARCH("FOMESAFEN",L1198)),"Fomesafen","FIX IT!")))))))))))))</f>
        <v>Glyphosate</v>
      </c>
      <c r="Q1198" t="s">
        <v>3218</v>
      </c>
      <c r="R1198" t="s">
        <v>3198</v>
      </c>
      <c r="S1198">
        <f t="shared" si="68"/>
        <v>4.4363446894399949</v>
      </c>
      <c r="T1198" t="s">
        <v>3211</v>
      </c>
      <c r="U1198" t="s">
        <v>3270</v>
      </c>
      <c r="V1198" t="s">
        <v>3198</v>
      </c>
    </row>
    <row r="1199" spans="1:22" ht="22" customHeight="1" x14ac:dyDescent="0.3">
      <c r="A1199" s="5">
        <v>43402</v>
      </c>
      <c r="B1199" s="16" t="str">
        <f t="shared" si="66"/>
        <v>October, 2018</v>
      </c>
      <c r="C1199" s="16" t="str">
        <f t="shared" si="67"/>
        <v>October, 2018´</v>
      </c>
      <c r="D1199" s="6" t="s">
        <v>31</v>
      </c>
      <c r="E1199" s="11" t="s">
        <v>3319</v>
      </c>
      <c r="F1199" s="6" t="s">
        <v>32</v>
      </c>
      <c r="G1199" s="6" t="s">
        <v>769</v>
      </c>
      <c r="H1199" s="6" t="s">
        <v>122</v>
      </c>
      <c r="I1199" s="6" t="s">
        <v>45</v>
      </c>
      <c r="J1199" s="6" t="s">
        <v>34</v>
      </c>
      <c r="K1199" s="6" t="s">
        <v>187</v>
      </c>
      <c r="L1199" s="6" t="s">
        <v>1422</v>
      </c>
      <c r="M1199" s="7">
        <v>32920</v>
      </c>
      <c r="N1199" s="7">
        <v>32.92</v>
      </c>
      <c r="O1199" s="7">
        <v>272000</v>
      </c>
      <c r="P1199" t="str">
        <f>IF(ISNUMBER(SEARCH("NICROSULFURON",L1199)),"Nicosulfuron",IF(ISNUMBER(SEARCH("BUTYROLACTONE",L1199)),"Butyrolactone",IF(ISNUMBER(SEARCH("MEQUIPAT",L1199)),"Mequipat Chloride",IF(ISNUMBER(SEARCH("ENTRINA",L1199)),"Bifenthrin",IF(ISNUMBER(SEARCH("ACETAMI",L1199)),"Acetamiprid",IF(ISNUMBER(SEARCH("THIODICARB",L1199)),"Thiodicarb",IF(ISNUMBER(SEARCH("2 4 D",L1199)),"2,4-D Acid",IF(ISNUMBER(SEARCH("CIPERMETRINA",L1199)),"Cypermethrin",IF(ISNUMBER(SEARCH("SULFENTRAZONE",L1199)),"Sulfenthrazone",IF(ISNUMBER(SEARCH("AKITO",L1199)),"Cypermethrin",IF(ISNUMBER(SEARCH("EMINENT",L1199)),"Tetraconazole","FIX IT!")))))))))))</f>
        <v>Sulfenthrazone</v>
      </c>
      <c r="Q1199" t="s">
        <v>3215</v>
      </c>
      <c r="R1199" t="s">
        <v>3198</v>
      </c>
      <c r="S1199">
        <f t="shared" si="68"/>
        <v>8.2624544349939253</v>
      </c>
      <c r="T1199" t="s">
        <v>3292</v>
      </c>
      <c r="U1199" t="s">
        <v>3269</v>
      </c>
      <c r="V1199" t="s">
        <v>3216</v>
      </c>
    </row>
    <row r="1200" spans="1:22" ht="22" customHeight="1" x14ac:dyDescent="0.3">
      <c r="A1200" s="2">
        <v>43402</v>
      </c>
      <c r="B1200" s="16" t="str">
        <f t="shared" si="66"/>
        <v>October, 2018</v>
      </c>
      <c r="C1200" s="16" t="str">
        <f t="shared" si="67"/>
        <v>October, 2018´</v>
      </c>
      <c r="D1200" s="3" t="s">
        <v>31</v>
      </c>
      <c r="E1200" s="11" t="s">
        <v>3319</v>
      </c>
      <c r="F1200" s="3" t="s">
        <v>32</v>
      </c>
      <c r="G1200" s="3" t="s">
        <v>185</v>
      </c>
      <c r="H1200" s="3" t="s">
        <v>122</v>
      </c>
      <c r="I1200" s="3" t="s">
        <v>45</v>
      </c>
      <c r="J1200" s="3" t="s">
        <v>34</v>
      </c>
      <c r="K1200" s="3" t="s">
        <v>187</v>
      </c>
      <c r="L1200" s="3" t="s">
        <v>1423</v>
      </c>
      <c r="M1200" s="4">
        <v>6480</v>
      </c>
      <c r="N1200" s="4">
        <v>6.48</v>
      </c>
      <c r="O1200" s="4">
        <v>53600</v>
      </c>
      <c r="P1200" t="s">
        <v>3211</v>
      </c>
      <c r="Q1200" t="s">
        <v>3270</v>
      </c>
      <c r="R1200" t="s">
        <v>3198</v>
      </c>
      <c r="S1200">
        <f t="shared" si="68"/>
        <v>8.2716049382716044</v>
      </c>
      <c r="T1200" t="s">
        <v>3205</v>
      </c>
      <c r="U1200" t="s">
        <v>3238</v>
      </c>
      <c r="V1200" t="s">
        <v>3225</v>
      </c>
    </row>
    <row r="1201" spans="1:22" ht="22" customHeight="1" x14ac:dyDescent="0.3">
      <c r="A1201" s="5">
        <v>43400</v>
      </c>
      <c r="B1201" s="16" t="str">
        <f t="shared" si="66"/>
        <v>October, 2018</v>
      </c>
      <c r="C1201" s="16" t="str">
        <f t="shared" si="67"/>
        <v>October, 2018´</v>
      </c>
      <c r="D1201" s="6" t="s">
        <v>31</v>
      </c>
      <c r="E1201" s="11" t="s">
        <v>3319</v>
      </c>
      <c r="F1201" s="6" t="s">
        <v>32</v>
      </c>
      <c r="G1201" s="6" t="s">
        <v>200</v>
      </c>
      <c r="H1201" s="6" t="s">
        <v>133</v>
      </c>
      <c r="I1201" s="6" t="s">
        <v>45</v>
      </c>
      <c r="J1201" s="6" t="s">
        <v>34</v>
      </c>
      <c r="K1201" s="6" t="s">
        <v>145</v>
      </c>
      <c r="L1201" s="6" t="s">
        <v>1424</v>
      </c>
      <c r="M1201" s="7">
        <v>39240</v>
      </c>
      <c r="N1201" s="7">
        <v>39.24</v>
      </c>
      <c r="O1201" s="7">
        <v>852000</v>
      </c>
      <c r="P1201" t="str">
        <f>IF(ISNUMBER(SEARCH("BROWSER",L1201)),"Picloran",IF(ISNUMBER(SEARCH("NAVIGATOR",L1201)),"Picloran",IF(ISNUMBER(SEARCH("BIOZYME",L1201)),"Mineral Fertilizer",IF(ISNUMBER(SEARCH("K-FOL",L1201)),"Calcium Citrate",IF(ISNUMBER(SEARCH("FOLTRON",L1201)),"NPK Fertilizer",IF(ISNUMBER(SEARCH("CYHALOTHRI",L1201)),"Cyhalothrin",IF(ISNUMBER(SEARCH("ACEFATO",L1201)),"Acephate",IF(ISNUMBER(SEARCH("ACEPHATE",L1201)),"Acephate",IF(ISNUMBER(SEARCH("MICROTHIOL",L1201)),"Sulfur",IF(ISNUMBER(SEARCH("PROPICONAZOLE",L1201)),"Propiconazole",IF(ISNUMBER(SEARCH("METHOMYL",L1201)),"Methomyl",IF(ISNUMBER(SEARCH("IMIDACLOPRID",L1201)),"Imidacloprid",IF(ISNUMBER(SEARCH("ZONIC",L1201)),"Amicarbazone",IF(ISNUMBER(SEARCH("CRESCENDO",L1201)),"Triclopyr-Butyric",IF(ISNUMBER(SEARCH("IMAZETHAPYR",L1201)),"Imazethapyr",IF(ISNUMBER(SEARCH("TRICLOPYR",L1201)),"Triclopyr",IF(ISNUMBER(SEARCH("ISOPROPYLAMINE",L1201)),"Isopropylamine",IF(ISNUMBER(SEARCH("ABAMECTIM",L1201)),"Abamectin",IF(ISNUMBER(SEARCH("SPERTO",L1201)),"Bifenthrin","FIX IT!")))))))))))))))))))</f>
        <v>Bifenthrin</v>
      </c>
      <c r="Q1201" t="s">
        <v>3238</v>
      </c>
      <c r="R1201" t="s">
        <v>3243</v>
      </c>
      <c r="S1201">
        <f t="shared" si="68"/>
        <v>21.712538226299696</v>
      </c>
      <c r="T1201" t="s">
        <v>3307</v>
      </c>
      <c r="U1201" t="s">
        <v>3249</v>
      </c>
      <c r="V1201" t="s">
        <v>3225</v>
      </c>
    </row>
    <row r="1202" spans="1:22" ht="22" customHeight="1" x14ac:dyDescent="0.3">
      <c r="A1202" s="2">
        <v>43400</v>
      </c>
      <c r="B1202" s="16" t="str">
        <f t="shared" si="66"/>
        <v>October, 2018</v>
      </c>
      <c r="C1202" s="16" t="str">
        <f t="shared" si="67"/>
        <v>October, 2018´</v>
      </c>
      <c r="D1202" s="3" t="s">
        <v>31</v>
      </c>
      <c r="E1202" s="11" t="s">
        <v>3319</v>
      </c>
      <c r="F1202" s="3" t="s">
        <v>32</v>
      </c>
      <c r="G1202" s="3" t="s">
        <v>200</v>
      </c>
      <c r="H1202" s="3" t="s">
        <v>133</v>
      </c>
      <c r="I1202" s="3" t="s">
        <v>45</v>
      </c>
      <c r="J1202" s="3" t="s">
        <v>34</v>
      </c>
      <c r="K1202" s="3" t="s">
        <v>145</v>
      </c>
      <c r="L1202" s="3" t="s">
        <v>1425</v>
      </c>
      <c r="M1202" s="4">
        <v>23200</v>
      </c>
      <c r="N1202" s="4">
        <v>23.2</v>
      </c>
      <c r="O1202" s="4">
        <v>503000</v>
      </c>
      <c r="P1202" t="str">
        <f>IF(ISNUMBER(SEARCH("BROWSER",L1202)),"Picloran",IF(ISNUMBER(SEARCH("NAVIGATOR",L1202)),"Picloran",IF(ISNUMBER(SEARCH("BIOZYME",L1202)),"Mineral Fertilizer",IF(ISNUMBER(SEARCH("K-FOL",L1202)),"Calcium Citrate",IF(ISNUMBER(SEARCH("FOLTRON",L1202)),"NPK Fertilizer",IF(ISNUMBER(SEARCH("CYHALOTHRI",L1202)),"Cyhalothrin",IF(ISNUMBER(SEARCH("ACEFATO",L1202)),"Acephate",IF(ISNUMBER(SEARCH("ACEPHATE",L1202)),"Acephate",IF(ISNUMBER(SEARCH("MICROTHIOL",L1202)),"Sulfur",IF(ISNUMBER(SEARCH("PROPICONAZOLE",L1202)),"Propiconazole",IF(ISNUMBER(SEARCH("METHOMYL",L1202)),"Methomyl",IF(ISNUMBER(SEARCH("IMIDACLOPRID",L1202)),"Imidacloprid",IF(ISNUMBER(SEARCH("ZONIC",L1202)),"Amicarbazone",IF(ISNUMBER(SEARCH("CRESCENDO",L1202)),"Triclopyr-Butyric",IF(ISNUMBER(SEARCH("IMAZETHAPYR",L1202)),"Imazethapyr",IF(ISNUMBER(SEARCH("TRICLOPYR",L1202)),"Triclopyr",IF(ISNUMBER(SEARCH("ISOPROPYLAMINE",L1202)),"Isopropylamine",IF(ISNUMBER(SEARCH("ABAMECTIM",L1202)),"Abamectin",IF(ISNUMBER(SEARCH("SPERTO",L1202)),"Bifenthrin","FIX IT!")))))))))))))))))))</f>
        <v>Bifenthrin</v>
      </c>
      <c r="Q1202" t="s">
        <v>3238</v>
      </c>
      <c r="R1202" t="s">
        <v>3243</v>
      </c>
      <c r="S1202">
        <f t="shared" si="68"/>
        <v>21.681034482758619</v>
      </c>
      <c r="T1202" t="s">
        <v>3226</v>
      </c>
      <c r="U1202" t="s">
        <v>3261</v>
      </c>
      <c r="V1202" t="s">
        <v>3243</v>
      </c>
    </row>
    <row r="1203" spans="1:22" ht="22" customHeight="1" x14ac:dyDescent="0.3">
      <c r="A1203" s="5">
        <v>43400</v>
      </c>
      <c r="B1203" s="16" t="str">
        <f t="shared" si="66"/>
        <v>October, 2018</v>
      </c>
      <c r="C1203" s="16" t="str">
        <f t="shared" si="67"/>
        <v>October, 2018´</v>
      </c>
      <c r="D1203" s="6" t="s">
        <v>31</v>
      </c>
      <c r="E1203" s="11" t="s">
        <v>3319</v>
      </c>
      <c r="F1203" s="6" t="s">
        <v>32</v>
      </c>
      <c r="G1203" s="6" t="s">
        <v>634</v>
      </c>
      <c r="H1203" s="6" t="s">
        <v>133</v>
      </c>
      <c r="I1203" s="6" t="s">
        <v>45</v>
      </c>
      <c r="J1203" s="6" t="s">
        <v>34</v>
      </c>
      <c r="K1203" s="6" t="s">
        <v>187</v>
      </c>
      <c r="L1203" s="6" t="s">
        <v>1426</v>
      </c>
      <c r="M1203" s="7">
        <v>40560</v>
      </c>
      <c r="N1203" s="7">
        <v>40.56</v>
      </c>
      <c r="O1203" s="7">
        <v>261000</v>
      </c>
      <c r="P1203" t="str">
        <f>IF(ISNUMBER(SEARCH("BIORISK",L1203)),"Fertilizer",IF(ISNUMBER(SEARCH("DIFLUBENZURON",L1203)),"Diflubenzuron",IF(ISNUMBER(SEARCH("K-TIONIC",L1203)),"Fulvic Acids Fertilizers",IF(ISNUMBER(SEARCH("INICIATE",L1203)),"Fipronil",IF(ISNUMBER(SEARCH("FIPRONIL",L1203)),"Fipronil",IF(ISNUMBER(SEARCH("STAGE",L1203)),"Clomazone",IF(ISNUMBER(SEARCH("CLOMAZONE",L1203)),"Clomazone",IF(ISNUMBER(SEARCH("UNIMARK",L1203)),"Metribuzin",IF(ISNUMBER(SEARCH("RIBUZIN",L1203)),"Metribuzin",IF(ISNUMBER(SEARCH("UNITOP",L1203)),"Not Identified","FIX IT!"))))))))))</f>
        <v>Clomazone</v>
      </c>
      <c r="Q1203" t="s">
        <v>3246</v>
      </c>
      <c r="R1203" t="s">
        <v>3198</v>
      </c>
      <c r="S1203">
        <f t="shared" si="68"/>
        <v>6.4349112426035502</v>
      </c>
      <c r="T1203" t="s">
        <v>3260</v>
      </c>
      <c r="U1203" t="s">
        <v>3215</v>
      </c>
      <c r="V1203" t="s">
        <v>3216</v>
      </c>
    </row>
    <row r="1204" spans="1:22" ht="22" customHeight="1" x14ac:dyDescent="0.3">
      <c r="A1204" s="2">
        <v>43399</v>
      </c>
      <c r="B1204" s="16" t="str">
        <f t="shared" si="66"/>
        <v>October, 2018</v>
      </c>
      <c r="C1204" s="16" t="str">
        <f t="shared" si="67"/>
        <v>October, 2018´</v>
      </c>
      <c r="D1204" s="3" t="s">
        <v>107</v>
      </c>
      <c r="E1204" s="11" t="s">
        <v>3319</v>
      </c>
      <c r="F1204" s="3" t="s">
        <v>56</v>
      </c>
      <c r="G1204" s="3" t="s">
        <v>108</v>
      </c>
      <c r="H1204" s="3" t="s">
        <v>113</v>
      </c>
      <c r="I1204" s="3" t="s">
        <v>45</v>
      </c>
      <c r="J1204" s="3" t="s">
        <v>34</v>
      </c>
      <c r="K1204" s="3" t="s">
        <v>1089</v>
      </c>
      <c r="L1204" s="3" t="s">
        <v>1427</v>
      </c>
      <c r="M1204" s="4">
        <v>24206</v>
      </c>
      <c r="N1204" s="4">
        <v>24.21</v>
      </c>
      <c r="O1204" s="4">
        <v>414000</v>
      </c>
      <c r="P1204" t="str">
        <f>IF(ISNUMBER(SEARCH("BROWSER",L1204)),"Picloran",IF(ISNUMBER(SEARCH("NAVIGATOR",L1204)),"Picloran",IF(ISNUMBER(SEARCH("BIOZYME",L1204)),"Mineral Fertilizer",IF(ISNUMBER(SEARCH("K-FOL",L1204)),"Calcium Citrate",IF(ISNUMBER(SEARCH("FOLTRON",L1204)),"NPK Fertilizer",IF(ISNUMBER(SEARCH("CYHALOTHRI",L1204)),"Cyhalothrin",IF(ISNUMBER(SEARCH("ACEFATO",L1204)),"Acephate",IF(ISNUMBER(SEARCH("ACEPHATE",L1204)),"Acephate",IF(ISNUMBER(SEARCH("MICROTHIOL",L1204)),"Sulfur",IF(ISNUMBER(SEARCH("PROPICONAZOLE",L1204)),"Propiconazole",IF(ISNUMBER(SEARCH("METHOMYL",L1204)),"Methomyl",IF(ISNUMBER(SEARCH("IMIDACLOPRID",L1204)),"Imidacloprid",IF(ISNUMBER(SEARCH("ZONIC",L1204)),"Amicarbazone",IF(ISNUMBER(SEARCH("CRESCENDO",L1204)),"Triclopyr-Butyric",IF(ISNUMBER(SEARCH("IMAZETHAPYR",L1204)),"Imazethapyr",IF(ISNUMBER(SEARCH("TRICLOPYR",L1204)),"Triclopyr",IF(ISNUMBER(SEARCH("ISOPROPYLAMINE",L1204)),"Isopropylamine",IF(ISNUMBER(SEARCH("ABAMECTIM",L1204)),"Abamectin",IF(ISNUMBER(SEARCH("SPERTO",L1204)),"Bifenthrin","FIX IT!")))))))))))))))))))</f>
        <v>Acephate</v>
      </c>
      <c r="Q1204" t="s">
        <v>3230</v>
      </c>
      <c r="R1204" t="s">
        <v>3243</v>
      </c>
      <c r="S1204">
        <f t="shared" si="68"/>
        <v>17.103197554325373</v>
      </c>
      <c r="T1204" t="s">
        <v>3226</v>
      </c>
      <c r="U1204" t="s">
        <v>3261</v>
      </c>
      <c r="V1204" t="s">
        <v>3243</v>
      </c>
    </row>
    <row r="1205" spans="1:22" ht="22" customHeight="1" x14ac:dyDescent="0.3">
      <c r="A1205" s="5">
        <v>43399</v>
      </c>
      <c r="B1205" s="16" t="str">
        <f t="shared" si="66"/>
        <v>October, 2018</v>
      </c>
      <c r="C1205" s="16" t="str">
        <f t="shared" si="67"/>
        <v>October, 2018´</v>
      </c>
      <c r="D1205" s="6" t="s">
        <v>107</v>
      </c>
      <c r="E1205" s="11" t="s">
        <v>3319</v>
      </c>
      <c r="F1205" s="6" t="s">
        <v>56</v>
      </c>
      <c r="G1205" s="6" t="s">
        <v>108</v>
      </c>
      <c r="H1205" s="6" t="s">
        <v>113</v>
      </c>
      <c r="I1205" s="6" t="s">
        <v>45</v>
      </c>
      <c r="J1205" s="6" t="s">
        <v>34</v>
      </c>
      <c r="K1205" s="6" t="s">
        <v>187</v>
      </c>
      <c r="L1205" s="6" t="s">
        <v>1428</v>
      </c>
      <c r="M1205" s="7">
        <v>20280</v>
      </c>
      <c r="N1205" s="7">
        <v>20.28</v>
      </c>
      <c r="O1205" s="7">
        <v>130000</v>
      </c>
      <c r="P1205" t="str">
        <f>IF(ISNUMBER(SEARCH("TRICLON",L1203)),"Triclopyr",IF(ISNUMBER(SEARCH("ABAMECTIN",L1203)),"Abamectin",IF(ISNUMBER(SEARCH("PERITO",L1203)),"Acephate",IF(ISNUMBER(SEARCH("GLUFOSINAT",L1203)),"Gluphosinate",IF(ISNUMBER(SEARCH("FIPRONIL",L1203)),"Fipronil",IF(ISNUMBER(SEARCH("ZARTAN",L1203)),"Metsulfuron-methyl",IF(ISNUMBER(SEARCH("DIFLUBENZURON",L1203)),"Diflubenzuron",IF(ISNUMBER(SEARCH("INICIATE",L1203)),"Fipronil",IF(ISNUMBER(SEARCH("STAGE",L1203)),"Clomazone",IF(ISNUMBER(SEARCH("CLOMAZON",L1203)),"Clomazone",IF(ISNUMBER(SEARCH("UNIMARK",L1203)),"Metribuzim",IF(ISNUMBER(SEARCH("ANCOSAR",L1203)),"Sodium hydrogen Methylarsonate","FIX IT!"))))))))))))</f>
        <v>Clomazone</v>
      </c>
      <c r="Q1205" t="s">
        <v>3246</v>
      </c>
      <c r="R1205" t="s">
        <v>3198</v>
      </c>
      <c r="S1205">
        <f t="shared" si="68"/>
        <v>6.4102564102564106</v>
      </c>
      <c r="T1205" t="s">
        <v>3297</v>
      </c>
      <c r="U1205" t="s">
        <v>3281</v>
      </c>
      <c r="V1205" t="s">
        <v>3198</v>
      </c>
    </row>
    <row r="1206" spans="1:22" ht="22" customHeight="1" x14ac:dyDescent="0.3">
      <c r="A1206" s="2">
        <v>43399</v>
      </c>
      <c r="B1206" s="16" t="str">
        <f t="shared" si="66"/>
        <v>October, 2018</v>
      </c>
      <c r="C1206" s="16" t="str">
        <f t="shared" si="67"/>
        <v>October, 2018´</v>
      </c>
      <c r="D1206" s="3" t="s">
        <v>107</v>
      </c>
      <c r="E1206" s="11" t="s">
        <v>3319</v>
      </c>
      <c r="F1206" s="3" t="s">
        <v>32</v>
      </c>
      <c r="G1206" s="3" t="s">
        <v>1429</v>
      </c>
      <c r="H1206" s="3" t="s">
        <v>133</v>
      </c>
      <c r="I1206" s="3" t="s">
        <v>45</v>
      </c>
      <c r="J1206" s="3" t="s">
        <v>34</v>
      </c>
      <c r="K1206" s="3" t="s">
        <v>187</v>
      </c>
      <c r="L1206" s="3" t="s">
        <v>1432</v>
      </c>
      <c r="M1206" s="4">
        <v>20280</v>
      </c>
      <c r="N1206" s="4">
        <v>20.28</v>
      </c>
      <c r="O1206" s="4">
        <v>130000</v>
      </c>
      <c r="P1206" t="str">
        <f>IF(ISNUMBER(SEARCH("BIORISK",L1206)),"Fertilizer",IF(ISNUMBER(SEARCH("DIFLUBENZURON",L1206)),"Diflubenzuron",IF(ISNUMBER(SEARCH("K-TIONIC",L1206)),"Fulvic Acids Fertilizers",IF(ISNUMBER(SEARCH("INICIATE",L1206)),"Fipronil",IF(ISNUMBER(SEARCH("FIPRONIL",L1206)),"Fipronil",IF(ISNUMBER(SEARCH("STAGE",L1206)),"Clomazone",IF(ISNUMBER(SEARCH("CLOMAZONE",L1206)),"Clomazone",IF(ISNUMBER(SEARCH("UNIMARK",L1206)),"Metribuzin",IF(ISNUMBER(SEARCH("RIBUZIN",L1206)),"Metribuzin",IF(ISNUMBER(SEARCH("UNITOP",L1206)),"Not Identified","FIX IT!"))))))))))</f>
        <v>Clomazone</v>
      </c>
      <c r="Q1206" t="s">
        <v>3246</v>
      </c>
      <c r="R1206" t="s">
        <v>3198</v>
      </c>
      <c r="S1206">
        <f t="shared" si="68"/>
        <v>6.4102564102564106</v>
      </c>
      <c r="T1206" t="s">
        <v>3304</v>
      </c>
      <c r="U1206" t="s">
        <v>3281</v>
      </c>
      <c r="V1206" t="s">
        <v>3198</v>
      </c>
    </row>
    <row r="1207" spans="1:22" ht="22" customHeight="1" x14ac:dyDescent="0.3">
      <c r="A1207" s="5">
        <v>43399</v>
      </c>
      <c r="B1207" s="16" t="str">
        <f t="shared" si="66"/>
        <v>October, 2018</v>
      </c>
      <c r="C1207" s="16" t="str">
        <f t="shared" si="67"/>
        <v>October, 2018´</v>
      </c>
      <c r="D1207" s="6" t="s">
        <v>107</v>
      </c>
      <c r="E1207" s="11" t="s">
        <v>3319</v>
      </c>
      <c r="F1207" s="6" t="s">
        <v>32</v>
      </c>
      <c r="G1207" s="6" t="s">
        <v>108</v>
      </c>
      <c r="H1207" s="6" t="s">
        <v>113</v>
      </c>
      <c r="I1207" s="6" t="s">
        <v>45</v>
      </c>
      <c r="J1207" s="6" t="s">
        <v>34</v>
      </c>
      <c r="K1207" s="6" t="s">
        <v>187</v>
      </c>
      <c r="L1207" s="6" t="s">
        <v>1433</v>
      </c>
      <c r="M1207" s="7">
        <v>101300</v>
      </c>
      <c r="N1207" s="7">
        <v>101.3</v>
      </c>
      <c r="O1207" s="7">
        <v>652000</v>
      </c>
      <c r="P1207" t="str">
        <f>IF(ISNUMBER(SEARCH("TRICLON",L1205)),"Triclopyr",IF(ISNUMBER(SEARCH("ABAMECTIN",L1205)),"Abamectin",IF(ISNUMBER(SEARCH("PERITO",L1205)),"Acephate",IF(ISNUMBER(SEARCH("GLUFOSINAT",L1205)),"Gluphosinate",IF(ISNUMBER(SEARCH("FIPRONIL",L1205)),"Fipronil",IF(ISNUMBER(SEARCH("ZARTAN",L1205)),"Metsulfuron-methyl",IF(ISNUMBER(SEARCH("DIFLUBENZURON",L1205)),"Diflubenzuron",IF(ISNUMBER(SEARCH("INICIATE",L1205)),"Fipronil",IF(ISNUMBER(SEARCH("STAGE",L1205)),"Clomazone",IF(ISNUMBER(SEARCH("CLOMAZON",L1205)),"Clomazone",IF(ISNUMBER(SEARCH("UNIMARK",L1205)),"Metribuzim",IF(ISNUMBER(SEARCH("ANCOSAR",L1205)),"Sodium hydrogen Methylarsonate","FIX IT!"))))))))))))</f>
        <v>Clomazone</v>
      </c>
      <c r="Q1207" t="s">
        <v>3246</v>
      </c>
      <c r="R1207" t="s">
        <v>3198</v>
      </c>
      <c r="S1207">
        <f t="shared" si="68"/>
        <v>6.4363277393879565</v>
      </c>
      <c r="T1207" t="s">
        <v>3200</v>
      </c>
      <c r="U1207" t="s">
        <v>3234</v>
      </c>
      <c r="V1207" t="s">
        <v>3225</v>
      </c>
    </row>
    <row r="1208" spans="1:22" ht="22" customHeight="1" x14ac:dyDescent="0.3">
      <c r="A1208" s="2">
        <v>43399</v>
      </c>
      <c r="B1208" s="16" t="str">
        <f t="shared" si="66"/>
        <v>October, 2018</v>
      </c>
      <c r="C1208" s="16" t="str">
        <f t="shared" si="67"/>
        <v>October, 2018´</v>
      </c>
      <c r="D1208" s="3" t="s">
        <v>107</v>
      </c>
      <c r="E1208" s="11" t="s">
        <v>3319</v>
      </c>
      <c r="F1208" s="3" t="s">
        <v>56</v>
      </c>
      <c r="G1208" s="3" t="s">
        <v>108</v>
      </c>
      <c r="H1208" s="3" t="s">
        <v>113</v>
      </c>
      <c r="I1208" s="3" t="s">
        <v>45</v>
      </c>
      <c r="J1208" s="3" t="s">
        <v>34</v>
      </c>
      <c r="K1208" s="3" t="s">
        <v>1089</v>
      </c>
      <c r="L1208" s="3" t="s">
        <v>1434</v>
      </c>
      <c r="M1208" s="4">
        <v>217854</v>
      </c>
      <c r="N1208" s="4">
        <v>217.85</v>
      </c>
      <c r="O1208" s="4">
        <v>3729000</v>
      </c>
      <c r="P1208" t="str">
        <f>IF(ISNUMBER(SEARCH("BROWSER",L1208)),"Picloran",IF(ISNUMBER(SEARCH("NAVIGATOR",L1208)),"Picloran",IF(ISNUMBER(SEARCH("BIOZYME",L1208)),"Mineral Fertilizer",IF(ISNUMBER(SEARCH("K-FOL",L1208)),"Calcium Citrate",IF(ISNUMBER(SEARCH("FOLTRON",L1208)),"NPK Fertilizer",IF(ISNUMBER(SEARCH("CYHALOTHRI",L1208)),"Cyhalothrin",IF(ISNUMBER(SEARCH("ACEFATO",L1208)),"Acephate",IF(ISNUMBER(SEARCH("ACEPHATE",L1208)),"Acephate",IF(ISNUMBER(SEARCH("MICROTHIOL",L1208)),"Sulfur",IF(ISNUMBER(SEARCH("PROPICONAZOLE",L1208)),"Propiconazole",IF(ISNUMBER(SEARCH("METHOMYL",L1208)),"Methomyl",IF(ISNUMBER(SEARCH("IMIDACLOPRID",L1208)),"Imidacloprid",IF(ISNUMBER(SEARCH("ZONIC",L1208)),"Amicarbazone",IF(ISNUMBER(SEARCH("CRESCENDO",L1208)),"Triclopyr-Butyric",IF(ISNUMBER(SEARCH("IMAZETHAPYR",L1208)),"Imazethapyr",IF(ISNUMBER(SEARCH("TRICLOPYR",L1208)),"Triclopyr",IF(ISNUMBER(SEARCH("ISOPROPYLAMINE",L1208)),"Isopropylamine",IF(ISNUMBER(SEARCH("ABAMECTIM",L1208)),"Abamectin",IF(ISNUMBER(SEARCH("SPERTO",L1208)),"Bifenthrin","FIX IT!")))))))))))))))))))</f>
        <v>Acephate</v>
      </c>
      <c r="Q1208" t="s">
        <v>3230</v>
      </c>
      <c r="R1208" t="s">
        <v>3243</v>
      </c>
      <c r="S1208">
        <f t="shared" si="68"/>
        <v>17.116968244787795</v>
      </c>
      <c r="T1208" t="s">
        <v>3292</v>
      </c>
      <c r="U1208" t="s">
        <v>3269</v>
      </c>
      <c r="V1208" t="s">
        <v>3216</v>
      </c>
    </row>
    <row r="1209" spans="1:22" ht="22" customHeight="1" x14ac:dyDescent="0.3">
      <c r="A1209" s="5">
        <v>43399</v>
      </c>
      <c r="B1209" s="16" t="str">
        <f t="shared" si="66"/>
        <v>October, 2018</v>
      </c>
      <c r="C1209" s="16" t="str">
        <f t="shared" si="67"/>
        <v>October, 2018´</v>
      </c>
      <c r="D1209" s="6" t="s">
        <v>107</v>
      </c>
      <c r="E1209" s="11" t="s">
        <v>3319</v>
      </c>
      <c r="F1209" s="6" t="s">
        <v>56</v>
      </c>
      <c r="G1209" s="6" t="s">
        <v>108</v>
      </c>
      <c r="H1209" s="6" t="s">
        <v>113</v>
      </c>
      <c r="I1209" s="6" t="s">
        <v>45</v>
      </c>
      <c r="J1209" s="6" t="s">
        <v>34</v>
      </c>
      <c r="K1209" s="6" t="s">
        <v>1089</v>
      </c>
      <c r="L1209" s="6" t="s">
        <v>1427</v>
      </c>
      <c r="M1209" s="7">
        <v>24206</v>
      </c>
      <c r="N1209" s="7">
        <v>24.21</v>
      </c>
      <c r="O1209" s="7">
        <v>414000</v>
      </c>
      <c r="P1209" t="str">
        <f>IF(ISNUMBER(SEARCH("BROWSER",L1209)),"Picloran",IF(ISNUMBER(SEARCH("NAVIGATOR",L1209)),"Picloran",IF(ISNUMBER(SEARCH("BIOZYME",L1209)),"Mineral Fertilizer",IF(ISNUMBER(SEARCH("K-FOL",L1209)),"Calcium Citrate",IF(ISNUMBER(SEARCH("FOLTRON",L1209)),"NPK Fertilizer",IF(ISNUMBER(SEARCH("CYHALOTHRI",L1209)),"Cyhalothrin",IF(ISNUMBER(SEARCH("ACEFATO",L1209)),"Acephate",IF(ISNUMBER(SEARCH("ACEPHATE",L1209)),"Acephate",IF(ISNUMBER(SEARCH("MICROTHIOL",L1209)),"Sulfur",IF(ISNUMBER(SEARCH("PROPICONAZOLE",L1209)),"Propiconazole",IF(ISNUMBER(SEARCH("METHOMYL",L1209)),"Methomyl",IF(ISNUMBER(SEARCH("IMIDACLOPRID",L1209)),"Imidacloprid",IF(ISNUMBER(SEARCH("ZONIC",L1209)),"Amicarbazone",IF(ISNUMBER(SEARCH("CRESCENDO",L1209)),"Triclopyr-Butyric",IF(ISNUMBER(SEARCH("IMAZETHAPYR",L1209)),"Imazethapyr",IF(ISNUMBER(SEARCH("TRICLOPYR",L1209)),"Triclopyr",IF(ISNUMBER(SEARCH("ISOPROPYLAMINE",L1209)),"Isopropylamine",IF(ISNUMBER(SEARCH("ABAMECTIM",L1209)),"Abamectin",IF(ISNUMBER(SEARCH("SPERTO",L1209)),"Bifenthrin","FIX IT!")))))))))))))))))))</f>
        <v>Acephate</v>
      </c>
      <c r="Q1209" t="s">
        <v>3230</v>
      </c>
      <c r="R1209" t="s">
        <v>3243</v>
      </c>
      <c r="S1209">
        <f t="shared" si="68"/>
        <v>17.103197554325373</v>
      </c>
      <c r="T1209" t="s">
        <v>3200</v>
      </c>
      <c r="U1209" t="s">
        <v>3234</v>
      </c>
      <c r="V1209" t="s">
        <v>3225</v>
      </c>
    </row>
    <row r="1210" spans="1:22" ht="22" customHeight="1" x14ac:dyDescent="0.3">
      <c r="A1210" s="2">
        <v>43399</v>
      </c>
      <c r="B1210" s="16" t="str">
        <f t="shared" si="66"/>
        <v>October, 2018</v>
      </c>
      <c r="C1210" s="16" t="str">
        <f t="shared" si="67"/>
        <v>October, 2018´</v>
      </c>
      <c r="D1210" s="3" t="s">
        <v>31</v>
      </c>
      <c r="E1210" s="11" t="s">
        <v>3319</v>
      </c>
      <c r="F1210" s="3" t="s">
        <v>32</v>
      </c>
      <c r="G1210" s="3" t="s">
        <v>131</v>
      </c>
      <c r="H1210" s="3" t="s">
        <v>210</v>
      </c>
      <c r="I1210" s="3" t="s">
        <v>45</v>
      </c>
      <c r="J1210" s="3" t="s">
        <v>34</v>
      </c>
      <c r="K1210" s="3" t="s">
        <v>145</v>
      </c>
      <c r="L1210" s="3" t="s">
        <v>1435</v>
      </c>
      <c r="M1210" s="4">
        <v>8700</v>
      </c>
      <c r="N1210" s="4">
        <v>8.6999999999999993</v>
      </c>
      <c r="O1210" s="4">
        <v>189000</v>
      </c>
      <c r="P1210" t="s">
        <v>3200</v>
      </c>
      <c r="Q1210" t="s">
        <v>3234</v>
      </c>
      <c r="R1210" t="s">
        <v>3243</v>
      </c>
      <c r="S1210">
        <f t="shared" si="68"/>
        <v>21.724137931034484</v>
      </c>
      <c r="T1210" t="s">
        <v>3293</v>
      </c>
      <c r="U1210" t="s">
        <v>3215</v>
      </c>
      <c r="V1210" t="s">
        <v>3242</v>
      </c>
    </row>
    <row r="1211" spans="1:22" ht="22" customHeight="1" x14ac:dyDescent="0.3">
      <c r="A1211" s="5">
        <v>43394</v>
      </c>
      <c r="B1211" s="16" t="str">
        <f t="shared" si="66"/>
        <v>October, 2018</v>
      </c>
      <c r="C1211" s="16" t="str">
        <f t="shared" si="67"/>
        <v>October, 2018´</v>
      </c>
      <c r="D1211" s="6" t="s">
        <v>31</v>
      </c>
      <c r="E1211" s="11" t="s">
        <v>3319</v>
      </c>
      <c r="F1211" s="6" t="s">
        <v>32</v>
      </c>
      <c r="G1211" s="6" t="s">
        <v>185</v>
      </c>
      <c r="H1211" s="6" t="s">
        <v>122</v>
      </c>
      <c r="I1211" s="6" t="s">
        <v>45</v>
      </c>
      <c r="J1211" s="6" t="s">
        <v>34</v>
      </c>
      <c r="K1211" s="6" t="s">
        <v>187</v>
      </c>
      <c r="L1211" s="6" t="s">
        <v>1423</v>
      </c>
      <c r="M1211" s="7">
        <v>6480</v>
      </c>
      <c r="N1211" s="7">
        <v>6.48</v>
      </c>
      <c r="O1211" s="7">
        <v>53600</v>
      </c>
      <c r="P1211" t="s">
        <v>3211</v>
      </c>
      <c r="Q1211" t="s">
        <v>3270</v>
      </c>
      <c r="R1211" t="s">
        <v>3198</v>
      </c>
      <c r="S1211">
        <f t="shared" si="68"/>
        <v>8.2716049382716044</v>
      </c>
      <c r="T1211" t="s">
        <v>3205</v>
      </c>
      <c r="U1211" t="s">
        <v>3238</v>
      </c>
      <c r="V1211" t="s">
        <v>3225</v>
      </c>
    </row>
    <row r="1212" spans="1:22" ht="22" customHeight="1" x14ac:dyDescent="0.3">
      <c r="A1212" s="2">
        <v>43394</v>
      </c>
      <c r="B1212" s="16" t="str">
        <f t="shared" si="66"/>
        <v>October, 2018</v>
      </c>
      <c r="C1212" s="16" t="str">
        <f t="shared" si="67"/>
        <v>October, 2018´</v>
      </c>
      <c r="D1212" s="3" t="s">
        <v>31</v>
      </c>
      <c r="E1212" s="11" t="s">
        <v>3319</v>
      </c>
      <c r="F1212" s="3" t="s">
        <v>56</v>
      </c>
      <c r="G1212" s="3" t="s">
        <v>127</v>
      </c>
      <c r="H1212" s="3" t="s">
        <v>122</v>
      </c>
      <c r="I1212" s="3" t="s">
        <v>45</v>
      </c>
      <c r="J1212" s="3" t="s">
        <v>34</v>
      </c>
      <c r="K1212" s="3" t="s">
        <v>704</v>
      </c>
      <c r="L1212" s="3" t="s">
        <v>1436</v>
      </c>
      <c r="M1212" s="4">
        <v>10080</v>
      </c>
      <c r="N1212" s="4">
        <v>10.08</v>
      </c>
      <c r="O1212" s="4">
        <v>260000</v>
      </c>
      <c r="P1212" t="str">
        <f>IF(ISNUMBER(SEARCH("MEPIQUAT",L1212)),"Mepiquat",IF(ISNUMBER(SEARCH("BIFENTRI",L1212)),"Bifenthrin",IF(ISNUMBER(SEARCH("YHALOTHRIN",L1212)),"Cyhalothrin","FIX IT!")))</f>
        <v>Mepiquat</v>
      </c>
      <c r="Q1212" t="s">
        <v>3215</v>
      </c>
      <c r="R1212" t="s">
        <v>3216</v>
      </c>
      <c r="S1212">
        <f t="shared" si="68"/>
        <v>25.793650793650794</v>
      </c>
      <c r="T1212" t="s">
        <v>3200</v>
      </c>
      <c r="U1212" t="s">
        <v>3234</v>
      </c>
      <c r="V1212" t="s">
        <v>3225</v>
      </c>
    </row>
    <row r="1213" spans="1:22" ht="22" customHeight="1" x14ac:dyDescent="0.3">
      <c r="A1213" s="5">
        <v>43394</v>
      </c>
      <c r="B1213" s="16" t="str">
        <f t="shared" si="66"/>
        <v>October, 2018</v>
      </c>
      <c r="C1213" s="16" t="str">
        <f t="shared" si="67"/>
        <v>October, 2018´</v>
      </c>
      <c r="D1213" s="6" t="s">
        <v>31</v>
      </c>
      <c r="E1213" s="11" t="s">
        <v>3319</v>
      </c>
      <c r="F1213" s="6" t="s">
        <v>32</v>
      </c>
      <c r="G1213" s="6" t="s">
        <v>185</v>
      </c>
      <c r="H1213" s="6" t="s">
        <v>122</v>
      </c>
      <c r="I1213" s="6" t="s">
        <v>45</v>
      </c>
      <c r="J1213" s="6" t="s">
        <v>34</v>
      </c>
      <c r="K1213" s="6" t="s">
        <v>187</v>
      </c>
      <c r="L1213" s="6" t="s">
        <v>1423</v>
      </c>
      <c r="M1213" s="7">
        <v>6480</v>
      </c>
      <c r="N1213" s="7">
        <v>6.48</v>
      </c>
      <c r="O1213" s="7">
        <v>53600</v>
      </c>
      <c r="P1213" t="s">
        <v>3211</v>
      </c>
      <c r="Q1213" t="s">
        <v>3270</v>
      </c>
      <c r="R1213" t="s">
        <v>3198</v>
      </c>
      <c r="S1213">
        <f t="shared" si="68"/>
        <v>8.2716049382716044</v>
      </c>
      <c r="T1213" t="s">
        <v>3278</v>
      </c>
      <c r="U1213" t="s">
        <v>3215</v>
      </c>
      <c r="V1213" t="s">
        <v>3216</v>
      </c>
    </row>
    <row r="1214" spans="1:22" ht="22" customHeight="1" x14ac:dyDescent="0.3">
      <c r="A1214" s="2">
        <v>43394</v>
      </c>
      <c r="B1214" s="16" t="str">
        <f t="shared" si="66"/>
        <v>October, 2018</v>
      </c>
      <c r="C1214" s="16" t="str">
        <f t="shared" si="67"/>
        <v>October, 2018´</v>
      </c>
      <c r="D1214" s="3" t="s">
        <v>31</v>
      </c>
      <c r="E1214" s="11" t="s">
        <v>3319</v>
      </c>
      <c r="F1214" s="3" t="s">
        <v>56</v>
      </c>
      <c r="G1214" s="3" t="s">
        <v>1149</v>
      </c>
      <c r="H1214" s="3" t="s">
        <v>122</v>
      </c>
      <c r="I1214" s="3" t="s">
        <v>45</v>
      </c>
      <c r="J1214" s="3" t="s">
        <v>34</v>
      </c>
      <c r="K1214" s="3" t="s">
        <v>145</v>
      </c>
      <c r="L1214" s="3" t="s">
        <v>1437</v>
      </c>
      <c r="M1214" s="4">
        <v>11400</v>
      </c>
      <c r="N1214" s="4">
        <v>11.4</v>
      </c>
      <c r="O1214" s="4">
        <v>96100</v>
      </c>
      <c r="P1214" t="str">
        <f>IF(ISNUMBER(SEARCH("BIORISK",L1214)),"Fertilizer",IF(ISNUMBER(SEARCH("DIFLUBENZURON",L1214)),"Diflubenzuron",IF(ISNUMBER(SEARCH("K-TIONIC",L1214)),"Fulvic Acids Fertilizers",IF(ISNUMBER(SEARCH("INICIATE",L1214)),"Fipronil",IF(ISNUMBER(SEARCH("FIPRONIL",L1214)),"Fipronil",IF(ISNUMBER(SEARCH("STAGE",L1214)),"Clomazone",IF(ISNUMBER(SEARCH("CLOMAZONE",L1214)),"Clomazone",IF(ISNUMBER(SEARCH("UNIMARK",L1214)),"Metribuzin",IF(ISNUMBER(SEARCH("RIBUZIN",L1214)),"Metribuzin",IF(ISNUMBER(SEARCH("UNITOP",L1214)),"Not Identified","FIX IT!"))))))))))</f>
        <v>Fipronil</v>
      </c>
      <c r="Q1214" t="s">
        <v>3261</v>
      </c>
      <c r="R1214" t="s">
        <v>3243</v>
      </c>
      <c r="S1214">
        <f t="shared" si="68"/>
        <v>8.4298245614035086</v>
      </c>
      <c r="T1214" t="s">
        <v>3200</v>
      </c>
      <c r="U1214" t="s">
        <v>3234</v>
      </c>
      <c r="V1214" t="s">
        <v>3225</v>
      </c>
    </row>
    <row r="1215" spans="1:22" ht="22" customHeight="1" x14ac:dyDescent="0.3">
      <c r="A1215" s="5">
        <v>43393</v>
      </c>
      <c r="B1215" s="16" t="str">
        <f t="shared" si="66"/>
        <v>October, 2018</v>
      </c>
      <c r="C1215" s="16" t="str">
        <f t="shared" si="67"/>
        <v>October, 2018´</v>
      </c>
      <c r="D1215" s="6" t="s">
        <v>31</v>
      </c>
      <c r="E1215" s="11" t="s">
        <v>3319</v>
      </c>
      <c r="F1215" s="6" t="s">
        <v>32</v>
      </c>
      <c r="G1215" s="6" t="s">
        <v>200</v>
      </c>
      <c r="H1215" s="6" t="s">
        <v>133</v>
      </c>
      <c r="I1215" s="6" t="s">
        <v>45</v>
      </c>
      <c r="J1215" s="6" t="s">
        <v>34</v>
      </c>
      <c r="K1215" s="6" t="s">
        <v>145</v>
      </c>
      <c r="L1215" s="6" t="s">
        <v>1215</v>
      </c>
      <c r="M1215" s="7">
        <v>19620</v>
      </c>
      <c r="N1215" s="7">
        <v>19.62</v>
      </c>
      <c r="O1215" s="7">
        <v>426000</v>
      </c>
      <c r="P1215" t="str">
        <f>IF(ISNUMBER(SEARCH("BROWSER",L1215)),"Picloran",IF(ISNUMBER(SEARCH("NAVIGATOR",L1215)),"Picloran",IF(ISNUMBER(SEARCH("BIOZYME",L1215)),"Mineral Fertilizer",IF(ISNUMBER(SEARCH("K-FOL",L1215)),"Calcium Citrate",IF(ISNUMBER(SEARCH("FOLTRON",L1215)),"NPK Fertilizer",IF(ISNUMBER(SEARCH("CYHALOTHRI",L1215)),"Cyhalothrin",IF(ISNUMBER(SEARCH("ACEFATO",L1215)),"Acephate",IF(ISNUMBER(SEARCH("ACEPHATE",L1215)),"Acephate",IF(ISNUMBER(SEARCH("MICROTHIOL",L1215)),"Sulfur",IF(ISNUMBER(SEARCH("PROPICONAZOLE",L1215)),"Propiconazole",IF(ISNUMBER(SEARCH("METHOMYL",L1215)),"Methomyl",IF(ISNUMBER(SEARCH("IMIDACLOPRID",L1215)),"Imidacloprid",IF(ISNUMBER(SEARCH("ZONIC",L1215)),"Amicarbazone",IF(ISNUMBER(SEARCH("CRESCENDO",L1215)),"Triclopyr-Butyric",IF(ISNUMBER(SEARCH("IMAZETHAPYR",L1215)),"Imazethapyr",IF(ISNUMBER(SEARCH("TRICLOPYR",L1215)),"Triclopyr",IF(ISNUMBER(SEARCH("ISOPROPYLAMINE",L1215)),"Isopropylamine",IF(ISNUMBER(SEARCH("ABAMECTIM",L1215)),"Abamectin",IF(ISNUMBER(SEARCH("SPERTO",L1215)),"Bifenthrin","FIX IT!")))))))))))))))))))</f>
        <v>Bifenthrin</v>
      </c>
      <c r="Q1215" t="s">
        <v>3238</v>
      </c>
      <c r="R1215" t="s">
        <v>3243</v>
      </c>
      <c r="S1215">
        <f t="shared" si="68"/>
        <v>21.712538226299696</v>
      </c>
      <c r="T1215" t="s">
        <v>3294</v>
      </c>
      <c r="U1215" t="s">
        <v>3215</v>
      </c>
      <c r="V1215" t="s">
        <v>3243</v>
      </c>
    </row>
    <row r="1216" spans="1:22" ht="22" customHeight="1" x14ac:dyDescent="0.3">
      <c r="A1216" s="2">
        <v>43393</v>
      </c>
      <c r="B1216" s="16" t="str">
        <f t="shared" si="66"/>
        <v>October, 2018</v>
      </c>
      <c r="C1216" s="16" t="str">
        <f t="shared" si="67"/>
        <v>October, 2018´</v>
      </c>
      <c r="D1216" s="3" t="s">
        <v>31</v>
      </c>
      <c r="E1216" s="11" t="s">
        <v>3319</v>
      </c>
      <c r="F1216" s="3" t="s">
        <v>32</v>
      </c>
      <c r="G1216" s="3" t="s">
        <v>200</v>
      </c>
      <c r="H1216" s="3" t="s">
        <v>133</v>
      </c>
      <c r="I1216" s="3" t="s">
        <v>45</v>
      </c>
      <c r="J1216" s="3" t="s">
        <v>34</v>
      </c>
      <c r="K1216" s="3" t="s">
        <v>145</v>
      </c>
      <c r="L1216" s="3" t="s">
        <v>1438</v>
      </c>
      <c r="M1216" s="4">
        <v>23200</v>
      </c>
      <c r="N1216" s="4">
        <v>23.2</v>
      </c>
      <c r="O1216" s="4">
        <v>503000</v>
      </c>
      <c r="P1216" t="s">
        <v>3205</v>
      </c>
      <c r="Q1216" t="str">
        <f>VLOOKUP(P1216,T:V,2,FALSE)</f>
        <v>Sperto</v>
      </c>
      <c r="R1216" t="s">
        <v>3243</v>
      </c>
      <c r="S1216">
        <f t="shared" si="68"/>
        <v>21.681034482758619</v>
      </c>
      <c r="T1216" t="s">
        <v>3204</v>
      </c>
      <c r="U1216" t="s">
        <v>3227</v>
      </c>
      <c r="V1216" t="s">
        <v>3198</v>
      </c>
    </row>
    <row r="1217" spans="1:22" ht="22" customHeight="1" x14ac:dyDescent="0.3">
      <c r="A1217" s="5">
        <v>43393</v>
      </c>
      <c r="B1217" s="16" t="str">
        <f t="shared" si="66"/>
        <v>October, 2018</v>
      </c>
      <c r="C1217" s="16" t="str">
        <f t="shared" si="67"/>
        <v>October, 2018´</v>
      </c>
      <c r="D1217" s="6" t="s">
        <v>107</v>
      </c>
      <c r="E1217" s="11" t="s">
        <v>3319</v>
      </c>
      <c r="F1217" s="6" t="s">
        <v>32</v>
      </c>
      <c r="G1217" s="6" t="s">
        <v>108</v>
      </c>
      <c r="H1217" s="6" t="s">
        <v>133</v>
      </c>
      <c r="I1217" s="6" t="s">
        <v>45</v>
      </c>
      <c r="J1217" s="6" t="s">
        <v>34</v>
      </c>
      <c r="K1217" s="6" t="s">
        <v>145</v>
      </c>
      <c r="L1217" s="6" t="s">
        <v>1439</v>
      </c>
      <c r="M1217" s="7">
        <v>22263</v>
      </c>
      <c r="N1217" s="7">
        <v>22.26</v>
      </c>
      <c r="O1217" s="7">
        <v>483000</v>
      </c>
      <c r="P1217" t="str">
        <f>IF(ISNUMBER(SEARCH("BROWSER",L1217)),"Picloran",IF(ISNUMBER(SEARCH("NAVIGATOR",L1217)),"Picloran",IF(ISNUMBER(SEARCH("BIOZYME",L1217)),"Mineral Fertilizer",IF(ISNUMBER(SEARCH("K-FOL",L1217)),"Calcium Citrate",IF(ISNUMBER(SEARCH("FOLTRON",L1217)),"NPK Fertilizer",IF(ISNUMBER(SEARCH("CYHALOTHRI",L1217)),"Cyhalothrin",IF(ISNUMBER(SEARCH("ACEFATO",L1217)),"Acephate",IF(ISNUMBER(SEARCH("ACEPHATE",L1217)),"Acephate",IF(ISNUMBER(SEARCH("MICROTHIOL",L1217)),"Sulfur",IF(ISNUMBER(SEARCH("PROPICONAZOLE",L1217)),"Propiconazole",IF(ISNUMBER(SEARCH("METHOMYL",L1217)),"Methomyl",IF(ISNUMBER(SEARCH("IMIDACLOPRID",L1217)),"Imidacloprid",IF(ISNUMBER(SEARCH("ZONIC",L1217)),"Amicarbazone",IF(ISNUMBER(SEARCH("CRESCENDO",L1217)),"Triclopyr-Butyric",IF(ISNUMBER(SEARCH("IMAZETHAPYR",L1217)),"Imazethapyr",IF(ISNUMBER(SEARCH("TRICLOPYR",L1217)),"Triclopyr",IF(ISNUMBER(SEARCH("ISOPROPYLAMINE",L1217)),"Isopropylamine",IF(ISNUMBER(SEARCH("ABAMECTIM",L1217)),"Abamectin",IF(ISNUMBER(SEARCH("SPERTO",L1217)),"Bifenthrin","FIX IT!")))))))))))))))))))</f>
        <v>Cyhalothrin</v>
      </c>
      <c r="Q1217" t="s">
        <v>3248</v>
      </c>
      <c r="R1217" t="s">
        <v>3237</v>
      </c>
      <c r="S1217">
        <f t="shared" si="68"/>
        <v>21.695189327583883</v>
      </c>
      <c r="T1217" t="s">
        <v>3222</v>
      </c>
      <c r="U1217" t="s">
        <v>3215</v>
      </c>
      <c r="V1217" t="s">
        <v>3225</v>
      </c>
    </row>
    <row r="1218" spans="1:22" ht="22" customHeight="1" x14ac:dyDescent="0.3">
      <c r="A1218" s="2">
        <v>43393</v>
      </c>
      <c r="B1218" s="16" t="str">
        <f t="shared" si="66"/>
        <v>October, 2018</v>
      </c>
      <c r="C1218" s="16" t="str">
        <f t="shared" si="67"/>
        <v>October, 2018´</v>
      </c>
      <c r="D1218" s="3" t="s">
        <v>107</v>
      </c>
      <c r="E1218" s="11" t="s">
        <v>3319</v>
      </c>
      <c r="F1218" s="3" t="s">
        <v>32</v>
      </c>
      <c r="G1218" s="3" t="s">
        <v>108</v>
      </c>
      <c r="H1218" s="3" t="s">
        <v>133</v>
      </c>
      <c r="I1218" s="3" t="s">
        <v>45</v>
      </c>
      <c r="J1218" s="3" t="s">
        <v>34</v>
      </c>
      <c r="K1218" s="3" t="s">
        <v>345</v>
      </c>
      <c r="L1218" s="3" t="s">
        <v>1440</v>
      </c>
      <c r="M1218" s="4">
        <v>12680</v>
      </c>
      <c r="N1218" s="4">
        <v>12.68</v>
      </c>
      <c r="O1218" s="4">
        <v>275000</v>
      </c>
      <c r="P1218" t="str">
        <f>IF(ISNUMBER(SEARCH("IMAZETAPYR",L1218)),"Imazetapyr",IF(ISNUMBER(SEARCH("VITAVAX",L1218)),"Carboxin",IF(ISNUMBER(SEARCH("CARBOXIN",L1218)),"Carboxin",IF(ISNUMBER(SEARCH("CONDAX",L1218)),"Imazetapyr",IF(ISNUMBER(SEARCH("CLETHODIM",L1218)),"Clethodim",IF(ISNUMBER(SEARCH("JACARE",L1218)),"2,4-D Acid",IF(ISNUMBER(SEARCH("LEOPARD",L1218)),"Picloram",IF(ISNUMBER(SEARCH("ZOXYSTROBIN",L1218)),"Azoxystrobin",IF(ISNUMBER(SEARCH("MANCOZEB",L1218)),"Mancozeb",IF(ISNUMBER(SEARCH("AZOXYS",L1218)),"Azoxystrobin",IF(ISNUMBER(SEARCH("FIPRON",L1218)),"Fipronil",IF(ISNUMBER(SEARCH("ACEF",L1218)),"Acephate",IF(ISNUMBER(SEARCH("ACETAMIPRID",L1218)),"Acetamiprid",IF(ISNUMBER(SEARCH("ALUMINIUM PHOSPHIDE",L1218)),"Aluminium Phosphide",IF(ISNUMBER(SEARCH("RANMAN",L1218)),"Cyazofamid",IF(ISNUMBER(SEARCH("BIFENTRINA",L1218)),"Bifenthrin","FIX IT!"))))))))))))))))</f>
        <v>Aluminium Phosphide</v>
      </c>
      <c r="Q1218" t="s">
        <v>3235</v>
      </c>
      <c r="R1218" t="s">
        <v>3216</v>
      </c>
      <c r="S1218">
        <f t="shared" si="68"/>
        <v>21.687697160883282</v>
      </c>
      <c r="T1218" t="s">
        <v>3212</v>
      </c>
      <c r="U1218" t="s">
        <v>3277</v>
      </c>
      <c r="V1218" t="s">
        <v>3198</v>
      </c>
    </row>
    <row r="1219" spans="1:22" ht="22" customHeight="1" x14ac:dyDescent="0.3">
      <c r="A1219" s="5">
        <v>43393</v>
      </c>
      <c r="B1219" s="16" t="str">
        <f t="shared" ref="B1219:B1282" si="69">TEXT(A1219, "MMMM, YYYY")</f>
        <v>October, 2018</v>
      </c>
      <c r="C1219" s="16" t="str">
        <f t="shared" ref="C1219:C1282" si="70">B1219&amp;"´"</f>
        <v>October, 2018´</v>
      </c>
      <c r="D1219" s="6" t="s">
        <v>107</v>
      </c>
      <c r="E1219" s="11" t="s">
        <v>3319</v>
      </c>
      <c r="F1219" s="6" t="s">
        <v>32</v>
      </c>
      <c r="G1219" s="6" t="s">
        <v>108</v>
      </c>
      <c r="H1219" s="6" t="s">
        <v>133</v>
      </c>
      <c r="I1219" s="6" t="s">
        <v>45</v>
      </c>
      <c r="J1219" s="6" t="s">
        <v>34</v>
      </c>
      <c r="K1219" s="6" t="s">
        <v>187</v>
      </c>
      <c r="L1219" s="6" t="s">
        <v>1426</v>
      </c>
      <c r="M1219" s="7">
        <v>40560</v>
      </c>
      <c r="N1219" s="7">
        <v>40.56</v>
      </c>
      <c r="O1219" s="7">
        <v>261000</v>
      </c>
      <c r="P1219" t="str">
        <f>IF(ISNUMBER(SEARCH("BIORISK",L1219)),"Fertilizer",IF(ISNUMBER(SEARCH("DIFLUBENZURON",L1219)),"Diflubenzuron",IF(ISNUMBER(SEARCH("K-TIONIC",L1219)),"Fulvic Acids Fertilizers",IF(ISNUMBER(SEARCH("INICIATE",L1219)),"Fipronil",IF(ISNUMBER(SEARCH("FIPRONIL",L1219)),"Fipronil",IF(ISNUMBER(SEARCH("STAGE",L1219)),"Clomazone",IF(ISNUMBER(SEARCH("CLOMAZONE",L1219)),"Clomazone",IF(ISNUMBER(SEARCH("UNIMARK",L1219)),"Metribuzin",IF(ISNUMBER(SEARCH("RIBUZIN",L1219)),"Metribuzin",IF(ISNUMBER(SEARCH("UNITOP",L1219)),"Not Identified","FIX IT!"))))))))))</f>
        <v>Clomazone</v>
      </c>
      <c r="Q1219" t="s">
        <v>3246</v>
      </c>
      <c r="R1219" t="s">
        <v>3198</v>
      </c>
      <c r="S1219">
        <f t="shared" ref="S1219:S1282" si="71">O1219/M1219</f>
        <v>6.4349112426035502</v>
      </c>
      <c r="T1219" t="s">
        <v>3250</v>
      </c>
      <c r="U1219" t="s">
        <v>3248</v>
      </c>
      <c r="V1219" t="s">
        <v>3237</v>
      </c>
    </row>
    <row r="1220" spans="1:22" ht="22" customHeight="1" x14ac:dyDescent="0.3">
      <c r="A1220" s="2">
        <v>43393</v>
      </c>
      <c r="B1220" s="16" t="str">
        <f t="shared" si="69"/>
        <v>October, 2018</v>
      </c>
      <c r="C1220" s="16" t="str">
        <f t="shared" si="70"/>
        <v>October, 2018´</v>
      </c>
      <c r="D1220" s="3" t="s">
        <v>107</v>
      </c>
      <c r="E1220" s="11" t="s">
        <v>3319</v>
      </c>
      <c r="F1220" s="3" t="s">
        <v>56</v>
      </c>
      <c r="G1220" s="3" t="s">
        <v>108</v>
      </c>
      <c r="H1220" s="3" t="s">
        <v>133</v>
      </c>
      <c r="I1220" s="3" t="s">
        <v>45</v>
      </c>
      <c r="J1220" s="3" t="s">
        <v>34</v>
      </c>
      <c r="K1220" s="3" t="s">
        <v>1089</v>
      </c>
      <c r="L1220" s="3" t="s">
        <v>1441</v>
      </c>
      <c r="M1220" s="4">
        <v>121030</v>
      </c>
      <c r="N1220" s="4">
        <v>121.03</v>
      </c>
      <c r="O1220" s="4">
        <v>2072000</v>
      </c>
      <c r="P1220" t="str">
        <f>IF(ISNUMBER(SEARCH("BROWSER",L1220)),"Picloran",IF(ISNUMBER(SEARCH("NAVIGATOR",L1220)),"Picloran",IF(ISNUMBER(SEARCH("BIOZYME",L1220)),"Mineral Fertilizer",IF(ISNUMBER(SEARCH("K-FOL",L1220)),"Calcium Citrate",IF(ISNUMBER(SEARCH("FOLTRON",L1220)),"NPK Fertilizer",IF(ISNUMBER(SEARCH("CYHALOTHRI",L1220)),"Cyhalothrin",IF(ISNUMBER(SEARCH("ACEFATO",L1220)),"Acephate",IF(ISNUMBER(SEARCH("ACEPHATE",L1220)),"Acephate",IF(ISNUMBER(SEARCH("MICROTHIOL",L1220)),"Sulfur",IF(ISNUMBER(SEARCH("PROPICONAZOLE",L1220)),"Propiconazole",IF(ISNUMBER(SEARCH("METHOMYL",L1220)),"Methomyl",IF(ISNUMBER(SEARCH("IMIDACLOPRID",L1220)),"Imidacloprid",IF(ISNUMBER(SEARCH("ZONIC",L1220)),"Amicarbazone",IF(ISNUMBER(SEARCH("CRESCENDO",L1220)),"Triclopyr-Butyric",IF(ISNUMBER(SEARCH("IMAZETHAPYR",L1220)),"Imazethapyr",IF(ISNUMBER(SEARCH("TRICLOPYR",L1220)),"Triclopyr",IF(ISNUMBER(SEARCH("ISOPROPYLAMINE",L1220)),"Isopropylamine",IF(ISNUMBER(SEARCH("ABAMECTIM",L1220)),"Abamectin",IF(ISNUMBER(SEARCH("SPERTO",L1220)),"Bifenthrin","FIX IT!")))))))))))))))))))</f>
        <v>Acephate</v>
      </c>
      <c r="Q1220" t="s">
        <v>3230</v>
      </c>
      <c r="R1220" t="s">
        <v>3243</v>
      </c>
      <c r="S1220">
        <f t="shared" si="71"/>
        <v>17.119722382880276</v>
      </c>
      <c r="T1220" t="s">
        <v>3205</v>
      </c>
      <c r="U1220" t="s">
        <v>3238</v>
      </c>
      <c r="V1220" t="s">
        <v>3225</v>
      </c>
    </row>
    <row r="1221" spans="1:22" ht="22" customHeight="1" x14ac:dyDescent="0.3">
      <c r="A1221" s="5">
        <v>43392</v>
      </c>
      <c r="B1221" s="16" t="str">
        <f t="shared" si="69"/>
        <v>October, 2018</v>
      </c>
      <c r="C1221" s="16" t="str">
        <f t="shared" si="70"/>
        <v>October, 2018´</v>
      </c>
      <c r="D1221" s="6" t="s">
        <v>31</v>
      </c>
      <c r="E1221" s="11" t="s">
        <v>3319</v>
      </c>
      <c r="F1221" s="6" t="s">
        <v>56</v>
      </c>
      <c r="G1221" s="6" t="s">
        <v>244</v>
      </c>
      <c r="H1221" s="6" t="s">
        <v>1297</v>
      </c>
      <c r="I1221" s="6" t="s">
        <v>45</v>
      </c>
      <c r="J1221" s="6" t="s">
        <v>34</v>
      </c>
      <c r="K1221" s="6" t="s">
        <v>187</v>
      </c>
      <c r="L1221" s="6" t="s">
        <v>1442</v>
      </c>
      <c r="M1221" s="7">
        <v>73200</v>
      </c>
      <c r="N1221" s="7">
        <v>73.2</v>
      </c>
      <c r="O1221" s="7">
        <v>681000</v>
      </c>
      <c r="P1221" t="str">
        <f>IF(ISNUMBER(SEARCH("TRICLON",L1219)),"Triclopyr",IF(ISNUMBER(SEARCH("ABAMECTIN",L1219)),"Abamectin",IF(ISNUMBER(SEARCH("PERITO",L1219)),"Acephate",IF(ISNUMBER(SEARCH("GLUFOSINAT",L1219)),"Gluphosinate",IF(ISNUMBER(SEARCH("FIPRONIL",L1219)),"Fipronil",IF(ISNUMBER(SEARCH("ZARTAN",L1219)),"Metsulfuron-methyl",IF(ISNUMBER(SEARCH("DIFLUBENZURON",L1219)),"Diflubenzuron",IF(ISNUMBER(SEARCH("INICIATE",L1219)),"Fipronil",IF(ISNUMBER(SEARCH("STAGE",L1219)),"Clomazone",IF(ISNUMBER(SEARCH("CLOMAZON",L1219)),"Clomazone",IF(ISNUMBER(SEARCH("UNIMARK",L1219)),"Metribuzim",IF(ISNUMBER(SEARCH("ANCOSAR",L1219)),"Sodium hydrogen Methylarsonate","FIX IT!"))))))))))))</f>
        <v>Clomazone</v>
      </c>
      <c r="Q1221" t="s">
        <v>3246</v>
      </c>
      <c r="R1221" t="s">
        <v>3198</v>
      </c>
      <c r="S1221">
        <f t="shared" si="71"/>
        <v>9.3032786885245908</v>
      </c>
      <c r="T1221" t="s">
        <v>3200</v>
      </c>
      <c r="U1221" t="s">
        <v>3234</v>
      </c>
      <c r="V1221" t="s">
        <v>3225</v>
      </c>
    </row>
    <row r="1222" spans="1:22" ht="22" customHeight="1" x14ac:dyDescent="0.3">
      <c r="A1222" s="2">
        <v>43390</v>
      </c>
      <c r="B1222" s="16" t="str">
        <f t="shared" si="69"/>
        <v>October, 2018</v>
      </c>
      <c r="C1222" s="16" t="str">
        <f t="shared" si="70"/>
        <v>October, 2018´</v>
      </c>
      <c r="D1222" s="3" t="s">
        <v>31</v>
      </c>
      <c r="E1222" s="11" t="s">
        <v>3319</v>
      </c>
      <c r="F1222" s="3" t="s">
        <v>32</v>
      </c>
      <c r="G1222" s="3" t="s">
        <v>131</v>
      </c>
      <c r="H1222" s="3" t="s">
        <v>210</v>
      </c>
      <c r="I1222" s="3" t="s">
        <v>45</v>
      </c>
      <c r="J1222" s="3" t="s">
        <v>34</v>
      </c>
      <c r="K1222" s="3" t="s">
        <v>145</v>
      </c>
      <c r="L1222" s="3" t="s">
        <v>1443</v>
      </c>
      <c r="M1222" s="4">
        <v>26100</v>
      </c>
      <c r="N1222" s="4">
        <v>26.1</v>
      </c>
      <c r="O1222" s="4">
        <v>566000</v>
      </c>
      <c r="P1222" t="s">
        <v>3200</v>
      </c>
      <c r="Q1222" t="s">
        <v>3234</v>
      </c>
      <c r="R1222" t="s">
        <v>3243</v>
      </c>
      <c r="S1222">
        <f t="shared" si="71"/>
        <v>21.685823754789272</v>
      </c>
      <c r="T1222" t="s">
        <v>3226</v>
      </c>
      <c r="U1222" t="s">
        <v>3261</v>
      </c>
      <c r="V1222" t="s">
        <v>3243</v>
      </c>
    </row>
    <row r="1223" spans="1:22" ht="22" customHeight="1" x14ac:dyDescent="0.3">
      <c r="A1223" s="5">
        <v>43388</v>
      </c>
      <c r="B1223" s="16" t="str">
        <f t="shared" si="69"/>
        <v>October, 2018</v>
      </c>
      <c r="C1223" s="16" t="str">
        <f t="shared" si="70"/>
        <v>October, 2018´</v>
      </c>
      <c r="D1223" s="6" t="s">
        <v>31</v>
      </c>
      <c r="E1223" s="11" t="s">
        <v>3319</v>
      </c>
      <c r="F1223" s="6" t="s">
        <v>56</v>
      </c>
      <c r="G1223" s="6" t="s">
        <v>127</v>
      </c>
      <c r="H1223" s="6" t="s">
        <v>122</v>
      </c>
      <c r="I1223" s="6" t="s">
        <v>45</v>
      </c>
      <c r="J1223" s="6" t="s">
        <v>34</v>
      </c>
      <c r="K1223" s="6" t="s">
        <v>143</v>
      </c>
      <c r="L1223" s="6" t="s">
        <v>1444</v>
      </c>
      <c r="M1223" s="7">
        <v>10700</v>
      </c>
      <c r="N1223" s="7">
        <v>10.7</v>
      </c>
      <c r="O1223" s="7">
        <v>67300</v>
      </c>
      <c r="P1223" t="str">
        <f>IF(ISNUMBER(SEARCH("BROWSER",L1223)),"Picloran",IF(ISNUMBER(SEARCH("NAVIGATOR",L1223)),"Picloran",IF(ISNUMBER(SEARCH("BIOZYME",L1223)),"Mineral Fertilizer",IF(ISNUMBER(SEARCH("K-FOL",L1223)),"Calcium Citrate",IF(ISNUMBER(SEARCH("FOLTRON",L1223)),"NPK Fertilizer",IF(ISNUMBER(SEARCH("CYHALOTHRI",L1223)),"Cyhalothrin",IF(ISNUMBER(SEARCH("ACEFATO",L1223)),"Acephate",IF(ISNUMBER(SEARCH("ACEPHATE",L1223)),"Acephate",IF(ISNUMBER(SEARCH("MICROTHIOL",L1223)),"Sulfur",IF(ISNUMBER(SEARCH("PROPICONAZOLE",L1223)),"Propiconazole",IF(ISNUMBER(SEARCH("METHOMYL",L1223)),"Methomyl",IF(ISNUMBER(SEARCH("IMIDACLOPRID",L1223)),"Imidacloprid",IF(ISNUMBER(SEARCH("ZONIC",L1223)),"Amicarbazone",IF(ISNUMBER(SEARCH("CRESCENDO",L1223)),"Triclopyr-Butyric",IF(ISNUMBER(SEARCH("IMAZETHAPYR",L1223)),"Imazethapyr",IF(ISNUMBER(SEARCH("TRICLOPYR",L1223)),"Triclopyr",IF(ISNUMBER(SEARCH("ISOPROPYLAMINE",L1223)),"Isopropylamine",IF(ISNUMBER(SEARCH("ABAMECTIM",L1223)),"Abamectin",IF(ISNUMBER(SEARCH("SPERTO",L1223)),"Bifenthrin","FIX IT!")))))))))))))))))))</f>
        <v>Methomyl</v>
      </c>
      <c r="Q1223" t="s">
        <v>3215</v>
      </c>
      <c r="R1223" t="s">
        <v>3243</v>
      </c>
      <c r="S1223">
        <f t="shared" si="71"/>
        <v>6.2897196261682247</v>
      </c>
      <c r="T1223" t="s">
        <v>3250</v>
      </c>
      <c r="U1223" t="s">
        <v>3248</v>
      </c>
      <c r="V1223" t="s">
        <v>3237</v>
      </c>
    </row>
    <row r="1224" spans="1:22" ht="22" customHeight="1" x14ac:dyDescent="0.3">
      <c r="A1224" s="2">
        <v>43388</v>
      </c>
      <c r="B1224" s="16" t="str">
        <f t="shared" si="69"/>
        <v>October, 2018</v>
      </c>
      <c r="C1224" s="16" t="str">
        <f t="shared" si="70"/>
        <v>October, 2018´</v>
      </c>
      <c r="D1224" s="3" t="s">
        <v>31</v>
      </c>
      <c r="E1224" s="11" t="s">
        <v>3319</v>
      </c>
      <c r="F1224" s="3" t="s">
        <v>56</v>
      </c>
      <c r="G1224" s="3" t="s">
        <v>1283</v>
      </c>
      <c r="H1224" s="3" t="s">
        <v>316</v>
      </c>
      <c r="I1224" s="3" t="s">
        <v>45</v>
      </c>
      <c r="J1224" s="3" t="s">
        <v>34</v>
      </c>
      <c r="K1224" s="3" t="s">
        <v>318</v>
      </c>
      <c r="L1224" s="3" t="s">
        <v>1445</v>
      </c>
      <c r="M1224" s="4">
        <v>241440</v>
      </c>
      <c r="N1224" s="4">
        <v>241.44</v>
      </c>
      <c r="O1224" s="4">
        <v>1075000</v>
      </c>
      <c r="P1224" t="str">
        <f>IF(ISNUMBER(SEARCH("DIZONE",L1224)),"Diuron",IF(ISNUMBER(SEARCH("GLUFOSINATE",L1224)),"Glufosinate",IF(ISNUMBER(SEARCH("LAVA",L1224)),"Tebuthiuron",IF(ISNUMBER(SEARCH("CARTAP",L1224)),"Cartap Hydrochloride",IF(ISNUMBER(SEARCH("ZARTAN",L1224)),"Metsulfuron",IF(ISNUMBER(SEARCH("METSULFURON",L1224)),"Metsulfuron",IF(ISNUMBER(SEARCH("CHLORFLUAZURON",L1224)),"Chlorfluazuron",IF(ISNUMBER(SEARCH("OMITE",L1224)),"Propargite",IF(ISNUMBER(SEARCH("ORIS",L1224)),"Amicarbazone",IF(ISNUMBER(SEARCH("AMICARBAZONE",L1224)),"Amicarbazone",IF(ISNUMBER(SEARCH("2,4-D",L1224)),"2,4-Dichlorophenoxyacetic Acid",IF(ISNUMBER(SEARCH("GLYPHOSATE",L1224)),"Glyphosate",IF(ISNUMBER(SEARCH("FOMESAFEN",L1224)),"Fomesafen","FIX IT!")))))))))))))</f>
        <v>Glyphosate</v>
      </c>
      <c r="Q1224" t="s">
        <v>3218</v>
      </c>
      <c r="R1224" t="s">
        <v>3198</v>
      </c>
      <c r="S1224">
        <f t="shared" si="71"/>
        <v>4.452451954937044</v>
      </c>
      <c r="T1224" t="s">
        <v>3294</v>
      </c>
      <c r="U1224" t="s">
        <v>3215</v>
      </c>
      <c r="V1224" t="s">
        <v>3243</v>
      </c>
    </row>
    <row r="1225" spans="1:22" ht="22" customHeight="1" x14ac:dyDescent="0.3">
      <c r="A1225" s="5">
        <v>43386</v>
      </c>
      <c r="B1225" s="16" t="str">
        <f t="shared" si="69"/>
        <v>October, 2018</v>
      </c>
      <c r="C1225" s="16" t="str">
        <f t="shared" si="70"/>
        <v>October, 2018´</v>
      </c>
      <c r="D1225" s="6" t="s">
        <v>31</v>
      </c>
      <c r="E1225" s="11" t="s">
        <v>3319</v>
      </c>
      <c r="F1225" s="6" t="s">
        <v>56</v>
      </c>
      <c r="G1225" s="6" t="s">
        <v>1149</v>
      </c>
      <c r="H1225" s="6" t="s">
        <v>122</v>
      </c>
      <c r="I1225" s="6" t="s">
        <v>45</v>
      </c>
      <c r="J1225" s="6" t="s">
        <v>34</v>
      </c>
      <c r="K1225" s="6" t="s">
        <v>145</v>
      </c>
      <c r="L1225" s="6" t="s">
        <v>1437</v>
      </c>
      <c r="M1225" s="7">
        <v>11400</v>
      </c>
      <c r="N1225" s="7">
        <v>11.4</v>
      </c>
      <c r="O1225" s="7">
        <v>96100</v>
      </c>
      <c r="P1225" t="str">
        <f>IF(ISNUMBER(SEARCH("BIORISK",L1225)),"Fertilizer",IF(ISNUMBER(SEARCH("DIFLUBENZURON",L1225)),"Diflubenzuron",IF(ISNUMBER(SEARCH("K-TIONIC",L1225)),"Fulvic Acids Fertilizers",IF(ISNUMBER(SEARCH("INICIATE",L1225)),"Fipronil",IF(ISNUMBER(SEARCH("FIPRONIL",L1225)),"Fipronil",IF(ISNUMBER(SEARCH("STAGE",L1225)),"Clomazone",IF(ISNUMBER(SEARCH("CLOMAZONE",L1225)),"Clomazone",IF(ISNUMBER(SEARCH("UNIMARK",L1225)),"Metribuzin",IF(ISNUMBER(SEARCH("RIBUZIN",L1225)),"Metribuzin",IF(ISNUMBER(SEARCH("UNITOP",L1225)),"Not Identified","FIX IT!"))))))))))</f>
        <v>Fipronil</v>
      </c>
      <c r="Q1225" t="s">
        <v>3261</v>
      </c>
      <c r="R1225" t="s">
        <v>3243</v>
      </c>
      <c r="S1225">
        <f t="shared" si="71"/>
        <v>8.4298245614035086</v>
      </c>
      <c r="T1225" t="s">
        <v>3245</v>
      </c>
      <c r="U1225" t="s">
        <v>3244</v>
      </c>
      <c r="V1225" t="s">
        <v>3198</v>
      </c>
    </row>
    <row r="1226" spans="1:22" ht="22" customHeight="1" x14ac:dyDescent="0.3">
      <c r="A1226" s="2">
        <v>43385</v>
      </c>
      <c r="B1226" s="16" t="str">
        <f t="shared" si="69"/>
        <v>October, 2018</v>
      </c>
      <c r="C1226" s="16" t="str">
        <f t="shared" si="70"/>
        <v>October, 2018´</v>
      </c>
      <c r="D1226" s="3" t="s">
        <v>31</v>
      </c>
      <c r="E1226" s="11" t="s">
        <v>3319</v>
      </c>
      <c r="F1226" s="3" t="s">
        <v>32</v>
      </c>
      <c r="G1226" s="3" t="s">
        <v>200</v>
      </c>
      <c r="H1226" s="3" t="s">
        <v>113</v>
      </c>
      <c r="I1226" s="3" t="s">
        <v>45</v>
      </c>
      <c r="J1226" s="3" t="s">
        <v>34</v>
      </c>
      <c r="K1226" s="3" t="s">
        <v>145</v>
      </c>
      <c r="L1226" s="3" t="s">
        <v>1446</v>
      </c>
      <c r="M1226" s="4">
        <v>23200</v>
      </c>
      <c r="N1226" s="4">
        <v>23.2</v>
      </c>
      <c r="O1226" s="4">
        <v>503000</v>
      </c>
      <c r="P1226" t="str">
        <f>IF(ISNUMBER(SEARCH("IMAZETAPYR",L1226)),"Imazetapyr",IF(ISNUMBER(SEARCH("VITAVAX",L1226)),"Carboxin",IF(ISNUMBER(SEARCH("CARBOXIN",L1226)),"Carboxin",IF(ISNUMBER(SEARCH("CONDAX",L1226)),"Imazetapyr",IF(ISNUMBER(SEARCH("CLETHODIM",L1226)),"Clethodim",IF(ISNUMBER(SEARCH("JACARE",L1226)),"2,4-D Acid",IF(ISNUMBER(SEARCH("LEOPARD",L1226)),"Picloram",IF(ISNUMBER(SEARCH("ZOXYSTROBIN",L1226)),"Azoxystrobin",IF(ISNUMBER(SEARCH("MANCOZEB",L1226)),"Mancozeb",IF(ISNUMBER(SEARCH("AZOXYS",L1226)),"Azoxystrobin",IF(ISNUMBER(SEARCH("FIPRON",L1226)),"Fipronil",IF(ISNUMBER(SEARCH("ACEF",L1226)),"Acephate",IF(ISNUMBER(SEARCH("ACETAMIPRID",L1226)),"Acetamiprid",IF(ISNUMBER(SEARCH("ALUMINIUM PHOSPHIDE",L1226)),"Aluminium Phosphide",IF(ISNUMBER(SEARCH("RANMAN",L1226)),"Cyazofamid",IF(ISNUMBER(SEARCH("BIFENTRINA",L1226)),"Bifenthrin","FIX IT!"))))))))))))))))</f>
        <v>Acetamiprid</v>
      </c>
      <c r="Q1226" t="s">
        <v>3234</v>
      </c>
      <c r="R1226" t="s">
        <v>3243</v>
      </c>
      <c r="S1226">
        <f t="shared" si="71"/>
        <v>21.681034482758619</v>
      </c>
      <c r="T1226" t="s">
        <v>3260</v>
      </c>
      <c r="U1226" t="s">
        <v>3215</v>
      </c>
      <c r="V1226" t="s">
        <v>3216</v>
      </c>
    </row>
    <row r="1227" spans="1:22" ht="22" customHeight="1" x14ac:dyDescent="0.3">
      <c r="A1227" s="5">
        <v>43383</v>
      </c>
      <c r="B1227" s="16" t="str">
        <f t="shared" si="69"/>
        <v>October, 2018</v>
      </c>
      <c r="C1227" s="16" t="str">
        <f t="shared" si="70"/>
        <v>October, 2018´</v>
      </c>
      <c r="D1227" s="6" t="s">
        <v>31</v>
      </c>
      <c r="E1227" s="11" t="s">
        <v>3319</v>
      </c>
      <c r="F1227" s="6" t="s">
        <v>32</v>
      </c>
      <c r="G1227" s="6" t="s">
        <v>131</v>
      </c>
      <c r="H1227" s="6" t="s">
        <v>210</v>
      </c>
      <c r="I1227" s="6" t="s">
        <v>45</v>
      </c>
      <c r="J1227" s="6" t="s">
        <v>34</v>
      </c>
      <c r="K1227" s="6" t="s">
        <v>145</v>
      </c>
      <c r="L1227" s="6" t="s">
        <v>1447</v>
      </c>
      <c r="M1227" s="7">
        <v>8700</v>
      </c>
      <c r="N1227" s="7">
        <v>8.6999999999999993</v>
      </c>
      <c r="O1227" s="7">
        <v>189000</v>
      </c>
      <c r="P1227" t="s">
        <v>3200</v>
      </c>
      <c r="Q1227" t="str">
        <f>VLOOKUP(P1227,T:V,2,FALSE)</f>
        <v>Battus</v>
      </c>
      <c r="R1227" t="s">
        <v>3243</v>
      </c>
      <c r="S1227">
        <f t="shared" si="71"/>
        <v>21.724137931034484</v>
      </c>
      <c r="T1227" t="s">
        <v>3226</v>
      </c>
      <c r="U1227" t="s">
        <v>3261</v>
      </c>
      <c r="V1227" t="s">
        <v>3243</v>
      </c>
    </row>
    <row r="1228" spans="1:22" ht="22" customHeight="1" x14ac:dyDescent="0.3">
      <c r="A1228" s="2">
        <v>43383</v>
      </c>
      <c r="B1228" s="16" t="str">
        <f t="shared" si="69"/>
        <v>October, 2018</v>
      </c>
      <c r="C1228" s="16" t="str">
        <f t="shared" si="70"/>
        <v>October, 2018´</v>
      </c>
      <c r="D1228" s="3" t="s">
        <v>31</v>
      </c>
      <c r="E1228" s="11" t="s">
        <v>3319</v>
      </c>
      <c r="F1228" s="3" t="s">
        <v>32</v>
      </c>
      <c r="G1228" s="3" t="s">
        <v>131</v>
      </c>
      <c r="H1228" s="3" t="s">
        <v>210</v>
      </c>
      <c r="I1228" s="3" t="s">
        <v>45</v>
      </c>
      <c r="J1228" s="3" t="s">
        <v>34</v>
      </c>
      <c r="K1228" s="3" t="s">
        <v>145</v>
      </c>
      <c r="L1228" s="3" t="s">
        <v>1448</v>
      </c>
      <c r="M1228" s="4">
        <v>17400</v>
      </c>
      <c r="N1228" s="4">
        <v>17.399999999999999</v>
      </c>
      <c r="O1228" s="4">
        <v>378000</v>
      </c>
      <c r="P1228" t="str">
        <f>IF(ISNUMBER(SEARCH("NICROSULFURON",L1228)),"Nicosulfuron",IF(ISNUMBER(SEARCH("BUTYROLACTONE",L1228)),"Butyrolactone",IF(ISNUMBER(SEARCH("MEQUIPAT",L1228)),"Mequipat Chloride",IF(ISNUMBER(SEARCH("ENTRINA",L1228)),"Bifenthrin",IF(ISNUMBER(SEARCH("ACETAMI",L1228)),"Acetamiprid",IF(ISNUMBER(SEARCH("THIODICARB",L1228)),"Thiodicarb",IF(ISNUMBER(SEARCH("2 4 D",L1228)),"2,4-D Acid",IF(ISNUMBER(SEARCH("CIPERMETRINA",L1228)),"Cypermethrin",IF(ISNUMBER(SEARCH("SULFENTRAZONE",L1228)),"Sulfenthrazone",IF(ISNUMBER(SEARCH("AKITO",L1228)),"Cypermethrin",IF(ISNUMBER(SEARCH("EMINENT",L1228)),"Tetraconazole","FIX IT!")))))))))))</f>
        <v>Acetamiprid</v>
      </c>
      <c r="Q1228" t="s">
        <v>3234</v>
      </c>
      <c r="R1228" t="s">
        <v>3243</v>
      </c>
      <c r="S1228">
        <f t="shared" si="71"/>
        <v>21.724137931034484</v>
      </c>
      <c r="T1228" t="s">
        <v>3212</v>
      </c>
      <c r="U1228" t="s">
        <v>3277</v>
      </c>
      <c r="V1228" t="s">
        <v>3198</v>
      </c>
    </row>
    <row r="1229" spans="1:22" ht="22" customHeight="1" x14ac:dyDescent="0.3">
      <c r="A1229" s="5">
        <v>43383</v>
      </c>
      <c r="B1229" s="16" t="str">
        <f t="shared" si="69"/>
        <v>October, 2018</v>
      </c>
      <c r="C1229" s="16" t="str">
        <f t="shared" si="70"/>
        <v>October, 2018´</v>
      </c>
      <c r="D1229" s="6" t="s">
        <v>31</v>
      </c>
      <c r="E1229" s="11" t="s">
        <v>3319</v>
      </c>
      <c r="F1229" s="6" t="s">
        <v>32</v>
      </c>
      <c r="G1229" s="6" t="s">
        <v>131</v>
      </c>
      <c r="H1229" s="6" t="s">
        <v>210</v>
      </c>
      <c r="I1229" s="6" t="s">
        <v>45</v>
      </c>
      <c r="J1229" s="6" t="s">
        <v>34</v>
      </c>
      <c r="K1229" s="6" t="s">
        <v>145</v>
      </c>
      <c r="L1229" s="6" t="s">
        <v>1448</v>
      </c>
      <c r="M1229" s="7">
        <v>17400</v>
      </c>
      <c r="N1229" s="7">
        <v>17.399999999999999</v>
      </c>
      <c r="O1229" s="7">
        <v>378000</v>
      </c>
      <c r="P1229" t="str">
        <f>IF(ISNUMBER(SEARCH("NICROSULFURON",L1229)),"Nicosulfuron",IF(ISNUMBER(SEARCH("BUTYROLACTONE",L1229)),"Butyrolactone",IF(ISNUMBER(SEARCH("MEQUIPAT",L1229)),"Mequipat Chloride",IF(ISNUMBER(SEARCH("ENTRINA",L1229)),"Bifenthrin",IF(ISNUMBER(SEARCH("ACETAMI",L1229)),"Acetamiprid",IF(ISNUMBER(SEARCH("THIODICARB",L1229)),"Thiodicarb",IF(ISNUMBER(SEARCH("2 4 D",L1229)),"2,4-D Acid",IF(ISNUMBER(SEARCH("CIPERMETRINA",L1229)),"Cypermethrin",IF(ISNUMBER(SEARCH("SULFENTRAZONE",L1229)),"Sulfenthrazone",IF(ISNUMBER(SEARCH("AKITO",L1229)),"Cypermethrin",IF(ISNUMBER(SEARCH("EMINENT",L1229)),"Tetraconazole","FIX IT!")))))))))))</f>
        <v>Acetamiprid</v>
      </c>
      <c r="Q1229" t="s">
        <v>3234</v>
      </c>
      <c r="R1229" t="s">
        <v>3243</v>
      </c>
      <c r="S1229">
        <f t="shared" si="71"/>
        <v>21.724137931034484</v>
      </c>
      <c r="T1229" t="s">
        <v>3260</v>
      </c>
      <c r="U1229" t="s">
        <v>3215</v>
      </c>
      <c r="V1229" t="s">
        <v>3216</v>
      </c>
    </row>
    <row r="1230" spans="1:22" ht="22" customHeight="1" x14ac:dyDescent="0.3">
      <c r="A1230" s="2">
        <v>43383</v>
      </c>
      <c r="B1230" s="16" t="str">
        <f t="shared" si="69"/>
        <v>October, 2018</v>
      </c>
      <c r="C1230" s="16" t="str">
        <f t="shared" si="70"/>
        <v>October, 2018´</v>
      </c>
      <c r="D1230" s="3" t="s">
        <v>31</v>
      </c>
      <c r="E1230" s="11" t="s">
        <v>3319</v>
      </c>
      <c r="F1230" s="3" t="s">
        <v>32</v>
      </c>
      <c r="G1230" s="3" t="s">
        <v>131</v>
      </c>
      <c r="H1230" s="3" t="s">
        <v>210</v>
      </c>
      <c r="I1230" s="3" t="s">
        <v>45</v>
      </c>
      <c r="J1230" s="3" t="s">
        <v>34</v>
      </c>
      <c r="K1230" s="3" t="s">
        <v>145</v>
      </c>
      <c r="L1230" s="3" t="s">
        <v>1449</v>
      </c>
      <c r="M1230" s="4">
        <v>17400</v>
      </c>
      <c r="N1230" s="4">
        <v>17.399999999999999</v>
      </c>
      <c r="O1230" s="4">
        <v>378000</v>
      </c>
      <c r="P1230" t="s">
        <v>3200</v>
      </c>
      <c r="Q1230" t="s">
        <v>3234</v>
      </c>
      <c r="R1230" t="s">
        <v>3243</v>
      </c>
      <c r="S1230">
        <f t="shared" si="71"/>
        <v>21.724137931034484</v>
      </c>
      <c r="T1230" t="s">
        <v>3245</v>
      </c>
      <c r="U1230" t="s">
        <v>3244</v>
      </c>
      <c r="V1230" t="s">
        <v>3198</v>
      </c>
    </row>
    <row r="1231" spans="1:22" ht="22" customHeight="1" x14ac:dyDescent="0.3">
      <c r="A1231" s="5">
        <v>43381</v>
      </c>
      <c r="B1231" s="16" t="str">
        <f t="shared" si="69"/>
        <v>October, 2018</v>
      </c>
      <c r="C1231" s="16" t="str">
        <f t="shared" si="70"/>
        <v>October, 2018´</v>
      </c>
      <c r="D1231" s="6" t="s">
        <v>31</v>
      </c>
      <c r="E1231" s="11" t="s">
        <v>3319</v>
      </c>
      <c r="F1231" s="6" t="s">
        <v>32</v>
      </c>
      <c r="G1231" s="6" t="s">
        <v>200</v>
      </c>
      <c r="H1231" s="6" t="s">
        <v>133</v>
      </c>
      <c r="I1231" s="6" t="s">
        <v>45</v>
      </c>
      <c r="J1231" s="6" t="s">
        <v>34</v>
      </c>
      <c r="K1231" s="6" t="s">
        <v>145</v>
      </c>
      <c r="L1231" s="6" t="s">
        <v>1450</v>
      </c>
      <c r="M1231" s="7">
        <v>39240</v>
      </c>
      <c r="N1231" s="7">
        <v>39.24</v>
      </c>
      <c r="O1231" s="7">
        <v>852000</v>
      </c>
      <c r="P1231" t="str">
        <f>IF(ISNUMBER(SEARCH("IMAZETAPYR",L1231)),"Imazetapyr",IF(ISNUMBER(SEARCH("VITAVAX",L1231)),"Carboxin",IF(ISNUMBER(SEARCH("CARBOXIN",L1231)),"Carboxin",IF(ISNUMBER(SEARCH("CONDAX",L1231)),"Imazetapyr",IF(ISNUMBER(SEARCH("CLETHODIM",L1231)),"Clethodim",IF(ISNUMBER(SEARCH("JACARE",L1231)),"2,4-D Acid",IF(ISNUMBER(SEARCH("LEOPARD",L1231)),"Picloram",IF(ISNUMBER(SEARCH("ZOXYSTROBIN",L1231)),"Azoxystrobin",IF(ISNUMBER(SEARCH("MANCOZEB",L1231)),"Mancozeb",IF(ISNUMBER(SEARCH("AZOXYS",L1231)),"Azoxystrobin",IF(ISNUMBER(SEARCH("FIPRON",L1231)),"Fipronil",IF(ISNUMBER(SEARCH("ACEF",L1231)),"Acephate",IF(ISNUMBER(SEARCH("ACETAMIPRID",L1231)),"Acetamiprid",IF(ISNUMBER(SEARCH("ALUMINIUM PHOSPHIDE",L1231)),"Aluminium Phosphide",IF(ISNUMBER(SEARCH("RANMAN",L1231)),"Cyazofamid",IF(ISNUMBER(SEARCH("BIFENTRINA",L1231)),"Bifenthrin","FIX IT!"))))))))))))))))</f>
        <v>Acetamiprid</v>
      </c>
      <c r="Q1231" t="s">
        <v>3234</v>
      </c>
      <c r="R1231" t="s">
        <v>3243</v>
      </c>
      <c r="S1231">
        <f t="shared" si="71"/>
        <v>21.712538226299696</v>
      </c>
      <c r="T1231" t="s">
        <v>3297</v>
      </c>
      <c r="U1231" t="s">
        <v>3281</v>
      </c>
      <c r="V1231" t="s">
        <v>3198</v>
      </c>
    </row>
    <row r="1232" spans="1:22" ht="22" customHeight="1" x14ac:dyDescent="0.3">
      <c r="A1232" s="2">
        <v>43381</v>
      </c>
      <c r="B1232" s="16" t="str">
        <f t="shared" si="69"/>
        <v>October, 2018</v>
      </c>
      <c r="C1232" s="16" t="str">
        <f t="shared" si="70"/>
        <v>October, 2018´</v>
      </c>
      <c r="D1232" s="3" t="s">
        <v>31</v>
      </c>
      <c r="E1232" s="11" t="s">
        <v>3319</v>
      </c>
      <c r="F1232" s="3" t="s">
        <v>56</v>
      </c>
      <c r="G1232" s="3" t="s">
        <v>769</v>
      </c>
      <c r="H1232" s="3" t="s">
        <v>122</v>
      </c>
      <c r="I1232" s="3" t="s">
        <v>45</v>
      </c>
      <c r="J1232" s="3" t="s">
        <v>34</v>
      </c>
      <c r="K1232" s="3" t="s">
        <v>771</v>
      </c>
      <c r="L1232" s="3" t="s">
        <v>1451</v>
      </c>
      <c r="M1232" s="4">
        <v>35875</v>
      </c>
      <c r="N1232" s="4">
        <v>35.880000000000003</v>
      </c>
      <c r="O1232" s="4">
        <v>742000</v>
      </c>
      <c r="P1232" t="str">
        <f>IF(ISNUMBER(SEARCH("NICROSULFURON",L1232)),"Nicosulfuron",IF(ISNUMBER(SEARCH("BUTYROLACTONE",L1232)),"Butyrolactone",IF(ISNUMBER(SEARCH("MEQUIPAT",L1232)),"Mequipat Chloride",IF(ISNUMBER(SEARCH("ENTRINA",L1232)),"Bifenthrin",IF(ISNUMBER(SEARCH("ACETAMI",L1232)),"Acetamiprid",IF(ISNUMBER(SEARCH("THIODICARB",L1232)),"Thiodicarb",IF(ISNUMBER(SEARCH("2 4 D",L1232)),"2,4-D Acid",IF(ISNUMBER(SEARCH("CIPERMETRINA",L1232)),"Cypermethrin",IF(ISNUMBER(SEARCH("SULFENTRAZONE",L1232)),"Sulfenthrazone",IF(ISNUMBER(SEARCH("AKITO",L1232)),"Cypermethrin",IF(ISNUMBER(SEARCH("EMINENT",L1232)),"Tetraconazole","FIX IT!")))))))))))</f>
        <v>Sulfenthrazone</v>
      </c>
      <c r="Q1232" t="s">
        <v>3215</v>
      </c>
      <c r="R1232" t="s">
        <v>3198</v>
      </c>
      <c r="S1232">
        <f t="shared" si="71"/>
        <v>20.682926829268293</v>
      </c>
      <c r="T1232" t="s">
        <v>3205</v>
      </c>
      <c r="U1232" t="s">
        <v>3238</v>
      </c>
      <c r="V1232" t="s">
        <v>3225</v>
      </c>
    </row>
    <row r="1233" spans="1:22" ht="22" customHeight="1" x14ac:dyDescent="0.3">
      <c r="A1233" s="5">
        <v>43381</v>
      </c>
      <c r="B1233" s="16" t="str">
        <f t="shared" si="69"/>
        <v>October, 2018</v>
      </c>
      <c r="C1233" s="16" t="str">
        <f t="shared" si="70"/>
        <v>October, 2018´</v>
      </c>
      <c r="D1233" s="6" t="s">
        <v>31</v>
      </c>
      <c r="E1233" s="11" t="s">
        <v>3319</v>
      </c>
      <c r="F1233" s="6" t="s">
        <v>56</v>
      </c>
      <c r="G1233" s="6" t="s">
        <v>385</v>
      </c>
      <c r="H1233" s="6" t="s">
        <v>122</v>
      </c>
      <c r="I1233" s="6" t="s">
        <v>45</v>
      </c>
      <c r="J1233" s="6" t="s">
        <v>34</v>
      </c>
      <c r="K1233" s="6" t="s">
        <v>388</v>
      </c>
      <c r="L1233" s="6" t="s">
        <v>1452</v>
      </c>
      <c r="M1233" s="7">
        <v>24120</v>
      </c>
      <c r="N1233" s="7">
        <v>24.12</v>
      </c>
      <c r="O1233" s="7">
        <v>932000</v>
      </c>
      <c r="P1233" t="s">
        <v>3212</v>
      </c>
      <c r="Q1233" t="s">
        <v>3277</v>
      </c>
      <c r="R1233" t="s">
        <v>3198</v>
      </c>
      <c r="S1233">
        <f t="shared" si="71"/>
        <v>38.640132669983416</v>
      </c>
      <c r="T1233" t="s">
        <v>3280</v>
      </c>
      <c r="U1233" t="s">
        <v>3279</v>
      </c>
      <c r="V1233" t="s">
        <v>3216</v>
      </c>
    </row>
    <row r="1234" spans="1:22" ht="22" customHeight="1" x14ac:dyDescent="0.3">
      <c r="A1234" s="2">
        <v>43381</v>
      </c>
      <c r="B1234" s="16" t="str">
        <f t="shared" si="69"/>
        <v>October, 2018</v>
      </c>
      <c r="C1234" s="16" t="str">
        <f t="shared" si="70"/>
        <v>October, 2018´</v>
      </c>
      <c r="D1234" s="3" t="s">
        <v>31</v>
      </c>
      <c r="E1234" s="11" t="s">
        <v>3319</v>
      </c>
      <c r="F1234" s="3" t="s">
        <v>56</v>
      </c>
      <c r="G1234" s="3" t="s">
        <v>385</v>
      </c>
      <c r="H1234" s="3" t="s">
        <v>122</v>
      </c>
      <c r="I1234" s="3" t="s">
        <v>45</v>
      </c>
      <c r="J1234" s="3" t="s">
        <v>34</v>
      </c>
      <c r="K1234" s="3" t="s">
        <v>207</v>
      </c>
      <c r="L1234" s="3" t="s">
        <v>1453</v>
      </c>
      <c r="M1234" s="4">
        <v>40240</v>
      </c>
      <c r="N1234" s="4">
        <v>40.24</v>
      </c>
      <c r="O1234" s="4">
        <v>179000</v>
      </c>
      <c r="P1234" t="s">
        <v>3209</v>
      </c>
      <c r="Q1234" t="s">
        <v>3215</v>
      </c>
      <c r="R1234" t="s">
        <v>3198</v>
      </c>
      <c r="S1234">
        <f t="shared" si="71"/>
        <v>4.4483101391650095</v>
      </c>
      <c r="T1234" t="s">
        <v>3203</v>
      </c>
      <c r="U1234" t="s">
        <v>3246</v>
      </c>
      <c r="V1234" t="s">
        <v>3198</v>
      </c>
    </row>
    <row r="1235" spans="1:22" ht="22" customHeight="1" x14ac:dyDescent="0.3">
      <c r="A1235" s="5">
        <v>43381</v>
      </c>
      <c r="B1235" s="16" t="str">
        <f t="shared" si="69"/>
        <v>October, 2018</v>
      </c>
      <c r="C1235" s="16" t="str">
        <f t="shared" si="70"/>
        <v>October, 2018´</v>
      </c>
      <c r="D1235" s="6" t="s">
        <v>107</v>
      </c>
      <c r="E1235" s="11" t="s">
        <v>3319</v>
      </c>
      <c r="F1235" s="6" t="s">
        <v>32</v>
      </c>
      <c r="G1235" s="6" t="s">
        <v>108</v>
      </c>
      <c r="H1235" s="6" t="s">
        <v>133</v>
      </c>
      <c r="I1235" s="6" t="s">
        <v>45</v>
      </c>
      <c r="J1235" s="6" t="s">
        <v>34</v>
      </c>
      <c r="K1235" s="6" t="s">
        <v>345</v>
      </c>
      <c r="L1235" s="6" t="s">
        <v>1454</v>
      </c>
      <c r="M1235" s="7">
        <v>25360</v>
      </c>
      <c r="N1235" s="7">
        <v>25.36</v>
      </c>
      <c r="O1235" s="7">
        <v>550000</v>
      </c>
      <c r="P1235" t="str">
        <f>IF(ISNUMBER(SEARCH("IMAZETAPYR",L1235)),"Imazetapyr",IF(ISNUMBER(SEARCH("VITAVAX",L1235)),"Carboxin",IF(ISNUMBER(SEARCH("CARBOXIN",L1235)),"Carboxin",IF(ISNUMBER(SEARCH("CONDAX",L1235)),"Imazetapyr",IF(ISNUMBER(SEARCH("CLETHODIM",L1235)),"Clethodim",IF(ISNUMBER(SEARCH("JACARE",L1235)),"2,4-D Acid",IF(ISNUMBER(SEARCH("LEOPARD",L1235)),"Picloram",IF(ISNUMBER(SEARCH("ZOXYSTROBIN",L1235)),"Azoxystrobin",IF(ISNUMBER(SEARCH("MANCOZEB",L1235)),"Mancozeb",IF(ISNUMBER(SEARCH("AZOXYS",L1235)),"Azoxystrobin",IF(ISNUMBER(SEARCH("FIPRON",L1235)),"Fipronil",IF(ISNUMBER(SEARCH("ACEF",L1235)),"Acephate",IF(ISNUMBER(SEARCH("ACETAMIPRID",L1235)),"Acetamiprid",IF(ISNUMBER(SEARCH("ALUMINIUM PHOSPHIDE",L1235)),"Aluminium Phosphide",IF(ISNUMBER(SEARCH("RANMAN",L1235)),"Cyazofamid",IF(ISNUMBER(SEARCH("BIFENTRINA",L1235)),"Bifenthrin","FIX IT!"))))))))))))))))</f>
        <v>Aluminium Phosphide</v>
      </c>
      <c r="Q1235" t="s">
        <v>3235</v>
      </c>
      <c r="R1235" t="s">
        <v>3216</v>
      </c>
      <c r="S1235">
        <f t="shared" si="71"/>
        <v>21.687697160883282</v>
      </c>
      <c r="T1235" t="s">
        <v>3259</v>
      </c>
      <c r="U1235" t="s">
        <v>3230</v>
      </c>
      <c r="V1235" t="s">
        <v>3225</v>
      </c>
    </row>
    <row r="1236" spans="1:22" ht="22" customHeight="1" x14ac:dyDescent="0.3">
      <c r="A1236" s="2">
        <v>43381</v>
      </c>
      <c r="B1236" s="16" t="str">
        <f t="shared" si="69"/>
        <v>October, 2018</v>
      </c>
      <c r="C1236" s="16" t="str">
        <f t="shared" si="70"/>
        <v>October, 2018´</v>
      </c>
      <c r="D1236" s="3" t="s">
        <v>31</v>
      </c>
      <c r="E1236" s="11" t="s">
        <v>3319</v>
      </c>
      <c r="F1236" s="3" t="s">
        <v>32</v>
      </c>
      <c r="G1236" s="3" t="s">
        <v>200</v>
      </c>
      <c r="H1236" s="3" t="s">
        <v>133</v>
      </c>
      <c r="I1236" s="3" t="s">
        <v>45</v>
      </c>
      <c r="J1236" s="3" t="s">
        <v>34</v>
      </c>
      <c r="K1236" s="3" t="s">
        <v>145</v>
      </c>
      <c r="L1236" s="3" t="s">
        <v>1455</v>
      </c>
      <c r="M1236" s="4">
        <v>23200</v>
      </c>
      <c r="N1236" s="4">
        <v>23.2</v>
      </c>
      <c r="O1236" s="4">
        <v>503000</v>
      </c>
      <c r="P1236" t="s">
        <v>3205</v>
      </c>
      <c r="Q1236" t="str">
        <f>VLOOKUP(P1236,T:V,2,FALSE)</f>
        <v>Sperto</v>
      </c>
      <c r="R1236" t="s">
        <v>3243</v>
      </c>
      <c r="S1236">
        <f t="shared" si="71"/>
        <v>21.681034482758619</v>
      </c>
      <c r="T1236" t="s">
        <v>3280</v>
      </c>
      <c r="U1236" t="s">
        <v>3279</v>
      </c>
      <c r="V1236" t="s">
        <v>3216</v>
      </c>
    </row>
    <row r="1237" spans="1:22" ht="22" customHeight="1" x14ac:dyDescent="0.3">
      <c r="A1237" s="5">
        <v>43381</v>
      </c>
      <c r="B1237" s="16" t="str">
        <f t="shared" si="69"/>
        <v>October, 2018</v>
      </c>
      <c r="C1237" s="16" t="str">
        <f t="shared" si="70"/>
        <v>October, 2018´</v>
      </c>
      <c r="D1237" s="6" t="s">
        <v>31</v>
      </c>
      <c r="E1237" s="11" t="s">
        <v>3319</v>
      </c>
      <c r="F1237" s="6" t="s">
        <v>32</v>
      </c>
      <c r="G1237" s="6" t="s">
        <v>200</v>
      </c>
      <c r="H1237" s="6" t="s">
        <v>133</v>
      </c>
      <c r="I1237" s="6" t="s">
        <v>45</v>
      </c>
      <c r="J1237" s="6" t="s">
        <v>34</v>
      </c>
      <c r="K1237" s="6" t="s">
        <v>145</v>
      </c>
      <c r="L1237" s="6" t="s">
        <v>1455</v>
      </c>
      <c r="M1237" s="7">
        <v>19620</v>
      </c>
      <c r="N1237" s="7">
        <v>19.62</v>
      </c>
      <c r="O1237" s="7">
        <v>426000</v>
      </c>
      <c r="P1237" t="str">
        <f>IF(ISNUMBER(SEARCH("IMAZETAPYR",L1237)),"Imazetapyr",IF(ISNUMBER(SEARCH("VITAVAX",L1237)),"Carboxin",IF(ISNUMBER(SEARCH("CARBOXIN",L1237)),"Carboxin",IF(ISNUMBER(SEARCH("CONDAX",L1237)),"Imazetapyr",IF(ISNUMBER(SEARCH("CLETHODIM",L1237)),"Clethodim",IF(ISNUMBER(SEARCH("JACARE",L1237)),"2,4-D Acid",IF(ISNUMBER(SEARCH("LEOPARD",L1237)),"Picloram",IF(ISNUMBER(SEARCH("ZOXYSTROBIN",L1237)),"Azoxystrobin",IF(ISNUMBER(SEARCH("MANCOZEB",L1237)),"Mancozeb",IF(ISNUMBER(SEARCH("AZOXYS",L1237)),"Azoxystrobin",IF(ISNUMBER(SEARCH("FIPRON",L1237)),"Fipronil",IF(ISNUMBER(SEARCH("ACEF",L1237)),"Acephate",IF(ISNUMBER(SEARCH("ACETAMIPRID",L1237)),"Acetamiprid",IF(ISNUMBER(SEARCH("ALUMINIUM PHOSPHIDE",L1237)),"Aluminium Phosphide",IF(ISNUMBER(SEARCH("RANMAN",L1237)),"Cyazofamid",IF(ISNUMBER(SEARCH("BIFENTRINA",L1237)),"Bifenthrin","FIX IT!"))))))))))))))))</f>
        <v>Acetamiprid</v>
      </c>
      <c r="Q1237" t="s">
        <v>3234</v>
      </c>
      <c r="R1237" t="s">
        <v>3243</v>
      </c>
      <c r="S1237">
        <f t="shared" si="71"/>
        <v>21.712538226299696</v>
      </c>
      <c r="T1237" t="s">
        <v>3206</v>
      </c>
      <c r="U1237" t="s">
        <v>3231</v>
      </c>
      <c r="V1237" t="s">
        <v>3242</v>
      </c>
    </row>
    <row r="1238" spans="1:22" ht="22" customHeight="1" x14ac:dyDescent="0.3">
      <c r="A1238" s="2">
        <v>43381</v>
      </c>
      <c r="B1238" s="16" t="str">
        <f t="shared" si="69"/>
        <v>October, 2018</v>
      </c>
      <c r="C1238" s="16" t="str">
        <f t="shared" si="70"/>
        <v>October, 2018´</v>
      </c>
      <c r="D1238" s="3" t="s">
        <v>31</v>
      </c>
      <c r="E1238" s="11" t="s">
        <v>3319</v>
      </c>
      <c r="F1238" s="3" t="s">
        <v>32</v>
      </c>
      <c r="G1238" s="3" t="s">
        <v>769</v>
      </c>
      <c r="H1238" s="3" t="s">
        <v>122</v>
      </c>
      <c r="I1238" s="3" t="s">
        <v>45</v>
      </c>
      <c r="J1238" s="3" t="s">
        <v>34</v>
      </c>
      <c r="K1238" s="3" t="s">
        <v>187</v>
      </c>
      <c r="L1238" s="3" t="s">
        <v>1456</v>
      </c>
      <c r="M1238" s="4">
        <v>32920</v>
      </c>
      <c r="N1238" s="4">
        <v>32.92</v>
      </c>
      <c r="O1238" s="4">
        <v>272000</v>
      </c>
      <c r="P1238" t="str">
        <f>IF(ISNUMBER(SEARCH("NICROSULFURON",L1238)),"Nicosulfuron",IF(ISNUMBER(SEARCH("BUTYROLACTONE",L1238)),"Butyrolactone",IF(ISNUMBER(SEARCH("MEQUIPAT",L1238)),"Mequipat Chloride",IF(ISNUMBER(SEARCH("ENTRINA",L1238)),"Bifenthrin",IF(ISNUMBER(SEARCH("ACETAMI",L1238)),"Acetamiprid",IF(ISNUMBER(SEARCH("THIODICARB",L1238)),"Thiodicarb",IF(ISNUMBER(SEARCH("2 4 D",L1238)),"2,4-D Acid",IF(ISNUMBER(SEARCH("CIPERMETRINA",L1238)),"Cypermethrin",IF(ISNUMBER(SEARCH("SULFENTRAZONE",L1238)),"Sulfenthrazone",IF(ISNUMBER(SEARCH("AKITO",L1238)),"Cypermethrin",IF(ISNUMBER(SEARCH("EMINENT",L1238)),"Tetraconazole","FIX IT!")))))))))))</f>
        <v>Sulfenthrazone</v>
      </c>
      <c r="Q1238" t="s">
        <v>3215</v>
      </c>
      <c r="R1238" t="s">
        <v>3198</v>
      </c>
      <c r="S1238">
        <f t="shared" si="71"/>
        <v>8.2624544349939253</v>
      </c>
      <c r="T1238" t="s">
        <v>3259</v>
      </c>
      <c r="U1238" t="s">
        <v>3230</v>
      </c>
      <c r="V1238" t="s">
        <v>3225</v>
      </c>
    </row>
    <row r="1239" spans="1:22" ht="22" customHeight="1" x14ac:dyDescent="0.3">
      <c r="A1239" s="5">
        <v>43380</v>
      </c>
      <c r="B1239" s="16" t="str">
        <f t="shared" si="69"/>
        <v>October, 2018</v>
      </c>
      <c r="C1239" s="16" t="str">
        <f t="shared" si="70"/>
        <v>October, 2018´</v>
      </c>
      <c r="D1239" s="6" t="s">
        <v>31</v>
      </c>
      <c r="E1239" s="11" t="s">
        <v>3319</v>
      </c>
      <c r="F1239" s="6" t="s">
        <v>56</v>
      </c>
      <c r="G1239" s="6" t="s">
        <v>1283</v>
      </c>
      <c r="H1239" s="6" t="s">
        <v>316</v>
      </c>
      <c r="I1239" s="6" t="s">
        <v>45</v>
      </c>
      <c r="J1239" s="6" t="s">
        <v>34</v>
      </c>
      <c r="K1239" s="6" t="s">
        <v>318</v>
      </c>
      <c r="L1239" s="6" t="s">
        <v>1457</v>
      </c>
      <c r="M1239" s="7">
        <v>241440</v>
      </c>
      <c r="N1239" s="7">
        <v>241.44</v>
      </c>
      <c r="O1239" s="7">
        <v>1075000</v>
      </c>
      <c r="P1239" t="str">
        <f>IF(ISNUMBER(SEARCH("DIZONE",L1239)),"Diuron",IF(ISNUMBER(SEARCH("GLUFOSINATE",L1239)),"Glufosinate",IF(ISNUMBER(SEARCH("LAVA",L1239)),"Tebuthiuron",IF(ISNUMBER(SEARCH("CARTAP",L1239)),"Cartap Hydrochloride",IF(ISNUMBER(SEARCH("ZARTAN",L1239)),"Metsulfuron",IF(ISNUMBER(SEARCH("METSULFURON",L1239)),"Metsulfuron",IF(ISNUMBER(SEARCH("CHLORFLUAZURON",L1239)),"Chlorfluazuron",IF(ISNUMBER(SEARCH("OMITE",L1239)),"Propargite",IF(ISNUMBER(SEARCH("ORIS",L1239)),"Amicarbazone",IF(ISNUMBER(SEARCH("AMICARBAZONE",L1239)),"Amicarbazone",IF(ISNUMBER(SEARCH("2,4-D",L1239)),"2,4-Dichlorophenoxyacetic Acid",IF(ISNUMBER(SEARCH("GLYPHOSATE",L1239)),"Glyphosate",IF(ISNUMBER(SEARCH("FOMESAFEN",L1239)),"Fomesafen","FIX IT!")))))))))))))</f>
        <v>Glyphosate</v>
      </c>
      <c r="Q1239" t="s">
        <v>3218</v>
      </c>
      <c r="R1239" t="s">
        <v>3198</v>
      </c>
      <c r="S1239">
        <f t="shared" si="71"/>
        <v>4.452451954937044</v>
      </c>
      <c r="T1239" t="s">
        <v>3203</v>
      </c>
      <c r="U1239" t="s">
        <v>3246</v>
      </c>
      <c r="V1239" t="s">
        <v>3198</v>
      </c>
    </row>
    <row r="1240" spans="1:22" ht="22" customHeight="1" x14ac:dyDescent="0.3">
      <c r="A1240" s="2">
        <v>43379</v>
      </c>
      <c r="B1240" s="16" t="str">
        <f t="shared" si="69"/>
        <v>October, 2018</v>
      </c>
      <c r="C1240" s="16" t="str">
        <f t="shared" si="70"/>
        <v>October, 2018´</v>
      </c>
      <c r="D1240" s="3" t="s">
        <v>107</v>
      </c>
      <c r="E1240" s="11" t="s">
        <v>3319</v>
      </c>
      <c r="F1240" s="3" t="s">
        <v>56</v>
      </c>
      <c r="G1240" s="3" t="s">
        <v>1429</v>
      </c>
      <c r="H1240" s="3" t="s">
        <v>113</v>
      </c>
      <c r="I1240" s="3" t="s">
        <v>45</v>
      </c>
      <c r="J1240" s="3" t="s">
        <v>34</v>
      </c>
      <c r="K1240" s="3" t="s">
        <v>1089</v>
      </c>
      <c r="L1240" s="3" t="s">
        <v>1458</v>
      </c>
      <c r="M1240" s="4">
        <v>72618</v>
      </c>
      <c r="N1240" s="4">
        <v>72.62</v>
      </c>
      <c r="O1240" s="4">
        <v>1243000</v>
      </c>
      <c r="P1240" t="str">
        <f>IF(ISNUMBER(SEARCH("BROWSER",L1240)),"Picloran",IF(ISNUMBER(SEARCH("NAVIGATOR",L1240)),"Picloran",IF(ISNUMBER(SEARCH("BIOZYME",L1240)),"Mineral Fertilizer",IF(ISNUMBER(SEARCH("K-FOL",L1240)),"Calcium Citrate",IF(ISNUMBER(SEARCH("FOLTRON",L1240)),"NPK Fertilizer",IF(ISNUMBER(SEARCH("CYHALOTHRI",L1240)),"Cyhalothrin",IF(ISNUMBER(SEARCH("ACEFATO",L1240)),"Acephate",IF(ISNUMBER(SEARCH("ACEPHATE",L1240)),"Acephate",IF(ISNUMBER(SEARCH("MICROTHIOL",L1240)),"Sulfur",IF(ISNUMBER(SEARCH("PROPICONAZOLE",L1240)),"Propiconazole",IF(ISNUMBER(SEARCH("METHOMYL",L1240)),"Methomyl",IF(ISNUMBER(SEARCH("IMIDACLOPRID",L1240)),"Imidacloprid",IF(ISNUMBER(SEARCH("ZONIC",L1240)),"Amicarbazone",IF(ISNUMBER(SEARCH("CRESCENDO",L1240)),"Triclopyr-Butyric",IF(ISNUMBER(SEARCH("IMAZETHAPYR",L1240)),"Imazethapyr",IF(ISNUMBER(SEARCH("TRICLOPYR",L1240)),"Triclopyr",IF(ISNUMBER(SEARCH("ISOPROPYLAMINE",L1240)),"Isopropylamine",IF(ISNUMBER(SEARCH("ABAMECTIM",L1240)),"Abamectin",IF(ISNUMBER(SEARCH("SPERTO",L1240)),"Bifenthrin","FIX IT!")))))))))))))))))))</f>
        <v>Acephate</v>
      </c>
      <c r="Q1240" t="s">
        <v>3230</v>
      </c>
      <c r="R1240" t="s">
        <v>3243</v>
      </c>
      <c r="S1240">
        <f t="shared" si="71"/>
        <v>17.116968244787795</v>
      </c>
      <c r="T1240" t="s">
        <v>3259</v>
      </c>
      <c r="U1240" t="s">
        <v>3230</v>
      </c>
      <c r="V1240" t="s">
        <v>3225</v>
      </c>
    </row>
    <row r="1241" spans="1:22" ht="22" customHeight="1" x14ac:dyDescent="0.3">
      <c r="A1241" s="5">
        <v>43379</v>
      </c>
      <c r="B1241" s="16" t="str">
        <f t="shared" si="69"/>
        <v>October, 2018</v>
      </c>
      <c r="C1241" s="16" t="str">
        <f t="shared" si="70"/>
        <v>October, 2018´</v>
      </c>
      <c r="D1241" s="6" t="s">
        <v>31</v>
      </c>
      <c r="E1241" s="11" t="s">
        <v>3319</v>
      </c>
      <c r="F1241" s="6" t="s">
        <v>32</v>
      </c>
      <c r="G1241" s="6" t="s">
        <v>131</v>
      </c>
      <c r="H1241" s="6" t="s">
        <v>210</v>
      </c>
      <c r="I1241" s="6" t="s">
        <v>45</v>
      </c>
      <c r="J1241" s="6" t="s">
        <v>34</v>
      </c>
      <c r="K1241" s="6" t="s">
        <v>145</v>
      </c>
      <c r="L1241" s="6" t="s">
        <v>1459</v>
      </c>
      <c r="M1241" s="7">
        <v>16200</v>
      </c>
      <c r="N1241" s="7">
        <v>16.2</v>
      </c>
      <c r="O1241" s="7">
        <v>352000</v>
      </c>
      <c r="P1241" t="str">
        <f>IF(ISNUMBER(SEARCH("BIORISK",L1241)),"Fertilizer",IF(ISNUMBER(SEARCH("DIFLUBENZURON",L1241)),"Diflubenzuron",IF(ISNUMBER(SEARCH("K-TIONIC",L1241)),"Fulvic Acids Fertilizers",IF(ISNUMBER(SEARCH("INICIATE",L1241)),"Fipronil",IF(ISNUMBER(SEARCH("FIPRONIL",L1241)),"Fipronil",IF(ISNUMBER(SEARCH("STAGE",L1241)),"Clomazone",IF(ISNUMBER(SEARCH("CLOMAZONE",L1241)),"Clomazone",IF(ISNUMBER(SEARCH("UNIMARK",L1241)),"Metribuzin",IF(ISNUMBER(SEARCH("RIBUZIN",L1241)),"Metribuzin",IF(ISNUMBER(SEARCH("UNITOP",L1241)),"Not Identified","FIX IT!"))))))))))</f>
        <v>Fipronil</v>
      </c>
      <c r="Q1241" t="s">
        <v>3261</v>
      </c>
      <c r="R1241" t="s">
        <v>3243</v>
      </c>
      <c r="S1241">
        <f t="shared" si="71"/>
        <v>21.728395061728396</v>
      </c>
      <c r="T1241" t="s">
        <v>3203</v>
      </c>
      <c r="U1241" t="s">
        <v>3246</v>
      </c>
      <c r="V1241" t="s">
        <v>3198</v>
      </c>
    </row>
    <row r="1242" spans="1:22" ht="22" customHeight="1" x14ac:dyDescent="0.3">
      <c r="A1242" s="2">
        <v>43378</v>
      </c>
      <c r="B1242" s="16" t="str">
        <f t="shared" si="69"/>
        <v>October, 2018</v>
      </c>
      <c r="C1242" s="16" t="str">
        <f t="shared" si="70"/>
        <v>October, 2018´</v>
      </c>
      <c r="D1242" s="3" t="s">
        <v>31</v>
      </c>
      <c r="E1242" s="11" t="s">
        <v>3319</v>
      </c>
      <c r="F1242" s="3" t="s">
        <v>56</v>
      </c>
      <c r="G1242" s="3" t="s">
        <v>189</v>
      </c>
      <c r="H1242" s="3" t="s">
        <v>122</v>
      </c>
      <c r="I1242" s="3" t="s">
        <v>45</v>
      </c>
      <c r="J1242" s="3" t="s">
        <v>34</v>
      </c>
      <c r="K1242" s="3" t="s">
        <v>143</v>
      </c>
      <c r="L1242" s="3" t="s">
        <v>1460</v>
      </c>
      <c r="M1242" s="4">
        <v>21600</v>
      </c>
      <c r="N1242" s="4">
        <v>21.6</v>
      </c>
      <c r="O1242" s="4">
        <v>136000</v>
      </c>
      <c r="P1242" t="str">
        <f>IF(ISNUMBER(SEARCH("BROWSER",L1242)),"Picloran",IF(ISNUMBER(SEARCH("NAVIGATOR",L1242)),"Picloran",IF(ISNUMBER(SEARCH("BIOZYME",L1242)),"Mineral Fertilizer",IF(ISNUMBER(SEARCH("K-FOL",L1242)),"Calcium Citrate",IF(ISNUMBER(SEARCH("FOLTRON",L1242)),"NPK Fertilizer",IF(ISNUMBER(SEARCH("CYHALOTHRI",L1242)),"Cyhalothrin",IF(ISNUMBER(SEARCH("ACEFATO",L1242)),"Acephate",IF(ISNUMBER(SEARCH("ACEPHATE",L1242)),"Acephate",IF(ISNUMBER(SEARCH("MICROTHIOL",L1242)),"Sulfur",IF(ISNUMBER(SEARCH("PROPICONAZOLE",L1242)),"Propiconazole",IF(ISNUMBER(SEARCH("METHOMYL",L1242)),"Methomyl",IF(ISNUMBER(SEARCH("IMIDACLOPRID",L1242)),"Imidacloprid",IF(ISNUMBER(SEARCH("ZONIC",L1242)),"Amicarbazone",IF(ISNUMBER(SEARCH("CRESCENDO",L1242)),"Triclopyr-Butyric",IF(ISNUMBER(SEARCH("IMAZETHAPYR",L1242)),"Imazethapyr",IF(ISNUMBER(SEARCH("TRICLOPYR",L1242)),"Triclopyr",IF(ISNUMBER(SEARCH("ISOPROPYLAMINE",L1242)),"Isopropylamine",IF(ISNUMBER(SEARCH("ABAMECTIM",L1242)),"Abamectin",IF(ISNUMBER(SEARCH("SPERTO",L1242)),"Bifenthrin","FIX IT!")))))))))))))))))))</f>
        <v>Methomyl</v>
      </c>
      <c r="Q1242" t="s">
        <v>3215</v>
      </c>
      <c r="R1242" t="s">
        <v>3243</v>
      </c>
      <c r="S1242">
        <f t="shared" si="71"/>
        <v>6.2962962962962967</v>
      </c>
      <c r="T1242" t="s">
        <v>3259</v>
      </c>
      <c r="U1242" t="s">
        <v>3230</v>
      </c>
      <c r="V1242" t="s">
        <v>3225</v>
      </c>
    </row>
    <row r="1243" spans="1:22" ht="22" customHeight="1" x14ac:dyDescent="0.3">
      <c r="A1243" s="5">
        <v>43378</v>
      </c>
      <c r="B1243" s="16" t="str">
        <f t="shared" si="69"/>
        <v>October, 2018</v>
      </c>
      <c r="C1243" s="16" t="str">
        <f t="shared" si="70"/>
        <v>October, 2018´</v>
      </c>
      <c r="D1243" s="6" t="s">
        <v>31</v>
      </c>
      <c r="E1243" s="11" t="s">
        <v>3319</v>
      </c>
      <c r="F1243" s="6" t="s">
        <v>56</v>
      </c>
      <c r="G1243" s="6" t="s">
        <v>730</v>
      </c>
      <c r="H1243" s="6" t="s">
        <v>122</v>
      </c>
      <c r="I1243" s="6" t="s">
        <v>45</v>
      </c>
      <c r="J1243" s="6" t="s">
        <v>34</v>
      </c>
      <c r="K1243" s="6" t="s">
        <v>704</v>
      </c>
      <c r="L1243" s="6" t="s">
        <v>1461</v>
      </c>
      <c r="M1243" s="7">
        <v>9720</v>
      </c>
      <c r="N1243" s="7">
        <v>9.7200000000000006</v>
      </c>
      <c r="O1243" s="7">
        <v>251000</v>
      </c>
      <c r="P1243" t="str">
        <f>IF(ISNUMBER(SEARCH("TRICLON",L1241)),"Triclopyr",IF(ISNUMBER(SEARCH("ABAMECTIN",L1241)),"Abamectin",IF(ISNUMBER(SEARCH("PERITO",L1241)),"Acephate",IF(ISNUMBER(SEARCH("GLUFOSINAT",L1241)),"Gluphosinate",IF(ISNUMBER(SEARCH("FIPRONIL",L1241)),"Fipronil",IF(ISNUMBER(SEARCH("ZARTAN",L1241)),"Metsulfuron-methyl",IF(ISNUMBER(SEARCH("DIFLUBENZURON",L1241)),"Diflubenzuron",IF(ISNUMBER(SEARCH("INICIATE",L1241)),"Fipronil",IF(ISNUMBER(SEARCH("STAGE",L1241)),"Clomazone",IF(ISNUMBER(SEARCH("CLOMAZON",L1241)),"Clomazone",IF(ISNUMBER(SEARCH("UNIMARK",L1241)),"Metribuzim",IF(ISNUMBER(SEARCH("ANCOSAR",L1241)),"Sodium hydrogen Methylarsonate","FIX IT!"))))))))))))</f>
        <v>Fipronil</v>
      </c>
      <c r="Q1243" t="s">
        <v>3261</v>
      </c>
      <c r="R1243" t="s">
        <v>3243</v>
      </c>
      <c r="S1243">
        <f t="shared" si="71"/>
        <v>25.823045267489711</v>
      </c>
      <c r="T1243" t="s">
        <v>3297</v>
      </c>
      <c r="U1243" t="s">
        <v>3281</v>
      </c>
      <c r="V1243" t="s">
        <v>3198</v>
      </c>
    </row>
    <row r="1244" spans="1:22" ht="22" customHeight="1" x14ac:dyDescent="0.3">
      <c r="A1244" s="2">
        <v>43378</v>
      </c>
      <c r="B1244" s="16" t="str">
        <f t="shared" si="69"/>
        <v>October, 2018</v>
      </c>
      <c r="C1244" s="16" t="str">
        <f t="shared" si="70"/>
        <v>October, 2018´</v>
      </c>
      <c r="D1244" s="3" t="s">
        <v>31</v>
      </c>
      <c r="E1244" s="11" t="s">
        <v>3319</v>
      </c>
      <c r="F1244" s="3" t="s">
        <v>32</v>
      </c>
      <c r="G1244" s="3" t="s">
        <v>185</v>
      </c>
      <c r="H1244" s="3" t="s">
        <v>122</v>
      </c>
      <c r="I1244" s="3" t="s">
        <v>45</v>
      </c>
      <c r="J1244" s="3" t="s">
        <v>34</v>
      </c>
      <c r="K1244" s="3" t="s">
        <v>187</v>
      </c>
      <c r="L1244" s="3" t="s">
        <v>1348</v>
      </c>
      <c r="M1244" s="4">
        <v>6480</v>
      </c>
      <c r="N1244" s="4">
        <v>6.48</v>
      </c>
      <c r="O1244" s="4">
        <v>53600</v>
      </c>
      <c r="P1244" t="s">
        <v>3211</v>
      </c>
      <c r="Q1244" t="s">
        <v>3270</v>
      </c>
      <c r="R1244" t="s">
        <v>3198</v>
      </c>
      <c r="S1244">
        <f t="shared" si="71"/>
        <v>8.2716049382716044</v>
      </c>
      <c r="T1244" t="s">
        <v>3209</v>
      </c>
      <c r="U1244" t="s">
        <v>3215</v>
      </c>
      <c r="V1244" t="s">
        <v>3198</v>
      </c>
    </row>
    <row r="1245" spans="1:22" ht="22" customHeight="1" x14ac:dyDescent="0.3">
      <c r="A1245" s="5">
        <v>43375</v>
      </c>
      <c r="B1245" s="16" t="str">
        <f t="shared" si="69"/>
        <v>October, 2018</v>
      </c>
      <c r="C1245" s="16" t="str">
        <f t="shared" si="70"/>
        <v>October, 2018´</v>
      </c>
      <c r="D1245" s="6" t="s">
        <v>31</v>
      </c>
      <c r="E1245" s="11" t="s">
        <v>3319</v>
      </c>
      <c r="F1245" s="6" t="s">
        <v>56</v>
      </c>
      <c r="G1245" s="6" t="s">
        <v>1389</v>
      </c>
      <c r="H1245" s="6" t="s">
        <v>82</v>
      </c>
      <c r="I1245" s="6" t="s">
        <v>45</v>
      </c>
      <c r="J1245" s="6" t="s">
        <v>34</v>
      </c>
      <c r="K1245" s="6" t="s">
        <v>84</v>
      </c>
      <c r="L1245" s="6" t="s">
        <v>1462</v>
      </c>
      <c r="M1245" s="7">
        <v>87018</v>
      </c>
      <c r="N1245" s="7">
        <v>87.02</v>
      </c>
      <c r="O1245" s="7">
        <v>258000</v>
      </c>
      <c r="P1245" t="str">
        <f>IF(ISNUMBER(SEARCH("BROWSER",L1245)),"Picloran",IF(ISNUMBER(SEARCH("NAVIGATOR",L1245)),"Picloran",IF(ISNUMBER(SEARCH("BIOZYME",L1245)),"Mineral Fertilizer",IF(ISNUMBER(SEARCH("K-FOL",L1245)),"Calcium Citrate",IF(ISNUMBER(SEARCH("FOLTRON",L1245)),"NPK Fertilizer",IF(ISNUMBER(SEARCH("CYHALOTHRI",L1245)),"Cyhalothrin",IF(ISNUMBER(SEARCH("ACEFATO",L1245)),"Acephate",IF(ISNUMBER(SEARCH("ACEPHATE",L1245)),"Acephate",IF(ISNUMBER(SEARCH("MICROTHIOL",L1245)),"Sulfur",IF(ISNUMBER(SEARCH("PROPICONAZOLE",L1245)),"Propiconazole",IF(ISNUMBER(SEARCH("METHOMYL",L1245)),"Methomyl",IF(ISNUMBER(SEARCH("IMIDACLOPRID",L1245)),"Imidacloprid",IF(ISNUMBER(SEARCH("ZONIC",L1245)),"Amicarbazone",IF(ISNUMBER(SEARCH("CRESCENDO",L1245)),"Triclopyr-Butyric",IF(ISNUMBER(SEARCH("IMAZETHAPYR",L1245)),"Imazethapyr",IF(ISNUMBER(SEARCH("TRICLOPYR",L1245)),"Triclopyr",IF(ISNUMBER(SEARCH("ISOPROPYLAMINE",L1245)),"Isopropylamine",IF(ISNUMBER(SEARCH("ABAMECTIM",L1245)),"Abamectin",IF(ISNUMBER(SEARCH("SPERTO",L1245)),"Bifenthrin","FIX IT!")))))))))))))))))))</f>
        <v>Isopropylamine</v>
      </c>
      <c r="Q1245" t="s">
        <v>3269</v>
      </c>
      <c r="R1245" t="s">
        <v>3216</v>
      </c>
      <c r="S1245">
        <f t="shared" si="71"/>
        <v>2.9649038130042062</v>
      </c>
      <c r="T1245" t="s">
        <v>3304</v>
      </c>
      <c r="U1245" t="s">
        <v>3281</v>
      </c>
      <c r="V1245" t="s">
        <v>3198</v>
      </c>
    </row>
    <row r="1246" spans="1:22" ht="22" customHeight="1" x14ac:dyDescent="0.3">
      <c r="A1246" s="2">
        <v>43372</v>
      </c>
      <c r="B1246" s="16" t="str">
        <f t="shared" si="69"/>
        <v>September, 2018</v>
      </c>
      <c r="C1246" s="16" t="str">
        <f t="shared" si="70"/>
        <v>September, 2018´</v>
      </c>
      <c r="D1246" s="3" t="s">
        <v>31</v>
      </c>
      <c r="E1246" s="11" t="s">
        <v>3319</v>
      </c>
      <c r="F1246" s="3" t="s">
        <v>32</v>
      </c>
      <c r="G1246" s="3" t="s">
        <v>200</v>
      </c>
      <c r="H1246" s="3" t="s">
        <v>133</v>
      </c>
      <c r="I1246" s="3" t="s">
        <v>45</v>
      </c>
      <c r="J1246" s="3" t="s">
        <v>34</v>
      </c>
      <c r="K1246" s="3" t="s">
        <v>145</v>
      </c>
      <c r="L1246" s="3" t="s">
        <v>1463</v>
      </c>
      <c r="M1246" s="4">
        <v>46400</v>
      </c>
      <c r="N1246" s="4">
        <v>46.4</v>
      </c>
      <c r="O1246" s="4">
        <v>1015000</v>
      </c>
      <c r="P1246" t="str">
        <f>IF(ISNUMBER(SEARCH("BROWSER",L1246)),"Picloran",IF(ISNUMBER(SEARCH("NAVIGATOR",L1246)),"Picloran",IF(ISNUMBER(SEARCH("BIOZYME",L1246)),"Mineral Fertilizer",IF(ISNUMBER(SEARCH("K-FOL",L1246)),"Calcium Citrate",IF(ISNUMBER(SEARCH("FOLTRON",L1246)),"NPK Fertilizer",IF(ISNUMBER(SEARCH("CYHALOTHRI",L1246)),"Cyhalothrin",IF(ISNUMBER(SEARCH("ACEFATO",L1246)),"Acephate",IF(ISNUMBER(SEARCH("ACEPHATE",L1246)),"Acephate",IF(ISNUMBER(SEARCH("MICROTHIOL",L1246)),"Sulfur",IF(ISNUMBER(SEARCH("PROPICONAZOLE",L1246)),"Propiconazole",IF(ISNUMBER(SEARCH("METHOMYL",L1246)),"Methomyl",IF(ISNUMBER(SEARCH("IMIDACLOPRID",L1246)),"Imidacloprid",IF(ISNUMBER(SEARCH("ZONIC",L1246)),"Amicarbazone",IF(ISNUMBER(SEARCH("CRESCENDO",L1246)),"Triclopyr-Butyric",IF(ISNUMBER(SEARCH("IMAZETHAPYR",L1246)),"Imazethapyr",IF(ISNUMBER(SEARCH("TRICLOPYR",L1246)),"Triclopyr",IF(ISNUMBER(SEARCH("ISOPROPYLAMINE",L1246)),"Isopropylamine",IF(ISNUMBER(SEARCH("ABAMECTIM",L1246)),"Abamectin",IF(ISNUMBER(SEARCH("SPERTO",L1246)),"Bifenthrin","FIX IT!")))))))))))))))))))</f>
        <v>Bifenthrin</v>
      </c>
      <c r="Q1246" t="s">
        <v>3238</v>
      </c>
      <c r="R1246" t="s">
        <v>3243</v>
      </c>
      <c r="S1246">
        <f t="shared" si="71"/>
        <v>21.875</v>
      </c>
      <c r="T1246" t="s">
        <v>3212</v>
      </c>
      <c r="U1246" t="s">
        <v>3277</v>
      </c>
      <c r="V1246" t="s">
        <v>3198</v>
      </c>
    </row>
    <row r="1247" spans="1:22" ht="22" customHeight="1" x14ac:dyDescent="0.3">
      <c r="A1247" s="5">
        <v>43372</v>
      </c>
      <c r="B1247" s="16" t="str">
        <f t="shared" si="69"/>
        <v>September, 2018</v>
      </c>
      <c r="C1247" s="16" t="str">
        <f t="shared" si="70"/>
        <v>September, 2018´</v>
      </c>
      <c r="D1247" s="6" t="s">
        <v>31</v>
      </c>
      <c r="E1247" s="11" t="s">
        <v>3319</v>
      </c>
      <c r="F1247" s="6" t="s">
        <v>32</v>
      </c>
      <c r="G1247" s="6" t="s">
        <v>903</v>
      </c>
      <c r="H1247" s="6" t="s">
        <v>133</v>
      </c>
      <c r="I1247" s="6" t="s">
        <v>45</v>
      </c>
      <c r="J1247" s="6" t="s">
        <v>34</v>
      </c>
      <c r="K1247" s="6" t="s">
        <v>145</v>
      </c>
      <c r="L1247" s="6" t="s">
        <v>1464</v>
      </c>
      <c r="M1247" s="7">
        <v>35400</v>
      </c>
      <c r="N1247" s="7">
        <v>35.4</v>
      </c>
      <c r="O1247" s="7">
        <v>775000</v>
      </c>
      <c r="P1247" t="str">
        <f>IF(ISNUMBER(SEARCH("NICROSULFURON",L1247)),"Nicosulfuron",IF(ISNUMBER(SEARCH("BUTYROLACTONE",L1247)),"Butyrolactone",IF(ISNUMBER(SEARCH("MEQUIPAT",L1247)),"Mequipat Chloride",IF(ISNUMBER(SEARCH("ENTRINA",L1247)),"Bifenthrin",IF(ISNUMBER(SEARCH("ACETAMI",L1247)),"Acetamiprid",IF(ISNUMBER(SEARCH("THIODICARB",L1247)),"Thiodicarb",IF(ISNUMBER(SEARCH("2 4 D",L1247)),"2,4-D Acid",IF(ISNUMBER(SEARCH("CIPERMETRINA",L1247)),"Cypermethrin",IF(ISNUMBER(SEARCH("SULFENTRAZONE",L1247)),"Sulfenthrazone",IF(ISNUMBER(SEARCH("AKITO",L1247)),"Cypermethrin",IF(ISNUMBER(SEARCH("EMINENT",L1247)),"Tetraconazole","FIX IT!")))))))))))</f>
        <v>Cypermethrin</v>
      </c>
      <c r="Q1247" t="s">
        <v>3249</v>
      </c>
      <c r="R1247" t="s">
        <v>3243</v>
      </c>
      <c r="S1247">
        <f t="shared" si="71"/>
        <v>21.89265536723164</v>
      </c>
      <c r="T1247" t="s">
        <v>3292</v>
      </c>
      <c r="U1247" t="s">
        <v>3269</v>
      </c>
      <c r="V1247" t="s">
        <v>3216</v>
      </c>
    </row>
    <row r="1248" spans="1:22" ht="22" customHeight="1" x14ac:dyDescent="0.3">
      <c r="A1248" s="2">
        <v>43371</v>
      </c>
      <c r="B1248" s="16" t="str">
        <f t="shared" si="69"/>
        <v>September, 2018</v>
      </c>
      <c r="C1248" s="16" t="str">
        <f t="shared" si="70"/>
        <v>September, 2018´</v>
      </c>
      <c r="D1248" s="3" t="s">
        <v>31</v>
      </c>
      <c r="E1248" s="11" t="s">
        <v>3319</v>
      </c>
      <c r="F1248" s="3" t="s">
        <v>32</v>
      </c>
      <c r="G1248" s="3" t="s">
        <v>131</v>
      </c>
      <c r="H1248" s="3" t="s">
        <v>210</v>
      </c>
      <c r="I1248" s="3" t="s">
        <v>45</v>
      </c>
      <c r="J1248" s="3" t="s">
        <v>34</v>
      </c>
      <c r="K1248" s="3" t="s">
        <v>145</v>
      </c>
      <c r="L1248" s="3" t="s">
        <v>1465</v>
      </c>
      <c r="M1248" s="4">
        <v>8100</v>
      </c>
      <c r="N1248" s="4">
        <v>8.1</v>
      </c>
      <c r="O1248" s="4">
        <v>177000</v>
      </c>
      <c r="P1248" t="str">
        <f>IF(ISNUMBER(SEARCH("BIORISK",L1248)),"Fertilizer",IF(ISNUMBER(SEARCH("DIFLUBENZURON",L1248)),"Diflubenzuron",IF(ISNUMBER(SEARCH("K-TIONIC",L1248)),"Fulvic Acids Fertilizers",IF(ISNUMBER(SEARCH("INICIATE",L1248)),"Fipronil",IF(ISNUMBER(SEARCH("FIPRONIL",L1248)),"Fipronil",IF(ISNUMBER(SEARCH("STAGE",L1248)),"Clomazone",IF(ISNUMBER(SEARCH("CLOMAZONE",L1248)),"Clomazone",IF(ISNUMBER(SEARCH("UNIMARK",L1248)),"Metribuzin",IF(ISNUMBER(SEARCH("RIBUZIN",L1248)),"Metribuzin",IF(ISNUMBER(SEARCH("UNITOP",L1248)),"Not Identified","FIX IT!"))))))))))</f>
        <v>Fipronil</v>
      </c>
      <c r="Q1248" t="s">
        <v>3261</v>
      </c>
      <c r="R1248" t="s">
        <v>3243</v>
      </c>
      <c r="S1248">
        <f t="shared" si="71"/>
        <v>21.851851851851851</v>
      </c>
      <c r="T1248" t="s">
        <v>3292</v>
      </c>
      <c r="U1248" t="s">
        <v>3269</v>
      </c>
      <c r="V1248" t="s">
        <v>3216</v>
      </c>
    </row>
    <row r="1249" spans="1:22" ht="22" customHeight="1" x14ac:dyDescent="0.3">
      <c r="A1249" s="5">
        <v>43370</v>
      </c>
      <c r="B1249" s="16" t="str">
        <f t="shared" si="69"/>
        <v>September, 2018</v>
      </c>
      <c r="C1249" s="16" t="str">
        <f t="shared" si="70"/>
        <v>September, 2018´</v>
      </c>
      <c r="D1249" s="6" t="s">
        <v>31</v>
      </c>
      <c r="E1249" s="11" t="s">
        <v>3319</v>
      </c>
      <c r="F1249" s="6" t="s">
        <v>56</v>
      </c>
      <c r="G1249" s="6" t="s">
        <v>730</v>
      </c>
      <c r="H1249" s="6" t="s">
        <v>122</v>
      </c>
      <c r="I1249" s="6" t="s">
        <v>45</v>
      </c>
      <c r="J1249" s="6" t="s">
        <v>34</v>
      </c>
      <c r="K1249" s="6" t="s">
        <v>704</v>
      </c>
      <c r="L1249" s="6" t="s">
        <v>1461</v>
      </c>
      <c r="M1249" s="7">
        <v>10000</v>
      </c>
      <c r="N1249" s="7">
        <v>10</v>
      </c>
      <c r="O1249" s="7">
        <v>265000</v>
      </c>
      <c r="P1249" t="str">
        <f>IF(ISNUMBER(SEARCH("MEPIQUAT",L1249)),"Mepiquat",IF(ISNUMBER(SEARCH("BIFENTRI",L1249)),"Bifenthrin",IF(ISNUMBER(SEARCH("YHALOTHRIN",L1249)),"Cyhalothrin","FIX IT!")))</f>
        <v>Mepiquat</v>
      </c>
      <c r="Q1249" t="s">
        <v>3215</v>
      </c>
      <c r="R1249" t="s">
        <v>3216</v>
      </c>
      <c r="S1249">
        <f t="shared" si="71"/>
        <v>26.5</v>
      </c>
      <c r="T1249" t="s">
        <v>3209</v>
      </c>
      <c r="U1249" t="s">
        <v>3215</v>
      </c>
      <c r="V1249" t="s">
        <v>3198</v>
      </c>
    </row>
    <row r="1250" spans="1:22" ht="22" customHeight="1" x14ac:dyDescent="0.3">
      <c r="A1250" s="2">
        <v>43370</v>
      </c>
      <c r="B1250" s="16" t="str">
        <f t="shared" si="69"/>
        <v>September, 2018</v>
      </c>
      <c r="C1250" s="16" t="str">
        <f t="shared" si="70"/>
        <v>September, 2018´</v>
      </c>
      <c r="D1250" s="3" t="s">
        <v>31</v>
      </c>
      <c r="E1250" s="11" t="s">
        <v>3319</v>
      </c>
      <c r="F1250" s="3" t="s">
        <v>56</v>
      </c>
      <c r="G1250" s="3" t="s">
        <v>1466</v>
      </c>
      <c r="H1250" s="3" t="s">
        <v>474</v>
      </c>
      <c r="I1250" s="3" t="s">
        <v>45</v>
      </c>
      <c r="J1250" s="3" t="s">
        <v>34</v>
      </c>
      <c r="K1250" s="3" t="s">
        <v>1469</v>
      </c>
      <c r="L1250" s="3" t="s">
        <v>1470</v>
      </c>
      <c r="M1250" s="4">
        <v>73200</v>
      </c>
      <c r="N1250" s="4">
        <v>73.2</v>
      </c>
      <c r="O1250" s="4">
        <v>634000</v>
      </c>
      <c r="P1250" t="str">
        <f>IF(ISNUMBER(SEARCH("TRICLON",L1248)),"Triclopyr",IF(ISNUMBER(SEARCH("ABAMECTIN",L1248)),"Abamectin",IF(ISNUMBER(SEARCH("PERITO",L1248)),"Acephate",IF(ISNUMBER(SEARCH("GLUFOSINAT",L1248)),"Gluphosinate",IF(ISNUMBER(SEARCH("FIPRONIL",L1248)),"Fipronil",IF(ISNUMBER(SEARCH("ZARTAN",L1248)),"Metsulfuron-methyl",IF(ISNUMBER(SEARCH("DIFLUBENZURON",L1248)),"Diflubenzuron",IF(ISNUMBER(SEARCH("INICIATE",L1248)),"Fipronil",IF(ISNUMBER(SEARCH("STAGE",L1248)),"Clomazone",IF(ISNUMBER(SEARCH("CLOMAZON",L1248)),"Clomazone",IF(ISNUMBER(SEARCH("UNIMARK",L1248)),"Metribuzim",IF(ISNUMBER(SEARCH("ANCOSAR",L1248)),"Sodium hydrogen Methylarsonate","FIX IT!"))))))))))))</f>
        <v>Fipronil</v>
      </c>
      <c r="Q1250" t="s">
        <v>3261</v>
      </c>
      <c r="R1250" t="s">
        <v>3243</v>
      </c>
      <c r="S1250">
        <f t="shared" si="71"/>
        <v>8.6612021857923498</v>
      </c>
      <c r="T1250" t="s">
        <v>3245</v>
      </c>
      <c r="U1250" t="s">
        <v>3244</v>
      </c>
      <c r="V1250" t="s">
        <v>3198</v>
      </c>
    </row>
    <row r="1251" spans="1:22" ht="22" customHeight="1" x14ac:dyDescent="0.3">
      <c r="A1251" s="5">
        <v>43370</v>
      </c>
      <c r="B1251" s="16" t="str">
        <f t="shared" si="69"/>
        <v>September, 2018</v>
      </c>
      <c r="C1251" s="16" t="str">
        <f t="shared" si="70"/>
        <v>September, 2018´</v>
      </c>
      <c r="D1251" s="6" t="s">
        <v>31</v>
      </c>
      <c r="E1251" s="11" t="s">
        <v>3319</v>
      </c>
      <c r="F1251" s="6" t="s">
        <v>56</v>
      </c>
      <c r="G1251" s="6" t="s">
        <v>1466</v>
      </c>
      <c r="H1251" s="6" t="s">
        <v>474</v>
      </c>
      <c r="I1251" s="6" t="s">
        <v>45</v>
      </c>
      <c r="J1251" s="6" t="s">
        <v>34</v>
      </c>
      <c r="K1251" s="6" t="s">
        <v>1469</v>
      </c>
      <c r="L1251" s="6" t="s">
        <v>1471</v>
      </c>
      <c r="M1251" s="7">
        <v>24400</v>
      </c>
      <c r="N1251" s="7">
        <v>24.4</v>
      </c>
      <c r="O1251" s="7">
        <v>211000</v>
      </c>
      <c r="P1251" t="str">
        <f>IF(ISNUMBER(SEARCH("GLIFOSATO",L1251)),"Glyphosate",IF(ISNUMBER(SEARCH("TRICLON",L1251)),"Triclopyr",IF(ISNUMBER(SEARCH("ABAMECTIN",L1251)),"Abamectin",IF(ISNUMBER(SEARCH("ANCOSAR",L1251)),"Sodium Hydrogen Methylarsonate",IF(ISNUMBER(SEARCH("PERITO",L1251)),"Acephate","FIX IT!")))))</f>
        <v>Sodium Hydrogen Methylarsonate</v>
      </c>
      <c r="Q1251" t="s">
        <v>3281</v>
      </c>
      <c r="R1251" t="s">
        <v>3198</v>
      </c>
      <c r="S1251">
        <f t="shared" si="71"/>
        <v>8.6475409836065573</v>
      </c>
      <c r="T1251" t="s">
        <v>3294</v>
      </c>
      <c r="U1251" t="s">
        <v>3215</v>
      </c>
      <c r="V1251" t="s">
        <v>3243</v>
      </c>
    </row>
    <row r="1252" spans="1:22" ht="22" customHeight="1" x14ac:dyDescent="0.3">
      <c r="A1252" s="2">
        <v>43370</v>
      </c>
      <c r="B1252" s="16" t="str">
        <f t="shared" si="69"/>
        <v>September, 2018</v>
      </c>
      <c r="C1252" s="16" t="str">
        <f t="shared" si="70"/>
        <v>September, 2018´</v>
      </c>
      <c r="D1252" s="3" t="s">
        <v>31</v>
      </c>
      <c r="E1252" s="11" t="s">
        <v>3319</v>
      </c>
      <c r="F1252" s="3" t="s">
        <v>56</v>
      </c>
      <c r="G1252" s="3" t="s">
        <v>769</v>
      </c>
      <c r="H1252" s="3" t="s">
        <v>122</v>
      </c>
      <c r="I1252" s="3" t="s">
        <v>45</v>
      </c>
      <c r="J1252" s="3" t="s">
        <v>34</v>
      </c>
      <c r="K1252" s="3" t="s">
        <v>771</v>
      </c>
      <c r="L1252" s="3" t="s">
        <v>1472</v>
      </c>
      <c r="M1252" s="4">
        <v>41000</v>
      </c>
      <c r="N1252" s="4">
        <v>41</v>
      </c>
      <c r="O1252" s="4">
        <v>847000</v>
      </c>
      <c r="P1252" t="str">
        <f>IF(ISNUMBER(SEARCH("TRICLON",L1250)),"Triclopyr",IF(ISNUMBER(SEARCH("ABAMECTIN",L1250)),"Abamectin",IF(ISNUMBER(SEARCH("PERITO",L1250)),"Acephate",IF(ISNUMBER(SEARCH("GLUFOSINAT",L1250)),"Gluphosinate",IF(ISNUMBER(SEARCH("FIPRONIL",L1250)),"Fipronil",IF(ISNUMBER(SEARCH("ZARTAN",L1250)),"Metsulfuron-methyl",IF(ISNUMBER(SEARCH("DIFLUBENZURON",L1250)),"Diflubenzuron",IF(ISNUMBER(SEARCH("INICIATE",L1250)),"Fipronil",IF(ISNUMBER(SEARCH("STAGE",L1250)),"Clomazone",IF(ISNUMBER(SEARCH("CLOMAZON",L1250)),"Clomazone",IF(ISNUMBER(SEARCH("UNIMARK",L1250)),"Metribuzim",IF(ISNUMBER(SEARCH("ANCOSAR",L1250)),"Sodium hydrogen Methylarsonate","FIX IT!"))))))))))))</f>
        <v>Sodium hydrogen Methylarsonate</v>
      </c>
      <c r="Q1252" t="s">
        <v>3281</v>
      </c>
      <c r="R1252" t="s">
        <v>3198</v>
      </c>
      <c r="S1252">
        <f t="shared" si="71"/>
        <v>20.658536585365855</v>
      </c>
      <c r="T1252" t="s">
        <v>3292</v>
      </c>
      <c r="U1252" t="s">
        <v>3269</v>
      </c>
      <c r="V1252" t="s">
        <v>3216</v>
      </c>
    </row>
    <row r="1253" spans="1:22" ht="22" customHeight="1" x14ac:dyDescent="0.3">
      <c r="A1253" s="5">
        <v>43368</v>
      </c>
      <c r="B1253" s="16" t="str">
        <f t="shared" si="69"/>
        <v>September, 2018</v>
      </c>
      <c r="C1253" s="16" t="str">
        <f t="shared" si="70"/>
        <v>September, 2018´</v>
      </c>
      <c r="D1253" s="6" t="s">
        <v>31</v>
      </c>
      <c r="E1253" s="11" t="s">
        <v>3319</v>
      </c>
      <c r="F1253" s="6" t="s">
        <v>32</v>
      </c>
      <c r="G1253" s="6" t="s">
        <v>131</v>
      </c>
      <c r="H1253" s="6" t="s">
        <v>210</v>
      </c>
      <c r="I1253" s="6" t="s">
        <v>45</v>
      </c>
      <c r="J1253" s="6" t="s">
        <v>34</v>
      </c>
      <c r="K1253" s="6" t="s">
        <v>145</v>
      </c>
      <c r="L1253" s="6" t="s">
        <v>1473</v>
      </c>
      <c r="M1253" s="7">
        <v>17400</v>
      </c>
      <c r="N1253" s="7">
        <v>17.399999999999999</v>
      </c>
      <c r="O1253" s="7">
        <v>381000</v>
      </c>
      <c r="P1253" t="s">
        <v>3200</v>
      </c>
      <c r="Q1253" t="str">
        <f>VLOOKUP(P1253,T:V,2,FALSE)</f>
        <v>Battus</v>
      </c>
      <c r="R1253" t="s">
        <v>3243</v>
      </c>
      <c r="S1253">
        <f t="shared" si="71"/>
        <v>21.896551724137932</v>
      </c>
      <c r="T1253" t="s">
        <v>3212</v>
      </c>
      <c r="U1253" t="s">
        <v>3277</v>
      </c>
      <c r="V1253" t="s">
        <v>3198</v>
      </c>
    </row>
    <row r="1254" spans="1:22" ht="22" customHeight="1" x14ac:dyDescent="0.3">
      <c r="A1254" s="2">
        <v>43368</v>
      </c>
      <c r="B1254" s="16" t="str">
        <f t="shared" si="69"/>
        <v>September, 2018</v>
      </c>
      <c r="C1254" s="16" t="str">
        <f t="shared" si="70"/>
        <v>September, 2018´</v>
      </c>
      <c r="D1254" s="3" t="s">
        <v>31</v>
      </c>
      <c r="E1254" s="11" t="s">
        <v>3319</v>
      </c>
      <c r="F1254" s="3" t="s">
        <v>32</v>
      </c>
      <c r="G1254" s="3" t="s">
        <v>131</v>
      </c>
      <c r="H1254" s="3" t="s">
        <v>210</v>
      </c>
      <c r="I1254" s="3" t="s">
        <v>45</v>
      </c>
      <c r="J1254" s="3" t="s">
        <v>34</v>
      </c>
      <c r="K1254" s="3" t="s">
        <v>145</v>
      </c>
      <c r="L1254" s="3" t="s">
        <v>1474</v>
      </c>
      <c r="M1254" s="4">
        <v>8700</v>
      </c>
      <c r="N1254" s="4">
        <v>8.6999999999999993</v>
      </c>
      <c r="O1254" s="4">
        <v>190000</v>
      </c>
      <c r="P1254" t="str">
        <f>IF(ISNUMBER(SEARCH("IMAZETAPYR",L1254)),"Imazetapyr",IF(ISNUMBER(SEARCH("VITAVAX",L1254)),"Carboxin",IF(ISNUMBER(SEARCH("CARBOXIN",L1254)),"Carboxin",IF(ISNUMBER(SEARCH("CONDAX",L1254)),"Imazetapyr",IF(ISNUMBER(SEARCH("CLETHODIM",L1254)),"Clethodim",IF(ISNUMBER(SEARCH("JACARE",L1254)),"2,4-D Acid",IF(ISNUMBER(SEARCH("LEOPARD",L1254)),"Picloram",IF(ISNUMBER(SEARCH("ZOXYSTROBIN",L1254)),"Azoxystrobin",IF(ISNUMBER(SEARCH("MANCOZEB",L1254)),"Mancozeb",IF(ISNUMBER(SEARCH("AZOXYS",L1254)),"Azoxystrobin",IF(ISNUMBER(SEARCH("FIPRON",L1254)),"Fipronil",IF(ISNUMBER(SEARCH("ACEF",L1254)),"Acephate",IF(ISNUMBER(SEARCH("ACETAMIPRID",L1254)),"Acetamiprid",IF(ISNUMBER(SEARCH("ALUMINIUM PHOSPHIDE",L1254)),"Aluminium Phosphide",IF(ISNUMBER(SEARCH("RANMAN",L1254)),"Cyazofamid",IF(ISNUMBER(SEARCH("BIFENTRINA",L1254)),"Bifenthrin","FIX IT!"))))))))))))))))</f>
        <v>Acetamiprid</v>
      </c>
      <c r="Q1254" t="s">
        <v>3234</v>
      </c>
      <c r="R1254" t="s">
        <v>3243</v>
      </c>
      <c r="S1254">
        <f t="shared" si="71"/>
        <v>21.839080459770116</v>
      </c>
      <c r="T1254" t="s">
        <v>3211</v>
      </c>
      <c r="U1254" t="s">
        <v>3270</v>
      </c>
      <c r="V1254" t="s">
        <v>3198</v>
      </c>
    </row>
    <row r="1255" spans="1:22" ht="22" customHeight="1" x14ac:dyDescent="0.3">
      <c r="A1255" s="5">
        <v>43368</v>
      </c>
      <c r="B1255" s="16" t="str">
        <f t="shared" si="69"/>
        <v>September, 2018</v>
      </c>
      <c r="C1255" s="16" t="str">
        <f t="shared" si="70"/>
        <v>September, 2018´</v>
      </c>
      <c r="D1255" s="6" t="s">
        <v>31</v>
      </c>
      <c r="E1255" s="11" t="s">
        <v>3319</v>
      </c>
      <c r="F1255" s="6" t="s">
        <v>56</v>
      </c>
      <c r="G1255" s="6" t="s">
        <v>1389</v>
      </c>
      <c r="H1255" s="6" t="s">
        <v>82</v>
      </c>
      <c r="I1255" s="6" t="s">
        <v>45</v>
      </c>
      <c r="J1255" s="6" t="s">
        <v>34</v>
      </c>
      <c r="K1255" s="6" t="s">
        <v>84</v>
      </c>
      <c r="L1255" s="6" t="s">
        <v>1475</v>
      </c>
      <c r="M1255" s="7">
        <v>102176</v>
      </c>
      <c r="N1255" s="7">
        <v>102.18</v>
      </c>
      <c r="O1255" s="7">
        <v>307000</v>
      </c>
      <c r="P1255" t="str">
        <f>IF(ISNUMBER(SEARCH("BROWSER",L1255)),"Picloran",IF(ISNUMBER(SEARCH("NAVIGATOR",L1255)),"Picloran",IF(ISNUMBER(SEARCH("BIOZYME",L1255)),"Mineral Fertilizer",IF(ISNUMBER(SEARCH("K-FOL",L1255)),"Calcium Citrate",IF(ISNUMBER(SEARCH("FOLTRON",L1255)),"NPK Fertilizer",IF(ISNUMBER(SEARCH("CYHALOTHRI",L1255)),"Cyhalothrin",IF(ISNUMBER(SEARCH("ACEFATO",L1255)),"Acephate",IF(ISNUMBER(SEARCH("ACEPHATE",L1255)),"Acephate",IF(ISNUMBER(SEARCH("MICROTHIOL",L1255)),"Sulfur",IF(ISNUMBER(SEARCH("PROPICONAZOLE",L1255)),"Propiconazole",IF(ISNUMBER(SEARCH("METHOMYL",L1255)),"Methomyl",IF(ISNUMBER(SEARCH("IMIDACLOPRID",L1255)),"Imidacloprid",IF(ISNUMBER(SEARCH("ZONIC",L1255)),"Amicarbazone",IF(ISNUMBER(SEARCH("CRESCENDO",L1255)),"Triclopyr-Butyric",IF(ISNUMBER(SEARCH("IMAZETHAPYR",L1255)),"Imazethapyr",IF(ISNUMBER(SEARCH("TRICLOPYR",L1255)),"Triclopyr",IF(ISNUMBER(SEARCH("ISOPROPYLAMINE",L1255)),"Isopropylamine",IF(ISNUMBER(SEARCH("ABAMECTIM",L1255)),"Abamectin",IF(ISNUMBER(SEARCH("SPERTO",L1255)),"Bifenthrin","FIX IT!")))))))))))))))))))</f>
        <v>Isopropylamine</v>
      </c>
      <c r="Q1255" t="s">
        <v>3269</v>
      </c>
      <c r="R1255" t="s">
        <v>3216</v>
      </c>
      <c r="S1255">
        <f t="shared" si="71"/>
        <v>3.0046194801127468</v>
      </c>
      <c r="T1255" t="s">
        <v>3250</v>
      </c>
      <c r="U1255" t="s">
        <v>3248</v>
      </c>
      <c r="V1255" t="s">
        <v>3237</v>
      </c>
    </row>
    <row r="1256" spans="1:22" ht="22" customHeight="1" x14ac:dyDescent="0.3">
      <c r="A1256" s="2">
        <v>43368</v>
      </c>
      <c r="B1256" s="16" t="str">
        <f t="shared" si="69"/>
        <v>September, 2018</v>
      </c>
      <c r="C1256" s="16" t="str">
        <f t="shared" si="70"/>
        <v>September, 2018´</v>
      </c>
      <c r="D1256" s="3" t="s">
        <v>31</v>
      </c>
      <c r="E1256" s="11" t="s">
        <v>3319</v>
      </c>
      <c r="F1256" s="3" t="s">
        <v>32</v>
      </c>
      <c r="G1256" s="3" t="s">
        <v>131</v>
      </c>
      <c r="H1256" s="3" t="s">
        <v>210</v>
      </c>
      <c r="I1256" s="3" t="s">
        <v>45</v>
      </c>
      <c r="J1256" s="3" t="s">
        <v>34</v>
      </c>
      <c r="K1256" s="3" t="s">
        <v>145</v>
      </c>
      <c r="L1256" s="3" t="s">
        <v>1476</v>
      </c>
      <c r="M1256" s="4">
        <v>26100</v>
      </c>
      <c r="N1256" s="4">
        <v>26.1</v>
      </c>
      <c r="O1256" s="4">
        <v>571000</v>
      </c>
      <c r="P1256" t="str">
        <f>IF(ISNUMBER(SEARCH("NICROSULFURON",L1256)),"Nicosulfuron",IF(ISNUMBER(SEARCH("BUTYROLACTONE",L1256)),"Butyrolactone",IF(ISNUMBER(SEARCH("MEQUIPAT",L1256)),"Mequipat Chloride",IF(ISNUMBER(SEARCH("ENTRINA",L1256)),"Bifenthrin",IF(ISNUMBER(SEARCH("ACETAMI",L1256)),"Acetamiprid",IF(ISNUMBER(SEARCH("THIODICARB",L1256)),"Thiodicarb",IF(ISNUMBER(SEARCH("2 4 D",L1256)),"2,4-D Acid",IF(ISNUMBER(SEARCH("CIPERMETRINA",L1256)),"Cypermethrin",IF(ISNUMBER(SEARCH("SULFENTRAZONE",L1256)),"Sulfenthrazone",IF(ISNUMBER(SEARCH("AKITO",L1256)),"Cypermethrin",IF(ISNUMBER(SEARCH("EMINENT",L1256)),"Tetraconazole","FIX IT!")))))))))))</f>
        <v>Acetamiprid</v>
      </c>
      <c r="Q1256" t="s">
        <v>3234</v>
      </c>
      <c r="R1256" t="s">
        <v>3243</v>
      </c>
      <c r="S1256">
        <f t="shared" si="71"/>
        <v>21.877394636015325</v>
      </c>
      <c r="T1256" t="s">
        <v>3211</v>
      </c>
      <c r="U1256" t="s">
        <v>3270</v>
      </c>
      <c r="V1256" t="s">
        <v>3198</v>
      </c>
    </row>
    <row r="1257" spans="1:22" ht="22" customHeight="1" x14ac:dyDescent="0.3">
      <c r="A1257" s="5">
        <v>43366</v>
      </c>
      <c r="B1257" s="16" t="str">
        <f t="shared" si="69"/>
        <v>September, 2018</v>
      </c>
      <c r="C1257" s="16" t="str">
        <f t="shared" si="70"/>
        <v>September, 2018´</v>
      </c>
      <c r="D1257" s="6" t="s">
        <v>31</v>
      </c>
      <c r="E1257" s="11" t="s">
        <v>3319</v>
      </c>
      <c r="F1257" s="6" t="s">
        <v>56</v>
      </c>
      <c r="G1257" s="6" t="s">
        <v>127</v>
      </c>
      <c r="H1257" s="6" t="s">
        <v>122</v>
      </c>
      <c r="I1257" s="6" t="s">
        <v>45</v>
      </c>
      <c r="J1257" s="6" t="s">
        <v>34</v>
      </c>
      <c r="K1257" s="6" t="s">
        <v>129</v>
      </c>
      <c r="L1257" s="6" t="s">
        <v>1477</v>
      </c>
      <c r="M1257" s="7">
        <v>21720</v>
      </c>
      <c r="N1257" s="7">
        <v>21.72</v>
      </c>
      <c r="O1257" s="7">
        <v>635000</v>
      </c>
      <c r="P1257" t="str">
        <f>IF(ISNUMBER(SEARCH("BROWSER",L1257)),"Picloran",IF(ISNUMBER(SEARCH("NAVIGATOR",L1257)),"Picloran",IF(ISNUMBER(SEARCH("BIOZYME",L1257)),"Mineral Fertilizer",IF(ISNUMBER(SEARCH("K-FOL",L1257)),"Calcium Citrate",IF(ISNUMBER(SEARCH("FOLTRON",L1257)),"NPK Fertilizer",IF(ISNUMBER(SEARCH("CYHALOTHRI",L1257)),"Cyhalothrin",IF(ISNUMBER(SEARCH("ACEFATO",L1257)),"Acephate",IF(ISNUMBER(SEARCH("ACEPHATE",L1257)),"Acephate",IF(ISNUMBER(SEARCH("MICROTHIOL",L1257)),"Sulfur",IF(ISNUMBER(SEARCH("PROPICONAZOLE",L1257)),"Propiconazole",IF(ISNUMBER(SEARCH("METHOMYL",L1257)),"Methomyl",IF(ISNUMBER(SEARCH("IMIDACLOPRID",L1257)),"Imidacloprid",IF(ISNUMBER(SEARCH("ZONIC",L1257)),"Amicarbazone",IF(ISNUMBER(SEARCH("CRESCENDO",L1257)),"Triclopyr-Butyric",IF(ISNUMBER(SEARCH("IMAZETHAPYR",L1257)),"Imazethapyr",IF(ISNUMBER(SEARCH("TRICLOPYR",L1257)),"Triclopyr",IF(ISNUMBER(SEARCH("ISOPROPYLAMINE",L1257)),"Isopropylamine",IF(ISNUMBER(SEARCH("ABAMECTIM",L1257)),"Abamectin",IF(ISNUMBER(SEARCH("SPERTO",L1257)),"Bifenthrin","FIX IT!")))))))))))))))))))</f>
        <v>Propiconazole</v>
      </c>
      <c r="Q1257" t="s">
        <v>3215</v>
      </c>
      <c r="R1257" t="s">
        <v>3242</v>
      </c>
      <c r="S1257">
        <f t="shared" si="71"/>
        <v>29.235727440147329</v>
      </c>
      <c r="T1257" t="s">
        <v>3294</v>
      </c>
      <c r="U1257" t="s">
        <v>3215</v>
      </c>
      <c r="V1257" t="s">
        <v>3243</v>
      </c>
    </row>
    <row r="1258" spans="1:22" ht="22" customHeight="1" x14ac:dyDescent="0.3">
      <c r="A1258" s="2">
        <v>43365</v>
      </c>
      <c r="B1258" s="16" t="str">
        <f t="shared" si="69"/>
        <v>September, 2018</v>
      </c>
      <c r="C1258" s="16" t="str">
        <f t="shared" si="70"/>
        <v>September, 2018´</v>
      </c>
      <c r="D1258" s="3" t="s">
        <v>31</v>
      </c>
      <c r="E1258" s="11" t="s">
        <v>3319</v>
      </c>
      <c r="F1258" s="3" t="s">
        <v>32</v>
      </c>
      <c r="G1258" s="3" t="s">
        <v>200</v>
      </c>
      <c r="H1258" s="3" t="s">
        <v>113</v>
      </c>
      <c r="I1258" s="3" t="s">
        <v>45</v>
      </c>
      <c r="J1258" s="3" t="s">
        <v>34</v>
      </c>
      <c r="K1258" s="3" t="s">
        <v>145</v>
      </c>
      <c r="L1258" s="3" t="s">
        <v>1478</v>
      </c>
      <c r="M1258" s="4">
        <v>23200</v>
      </c>
      <c r="N1258" s="4">
        <v>23.2</v>
      </c>
      <c r="O1258" s="4">
        <v>508000</v>
      </c>
      <c r="P1258" t="str">
        <f>IF(ISNUMBER(SEARCH("BROWSER",L1258)),"Picloran",IF(ISNUMBER(SEARCH("NAVIGATOR",L1258)),"Picloran",IF(ISNUMBER(SEARCH("BIOZYME",L1258)),"Mineral Fertilizer",IF(ISNUMBER(SEARCH("K-FOL",L1258)),"Calcium Citrate",IF(ISNUMBER(SEARCH("FOLTRON",L1258)),"NPK Fertilizer",IF(ISNUMBER(SEARCH("CYHALOTHRI",L1258)),"Cyhalothrin",IF(ISNUMBER(SEARCH("ACEFATO",L1258)),"Acephate",IF(ISNUMBER(SEARCH("ACEPHATE",L1258)),"Acephate",IF(ISNUMBER(SEARCH("MICROTHIOL",L1258)),"Sulfur",IF(ISNUMBER(SEARCH("PROPICONAZOLE",L1258)),"Propiconazole",IF(ISNUMBER(SEARCH("METHOMYL",L1258)),"Methomyl",IF(ISNUMBER(SEARCH("IMIDACLOPRID",L1258)),"Imidacloprid",IF(ISNUMBER(SEARCH("ZONIC",L1258)),"Amicarbazone",IF(ISNUMBER(SEARCH("CRESCENDO",L1258)),"Triclopyr-Butyric",IF(ISNUMBER(SEARCH("IMAZETHAPYR",L1258)),"Imazethapyr",IF(ISNUMBER(SEARCH("TRICLOPYR",L1258)),"Triclopyr",IF(ISNUMBER(SEARCH("ISOPROPYLAMINE",L1258)),"Isopropylamine",IF(ISNUMBER(SEARCH("ABAMECTIM",L1258)),"Abamectin",IF(ISNUMBER(SEARCH("SPERTO",L1258)),"Bifenthrin","FIX IT!")))))))))))))))))))</f>
        <v>Bifenthrin</v>
      </c>
      <c r="Q1258" t="s">
        <v>3238</v>
      </c>
      <c r="R1258" t="s">
        <v>3243</v>
      </c>
      <c r="S1258">
        <f t="shared" si="71"/>
        <v>21.896551724137932</v>
      </c>
      <c r="T1258" t="s">
        <v>3245</v>
      </c>
      <c r="U1258" t="s">
        <v>3244</v>
      </c>
      <c r="V1258" t="s">
        <v>3198</v>
      </c>
    </row>
    <row r="1259" spans="1:22" ht="22" customHeight="1" x14ac:dyDescent="0.3">
      <c r="A1259" s="5">
        <v>43365</v>
      </c>
      <c r="B1259" s="16" t="str">
        <f t="shared" si="69"/>
        <v>September, 2018</v>
      </c>
      <c r="C1259" s="16" t="str">
        <f t="shared" si="70"/>
        <v>September, 2018´</v>
      </c>
      <c r="D1259" s="6" t="s">
        <v>31</v>
      </c>
      <c r="E1259" s="11" t="s">
        <v>3319</v>
      </c>
      <c r="F1259" s="6" t="s">
        <v>32</v>
      </c>
      <c r="G1259" s="6" t="s">
        <v>200</v>
      </c>
      <c r="H1259" s="6" t="s">
        <v>133</v>
      </c>
      <c r="I1259" s="6" t="s">
        <v>45</v>
      </c>
      <c r="J1259" s="6" t="s">
        <v>34</v>
      </c>
      <c r="K1259" s="6" t="s">
        <v>145</v>
      </c>
      <c r="L1259" s="6" t="s">
        <v>1479</v>
      </c>
      <c r="M1259" s="7">
        <v>69600</v>
      </c>
      <c r="N1259" s="7">
        <v>69.599999999999994</v>
      </c>
      <c r="O1259" s="7">
        <v>1523000</v>
      </c>
      <c r="P1259" t="str">
        <f>IF(ISNUMBER(SEARCH("IMAZETAPYR",L1259)),"Imazetapyr",IF(ISNUMBER(SEARCH("VITAVAX",L1259)),"Carboxin",IF(ISNUMBER(SEARCH("CARBOXIN",L1259)),"Carboxin",IF(ISNUMBER(SEARCH("CONDAX",L1259)),"Imazetapyr",IF(ISNUMBER(SEARCH("CLETHODIM",L1259)),"Clethodim",IF(ISNUMBER(SEARCH("JACARE",L1259)),"2,4-D Acid",IF(ISNUMBER(SEARCH("LEOPARD",L1259)),"Picloram",IF(ISNUMBER(SEARCH("ZOXYSTROBIN",L1259)),"Azoxystrobin",IF(ISNUMBER(SEARCH("MANCOZEB",L1259)),"Mancozeb",IF(ISNUMBER(SEARCH("AZOXYS",L1259)),"Azoxystrobin",IF(ISNUMBER(SEARCH("FIPRON",L1259)),"Fipronil",IF(ISNUMBER(SEARCH("ACEF",L1259)),"Acephate",IF(ISNUMBER(SEARCH("ACETAMIPRID",L1259)),"Acetamiprid",IF(ISNUMBER(SEARCH("ALUMINIUM PHOSPHIDE",L1259)),"Aluminium Phosphide",IF(ISNUMBER(SEARCH("RANMAN",L1259)),"Cyazofamid",IF(ISNUMBER(SEARCH("BIFENTRINA",L1259)),"Bifenthrin","FIX IT!"))))))))))))))))</f>
        <v>Acetamiprid</v>
      </c>
      <c r="Q1259" t="s">
        <v>3234</v>
      </c>
      <c r="R1259" t="s">
        <v>3243</v>
      </c>
      <c r="S1259">
        <f t="shared" si="71"/>
        <v>21.882183908045977</v>
      </c>
      <c r="T1259" t="s">
        <v>3294</v>
      </c>
      <c r="U1259" t="s">
        <v>3215</v>
      </c>
      <c r="V1259" t="s">
        <v>3243</v>
      </c>
    </row>
    <row r="1260" spans="1:22" ht="22" customHeight="1" x14ac:dyDescent="0.3">
      <c r="A1260" s="2">
        <v>43365</v>
      </c>
      <c r="B1260" s="16" t="str">
        <f t="shared" si="69"/>
        <v>September, 2018</v>
      </c>
      <c r="C1260" s="16" t="str">
        <f t="shared" si="70"/>
        <v>September, 2018´</v>
      </c>
      <c r="D1260" s="3" t="s">
        <v>31</v>
      </c>
      <c r="E1260" s="11" t="s">
        <v>3319</v>
      </c>
      <c r="F1260" s="3" t="s">
        <v>32</v>
      </c>
      <c r="G1260" s="3" t="s">
        <v>903</v>
      </c>
      <c r="H1260" s="3" t="s">
        <v>113</v>
      </c>
      <c r="I1260" s="3" t="s">
        <v>45</v>
      </c>
      <c r="J1260" s="3" t="s">
        <v>34</v>
      </c>
      <c r="K1260" s="3" t="s">
        <v>934</v>
      </c>
      <c r="L1260" s="3" t="s">
        <v>1480</v>
      </c>
      <c r="M1260" s="4">
        <v>19000</v>
      </c>
      <c r="N1260" s="4">
        <v>19</v>
      </c>
      <c r="O1260" s="4">
        <v>125000</v>
      </c>
      <c r="P1260" t="s">
        <v>3278</v>
      </c>
      <c r="Q1260" t="s">
        <v>3215</v>
      </c>
      <c r="R1260" t="s">
        <v>3216</v>
      </c>
      <c r="S1260">
        <f t="shared" si="71"/>
        <v>6.5789473684210522</v>
      </c>
      <c r="T1260" t="s">
        <v>3211</v>
      </c>
      <c r="U1260" t="s">
        <v>3270</v>
      </c>
      <c r="V1260" t="s">
        <v>3198</v>
      </c>
    </row>
    <row r="1261" spans="1:22" ht="22" customHeight="1" x14ac:dyDescent="0.3">
      <c r="A1261" s="5">
        <v>43364</v>
      </c>
      <c r="B1261" s="16" t="str">
        <f t="shared" si="69"/>
        <v>September, 2018</v>
      </c>
      <c r="C1261" s="16" t="str">
        <f t="shared" si="70"/>
        <v>September, 2018´</v>
      </c>
      <c r="D1261" s="6" t="s">
        <v>31</v>
      </c>
      <c r="E1261" s="11" t="s">
        <v>3319</v>
      </c>
      <c r="F1261" s="6" t="s">
        <v>32</v>
      </c>
      <c r="G1261" s="6" t="s">
        <v>200</v>
      </c>
      <c r="H1261" s="6" t="s">
        <v>133</v>
      </c>
      <c r="I1261" s="6" t="s">
        <v>45</v>
      </c>
      <c r="J1261" s="6" t="s">
        <v>34</v>
      </c>
      <c r="K1261" s="6" t="s">
        <v>145</v>
      </c>
      <c r="L1261" s="6" t="s">
        <v>1481</v>
      </c>
      <c r="M1261" s="7">
        <v>39240</v>
      </c>
      <c r="N1261" s="7">
        <v>39.24</v>
      </c>
      <c r="O1261" s="7">
        <v>859000</v>
      </c>
      <c r="P1261" t="str">
        <f>IF(ISNUMBER(SEARCH("IMAZETAPYR",L1261)),"Imazetapyr",IF(ISNUMBER(SEARCH("VITAVAX",L1261)),"Carboxin",IF(ISNUMBER(SEARCH("CARBOXIN",L1261)),"Carboxin",IF(ISNUMBER(SEARCH("CONDAX",L1261)),"Imazetapyr",IF(ISNUMBER(SEARCH("CLETHODIM",L1261)),"Clethodim",IF(ISNUMBER(SEARCH("JACARE",L1261)),"2,4-D Acid",IF(ISNUMBER(SEARCH("LEOPARD",L1261)),"Picloram",IF(ISNUMBER(SEARCH("ZOXYSTROBIN",L1261)),"Azoxystrobin",IF(ISNUMBER(SEARCH("MANCOZEB",L1261)),"Mancozeb",IF(ISNUMBER(SEARCH("AZOXYS",L1261)),"Azoxystrobin",IF(ISNUMBER(SEARCH("FIPRON",L1261)),"Fipronil",IF(ISNUMBER(SEARCH("ACEF",L1261)),"Acephate",IF(ISNUMBER(SEARCH("ACETAMIPRID",L1261)),"Acetamiprid",IF(ISNUMBER(SEARCH("ALUMINIUM PHOSPHIDE",L1261)),"Aluminium Phosphide",IF(ISNUMBER(SEARCH("RANMAN",L1261)),"Cyazofamid",IF(ISNUMBER(SEARCH("BIFENTRINA",L1261)),"Bifenthrin","FIX IT!"))))))))))))))))</f>
        <v>Acetamiprid</v>
      </c>
      <c r="Q1261" t="s">
        <v>3234</v>
      </c>
      <c r="R1261" t="s">
        <v>3243</v>
      </c>
      <c r="S1261">
        <f t="shared" si="71"/>
        <v>21.890927624872578</v>
      </c>
      <c r="T1261" t="s">
        <v>3212</v>
      </c>
      <c r="U1261" t="s">
        <v>3277</v>
      </c>
      <c r="V1261" t="s">
        <v>3198</v>
      </c>
    </row>
    <row r="1262" spans="1:22" ht="22" customHeight="1" x14ac:dyDescent="0.3">
      <c r="A1262" s="2">
        <v>43363</v>
      </c>
      <c r="B1262" s="16" t="str">
        <f t="shared" si="69"/>
        <v>September, 2018</v>
      </c>
      <c r="C1262" s="16" t="str">
        <f t="shared" si="70"/>
        <v>September, 2018´</v>
      </c>
      <c r="D1262" s="3" t="s">
        <v>31</v>
      </c>
      <c r="E1262" s="11" t="s">
        <v>3319</v>
      </c>
      <c r="F1262" s="3" t="s">
        <v>56</v>
      </c>
      <c r="G1262" s="3" t="s">
        <v>127</v>
      </c>
      <c r="H1262" s="3" t="s">
        <v>122</v>
      </c>
      <c r="I1262" s="3" t="s">
        <v>45</v>
      </c>
      <c r="J1262" s="3" t="s">
        <v>34</v>
      </c>
      <c r="K1262" s="3" t="s">
        <v>143</v>
      </c>
      <c r="L1262" s="3" t="s">
        <v>1482</v>
      </c>
      <c r="M1262" s="4">
        <v>21600</v>
      </c>
      <c r="N1262" s="4">
        <v>21.6</v>
      </c>
      <c r="O1262" s="4">
        <v>117000</v>
      </c>
      <c r="P1262" t="str">
        <f>IF(ISNUMBER(SEARCH("BROWSER",L1262)),"Picloran",IF(ISNUMBER(SEARCH("NAVIGATOR",L1262)),"Picloran",IF(ISNUMBER(SEARCH("BIOZYME",L1262)),"Mineral Fertilizer",IF(ISNUMBER(SEARCH("K-FOL",L1262)),"Calcium Citrate",IF(ISNUMBER(SEARCH("FOLTRON",L1262)),"NPK Fertilizer",IF(ISNUMBER(SEARCH("CYHALOTHRI",L1262)),"Cyhalothrin",IF(ISNUMBER(SEARCH("ACEFATO",L1262)),"Acephate",IF(ISNUMBER(SEARCH("ACEPHATE",L1262)),"Acephate",IF(ISNUMBER(SEARCH("MICROTHIOL",L1262)),"Sulfur",IF(ISNUMBER(SEARCH("PROPICONAZOLE",L1262)),"Propiconazole",IF(ISNUMBER(SEARCH("METHOMYL",L1262)),"Methomyl",IF(ISNUMBER(SEARCH("IMIDACLOPRID",L1262)),"Imidacloprid",IF(ISNUMBER(SEARCH("ZONIC",L1262)),"Amicarbazone",IF(ISNUMBER(SEARCH("CRESCENDO",L1262)),"Triclopyr-Butyric",IF(ISNUMBER(SEARCH("IMAZETHAPYR",L1262)),"Imazethapyr",IF(ISNUMBER(SEARCH("TRICLOPYR",L1262)),"Triclopyr",IF(ISNUMBER(SEARCH("ISOPROPYLAMINE",L1262)),"Isopropylamine",IF(ISNUMBER(SEARCH("ABAMECTIM",L1262)),"Abamectin",IF(ISNUMBER(SEARCH("SPERTO",L1262)),"Bifenthrin","FIX IT!")))))))))))))))))))</f>
        <v>Methomyl</v>
      </c>
      <c r="Q1262" t="s">
        <v>3215</v>
      </c>
      <c r="R1262" t="s">
        <v>3243</v>
      </c>
      <c r="S1262">
        <f t="shared" si="71"/>
        <v>5.416666666666667</v>
      </c>
      <c r="T1262" t="s">
        <v>3211</v>
      </c>
      <c r="U1262" t="s">
        <v>3270</v>
      </c>
      <c r="V1262" t="s">
        <v>3198</v>
      </c>
    </row>
    <row r="1263" spans="1:22" ht="22" customHeight="1" x14ac:dyDescent="0.3">
      <c r="A1263" s="5">
        <v>43363</v>
      </c>
      <c r="B1263" s="16" t="str">
        <f t="shared" si="69"/>
        <v>September, 2018</v>
      </c>
      <c r="C1263" s="16" t="str">
        <f t="shared" si="70"/>
        <v>September, 2018´</v>
      </c>
      <c r="D1263" s="6" t="s">
        <v>31</v>
      </c>
      <c r="E1263" s="11" t="s">
        <v>3319</v>
      </c>
      <c r="F1263" s="6" t="s">
        <v>32</v>
      </c>
      <c r="G1263" s="6" t="s">
        <v>944</v>
      </c>
      <c r="H1263" s="6" t="s">
        <v>122</v>
      </c>
      <c r="I1263" s="6" t="s">
        <v>45</v>
      </c>
      <c r="J1263" s="6" t="s">
        <v>34</v>
      </c>
      <c r="K1263" s="6" t="s">
        <v>187</v>
      </c>
      <c r="L1263" s="6" t="s">
        <v>1483</v>
      </c>
      <c r="M1263" s="7">
        <v>14970</v>
      </c>
      <c r="N1263" s="7">
        <v>14.97</v>
      </c>
      <c r="O1263" s="7">
        <v>116000</v>
      </c>
      <c r="P1263" t="s">
        <v>3204</v>
      </c>
      <c r="Q1263" t="s">
        <v>3227</v>
      </c>
      <c r="R1263" t="s">
        <v>3198</v>
      </c>
      <c r="S1263">
        <f t="shared" si="71"/>
        <v>7.7488309953239813</v>
      </c>
      <c r="T1263" t="s">
        <v>3250</v>
      </c>
      <c r="U1263" t="s">
        <v>3248</v>
      </c>
      <c r="V1263" t="s">
        <v>3237</v>
      </c>
    </row>
    <row r="1264" spans="1:22" ht="22" customHeight="1" x14ac:dyDescent="0.3">
      <c r="A1264" s="2">
        <v>43362</v>
      </c>
      <c r="B1264" s="16" t="str">
        <f t="shared" si="69"/>
        <v>September, 2018</v>
      </c>
      <c r="C1264" s="16" t="str">
        <f t="shared" si="70"/>
        <v>September, 2018´</v>
      </c>
      <c r="D1264" s="3" t="s">
        <v>126</v>
      </c>
      <c r="E1264" s="11" t="s">
        <v>3319</v>
      </c>
      <c r="F1264" s="3" t="s">
        <v>56</v>
      </c>
      <c r="G1264" s="3" t="s">
        <v>160</v>
      </c>
      <c r="H1264" s="3" t="s">
        <v>122</v>
      </c>
      <c r="I1264" s="3" t="s">
        <v>45</v>
      </c>
      <c r="J1264" s="3" t="s">
        <v>34</v>
      </c>
      <c r="K1264" s="3" t="s">
        <v>163</v>
      </c>
      <c r="L1264" s="3" t="s">
        <v>1484</v>
      </c>
      <c r="M1264" s="4">
        <v>7540</v>
      </c>
      <c r="N1264" s="4">
        <v>7.54</v>
      </c>
      <c r="O1264" s="4">
        <v>118000</v>
      </c>
      <c r="P1264" t="str">
        <f>IF(ISNUMBER(SEARCH("GLIFOSATO",L1264)),"Glyphosate",IF(ISNUMBER(SEARCH("TRICLON",L1264)),"Triclopyr",IF(ISNUMBER(SEARCH("ABAMECTIN",L1264)),"Abamectin",IF(ISNUMBER(SEARCH("ANCOSAR",L1264)),"Sodium Hydrogen Methylarsonate",IF(ISNUMBER(SEARCH("PERITO",L1264)),"Acephate","FIX IT!")))))</f>
        <v>Abamectin</v>
      </c>
      <c r="Q1264" t="s">
        <v>3215</v>
      </c>
      <c r="R1264" t="s">
        <v>3243</v>
      </c>
      <c r="S1264">
        <f t="shared" si="71"/>
        <v>15.649867374005305</v>
      </c>
      <c r="T1264" t="s">
        <v>3250</v>
      </c>
      <c r="U1264" t="s">
        <v>3248</v>
      </c>
      <c r="V1264" t="s">
        <v>3237</v>
      </c>
    </row>
    <row r="1265" spans="1:22" ht="22" customHeight="1" x14ac:dyDescent="0.3">
      <c r="A1265" s="5">
        <v>43360</v>
      </c>
      <c r="B1265" s="16" t="str">
        <f t="shared" si="69"/>
        <v>September, 2018</v>
      </c>
      <c r="C1265" s="16" t="str">
        <f t="shared" si="70"/>
        <v>September, 2018´</v>
      </c>
      <c r="D1265" s="6" t="s">
        <v>31</v>
      </c>
      <c r="E1265" s="11" t="s">
        <v>3319</v>
      </c>
      <c r="F1265" s="6" t="s">
        <v>56</v>
      </c>
      <c r="G1265" s="6" t="s">
        <v>127</v>
      </c>
      <c r="H1265" s="6" t="s">
        <v>122</v>
      </c>
      <c r="I1265" s="6" t="s">
        <v>45</v>
      </c>
      <c r="J1265" s="6" t="s">
        <v>34</v>
      </c>
      <c r="K1265" s="6" t="s">
        <v>388</v>
      </c>
      <c r="L1265" s="6" t="s">
        <v>1485</v>
      </c>
      <c r="M1265" s="7">
        <v>24120</v>
      </c>
      <c r="N1265" s="7">
        <v>24.12</v>
      </c>
      <c r="O1265" s="7">
        <v>981000</v>
      </c>
      <c r="P1265" t="s">
        <v>3212</v>
      </c>
      <c r="Q1265" t="s">
        <v>3277</v>
      </c>
      <c r="R1265" t="s">
        <v>3198</v>
      </c>
      <c r="S1265">
        <f t="shared" si="71"/>
        <v>40.671641791044777</v>
      </c>
      <c r="T1265" t="s">
        <v>3200</v>
      </c>
      <c r="U1265" t="s">
        <v>3234</v>
      </c>
      <c r="V1265" t="s">
        <v>3225</v>
      </c>
    </row>
    <row r="1266" spans="1:22" ht="22" customHeight="1" x14ac:dyDescent="0.3">
      <c r="A1266" s="2">
        <v>43360</v>
      </c>
      <c r="B1266" s="16" t="str">
        <f t="shared" si="69"/>
        <v>September, 2018</v>
      </c>
      <c r="C1266" s="16" t="str">
        <f t="shared" si="70"/>
        <v>September, 2018´</v>
      </c>
      <c r="D1266" s="3" t="s">
        <v>31</v>
      </c>
      <c r="E1266" s="11" t="s">
        <v>3319</v>
      </c>
      <c r="F1266" s="3" t="s">
        <v>56</v>
      </c>
      <c r="G1266" s="3" t="s">
        <v>127</v>
      </c>
      <c r="H1266" s="3" t="s">
        <v>122</v>
      </c>
      <c r="I1266" s="3" t="s">
        <v>45</v>
      </c>
      <c r="J1266" s="3" t="s">
        <v>34</v>
      </c>
      <c r="K1266" s="3" t="s">
        <v>293</v>
      </c>
      <c r="L1266" s="3" t="s">
        <v>1486</v>
      </c>
      <c r="M1266" s="4">
        <v>10008</v>
      </c>
      <c r="N1266" s="4">
        <v>10.01</v>
      </c>
      <c r="O1266" s="4">
        <v>83900</v>
      </c>
      <c r="P1266" t="str">
        <f>IF(ISNUMBER(SEARCH("BROWSER",L1266)),"Picloran",IF(ISNUMBER(SEARCH("NAVIGATOR",L1266)),"Picloran",IF(ISNUMBER(SEARCH("BIOZYME",L1266)),"Mineral Fertilizer",IF(ISNUMBER(SEARCH("K-FOL",L1266)),"Calcium Citrate",IF(ISNUMBER(SEARCH("FOLTRON",L1266)),"NPK Fertilizer",IF(ISNUMBER(SEARCH("CYHALOTHRI",L1266)),"Cyhalothrin",IF(ISNUMBER(SEARCH("ACEFATO",L1266)),"Acephate",IF(ISNUMBER(SEARCH("ACEPHATE",L1266)),"Acephate",IF(ISNUMBER(SEARCH("MICROTHIOL",L1266)),"Sulfur",IF(ISNUMBER(SEARCH("PROPICONAZOLE",L1266)),"Propiconazole",IF(ISNUMBER(SEARCH("METHOMYL",L1266)),"Methomyl",IF(ISNUMBER(SEARCH("IMIDACLOPRID",L1266)),"Imidacloprid",IF(ISNUMBER(SEARCH("ZONIC",L1266)),"Amicarbazone",IF(ISNUMBER(SEARCH("CRESCENDO",L1266)),"Triclopyr-Butyric",IF(ISNUMBER(SEARCH("IMAZETHAPYR",L1266)),"Imazethapyr",IF(ISNUMBER(SEARCH("TRICLOPYR",L1266)),"Triclopyr",IF(ISNUMBER(SEARCH("ISOPROPYLAMINE",L1266)),"Isopropylamine",IF(ISNUMBER(SEARCH("ABAMECTIM",L1266)),"Abamectin",IF(ISNUMBER(SEARCH("SPERTO",L1266)),"Bifenthrin","FIX IT!")))))))))))))))))))</f>
        <v>Cyhalothrin</v>
      </c>
      <c r="Q1266" t="s">
        <v>3248</v>
      </c>
      <c r="R1266" t="s">
        <v>3237</v>
      </c>
      <c r="S1266">
        <f t="shared" si="71"/>
        <v>8.3832933653077539</v>
      </c>
      <c r="T1266" t="s">
        <v>3220</v>
      </c>
      <c r="U1266" t="s">
        <v>3215</v>
      </c>
      <c r="V1266" t="s">
        <v>3198</v>
      </c>
    </row>
    <row r="1267" spans="1:22" ht="22" customHeight="1" x14ac:dyDescent="0.3">
      <c r="A1267" s="5">
        <v>43358</v>
      </c>
      <c r="B1267" s="16" t="str">
        <f t="shared" si="69"/>
        <v>September, 2018</v>
      </c>
      <c r="C1267" s="16" t="str">
        <f t="shared" si="70"/>
        <v>September, 2018´</v>
      </c>
      <c r="D1267" s="6" t="s">
        <v>31</v>
      </c>
      <c r="E1267" s="11" t="s">
        <v>3319</v>
      </c>
      <c r="F1267" s="6" t="s">
        <v>32</v>
      </c>
      <c r="G1267" s="6" t="s">
        <v>200</v>
      </c>
      <c r="H1267" s="6" t="s">
        <v>133</v>
      </c>
      <c r="I1267" s="6" t="s">
        <v>45</v>
      </c>
      <c r="J1267" s="6" t="s">
        <v>34</v>
      </c>
      <c r="K1267" s="6" t="s">
        <v>145</v>
      </c>
      <c r="L1267" s="6" t="s">
        <v>1487</v>
      </c>
      <c r="M1267" s="7">
        <v>46400</v>
      </c>
      <c r="N1267" s="7">
        <v>46.4</v>
      </c>
      <c r="O1267" s="7">
        <v>1015000</v>
      </c>
      <c r="P1267" t="str">
        <f>IF(ISNUMBER(SEARCH("BROWSER",L1267)),"Picloran",IF(ISNUMBER(SEARCH("NAVIGATOR",L1267)),"Picloran",IF(ISNUMBER(SEARCH("BIOZYME",L1267)),"Mineral Fertilizer",IF(ISNUMBER(SEARCH("K-FOL",L1267)),"Calcium Citrate",IF(ISNUMBER(SEARCH("FOLTRON",L1267)),"NPK Fertilizer",IF(ISNUMBER(SEARCH("CYHALOTHRI",L1267)),"Cyhalothrin",IF(ISNUMBER(SEARCH("ACEFATO",L1267)),"Acephate",IF(ISNUMBER(SEARCH("ACEPHATE",L1267)),"Acephate",IF(ISNUMBER(SEARCH("MICROTHIOL",L1267)),"Sulfur",IF(ISNUMBER(SEARCH("PROPICONAZOLE",L1267)),"Propiconazole",IF(ISNUMBER(SEARCH("METHOMYL",L1267)),"Methomyl",IF(ISNUMBER(SEARCH("IMIDACLOPRID",L1267)),"Imidacloprid",IF(ISNUMBER(SEARCH("ZONIC",L1267)),"Amicarbazone",IF(ISNUMBER(SEARCH("CRESCENDO",L1267)),"Triclopyr-Butyric",IF(ISNUMBER(SEARCH("IMAZETHAPYR",L1267)),"Imazethapyr",IF(ISNUMBER(SEARCH("TRICLOPYR",L1267)),"Triclopyr",IF(ISNUMBER(SEARCH("ISOPROPYLAMINE",L1267)),"Isopropylamine",IF(ISNUMBER(SEARCH("ABAMECTIM",L1267)),"Abamectin",IF(ISNUMBER(SEARCH("SPERTO",L1267)),"Bifenthrin","FIX IT!")))))))))))))))))))</f>
        <v>Bifenthrin</v>
      </c>
      <c r="Q1267" t="s">
        <v>3238</v>
      </c>
      <c r="R1267" t="s">
        <v>3243</v>
      </c>
      <c r="S1267">
        <f t="shared" si="71"/>
        <v>21.875</v>
      </c>
      <c r="T1267" t="s">
        <v>3211</v>
      </c>
      <c r="U1267" t="s">
        <v>3270</v>
      </c>
      <c r="V1267" t="s">
        <v>3198</v>
      </c>
    </row>
    <row r="1268" spans="1:22" ht="22" customHeight="1" x14ac:dyDescent="0.3">
      <c r="A1268" s="2">
        <v>43358</v>
      </c>
      <c r="B1268" s="16" t="str">
        <f t="shared" si="69"/>
        <v>September, 2018</v>
      </c>
      <c r="C1268" s="16" t="str">
        <f t="shared" si="70"/>
        <v>September, 2018´</v>
      </c>
      <c r="D1268" s="3" t="s">
        <v>31</v>
      </c>
      <c r="E1268" s="11" t="s">
        <v>3319</v>
      </c>
      <c r="F1268" s="3" t="s">
        <v>56</v>
      </c>
      <c r="G1268" s="3" t="s">
        <v>903</v>
      </c>
      <c r="H1268" s="3" t="s">
        <v>113</v>
      </c>
      <c r="I1268" s="3" t="s">
        <v>45</v>
      </c>
      <c r="J1268" s="3" t="s">
        <v>34</v>
      </c>
      <c r="K1268" s="3" t="s">
        <v>145</v>
      </c>
      <c r="L1268" s="3" t="s">
        <v>1488</v>
      </c>
      <c r="M1268" s="4">
        <v>19520</v>
      </c>
      <c r="N1268" s="4">
        <v>19.52</v>
      </c>
      <c r="O1268" s="4">
        <v>427000</v>
      </c>
      <c r="P1268" t="str">
        <f>IF(ISNUMBER(SEARCH("IMAZETAPYR",L1268)),"Imazetapyr",IF(ISNUMBER(SEARCH("VITAVAX",L1268)),"Carboxin",IF(ISNUMBER(SEARCH("CARBOXIN",L1268)),"Carboxin",IF(ISNUMBER(SEARCH("CONDAX",L1268)),"Imazetapyr",IF(ISNUMBER(SEARCH("CLETHODIM",L1268)),"Clethodim",IF(ISNUMBER(SEARCH("JACARE",L1268)),"2,4-D Acid",IF(ISNUMBER(SEARCH("LEOPARD",L1268)),"Picloram",IF(ISNUMBER(SEARCH("ZOXYSTROBIN",L1268)),"Azoxystrobin",IF(ISNUMBER(SEARCH("MANCOZEB",L1268)),"Mancozeb",IF(ISNUMBER(SEARCH("AZOXYS",L1268)),"Azoxystrobin",IF(ISNUMBER(SEARCH("FIPRON",L1268)),"Fipronil",IF(ISNUMBER(SEARCH("ACEF",L1268)),"Acephate",IF(ISNUMBER(SEARCH("ACETAMIPRID",L1268)),"Acetamiprid",IF(ISNUMBER(SEARCH("ALUMINIUM PHOSPHIDE",L1268)),"Aluminium Phosphide",IF(ISNUMBER(SEARCH("RANMAN",L1268)),"Cyazofamid",IF(ISNUMBER(SEARCH("BIFENTRINA",L1268)),"Bifenthrin","FIX IT!"))))))))))))))))</f>
        <v>Acetamiprid</v>
      </c>
      <c r="Q1268" t="s">
        <v>3234</v>
      </c>
      <c r="R1268" t="s">
        <v>3243</v>
      </c>
      <c r="S1268">
        <f t="shared" si="71"/>
        <v>21.875</v>
      </c>
      <c r="T1268" t="s">
        <v>3210</v>
      </c>
      <c r="U1268" t="s">
        <v>3267</v>
      </c>
      <c r="V1268" t="s">
        <v>3237</v>
      </c>
    </row>
    <row r="1269" spans="1:22" ht="22" customHeight="1" x14ac:dyDescent="0.3">
      <c r="A1269" s="5">
        <v>43357</v>
      </c>
      <c r="B1269" s="16" t="str">
        <f t="shared" si="69"/>
        <v>September, 2018</v>
      </c>
      <c r="C1269" s="16" t="str">
        <f t="shared" si="70"/>
        <v>September, 2018´</v>
      </c>
      <c r="D1269" s="6" t="s">
        <v>31</v>
      </c>
      <c r="E1269" s="11" t="s">
        <v>3319</v>
      </c>
      <c r="F1269" s="6" t="s">
        <v>32</v>
      </c>
      <c r="G1269" s="6" t="s">
        <v>131</v>
      </c>
      <c r="H1269" s="6" t="s">
        <v>210</v>
      </c>
      <c r="I1269" s="6" t="s">
        <v>45</v>
      </c>
      <c r="J1269" s="6" t="s">
        <v>34</v>
      </c>
      <c r="K1269" s="6" t="s">
        <v>145</v>
      </c>
      <c r="L1269" s="6" t="s">
        <v>1489</v>
      </c>
      <c r="M1269" s="7">
        <v>16200</v>
      </c>
      <c r="N1269" s="7">
        <v>16.2</v>
      </c>
      <c r="O1269" s="7">
        <v>355000</v>
      </c>
      <c r="P1269" t="str">
        <f>IF(ISNUMBER(SEARCH("BIORISK",L1269)),"Fertilizer",IF(ISNUMBER(SEARCH("DIFLUBENZURON",L1269)),"Diflubenzuron",IF(ISNUMBER(SEARCH("K-TIONIC",L1269)),"Fulvic Acids Fertilizers",IF(ISNUMBER(SEARCH("INICIATE",L1269)),"Fipronil",IF(ISNUMBER(SEARCH("FIPRONIL",L1269)),"Fipronil",IF(ISNUMBER(SEARCH("STAGE",L1269)),"Clomazone",IF(ISNUMBER(SEARCH("CLOMAZONE",L1269)),"Clomazone",IF(ISNUMBER(SEARCH("UNIMARK",L1269)),"Metribuzin",IF(ISNUMBER(SEARCH("RIBUZIN",L1269)),"Metribuzin",IF(ISNUMBER(SEARCH("UNITOP",L1269)),"Not Identified","FIX IT!"))))))))))</f>
        <v>Fipronil</v>
      </c>
      <c r="Q1269" t="s">
        <v>3261</v>
      </c>
      <c r="R1269" t="s">
        <v>3243</v>
      </c>
      <c r="S1269">
        <f t="shared" si="71"/>
        <v>21.913580246913579</v>
      </c>
      <c r="T1269" t="s">
        <v>3211</v>
      </c>
      <c r="U1269" t="s">
        <v>3270</v>
      </c>
      <c r="V1269" t="s">
        <v>3198</v>
      </c>
    </row>
    <row r="1270" spans="1:22" ht="22" customHeight="1" x14ac:dyDescent="0.3">
      <c r="A1270" s="2">
        <v>43356</v>
      </c>
      <c r="B1270" s="16" t="str">
        <f t="shared" si="69"/>
        <v>September, 2018</v>
      </c>
      <c r="C1270" s="16" t="str">
        <f t="shared" si="70"/>
        <v>September, 2018´</v>
      </c>
      <c r="D1270" s="3" t="s">
        <v>31</v>
      </c>
      <c r="E1270" s="11" t="s">
        <v>3319</v>
      </c>
      <c r="F1270" s="3" t="s">
        <v>32</v>
      </c>
      <c r="G1270" s="3" t="s">
        <v>131</v>
      </c>
      <c r="H1270" s="3" t="s">
        <v>210</v>
      </c>
      <c r="I1270" s="3" t="s">
        <v>45</v>
      </c>
      <c r="J1270" s="3" t="s">
        <v>34</v>
      </c>
      <c r="K1270" s="3" t="s">
        <v>145</v>
      </c>
      <c r="L1270" s="3" t="s">
        <v>1490</v>
      </c>
      <c r="M1270" s="4">
        <v>13752</v>
      </c>
      <c r="N1270" s="4">
        <v>13.75</v>
      </c>
      <c r="O1270" s="4">
        <v>301000</v>
      </c>
      <c r="P1270" t="str">
        <f>IF(ISNUMBER(SEARCH("THIRAM",L1270)),"Thiram",IF(ISNUMBER(SEARCH("TEBUCONAZOLE",L1270)),"Tebuconazole",IF(ISNUMBER(SEARCH("DIMETHYLAMINE",L1270)),"Dimethylamine",IF(ISNUMBER(SEARCH("TRINCA",L1270)),"Cyhalothrin",IF(ISNUMBER(SEARCH("CYHALOT",L1270)),"Cyhalothrin",IF(ISNUMBER(SEARCH("PICLORAM",L1270)),"Picloran",IF(ISNUMBER(SEARCH("PROPARGITE",L1270)),"Propargite",IF(ISNUMBER(SEARCH("OMEGA",L1270)),"Fertilizer",IF(ISNUMBER(SEARCH("ARTYS",L1270)),"Dimethylamine",IF(ISNUMBER(SEARCH("ORTHOCIDE",L1270)),"Captan","FIX IT!"))))))))))</f>
        <v>Cyhalothrin</v>
      </c>
      <c r="Q1270" t="s">
        <v>3248</v>
      </c>
      <c r="R1270" t="s">
        <v>3237</v>
      </c>
      <c r="S1270">
        <f t="shared" si="71"/>
        <v>21.887725421756837</v>
      </c>
      <c r="T1270" t="s">
        <v>3211</v>
      </c>
      <c r="U1270" t="s">
        <v>3270</v>
      </c>
      <c r="V1270" t="s">
        <v>3198</v>
      </c>
    </row>
    <row r="1271" spans="1:22" ht="22" customHeight="1" x14ac:dyDescent="0.3">
      <c r="A1271" s="5">
        <v>43355</v>
      </c>
      <c r="B1271" s="16" t="str">
        <f t="shared" si="69"/>
        <v>September, 2018</v>
      </c>
      <c r="C1271" s="16" t="str">
        <f t="shared" si="70"/>
        <v>September, 2018´</v>
      </c>
      <c r="D1271" s="6" t="s">
        <v>31</v>
      </c>
      <c r="E1271" s="11" t="s">
        <v>3319</v>
      </c>
      <c r="F1271" s="6" t="s">
        <v>32</v>
      </c>
      <c r="G1271" s="6" t="s">
        <v>185</v>
      </c>
      <c r="H1271" s="6" t="s">
        <v>122</v>
      </c>
      <c r="I1271" s="6" t="s">
        <v>45</v>
      </c>
      <c r="J1271" s="6" t="s">
        <v>34</v>
      </c>
      <c r="K1271" s="6" t="s">
        <v>187</v>
      </c>
      <c r="L1271" s="6" t="s">
        <v>1491</v>
      </c>
      <c r="M1271" s="7">
        <v>23100</v>
      </c>
      <c r="N1271" s="7">
        <v>23.1</v>
      </c>
      <c r="O1271" s="7">
        <v>179000</v>
      </c>
      <c r="P1271" t="s">
        <v>3245</v>
      </c>
      <c r="Q1271" t="str">
        <f>VLOOKUP(P1271,T:V,2,FALSE)</f>
        <v>Clorim</v>
      </c>
      <c r="R1271" t="str">
        <f>VLOOKUP(Q1271,U:W,2,FALSE)</f>
        <v>Herbicide</v>
      </c>
      <c r="S1271">
        <f t="shared" si="71"/>
        <v>7.7489177489177488</v>
      </c>
      <c r="T1271" t="s">
        <v>3212</v>
      </c>
      <c r="U1271" t="s">
        <v>3277</v>
      </c>
      <c r="V1271" t="s">
        <v>3198</v>
      </c>
    </row>
    <row r="1272" spans="1:22" ht="22" customHeight="1" x14ac:dyDescent="0.3">
      <c r="A1272" s="2">
        <v>43355</v>
      </c>
      <c r="B1272" s="16" t="str">
        <f t="shared" si="69"/>
        <v>September, 2018</v>
      </c>
      <c r="C1272" s="16" t="str">
        <f t="shared" si="70"/>
        <v>September, 2018´</v>
      </c>
      <c r="D1272" s="3" t="s">
        <v>31</v>
      </c>
      <c r="E1272" s="11" t="s">
        <v>3319</v>
      </c>
      <c r="F1272" s="3" t="s">
        <v>56</v>
      </c>
      <c r="G1272" s="3" t="s">
        <v>1492</v>
      </c>
      <c r="H1272" s="3" t="s">
        <v>122</v>
      </c>
      <c r="I1272" s="3" t="s">
        <v>45</v>
      </c>
      <c r="J1272" s="3" t="s">
        <v>34</v>
      </c>
      <c r="K1272" s="3" t="s">
        <v>143</v>
      </c>
      <c r="L1272" s="3" t="s">
        <v>1494</v>
      </c>
      <c r="M1272" s="4">
        <v>15900</v>
      </c>
      <c r="N1272" s="4">
        <v>15.9</v>
      </c>
      <c r="O1272" s="4">
        <v>85800</v>
      </c>
      <c r="P1272" t="str">
        <f>IF(ISNUMBER(SEARCH("BROWSER",L1272)),"Picloran",IF(ISNUMBER(SEARCH("NAVIGATOR",L1272)),"Picloran",IF(ISNUMBER(SEARCH("BIOZYME",L1272)),"Mineral Fertilizer",IF(ISNUMBER(SEARCH("K-FOL",L1272)),"Calcium Citrate",IF(ISNUMBER(SEARCH("FOLTRON",L1272)),"NPK Fertilizer",IF(ISNUMBER(SEARCH("CYHALOTHRI",L1272)),"Cyhalothrin",IF(ISNUMBER(SEARCH("ACEFATO",L1272)),"Acephate",IF(ISNUMBER(SEARCH("ACEPHATE",L1272)),"Acephate",IF(ISNUMBER(SEARCH("MICROTHIOL",L1272)),"Sulfur",IF(ISNUMBER(SEARCH("PROPICONAZOLE",L1272)),"Propiconazole",IF(ISNUMBER(SEARCH("METHOMYL",L1272)),"Methomyl",IF(ISNUMBER(SEARCH("IMIDACLOPRID",L1272)),"Imidacloprid",IF(ISNUMBER(SEARCH("ZONIC",L1272)),"Amicarbazone",IF(ISNUMBER(SEARCH("CRESCENDO",L1272)),"Triclopyr-Butyric",IF(ISNUMBER(SEARCH("IMAZETHAPYR",L1272)),"Imazethapyr",IF(ISNUMBER(SEARCH("TRICLOPYR",L1272)),"Triclopyr",IF(ISNUMBER(SEARCH("ISOPROPYLAMINE",L1272)),"Isopropylamine",IF(ISNUMBER(SEARCH("ABAMECTIM",L1272)),"Abamectin",IF(ISNUMBER(SEARCH("SPERTO",L1272)),"Bifenthrin","FIX IT!")))))))))))))))))))</f>
        <v>Methomyl</v>
      </c>
      <c r="Q1272" t="s">
        <v>3215</v>
      </c>
      <c r="R1272" t="s">
        <v>3243</v>
      </c>
      <c r="S1272">
        <f t="shared" si="71"/>
        <v>5.3962264150943398</v>
      </c>
      <c r="T1272" t="s">
        <v>3226</v>
      </c>
      <c r="U1272" t="s">
        <v>3261</v>
      </c>
      <c r="V1272" t="s">
        <v>3243</v>
      </c>
    </row>
    <row r="1273" spans="1:22" ht="22" customHeight="1" x14ac:dyDescent="0.3">
      <c r="A1273" s="5">
        <v>43355</v>
      </c>
      <c r="B1273" s="16" t="str">
        <f t="shared" si="69"/>
        <v>September, 2018</v>
      </c>
      <c r="C1273" s="16" t="str">
        <f t="shared" si="70"/>
        <v>September, 2018´</v>
      </c>
      <c r="D1273" s="6" t="s">
        <v>31</v>
      </c>
      <c r="E1273" s="11" t="s">
        <v>3319</v>
      </c>
      <c r="F1273" s="6" t="s">
        <v>32</v>
      </c>
      <c r="G1273" s="6" t="s">
        <v>185</v>
      </c>
      <c r="H1273" s="6" t="s">
        <v>122</v>
      </c>
      <c r="I1273" s="6" t="s">
        <v>45</v>
      </c>
      <c r="J1273" s="6" t="s">
        <v>34</v>
      </c>
      <c r="K1273" s="6" t="s">
        <v>187</v>
      </c>
      <c r="L1273" s="6" t="s">
        <v>1491</v>
      </c>
      <c r="M1273" s="7">
        <v>23100</v>
      </c>
      <c r="N1273" s="7">
        <v>23.1</v>
      </c>
      <c r="O1273" s="7">
        <v>179000</v>
      </c>
      <c r="P1273" t="s">
        <v>3245</v>
      </c>
      <c r="Q1273" t="s">
        <v>3244</v>
      </c>
      <c r="R1273" t="s">
        <v>3198</v>
      </c>
      <c r="S1273">
        <f t="shared" si="71"/>
        <v>7.7489177489177488</v>
      </c>
      <c r="T1273" t="s">
        <v>3293</v>
      </c>
      <c r="U1273" t="s">
        <v>3215</v>
      </c>
      <c r="V1273" t="s">
        <v>3242</v>
      </c>
    </row>
    <row r="1274" spans="1:22" ht="22" customHeight="1" x14ac:dyDescent="0.3">
      <c r="A1274" s="2">
        <v>43355</v>
      </c>
      <c r="B1274" s="16" t="str">
        <f t="shared" si="69"/>
        <v>September, 2018</v>
      </c>
      <c r="C1274" s="16" t="str">
        <f t="shared" si="70"/>
        <v>September, 2018´</v>
      </c>
      <c r="D1274" s="3" t="s">
        <v>31</v>
      </c>
      <c r="E1274" s="11" t="s">
        <v>3319</v>
      </c>
      <c r="F1274" s="3" t="s">
        <v>56</v>
      </c>
      <c r="G1274" s="3" t="s">
        <v>127</v>
      </c>
      <c r="H1274" s="3" t="s">
        <v>122</v>
      </c>
      <c r="I1274" s="3" t="s">
        <v>45</v>
      </c>
      <c r="J1274" s="3" t="s">
        <v>34</v>
      </c>
      <c r="K1274" s="3" t="s">
        <v>704</v>
      </c>
      <c r="L1274" s="3" t="s">
        <v>1436</v>
      </c>
      <c r="M1274" s="4">
        <v>10080</v>
      </c>
      <c r="N1274" s="4">
        <v>10.08</v>
      </c>
      <c r="O1274" s="4">
        <v>267000</v>
      </c>
      <c r="P1274" t="str">
        <f>IF(ISNUMBER(SEARCH("MEPIQUAT",L1274)),"Mepiquat",IF(ISNUMBER(SEARCH("BIFENTRI",L1274)),"Bifenthrin",IF(ISNUMBER(SEARCH("YHALOTHRIN",L1274)),"Cyhalothrin","FIX IT!")))</f>
        <v>Mepiquat</v>
      </c>
      <c r="Q1274" t="s">
        <v>3215</v>
      </c>
      <c r="R1274" t="s">
        <v>3216</v>
      </c>
      <c r="S1274">
        <f t="shared" si="71"/>
        <v>26.488095238095237</v>
      </c>
      <c r="T1274" t="s">
        <v>3226</v>
      </c>
      <c r="U1274" t="s">
        <v>3261</v>
      </c>
      <c r="V1274" t="s">
        <v>3243</v>
      </c>
    </row>
    <row r="1275" spans="1:22" ht="22" customHeight="1" x14ac:dyDescent="0.3">
      <c r="A1275" s="5">
        <v>43355</v>
      </c>
      <c r="B1275" s="16" t="str">
        <f t="shared" si="69"/>
        <v>September, 2018</v>
      </c>
      <c r="C1275" s="16" t="str">
        <f t="shared" si="70"/>
        <v>September, 2018´</v>
      </c>
      <c r="D1275" s="6" t="s">
        <v>31</v>
      </c>
      <c r="E1275" s="11" t="s">
        <v>3319</v>
      </c>
      <c r="F1275" s="6" t="s">
        <v>56</v>
      </c>
      <c r="G1275" s="6" t="s">
        <v>1149</v>
      </c>
      <c r="H1275" s="6" t="s">
        <v>122</v>
      </c>
      <c r="I1275" s="6" t="s">
        <v>45</v>
      </c>
      <c r="J1275" s="6" t="s">
        <v>34</v>
      </c>
      <c r="K1275" s="6" t="s">
        <v>145</v>
      </c>
      <c r="L1275" s="6" t="s">
        <v>1495</v>
      </c>
      <c r="M1275" s="7">
        <v>53719</v>
      </c>
      <c r="N1275" s="7">
        <v>53.72</v>
      </c>
      <c r="O1275" s="7">
        <v>483000</v>
      </c>
      <c r="P1275" t="str">
        <f>IF(ISNUMBER(SEARCH("BIORISK",L1275)),"Fertilizer",IF(ISNUMBER(SEARCH("DIFLUBENZURON",L1275)),"Diflubenzuron",IF(ISNUMBER(SEARCH("K-TIONIC",L1275)),"Fulvic Acids Fertilizers",IF(ISNUMBER(SEARCH("INICIATE",L1275)),"Fipronil",IF(ISNUMBER(SEARCH("FIPRONIL",L1275)),"Fipronil",IF(ISNUMBER(SEARCH("STAGE",L1275)),"Clomazone",IF(ISNUMBER(SEARCH("CLOMAZONE",L1275)),"Clomazone",IF(ISNUMBER(SEARCH("UNIMARK",L1275)),"Metribuzin",IF(ISNUMBER(SEARCH("RIBUZIN",L1275)),"Metribuzin",IF(ISNUMBER(SEARCH("UNITOP",L1275)),"Not Identified","FIX IT!"))))))))))</f>
        <v>Fipronil</v>
      </c>
      <c r="Q1275" t="s">
        <v>3261</v>
      </c>
      <c r="R1275" t="s">
        <v>3243</v>
      </c>
      <c r="S1275">
        <f t="shared" si="71"/>
        <v>8.991232152497254</v>
      </c>
      <c r="T1275" t="s">
        <v>3250</v>
      </c>
      <c r="U1275" t="s">
        <v>3248</v>
      </c>
      <c r="V1275" t="s">
        <v>3237</v>
      </c>
    </row>
    <row r="1276" spans="1:22" ht="22" customHeight="1" x14ac:dyDescent="0.3">
      <c r="A1276" s="2">
        <v>43355</v>
      </c>
      <c r="B1276" s="16" t="str">
        <f t="shared" si="69"/>
        <v>September, 2018</v>
      </c>
      <c r="C1276" s="16" t="str">
        <f t="shared" si="70"/>
        <v>September, 2018´</v>
      </c>
      <c r="D1276" s="3" t="s">
        <v>31</v>
      </c>
      <c r="E1276" s="11" t="s">
        <v>3319</v>
      </c>
      <c r="F1276" s="3" t="s">
        <v>56</v>
      </c>
      <c r="G1276" s="3" t="s">
        <v>385</v>
      </c>
      <c r="H1276" s="3" t="s">
        <v>122</v>
      </c>
      <c r="I1276" s="3" t="s">
        <v>45</v>
      </c>
      <c r="J1276" s="3" t="s">
        <v>34</v>
      </c>
      <c r="K1276" s="3" t="s">
        <v>388</v>
      </c>
      <c r="L1276" s="3" t="s">
        <v>1496</v>
      </c>
      <c r="M1276" s="4">
        <v>24120</v>
      </c>
      <c r="N1276" s="4">
        <v>24.12</v>
      </c>
      <c r="O1276" s="4">
        <v>981000</v>
      </c>
      <c r="P1276" t="s">
        <v>3212</v>
      </c>
      <c r="Q1276" t="s">
        <v>3277</v>
      </c>
      <c r="R1276" t="s">
        <v>3198</v>
      </c>
      <c r="S1276">
        <f t="shared" si="71"/>
        <v>40.671641791044777</v>
      </c>
      <c r="T1276" t="s">
        <v>3232</v>
      </c>
      <c r="U1276" t="s">
        <v>3254</v>
      </c>
      <c r="V1276" t="s">
        <v>3216</v>
      </c>
    </row>
    <row r="1277" spans="1:22" ht="22" customHeight="1" x14ac:dyDescent="0.3">
      <c r="A1277" s="5">
        <v>43355</v>
      </c>
      <c r="B1277" s="16" t="str">
        <f t="shared" si="69"/>
        <v>September, 2018</v>
      </c>
      <c r="C1277" s="16" t="str">
        <f t="shared" si="70"/>
        <v>September, 2018´</v>
      </c>
      <c r="D1277" s="6" t="s">
        <v>31</v>
      </c>
      <c r="E1277" s="11" t="s">
        <v>3319</v>
      </c>
      <c r="F1277" s="6" t="s">
        <v>56</v>
      </c>
      <c r="G1277" s="6" t="s">
        <v>127</v>
      </c>
      <c r="H1277" s="6" t="s">
        <v>122</v>
      </c>
      <c r="I1277" s="6" t="s">
        <v>45</v>
      </c>
      <c r="J1277" s="6" t="s">
        <v>34</v>
      </c>
      <c r="K1277" s="6" t="s">
        <v>704</v>
      </c>
      <c r="L1277" s="6" t="s">
        <v>1461</v>
      </c>
      <c r="M1277" s="7">
        <v>10080</v>
      </c>
      <c r="N1277" s="7">
        <v>10.08</v>
      </c>
      <c r="O1277" s="7">
        <v>267000</v>
      </c>
      <c r="P1277" t="s">
        <v>3260</v>
      </c>
      <c r="Q1277" t="s">
        <v>3215</v>
      </c>
      <c r="R1277" t="s">
        <v>3216</v>
      </c>
      <c r="S1277">
        <f t="shared" si="71"/>
        <v>26.488095238095237</v>
      </c>
      <c r="T1277" t="s">
        <v>3232</v>
      </c>
      <c r="U1277" t="s">
        <v>3254</v>
      </c>
      <c r="V1277" t="s">
        <v>3216</v>
      </c>
    </row>
    <row r="1278" spans="1:22" ht="22" customHeight="1" x14ac:dyDescent="0.3">
      <c r="A1278" s="2">
        <v>43355</v>
      </c>
      <c r="B1278" s="16" t="str">
        <f t="shared" si="69"/>
        <v>September, 2018</v>
      </c>
      <c r="C1278" s="16" t="str">
        <f t="shared" si="70"/>
        <v>September, 2018´</v>
      </c>
      <c r="D1278" s="3" t="s">
        <v>31</v>
      </c>
      <c r="E1278" s="11" t="s">
        <v>3319</v>
      </c>
      <c r="F1278" s="3" t="s">
        <v>32</v>
      </c>
      <c r="G1278" s="3" t="s">
        <v>185</v>
      </c>
      <c r="H1278" s="3" t="s">
        <v>122</v>
      </c>
      <c r="I1278" s="3" t="s">
        <v>45</v>
      </c>
      <c r="J1278" s="3" t="s">
        <v>34</v>
      </c>
      <c r="K1278" s="3" t="s">
        <v>187</v>
      </c>
      <c r="L1278" s="13" t="s">
        <v>1491</v>
      </c>
      <c r="M1278" s="4">
        <v>17010</v>
      </c>
      <c r="N1278" s="4">
        <v>17.010000000000002</v>
      </c>
      <c r="O1278" s="4">
        <v>132000</v>
      </c>
      <c r="P1278" t="s">
        <v>3245</v>
      </c>
      <c r="Q1278" t="s">
        <v>3244</v>
      </c>
      <c r="R1278" t="s">
        <v>3198</v>
      </c>
      <c r="S1278">
        <f t="shared" si="71"/>
        <v>7.7601410934744264</v>
      </c>
      <c r="T1278" t="s">
        <v>3260</v>
      </c>
      <c r="U1278" t="s">
        <v>3215</v>
      </c>
      <c r="V1278" t="s">
        <v>3216</v>
      </c>
    </row>
    <row r="1279" spans="1:22" ht="22" customHeight="1" x14ac:dyDescent="0.3">
      <c r="A1279" s="5">
        <v>43354</v>
      </c>
      <c r="B1279" s="16" t="str">
        <f t="shared" si="69"/>
        <v>September, 2018</v>
      </c>
      <c r="C1279" s="16" t="str">
        <f t="shared" si="70"/>
        <v>September, 2018´</v>
      </c>
      <c r="D1279" s="6" t="s">
        <v>31</v>
      </c>
      <c r="E1279" s="11" t="s">
        <v>3319</v>
      </c>
      <c r="F1279" s="6" t="s">
        <v>56</v>
      </c>
      <c r="G1279" s="6" t="s">
        <v>1497</v>
      </c>
      <c r="H1279" s="6" t="s">
        <v>474</v>
      </c>
      <c r="I1279" s="6" t="s">
        <v>45</v>
      </c>
      <c r="J1279" s="6" t="s">
        <v>34</v>
      </c>
      <c r="K1279" s="6" t="s">
        <v>187</v>
      </c>
      <c r="L1279" s="6" t="s">
        <v>1502</v>
      </c>
      <c r="M1279" s="7">
        <v>73320</v>
      </c>
      <c r="N1279" s="7">
        <v>73.319999999999993</v>
      </c>
      <c r="O1279" s="7">
        <v>635000</v>
      </c>
      <c r="P1279" t="str">
        <f>IF(ISNUMBER(SEARCH("GLIFOSATO",L1279)),"Glyphosate",IF(ISNUMBER(SEARCH("TRICLON",L1279)),"Triclopyr",IF(ISNUMBER(SEARCH("ABAMECTIN",L1279)),"Abamectin",IF(ISNUMBER(SEARCH("ANCOSAR",L1279)),"Sodium Hydrogen Methylarsonate",IF(ISNUMBER(SEARCH("PERITO",L1279)),"Acephate","FIX IT!")))))</f>
        <v>Sodium Hydrogen Methylarsonate</v>
      </c>
      <c r="Q1279" t="s">
        <v>3281</v>
      </c>
      <c r="R1279" t="s">
        <v>3198</v>
      </c>
      <c r="S1279">
        <f t="shared" si="71"/>
        <v>8.660665575559193</v>
      </c>
      <c r="T1279" t="s">
        <v>3205</v>
      </c>
      <c r="U1279" t="s">
        <v>3238</v>
      </c>
      <c r="V1279" t="s">
        <v>3225</v>
      </c>
    </row>
    <row r="1280" spans="1:22" ht="22" customHeight="1" x14ac:dyDescent="0.3">
      <c r="A1280" s="2">
        <v>43351</v>
      </c>
      <c r="B1280" s="16" t="str">
        <f t="shared" si="69"/>
        <v>September, 2018</v>
      </c>
      <c r="C1280" s="16" t="str">
        <f t="shared" si="70"/>
        <v>September, 2018´</v>
      </c>
      <c r="D1280" s="3" t="s">
        <v>31</v>
      </c>
      <c r="E1280" s="11" t="s">
        <v>3319</v>
      </c>
      <c r="F1280" s="3" t="s">
        <v>32</v>
      </c>
      <c r="G1280" s="3" t="s">
        <v>200</v>
      </c>
      <c r="H1280" s="3" t="s">
        <v>133</v>
      </c>
      <c r="I1280" s="3" t="s">
        <v>45</v>
      </c>
      <c r="J1280" s="3" t="s">
        <v>34</v>
      </c>
      <c r="K1280" s="3" t="s">
        <v>145</v>
      </c>
      <c r="L1280" s="3" t="s">
        <v>1505</v>
      </c>
      <c r="M1280" s="4">
        <v>19620</v>
      </c>
      <c r="N1280" s="4">
        <v>19.62</v>
      </c>
      <c r="O1280" s="4">
        <v>429000</v>
      </c>
      <c r="P1280" t="str">
        <f>IF(ISNUMBER(SEARCH("BROWSER",L1280)),"Picloran",IF(ISNUMBER(SEARCH("NAVIGATOR",L1280)),"Picloran",IF(ISNUMBER(SEARCH("BIOZYME",L1280)),"Mineral Fertilizer",IF(ISNUMBER(SEARCH("K-FOL",L1280)),"Calcium Citrate",IF(ISNUMBER(SEARCH("FOLTRON",L1280)),"NPK Fertilizer",IF(ISNUMBER(SEARCH("CYHALOTHRI",L1280)),"Cyhalothrin",IF(ISNUMBER(SEARCH("ACEFATO",L1280)),"Acephate",IF(ISNUMBER(SEARCH("ACEPHATE",L1280)),"Acephate",IF(ISNUMBER(SEARCH("MICROTHIOL",L1280)),"Sulfur",IF(ISNUMBER(SEARCH("PROPICONAZOLE",L1280)),"Propiconazole",IF(ISNUMBER(SEARCH("METHOMYL",L1280)),"Methomyl",IF(ISNUMBER(SEARCH("IMIDACLOPRID",L1280)),"Imidacloprid",IF(ISNUMBER(SEARCH("ZONIC",L1280)),"Amicarbazone",IF(ISNUMBER(SEARCH("CRESCENDO",L1280)),"Triclopyr-Butyric",IF(ISNUMBER(SEARCH("IMAZETHAPYR",L1280)),"Imazethapyr",IF(ISNUMBER(SEARCH("TRICLOPYR",L1280)),"Triclopyr",IF(ISNUMBER(SEARCH("ISOPROPYLAMINE",L1280)),"Isopropylamine",IF(ISNUMBER(SEARCH("ABAMECTIM",L1280)),"Abamectin",IF(ISNUMBER(SEARCH("SPERTO",L1280)),"Bifenthrin","FIX IT!")))))))))))))))))))</f>
        <v>Bifenthrin</v>
      </c>
      <c r="Q1280" t="s">
        <v>3238</v>
      </c>
      <c r="R1280" t="s">
        <v>3243</v>
      </c>
      <c r="S1280">
        <f t="shared" si="71"/>
        <v>21.865443425076453</v>
      </c>
      <c r="T1280" t="s">
        <v>3294</v>
      </c>
      <c r="U1280" t="s">
        <v>3215</v>
      </c>
      <c r="V1280" t="s">
        <v>3243</v>
      </c>
    </row>
    <row r="1281" spans="1:22" ht="22" customHeight="1" x14ac:dyDescent="0.3">
      <c r="A1281" s="5">
        <v>43351</v>
      </c>
      <c r="B1281" s="16" t="str">
        <f t="shared" si="69"/>
        <v>September, 2018</v>
      </c>
      <c r="C1281" s="16" t="str">
        <f t="shared" si="70"/>
        <v>September, 2018´</v>
      </c>
      <c r="D1281" s="6" t="s">
        <v>31</v>
      </c>
      <c r="E1281" s="11" t="s">
        <v>3319</v>
      </c>
      <c r="F1281" s="6" t="s">
        <v>32</v>
      </c>
      <c r="G1281" s="6" t="s">
        <v>903</v>
      </c>
      <c r="H1281" s="6" t="s">
        <v>133</v>
      </c>
      <c r="I1281" s="6" t="s">
        <v>45</v>
      </c>
      <c r="J1281" s="6" t="s">
        <v>34</v>
      </c>
      <c r="K1281" s="6" t="s">
        <v>105</v>
      </c>
      <c r="L1281" s="6" t="s">
        <v>1506</v>
      </c>
      <c r="M1281" s="7">
        <v>46670</v>
      </c>
      <c r="N1281" s="7">
        <v>46.67</v>
      </c>
      <c r="O1281" s="7">
        <v>594000</v>
      </c>
      <c r="P1281" t="str">
        <f>IF(ISNUMBER(SEARCH("BROWSER",L1281)),"Picloran",IF(ISNUMBER(SEARCH("NAVIGATOR",L1281)),"Picloran",IF(ISNUMBER(SEARCH("BIOZYME",L1281)),"Mineral Fertilizer",IF(ISNUMBER(SEARCH("K-FOL",L1281)),"Calcium Citrate",IF(ISNUMBER(SEARCH("FOLTRON",L1281)),"NPK Fertilizer",IF(ISNUMBER(SEARCH("CYHALOTHRI",L1281)),"Cyhalothrin",IF(ISNUMBER(SEARCH("ACEFATO",L1281)),"Acephate",IF(ISNUMBER(SEARCH("ACEPHATE",L1281)),"Acephate",IF(ISNUMBER(SEARCH("MICROTHIOL",L1281)),"Sulfur",IF(ISNUMBER(SEARCH("PROPICONAZOLE",L1281)),"Propiconazole",IF(ISNUMBER(SEARCH("METHOMYL",L1281)),"Methomyl",IF(ISNUMBER(SEARCH("IMIDACLOPRID",L1281)),"Imidacloprid",IF(ISNUMBER(SEARCH("ZONIC",L1281)),"Amicarbazone",IF(ISNUMBER(SEARCH("CRESCENDO",L1281)),"Triclopyr-Butyric",IF(ISNUMBER(SEARCH("IMAZETHAPYR",L1281)),"Imazethapyr",IF(ISNUMBER(SEARCH("TRICLOPYR",L1281)),"Triclopyr",IF(ISNUMBER(SEARCH("ISOPROPYLAMINE",L1281)),"Isopropylamine",IF(ISNUMBER(SEARCH("ABAMECTIM",L1281)),"Abamectin",IF(ISNUMBER(SEARCH("SPERTO",L1281)),"Bifenthrin","FIX IT!")))))))))))))))))))</f>
        <v>Sulfur</v>
      </c>
      <c r="Q1281" t="s">
        <v>3279</v>
      </c>
      <c r="R1281" t="s">
        <v>3216</v>
      </c>
      <c r="S1281">
        <f t="shared" si="71"/>
        <v>12.727662309835011</v>
      </c>
      <c r="T1281" t="s">
        <v>3200</v>
      </c>
      <c r="U1281" t="s">
        <v>3234</v>
      </c>
      <c r="V1281" t="s">
        <v>3225</v>
      </c>
    </row>
    <row r="1282" spans="1:22" ht="22" customHeight="1" x14ac:dyDescent="0.3">
      <c r="A1282" s="2">
        <v>43351</v>
      </c>
      <c r="B1282" s="16" t="str">
        <f t="shared" si="69"/>
        <v>September, 2018</v>
      </c>
      <c r="C1282" s="16" t="str">
        <f t="shared" si="70"/>
        <v>September, 2018´</v>
      </c>
      <c r="D1282" s="3" t="s">
        <v>107</v>
      </c>
      <c r="E1282" s="11" t="s">
        <v>3319</v>
      </c>
      <c r="F1282" s="3" t="s">
        <v>32</v>
      </c>
      <c r="G1282" s="3" t="s">
        <v>108</v>
      </c>
      <c r="H1282" s="3" t="s">
        <v>133</v>
      </c>
      <c r="I1282" s="3" t="s">
        <v>45</v>
      </c>
      <c r="J1282" s="3" t="s">
        <v>34</v>
      </c>
      <c r="K1282" s="3" t="s">
        <v>187</v>
      </c>
      <c r="L1282" s="3" t="s">
        <v>1507</v>
      </c>
      <c r="M1282" s="4">
        <v>20180</v>
      </c>
      <c r="N1282" s="4">
        <v>20.18</v>
      </c>
      <c r="O1282" s="4">
        <v>133000</v>
      </c>
      <c r="P1282" t="str">
        <f>IF(ISNUMBER(SEARCH("BIORISK",L1282)),"Fertilizer",IF(ISNUMBER(SEARCH("DIFLUBENZURON",L1282)),"Diflubenzuron",IF(ISNUMBER(SEARCH("K-TIONIC",L1282)),"Fulvic Acids Fertilizers",IF(ISNUMBER(SEARCH("INICIATE",L1282)),"Fipronil",IF(ISNUMBER(SEARCH("FIPRONIL",L1282)),"Fipronil",IF(ISNUMBER(SEARCH("STAGE",L1282)),"Clomazone",IF(ISNUMBER(SEARCH("CLOMAZONE",L1282)),"Clomazone",IF(ISNUMBER(SEARCH("UNIMARK",L1282)),"Metribuzin",IF(ISNUMBER(SEARCH("RIBUZIN",L1282)),"Metribuzin",IF(ISNUMBER(SEARCH("UNITOP",L1282)),"Not Identified","FIX IT!"))))))))))</f>
        <v>Clomazone</v>
      </c>
      <c r="Q1282" t="s">
        <v>3246</v>
      </c>
      <c r="R1282" t="s">
        <v>3198</v>
      </c>
      <c r="S1282">
        <f t="shared" si="71"/>
        <v>6.5906838453914771</v>
      </c>
      <c r="T1282" t="s">
        <v>3252</v>
      </c>
      <c r="U1282" t="s">
        <v>3287</v>
      </c>
      <c r="V1282" t="s">
        <v>3243</v>
      </c>
    </row>
    <row r="1283" spans="1:22" ht="22" customHeight="1" x14ac:dyDescent="0.3">
      <c r="A1283" s="5">
        <v>43351</v>
      </c>
      <c r="B1283" s="16" t="str">
        <f t="shared" ref="B1283:B1346" si="72">TEXT(A1283, "MMMM, YYYY")</f>
        <v>September, 2018</v>
      </c>
      <c r="C1283" s="16" t="str">
        <f t="shared" ref="C1283:C1346" si="73">B1283&amp;"´"</f>
        <v>September, 2018´</v>
      </c>
      <c r="D1283" s="6" t="s">
        <v>31</v>
      </c>
      <c r="E1283" s="11" t="s">
        <v>3319</v>
      </c>
      <c r="F1283" s="6" t="s">
        <v>56</v>
      </c>
      <c r="G1283" s="6" t="s">
        <v>903</v>
      </c>
      <c r="H1283" s="6" t="s">
        <v>113</v>
      </c>
      <c r="I1283" s="6" t="s">
        <v>45</v>
      </c>
      <c r="J1283" s="6" t="s">
        <v>34</v>
      </c>
      <c r="K1283" s="6" t="s">
        <v>203</v>
      </c>
      <c r="L1283" s="6" t="s">
        <v>1508</v>
      </c>
      <c r="M1283" s="7">
        <v>90200</v>
      </c>
      <c r="N1283" s="7">
        <v>90.2</v>
      </c>
      <c r="O1283" s="7">
        <v>1974000</v>
      </c>
      <c r="P1283" t="str">
        <f>IF(ISNUMBER(SEARCH("BROWSER",L1283)),"Picloran",IF(ISNUMBER(SEARCH("NAVIGATOR",L1283)),"Picloran",IF(ISNUMBER(SEARCH("BIOZYME",L1283)),"Mineral Fertilizer",IF(ISNUMBER(SEARCH("K-FOL",L1283)),"Calcium Citrate",IF(ISNUMBER(SEARCH("FOLTRON",L1283)),"NPK Fertilizer",IF(ISNUMBER(SEARCH("CYHALOTHRI",L1283)),"Cyhalothrin",IF(ISNUMBER(SEARCH("ACEFATO",L1283)),"Acephate",IF(ISNUMBER(SEARCH("ACEPHATE",L1283)),"Acephate",IF(ISNUMBER(SEARCH("MICROTHIOL",L1283)),"Sulfur",IF(ISNUMBER(SEARCH("PROPICONAZOLE",L1283)),"Propiconazole",IF(ISNUMBER(SEARCH("METHOMYL",L1283)),"Methomyl",IF(ISNUMBER(SEARCH("IMIDACLOPRID",L1283)),"Imidacloprid",IF(ISNUMBER(SEARCH("ZONIC",L1283)),"Amicarbazone",IF(ISNUMBER(SEARCH("CRESCENDO",L1283)),"Triclopyr-Butyric",IF(ISNUMBER(SEARCH("IMAZETHAPYR",L1283)),"Imazethapyr",IF(ISNUMBER(SEARCH("TRICLOPYR",L1283)),"Triclopyr",IF(ISNUMBER(SEARCH("ISOPROPYLAMINE",L1283)),"Isopropylamine",IF(ISNUMBER(SEARCH("ABAMECTIM",L1283)),"Abamectin",IF(ISNUMBER(SEARCH("SPERTO",L1283)),"Bifenthrin","FIX IT!")))))))))))))))))))</f>
        <v>Acephate</v>
      </c>
      <c r="Q1283" t="s">
        <v>3230</v>
      </c>
      <c r="R1283" t="s">
        <v>3243</v>
      </c>
      <c r="S1283">
        <f t="shared" ref="S1283:S1346" si="74">O1283/M1283</f>
        <v>21.884700665188468</v>
      </c>
      <c r="T1283" t="s">
        <v>3200</v>
      </c>
      <c r="U1283" t="s">
        <v>3234</v>
      </c>
      <c r="V1283" t="s">
        <v>3225</v>
      </c>
    </row>
    <row r="1284" spans="1:22" ht="22" customHeight="1" x14ac:dyDescent="0.3">
      <c r="A1284" s="2">
        <v>43351</v>
      </c>
      <c r="B1284" s="16" t="str">
        <f t="shared" si="72"/>
        <v>September, 2018</v>
      </c>
      <c r="C1284" s="16" t="str">
        <f t="shared" si="73"/>
        <v>September, 2018´</v>
      </c>
      <c r="D1284" s="3" t="s">
        <v>31</v>
      </c>
      <c r="E1284" s="11" t="s">
        <v>3319</v>
      </c>
      <c r="F1284" s="3" t="s">
        <v>32</v>
      </c>
      <c r="G1284" s="3" t="s">
        <v>903</v>
      </c>
      <c r="H1284" s="3" t="s">
        <v>113</v>
      </c>
      <c r="I1284" s="3" t="s">
        <v>45</v>
      </c>
      <c r="J1284" s="3" t="s">
        <v>34</v>
      </c>
      <c r="K1284" s="3" t="s">
        <v>105</v>
      </c>
      <c r="L1284" s="3" t="s">
        <v>1509</v>
      </c>
      <c r="M1284" s="4">
        <v>46820</v>
      </c>
      <c r="N1284" s="4">
        <v>46.82</v>
      </c>
      <c r="O1284" s="4">
        <v>596000</v>
      </c>
      <c r="P1284" t="str">
        <f>IF(ISNUMBER(SEARCH("BROWSER",L1284)),"Picloran",IF(ISNUMBER(SEARCH("NAVIGATOR",L1284)),"Picloran",IF(ISNUMBER(SEARCH("BIOZYME",L1284)),"Mineral Fertilizer",IF(ISNUMBER(SEARCH("K-FOL",L1284)),"Calcium Citrate",IF(ISNUMBER(SEARCH("FOLTRON",L1284)),"NPK Fertilizer",IF(ISNUMBER(SEARCH("CYHALOTHRI",L1284)),"Cyhalothrin",IF(ISNUMBER(SEARCH("ACEFATO",L1284)),"Acephate",IF(ISNUMBER(SEARCH("ACEPHATE",L1284)),"Acephate",IF(ISNUMBER(SEARCH("MICROTHIOL",L1284)),"Sulfur",IF(ISNUMBER(SEARCH("PROPICONAZOLE",L1284)),"Propiconazole",IF(ISNUMBER(SEARCH("METHOMYL",L1284)),"Methomyl",IF(ISNUMBER(SEARCH("IMIDACLOPRID",L1284)),"Imidacloprid",IF(ISNUMBER(SEARCH("ZONIC",L1284)),"Amicarbazone",IF(ISNUMBER(SEARCH("CRESCENDO",L1284)),"Triclopyr-Butyric",IF(ISNUMBER(SEARCH("IMAZETHAPYR",L1284)),"Imazethapyr",IF(ISNUMBER(SEARCH("TRICLOPYR",L1284)),"Triclopyr",IF(ISNUMBER(SEARCH("ISOPROPYLAMINE",L1284)),"Isopropylamine",IF(ISNUMBER(SEARCH("ABAMECTIM",L1284)),"Abamectin",IF(ISNUMBER(SEARCH("SPERTO",L1284)),"Bifenthrin","FIX IT!")))))))))))))))))))</f>
        <v>Sulfur</v>
      </c>
      <c r="Q1284" t="s">
        <v>3279</v>
      </c>
      <c r="R1284" t="s">
        <v>3216</v>
      </c>
      <c r="S1284">
        <f t="shared" si="74"/>
        <v>12.729602733874412</v>
      </c>
      <c r="T1284" t="s">
        <v>3250</v>
      </c>
      <c r="U1284" t="s">
        <v>3248</v>
      </c>
      <c r="V1284" t="s">
        <v>3237</v>
      </c>
    </row>
    <row r="1285" spans="1:22" ht="22" customHeight="1" x14ac:dyDescent="0.3">
      <c r="A1285" s="5">
        <v>43351</v>
      </c>
      <c r="B1285" s="16" t="str">
        <f t="shared" si="72"/>
        <v>September, 2018</v>
      </c>
      <c r="C1285" s="16" t="str">
        <f t="shared" si="73"/>
        <v>September, 2018´</v>
      </c>
      <c r="D1285" s="6" t="s">
        <v>31</v>
      </c>
      <c r="E1285" s="11" t="s">
        <v>3319</v>
      </c>
      <c r="F1285" s="6" t="s">
        <v>56</v>
      </c>
      <c r="G1285" s="6" t="s">
        <v>903</v>
      </c>
      <c r="H1285" s="6" t="s">
        <v>133</v>
      </c>
      <c r="I1285" s="6" t="s">
        <v>45</v>
      </c>
      <c r="J1285" s="6" t="s">
        <v>34</v>
      </c>
      <c r="K1285" s="6" t="s">
        <v>95</v>
      </c>
      <c r="L1285" s="6" t="s">
        <v>1510</v>
      </c>
      <c r="M1285" s="7">
        <v>241980</v>
      </c>
      <c r="N1285" s="7">
        <v>241.98</v>
      </c>
      <c r="O1285" s="7">
        <v>797000</v>
      </c>
      <c r="P1285" t="s">
        <v>3206</v>
      </c>
      <c r="Q1285" t="s">
        <v>3231</v>
      </c>
      <c r="R1285" t="s">
        <v>3242</v>
      </c>
      <c r="S1285">
        <f t="shared" si="74"/>
        <v>3.2936606331101745</v>
      </c>
      <c r="T1285" t="s">
        <v>3250</v>
      </c>
      <c r="U1285" t="s">
        <v>3248</v>
      </c>
      <c r="V1285" t="s">
        <v>3237</v>
      </c>
    </row>
    <row r="1286" spans="1:22" ht="22" customHeight="1" x14ac:dyDescent="0.3">
      <c r="A1286" s="2">
        <v>43351</v>
      </c>
      <c r="B1286" s="16" t="str">
        <f t="shared" si="72"/>
        <v>September, 2018</v>
      </c>
      <c r="C1286" s="16" t="str">
        <f t="shared" si="73"/>
        <v>September, 2018´</v>
      </c>
      <c r="D1286" s="3" t="s">
        <v>31</v>
      </c>
      <c r="E1286" s="11" t="s">
        <v>3319</v>
      </c>
      <c r="F1286" s="3" t="s">
        <v>32</v>
      </c>
      <c r="G1286" s="3" t="s">
        <v>903</v>
      </c>
      <c r="H1286" s="3" t="s">
        <v>133</v>
      </c>
      <c r="I1286" s="3" t="s">
        <v>45</v>
      </c>
      <c r="J1286" s="3" t="s">
        <v>34</v>
      </c>
      <c r="K1286" s="3" t="s">
        <v>203</v>
      </c>
      <c r="L1286" s="3" t="s">
        <v>1511</v>
      </c>
      <c r="M1286" s="4">
        <v>180700</v>
      </c>
      <c r="N1286" s="4">
        <v>180.7</v>
      </c>
      <c r="O1286" s="4">
        <v>3954000</v>
      </c>
      <c r="P1286" t="str">
        <f>IF(ISNUMBER(SEARCH("BROWSER",L1286)),"Picloran",IF(ISNUMBER(SEARCH("NAVIGATOR",L1286)),"Picloran",IF(ISNUMBER(SEARCH("BIOZYME",L1286)),"Mineral Fertilizer",IF(ISNUMBER(SEARCH("K-FOL",L1286)),"Calcium Citrate",IF(ISNUMBER(SEARCH("FOLTRON",L1286)),"NPK Fertilizer",IF(ISNUMBER(SEARCH("CYHALOTHRI",L1286)),"Cyhalothrin",IF(ISNUMBER(SEARCH("ACEFATO",L1286)),"Acephate",IF(ISNUMBER(SEARCH("ACEPHATE",L1286)),"Acephate",IF(ISNUMBER(SEARCH("MICROTHIOL",L1286)),"Sulfur",IF(ISNUMBER(SEARCH("PROPICONAZOLE",L1286)),"Propiconazole",IF(ISNUMBER(SEARCH("METHOMYL",L1286)),"Methomyl",IF(ISNUMBER(SEARCH("IMIDACLOPRID",L1286)),"Imidacloprid",IF(ISNUMBER(SEARCH("ZONIC",L1286)),"Amicarbazone",IF(ISNUMBER(SEARCH("CRESCENDO",L1286)),"Triclopyr-Butyric",IF(ISNUMBER(SEARCH("IMAZETHAPYR",L1286)),"Imazethapyr",IF(ISNUMBER(SEARCH("TRICLOPYR",L1286)),"Triclopyr",IF(ISNUMBER(SEARCH("ISOPROPYLAMINE",L1286)),"Isopropylamine",IF(ISNUMBER(SEARCH("ABAMECTIM",L1286)),"Abamectin",IF(ISNUMBER(SEARCH("SPERTO",L1286)),"Bifenthrin","FIX IT!")))))))))))))))))))</f>
        <v>Acephate</v>
      </c>
      <c r="Q1286" t="s">
        <v>3230</v>
      </c>
      <c r="R1286" t="s">
        <v>3243</v>
      </c>
      <c r="S1286">
        <f t="shared" si="74"/>
        <v>21.881571665744328</v>
      </c>
      <c r="T1286" t="s">
        <v>3222</v>
      </c>
      <c r="U1286" t="s">
        <v>3215</v>
      </c>
      <c r="V1286" t="s">
        <v>3225</v>
      </c>
    </row>
    <row r="1287" spans="1:22" ht="22" customHeight="1" x14ac:dyDescent="0.3">
      <c r="A1287" s="5">
        <v>43351</v>
      </c>
      <c r="B1287" s="16" t="str">
        <f t="shared" si="72"/>
        <v>September, 2018</v>
      </c>
      <c r="C1287" s="16" t="str">
        <f t="shared" si="73"/>
        <v>September, 2018´</v>
      </c>
      <c r="D1287" s="6" t="s">
        <v>107</v>
      </c>
      <c r="E1287" s="11" t="s">
        <v>3319</v>
      </c>
      <c r="F1287" s="6" t="s">
        <v>32</v>
      </c>
      <c r="G1287" s="6" t="s">
        <v>108</v>
      </c>
      <c r="H1287" s="6" t="s">
        <v>133</v>
      </c>
      <c r="I1287" s="6" t="s">
        <v>45</v>
      </c>
      <c r="J1287" s="6" t="s">
        <v>34</v>
      </c>
      <c r="K1287" s="6" t="s">
        <v>187</v>
      </c>
      <c r="L1287" s="6" t="s">
        <v>1512</v>
      </c>
      <c r="M1287" s="7">
        <v>20180</v>
      </c>
      <c r="N1287" s="7">
        <v>20.18</v>
      </c>
      <c r="O1287" s="7">
        <v>133000</v>
      </c>
      <c r="P1287" t="str">
        <f>IF(ISNUMBER(SEARCH("BIORISK",L1287)),"Fertilizer",IF(ISNUMBER(SEARCH("DIFLUBENZURON",L1287)),"Diflubenzuron",IF(ISNUMBER(SEARCH("K-TIONIC",L1287)),"Fulvic Acids Fertilizers",IF(ISNUMBER(SEARCH("INICIATE",L1287)),"Fipronil",IF(ISNUMBER(SEARCH("FIPRONIL",L1287)),"Fipronil",IF(ISNUMBER(SEARCH("STAGE",L1287)),"Clomazone",IF(ISNUMBER(SEARCH("CLOMAZONE",L1287)),"Clomazone",IF(ISNUMBER(SEARCH("UNIMARK",L1287)),"Metribuzin",IF(ISNUMBER(SEARCH("RIBUZIN",L1287)),"Metribuzin",IF(ISNUMBER(SEARCH("UNITOP",L1287)),"Not Identified","FIX IT!"))))))))))</f>
        <v>Clomazone</v>
      </c>
      <c r="Q1287" t="s">
        <v>3246</v>
      </c>
      <c r="R1287" t="s">
        <v>3198</v>
      </c>
      <c r="S1287">
        <f t="shared" si="74"/>
        <v>6.5906838453914771</v>
      </c>
      <c r="T1287" t="s">
        <v>3222</v>
      </c>
      <c r="U1287" t="s">
        <v>3215</v>
      </c>
      <c r="V1287" t="s">
        <v>3225</v>
      </c>
    </row>
    <row r="1288" spans="1:22" ht="22" customHeight="1" x14ac:dyDescent="0.3">
      <c r="A1288" s="2">
        <v>43351</v>
      </c>
      <c r="B1288" s="16" t="str">
        <f t="shared" si="72"/>
        <v>September, 2018</v>
      </c>
      <c r="C1288" s="16" t="str">
        <f t="shared" si="73"/>
        <v>September, 2018´</v>
      </c>
      <c r="D1288" s="3" t="s">
        <v>107</v>
      </c>
      <c r="E1288" s="11" t="s">
        <v>3319</v>
      </c>
      <c r="F1288" s="3" t="s">
        <v>32</v>
      </c>
      <c r="G1288" s="3" t="s">
        <v>108</v>
      </c>
      <c r="H1288" s="3" t="s">
        <v>133</v>
      </c>
      <c r="I1288" s="3" t="s">
        <v>45</v>
      </c>
      <c r="J1288" s="3" t="s">
        <v>34</v>
      </c>
      <c r="K1288" s="3" t="s">
        <v>934</v>
      </c>
      <c r="L1288" s="3" t="s">
        <v>1513</v>
      </c>
      <c r="M1288" s="4">
        <v>41880</v>
      </c>
      <c r="N1288" s="4">
        <v>41.88</v>
      </c>
      <c r="O1288" s="4">
        <v>276000</v>
      </c>
      <c r="P1288" t="str">
        <f>IF(ISNUMBER(SEARCH("TRICLON",L1286)),"Triclopyr",IF(ISNUMBER(SEARCH("ABAMECTIN",L1286)),"Abamectin",IF(ISNUMBER(SEARCH("PERITO",L1286)),"Acephate",IF(ISNUMBER(SEARCH("GLUFOSINAT",L1286)),"Gluphosinate",IF(ISNUMBER(SEARCH("FIPRONIL",L1286)),"Fipronil",IF(ISNUMBER(SEARCH("ZARTAN",L1286)),"Metsulfuron-methyl",IF(ISNUMBER(SEARCH("DIFLUBENZURON",L1286)),"Diflubenzuron",IF(ISNUMBER(SEARCH("INICIATE",L1286)),"Fipronil",IF(ISNUMBER(SEARCH("STAGE",L1286)),"Clomazone",IF(ISNUMBER(SEARCH("CLOMAZON",L1286)),"Clomazone",IF(ISNUMBER(SEARCH("UNIMARK",L1286)),"Metribuzim",IF(ISNUMBER(SEARCH("ANCOSAR",L1286)),"Sodium hydrogen Methylarsonate","FIX IT!"))))))))))))</f>
        <v>Acephate</v>
      </c>
      <c r="Q1288" t="s">
        <v>3230</v>
      </c>
      <c r="R1288" t="s">
        <v>3243</v>
      </c>
      <c r="S1288">
        <f t="shared" si="74"/>
        <v>6.5902578796561606</v>
      </c>
      <c r="T1288" t="s">
        <v>3222</v>
      </c>
      <c r="U1288" t="s">
        <v>3215</v>
      </c>
      <c r="V1288" t="s">
        <v>3225</v>
      </c>
    </row>
    <row r="1289" spans="1:22" ht="22" customHeight="1" x14ac:dyDescent="0.3">
      <c r="A1289" s="5">
        <v>43351</v>
      </c>
      <c r="B1289" s="16" t="str">
        <f t="shared" si="72"/>
        <v>September, 2018</v>
      </c>
      <c r="C1289" s="16" t="str">
        <f t="shared" si="73"/>
        <v>September, 2018´</v>
      </c>
      <c r="D1289" s="6" t="s">
        <v>107</v>
      </c>
      <c r="E1289" s="11" t="s">
        <v>3319</v>
      </c>
      <c r="F1289" s="6" t="s">
        <v>32</v>
      </c>
      <c r="G1289" s="6" t="s">
        <v>108</v>
      </c>
      <c r="H1289" s="6" t="s">
        <v>133</v>
      </c>
      <c r="I1289" s="6" t="s">
        <v>45</v>
      </c>
      <c r="J1289" s="6" t="s">
        <v>34</v>
      </c>
      <c r="K1289" s="6" t="s">
        <v>934</v>
      </c>
      <c r="L1289" s="6" t="s">
        <v>1514</v>
      </c>
      <c r="M1289" s="7">
        <v>83460</v>
      </c>
      <c r="N1289" s="7">
        <v>83.46</v>
      </c>
      <c r="O1289" s="7">
        <v>551000</v>
      </c>
      <c r="P1289" t="str">
        <f>IF(ISNUMBER(SEARCH("TRICLON",L1287)),"Triclopyr",IF(ISNUMBER(SEARCH("ABAMECTIN",L1287)),"Abamectin",IF(ISNUMBER(SEARCH("PERITO",L1287)),"Acephate",IF(ISNUMBER(SEARCH("GLUFOSINAT",L1287)),"Gluphosinate",IF(ISNUMBER(SEARCH("FIPRONIL",L1287)),"Fipronil",IF(ISNUMBER(SEARCH("ZARTAN",L1287)),"Metsulfuron-methyl",IF(ISNUMBER(SEARCH("DIFLUBENZURON",L1287)),"Diflubenzuron",IF(ISNUMBER(SEARCH("INICIATE",L1287)),"Fipronil",IF(ISNUMBER(SEARCH("STAGE",L1287)),"Clomazone",IF(ISNUMBER(SEARCH("CLOMAZON",L1287)),"Clomazone",IF(ISNUMBER(SEARCH("UNIMARK",L1287)),"Metribuzim",IF(ISNUMBER(SEARCH("ANCOSAR",L1287)),"Sodium hydrogen Methylarsonate","FIX IT!"))))))))))))</f>
        <v>Clomazone</v>
      </c>
      <c r="Q1289" t="s">
        <v>3246</v>
      </c>
      <c r="R1289" t="s">
        <v>3198</v>
      </c>
      <c r="S1289">
        <f t="shared" si="74"/>
        <v>6.6019650131799663</v>
      </c>
      <c r="T1289" t="s">
        <v>3222</v>
      </c>
      <c r="U1289" t="s">
        <v>3215</v>
      </c>
      <c r="V1289" t="s">
        <v>3225</v>
      </c>
    </row>
    <row r="1290" spans="1:22" ht="22" customHeight="1" x14ac:dyDescent="0.3">
      <c r="A1290" s="2">
        <v>43351</v>
      </c>
      <c r="B1290" s="16" t="str">
        <f t="shared" si="72"/>
        <v>September, 2018</v>
      </c>
      <c r="C1290" s="16" t="str">
        <f t="shared" si="73"/>
        <v>September, 2018´</v>
      </c>
      <c r="D1290" s="3" t="s">
        <v>31</v>
      </c>
      <c r="E1290" s="11" t="s">
        <v>3319</v>
      </c>
      <c r="F1290" s="3" t="s">
        <v>32</v>
      </c>
      <c r="G1290" s="3" t="s">
        <v>903</v>
      </c>
      <c r="H1290" s="3" t="s">
        <v>113</v>
      </c>
      <c r="I1290" s="3" t="s">
        <v>45</v>
      </c>
      <c r="J1290" s="3" t="s">
        <v>34</v>
      </c>
      <c r="K1290" s="3" t="s">
        <v>203</v>
      </c>
      <c r="L1290" s="3" t="s">
        <v>1515</v>
      </c>
      <c r="M1290" s="4">
        <v>22650</v>
      </c>
      <c r="N1290" s="4">
        <v>22.65</v>
      </c>
      <c r="O1290" s="4">
        <v>496000</v>
      </c>
      <c r="P1290" t="str">
        <f>IF(ISNUMBER(SEARCH("BROWSER",L1290)),"Picloran",IF(ISNUMBER(SEARCH("NAVIGATOR",L1290)),"Picloran",IF(ISNUMBER(SEARCH("BIOZYME",L1290)),"Mineral Fertilizer",IF(ISNUMBER(SEARCH("K-FOL",L1290)),"Calcium Citrate",IF(ISNUMBER(SEARCH("FOLTRON",L1290)),"NPK Fertilizer",IF(ISNUMBER(SEARCH("CYHALOTHRI",L1290)),"Cyhalothrin",IF(ISNUMBER(SEARCH("ACEFATO",L1290)),"Acephate",IF(ISNUMBER(SEARCH("ACEPHATE",L1290)),"Acephate",IF(ISNUMBER(SEARCH("MICROTHIOL",L1290)),"Sulfur",IF(ISNUMBER(SEARCH("PROPICONAZOLE",L1290)),"Propiconazole",IF(ISNUMBER(SEARCH("METHOMYL",L1290)),"Methomyl",IF(ISNUMBER(SEARCH("IMIDACLOPRID",L1290)),"Imidacloprid",IF(ISNUMBER(SEARCH("ZONIC",L1290)),"Amicarbazone",IF(ISNUMBER(SEARCH("CRESCENDO",L1290)),"Triclopyr-Butyric",IF(ISNUMBER(SEARCH("IMAZETHAPYR",L1290)),"Imazethapyr",IF(ISNUMBER(SEARCH("TRICLOPYR",L1290)),"Triclopyr",IF(ISNUMBER(SEARCH("ISOPROPYLAMINE",L1290)),"Isopropylamine",IF(ISNUMBER(SEARCH("ABAMECTIM",L1290)),"Abamectin",IF(ISNUMBER(SEARCH("SPERTO",L1290)),"Bifenthrin","FIX IT!")))))))))))))))))))</f>
        <v>Acephate</v>
      </c>
      <c r="Q1290" t="s">
        <v>3230</v>
      </c>
      <c r="R1290" t="s">
        <v>3243</v>
      </c>
      <c r="S1290">
        <f t="shared" si="74"/>
        <v>21.898454746136867</v>
      </c>
      <c r="T1290" t="s">
        <v>3273</v>
      </c>
      <c r="U1290" t="s">
        <v>3274</v>
      </c>
      <c r="V1290" t="s">
        <v>3275</v>
      </c>
    </row>
    <row r="1291" spans="1:22" ht="22" customHeight="1" x14ac:dyDescent="0.3">
      <c r="A1291" s="5">
        <v>43350</v>
      </c>
      <c r="B1291" s="16" t="str">
        <f t="shared" si="72"/>
        <v>September, 2018</v>
      </c>
      <c r="C1291" s="16" t="str">
        <f t="shared" si="73"/>
        <v>September, 2018´</v>
      </c>
      <c r="D1291" s="6" t="s">
        <v>31</v>
      </c>
      <c r="E1291" s="11" t="s">
        <v>3319</v>
      </c>
      <c r="F1291" s="6" t="s">
        <v>56</v>
      </c>
      <c r="G1291" s="6" t="s">
        <v>244</v>
      </c>
      <c r="H1291" s="6" t="s">
        <v>1297</v>
      </c>
      <c r="I1291" s="6" t="s">
        <v>45</v>
      </c>
      <c r="J1291" s="6" t="s">
        <v>34</v>
      </c>
      <c r="K1291" s="6" t="s">
        <v>187</v>
      </c>
      <c r="L1291" s="6" t="s">
        <v>1516</v>
      </c>
      <c r="M1291" s="7">
        <v>48800</v>
      </c>
      <c r="N1291" s="7">
        <v>48.8</v>
      </c>
      <c r="O1291" s="7">
        <v>423000</v>
      </c>
      <c r="P1291" t="str">
        <f>IF(ISNUMBER(SEARCH("GLIFOSATO",L1291)),"Glyphosate",IF(ISNUMBER(SEARCH("TRICLON",L1291)),"Triclopyr",IF(ISNUMBER(SEARCH("ABAMECTIN",L1291)),"Abamectin",IF(ISNUMBER(SEARCH("ANCOSAR",L1291)),"Sodium Hydrogen Methylarsonate",IF(ISNUMBER(SEARCH("PERITO",L1291)),"Acephate","FIX IT!")))))</f>
        <v>Sodium Hydrogen Methylarsonate</v>
      </c>
      <c r="Q1291" t="s">
        <v>3281</v>
      </c>
      <c r="R1291" t="s">
        <v>3198</v>
      </c>
      <c r="S1291">
        <f t="shared" si="74"/>
        <v>8.6680327868852451</v>
      </c>
      <c r="T1291" t="s">
        <v>3211</v>
      </c>
      <c r="U1291" t="s">
        <v>3270</v>
      </c>
      <c r="V1291" t="s">
        <v>3198</v>
      </c>
    </row>
    <row r="1292" spans="1:22" ht="22" customHeight="1" x14ac:dyDescent="0.3">
      <c r="A1292" s="2">
        <v>43350</v>
      </c>
      <c r="B1292" s="16" t="str">
        <f t="shared" si="72"/>
        <v>September, 2018</v>
      </c>
      <c r="C1292" s="16" t="str">
        <f t="shared" si="73"/>
        <v>September, 2018´</v>
      </c>
      <c r="D1292" s="3" t="s">
        <v>31</v>
      </c>
      <c r="E1292" s="11" t="s">
        <v>3319</v>
      </c>
      <c r="F1292" s="3" t="s">
        <v>56</v>
      </c>
      <c r="G1292" s="3" t="s">
        <v>385</v>
      </c>
      <c r="H1292" s="3" t="s">
        <v>122</v>
      </c>
      <c r="I1292" s="3" t="s">
        <v>45</v>
      </c>
      <c r="J1292" s="3" t="s">
        <v>34</v>
      </c>
      <c r="K1292" s="3" t="s">
        <v>207</v>
      </c>
      <c r="L1292" s="3" t="s">
        <v>1517</v>
      </c>
      <c r="M1292" s="4">
        <v>20120</v>
      </c>
      <c r="N1292" s="4">
        <v>20.12</v>
      </c>
      <c r="O1292" s="4">
        <v>85700</v>
      </c>
      <c r="P1292" t="s">
        <v>3209</v>
      </c>
      <c r="Q1292" t="s">
        <v>3215</v>
      </c>
      <c r="R1292" t="s">
        <v>3198</v>
      </c>
      <c r="S1292">
        <f t="shared" si="74"/>
        <v>4.2594433399602387</v>
      </c>
      <c r="T1292" t="s">
        <v>3245</v>
      </c>
      <c r="U1292" t="s">
        <v>3244</v>
      </c>
      <c r="V1292" t="s">
        <v>3198</v>
      </c>
    </row>
    <row r="1293" spans="1:22" ht="22" customHeight="1" x14ac:dyDescent="0.3">
      <c r="A1293" s="5">
        <v>43350</v>
      </c>
      <c r="B1293" s="16" t="str">
        <f t="shared" si="72"/>
        <v>September, 2018</v>
      </c>
      <c r="C1293" s="16" t="str">
        <f t="shared" si="73"/>
        <v>September, 2018´</v>
      </c>
      <c r="D1293" s="6" t="s">
        <v>31</v>
      </c>
      <c r="E1293" s="11" t="s">
        <v>3319</v>
      </c>
      <c r="F1293" s="6" t="s">
        <v>56</v>
      </c>
      <c r="G1293" s="6" t="s">
        <v>244</v>
      </c>
      <c r="H1293" s="6" t="s">
        <v>1297</v>
      </c>
      <c r="I1293" s="6" t="s">
        <v>45</v>
      </c>
      <c r="J1293" s="6" t="s">
        <v>34</v>
      </c>
      <c r="K1293" s="6" t="s">
        <v>187</v>
      </c>
      <c r="L1293" s="6" t="s">
        <v>1518</v>
      </c>
      <c r="M1293" s="7">
        <v>122000</v>
      </c>
      <c r="N1293" s="7">
        <v>122</v>
      </c>
      <c r="O1293" s="7">
        <v>1057000</v>
      </c>
      <c r="P1293" t="str">
        <f>IF(ISNUMBER(SEARCH("TRICLON",L1291)),"Triclopyr",IF(ISNUMBER(SEARCH("ABAMECTIN",L1291)),"Abamectin",IF(ISNUMBER(SEARCH("PERITO",L1291)),"Acephate",IF(ISNUMBER(SEARCH("GLUFOSINAT",L1291)),"Gluphosinate",IF(ISNUMBER(SEARCH("FIPRONIL",L1291)),"Fipronil",IF(ISNUMBER(SEARCH("ZARTAN",L1291)),"Metsulfuron-methyl",IF(ISNUMBER(SEARCH("DIFLUBENZURON",L1291)),"Diflubenzuron",IF(ISNUMBER(SEARCH("INICIATE",L1291)),"Fipronil",IF(ISNUMBER(SEARCH("STAGE",L1291)),"Clomazone",IF(ISNUMBER(SEARCH("CLOMAZON",L1291)),"Clomazone",IF(ISNUMBER(SEARCH("UNIMARK",L1291)),"Metribuzim",IF(ISNUMBER(SEARCH("ANCOSAR",L1291)),"Sodium hydrogen Methylarsonate","FIX IT!"))))))))))))</f>
        <v>Sodium hydrogen Methylarsonate</v>
      </c>
      <c r="Q1293" t="s">
        <v>3281</v>
      </c>
      <c r="R1293" t="s">
        <v>3198</v>
      </c>
      <c r="S1293">
        <f t="shared" si="74"/>
        <v>8.6639344262295079</v>
      </c>
      <c r="T1293" t="s">
        <v>3211</v>
      </c>
      <c r="U1293" t="s">
        <v>3270</v>
      </c>
      <c r="V1293" t="s">
        <v>3198</v>
      </c>
    </row>
    <row r="1294" spans="1:22" ht="22" customHeight="1" x14ac:dyDescent="0.3">
      <c r="A1294" s="2">
        <v>43350</v>
      </c>
      <c r="B1294" s="16" t="str">
        <f t="shared" si="72"/>
        <v>September, 2018</v>
      </c>
      <c r="C1294" s="16" t="str">
        <f t="shared" si="73"/>
        <v>September, 2018´</v>
      </c>
      <c r="D1294" s="3" t="s">
        <v>31</v>
      </c>
      <c r="E1294" s="11" t="s">
        <v>3319</v>
      </c>
      <c r="F1294" s="3" t="s">
        <v>56</v>
      </c>
      <c r="G1294" s="3" t="s">
        <v>385</v>
      </c>
      <c r="H1294" s="3" t="s">
        <v>122</v>
      </c>
      <c r="I1294" s="3" t="s">
        <v>45</v>
      </c>
      <c r="J1294" s="3" t="s">
        <v>34</v>
      </c>
      <c r="K1294" s="3" t="s">
        <v>388</v>
      </c>
      <c r="L1294" s="3" t="s">
        <v>1519</v>
      </c>
      <c r="M1294" s="4">
        <v>24120</v>
      </c>
      <c r="N1294" s="4">
        <v>24.12</v>
      </c>
      <c r="O1294" s="4">
        <v>981000</v>
      </c>
      <c r="P1294" t="s">
        <v>3212</v>
      </c>
      <c r="Q1294" t="s">
        <v>3277</v>
      </c>
      <c r="R1294" t="s">
        <v>3198</v>
      </c>
      <c r="S1294">
        <f t="shared" si="74"/>
        <v>40.671641791044777</v>
      </c>
      <c r="T1294" t="s">
        <v>3211</v>
      </c>
      <c r="U1294" t="s">
        <v>3270</v>
      </c>
      <c r="V1294" t="s">
        <v>3198</v>
      </c>
    </row>
    <row r="1295" spans="1:22" ht="22" customHeight="1" x14ac:dyDescent="0.3">
      <c r="A1295" s="5">
        <v>43350</v>
      </c>
      <c r="B1295" s="16" t="str">
        <f t="shared" si="72"/>
        <v>September, 2018</v>
      </c>
      <c r="C1295" s="16" t="str">
        <f t="shared" si="73"/>
        <v>September, 2018´</v>
      </c>
      <c r="D1295" s="6" t="s">
        <v>31</v>
      </c>
      <c r="E1295" s="11" t="s">
        <v>3319</v>
      </c>
      <c r="F1295" s="6" t="s">
        <v>56</v>
      </c>
      <c r="G1295" s="6" t="s">
        <v>800</v>
      </c>
      <c r="H1295" s="6" t="s">
        <v>152</v>
      </c>
      <c r="I1295" s="6" t="s">
        <v>45</v>
      </c>
      <c r="J1295" s="6" t="s">
        <v>34</v>
      </c>
      <c r="K1295" s="6" t="s">
        <v>154</v>
      </c>
      <c r="L1295" s="6" t="s">
        <v>1520</v>
      </c>
      <c r="M1295" s="7">
        <v>13660</v>
      </c>
      <c r="N1295" s="7">
        <v>13.66</v>
      </c>
      <c r="O1295" s="7">
        <v>362000</v>
      </c>
      <c r="P1295" t="s">
        <v>3210</v>
      </c>
      <c r="Q1295" t="str">
        <f>VLOOKUP(P1295,T:V,2,FALSE)</f>
        <v>Condax</v>
      </c>
      <c r="R1295" t="str">
        <f>VLOOKUP(Q1295,U:W,2,FALSE)</f>
        <v>Pesticide</v>
      </c>
      <c r="S1295">
        <f t="shared" si="74"/>
        <v>26.500732064421669</v>
      </c>
      <c r="T1295" t="s">
        <v>3297</v>
      </c>
      <c r="U1295" t="s">
        <v>3281</v>
      </c>
      <c r="V1295" t="s">
        <v>3198</v>
      </c>
    </row>
    <row r="1296" spans="1:22" ht="22" customHeight="1" x14ac:dyDescent="0.3">
      <c r="A1296" s="2">
        <v>43346</v>
      </c>
      <c r="B1296" s="16" t="str">
        <f t="shared" si="72"/>
        <v>September, 2018</v>
      </c>
      <c r="C1296" s="16" t="str">
        <f t="shared" si="73"/>
        <v>September, 2018´</v>
      </c>
      <c r="D1296" s="3" t="s">
        <v>31</v>
      </c>
      <c r="E1296" s="11" t="s">
        <v>3319</v>
      </c>
      <c r="F1296" s="3" t="s">
        <v>56</v>
      </c>
      <c r="G1296" s="3" t="s">
        <v>1386</v>
      </c>
      <c r="H1296" s="3" t="s">
        <v>82</v>
      </c>
      <c r="I1296" s="3" t="s">
        <v>45</v>
      </c>
      <c r="J1296" s="3" t="s">
        <v>34</v>
      </c>
      <c r="K1296" s="3" t="s">
        <v>84</v>
      </c>
      <c r="L1296" s="3" t="s">
        <v>1521</v>
      </c>
      <c r="M1296" s="4">
        <v>72773</v>
      </c>
      <c r="N1296" s="4">
        <v>72.77</v>
      </c>
      <c r="O1296" s="4">
        <v>219000</v>
      </c>
      <c r="P1296" t="str">
        <f>IF(ISNUMBER(SEARCH("BROWSER",L1296)),"Picloran",IF(ISNUMBER(SEARCH("NAVIGATOR",L1296)),"Picloran",IF(ISNUMBER(SEARCH("BIOZYME",L1296)),"Mineral Fertilizer",IF(ISNUMBER(SEARCH("K-FOL",L1296)),"Calcium Citrate",IF(ISNUMBER(SEARCH("FOLTRON",L1296)),"NPK Fertilizer",IF(ISNUMBER(SEARCH("CYHALOTHRI",L1296)),"Cyhalothrin",IF(ISNUMBER(SEARCH("ACEFATO",L1296)),"Acephate",IF(ISNUMBER(SEARCH("ACEPHATE",L1296)),"Acephate",IF(ISNUMBER(SEARCH("MICROTHIOL",L1296)),"Sulfur",IF(ISNUMBER(SEARCH("PROPICONAZOLE",L1296)),"Propiconazole",IF(ISNUMBER(SEARCH("METHOMYL",L1296)),"Methomyl",IF(ISNUMBER(SEARCH("IMIDACLOPRID",L1296)),"Imidacloprid",IF(ISNUMBER(SEARCH("ZONIC",L1296)),"Amicarbazone",IF(ISNUMBER(SEARCH("CRESCENDO",L1296)),"Triclopyr-Butyric",IF(ISNUMBER(SEARCH("IMAZETHAPYR",L1296)),"Imazethapyr",IF(ISNUMBER(SEARCH("TRICLOPYR",L1296)),"Triclopyr",IF(ISNUMBER(SEARCH("ISOPROPYLAMINE",L1296)),"Isopropylamine",IF(ISNUMBER(SEARCH("ABAMECTIM",L1296)),"Abamectin",IF(ISNUMBER(SEARCH("SPERTO",L1296)),"Bifenthrin","FIX IT!")))))))))))))))))))</f>
        <v>Isopropylamine</v>
      </c>
      <c r="Q1296" t="s">
        <v>3269</v>
      </c>
      <c r="R1296" t="s">
        <v>3216</v>
      </c>
      <c r="S1296">
        <f t="shared" si="74"/>
        <v>3.0093578662416007</v>
      </c>
      <c r="T1296" t="s">
        <v>3293</v>
      </c>
      <c r="U1296" t="s">
        <v>3215</v>
      </c>
      <c r="V1296" t="s">
        <v>3242</v>
      </c>
    </row>
    <row r="1297" spans="1:22" ht="22" customHeight="1" x14ac:dyDescent="0.3">
      <c r="A1297" s="5">
        <v>43346</v>
      </c>
      <c r="B1297" s="16" t="str">
        <f t="shared" si="72"/>
        <v>September, 2018</v>
      </c>
      <c r="C1297" s="16" t="str">
        <f t="shared" si="73"/>
        <v>September, 2018´</v>
      </c>
      <c r="D1297" s="6" t="s">
        <v>31</v>
      </c>
      <c r="E1297" s="11" t="s">
        <v>3319</v>
      </c>
      <c r="F1297" s="6" t="s">
        <v>56</v>
      </c>
      <c r="G1297" s="6" t="s">
        <v>1386</v>
      </c>
      <c r="H1297" s="6" t="s">
        <v>82</v>
      </c>
      <c r="I1297" s="6" t="s">
        <v>45</v>
      </c>
      <c r="J1297" s="6" t="s">
        <v>34</v>
      </c>
      <c r="K1297" s="6" t="s">
        <v>84</v>
      </c>
      <c r="L1297" s="6" t="s">
        <v>1522</v>
      </c>
      <c r="M1297" s="7">
        <v>72502</v>
      </c>
      <c r="N1297" s="7">
        <v>72.5</v>
      </c>
      <c r="O1297" s="7">
        <v>218000</v>
      </c>
      <c r="P1297" t="str">
        <f>IF(ISNUMBER(SEARCH("BROWSER",L1297)),"Picloran",IF(ISNUMBER(SEARCH("NAVIGATOR",L1297)),"Picloran",IF(ISNUMBER(SEARCH("BIOZYME",L1297)),"Mineral Fertilizer",IF(ISNUMBER(SEARCH("K-FOL",L1297)),"Calcium Citrate",IF(ISNUMBER(SEARCH("FOLTRON",L1297)),"NPK Fertilizer",IF(ISNUMBER(SEARCH("CYHALOTHRI",L1297)),"Cyhalothrin",IF(ISNUMBER(SEARCH("ACEFATO",L1297)),"Acephate",IF(ISNUMBER(SEARCH("ACEPHATE",L1297)),"Acephate",IF(ISNUMBER(SEARCH("MICROTHIOL",L1297)),"Sulfur",IF(ISNUMBER(SEARCH("PROPICONAZOLE",L1297)),"Propiconazole",IF(ISNUMBER(SEARCH("METHOMYL",L1297)),"Methomyl",IF(ISNUMBER(SEARCH("IMIDACLOPRID",L1297)),"Imidacloprid",IF(ISNUMBER(SEARCH("ZONIC",L1297)),"Amicarbazone",IF(ISNUMBER(SEARCH("CRESCENDO",L1297)),"Triclopyr-Butyric",IF(ISNUMBER(SEARCH("IMAZETHAPYR",L1297)),"Imazethapyr",IF(ISNUMBER(SEARCH("TRICLOPYR",L1297)),"Triclopyr",IF(ISNUMBER(SEARCH("ISOPROPYLAMINE",L1297)),"Isopropylamine",IF(ISNUMBER(SEARCH("ABAMECTIM",L1297)),"Abamectin",IF(ISNUMBER(SEARCH("SPERTO",L1297)),"Bifenthrin","FIX IT!")))))))))))))))))))</f>
        <v>Isopropylamine</v>
      </c>
      <c r="Q1297" t="s">
        <v>3269</v>
      </c>
      <c r="R1297" t="s">
        <v>3216</v>
      </c>
      <c r="S1297">
        <f t="shared" si="74"/>
        <v>3.006813605141927</v>
      </c>
      <c r="T1297" t="s">
        <v>3304</v>
      </c>
      <c r="U1297" t="s">
        <v>3281</v>
      </c>
      <c r="V1297" t="s">
        <v>3198</v>
      </c>
    </row>
    <row r="1298" spans="1:22" ht="22" customHeight="1" x14ac:dyDescent="0.3">
      <c r="A1298" s="2">
        <v>43346</v>
      </c>
      <c r="B1298" s="16" t="str">
        <f t="shared" si="72"/>
        <v>September, 2018</v>
      </c>
      <c r="C1298" s="16" t="str">
        <f t="shared" si="73"/>
        <v>September, 2018´</v>
      </c>
      <c r="D1298" s="3" t="s">
        <v>31</v>
      </c>
      <c r="E1298" s="11" t="s">
        <v>3319</v>
      </c>
      <c r="F1298" s="3" t="s">
        <v>56</v>
      </c>
      <c r="G1298" s="3" t="s">
        <v>385</v>
      </c>
      <c r="H1298" s="3" t="s">
        <v>122</v>
      </c>
      <c r="I1298" s="3" t="s">
        <v>45</v>
      </c>
      <c r="J1298" s="3" t="s">
        <v>34</v>
      </c>
      <c r="K1298" s="3" t="s">
        <v>207</v>
      </c>
      <c r="L1298" s="3" t="s">
        <v>1517</v>
      </c>
      <c r="M1298" s="4">
        <v>20120</v>
      </c>
      <c r="N1298" s="4">
        <v>20.12</v>
      </c>
      <c r="O1298" s="4">
        <v>85700</v>
      </c>
      <c r="P1298" t="s">
        <v>3209</v>
      </c>
      <c r="Q1298" t="s">
        <v>3215</v>
      </c>
      <c r="R1298" t="s">
        <v>3198</v>
      </c>
      <c r="S1298">
        <f t="shared" si="74"/>
        <v>4.2594433399602387</v>
      </c>
      <c r="T1298" t="s">
        <v>3265</v>
      </c>
      <c r="U1298" t="s">
        <v>3215</v>
      </c>
      <c r="V1298" t="s">
        <v>3225</v>
      </c>
    </row>
    <row r="1299" spans="1:22" ht="22" customHeight="1" x14ac:dyDescent="0.3">
      <c r="A1299" s="5">
        <v>43339</v>
      </c>
      <c r="B1299" s="16" t="str">
        <f t="shared" si="72"/>
        <v>August, 2018</v>
      </c>
      <c r="C1299" s="16" t="str">
        <f t="shared" si="73"/>
        <v>August, 2018´</v>
      </c>
      <c r="D1299" s="6" t="s">
        <v>31</v>
      </c>
      <c r="E1299" s="11" t="s">
        <v>3319</v>
      </c>
      <c r="F1299" s="6" t="s">
        <v>32</v>
      </c>
      <c r="G1299" s="6" t="s">
        <v>185</v>
      </c>
      <c r="H1299" s="6" t="s">
        <v>122</v>
      </c>
      <c r="I1299" s="6" t="s">
        <v>45</v>
      </c>
      <c r="J1299" s="6" t="s">
        <v>34</v>
      </c>
      <c r="K1299" s="6" t="s">
        <v>187</v>
      </c>
      <c r="L1299" s="6" t="s">
        <v>1523</v>
      </c>
      <c r="M1299" s="7">
        <v>17010</v>
      </c>
      <c r="N1299" s="7">
        <v>17.010000000000002</v>
      </c>
      <c r="O1299" s="7">
        <v>115000</v>
      </c>
      <c r="P1299" t="s">
        <v>3245</v>
      </c>
      <c r="Q1299" t="s">
        <v>3244</v>
      </c>
      <c r="R1299" t="s">
        <v>3198</v>
      </c>
      <c r="S1299">
        <f t="shared" si="74"/>
        <v>6.7607289829512052</v>
      </c>
      <c r="T1299" t="s">
        <v>3304</v>
      </c>
      <c r="U1299" t="s">
        <v>3281</v>
      </c>
      <c r="V1299" t="s">
        <v>3198</v>
      </c>
    </row>
    <row r="1300" spans="1:22" ht="22" customHeight="1" x14ac:dyDescent="0.3">
      <c r="A1300" s="2">
        <v>43339</v>
      </c>
      <c r="B1300" s="16" t="str">
        <f t="shared" si="72"/>
        <v>August, 2018</v>
      </c>
      <c r="C1300" s="16" t="str">
        <f t="shared" si="73"/>
        <v>August, 2018´</v>
      </c>
      <c r="D1300" s="3" t="s">
        <v>31</v>
      </c>
      <c r="E1300" s="11" t="s">
        <v>3319</v>
      </c>
      <c r="F1300" s="3" t="s">
        <v>32</v>
      </c>
      <c r="G1300" s="3" t="s">
        <v>185</v>
      </c>
      <c r="H1300" s="3" t="s">
        <v>122</v>
      </c>
      <c r="I1300" s="3" t="s">
        <v>45</v>
      </c>
      <c r="J1300" s="3" t="s">
        <v>34</v>
      </c>
      <c r="K1300" s="3" t="s">
        <v>187</v>
      </c>
      <c r="L1300" s="3" t="s">
        <v>1523</v>
      </c>
      <c r="M1300" s="4">
        <v>11550</v>
      </c>
      <c r="N1300" s="4">
        <v>11.55</v>
      </c>
      <c r="O1300" s="4">
        <v>78400</v>
      </c>
      <c r="P1300" t="s">
        <v>3245</v>
      </c>
      <c r="Q1300" t="str">
        <f>VLOOKUP(P1300,T:V,2,FALSE)</f>
        <v>Clorim</v>
      </c>
      <c r="R1300" t="str">
        <f>VLOOKUP(Q1300,U:W,2,FALSE)</f>
        <v>Herbicide</v>
      </c>
      <c r="S1300">
        <f t="shared" si="74"/>
        <v>6.7878787878787881</v>
      </c>
      <c r="T1300" t="s">
        <v>3205</v>
      </c>
      <c r="U1300" t="s">
        <v>3238</v>
      </c>
      <c r="V1300" t="s">
        <v>3225</v>
      </c>
    </row>
    <row r="1301" spans="1:22" ht="22" customHeight="1" x14ac:dyDescent="0.3">
      <c r="A1301" s="5">
        <v>43339</v>
      </c>
      <c r="B1301" s="16" t="str">
        <f t="shared" si="72"/>
        <v>August, 2018</v>
      </c>
      <c r="C1301" s="16" t="str">
        <f t="shared" si="73"/>
        <v>August, 2018´</v>
      </c>
      <c r="D1301" s="6" t="s">
        <v>31</v>
      </c>
      <c r="E1301" s="11" t="s">
        <v>3319</v>
      </c>
      <c r="F1301" s="6" t="s">
        <v>56</v>
      </c>
      <c r="G1301" s="6" t="s">
        <v>127</v>
      </c>
      <c r="H1301" s="6" t="s">
        <v>122</v>
      </c>
      <c r="I1301" s="6" t="s">
        <v>45</v>
      </c>
      <c r="J1301" s="6" t="s">
        <v>34</v>
      </c>
      <c r="K1301" s="6" t="s">
        <v>143</v>
      </c>
      <c r="L1301" s="6" t="s">
        <v>1524</v>
      </c>
      <c r="M1301" s="7">
        <v>19440</v>
      </c>
      <c r="N1301" s="7">
        <v>19.440000000000001</v>
      </c>
      <c r="O1301" s="7">
        <v>92200</v>
      </c>
      <c r="P1301" t="str">
        <f>IF(ISNUMBER(SEARCH("BROWSER",L1301)),"Picloran",IF(ISNUMBER(SEARCH("NAVIGATOR",L1301)),"Picloran",IF(ISNUMBER(SEARCH("BIOZYME",L1301)),"Mineral Fertilizer",IF(ISNUMBER(SEARCH("K-FOL",L1301)),"Calcium Citrate",IF(ISNUMBER(SEARCH("FOLTRON",L1301)),"NPK Fertilizer",IF(ISNUMBER(SEARCH("CYHALOTHRI",L1301)),"Cyhalothrin",IF(ISNUMBER(SEARCH("ACEFATO",L1301)),"Acephate",IF(ISNUMBER(SEARCH("ACEPHATE",L1301)),"Acephate",IF(ISNUMBER(SEARCH("MICROTHIOL",L1301)),"Sulfur",IF(ISNUMBER(SEARCH("PROPICONAZOLE",L1301)),"Propiconazole",IF(ISNUMBER(SEARCH("METHOMYL",L1301)),"Methomyl",IF(ISNUMBER(SEARCH("IMIDACLOPRID",L1301)),"Imidacloprid",IF(ISNUMBER(SEARCH("ZONIC",L1301)),"Amicarbazone",IF(ISNUMBER(SEARCH("CRESCENDO",L1301)),"Triclopyr-Butyric",IF(ISNUMBER(SEARCH("IMAZETHAPYR",L1301)),"Imazethapyr",IF(ISNUMBER(SEARCH("TRICLOPYR",L1301)),"Triclopyr",IF(ISNUMBER(SEARCH("ISOPROPYLAMINE",L1301)),"Isopropylamine",IF(ISNUMBER(SEARCH("ABAMECTIM",L1301)),"Abamectin",IF(ISNUMBER(SEARCH("SPERTO",L1301)),"Bifenthrin","FIX IT!")))))))))))))))))))</f>
        <v>Methomyl</v>
      </c>
      <c r="Q1301" t="s">
        <v>3215</v>
      </c>
      <c r="R1301" t="s">
        <v>3243</v>
      </c>
      <c r="S1301">
        <f t="shared" si="74"/>
        <v>4.7427983539094649</v>
      </c>
      <c r="T1301" t="s">
        <v>3304</v>
      </c>
      <c r="U1301" t="s">
        <v>3281</v>
      </c>
      <c r="V1301" t="s">
        <v>3198</v>
      </c>
    </row>
    <row r="1302" spans="1:22" ht="22" customHeight="1" x14ac:dyDescent="0.3">
      <c r="A1302" s="2">
        <v>43339</v>
      </c>
      <c r="B1302" s="16" t="str">
        <f t="shared" si="72"/>
        <v>August, 2018</v>
      </c>
      <c r="C1302" s="16" t="str">
        <f t="shared" si="73"/>
        <v>August, 2018´</v>
      </c>
      <c r="D1302" s="3" t="s">
        <v>31</v>
      </c>
      <c r="E1302" s="11" t="s">
        <v>3319</v>
      </c>
      <c r="F1302" s="3" t="s">
        <v>56</v>
      </c>
      <c r="G1302" s="3" t="s">
        <v>1386</v>
      </c>
      <c r="H1302" s="3" t="s">
        <v>82</v>
      </c>
      <c r="I1302" s="3" t="s">
        <v>45</v>
      </c>
      <c r="J1302" s="3" t="s">
        <v>34</v>
      </c>
      <c r="K1302" s="3" t="s">
        <v>84</v>
      </c>
      <c r="L1302" s="3" t="s">
        <v>1525</v>
      </c>
      <c r="M1302" s="4">
        <v>57997</v>
      </c>
      <c r="N1302" s="4">
        <v>58</v>
      </c>
      <c r="O1302" s="4">
        <v>177000</v>
      </c>
      <c r="P1302" t="str">
        <f>IF(ISNUMBER(SEARCH("BROWSER",L1302)),"Picloran",IF(ISNUMBER(SEARCH("NAVIGATOR",L1302)),"Picloran",IF(ISNUMBER(SEARCH("BIOZYME",L1302)),"Mineral Fertilizer",IF(ISNUMBER(SEARCH("K-FOL",L1302)),"Calcium Citrate",IF(ISNUMBER(SEARCH("FOLTRON",L1302)),"NPK Fertilizer",IF(ISNUMBER(SEARCH("CYHALOTHRI",L1302)),"Cyhalothrin",IF(ISNUMBER(SEARCH("ACEFATO",L1302)),"Acephate",IF(ISNUMBER(SEARCH("ACEPHATE",L1302)),"Acephate",IF(ISNUMBER(SEARCH("MICROTHIOL",L1302)),"Sulfur",IF(ISNUMBER(SEARCH("PROPICONAZOLE",L1302)),"Propiconazole",IF(ISNUMBER(SEARCH("METHOMYL",L1302)),"Methomyl",IF(ISNUMBER(SEARCH("IMIDACLOPRID",L1302)),"Imidacloprid",IF(ISNUMBER(SEARCH("ZONIC",L1302)),"Amicarbazone",IF(ISNUMBER(SEARCH("CRESCENDO",L1302)),"Triclopyr-Butyric",IF(ISNUMBER(SEARCH("IMAZETHAPYR",L1302)),"Imazethapyr",IF(ISNUMBER(SEARCH("TRICLOPYR",L1302)),"Triclopyr",IF(ISNUMBER(SEARCH("ISOPROPYLAMINE",L1302)),"Isopropylamine",IF(ISNUMBER(SEARCH("ABAMECTIM",L1302)),"Abamectin",IF(ISNUMBER(SEARCH("SPERTO",L1302)),"Bifenthrin","FIX IT!")))))))))))))))))))</f>
        <v>Isopropylamine</v>
      </c>
      <c r="Q1302" t="s">
        <v>3269</v>
      </c>
      <c r="R1302" t="s">
        <v>3216</v>
      </c>
      <c r="S1302">
        <f t="shared" si="74"/>
        <v>3.0518819938962358</v>
      </c>
      <c r="T1302" t="s">
        <v>3250</v>
      </c>
      <c r="U1302" t="s">
        <v>3248</v>
      </c>
      <c r="V1302" t="s">
        <v>3237</v>
      </c>
    </row>
    <row r="1303" spans="1:22" ht="22" customHeight="1" x14ac:dyDescent="0.3">
      <c r="A1303" s="5">
        <v>43339</v>
      </c>
      <c r="B1303" s="16" t="str">
        <f t="shared" si="72"/>
        <v>August, 2018</v>
      </c>
      <c r="C1303" s="16" t="str">
        <f t="shared" si="73"/>
        <v>August, 2018´</v>
      </c>
      <c r="D1303" s="6" t="s">
        <v>31</v>
      </c>
      <c r="E1303" s="11" t="s">
        <v>3319</v>
      </c>
      <c r="F1303" s="6" t="s">
        <v>56</v>
      </c>
      <c r="G1303" s="6" t="s">
        <v>385</v>
      </c>
      <c r="H1303" s="6" t="s">
        <v>122</v>
      </c>
      <c r="I1303" s="6" t="s">
        <v>45</v>
      </c>
      <c r="J1303" s="6" t="s">
        <v>34</v>
      </c>
      <c r="K1303" s="6" t="s">
        <v>388</v>
      </c>
      <c r="L1303" s="6" t="s">
        <v>1526</v>
      </c>
      <c r="M1303" s="7">
        <v>24120</v>
      </c>
      <c r="N1303" s="7">
        <v>24.12</v>
      </c>
      <c r="O1303" s="7">
        <v>1223000</v>
      </c>
      <c r="P1303" t="s">
        <v>3212</v>
      </c>
      <c r="Q1303" t="s">
        <v>3277</v>
      </c>
      <c r="R1303" t="s">
        <v>3198</v>
      </c>
      <c r="S1303">
        <f t="shared" si="74"/>
        <v>50.704809286898836</v>
      </c>
      <c r="T1303" t="s">
        <v>3199</v>
      </c>
      <c r="U1303" t="s">
        <v>3268</v>
      </c>
      <c r="V1303" t="s">
        <v>3243</v>
      </c>
    </row>
    <row r="1304" spans="1:22" ht="22" customHeight="1" x14ac:dyDescent="0.3">
      <c r="A1304" s="2">
        <v>43339</v>
      </c>
      <c r="B1304" s="16" t="str">
        <f t="shared" si="72"/>
        <v>August, 2018</v>
      </c>
      <c r="C1304" s="16" t="str">
        <f t="shared" si="73"/>
        <v>August, 2018´</v>
      </c>
      <c r="D1304" s="3" t="s">
        <v>31</v>
      </c>
      <c r="E1304" s="11" t="s">
        <v>3319</v>
      </c>
      <c r="F1304" s="3" t="s">
        <v>32</v>
      </c>
      <c r="G1304" s="3" t="s">
        <v>185</v>
      </c>
      <c r="H1304" s="3" t="s">
        <v>122</v>
      </c>
      <c r="I1304" s="3" t="s">
        <v>45</v>
      </c>
      <c r="J1304" s="3" t="s">
        <v>34</v>
      </c>
      <c r="K1304" s="3" t="s">
        <v>187</v>
      </c>
      <c r="L1304" s="3" t="s">
        <v>1423</v>
      </c>
      <c r="M1304" s="4">
        <v>6480</v>
      </c>
      <c r="N1304" s="4">
        <v>6.48</v>
      </c>
      <c r="O1304" s="4">
        <v>44000</v>
      </c>
      <c r="P1304" t="s">
        <v>3211</v>
      </c>
      <c r="Q1304" t="s">
        <v>3270</v>
      </c>
      <c r="R1304" t="s">
        <v>3198</v>
      </c>
      <c r="S1304">
        <f t="shared" si="74"/>
        <v>6.7901234567901234</v>
      </c>
      <c r="T1304" t="s">
        <v>3220</v>
      </c>
      <c r="U1304" t="s">
        <v>3215</v>
      </c>
      <c r="V1304" t="s">
        <v>3198</v>
      </c>
    </row>
    <row r="1305" spans="1:22" ht="22" customHeight="1" x14ac:dyDescent="0.3">
      <c r="A1305" s="5">
        <v>43337</v>
      </c>
      <c r="B1305" s="16" t="str">
        <f t="shared" si="72"/>
        <v>August, 2018</v>
      </c>
      <c r="C1305" s="16" t="str">
        <f t="shared" si="73"/>
        <v>August, 2018´</v>
      </c>
      <c r="D1305" s="6" t="s">
        <v>31</v>
      </c>
      <c r="E1305" s="11" t="s">
        <v>3319</v>
      </c>
      <c r="F1305" s="6" t="s">
        <v>32</v>
      </c>
      <c r="G1305" s="6" t="s">
        <v>131</v>
      </c>
      <c r="H1305" s="6" t="s">
        <v>210</v>
      </c>
      <c r="I1305" s="6" t="s">
        <v>45</v>
      </c>
      <c r="J1305" s="6" t="s">
        <v>34</v>
      </c>
      <c r="K1305" s="6" t="s">
        <v>145</v>
      </c>
      <c r="L1305" s="6" t="s">
        <v>1527</v>
      </c>
      <c r="M1305" s="7">
        <v>27504</v>
      </c>
      <c r="N1305" s="7">
        <v>27.5</v>
      </c>
      <c r="O1305" s="7">
        <v>425000</v>
      </c>
      <c r="P1305" t="str">
        <f>IF(ISNUMBER(SEARCH("BROWSER",L1305)),"Picloran",IF(ISNUMBER(SEARCH("NAVIGATOR",L1305)),"Picloran",IF(ISNUMBER(SEARCH("BIOZYME",L1305)),"Mineral Fertilizer",IF(ISNUMBER(SEARCH("K-FOL",L1305)),"Calcium Citrate",IF(ISNUMBER(SEARCH("FOLTRON",L1305)),"NPK Fertilizer",IF(ISNUMBER(SEARCH("CYHALOTHRI",L1305)),"Cyhalothrin",IF(ISNUMBER(SEARCH("ACEFATO",L1305)),"Acephate",IF(ISNUMBER(SEARCH("ACEPHATE",L1305)),"Acephate",IF(ISNUMBER(SEARCH("MICROTHIOL",L1305)),"Sulfur",IF(ISNUMBER(SEARCH("PROPICONAZOLE",L1305)),"Propiconazole",IF(ISNUMBER(SEARCH("METHOMYL",L1305)),"Methomyl",IF(ISNUMBER(SEARCH("IMIDACLOPRID",L1305)),"Imidacloprid",IF(ISNUMBER(SEARCH("ZONIC",L1305)),"Amicarbazone",IF(ISNUMBER(SEARCH("CRESCENDO",L1305)),"Triclopyr-Butyric",IF(ISNUMBER(SEARCH("IMAZETHAPYR",L1305)),"Imazethapyr",IF(ISNUMBER(SEARCH("TRICLOPYR",L1305)),"Triclopyr",IF(ISNUMBER(SEARCH("ISOPROPYLAMINE",L1305)),"Isopropylamine",IF(ISNUMBER(SEARCH("ABAMECTIM",L1305)),"Abamectin",IF(ISNUMBER(SEARCH("SPERTO",L1305)),"Bifenthrin","FIX IT!")))))))))))))))))))</f>
        <v>Cyhalothrin</v>
      </c>
      <c r="Q1305" t="s">
        <v>3248</v>
      </c>
      <c r="R1305" t="s">
        <v>3237</v>
      </c>
      <c r="S1305">
        <f t="shared" si="74"/>
        <v>15.452297847585806</v>
      </c>
      <c r="T1305" t="s">
        <v>3218</v>
      </c>
      <c r="U1305" t="s">
        <v>3218</v>
      </c>
      <c r="V1305" t="s">
        <v>3198</v>
      </c>
    </row>
    <row r="1306" spans="1:22" ht="22" customHeight="1" x14ac:dyDescent="0.3">
      <c r="A1306" s="2">
        <v>43337</v>
      </c>
      <c r="B1306" s="16" t="str">
        <f t="shared" si="72"/>
        <v>August, 2018</v>
      </c>
      <c r="C1306" s="16" t="str">
        <f t="shared" si="73"/>
        <v>August, 2018´</v>
      </c>
      <c r="D1306" s="3" t="s">
        <v>31</v>
      </c>
      <c r="E1306" s="11" t="s">
        <v>3319</v>
      </c>
      <c r="F1306" s="3" t="s">
        <v>56</v>
      </c>
      <c r="G1306" s="3" t="s">
        <v>230</v>
      </c>
      <c r="H1306" s="3" t="s">
        <v>133</v>
      </c>
      <c r="I1306" s="3" t="s">
        <v>45</v>
      </c>
      <c r="J1306" s="3" t="s">
        <v>34</v>
      </c>
      <c r="K1306" s="3" t="s">
        <v>232</v>
      </c>
      <c r="L1306" s="3" t="s">
        <v>1528</v>
      </c>
      <c r="M1306" s="4">
        <v>16040</v>
      </c>
      <c r="N1306" s="4">
        <v>16.04</v>
      </c>
      <c r="O1306" s="4">
        <v>24000</v>
      </c>
      <c r="P1306" t="s">
        <v>3211</v>
      </c>
      <c r="Q1306" t="s">
        <v>3270</v>
      </c>
      <c r="R1306" t="s">
        <v>3198</v>
      </c>
      <c r="S1306">
        <f t="shared" si="74"/>
        <v>1.4962593516209477</v>
      </c>
      <c r="T1306" t="s">
        <v>3204</v>
      </c>
      <c r="U1306" t="s">
        <v>3227</v>
      </c>
      <c r="V1306" t="s">
        <v>3198</v>
      </c>
    </row>
    <row r="1307" spans="1:22" ht="22" customHeight="1" x14ac:dyDescent="0.3">
      <c r="A1307" s="5">
        <v>43331</v>
      </c>
      <c r="B1307" s="16" t="str">
        <f t="shared" si="72"/>
        <v>August, 2018</v>
      </c>
      <c r="C1307" s="16" t="str">
        <f t="shared" si="73"/>
        <v>August, 2018´</v>
      </c>
      <c r="D1307" s="6" t="s">
        <v>31</v>
      </c>
      <c r="E1307" s="11" t="s">
        <v>3319</v>
      </c>
      <c r="F1307" s="6" t="s">
        <v>56</v>
      </c>
      <c r="G1307" s="6" t="s">
        <v>1492</v>
      </c>
      <c r="H1307" s="6" t="s">
        <v>122</v>
      </c>
      <c r="I1307" s="6" t="s">
        <v>45</v>
      </c>
      <c r="J1307" s="6" t="s">
        <v>34</v>
      </c>
      <c r="K1307" s="6" t="s">
        <v>143</v>
      </c>
      <c r="L1307" s="6" t="s">
        <v>1529</v>
      </c>
      <c r="M1307" s="7">
        <v>42400</v>
      </c>
      <c r="N1307" s="7">
        <v>42.4</v>
      </c>
      <c r="O1307" s="7">
        <v>201000</v>
      </c>
      <c r="P1307" t="str">
        <f>IF(ISNUMBER(SEARCH("BROWSER",L1307)),"Picloran",IF(ISNUMBER(SEARCH("NAVIGATOR",L1307)),"Picloran",IF(ISNUMBER(SEARCH("BIOZYME",L1307)),"Mineral Fertilizer",IF(ISNUMBER(SEARCH("K-FOL",L1307)),"Calcium Citrate",IF(ISNUMBER(SEARCH("FOLTRON",L1307)),"NPK Fertilizer",IF(ISNUMBER(SEARCH("CYHALOTHRI",L1307)),"Cyhalothrin",IF(ISNUMBER(SEARCH("ACEFATO",L1307)),"Acephate",IF(ISNUMBER(SEARCH("ACEPHATE",L1307)),"Acephate",IF(ISNUMBER(SEARCH("MICROTHIOL",L1307)),"Sulfur",IF(ISNUMBER(SEARCH("PROPICONAZOLE",L1307)),"Propiconazole",IF(ISNUMBER(SEARCH("METHOMYL",L1307)),"Methomyl",IF(ISNUMBER(SEARCH("IMIDACLOPRID",L1307)),"Imidacloprid",IF(ISNUMBER(SEARCH("ZONIC",L1307)),"Amicarbazone",IF(ISNUMBER(SEARCH("CRESCENDO",L1307)),"Triclopyr-Butyric",IF(ISNUMBER(SEARCH("IMAZETHAPYR",L1307)),"Imazethapyr",IF(ISNUMBER(SEARCH("TRICLOPYR",L1307)),"Triclopyr",IF(ISNUMBER(SEARCH("ISOPROPYLAMINE",L1307)),"Isopropylamine",IF(ISNUMBER(SEARCH("ABAMECTIM",L1307)),"Abamectin",IF(ISNUMBER(SEARCH("SPERTO",L1307)),"Bifenthrin","FIX IT!")))))))))))))))))))</f>
        <v>Methomyl</v>
      </c>
      <c r="Q1307" t="s">
        <v>3215</v>
      </c>
      <c r="R1307" t="s">
        <v>3243</v>
      </c>
      <c r="S1307">
        <f t="shared" si="74"/>
        <v>4.7405660377358494</v>
      </c>
      <c r="T1307" t="s">
        <v>3294</v>
      </c>
      <c r="U1307" t="s">
        <v>3215</v>
      </c>
      <c r="V1307" t="s">
        <v>3243</v>
      </c>
    </row>
    <row r="1308" spans="1:22" ht="22" customHeight="1" x14ac:dyDescent="0.3">
      <c r="A1308" s="2">
        <v>43331</v>
      </c>
      <c r="B1308" s="16" t="str">
        <f t="shared" si="72"/>
        <v>August, 2018</v>
      </c>
      <c r="C1308" s="16" t="str">
        <f t="shared" si="73"/>
        <v>August, 2018´</v>
      </c>
      <c r="D1308" s="3" t="s">
        <v>31</v>
      </c>
      <c r="E1308" s="11" t="s">
        <v>3319</v>
      </c>
      <c r="F1308" s="3" t="s">
        <v>32</v>
      </c>
      <c r="G1308" s="3" t="s">
        <v>185</v>
      </c>
      <c r="H1308" s="3" t="s">
        <v>122</v>
      </c>
      <c r="I1308" s="3" t="s">
        <v>45</v>
      </c>
      <c r="J1308" s="3" t="s">
        <v>34</v>
      </c>
      <c r="K1308" s="3" t="s">
        <v>187</v>
      </c>
      <c r="L1308" s="3" t="s">
        <v>1530</v>
      </c>
      <c r="M1308" s="4">
        <v>23100</v>
      </c>
      <c r="N1308" s="4">
        <v>23.1</v>
      </c>
      <c r="O1308" s="4">
        <v>157000</v>
      </c>
      <c r="P1308" t="s">
        <v>3245</v>
      </c>
      <c r="Q1308" t="s">
        <v>3244</v>
      </c>
      <c r="R1308" t="s">
        <v>3198</v>
      </c>
      <c r="S1308">
        <f t="shared" si="74"/>
        <v>6.7965367965367962</v>
      </c>
      <c r="T1308" t="s">
        <v>3200</v>
      </c>
      <c r="U1308" t="s">
        <v>3234</v>
      </c>
      <c r="V1308" t="s">
        <v>3225</v>
      </c>
    </row>
    <row r="1309" spans="1:22" ht="22" customHeight="1" x14ac:dyDescent="0.3">
      <c r="A1309" s="5">
        <v>43331</v>
      </c>
      <c r="B1309" s="16" t="str">
        <f t="shared" si="72"/>
        <v>August, 2018</v>
      </c>
      <c r="C1309" s="16" t="str">
        <f t="shared" si="73"/>
        <v>August, 2018´</v>
      </c>
      <c r="D1309" s="6" t="s">
        <v>31</v>
      </c>
      <c r="E1309" s="11" t="s">
        <v>3319</v>
      </c>
      <c r="F1309" s="6" t="s">
        <v>56</v>
      </c>
      <c r="G1309" s="6" t="s">
        <v>127</v>
      </c>
      <c r="H1309" s="6" t="s">
        <v>122</v>
      </c>
      <c r="I1309" s="6" t="s">
        <v>45</v>
      </c>
      <c r="J1309" s="6" t="s">
        <v>34</v>
      </c>
      <c r="K1309" s="6" t="s">
        <v>143</v>
      </c>
      <c r="L1309" s="6" t="s">
        <v>1175</v>
      </c>
      <c r="M1309" s="7">
        <v>21600</v>
      </c>
      <c r="N1309" s="7">
        <v>21.6</v>
      </c>
      <c r="O1309" s="7">
        <v>102000</v>
      </c>
      <c r="P1309" t="str">
        <f>IF(ISNUMBER(SEARCH("BROWSER",L1309)),"Picloran",IF(ISNUMBER(SEARCH("NAVIGATOR",L1309)),"Picloran",IF(ISNUMBER(SEARCH("BIOZYME",L1309)),"Mineral Fertilizer",IF(ISNUMBER(SEARCH("K-FOL",L1309)),"Calcium Citrate",IF(ISNUMBER(SEARCH("FOLTRON",L1309)),"NPK Fertilizer",IF(ISNUMBER(SEARCH("CYHALOTHRI",L1309)),"Cyhalothrin",IF(ISNUMBER(SEARCH("ACEFATO",L1309)),"Acephate",IF(ISNUMBER(SEARCH("ACEPHATE",L1309)),"Acephate",IF(ISNUMBER(SEARCH("MICROTHIOL",L1309)),"Sulfur",IF(ISNUMBER(SEARCH("PROPICONAZOLE",L1309)),"Propiconazole",IF(ISNUMBER(SEARCH("METHOMYL",L1309)),"Methomyl",IF(ISNUMBER(SEARCH("IMIDACLOPRID",L1309)),"Imidacloprid",IF(ISNUMBER(SEARCH("ZONIC",L1309)),"Amicarbazone",IF(ISNUMBER(SEARCH("CRESCENDO",L1309)),"Triclopyr-Butyric",IF(ISNUMBER(SEARCH("IMAZETHAPYR",L1309)),"Imazethapyr",IF(ISNUMBER(SEARCH("TRICLOPYR",L1309)),"Triclopyr",IF(ISNUMBER(SEARCH("ISOPROPYLAMINE",L1309)),"Isopropylamine",IF(ISNUMBER(SEARCH("ABAMECTIM",L1309)),"Abamectin",IF(ISNUMBER(SEARCH("SPERTO",L1309)),"Bifenthrin","FIX IT!")))))))))))))))))))</f>
        <v>Methomyl</v>
      </c>
      <c r="Q1309" t="s">
        <v>3215</v>
      </c>
      <c r="R1309" t="s">
        <v>3243</v>
      </c>
      <c r="S1309">
        <f t="shared" si="74"/>
        <v>4.7222222222222223</v>
      </c>
      <c r="T1309" t="s">
        <v>3200</v>
      </c>
      <c r="U1309" t="s">
        <v>3234</v>
      </c>
      <c r="V1309" t="s">
        <v>3225</v>
      </c>
    </row>
    <row r="1310" spans="1:22" ht="22" customHeight="1" x14ac:dyDescent="0.3">
      <c r="A1310" s="2">
        <v>43331</v>
      </c>
      <c r="B1310" s="16" t="str">
        <f t="shared" si="72"/>
        <v>August, 2018</v>
      </c>
      <c r="C1310" s="16" t="str">
        <f t="shared" si="73"/>
        <v>August, 2018´</v>
      </c>
      <c r="D1310" s="3" t="s">
        <v>31</v>
      </c>
      <c r="E1310" s="11" t="s">
        <v>3319</v>
      </c>
      <c r="F1310" s="3" t="s">
        <v>32</v>
      </c>
      <c r="G1310" s="3" t="s">
        <v>185</v>
      </c>
      <c r="H1310" s="3" t="s">
        <v>122</v>
      </c>
      <c r="I1310" s="3" t="s">
        <v>45</v>
      </c>
      <c r="J1310" s="3" t="s">
        <v>34</v>
      </c>
      <c r="K1310" s="3" t="s">
        <v>187</v>
      </c>
      <c r="L1310" s="3" t="s">
        <v>1531</v>
      </c>
      <c r="M1310" s="4">
        <v>6480</v>
      </c>
      <c r="N1310" s="4">
        <v>6.48</v>
      </c>
      <c r="O1310" s="4">
        <v>44000</v>
      </c>
      <c r="P1310" t="s">
        <v>3211</v>
      </c>
      <c r="Q1310" t="s">
        <v>3270</v>
      </c>
      <c r="R1310" t="s">
        <v>3198</v>
      </c>
      <c r="S1310">
        <f t="shared" si="74"/>
        <v>6.7901234567901234</v>
      </c>
      <c r="T1310" t="s">
        <v>3210</v>
      </c>
      <c r="U1310" t="s">
        <v>3267</v>
      </c>
      <c r="V1310" t="s">
        <v>3237</v>
      </c>
    </row>
    <row r="1311" spans="1:22" ht="22" customHeight="1" x14ac:dyDescent="0.3">
      <c r="A1311" s="5">
        <v>43331</v>
      </c>
      <c r="B1311" s="16" t="str">
        <f t="shared" si="72"/>
        <v>August, 2018</v>
      </c>
      <c r="C1311" s="16" t="str">
        <f t="shared" si="73"/>
        <v>August, 2018´</v>
      </c>
      <c r="D1311" s="6" t="s">
        <v>31</v>
      </c>
      <c r="E1311" s="11" t="s">
        <v>3319</v>
      </c>
      <c r="F1311" s="6" t="s">
        <v>56</v>
      </c>
      <c r="G1311" s="6" t="s">
        <v>385</v>
      </c>
      <c r="H1311" s="6" t="s">
        <v>122</v>
      </c>
      <c r="I1311" s="6" t="s">
        <v>45</v>
      </c>
      <c r="J1311" s="6" t="s">
        <v>34</v>
      </c>
      <c r="K1311" s="6" t="s">
        <v>388</v>
      </c>
      <c r="L1311" s="6" t="s">
        <v>1532</v>
      </c>
      <c r="M1311" s="7">
        <v>24120</v>
      </c>
      <c r="N1311" s="7">
        <v>24.12</v>
      </c>
      <c r="O1311" s="7">
        <v>1223000</v>
      </c>
      <c r="P1311" t="s">
        <v>3212</v>
      </c>
      <c r="Q1311" t="s">
        <v>3277</v>
      </c>
      <c r="R1311" t="s">
        <v>3198</v>
      </c>
      <c r="S1311">
        <f t="shared" si="74"/>
        <v>50.704809286898836</v>
      </c>
      <c r="T1311" t="s">
        <v>3260</v>
      </c>
      <c r="U1311" t="s">
        <v>3215</v>
      </c>
      <c r="V1311" t="s">
        <v>3216</v>
      </c>
    </row>
    <row r="1312" spans="1:22" ht="22" customHeight="1" x14ac:dyDescent="0.3">
      <c r="A1312" s="2">
        <v>43330</v>
      </c>
      <c r="B1312" s="16" t="str">
        <f t="shared" si="72"/>
        <v>August, 2018</v>
      </c>
      <c r="C1312" s="16" t="str">
        <f t="shared" si="73"/>
        <v>August, 2018´</v>
      </c>
      <c r="D1312" s="3" t="s">
        <v>107</v>
      </c>
      <c r="E1312" s="11" t="s">
        <v>3319</v>
      </c>
      <c r="F1312" s="3" t="s">
        <v>32</v>
      </c>
      <c r="G1312" s="3" t="s">
        <v>108</v>
      </c>
      <c r="H1312" s="3" t="s">
        <v>133</v>
      </c>
      <c r="I1312" s="3" t="s">
        <v>45</v>
      </c>
      <c r="J1312" s="3" t="s">
        <v>34</v>
      </c>
      <c r="K1312" s="3" t="s">
        <v>187</v>
      </c>
      <c r="L1312" s="3" t="s">
        <v>1533</v>
      </c>
      <c r="M1312" s="4">
        <v>40360</v>
      </c>
      <c r="N1312" s="4">
        <v>40.36</v>
      </c>
      <c r="O1312" s="4">
        <v>268000</v>
      </c>
      <c r="P1312" t="s">
        <v>3211</v>
      </c>
      <c r="Q1312" t="s">
        <v>3270</v>
      </c>
      <c r="R1312" t="s">
        <v>3198</v>
      </c>
      <c r="S1312">
        <f t="shared" si="74"/>
        <v>6.6402378592666009</v>
      </c>
      <c r="T1312" t="s">
        <v>3199</v>
      </c>
      <c r="U1312" t="s">
        <v>3268</v>
      </c>
      <c r="V1312" t="s">
        <v>3243</v>
      </c>
    </row>
    <row r="1313" spans="1:22" ht="22" customHeight="1" x14ac:dyDescent="0.3">
      <c r="A1313" s="5">
        <v>43330</v>
      </c>
      <c r="B1313" s="16" t="str">
        <f t="shared" si="72"/>
        <v>August, 2018</v>
      </c>
      <c r="C1313" s="16" t="str">
        <f t="shared" si="73"/>
        <v>August, 2018´</v>
      </c>
      <c r="D1313" s="6" t="s">
        <v>31</v>
      </c>
      <c r="E1313" s="11" t="s">
        <v>3319</v>
      </c>
      <c r="F1313" s="6" t="s">
        <v>32</v>
      </c>
      <c r="G1313" s="6" t="s">
        <v>131</v>
      </c>
      <c r="H1313" s="6" t="s">
        <v>210</v>
      </c>
      <c r="I1313" s="6" t="s">
        <v>45</v>
      </c>
      <c r="J1313" s="6" t="s">
        <v>34</v>
      </c>
      <c r="K1313" s="6" t="s">
        <v>145</v>
      </c>
      <c r="L1313" s="6" t="s">
        <v>1534</v>
      </c>
      <c r="M1313" s="7">
        <v>14420</v>
      </c>
      <c r="N1313" s="7">
        <v>14.42</v>
      </c>
      <c r="O1313" s="7">
        <v>223000</v>
      </c>
      <c r="P1313" t="str">
        <f>IF(ISNUMBER(SEARCH("BROWSER",L1313)),"Picloran",IF(ISNUMBER(SEARCH("NAVIGATOR",L1313)),"Picloran",IF(ISNUMBER(SEARCH("BIOZYME",L1313)),"Mineral Fertilizer",IF(ISNUMBER(SEARCH("K-FOL",L1313)),"Calcium Citrate",IF(ISNUMBER(SEARCH("FOLTRON",L1313)),"NPK Fertilizer",IF(ISNUMBER(SEARCH("CYHALOTHRI",L1313)),"Cyhalothrin",IF(ISNUMBER(SEARCH("ACEFATO",L1313)),"Acephate",IF(ISNUMBER(SEARCH("ACEPHATE",L1313)),"Acephate",IF(ISNUMBER(SEARCH("MICROTHIOL",L1313)),"Sulfur",IF(ISNUMBER(SEARCH("PROPICONAZOLE",L1313)),"Propiconazole",IF(ISNUMBER(SEARCH("METHOMYL",L1313)),"Methomyl",IF(ISNUMBER(SEARCH("IMIDACLOPRID",L1313)),"Imidacloprid",IF(ISNUMBER(SEARCH("ZONIC",L1313)),"Amicarbazone",IF(ISNUMBER(SEARCH("CRESCENDO",L1313)),"Triclopyr-Butyric",IF(ISNUMBER(SEARCH("IMAZETHAPYR",L1313)),"Imazethapyr",IF(ISNUMBER(SEARCH("TRICLOPYR",L1313)),"Triclopyr",IF(ISNUMBER(SEARCH("ISOPROPYLAMINE",L1313)),"Isopropylamine",IF(ISNUMBER(SEARCH("ABAMECTIM",L1313)),"Abamectin",IF(ISNUMBER(SEARCH("SPERTO",L1313)),"Bifenthrin","FIX IT!")))))))))))))))))))</f>
        <v>Cyhalothrin</v>
      </c>
      <c r="Q1313" t="s">
        <v>3248</v>
      </c>
      <c r="R1313" t="s">
        <v>3237</v>
      </c>
      <c r="S1313">
        <f t="shared" si="74"/>
        <v>15.464632454923716</v>
      </c>
      <c r="T1313" t="s">
        <v>3222</v>
      </c>
      <c r="U1313" t="s">
        <v>3215</v>
      </c>
      <c r="V1313" t="s">
        <v>3225</v>
      </c>
    </row>
    <row r="1314" spans="1:22" ht="22" customHeight="1" x14ac:dyDescent="0.3">
      <c r="A1314" s="2">
        <v>43330</v>
      </c>
      <c r="B1314" s="16" t="str">
        <f t="shared" si="72"/>
        <v>August, 2018</v>
      </c>
      <c r="C1314" s="16" t="str">
        <f t="shared" si="73"/>
        <v>August, 2018´</v>
      </c>
      <c r="D1314" s="3" t="s">
        <v>31</v>
      </c>
      <c r="E1314" s="11" t="s">
        <v>3319</v>
      </c>
      <c r="F1314" s="3" t="s">
        <v>56</v>
      </c>
      <c r="G1314" s="3" t="s">
        <v>131</v>
      </c>
      <c r="H1314" s="3" t="s">
        <v>210</v>
      </c>
      <c r="I1314" s="3" t="s">
        <v>45</v>
      </c>
      <c r="J1314" s="3" t="s">
        <v>34</v>
      </c>
      <c r="K1314" s="3" t="s">
        <v>145</v>
      </c>
      <c r="L1314" s="3" t="s">
        <v>1535</v>
      </c>
      <c r="M1314" s="4">
        <v>13752</v>
      </c>
      <c r="N1314" s="4">
        <v>13.75</v>
      </c>
      <c r="O1314" s="4">
        <v>213000</v>
      </c>
      <c r="P1314" t="str">
        <f>IF(ISNUMBER(SEARCH("BROWSER",L1314)),"Picloran",IF(ISNUMBER(SEARCH("NAVIGATOR",L1314)),"Picloran",IF(ISNUMBER(SEARCH("BIOZYME",L1314)),"Mineral Fertilizer",IF(ISNUMBER(SEARCH("K-FOL",L1314)),"Calcium Citrate",IF(ISNUMBER(SEARCH("FOLTRON",L1314)),"NPK Fertilizer",IF(ISNUMBER(SEARCH("CYHALOTHRI",L1314)),"Cyhalothrin",IF(ISNUMBER(SEARCH("ACEFATO",L1314)),"Acephate",IF(ISNUMBER(SEARCH("ACEPHATE",L1314)),"Acephate",IF(ISNUMBER(SEARCH("MICROTHIOL",L1314)),"Sulfur",IF(ISNUMBER(SEARCH("PROPICONAZOLE",L1314)),"Propiconazole",IF(ISNUMBER(SEARCH("METHOMYL",L1314)),"Methomyl",IF(ISNUMBER(SEARCH("IMIDACLOPRID",L1314)),"Imidacloprid",IF(ISNUMBER(SEARCH("ZONIC",L1314)),"Amicarbazone",IF(ISNUMBER(SEARCH("CRESCENDO",L1314)),"Triclopyr-Butyric",IF(ISNUMBER(SEARCH("IMAZETHAPYR",L1314)),"Imazethapyr",IF(ISNUMBER(SEARCH("TRICLOPYR",L1314)),"Triclopyr",IF(ISNUMBER(SEARCH("ISOPROPYLAMINE",L1314)),"Isopropylamine",IF(ISNUMBER(SEARCH("ABAMECTIM",L1314)),"Abamectin",IF(ISNUMBER(SEARCH("SPERTO",L1314)),"Bifenthrin","FIX IT!")))))))))))))))))))</f>
        <v>Cyhalothrin</v>
      </c>
      <c r="Q1314" t="s">
        <v>3248</v>
      </c>
      <c r="R1314" t="s">
        <v>3237</v>
      </c>
      <c r="S1314">
        <f t="shared" si="74"/>
        <v>15.488656195462479</v>
      </c>
      <c r="T1314" t="s">
        <v>3212</v>
      </c>
      <c r="U1314" t="s">
        <v>3277</v>
      </c>
      <c r="V1314" t="s">
        <v>3198</v>
      </c>
    </row>
    <row r="1315" spans="1:22" ht="22" customHeight="1" x14ac:dyDescent="0.3">
      <c r="A1315" s="5">
        <v>43330</v>
      </c>
      <c r="B1315" s="16" t="str">
        <f t="shared" si="72"/>
        <v>August, 2018</v>
      </c>
      <c r="C1315" s="16" t="str">
        <f t="shared" si="73"/>
        <v>August, 2018´</v>
      </c>
      <c r="D1315" s="6" t="s">
        <v>31</v>
      </c>
      <c r="E1315" s="11" t="s">
        <v>3319</v>
      </c>
      <c r="F1315" s="6" t="s">
        <v>32</v>
      </c>
      <c r="G1315" s="6" t="s">
        <v>200</v>
      </c>
      <c r="H1315" s="6" t="s">
        <v>133</v>
      </c>
      <c r="I1315" s="6" t="s">
        <v>45</v>
      </c>
      <c r="J1315" s="6" t="s">
        <v>34</v>
      </c>
      <c r="K1315" s="6" t="s">
        <v>145</v>
      </c>
      <c r="L1315" s="6" t="s">
        <v>1536</v>
      </c>
      <c r="M1315" s="7">
        <v>19480</v>
      </c>
      <c r="N1315" s="7">
        <v>19.48</v>
      </c>
      <c r="O1315" s="7">
        <v>301000</v>
      </c>
      <c r="P1315" t="str">
        <f>IF(ISNUMBER(SEARCH("IMAZETAPYR",L1315)),"Imazetapyr",IF(ISNUMBER(SEARCH("VITAVAX",L1315)),"Carboxin",IF(ISNUMBER(SEARCH("CARBOXIN",L1315)),"Carboxin",IF(ISNUMBER(SEARCH("CONDAX",L1315)),"Imazetapyr",IF(ISNUMBER(SEARCH("CLETHODIM",L1315)),"Clethodim",IF(ISNUMBER(SEARCH("JACARE",L1315)),"2,4-D Acid",IF(ISNUMBER(SEARCH("LEOPARD",L1315)),"Picloram",IF(ISNUMBER(SEARCH("ZOXYSTROBIN",L1315)),"Azoxystrobin",IF(ISNUMBER(SEARCH("MANCOZEB",L1315)),"Mancozeb",IF(ISNUMBER(SEARCH("AZOXYS",L1315)),"Azoxystrobin",IF(ISNUMBER(SEARCH("FIPRON",L1315)),"Fipronil",IF(ISNUMBER(SEARCH("ACEF",L1315)),"Acephate",IF(ISNUMBER(SEARCH("ACETAMIPRID",L1315)),"Acetamiprid",IF(ISNUMBER(SEARCH("ALUMINIUM PHOSPHIDE",L1315)),"Aluminium Phosphide",IF(ISNUMBER(SEARCH("RANMAN",L1315)),"Cyazofamid",IF(ISNUMBER(SEARCH("BIFENTRINA",L1315)),"Bifenthrin","FIX IT!"))))))))))))))))</f>
        <v>Acetamiprid</v>
      </c>
      <c r="Q1315" t="s">
        <v>3234</v>
      </c>
      <c r="R1315" t="s">
        <v>3243</v>
      </c>
      <c r="S1315">
        <f t="shared" si="74"/>
        <v>15.451745379876797</v>
      </c>
      <c r="T1315" t="s">
        <v>3212</v>
      </c>
      <c r="U1315" t="s">
        <v>3277</v>
      </c>
      <c r="V1315" t="s">
        <v>3198</v>
      </c>
    </row>
    <row r="1316" spans="1:22" ht="22" customHeight="1" x14ac:dyDescent="0.3">
      <c r="A1316" s="2">
        <v>43328</v>
      </c>
      <c r="B1316" s="16" t="str">
        <f t="shared" si="72"/>
        <v>August, 2018</v>
      </c>
      <c r="C1316" s="16" t="str">
        <f t="shared" si="73"/>
        <v>August, 2018´</v>
      </c>
      <c r="D1316" s="3" t="s">
        <v>31</v>
      </c>
      <c r="E1316" s="11" t="s">
        <v>3319</v>
      </c>
      <c r="F1316" s="3" t="s">
        <v>56</v>
      </c>
      <c r="G1316" s="3" t="s">
        <v>1379</v>
      </c>
      <c r="H1316" s="3" t="s">
        <v>122</v>
      </c>
      <c r="I1316" s="3" t="s">
        <v>45</v>
      </c>
      <c r="J1316" s="3" t="s">
        <v>34</v>
      </c>
      <c r="K1316" s="3" t="s">
        <v>187</v>
      </c>
      <c r="L1316" s="3" t="s">
        <v>1537</v>
      </c>
      <c r="M1316" s="4">
        <v>58800</v>
      </c>
      <c r="N1316" s="4">
        <v>58.8</v>
      </c>
      <c r="O1316" s="4">
        <v>399000</v>
      </c>
      <c r="P1316" t="str">
        <f>IF(ISNUMBER(SEARCH("DIZONE",L1316)),"Diuron",IF(ISNUMBER(SEARCH("GLUFOSINATE",L1316)),"Glufosinate",IF(ISNUMBER(SEARCH("LAVA",L1316)),"Tebuthiuron",IF(ISNUMBER(SEARCH("CARTAP",L1316)),"Cartap Hydrochloride",IF(ISNUMBER(SEARCH("ZARTAN",L1316)),"Metsulfuron",IF(ISNUMBER(SEARCH("METSULFURON",L1316)),"Metsulfuron",IF(ISNUMBER(SEARCH("CHLORFLUAZURON",L1316)),"Chlorfluazuron",IF(ISNUMBER(SEARCH("OMITE",L1316)),"Propargite",IF(ISNUMBER(SEARCH("ORIS",L1316)),"Amicarbazone",IF(ISNUMBER(SEARCH("AMICARBAZONE",L1316)),"Amicarbazone",IF(ISNUMBER(SEARCH("2,4-D",L1316)),"2,4-Dichlorophenoxyacetic Acid",IF(ISNUMBER(SEARCH("GLYPHOSATE",L1316)),"Glyphosate",IF(ISNUMBER(SEARCH("FOMESAFEN",L1316)),"Fomesafen","FIX IT!")))))))))))))</f>
        <v>Fomesafen</v>
      </c>
      <c r="Q1316" t="s">
        <v>3215</v>
      </c>
      <c r="R1316" t="s">
        <v>3198</v>
      </c>
      <c r="S1316">
        <f t="shared" si="74"/>
        <v>6.7857142857142856</v>
      </c>
      <c r="T1316" t="s">
        <v>3252</v>
      </c>
      <c r="U1316" t="s">
        <v>3287</v>
      </c>
      <c r="V1316" t="s">
        <v>3243</v>
      </c>
    </row>
    <row r="1317" spans="1:22" ht="22" customHeight="1" x14ac:dyDescent="0.3">
      <c r="A1317" s="5">
        <v>43326</v>
      </c>
      <c r="B1317" s="16" t="str">
        <f t="shared" si="72"/>
        <v>August, 2018</v>
      </c>
      <c r="C1317" s="16" t="str">
        <f t="shared" si="73"/>
        <v>August, 2018´</v>
      </c>
      <c r="D1317" s="6" t="s">
        <v>31</v>
      </c>
      <c r="E1317" s="11" t="s">
        <v>3319</v>
      </c>
      <c r="F1317" s="6" t="s">
        <v>32</v>
      </c>
      <c r="G1317" s="6" t="s">
        <v>185</v>
      </c>
      <c r="H1317" s="6" t="s">
        <v>122</v>
      </c>
      <c r="I1317" s="6" t="s">
        <v>45</v>
      </c>
      <c r="J1317" s="6" t="s">
        <v>34</v>
      </c>
      <c r="K1317" s="6" t="s">
        <v>187</v>
      </c>
      <c r="L1317" s="6" t="s">
        <v>1531</v>
      </c>
      <c r="M1317" s="7">
        <v>16800</v>
      </c>
      <c r="N1317" s="7">
        <v>16.8</v>
      </c>
      <c r="O1317" s="7">
        <v>114000</v>
      </c>
      <c r="P1317" t="s">
        <v>3211</v>
      </c>
      <c r="Q1317" t="s">
        <v>3270</v>
      </c>
      <c r="R1317" t="s">
        <v>3198</v>
      </c>
      <c r="S1317">
        <f t="shared" si="74"/>
        <v>6.7857142857142856</v>
      </c>
      <c r="T1317" t="s">
        <v>3226</v>
      </c>
      <c r="U1317" t="s">
        <v>3261</v>
      </c>
      <c r="V1317" t="s">
        <v>3243</v>
      </c>
    </row>
    <row r="1318" spans="1:22" ht="22" customHeight="1" x14ac:dyDescent="0.3">
      <c r="A1318" s="2">
        <v>43326</v>
      </c>
      <c r="B1318" s="16" t="str">
        <f t="shared" si="72"/>
        <v>August, 2018</v>
      </c>
      <c r="C1318" s="16" t="str">
        <f t="shared" si="73"/>
        <v>August, 2018´</v>
      </c>
      <c r="D1318" s="3" t="s">
        <v>31</v>
      </c>
      <c r="E1318" s="11" t="s">
        <v>3319</v>
      </c>
      <c r="F1318" s="3" t="s">
        <v>56</v>
      </c>
      <c r="G1318" s="3" t="s">
        <v>800</v>
      </c>
      <c r="H1318" s="3" t="s">
        <v>152</v>
      </c>
      <c r="I1318" s="3" t="s">
        <v>45</v>
      </c>
      <c r="J1318" s="3" t="s">
        <v>34</v>
      </c>
      <c r="K1318" s="3" t="s">
        <v>154</v>
      </c>
      <c r="L1318" s="3" t="s">
        <v>1538</v>
      </c>
      <c r="M1318" s="4">
        <v>13660</v>
      </c>
      <c r="N1318" s="4">
        <v>13.66</v>
      </c>
      <c r="O1318" s="4">
        <v>346000</v>
      </c>
      <c r="P1318" t="s">
        <v>3210</v>
      </c>
      <c r="Q1318" t="s">
        <v>3267</v>
      </c>
      <c r="R1318" t="s">
        <v>3237</v>
      </c>
      <c r="S1318">
        <f t="shared" si="74"/>
        <v>25.329428989751097</v>
      </c>
      <c r="T1318" t="s">
        <v>3205</v>
      </c>
      <c r="U1318" t="s">
        <v>3238</v>
      </c>
      <c r="V1318" t="s">
        <v>3225</v>
      </c>
    </row>
    <row r="1319" spans="1:22" ht="22" customHeight="1" x14ac:dyDescent="0.3">
      <c r="A1319" s="5">
        <v>43326</v>
      </c>
      <c r="B1319" s="16" t="str">
        <f t="shared" si="72"/>
        <v>August, 2018</v>
      </c>
      <c r="C1319" s="16" t="str">
        <f t="shared" si="73"/>
        <v>August, 2018´</v>
      </c>
      <c r="D1319" s="6" t="s">
        <v>31</v>
      </c>
      <c r="E1319" s="11" t="s">
        <v>3319</v>
      </c>
      <c r="F1319" s="6" t="s">
        <v>32</v>
      </c>
      <c r="G1319" s="6" t="s">
        <v>185</v>
      </c>
      <c r="H1319" s="6" t="s">
        <v>122</v>
      </c>
      <c r="I1319" s="6" t="s">
        <v>45</v>
      </c>
      <c r="J1319" s="6" t="s">
        <v>34</v>
      </c>
      <c r="K1319" s="6" t="s">
        <v>187</v>
      </c>
      <c r="L1319" s="6" t="s">
        <v>1531</v>
      </c>
      <c r="M1319" s="7">
        <v>16800</v>
      </c>
      <c r="N1319" s="7">
        <v>16.8</v>
      </c>
      <c r="O1319" s="7">
        <v>114000</v>
      </c>
      <c r="P1319" t="s">
        <v>3211</v>
      </c>
      <c r="Q1319" t="s">
        <v>3270</v>
      </c>
      <c r="R1319" t="s">
        <v>3198</v>
      </c>
      <c r="S1319">
        <f t="shared" si="74"/>
        <v>6.7857142857142856</v>
      </c>
      <c r="T1319" t="s">
        <v>3232</v>
      </c>
      <c r="U1319" t="s">
        <v>3254</v>
      </c>
      <c r="V1319" t="s">
        <v>3216</v>
      </c>
    </row>
    <row r="1320" spans="1:22" ht="22" customHeight="1" x14ac:dyDescent="0.3">
      <c r="A1320" s="5">
        <v>43326</v>
      </c>
      <c r="B1320" s="16" t="str">
        <f t="shared" si="72"/>
        <v>August, 2018</v>
      </c>
      <c r="C1320" s="16" t="str">
        <f t="shared" si="73"/>
        <v>August, 2018´</v>
      </c>
      <c r="D1320" s="6" t="s">
        <v>31</v>
      </c>
      <c r="E1320" s="11" t="s">
        <v>3319</v>
      </c>
      <c r="F1320" s="6" t="s">
        <v>32</v>
      </c>
      <c r="G1320" s="6" t="s">
        <v>185</v>
      </c>
      <c r="H1320" s="6" t="s">
        <v>122</v>
      </c>
      <c r="I1320" s="6" t="s">
        <v>45</v>
      </c>
      <c r="J1320" s="6" t="s">
        <v>34</v>
      </c>
      <c r="K1320" s="6" t="s">
        <v>187</v>
      </c>
      <c r="L1320" s="6" t="s">
        <v>1530</v>
      </c>
      <c r="M1320" s="7">
        <v>17010</v>
      </c>
      <c r="N1320" s="7">
        <v>17.010000000000002</v>
      </c>
      <c r="O1320" s="7">
        <v>115000</v>
      </c>
      <c r="P1320" t="s">
        <v>3211</v>
      </c>
      <c r="Q1320" t="s">
        <v>3270</v>
      </c>
      <c r="R1320" t="s">
        <v>3198</v>
      </c>
      <c r="S1320">
        <f t="shared" si="74"/>
        <v>6.7607289829512052</v>
      </c>
      <c r="T1320" t="s">
        <v>3205</v>
      </c>
      <c r="U1320" t="s">
        <v>3238</v>
      </c>
      <c r="V1320" t="s">
        <v>3225</v>
      </c>
    </row>
    <row r="1321" spans="1:22" ht="22" customHeight="1" x14ac:dyDescent="0.3">
      <c r="A1321" s="2">
        <v>43326</v>
      </c>
      <c r="B1321" s="16" t="str">
        <f t="shared" si="72"/>
        <v>August, 2018</v>
      </c>
      <c r="C1321" s="16" t="str">
        <f t="shared" si="73"/>
        <v>August, 2018´</v>
      </c>
      <c r="D1321" s="3" t="s">
        <v>31</v>
      </c>
      <c r="E1321" s="11" t="s">
        <v>3319</v>
      </c>
      <c r="F1321" s="3" t="s">
        <v>56</v>
      </c>
      <c r="G1321" s="3" t="s">
        <v>385</v>
      </c>
      <c r="H1321" s="3" t="s">
        <v>122</v>
      </c>
      <c r="I1321" s="3" t="s">
        <v>45</v>
      </c>
      <c r="J1321" s="3" t="s">
        <v>34</v>
      </c>
      <c r="K1321" s="3" t="s">
        <v>388</v>
      </c>
      <c r="L1321" s="3" t="s">
        <v>1526</v>
      </c>
      <c r="M1321" s="4">
        <v>24120</v>
      </c>
      <c r="N1321" s="4">
        <v>24.12</v>
      </c>
      <c r="O1321" s="4">
        <v>1223000</v>
      </c>
      <c r="P1321" t="s">
        <v>3212</v>
      </c>
      <c r="Q1321" t="s">
        <v>3277</v>
      </c>
      <c r="R1321" t="s">
        <v>3198</v>
      </c>
      <c r="S1321">
        <f t="shared" si="74"/>
        <v>50.704809286898836</v>
      </c>
      <c r="T1321" t="s">
        <v>3297</v>
      </c>
      <c r="U1321" t="s">
        <v>3281</v>
      </c>
      <c r="V1321" t="s">
        <v>3198</v>
      </c>
    </row>
    <row r="1322" spans="1:22" ht="22" customHeight="1" x14ac:dyDescent="0.3">
      <c r="A1322" s="5">
        <v>43324</v>
      </c>
      <c r="B1322" s="16" t="str">
        <f t="shared" si="72"/>
        <v>August, 2018</v>
      </c>
      <c r="C1322" s="16" t="str">
        <f t="shared" si="73"/>
        <v>August, 2018´</v>
      </c>
      <c r="D1322" s="6" t="s">
        <v>31</v>
      </c>
      <c r="E1322" s="11" t="s">
        <v>3319</v>
      </c>
      <c r="F1322" s="6" t="s">
        <v>56</v>
      </c>
      <c r="G1322" s="6" t="s">
        <v>1149</v>
      </c>
      <c r="H1322" s="6" t="s">
        <v>122</v>
      </c>
      <c r="I1322" s="6" t="s">
        <v>45</v>
      </c>
      <c r="J1322" s="6" t="s">
        <v>34</v>
      </c>
      <c r="K1322" s="6" t="s">
        <v>145</v>
      </c>
      <c r="L1322" s="6" t="s">
        <v>1437</v>
      </c>
      <c r="M1322" s="7">
        <v>11400</v>
      </c>
      <c r="N1322" s="7">
        <v>11.4</v>
      </c>
      <c r="O1322" s="7">
        <v>96400</v>
      </c>
      <c r="P1322" t="s">
        <v>3226</v>
      </c>
      <c r="Q1322" t="s">
        <v>3261</v>
      </c>
      <c r="R1322" t="s">
        <v>3243</v>
      </c>
      <c r="S1322">
        <f t="shared" si="74"/>
        <v>8.4561403508771935</v>
      </c>
      <c r="T1322" t="s">
        <v>3250</v>
      </c>
      <c r="U1322" t="s">
        <v>3248</v>
      </c>
      <c r="V1322" t="s">
        <v>3237</v>
      </c>
    </row>
    <row r="1323" spans="1:22" ht="22" customHeight="1" x14ac:dyDescent="0.3">
      <c r="A1323" s="2">
        <v>43324</v>
      </c>
      <c r="B1323" s="16" t="str">
        <f t="shared" si="72"/>
        <v>August, 2018</v>
      </c>
      <c r="C1323" s="16" t="str">
        <f t="shared" si="73"/>
        <v>August, 2018´</v>
      </c>
      <c r="D1323" s="3" t="s">
        <v>31</v>
      </c>
      <c r="E1323" s="11" t="s">
        <v>3319</v>
      </c>
      <c r="F1323" s="3" t="s">
        <v>56</v>
      </c>
      <c r="G1323" s="3" t="s">
        <v>127</v>
      </c>
      <c r="H1323" s="3" t="s">
        <v>122</v>
      </c>
      <c r="I1323" s="3" t="s">
        <v>45</v>
      </c>
      <c r="J1323" s="3" t="s">
        <v>34</v>
      </c>
      <c r="K1323" s="3" t="s">
        <v>129</v>
      </c>
      <c r="L1323" s="3" t="s">
        <v>1540</v>
      </c>
      <c r="M1323" s="4">
        <v>21720</v>
      </c>
      <c r="N1323" s="4">
        <v>21.72</v>
      </c>
      <c r="O1323" s="4">
        <v>623000</v>
      </c>
      <c r="P1323" t="str">
        <f>IF(ISNUMBER(SEARCH("BROWSER",L1323)),"Picloran",IF(ISNUMBER(SEARCH("NAVIGATOR",L1323)),"Picloran",IF(ISNUMBER(SEARCH("BIOZYME",L1323)),"Mineral Fertilizer",IF(ISNUMBER(SEARCH("K-FOL",L1323)),"Calcium Citrate",IF(ISNUMBER(SEARCH("FOLTRON",L1323)),"NPK Fertilizer",IF(ISNUMBER(SEARCH("CYHALOTHRI",L1323)),"Cyhalothrin",IF(ISNUMBER(SEARCH("ACEFATO",L1323)),"Acephate",IF(ISNUMBER(SEARCH("ACEPHATE",L1323)),"Acephate",IF(ISNUMBER(SEARCH("MICROTHIOL",L1323)),"Sulfur",IF(ISNUMBER(SEARCH("PROPICONAZOLE",L1323)),"Propiconazole",IF(ISNUMBER(SEARCH("METHOMYL",L1323)),"Methomyl",IF(ISNUMBER(SEARCH("IMIDACLOPRID",L1323)),"Imidacloprid",IF(ISNUMBER(SEARCH("ZONIC",L1323)),"Amicarbazone",IF(ISNUMBER(SEARCH("CRESCENDO",L1323)),"Triclopyr-Butyric",IF(ISNUMBER(SEARCH("IMAZETHAPYR",L1323)),"Imazethapyr",IF(ISNUMBER(SEARCH("TRICLOPYR",L1323)),"Triclopyr",IF(ISNUMBER(SEARCH("ISOPROPYLAMINE",L1323)),"Isopropylamine",IF(ISNUMBER(SEARCH("ABAMECTIM",L1323)),"Abamectin",IF(ISNUMBER(SEARCH("SPERTO",L1323)),"Bifenthrin","FIX IT!")))))))))))))))))))</f>
        <v>Propiconazole</v>
      </c>
      <c r="Q1323" t="s">
        <v>3215</v>
      </c>
      <c r="R1323" t="s">
        <v>3242</v>
      </c>
      <c r="S1323">
        <f t="shared" si="74"/>
        <v>28.683241252302025</v>
      </c>
      <c r="T1323" t="s">
        <v>3250</v>
      </c>
      <c r="U1323" t="s">
        <v>3248</v>
      </c>
      <c r="V1323" t="s">
        <v>3237</v>
      </c>
    </row>
    <row r="1324" spans="1:22" ht="22" customHeight="1" x14ac:dyDescent="0.3">
      <c r="A1324" s="5">
        <v>43323</v>
      </c>
      <c r="B1324" s="16" t="str">
        <f t="shared" si="72"/>
        <v>August, 2018</v>
      </c>
      <c r="C1324" s="16" t="str">
        <f t="shared" si="73"/>
        <v>August, 2018´</v>
      </c>
      <c r="D1324" s="6" t="s">
        <v>31</v>
      </c>
      <c r="E1324" s="11" t="s">
        <v>3319</v>
      </c>
      <c r="F1324" s="6" t="s">
        <v>56</v>
      </c>
      <c r="G1324" s="6" t="s">
        <v>385</v>
      </c>
      <c r="H1324" s="6" t="s">
        <v>122</v>
      </c>
      <c r="I1324" s="6" t="s">
        <v>45</v>
      </c>
      <c r="J1324" s="6" t="s">
        <v>34</v>
      </c>
      <c r="K1324" s="6" t="s">
        <v>207</v>
      </c>
      <c r="L1324" s="6" t="s">
        <v>1541</v>
      </c>
      <c r="M1324" s="7">
        <v>40240</v>
      </c>
      <c r="N1324" s="7">
        <v>40.24</v>
      </c>
      <c r="O1324" s="7">
        <v>158000</v>
      </c>
      <c r="P1324" t="str">
        <f>IF(ISNUMBER(SEARCH("TRICLON",L1322)),"Triclopyr",IF(ISNUMBER(SEARCH("ABAMECTIN",L1322)),"Abamectin",IF(ISNUMBER(SEARCH("PERITO",L1322)),"Acephate",IF(ISNUMBER(SEARCH("GLUFOSINAT",L1322)),"Gluphosinate",IF(ISNUMBER(SEARCH("FIPRONIL",L1322)),"Fipronil",IF(ISNUMBER(SEARCH("ZARTAN",L1322)),"Metsulfuron-methyl",IF(ISNUMBER(SEARCH("DIFLUBENZURON",L1322)),"Diflubenzuron",IF(ISNUMBER(SEARCH("INICIATE",L1322)),"Fipronil",IF(ISNUMBER(SEARCH("STAGE",L1322)),"Clomazone",IF(ISNUMBER(SEARCH("CLOMAZON",L1322)),"Clomazone",IF(ISNUMBER(SEARCH("UNIMARK",L1322)),"Metribuzim",IF(ISNUMBER(SEARCH("ANCOSAR",L1322)),"Sodium hydrogen Methylarsonate","FIX IT!"))))))))))))</f>
        <v>Fipronil</v>
      </c>
      <c r="Q1324" t="s">
        <v>3261</v>
      </c>
      <c r="R1324" t="s">
        <v>3243</v>
      </c>
      <c r="S1324">
        <f t="shared" si="74"/>
        <v>3.9264413518886681</v>
      </c>
      <c r="T1324" t="s">
        <v>3199</v>
      </c>
      <c r="U1324" t="s">
        <v>3268</v>
      </c>
      <c r="V1324" t="s">
        <v>3243</v>
      </c>
    </row>
    <row r="1325" spans="1:22" ht="22" customHeight="1" x14ac:dyDescent="0.3">
      <c r="A1325" s="5">
        <v>43322</v>
      </c>
      <c r="B1325" s="16" t="str">
        <f t="shared" si="72"/>
        <v>August, 2018</v>
      </c>
      <c r="C1325" s="16" t="str">
        <f t="shared" si="73"/>
        <v>August, 2018´</v>
      </c>
      <c r="D1325" s="6" t="s">
        <v>31</v>
      </c>
      <c r="E1325" s="11" t="s">
        <v>3319</v>
      </c>
      <c r="F1325" s="6" t="s">
        <v>56</v>
      </c>
      <c r="G1325" s="6" t="s">
        <v>1379</v>
      </c>
      <c r="H1325" s="6" t="s">
        <v>122</v>
      </c>
      <c r="I1325" s="6" t="s">
        <v>45</v>
      </c>
      <c r="J1325" s="6" t="s">
        <v>34</v>
      </c>
      <c r="K1325" s="6" t="s">
        <v>187</v>
      </c>
      <c r="L1325" s="6" t="s">
        <v>1543</v>
      </c>
      <c r="M1325" s="7">
        <v>58800</v>
      </c>
      <c r="N1325" s="7">
        <v>58.8</v>
      </c>
      <c r="O1325" s="7">
        <v>399000</v>
      </c>
      <c r="P1325" t="s">
        <v>3220</v>
      </c>
      <c r="Q1325" t="str">
        <f>VLOOKUP(P1325,T:V,2,FALSE)</f>
        <v>Not Identified</v>
      </c>
      <c r="R1325" t="str">
        <f>VLOOKUP(Q1325,U:W,2,FALSE)</f>
        <v>Fungicide</v>
      </c>
      <c r="S1325">
        <f t="shared" si="74"/>
        <v>6.7857142857142856</v>
      </c>
      <c r="T1325" t="s">
        <v>3273</v>
      </c>
      <c r="U1325" t="s">
        <v>3274</v>
      </c>
      <c r="V1325" t="s">
        <v>3275</v>
      </c>
    </row>
    <row r="1326" spans="1:22" ht="22" customHeight="1" x14ac:dyDescent="0.3">
      <c r="A1326" s="2">
        <v>43322</v>
      </c>
      <c r="B1326" s="16" t="str">
        <f t="shared" si="72"/>
        <v>August, 2018</v>
      </c>
      <c r="C1326" s="16" t="str">
        <f t="shared" si="73"/>
        <v>August, 2018´</v>
      </c>
      <c r="D1326" s="3" t="s">
        <v>31</v>
      </c>
      <c r="E1326" s="11" t="s">
        <v>3319</v>
      </c>
      <c r="F1326" s="3" t="s">
        <v>32</v>
      </c>
      <c r="G1326" s="3" t="s">
        <v>131</v>
      </c>
      <c r="H1326" s="3" t="s">
        <v>210</v>
      </c>
      <c r="I1326" s="3" t="s">
        <v>45</v>
      </c>
      <c r="J1326" s="3" t="s">
        <v>34</v>
      </c>
      <c r="K1326" s="3" t="s">
        <v>145</v>
      </c>
      <c r="L1326" s="3" t="s">
        <v>1544</v>
      </c>
      <c r="M1326" s="4">
        <v>72100</v>
      </c>
      <c r="N1326" s="4">
        <v>72.099999999999994</v>
      </c>
      <c r="O1326" s="4">
        <v>1115000</v>
      </c>
      <c r="P1326" t="str">
        <f>IF(ISNUMBER(SEARCH("THIRAM",L1326)),"Thiram",IF(ISNUMBER(SEARCH("TEBUCONAZOLE",L1326)),"Tebuconazole",IF(ISNUMBER(SEARCH("DIMETHYLAMINE",L1326)),"Dimethylamine",IF(ISNUMBER(SEARCH("TRINCA",L1326)),"Cyhalothrin",IF(ISNUMBER(SEARCH("CYHALOT",L1326)),"Cyhalothrin",IF(ISNUMBER(SEARCH("PICLORAM",L1326)),"Picloran",IF(ISNUMBER(SEARCH("PROPARGITE",L1326)),"Propargite",IF(ISNUMBER(SEARCH("OMEGA",L1326)),"Fertilizer",IF(ISNUMBER(SEARCH("ARTYS",L1326)),"Dimethylamine",IF(ISNUMBER(SEARCH("ORTHOCIDE",L1326)),"Captan","FIX IT!"))))))))))</f>
        <v>Cyhalothrin</v>
      </c>
      <c r="Q1326" t="s">
        <v>3248</v>
      </c>
      <c r="R1326" t="s">
        <v>3237</v>
      </c>
      <c r="S1326">
        <f t="shared" si="74"/>
        <v>15.464632454923716</v>
      </c>
      <c r="T1326" t="s">
        <v>3297</v>
      </c>
      <c r="U1326" t="s">
        <v>3281</v>
      </c>
      <c r="V1326" t="s">
        <v>3198</v>
      </c>
    </row>
    <row r="1327" spans="1:22" ht="22" customHeight="1" x14ac:dyDescent="0.3">
      <c r="A1327" s="5">
        <v>43321</v>
      </c>
      <c r="B1327" s="16" t="str">
        <f t="shared" si="72"/>
        <v>August, 2018</v>
      </c>
      <c r="C1327" s="16" t="str">
        <f t="shared" si="73"/>
        <v>August, 2018´</v>
      </c>
      <c r="D1327" s="6" t="s">
        <v>31</v>
      </c>
      <c r="E1327" s="11" t="s">
        <v>3319</v>
      </c>
      <c r="F1327" s="6" t="s">
        <v>56</v>
      </c>
      <c r="G1327" s="6" t="s">
        <v>347</v>
      </c>
      <c r="H1327" s="6" t="s">
        <v>371</v>
      </c>
      <c r="I1327" s="6" t="s">
        <v>45</v>
      </c>
      <c r="J1327" s="6" t="s">
        <v>34</v>
      </c>
      <c r="K1327" s="6" t="s">
        <v>373</v>
      </c>
      <c r="L1327" s="6" t="s">
        <v>1545</v>
      </c>
      <c r="M1327" s="7">
        <v>55900</v>
      </c>
      <c r="N1327" s="7">
        <v>55.9</v>
      </c>
      <c r="O1327" s="7">
        <v>128000</v>
      </c>
      <c r="P1327" t="str">
        <f>IF(ISNUMBER(SEARCH("THIRAM",L1327)),"Thiram",IF(ISNUMBER(SEARCH("TEBUCONAZOLE",L1327)),"Tebuconazole",IF(ISNUMBER(SEARCH("DIMETHYLAMINE",L1327)),"Dimethylamine",IF(ISNUMBER(SEARCH("TRINCA",L1327)),"Cyhalothrin",IF(ISNUMBER(SEARCH("CYHALOT",L1327)),"Cyhalothrin",IF(ISNUMBER(SEARCH("PICLORAM",L1327)),"Picloran",IF(ISNUMBER(SEARCH("PROPARGITE",L1327)),"Propargite",IF(ISNUMBER(SEARCH("OMEGA",L1327)),"Fertilizer",IF(ISNUMBER(SEARCH("ARTYS",L1327)),"Dimethylamine",IF(ISNUMBER(SEARCH("ORTHOCIDE",L1327)),"Captan","FIX IT!"))))))))))</f>
        <v>Dimethylamine</v>
      </c>
      <c r="Q1327" t="s">
        <v>3254</v>
      </c>
      <c r="R1327" t="s">
        <v>3216</v>
      </c>
      <c r="S1327">
        <f t="shared" si="74"/>
        <v>2.2898032200357781</v>
      </c>
      <c r="T1327" t="s">
        <v>3226</v>
      </c>
      <c r="U1327" t="s">
        <v>3261</v>
      </c>
      <c r="V1327" t="s">
        <v>3243</v>
      </c>
    </row>
    <row r="1328" spans="1:22" ht="22" customHeight="1" x14ac:dyDescent="0.3">
      <c r="A1328" s="2">
        <v>43321</v>
      </c>
      <c r="B1328" s="16" t="str">
        <f t="shared" si="72"/>
        <v>August, 2018</v>
      </c>
      <c r="C1328" s="16" t="str">
        <f t="shared" si="73"/>
        <v>August, 2018´</v>
      </c>
      <c r="D1328" s="3" t="s">
        <v>31</v>
      </c>
      <c r="E1328" s="11" t="s">
        <v>3319</v>
      </c>
      <c r="F1328" s="3" t="s">
        <v>56</v>
      </c>
      <c r="G1328" s="3" t="s">
        <v>347</v>
      </c>
      <c r="H1328" s="3" t="s">
        <v>371</v>
      </c>
      <c r="I1328" s="3" t="s">
        <v>45</v>
      </c>
      <c r="J1328" s="3" t="s">
        <v>34</v>
      </c>
      <c r="K1328" s="3" t="s">
        <v>373</v>
      </c>
      <c r="L1328" s="3" t="s">
        <v>1545</v>
      </c>
      <c r="M1328" s="4">
        <v>74280</v>
      </c>
      <c r="N1328" s="4">
        <v>74.28</v>
      </c>
      <c r="O1328" s="4">
        <v>170000</v>
      </c>
      <c r="P1328" t="str">
        <f>IF(ISNUMBER(SEARCH("THIRAM",L1328)),"Thiram",IF(ISNUMBER(SEARCH("TEBUCONAZOLE",L1328)),"Tebuconazole",IF(ISNUMBER(SEARCH("DIMETHYLAMINE",L1328)),"Dimethylamine",IF(ISNUMBER(SEARCH("TRINCA",L1328)),"Cyhalothrin",IF(ISNUMBER(SEARCH("CYHALOT",L1328)),"Cyhalothrin",IF(ISNUMBER(SEARCH("PICLORAM",L1328)),"Picloran",IF(ISNUMBER(SEARCH("PROPARGITE",L1328)),"Propargite",IF(ISNUMBER(SEARCH("OMEGA",L1328)),"Fertilizer",IF(ISNUMBER(SEARCH("ARTYS",L1328)),"Dimethylamine",IF(ISNUMBER(SEARCH("ORTHOCIDE",L1328)),"Captan","FIX IT!"))))))))))</f>
        <v>Dimethylamine</v>
      </c>
      <c r="Q1328" t="s">
        <v>3254</v>
      </c>
      <c r="R1328" t="s">
        <v>3216</v>
      </c>
      <c r="S1328">
        <f t="shared" si="74"/>
        <v>2.2886375875067313</v>
      </c>
      <c r="T1328" t="s">
        <v>3226</v>
      </c>
      <c r="U1328" t="s">
        <v>3261</v>
      </c>
      <c r="V1328" t="s">
        <v>3243</v>
      </c>
    </row>
    <row r="1329" spans="1:22" ht="22" customHeight="1" x14ac:dyDescent="0.3">
      <c r="A1329" s="5">
        <v>43319</v>
      </c>
      <c r="B1329" s="16" t="str">
        <f t="shared" si="72"/>
        <v>August, 2018</v>
      </c>
      <c r="C1329" s="16" t="str">
        <f t="shared" si="73"/>
        <v>August, 2018´</v>
      </c>
      <c r="D1329" s="6" t="s">
        <v>31</v>
      </c>
      <c r="E1329" s="11" t="s">
        <v>3319</v>
      </c>
      <c r="F1329" s="6" t="s">
        <v>56</v>
      </c>
      <c r="G1329" s="6" t="s">
        <v>730</v>
      </c>
      <c r="H1329" s="6" t="s">
        <v>122</v>
      </c>
      <c r="I1329" s="6" t="s">
        <v>45</v>
      </c>
      <c r="J1329" s="6" t="s">
        <v>34</v>
      </c>
      <c r="K1329" s="6" t="s">
        <v>704</v>
      </c>
      <c r="L1329" s="6" t="s">
        <v>1546</v>
      </c>
      <c r="M1329" s="7">
        <v>20160</v>
      </c>
      <c r="N1329" s="7">
        <v>20.16</v>
      </c>
      <c r="O1329" s="7">
        <v>511000</v>
      </c>
      <c r="P1329" t="str">
        <f>IF(ISNUMBER(SEARCH("MEPIQUAT",L1329)),"Mepiquat",IF(ISNUMBER(SEARCH("BIFENTRI",L1329)),"Bifenthrin",IF(ISNUMBER(SEARCH("YHALOTHRIN",L1329)),"Cyhalothrin","FIX IT!")))</f>
        <v>Mepiquat</v>
      </c>
      <c r="Q1329" t="s">
        <v>3215</v>
      </c>
      <c r="R1329" t="s">
        <v>3216</v>
      </c>
      <c r="S1329">
        <f t="shared" si="74"/>
        <v>25.347222222222221</v>
      </c>
      <c r="T1329" t="s">
        <v>3226</v>
      </c>
      <c r="U1329" t="s">
        <v>3261</v>
      </c>
      <c r="V1329" t="s">
        <v>3243</v>
      </c>
    </row>
    <row r="1330" spans="1:22" ht="22" customHeight="1" x14ac:dyDescent="0.3">
      <c r="A1330" s="2">
        <v>43316</v>
      </c>
      <c r="B1330" s="16" t="str">
        <f t="shared" si="72"/>
        <v>August, 2018</v>
      </c>
      <c r="C1330" s="16" t="str">
        <f t="shared" si="73"/>
        <v>August, 2018´</v>
      </c>
      <c r="D1330" s="3" t="s">
        <v>31</v>
      </c>
      <c r="E1330" s="11" t="s">
        <v>3319</v>
      </c>
      <c r="F1330" s="3" t="s">
        <v>56</v>
      </c>
      <c r="G1330" s="3" t="s">
        <v>200</v>
      </c>
      <c r="H1330" s="3" t="s">
        <v>133</v>
      </c>
      <c r="I1330" s="3" t="s">
        <v>45</v>
      </c>
      <c r="J1330" s="3" t="s">
        <v>34</v>
      </c>
      <c r="K1330" s="3" t="s">
        <v>145</v>
      </c>
      <c r="L1330" s="3" t="s">
        <v>1547</v>
      </c>
      <c r="M1330" s="4">
        <v>19110</v>
      </c>
      <c r="N1330" s="4">
        <v>19.11</v>
      </c>
      <c r="O1330" s="4">
        <v>295000</v>
      </c>
      <c r="P1330" t="str">
        <f>IF(ISNUMBER(SEARCH("IMAZETAPYR",L1330)),"Imazetapyr",IF(ISNUMBER(SEARCH("VITAVAX",L1330)),"Carboxin",IF(ISNUMBER(SEARCH("CARBOXIN",L1330)),"Carboxin",IF(ISNUMBER(SEARCH("CONDAX",L1330)),"Imazetapyr",IF(ISNUMBER(SEARCH("CLETHODIM",L1330)),"Clethodim",IF(ISNUMBER(SEARCH("JACARE",L1330)),"2,4-D Acid",IF(ISNUMBER(SEARCH("LEOPARD",L1330)),"Picloram",IF(ISNUMBER(SEARCH("ZOXYSTROBIN",L1330)),"Azoxystrobin",IF(ISNUMBER(SEARCH("MANCOZEB",L1330)),"Mancozeb",IF(ISNUMBER(SEARCH("AZOXYS",L1330)),"Azoxystrobin",IF(ISNUMBER(SEARCH("FIPRON",L1330)),"Fipronil",IF(ISNUMBER(SEARCH("ACEF",L1330)),"Acephate",IF(ISNUMBER(SEARCH("ACETAMIPRID",L1330)),"Acetamiprid",IF(ISNUMBER(SEARCH("ALUMINIUM PHOSPHIDE",L1330)),"Aluminium Phosphide",IF(ISNUMBER(SEARCH("RANMAN",L1330)),"Cyazofamid",IF(ISNUMBER(SEARCH("BIFENTRINA",L1330)),"Bifenthrin","FIX IT!"))))))))))))))))</f>
        <v>Bifenthrin</v>
      </c>
      <c r="Q1330" t="s">
        <v>3238</v>
      </c>
      <c r="R1330" t="s">
        <v>3243</v>
      </c>
      <c r="S1330">
        <f t="shared" si="74"/>
        <v>15.43694400837258</v>
      </c>
      <c r="T1330" t="s">
        <v>3273</v>
      </c>
      <c r="U1330" t="s">
        <v>3274</v>
      </c>
      <c r="V1330" t="s">
        <v>3275</v>
      </c>
    </row>
    <row r="1331" spans="1:22" ht="22" customHeight="1" x14ac:dyDescent="0.3">
      <c r="A1331" s="5">
        <v>43316</v>
      </c>
      <c r="B1331" s="16" t="str">
        <f t="shared" si="72"/>
        <v>August, 2018</v>
      </c>
      <c r="C1331" s="16" t="str">
        <f t="shared" si="73"/>
        <v>August, 2018´</v>
      </c>
      <c r="D1331" s="6" t="s">
        <v>31</v>
      </c>
      <c r="E1331" s="11" t="s">
        <v>3319</v>
      </c>
      <c r="F1331" s="6" t="s">
        <v>56</v>
      </c>
      <c r="G1331" s="6" t="s">
        <v>1492</v>
      </c>
      <c r="H1331" s="6" t="s">
        <v>122</v>
      </c>
      <c r="I1331" s="6" t="s">
        <v>45</v>
      </c>
      <c r="J1331" s="6" t="s">
        <v>34</v>
      </c>
      <c r="K1331" s="6" t="s">
        <v>143</v>
      </c>
      <c r="L1331" s="6" t="s">
        <v>1548</v>
      </c>
      <c r="M1331" s="7">
        <v>15900</v>
      </c>
      <c r="N1331" s="7">
        <v>15.9</v>
      </c>
      <c r="O1331" s="7">
        <v>75400</v>
      </c>
      <c r="P1331" t="str">
        <f>IF(ISNUMBER(SEARCH("BROWSER",L1331)),"Picloran",IF(ISNUMBER(SEARCH("NAVIGATOR",L1331)),"Picloran",IF(ISNUMBER(SEARCH("BIOZYME",L1331)),"Mineral Fertilizer",IF(ISNUMBER(SEARCH("K-FOL",L1331)),"Calcium Citrate",IF(ISNUMBER(SEARCH("FOLTRON",L1331)),"NPK Fertilizer",IF(ISNUMBER(SEARCH("CYHALOTHRI",L1331)),"Cyhalothrin",IF(ISNUMBER(SEARCH("ACEFATO",L1331)),"Acephate",IF(ISNUMBER(SEARCH("ACEPHATE",L1331)),"Acephate",IF(ISNUMBER(SEARCH("MICROTHIOL",L1331)),"Sulfur",IF(ISNUMBER(SEARCH("PROPICONAZOLE",L1331)),"Propiconazole",IF(ISNUMBER(SEARCH("METHOMYL",L1331)),"Methomyl",IF(ISNUMBER(SEARCH("IMIDACLOPRID",L1331)),"Imidacloprid",IF(ISNUMBER(SEARCH("ZONIC",L1331)),"Amicarbazone",IF(ISNUMBER(SEARCH("CRESCENDO",L1331)),"Triclopyr-Butyric",IF(ISNUMBER(SEARCH("IMAZETHAPYR",L1331)),"Imazethapyr",IF(ISNUMBER(SEARCH("TRICLOPYR",L1331)),"Triclopyr",IF(ISNUMBER(SEARCH("ISOPROPYLAMINE",L1331)),"Isopropylamine",IF(ISNUMBER(SEARCH("ABAMECTIM",L1331)),"Abamectin",IF(ISNUMBER(SEARCH("SPERTO",L1331)),"Bifenthrin","FIX IT!")))))))))))))))))))</f>
        <v>Methomyl</v>
      </c>
      <c r="Q1331" t="s">
        <v>3215</v>
      </c>
      <c r="R1331" t="s">
        <v>3243</v>
      </c>
      <c r="S1331">
        <f t="shared" si="74"/>
        <v>4.7421383647798745</v>
      </c>
      <c r="T1331" t="s">
        <v>3273</v>
      </c>
      <c r="U1331" t="s">
        <v>3274</v>
      </c>
      <c r="V1331" t="s">
        <v>3275</v>
      </c>
    </row>
    <row r="1332" spans="1:22" ht="22" customHeight="1" x14ac:dyDescent="0.3">
      <c r="A1332" s="2">
        <v>43316</v>
      </c>
      <c r="B1332" s="16" t="str">
        <f t="shared" si="72"/>
        <v>August, 2018</v>
      </c>
      <c r="C1332" s="16" t="str">
        <f t="shared" si="73"/>
        <v>August, 2018´</v>
      </c>
      <c r="D1332" s="3" t="s">
        <v>31</v>
      </c>
      <c r="E1332" s="11" t="s">
        <v>3319</v>
      </c>
      <c r="F1332" s="3" t="s">
        <v>56</v>
      </c>
      <c r="G1332" s="3" t="s">
        <v>579</v>
      </c>
      <c r="H1332" s="3" t="s">
        <v>968</v>
      </c>
      <c r="I1332" s="3" t="s">
        <v>45</v>
      </c>
      <c r="J1332" s="3" t="s">
        <v>34</v>
      </c>
      <c r="K1332" s="3" t="s">
        <v>145</v>
      </c>
      <c r="L1332" s="3" t="s">
        <v>1549</v>
      </c>
      <c r="M1332" s="4">
        <v>8042</v>
      </c>
      <c r="N1332" s="4">
        <v>8.0399999999999991</v>
      </c>
      <c r="O1332" s="4">
        <v>124000</v>
      </c>
      <c r="P1332" t="s">
        <v>3200</v>
      </c>
      <c r="Q1332" t="s">
        <v>3234</v>
      </c>
      <c r="R1332" t="s">
        <v>3243</v>
      </c>
      <c r="S1332">
        <f t="shared" si="74"/>
        <v>15.419049987565282</v>
      </c>
      <c r="T1332" t="s">
        <v>3294</v>
      </c>
      <c r="U1332" t="s">
        <v>3215</v>
      </c>
      <c r="V1332" t="s">
        <v>3243</v>
      </c>
    </row>
    <row r="1333" spans="1:22" ht="22" customHeight="1" x14ac:dyDescent="0.3">
      <c r="A1333" s="5">
        <v>43316</v>
      </c>
      <c r="B1333" s="16" t="str">
        <f t="shared" si="72"/>
        <v>August, 2018</v>
      </c>
      <c r="C1333" s="16" t="str">
        <f t="shared" si="73"/>
        <v>August, 2018´</v>
      </c>
      <c r="D1333" s="6" t="s">
        <v>31</v>
      </c>
      <c r="E1333" s="11" t="s">
        <v>3319</v>
      </c>
      <c r="F1333" s="6" t="s">
        <v>32</v>
      </c>
      <c r="G1333" s="6" t="s">
        <v>1382</v>
      </c>
      <c r="H1333" s="6" t="s">
        <v>122</v>
      </c>
      <c r="I1333" s="6" t="s">
        <v>45</v>
      </c>
      <c r="J1333" s="6" t="s">
        <v>34</v>
      </c>
      <c r="K1333" s="6" t="s">
        <v>145</v>
      </c>
      <c r="L1333" s="6" t="s">
        <v>1550</v>
      </c>
      <c r="M1333" s="7">
        <v>16416</v>
      </c>
      <c r="N1333" s="7">
        <v>16.420000000000002</v>
      </c>
      <c r="O1333" s="7">
        <v>139000</v>
      </c>
      <c r="P1333" t="str">
        <f>IF(ISNUMBER(SEARCH("NICROSULFURON",L1333)),"Nicosulfuron",IF(ISNUMBER(SEARCH("BUTYROLACTONE",L1333)),"Butyrolactone",IF(ISNUMBER(SEARCH("MEQUIPAT",L1333)),"Mequipat Chloride",IF(ISNUMBER(SEARCH("ENTRINA",L1333)),"Bifenthrin",IF(ISNUMBER(SEARCH("ACETAMI",L1333)),"Acetamiprid",IF(ISNUMBER(SEARCH("THIODICARB",L1333)),"Thiodicarb",IF(ISNUMBER(SEARCH("2 4 D",L1333)),"2,4-D Acid",IF(ISNUMBER(SEARCH("CIPERMETRINA",L1333)),"Cypermethrin",IF(ISNUMBER(SEARCH("SULFENTRAZONE",L1333)),"Sulfenthrazone",IF(ISNUMBER(SEARCH("AKITO",L1333)),"Cypermethrin",IF(ISNUMBER(SEARCH("EMINENT",L1333)),"Tetraconazole","FIX IT!")))))))))))</f>
        <v>Thiodicarb</v>
      </c>
      <c r="Q1333" t="s">
        <v>3287</v>
      </c>
      <c r="R1333" t="s">
        <v>3243</v>
      </c>
      <c r="S1333">
        <f t="shared" si="74"/>
        <v>8.4673489278752445</v>
      </c>
      <c r="T1333" t="s">
        <v>3250</v>
      </c>
      <c r="U1333" t="s">
        <v>3248</v>
      </c>
      <c r="V1333" t="s">
        <v>3237</v>
      </c>
    </row>
    <row r="1334" spans="1:22" ht="22" customHeight="1" x14ac:dyDescent="0.3">
      <c r="A1334" s="2">
        <v>43316</v>
      </c>
      <c r="B1334" s="16" t="str">
        <f t="shared" si="72"/>
        <v>August, 2018</v>
      </c>
      <c r="C1334" s="16" t="str">
        <f t="shared" si="73"/>
        <v>August, 2018´</v>
      </c>
      <c r="D1334" s="3" t="s">
        <v>31</v>
      </c>
      <c r="E1334" s="11" t="s">
        <v>3319</v>
      </c>
      <c r="F1334" s="3" t="s">
        <v>56</v>
      </c>
      <c r="G1334" s="3" t="s">
        <v>579</v>
      </c>
      <c r="H1334" s="3" t="s">
        <v>968</v>
      </c>
      <c r="I1334" s="3" t="s">
        <v>45</v>
      </c>
      <c r="J1334" s="3" t="s">
        <v>34</v>
      </c>
      <c r="K1334" s="3" t="s">
        <v>145</v>
      </c>
      <c r="L1334" s="3" t="s">
        <v>1551</v>
      </c>
      <c r="M1334" s="4">
        <v>40535</v>
      </c>
      <c r="N1334" s="4">
        <v>40.53</v>
      </c>
      <c r="O1334" s="4">
        <v>627000</v>
      </c>
      <c r="P1334" t="s">
        <v>3200</v>
      </c>
      <c r="Q1334" t="s">
        <v>3234</v>
      </c>
      <c r="R1334" t="s">
        <v>3243</v>
      </c>
      <c r="S1334">
        <f t="shared" si="74"/>
        <v>15.468113975576662</v>
      </c>
      <c r="T1334" t="s">
        <v>3211</v>
      </c>
      <c r="U1334" t="s">
        <v>3270</v>
      </c>
      <c r="V1334" t="s">
        <v>3198</v>
      </c>
    </row>
    <row r="1335" spans="1:22" ht="22" customHeight="1" x14ac:dyDescent="0.3">
      <c r="A1335" s="5">
        <v>43315</v>
      </c>
      <c r="B1335" s="16" t="str">
        <f t="shared" si="72"/>
        <v>August, 2018</v>
      </c>
      <c r="C1335" s="16" t="str">
        <f t="shared" si="73"/>
        <v>August, 2018´</v>
      </c>
      <c r="D1335" s="6" t="s">
        <v>31</v>
      </c>
      <c r="E1335" s="11" t="s">
        <v>3319</v>
      </c>
      <c r="F1335" s="6" t="s">
        <v>32</v>
      </c>
      <c r="G1335" s="6" t="s">
        <v>131</v>
      </c>
      <c r="H1335" s="6" t="s">
        <v>210</v>
      </c>
      <c r="I1335" s="6" t="s">
        <v>45</v>
      </c>
      <c r="J1335" s="6" t="s">
        <v>34</v>
      </c>
      <c r="K1335" s="6" t="s">
        <v>145</v>
      </c>
      <c r="L1335" s="6" t="s">
        <v>1552</v>
      </c>
      <c r="M1335" s="7">
        <v>13752</v>
      </c>
      <c r="N1335" s="7">
        <v>13.75</v>
      </c>
      <c r="O1335" s="7">
        <v>213000</v>
      </c>
      <c r="P1335" t="str">
        <f>IF(ISNUMBER(SEARCH("BROWSER",L1335)),"Picloran",IF(ISNUMBER(SEARCH("NAVIGATOR",L1335)),"Picloran",IF(ISNUMBER(SEARCH("BIOZYME",L1335)),"Mineral Fertilizer",IF(ISNUMBER(SEARCH("K-FOL",L1335)),"Calcium Citrate",IF(ISNUMBER(SEARCH("FOLTRON",L1335)),"NPK Fertilizer",IF(ISNUMBER(SEARCH("CYHALOTHRI",L1335)),"Cyhalothrin",IF(ISNUMBER(SEARCH("ACEFATO",L1335)),"Acephate",IF(ISNUMBER(SEARCH("ACEPHATE",L1335)),"Acephate",IF(ISNUMBER(SEARCH("MICROTHIOL",L1335)),"Sulfur",IF(ISNUMBER(SEARCH("PROPICONAZOLE",L1335)),"Propiconazole",IF(ISNUMBER(SEARCH("METHOMYL",L1335)),"Methomyl",IF(ISNUMBER(SEARCH("IMIDACLOPRID",L1335)),"Imidacloprid",IF(ISNUMBER(SEARCH("ZONIC",L1335)),"Amicarbazone",IF(ISNUMBER(SEARCH("CRESCENDO",L1335)),"Triclopyr-Butyric",IF(ISNUMBER(SEARCH("IMAZETHAPYR",L1335)),"Imazethapyr",IF(ISNUMBER(SEARCH("TRICLOPYR",L1335)),"Triclopyr",IF(ISNUMBER(SEARCH("ISOPROPYLAMINE",L1335)),"Isopropylamine",IF(ISNUMBER(SEARCH("ABAMECTIM",L1335)),"Abamectin",IF(ISNUMBER(SEARCH("SPERTO",L1335)),"Bifenthrin","FIX IT!")))))))))))))))))))</f>
        <v>Cyhalothrin</v>
      </c>
      <c r="Q1335" t="s">
        <v>3248</v>
      </c>
      <c r="R1335" t="s">
        <v>3237</v>
      </c>
      <c r="S1335">
        <f t="shared" si="74"/>
        <v>15.488656195462479</v>
      </c>
      <c r="T1335" t="s">
        <v>3297</v>
      </c>
      <c r="U1335" t="s">
        <v>3281</v>
      </c>
      <c r="V1335" t="s">
        <v>3198</v>
      </c>
    </row>
    <row r="1336" spans="1:22" ht="22" customHeight="1" x14ac:dyDescent="0.3">
      <c r="A1336" s="2">
        <v>43315</v>
      </c>
      <c r="B1336" s="16" t="str">
        <f t="shared" si="72"/>
        <v>August, 2018</v>
      </c>
      <c r="C1336" s="16" t="str">
        <f t="shared" si="73"/>
        <v>August, 2018´</v>
      </c>
      <c r="D1336" s="3" t="s">
        <v>31</v>
      </c>
      <c r="E1336" s="11" t="s">
        <v>3319</v>
      </c>
      <c r="F1336" s="3" t="s">
        <v>32</v>
      </c>
      <c r="G1336" s="3" t="s">
        <v>131</v>
      </c>
      <c r="H1336" s="3" t="s">
        <v>210</v>
      </c>
      <c r="I1336" s="3" t="s">
        <v>45</v>
      </c>
      <c r="J1336" s="3" t="s">
        <v>34</v>
      </c>
      <c r="K1336" s="3" t="s">
        <v>145</v>
      </c>
      <c r="L1336" s="3" t="s">
        <v>1553</v>
      </c>
      <c r="M1336" s="4">
        <v>14420</v>
      </c>
      <c r="N1336" s="4">
        <v>14.42</v>
      </c>
      <c r="O1336" s="4">
        <v>223000</v>
      </c>
      <c r="P1336" t="str">
        <f>IF(ISNUMBER(SEARCH("THIRAM",L1336)),"Thiram",IF(ISNUMBER(SEARCH("TEBUCONAZOLE",L1336)),"Tebuconazole",IF(ISNUMBER(SEARCH("DIMETHYLAMINE",L1336)),"Dimethylamine",IF(ISNUMBER(SEARCH("TRINCA",L1336)),"Cyhalothrin",IF(ISNUMBER(SEARCH("CYHALOT",L1336)),"Cyhalothrin",IF(ISNUMBER(SEARCH("PICLORAM",L1336)),"Picloran",IF(ISNUMBER(SEARCH("PROPARGITE",L1336)),"Propargite",IF(ISNUMBER(SEARCH("OMEGA",L1336)),"Fertilizer",IF(ISNUMBER(SEARCH("ARTYS",L1336)),"Dimethylamine",IF(ISNUMBER(SEARCH("ORTHOCIDE",L1336)),"Captan","FIX IT!"))))))))))</f>
        <v>Cyhalothrin</v>
      </c>
      <c r="Q1336" t="s">
        <v>3248</v>
      </c>
      <c r="R1336" t="s">
        <v>3237</v>
      </c>
      <c r="S1336">
        <f t="shared" si="74"/>
        <v>15.464632454923716</v>
      </c>
      <c r="T1336" t="s">
        <v>3292</v>
      </c>
      <c r="U1336" t="s">
        <v>3269</v>
      </c>
      <c r="V1336" t="s">
        <v>3216</v>
      </c>
    </row>
    <row r="1337" spans="1:22" ht="22" customHeight="1" x14ac:dyDescent="0.3">
      <c r="A1337" s="5">
        <v>43314</v>
      </c>
      <c r="B1337" s="16" t="str">
        <f t="shared" si="72"/>
        <v>August, 2018</v>
      </c>
      <c r="C1337" s="16" t="str">
        <f t="shared" si="73"/>
        <v>August, 2018´</v>
      </c>
      <c r="D1337" s="6" t="s">
        <v>126</v>
      </c>
      <c r="E1337" s="11" t="s">
        <v>3319</v>
      </c>
      <c r="F1337" s="6" t="s">
        <v>56</v>
      </c>
      <c r="G1337" s="6" t="s">
        <v>160</v>
      </c>
      <c r="H1337" s="6" t="s">
        <v>122</v>
      </c>
      <c r="I1337" s="6" t="s">
        <v>45</v>
      </c>
      <c r="J1337" s="6" t="s">
        <v>34</v>
      </c>
      <c r="K1337" s="6" t="s">
        <v>163</v>
      </c>
      <c r="L1337" s="6" t="s">
        <v>1554</v>
      </c>
      <c r="M1337" s="7">
        <v>7540</v>
      </c>
      <c r="N1337" s="7">
        <v>7.54</v>
      </c>
      <c r="O1337" s="7">
        <v>115000</v>
      </c>
      <c r="P1337" t="str">
        <f>IF(ISNUMBER(SEARCH("GLIFOSATO",L1337)),"Glyphosate",IF(ISNUMBER(SEARCH("TRICLON",L1337)),"Triclopyr",IF(ISNUMBER(SEARCH("ABAMECTIN",L1337)),"Abamectin",IF(ISNUMBER(SEARCH("ANCOSAR",L1337)),"Sodium Hydrogen Methylarsonate",IF(ISNUMBER(SEARCH("PERITO",L1337)),"Acephate","FIX IT!")))))</f>
        <v>Abamectin</v>
      </c>
      <c r="Q1337" t="s">
        <v>3215</v>
      </c>
      <c r="R1337" t="s">
        <v>3243</v>
      </c>
      <c r="S1337">
        <f t="shared" si="74"/>
        <v>15.251989389920425</v>
      </c>
      <c r="T1337" t="s">
        <v>3292</v>
      </c>
      <c r="U1337" t="s">
        <v>3269</v>
      </c>
      <c r="V1337" t="s">
        <v>3216</v>
      </c>
    </row>
    <row r="1338" spans="1:22" ht="22" customHeight="1" x14ac:dyDescent="0.3">
      <c r="A1338" s="2">
        <v>43314</v>
      </c>
      <c r="B1338" s="16" t="str">
        <f t="shared" si="72"/>
        <v>August, 2018</v>
      </c>
      <c r="C1338" s="16" t="str">
        <f t="shared" si="73"/>
        <v>August, 2018´</v>
      </c>
      <c r="D1338" s="3" t="s">
        <v>126</v>
      </c>
      <c r="E1338" s="11" t="s">
        <v>3319</v>
      </c>
      <c r="F1338" s="3" t="s">
        <v>56</v>
      </c>
      <c r="G1338" s="3" t="s">
        <v>160</v>
      </c>
      <c r="H1338" s="3" t="s">
        <v>122</v>
      </c>
      <c r="I1338" s="3" t="s">
        <v>45</v>
      </c>
      <c r="J1338" s="3" t="s">
        <v>34</v>
      </c>
      <c r="K1338" s="3" t="s">
        <v>163</v>
      </c>
      <c r="L1338" s="3" t="s">
        <v>1554</v>
      </c>
      <c r="M1338" s="4">
        <v>7540</v>
      </c>
      <c r="N1338" s="4">
        <v>7.54</v>
      </c>
      <c r="O1338" s="4">
        <v>115000</v>
      </c>
      <c r="P1338" t="str">
        <f>IF(ISNUMBER(SEARCH("GLIFOSATO",L1338)),"Glyphosate",IF(ISNUMBER(SEARCH("TRICLON",L1338)),"Triclopyr",IF(ISNUMBER(SEARCH("ABAMECTIN",L1338)),"Abamectin",IF(ISNUMBER(SEARCH("ANCOSAR",L1338)),"Sodium Hydrogen Methylarsonate",IF(ISNUMBER(SEARCH("PERITO",L1338)),"Acephate","FIX IT!")))))</f>
        <v>Abamectin</v>
      </c>
      <c r="Q1338" t="s">
        <v>3215</v>
      </c>
      <c r="R1338" t="s">
        <v>3243</v>
      </c>
      <c r="S1338">
        <f t="shared" si="74"/>
        <v>15.251989389920425</v>
      </c>
      <c r="T1338" t="s">
        <v>3292</v>
      </c>
      <c r="U1338" t="s">
        <v>3269</v>
      </c>
      <c r="V1338" t="s">
        <v>3216</v>
      </c>
    </row>
    <row r="1339" spans="1:22" ht="22" customHeight="1" x14ac:dyDescent="0.3">
      <c r="A1339" s="5">
        <v>43313</v>
      </c>
      <c r="B1339" s="16" t="str">
        <f t="shared" si="72"/>
        <v>August, 2018</v>
      </c>
      <c r="C1339" s="16" t="str">
        <f t="shared" si="73"/>
        <v>August, 2018´</v>
      </c>
      <c r="D1339" s="6" t="s">
        <v>31</v>
      </c>
      <c r="E1339" s="11" t="s">
        <v>3319</v>
      </c>
      <c r="F1339" s="6" t="s">
        <v>56</v>
      </c>
      <c r="G1339" s="6" t="s">
        <v>230</v>
      </c>
      <c r="H1339" s="6" t="s">
        <v>113</v>
      </c>
      <c r="I1339" s="6" t="s">
        <v>45</v>
      </c>
      <c r="J1339" s="6" t="s">
        <v>34</v>
      </c>
      <c r="K1339" s="6" t="s">
        <v>232</v>
      </c>
      <c r="L1339" s="6" t="s">
        <v>1555</v>
      </c>
      <c r="M1339" s="7">
        <v>48120</v>
      </c>
      <c r="N1339" s="7">
        <v>48.12</v>
      </c>
      <c r="O1339" s="7">
        <v>72000</v>
      </c>
      <c r="P1339" t="str">
        <f>IF(ISNUMBER(SEARCH("TRICLON",L1337)),"Triclopyr",IF(ISNUMBER(SEARCH("ABAMECTIN",L1337)),"Abamectin",IF(ISNUMBER(SEARCH("PERITO",L1337)),"Acephate",IF(ISNUMBER(SEARCH("GLUFOSINAT",L1337)),"Gluphosinate",IF(ISNUMBER(SEARCH("FIPRONIL",L1337)),"Fipronil",IF(ISNUMBER(SEARCH("ZARTAN",L1337)),"Metsulfuron-methyl",IF(ISNUMBER(SEARCH("DIFLUBENZURON",L1337)),"Diflubenzuron",IF(ISNUMBER(SEARCH("INICIATE",L1337)),"Fipronil",IF(ISNUMBER(SEARCH("STAGE",L1337)),"Clomazone",IF(ISNUMBER(SEARCH("CLOMAZON",L1337)),"Clomazone",IF(ISNUMBER(SEARCH("UNIMARK",L1337)),"Metribuzim",IF(ISNUMBER(SEARCH("ANCOSAR",L1337)),"Sodium hydrogen Methylarsonate","FIX IT!"))))))))))))</f>
        <v>Abamectin</v>
      </c>
      <c r="Q1339" t="s">
        <v>3215</v>
      </c>
      <c r="R1339" t="s">
        <v>3243</v>
      </c>
      <c r="S1339">
        <f t="shared" si="74"/>
        <v>1.4962593516209477</v>
      </c>
      <c r="T1339" t="s">
        <v>3218</v>
      </c>
      <c r="U1339" t="s">
        <v>3218</v>
      </c>
      <c r="V1339" t="s">
        <v>3198</v>
      </c>
    </row>
    <row r="1340" spans="1:22" ht="22" customHeight="1" x14ac:dyDescent="0.3">
      <c r="A1340" s="2">
        <v>43313</v>
      </c>
      <c r="B1340" s="16" t="str">
        <f t="shared" si="72"/>
        <v>August, 2018</v>
      </c>
      <c r="C1340" s="16" t="str">
        <f t="shared" si="73"/>
        <v>August, 2018´</v>
      </c>
      <c r="D1340" s="3" t="s">
        <v>31</v>
      </c>
      <c r="E1340" s="11" t="s">
        <v>3319</v>
      </c>
      <c r="F1340" s="3" t="s">
        <v>56</v>
      </c>
      <c r="G1340" s="3" t="s">
        <v>230</v>
      </c>
      <c r="H1340" s="3" t="s">
        <v>133</v>
      </c>
      <c r="I1340" s="3" t="s">
        <v>45</v>
      </c>
      <c r="J1340" s="3" t="s">
        <v>34</v>
      </c>
      <c r="K1340" s="3" t="s">
        <v>232</v>
      </c>
      <c r="L1340" s="3" t="s">
        <v>1556</v>
      </c>
      <c r="M1340" s="4">
        <v>48120</v>
      </c>
      <c r="N1340" s="4">
        <v>48.12</v>
      </c>
      <c r="O1340" s="4">
        <v>72000</v>
      </c>
      <c r="P1340" t="str">
        <f>IF(ISNUMBER(SEARCH("TRICLON",L1338)),"Triclopyr",IF(ISNUMBER(SEARCH("ABAMECTIN",L1338)),"Abamectin",IF(ISNUMBER(SEARCH("PERITO",L1338)),"Acephate",IF(ISNUMBER(SEARCH("GLUFOSINAT",L1338)),"Gluphosinate",IF(ISNUMBER(SEARCH("FIPRONIL",L1338)),"Fipronil",IF(ISNUMBER(SEARCH("ZARTAN",L1338)),"Metsulfuron-methyl",IF(ISNUMBER(SEARCH("DIFLUBENZURON",L1338)),"Diflubenzuron",IF(ISNUMBER(SEARCH("INICIATE",L1338)),"Fipronil",IF(ISNUMBER(SEARCH("STAGE",L1338)),"Clomazone",IF(ISNUMBER(SEARCH("CLOMAZON",L1338)),"Clomazone",IF(ISNUMBER(SEARCH("UNIMARK",L1338)),"Metribuzim",IF(ISNUMBER(SEARCH("ANCOSAR",L1338)),"Sodium hydrogen Methylarsonate","FIX IT!"))))))))))))</f>
        <v>Abamectin</v>
      </c>
      <c r="Q1340" t="s">
        <v>3215</v>
      </c>
      <c r="R1340" t="s">
        <v>3243</v>
      </c>
      <c r="S1340">
        <f t="shared" si="74"/>
        <v>1.4962593516209477</v>
      </c>
      <c r="T1340" t="s">
        <v>3218</v>
      </c>
      <c r="U1340" t="s">
        <v>3218</v>
      </c>
      <c r="V1340" t="s">
        <v>3198</v>
      </c>
    </row>
    <row r="1341" spans="1:22" ht="22" customHeight="1" x14ac:dyDescent="0.3">
      <c r="A1341" s="5">
        <v>43313</v>
      </c>
      <c r="B1341" s="16" t="str">
        <f t="shared" si="72"/>
        <v>August, 2018</v>
      </c>
      <c r="C1341" s="16" t="str">
        <f t="shared" si="73"/>
        <v>August, 2018´</v>
      </c>
      <c r="D1341" s="6" t="s">
        <v>31</v>
      </c>
      <c r="E1341" s="11" t="s">
        <v>3319</v>
      </c>
      <c r="F1341" s="6" t="s">
        <v>56</v>
      </c>
      <c r="G1341" s="6" t="s">
        <v>230</v>
      </c>
      <c r="H1341" s="6" t="s">
        <v>113</v>
      </c>
      <c r="I1341" s="6" t="s">
        <v>45</v>
      </c>
      <c r="J1341" s="6" t="s">
        <v>34</v>
      </c>
      <c r="K1341" s="6" t="s">
        <v>232</v>
      </c>
      <c r="L1341" s="6" t="s">
        <v>1557</v>
      </c>
      <c r="M1341" s="7">
        <v>64160</v>
      </c>
      <c r="N1341" s="7">
        <v>64.16</v>
      </c>
      <c r="O1341" s="7">
        <v>96000</v>
      </c>
      <c r="P1341" t="s">
        <v>3273</v>
      </c>
      <c r="Q1341" t="s">
        <v>3274</v>
      </c>
      <c r="R1341" t="s">
        <v>3275</v>
      </c>
      <c r="S1341">
        <f t="shared" si="74"/>
        <v>1.4962593516209477</v>
      </c>
      <c r="T1341" t="s">
        <v>3218</v>
      </c>
      <c r="U1341" t="s">
        <v>3218</v>
      </c>
      <c r="V1341" t="s">
        <v>3198</v>
      </c>
    </row>
    <row r="1342" spans="1:22" ht="22" customHeight="1" x14ac:dyDescent="0.3">
      <c r="A1342" s="2">
        <v>43311</v>
      </c>
      <c r="B1342" s="16" t="str">
        <f t="shared" si="72"/>
        <v>July, 2018</v>
      </c>
      <c r="C1342" s="16" t="str">
        <f t="shared" si="73"/>
        <v>July, 2018´</v>
      </c>
      <c r="D1342" s="3" t="s">
        <v>31</v>
      </c>
      <c r="E1342" s="11" t="s">
        <v>3319</v>
      </c>
      <c r="F1342" s="3" t="s">
        <v>32</v>
      </c>
      <c r="G1342" s="3" t="s">
        <v>185</v>
      </c>
      <c r="H1342" s="3" t="s">
        <v>122</v>
      </c>
      <c r="I1342" s="3" t="s">
        <v>45</v>
      </c>
      <c r="J1342" s="3" t="s">
        <v>34</v>
      </c>
      <c r="K1342" s="3" t="s">
        <v>187</v>
      </c>
      <c r="L1342" s="3" t="s">
        <v>1531</v>
      </c>
      <c r="M1342" s="4">
        <v>6480</v>
      </c>
      <c r="N1342" s="4">
        <v>6.48</v>
      </c>
      <c r="O1342" s="4">
        <v>38700</v>
      </c>
      <c r="P1342" t="s">
        <v>3211</v>
      </c>
      <c r="Q1342" t="s">
        <v>3270</v>
      </c>
      <c r="R1342" t="s">
        <v>3198</v>
      </c>
      <c r="S1342">
        <f t="shared" si="74"/>
        <v>5.9722222222222223</v>
      </c>
      <c r="T1342" t="s">
        <v>3218</v>
      </c>
      <c r="U1342" t="s">
        <v>3218</v>
      </c>
      <c r="V1342" t="s">
        <v>3198</v>
      </c>
    </row>
    <row r="1343" spans="1:22" ht="22" customHeight="1" x14ac:dyDescent="0.3">
      <c r="A1343" s="5">
        <v>43311</v>
      </c>
      <c r="B1343" s="16" t="str">
        <f t="shared" si="72"/>
        <v>July, 2018</v>
      </c>
      <c r="C1343" s="16" t="str">
        <f t="shared" si="73"/>
        <v>July, 2018´</v>
      </c>
      <c r="D1343" s="6" t="s">
        <v>31</v>
      </c>
      <c r="E1343" s="11" t="s">
        <v>3319</v>
      </c>
      <c r="F1343" s="6" t="s">
        <v>32</v>
      </c>
      <c r="G1343" s="6" t="s">
        <v>185</v>
      </c>
      <c r="H1343" s="6" t="s">
        <v>122</v>
      </c>
      <c r="I1343" s="6" t="s">
        <v>45</v>
      </c>
      <c r="J1343" s="6" t="s">
        <v>34</v>
      </c>
      <c r="K1343" s="6" t="s">
        <v>187</v>
      </c>
      <c r="L1343" s="6" t="s">
        <v>1530</v>
      </c>
      <c r="M1343" s="7">
        <v>17010</v>
      </c>
      <c r="N1343" s="7">
        <v>17.010000000000002</v>
      </c>
      <c r="O1343" s="7">
        <v>102000</v>
      </c>
      <c r="P1343" t="s">
        <v>3245</v>
      </c>
      <c r="Q1343" t="s">
        <v>3244</v>
      </c>
      <c r="R1343" t="s">
        <v>3198</v>
      </c>
      <c r="S1343">
        <f t="shared" si="74"/>
        <v>5.9964726631393299</v>
      </c>
      <c r="T1343" t="s">
        <v>3199</v>
      </c>
      <c r="U1343" t="s">
        <v>3268</v>
      </c>
      <c r="V1343" t="s">
        <v>3243</v>
      </c>
    </row>
    <row r="1344" spans="1:22" ht="22" customHeight="1" x14ac:dyDescent="0.3">
      <c r="A1344" s="2">
        <v>43311</v>
      </c>
      <c r="B1344" s="16" t="str">
        <f t="shared" si="72"/>
        <v>July, 2018</v>
      </c>
      <c r="C1344" s="16" t="str">
        <f t="shared" si="73"/>
        <v>July, 2018´</v>
      </c>
      <c r="D1344" s="3" t="s">
        <v>31</v>
      </c>
      <c r="E1344" s="11" t="s">
        <v>3319</v>
      </c>
      <c r="F1344" s="3" t="s">
        <v>56</v>
      </c>
      <c r="G1344" s="3" t="s">
        <v>730</v>
      </c>
      <c r="H1344" s="3" t="s">
        <v>122</v>
      </c>
      <c r="I1344" s="3" t="s">
        <v>45</v>
      </c>
      <c r="J1344" s="3" t="s">
        <v>34</v>
      </c>
      <c r="K1344" s="3" t="s">
        <v>704</v>
      </c>
      <c r="L1344" s="3" t="s">
        <v>1461</v>
      </c>
      <c r="M1344" s="4">
        <v>10080</v>
      </c>
      <c r="N1344" s="4">
        <v>10.08</v>
      </c>
      <c r="O1344" s="4">
        <v>242000</v>
      </c>
      <c r="P1344" t="s">
        <v>3211</v>
      </c>
      <c r="Q1344" t="s">
        <v>3270</v>
      </c>
      <c r="R1344" t="s">
        <v>3198</v>
      </c>
      <c r="S1344">
        <f t="shared" si="74"/>
        <v>24.00793650793651</v>
      </c>
      <c r="T1344" t="s">
        <v>3250</v>
      </c>
      <c r="U1344" t="s">
        <v>3248</v>
      </c>
      <c r="V1344" t="s">
        <v>3237</v>
      </c>
    </row>
    <row r="1345" spans="1:22" ht="22" customHeight="1" x14ac:dyDescent="0.3">
      <c r="A1345" s="5">
        <v>43311</v>
      </c>
      <c r="B1345" s="16" t="str">
        <f t="shared" si="72"/>
        <v>July, 2018</v>
      </c>
      <c r="C1345" s="16" t="str">
        <f t="shared" si="73"/>
        <v>July, 2018´</v>
      </c>
      <c r="D1345" s="6" t="s">
        <v>31</v>
      </c>
      <c r="E1345" s="11" t="s">
        <v>3319</v>
      </c>
      <c r="F1345" s="6" t="s">
        <v>32</v>
      </c>
      <c r="G1345" s="6" t="s">
        <v>185</v>
      </c>
      <c r="H1345" s="6" t="s">
        <v>122</v>
      </c>
      <c r="I1345" s="6" t="s">
        <v>45</v>
      </c>
      <c r="J1345" s="6" t="s">
        <v>34</v>
      </c>
      <c r="K1345" s="6" t="s">
        <v>187</v>
      </c>
      <c r="L1345" s="6" t="s">
        <v>1558</v>
      </c>
      <c r="M1345" s="7">
        <v>6480</v>
      </c>
      <c r="N1345" s="7">
        <v>6.48</v>
      </c>
      <c r="O1345" s="7">
        <v>38700</v>
      </c>
      <c r="P1345" t="s">
        <v>3211</v>
      </c>
      <c r="Q1345" t="s">
        <v>3270</v>
      </c>
      <c r="R1345" t="s">
        <v>3198</v>
      </c>
      <c r="S1345">
        <f t="shared" si="74"/>
        <v>5.9722222222222223</v>
      </c>
      <c r="T1345" t="s">
        <v>3250</v>
      </c>
      <c r="U1345" t="s">
        <v>3248</v>
      </c>
      <c r="V1345" t="s">
        <v>3237</v>
      </c>
    </row>
    <row r="1346" spans="1:22" ht="22" customHeight="1" x14ac:dyDescent="0.3">
      <c r="A1346" s="2">
        <v>43310</v>
      </c>
      <c r="B1346" s="16" t="str">
        <f t="shared" si="72"/>
        <v>July, 2018</v>
      </c>
      <c r="C1346" s="16" t="str">
        <f t="shared" si="73"/>
        <v>July, 2018´</v>
      </c>
      <c r="D1346" s="3" t="s">
        <v>31</v>
      </c>
      <c r="E1346" s="11" t="s">
        <v>3319</v>
      </c>
      <c r="F1346" s="3" t="s">
        <v>56</v>
      </c>
      <c r="G1346" s="3" t="s">
        <v>244</v>
      </c>
      <c r="H1346" s="3" t="s">
        <v>474</v>
      </c>
      <c r="I1346" s="3" t="s">
        <v>45</v>
      </c>
      <c r="J1346" s="3" t="s">
        <v>34</v>
      </c>
      <c r="K1346" s="3" t="s">
        <v>187</v>
      </c>
      <c r="L1346" s="3" t="s">
        <v>1559</v>
      </c>
      <c r="M1346" s="4">
        <v>48800</v>
      </c>
      <c r="N1346" s="4">
        <v>48.8</v>
      </c>
      <c r="O1346" s="4">
        <v>184000</v>
      </c>
      <c r="P1346" t="str">
        <f>IF(ISNUMBER(SEARCH("GLIFOSATO",L1346)),"Glyphosate",IF(ISNUMBER(SEARCH("TRICLON",L1346)),"Triclopyr",IF(ISNUMBER(SEARCH("ABAMECTIN",L1346)),"Abamectin",IF(ISNUMBER(SEARCH("ANCOSAR",L1346)),"Sodium Hydrogen Methylarsonate",IF(ISNUMBER(SEARCH("PERITO",L1346)),"Acephate","FIX IT!")))))</f>
        <v>Sodium Hydrogen Methylarsonate</v>
      </c>
      <c r="Q1346" t="s">
        <v>3281</v>
      </c>
      <c r="R1346" t="s">
        <v>3198</v>
      </c>
      <c r="S1346">
        <f t="shared" si="74"/>
        <v>3.7704918032786887</v>
      </c>
      <c r="T1346" t="s">
        <v>3202</v>
      </c>
      <c r="U1346" t="s">
        <v>3215</v>
      </c>
      <c r="V1346" t="s">
        <v>3216</v>
      </c>
    </row>
    <row r="1347" spans="1:22" ht="22" customHeight="1" x14ac:dyDescent="0.3">
      <c r="A1347" s="5">
        <v>43310</v>
      </c>
      <c r="B1347" s="16" t="str">
        <f t="shared" ref="B1347:B1410" si="75">TEXT(A1347, "MMMM, YYYY")</f>
        <v>July, 2018</v>
      </c>
      <c r="C1347" s="16" t="str">
        <f t="shared" ref="C1347:C1410" si="76">B1347&amp;"´"</f>
        <v>July, 2018´</v>
      </c>
      <c r="D1347" s="6" t="s">
        <v>31</v>
      </c>
      <c r="E1347" s="11" t="s">
        <v>3319</v>
      </c>
      <c r="F1347" s="6" t="s">
        <v>56</v>
      </c>
      <c r="G1347" s="6" t="s">
        <v>127</v>
      </c>
      <c r="H1347" s="6" t="s">
        <v>122</v>
      </c>
      <c r="I1347" s="6" t="s">
        <v>45</v>
      </c>
      <c r="J1347" s="6" t="s">
        <v>34</v>
      </c>
      <c r="K1347" s="6" t="s">
        <v>129</v>
      </c>
      <c r="L1347" s="6" t="s">
        <v>1560</v>
      </c>
      <c r="M1347" s="7">
        <v>21720</v>
      </c>
      <c r="N1347" s="7">
        <v>21.72</v>
      </c>
      <c r="O1347" s="7">
        <v>629000</v>
      </c>
      <c r="P1347" t="str">
        <f>IF(ISNUMBER(SEARCH("BROWSER",L1347)),"Picloran",IF(ISNUMBER(SEARCH("NAVIGATOR",L1347)),"Picloran",IF(ISNUMBER(SEARCH("BIOZYME",L1347)),"Mineral Fertilizer",IF(ISNUMBER(SEARCH("K-FOL",L1347)),"Calcium Citrate",IF(ISNUMBER(SEARCH("FOLTRON",L1347)),"NPK Fertilizer",IF(ISNUMBER(SEARCH("CYHALOTHRI",L1347)),"Cyhalothrin",IF(ISNUMBER(SEARCH("ACEFATO",L1347)),"Acephate",IF(ISNUMBER(SEARCH("ACEPHATE",L1347)),"Acephate",IF(ISNUMBER(SEARCH("MICROTHIOL",L1347)),"Sulfur",IF(ISNUMBER(SEARCH("PROPICONAZOLE",L1347)),"Propiconazole",IF(ISNUMBER(SEARCH("METHOMYL",L1347)),"Methomyl",IF(ISNUMBER(SEARCH("IMIDACLOPRID",L1347)),"Imidacloprid",IF(ISNUMBER(SEARCH("ZONIC",L1347)),"Amicarbazone",IF(ISNUMBER(SEARCH("CRESCENDO",L1347)),"Triclopyr-Butyric",IF(ISNUMBER(SEARCH("IMAZETHAPYR",L1347)),"Imazethapyr",IF(ISNUMBER(SEARCH("TRICLOPYR",L1347)),"Triclopyr",IF(ISNUMBER(SEARCH("ISOPROPYLAMINE",L1347)),"Isopropylamine",IF(ISNUMBER(SEARCH("ABAMECTIM",L1347)),"Abamectin",IF(ISNUMBER(SEARCH("SPERTO",L1347)),"Bifenthrin","FIX IT!")))))))))))))))))))</f>
        <v>Propiconazole</v>
      </c>
      <c r="Q1347" t="s">
        <v>3215</v>
      </c>
      <c r="R1347" t="s">
        <v>3242</v>
      </c>
      <c r="S1347">
        <f t="shared" ref="S1347:S1410" si="77">O1347/M1347</f>
        <v>28.959484346224677</v>
      </c>
      <c r="T1347" t="s">
        <v>3250</v>
      </c>
      <c r="U1347" t="s">
        <v>3248</v>
      </c>
      <c r="V1347" t="s">
        <v>3237</v>
      </c>
    </row>
    <row r="1348" spans="1:22" ht="22" customHeight="1" x14ac:dyDescent="0.3">
      <c r="A1348" s="2">
        <v>43310</v>
      </c>
      <c r="B1348" s="16" t="str">
        <f t="shared" si="75"/>
        <v>July, 2018</v>
      </c>
      <c r="C1348" s="16" t="str">
        <f t="shared" si="76"/>
        <v>July, 2018´</v>
      </c>
      <c r="D1348" s="3" t="s">
        <v>31</v>
      </c>
      <c r="E1348" s="11" t="s">
        <v>3319</v>
      </c>
      <c r="F1348" s="3" t="s">
        <v>56</v>
      </c>
      <c r="G1348" s="3" t="s">
        <v>244</v>
      </c>
      <c r="H1348" s="3" t="s">
        <v>474</v>
      </c>
      <c r="I1348" s="3" t="s">
        <v>45</v>
      </c>
      <c r="J1348" s="3" t="s">
        <v>34</v>
      </c>
      <c r="K1348" s="3" t="s">
        <v>187</v>
      </c>
      <c r="L1348" s="3" t="s">
        <v>1561</v>
      </c>
      <c r="M1348" s="4">
        <v>24400</v>
      </c>
      <c r="N1348" s="4">
        <v>24.4</v>
      </c>
      <c r="O1348" s="4">
        <v>92000</v>
      </c>
      <c r="P1348" t="str">
        <f>IF(ISNUMBER(SEARCH("TRICLON",L1346)),"Triclopyr",IF(ISNUMBER(SEARCH("ABAMECTIN",L1346)),"Abamectin",IF(ISNUMBER(SEARCH("PERITO",L1346)),"Acephate",IF(ISNUMBER(SEARCH("GLUFOSINAT",L1346)),"Gluphosinate",IF(ISNUMBER(SEARCH("FIPRONIL",L1346)),"Fipronil",IF(ISNUMBER(SEARCH("ZARTAN",L1346)),"Metsulfuron-methyl",IF(ISNUMBER(SEARCH("DIFLUBENZURON",L1346)),"Diflubenzuron",IF(ISNUMBER(SEARCH("INICIATE",L1346)),"Fipronil",IF(ISNUMBER(SEARCH("STAGE",L1346)),"Clomazone",IF(ISNUMBER(SEARCH("CLOMAZON",L1346)),"Clomazone",IF(ISNUMBER(SEARCH("UNIMARK",L1346)),"Metribuzim",IF(ISNUMBER(SEARCH("ANCOSAR",L1346)),"Sodium hydrogen Methylarsonate","FIX IT!"))))))))))))</f>
        <v>Sodium hydrogen Methylarsonate</v>
      </c>
      <c r="Q1348" t="s">
        <v>3281</v>
      </c>
      <c r="R1348" t="s">
        <v>3198</v>
      </c>
      <c r="S1348">
        <f t="shared" si="77"/>
        <v>3.7704918032786887</v>
      </c>
      <c r="T1348" t="s">
        <v>3250</v>
      </c>
      <c r="U1348" t="s">
        <v>3248</v>
      </c>
      <c r="V1348" t="s">
        <v>3237</v>
      </c>
    </row>
    <row r="1349" spans="1:22" ht="22" customHeight="1" x14ac:dyDescent="0.3">
      <c r="A1349" s="5">
        <v>43310</v>
      </c>
      <c r="B1349" s="16" t="str">
        <f t="shared" si="75"/>
        <v>July, 2018</v>
      </c>
      <c r="C1349" s="16" t="str">
        <f t="shared" si="76"/>
        <v>July, 2018´</v>
      </c>
      <c r="D1349" s="6" t="s">
        <v>31</v>
      </c>
      <c r="E1349" s="11" t="s">
        <v>3319</v>
      </c>
      <c r="F1349" s="6" t="s">
        <v>56</v>
      </c>
      <c r="G1349" s="6" t="s">
        <v>870</v>
      </c>
      <c r="H1349" s="6" t="s">
        <v>122</v>
      </c>
      <c r="I1349" s="6" t="s">
        <v>45</v>
      </c>
      <c r="J1349" s="6" t="s">
        <v>34</v>
      </c>
      <c r="K1349" s="6" t="s">
        <v>872</v>
      </c>
      <c r="L1349" s="6" t="s">
        <v>1562</v>
      </c>
      <c r="M1349" s="7">
        <v>5600</v>
      </c>
      <c r="N1349" s="7">
        <v>5.6</v>
      </c>
      <c r="O1349" s="7">
        <v>46600</v>
      </c>
      <c r="P1349" t="str">
        <f>IF(ISNUMBER(SEARCH("NICOSULFURONTECHNICAL",L1349)),"Nicosulfuron",IF(ISNUMBER(SEARCH("CITRASHINE",L1349)),"General Foods Aditives",IF(ISNUMBER(SEARCH("CHLORIMURON",L1349)),"Chlorimuron-ethyl",IF(ISNUMBER(SEARCH("LUFENURON",L1349)),"Lufenuron","FIX IT!"))))</f>
        <v>Lufenuron</v>
      </c>
      <c r="Q1349" t="s">
        <v>3215</v>
      </c>
      <c r="R1349" t="s">
        <v>3243</v>
      </c>
      <c r="S1349">
        <f t="shared" si="77"/>
        <v>8.3214285714285712</v>
      </c>
      <c r="T1349" t="s">
        <v>3294</v>
      </c>
      <c r="U1349" t="s">
        <v>3215</v>
      </c>
      <c r="V1349" t="s">
        <v>3243</v>
      </c>
    </row>
    <row r="1350" spans="1:22" ht="22" customHeight="1" x14ac:dyDescent="0.3">
      <c r="A1350" s="2">
        <v>43310</v>
      </c>
      <c r="B1350" s="16" t="str">
        <f t="shared" si="75"/>
        <v>July, 2018</v>
      </c>
      <c r="C1350" s="16" t="str">
        <f t="shared" si="76"/>
        <v>July, 2018´</v>
      </c>
      <c r="D1350" s="3" t="s">
        <v>31</v>
      </c>
      <c r="E1350" s="11" t="s">
        <v>3319</v>
      </c>
      <c r="F1350" s="3" t="s">
        <v>56</v>
      </c>
      <c r="G1350" s="3" t="s">
        <v>244</v>
      </c>
      <c r="H1350" s="3" t="s">
        <v>474</v>
      </c>
      <c r="I1350" s="3" t="s">
        <v>45</v>
      </c>
      <c r="J1350" s="3" t="s">
        <v>34</v>
      </c>
      <c r="K1350" s="3" t="s">
        <v>187</v>
      </c>
      <c r="L1350" s="3" t="s">
        <v>1563</v>
      </c>
      <c r="M1350" s="4">
        <v>24400</v>
      </c>
      <c r="N1350" s="4">
        <v>24.4</v>
      </c>
      <c r="O1350" s="4">
        <v>92000</v>
      </c>
      <c r="P1350" t="str">
        <f>IF(ISNUMBER(SEARCH("TRICLON",L1348)),"Triclopyr",IF(ISNUMBER(SEARCH("ABAMECTIN",L1348)),"Abamectin",IF(ISNUMBER(SEARCH("PERITO",L1348)),"Acephate",IF(ISNUMBER(SEARCH("GLUFOSINAT",L1348)),"Gluphosinate",IF(ISNUMBER(SEARCH("FIPRONIL",L1348)),"Fipronil",IF(ISNUMBER(SEARCH("ZARTAN",L1348)),"Metsulfuron-methyl",IF(ISNUMBER(SEARCH("DIFLUBENZURON",L1348)),"Diflubenzuron",IF(ISNUMBER(SEARCH("INICIATE",L1348)),"Fipronil",IF(ISNUMBER(SEARCH("STAGE",L1348)),"Clomazone",IF(ISNUMBER(SEARCH("CLOMAZON",L1348)),"Clomazone",IF(ISNUMBER(SEARCH("UNIMARK",L1348)),"Metribuzim",IF(ISNUMBER(SEARCH("ANCOSAR",L1348)),"Sodium hydrogen Methylarsonate","FIX IT!"))))))))))))</f>
        <v>Sodium hydrogen Methylarsonate</v>
      </c>
      <c r="Q1350" t="s">
        <v>3281</v>
      </c>
      <c r="R1350" t="s">
        <v>3198</v>
      </c>
      <c r="S1350">
        <f t="shared" si="77"/>
        <v>3.7704918032786887</v>
      </c>
      <c r="T1350" t="s">
        <v>3222</v>
      </c>
      <c r="U1350" t="s">
        <v>3215</v>
      </c>
      <c r="V1350" t="s">
        <v>3225</v>
      </c>
    </row>
    <row r="1351" spans="1:22" ht="22" customHeight="1" x14ac:dyDescent="0.3">
      <c r="A1351" s="5">
        <v>43307</v>
      </c>
      <c r="B1351" s="16" t="str">
        <f t="shared" si="75"/>
        <v>July, 2018</v>
      </c>
      <c r="C1351" s="16" t="str">
        <f t="shared" si="76"/>
        <v>July, 2018´</v>
      </c>
      <c r="D1351" s="6" t="s">
        <v>31</v>
      </c>
      <c r="E1351" s="11" t="s">
        <v>3319</v>
      </c>
      <c r="F1351" s="6" t="s">
        <v>56</v>
      </c>
      <c r="G1351" s="6" t="s">
        <v>200</v>
      </c>
      <c r="H1351" s="6" t="s">
        <v>113</v>
      </c>
      <c r="I1351" s="6" t="s">
        <v>408</v>
      </c>
      <c r="J1351" s="6" t="s">
        <v>34</v>
      </c>
      <c r="K1351" s="6" t="s">
        <v>145</v>
      </c>
      <c r="L1351" s="6" t="s">
        <v>1564</v>
      </c>
      <c r="M1351" s="7">
        <v>11690</v>
      </c>
      <c r="N1351" s="7">
        <v>11.69</v>
      </c>
      <c r="O1351" s="7">
        <v>161000</v>
      </c>
      <c r="P1351" t="s">
        <v>3205</v>
      </c>
      <c r="Q1351" t="s">
        <v>3238</v>
      </c>
      <c r="R1351" t="s">
        <v>3243</v>
      </c>
      <c r="S1351">
        <f t="shared" si="77"/>
        <v>13.77245508982036</v>
      </c>
      <c r="T1351" t="s">
        <v>3211</v>
      </c>
      <c r="U1351" t="s">
        <v>3270</v>
      </c>
      <c r="V1351" t="s">
        <v>3198</v>
      </c>
    </row>
    <row r="1352" spans="1:22" ht="22" customHeight="1" x14ac:dyDescent="0.3">
      <c r="A1352" s="2">
        <v>43303</v>
      </c>
      <c r="B1352" s="16" t="str">
        <f t="shared" si="75"/>
        <v>July, 2018</v>
      </c>
      <c r="C1352" s="16" t="str">
        <f t="shared" si="76"/>
        <v>July, 2018´</v>
      </c>
      <c r="D1352" s="3" t="s">
        <v>31</v>
      </c>
      <c r="E1352" s="11" t="s">
        <v>3319</v>
      </c>
      <c r="F1352" s="3" t="s">
        <v>56</v>
      </c>
      <c r="G1352" s="3" t="s">
        <v>800</v>
      </c>
      <c r="H1352" s="3" t="s">
        <v>152</v>
      </c>
      <c r="I1352" s="3" t="s">
        <v>45</v>
      </c>
      <c r="J1352" s="3" t="s">
        <v>34</v>
      </c>
      <c r="K1352" s="3" t="s">
        <v>154</v>
      </c>
      <c r="L1352" s="3" t="s">
        <v>1565</v>
      </c>
      <c r="M1352" s="4">
        <v>13660</v>
      </c>
      <c r="N1352" s="4">
        <v>13.66</v>
      </c>
      <c r="O1352" s="4">
        <v>328000</v>
      </c>
      <c r="P1352" t="str">
        <f>IF(ISNUMBER(SEARCH("TRICLON",L1350)),"Triclopyr",IF(ISNUMBER(SEARCH("ABAMECTIN",L1350)),"Abamectin",IF(ISNUMBER(SEARCH("PERITO",L1350)),"Acephate",IF(ISNUMBER(SEARCH("GLUFOSINAT",L1350)),"Gluphosinate",IF(ISNUMBER(SEARCH("FIPRONIL",L1350)),"Fipronil",IF(ISNUMBER(SEARCH("ZARTAN",L1350)),"Metsulfuron-methyl",IF(ISNUMBER(SEARCH("DIFLUBENZURON",L1350)),"Diflubenzuron",IF(ISNUMBER(SEARCH("INICIATE",L1350)),"Fipronil",IF(ISNUMBER(SEARCH("STAGE",L1350)),"Clomazone",IF(ISNUMBER(SEARCH("CLOMAZON",L1350)),"Clomazone",IF(ISNUMBER(SEARCH("UNIMARK",L1350)),"Metribuzim",IF(ISNUMBER(SEARCH("ANCOSAR",L1350)),"Sodium hydrogen Methylarsonate","FIX IT!"))))))))))))</f>
        <v>Sodium hydrogen Methylarsonate</v>
      </c>
      <c r="Q1352" t="s">
        <v>3281</v>
      </c>
      <c r="R1352" t="s">
        <v>3198</v>
      </c>
      <c r="S1352">
        <f t="shared" si="77"/>
        <v>24.011713030746705</v>
      </c>
      <c r="T1352" t="s">
        <v>3222</v>
      </c>
      <c r="U1352" t="s">
        <v>3215</v>
      </c>
      <c r="V1352" t="s">
        <v>3225</v>
      </c>
    </row>
    <row r="1353" spans="1:22" ht="22" customHeight="1" x14ac:dyDescent="0.3">
      <c r="A1353" s="5">
        <v>43302</v>
      </c>
      <c r="B1353" s="16" t="str">
        <f t="shared" si="75"/>
        <v>July, 2018</v>
      </c>
      <c r="C1353" s="16" t="str">
        <f t="shared" si="76"/>
        <v>July, 2018´</v>
      </c>
      <c r="D1353" s="6" t="s">
        <v>31</v>
      </c>
      <c r="E1353" s="11" t="s">
        <v>3319</v>
      </c>
      <c r="F1353" s="6" t="s">
        <v>56</v>
      </c>
      <c r="G1353" s="6" t="s">
        <v>131</v>
      </c>
      <c r="H1353" s="6" t="s">
        <v>210</v>
      </c>
      <c r="I1353" s="6" t="s">
        <v>45</v>
      </c>
      <c r="J1353" s="6" t="s">
        <v>34</v>
      </c>
      <c r="K1353" s="6" t="s">
        <v>145</v>
      </c>
      <c r="L1353" s="6" t="s">
        <v>1566</v>
      </c>
      <c r="M1353" s="7">
        <v>43260</v>
      </c>
      <c r="N1353" s="7">
        <v>43.26</v>
      </c>
      <c r="O1353" s="7">
        <v>598000</v>
      </c>
      <c r="P1353" t="str">
        <f>IF(ISNUMBER(SEARCH("BROWSER",L1353)),"Picloran",IF(ISNUMBER(SEARCH("NAVIGATOR",L1353)),"Picloran",IF(ISNUMBER(SEARCH("BIOZYME",L1353)),"Mineral Fertilizer",IF(ISNUMBER(SEARCH("K-FOL",L1353)),"Calcium Citrate",IF(ISNUMBER(SEARCH("FOLTRON",L1353)),"NPK Fertilizer",IF(ISNUMBER(SEARCH("CYHALOTHRI",L1353)),"Cyhalothrin",IF(ISNUMBER(SEARCH("ACEFATO",L1353)),"Acephate",IF(ISNUMBER(SEARCH("ACEPHATE",L1353)),"Acephate",IF(ISNUMBER(SEARCH("MICROTHIOL",L1353)),"Sulfur",IF(ISNUMBER(SEARCH("PROPICONAZOLE",L1353)),"Propiconazole",IF(ISNUMBER(SEARCH("METHOMYL",L1353)),"Methomyl",IF(ISNUMBER(SEARCH("IMIDACLOPRID",L1353)),"Imidacloprid",IF(ISNUMBER(SEARCH("ZONIC",L1353)),"Amicarbazone",IF(ISNUMBER(SEARCH("CRESCENDO",L1353)),"Triclopyr-Butyric",IF(ISNUMBER(SEARCH("IMAZETHAPYR",L1353)),"Imazethapyr",IF(ISNUMBER(SEARCH("TRICLOPYR",L1353)),"Triclopyr",IF(ISNUMBER(SEARCH("ISOPROPYLAMINE",L1353)),"Isopropylamine",IF(ISNUMBER(SEARCH("ABAMECTIM",L1353)),"Abamectin",IF(ISNUMBER(SEARCH("SPERTO",L1353)),"Bifenthrin","FIX IT!")))))))))))))))))))</f>
        <v>Cyhalothrin</v>
      </c>
      <c r="Q1353" t="s">
        <v>3248</v>
      </c>
      <c r="R1353" t="s">
        <v>3237</v>
      </c>
      <c r="S1353">
        <f t="shared" si="77"/>
        <v>13.82339343504392</v>
      </c>
      <c r="T1353" t="s">
        <v>3211</v>
      </c>
      <c r="U1353" t="s">
        <v>3270</v>
      </c>
      <c r="V1353" t="s">
        <v>3198</v>
      </c>
    </row>
    <row r="1354" spans="1:22" ht="22" customHeight="1" x14ac:dyDescent="0.3">
      <c r="A1354" s="2">
        <v>43302</v>
      </c>
      <c r="B1354" s="16" t="str">
        <f t="shared" si="75"/>
        <v>July, 2018</v>
      </c>
      <c r="C1354" s="16" t="str">
        <f t="shared" si="76"/>
        <v>July, 2018´</v>
      </c>
      <c r="D1354" s="3" t="s">
        <v>31</v>
      </c>
      <c r="E1354" s="11" t="s">
        <v>3319</v>
      </c>
      <c r="F1354" s="3" t="s">
        <v>56</v>
      </c>
      <c r="G1354" s="3" t="s">
        <v>131</v>
      </c>
      <c r="H1354" s="3" t="s">
        <v>210</v>
      </c>
      <c r="I1354" s="3" t="s">
        <v>45</v>
      </c>
      <c r="J1354" s="3" t="s">
        <v>34</v>
      </c>
      <c r="K1354" s="3" t="s">
        <v>145</v>
      </c>
      <c r="L1354" s="3" t="s">
        <v>1567</v>
      </c>
      <c r="M1354" s="4">
        <v>19240</v>
      </c>
      <c r="N1354" s="4">
        <v>19.239999999999998</v>
      </c>
      <c r="O1354" s="4">
        <v>266000</v>
      </c>
      <c r="P1354" t="s">
        <v>3199</v>
      </c>
      <c r="Q1354" t="s">
        <v>3268</v>
      </c>
      <c r="R1354" t="s">
        <v>3243</v>
      </c>
      <c r="S1354">
        <f t="shared" si="77"/>
        <v>13.825363825363825</v>
      </c>
      <c r="T1354" t="s">
        <v>3245</v>
      </c>
      <c r="U1354" t="s">
        <v>3244</v>
      </c>
      <c r="V1354" t="s">
        <v>3198</v>
      </c>
    </row>
    <row r="1355" spans="1:22" ht="22" customHeight="1" x14ac:dyDescent="0.3">
      <c r="A1355" s="5">
        <v>43301</v>
      </c>
      <c r="B1355" s="16" t="str">
        <f t="shared" si="75"/>
        <v>July, 2018</v>
      </c>
      <c r="C1355" s="16" t="str">
        <f t="shared" si="76"/>
        <v>July, 2018´</v>
      </c>
      <c r="D1355" s="6" t="s">
        <v>31</v>
      </c>
      <c r="E1355" s="11" t="s">
        <v>3319</v>
      </c>
      <c r="F1355" s="6" t="s">
        <v>56</v>
      </c>
      <c r="G1355" s="6" t="s">
        <v>1379</v>
      </c>
      <c r="H1355" s="6" t="s">
        <v>122</v>
      </c>
      <c r="I1355" s="6" t="s">
        <v>45</v>
      </c>
      <c r="J1355" s="6" t="s">
        <v>34</v>
      </c>
      <c r="K1355" s="6" t="s">
        <v>187</v>
      </c>
      <c r="L1355" s="6" t="s">
        <v>1568</v>
      </c>
      <c r="M1355" s="7">
        <v>58800</v>
      </c>
      <c r="N1355" s="7">
        <v>58.8</v>
      </c>
      <c r="O1355" s="7">
        <v>351000</v>
      </c>
      <c r="P1355" t="str">
        <f>IF(ISNUMBER(SEARCH("DIZONE",L1355)),"Diuron",IF(ISNUMBER(SEARCH("GLUFOSINATE",L1355)),"Glufosinate",IF(ISNUMBER(SEARCH("LAVA",L1355)),"Tebuthiuron",IF(ISNUMBER(SEARCH("CARTAP",L1355)),"Cartap Hydrochloride",IF(ISNUMBER(SEARCH("ZARTAN",L1355)),"Metsulfuron",IF(ISNUMBER(SEARCH("METSULFURON",L1355)),"Metsulfuron",IF(ISNUMBER(SEARCH("CHLORFLUAZURON",L1355)),"Chlorfluazuron",IF(ISNUMBER(SEARCH("OMITE",L1355)),"Propargite",IF(ISNUMBER(SEARCH("ORIS",L1355)),"Amicarbazone",IF(ISNUMBER(SEARCH("AMICARBAZONE",L1355)),"Amicarbazone",IF(ISNUMBER(SEARCH("2,4-D",L1355)),"2,4-Dichlorophenoxyacetic Acid",IF(ISNUMBER(SEARCH("GLYPHOSATE",L1355)),"Glyphosate",IF(ISNUMBER(SEARCH("FOMESAFEN",L1355)),"Fomesafen","FIX IT!")))))))))))))</f>
        <v>Fomesafen</v>
      </c>
      <c r="Q1355" t="s">
        <v>3215</v>
      </c>
      <c r="R1355" t="s">
        <v>3198</v>
      </c>
      <c r="S1355">
        <f t="shared" si="77"/>
        <v>5.9693877551020407</v>
      </c>
      <c r="T1355" t="s">
        <v>3245</v>
      </c>
      <c r="U1355" t="s">
        <v>3244</v>
      </c>
      <c r="V1355" t="s">
        <v>3198</v>
      </c>
    </row>
    <row r="1356" spans="1:22" ht="22" customHeight="1" x14ac:dyDescent="0.3">
      <c r="A1356" s="2">
        <v>43295</v>
      </c>
      <c r="B1356" s="16" t="str">
        <f t="shared" si="75"/>
        <v>July, 2018</v>
      </c>
      <c r="C1356" s="16" t="str">
        <f t="shared" si="76"/>
        <v>July, 2018´</v>
      </c>
      <c r="D1356" s="3" t="s">
        <v>31</v>
      </c>
      <c r="E1356" s="11" t="s">
        <v>3319</v>
      </c>
      <c r="F1356" s="3" t="s">
        <v>56</v>
      </c>
      <c r="G1356" s="3" t="s">
        <v>1283</v>
      </c>
      <c r="H1356" s="3" t="s">
        <v>316</v>
      </c>
      <c r="I1356" s="3" t="s">
        <v>45</v>
      </c>
      <c r="J1356" s="3" t="s">
        <v>34</v>
      </c>
      <c r="K1356" s="3" t="s">
        <v>318</v>
      </c>
      <c r="L1356" s="3" t="s">
        <v>1569</v>
      </c>
      <c r="M1356" s="4">
        <v>241440</v>
      </c>
      <c r="N1356" s="4">
        <v>241.44</v>
      </c>
      <c r="O1356" s="4">
        <v>915000</v>
      </c>
      <c r="P1356" t="str">
        <f>IF(ISNUMBER(SEARCH("DIZONE",L1356)),"Diuron",IF(ISNUMBER(SEARCH("GLUFOSINATE",L1356)),"Glufosinate",IF(ISNUMBER(SEARCH("LAVA",L1356)),"Tebuthiuron",IF(ISNUMBER(SEARCH("CARTAP",L1356)),"Cartap Hydrochloride",IF(ISNUMBER(SEARCH("ZARTAN",L1356)),"Metsulfuron",IF(ISNUMBER(SEARCH("METSULFURON",L1356)),"Metsulfuron",IF(ISNUMBER(SEARCH("CHLORFLUAZURON",L1356)),"Chlorfluazuron",IF(ISNUMBER(SEARCH("OMITE",L1356)),"Propargite",IF(ISNUMBER(SEARCH("ORIS",L1356)),"Amicarbazone",IF(ISNUMBER(SEARCH("AMICARBAZONE",L1356)),"Amicarbazone",IF(ISNUMBER(SEARCH("2,4-D",L1356)),"2,4-Dichlorophenoxyacetic Acid",IF(ISNUMBER(SEARCH("GLYPHOSATE",L1356)),"Glyphosate",IF(ISNUMBER(SEARCH("FOMESAFEN",L1356)),"Fomesafen","FIX IT!")))))))))))))</f>
        <v>Glyphosate</v>
      </c>
      <c r="Q1356" t="s">
        <v>3218</v>
      </c>
      <c r="R1356" t="s">
        <v>3198</v>
      </c>
      <c r="S1356">
        <f t="shared" si="77"/>
        <v>3.7897614314115309</v>
      </c>
      <c r="T1356" t="s">
        <v>3218</v>
      </c>
      <c r="U1356" t="s">
        <v>3218</v>
      </c>
      <c r="V1356" t="s">
        <v>3198</v>
      </c>
    </row>
    <row r="1357" spans="1:22" ht="22" customHeight="1" x14ac:dyDescent="0.3">
      <c r="A1357" s="5">
        <v>43295</v>
      </c>
      <c r="B1357" s="16" t="str">
        <f t="shared" si="75"/>
        <v>July, 2018</v>
      </c>
      <c r="C1357" s="16" t="str">
        <f t="shared" si="76"/>
        <v>July, 2018´</v>
      </c>
      <c r="D1357" s="6" t="s">
        <v>31</v>
      </c>
      <c r="E1357" s="11" t="s">
        <v>3319</v>
      </c>
      <c r="F1357" s="6" t="s">
        <v>56</v>
      </c>
      <c r="G1357" s="6" t="s">
        <v>944</v>
      </c>
      <c r="H1357" s="6" t="s">
        <v>122</v>
      </c>
      <c r="I1357" s="6" t="s">
        <v>45</v>
      </c>
      <c r="J1357" s="6" t="s">
        <v>34</v>
      </c>
      <c r="K1357" s="6" t="s">
        <v>187</v>
      </c>
      <c r="L1357" s="6" t="s">
        <v>1570</v>
      </c>
      <c r="M1357" s="7">
        <v>14970</v>
      </c>
      <c r="N1357" s="7">
        <v>14.97</v>
      </c>
      <c r="O1357" s="7">
        <v>89500</v>
      </c>
      <c r="P1357" t="s">
        <v>3204</v>
      </c>
      <c r="Q1357" t="s">
        <v>3227</v>
      </c>
      <c r="R1357" t="s">
        <v>3198</v>
      </c>
      <c r="S1357">
        <f t="shared" si="77"/>
        <v>5.9786239144956577</v>
      </c>
      <c r="T1357" t="s">
        <v>3292</v>
      </c>
      <c r="U1357" t="s">
        <v>3269</v>
      </c>
      <c r="V1357" t="s">
        <v>3216</v>
      </c>
    </row>
    <row r="1358" spans="1:22" ht="22" customHeight="1" x14ac:dyDescent="0.3">
      <c r="A1358" s="2">
        <v>43295</v>
      </c>
      <c r="B1358" s="16" t="str">
        <f t="shared" si="75"/>
        <v>July, 2018</v>
      </c>
      <c r="C1358" s="16" t="str">
        <f t="shared" si="76"/>
        <v>July, 2018´</v>
      </c>
      <c r="D1358" s="3" t="s">
        <v>31</v>
      </c>
      <c r="E1358" s="11" t="s">
        <v>3319</v>
      </c>
      <c r="F1358" s="3" t="s">
        <v>56</v>
      </c>
      <c r="G1358" s="3" t="s">
        <v>127</v>
      </c>
      <c r="H1358" s="3" t="s">
        <v>122</v>
      </c>
      <c r="I1358" s="3" t="s">
        <v>45</v>
      </c>
      <c r="J1358" s="3" t="s">
        <v>34</v>
      </c>
      <c r="K1358" s="3" t="s">
        <v>143</v>
      </c>
      <c r="L1358" s="3" t="s">
        <v>1192</v>
      </c>
      <c r="M1358" s="4">
        <v>21600</v>
      </c>
      <c r="N1358" s="4">
        <v>21.6</v>
      </c>
      <c r="O1358" s="4">
        <v>112000</v>
      </c>
      <c r="P1358" t="str">
        <f>IF(ISNUMBER(SEARCH("BROWSER",L1358)),"Picloran",IF(ISNUMBER(SEARCH("NAVIGATOR",L1358)),"Picloran",IF(ISNUMBER(SEARCH("BIOZYME",L1358)),"Mineral Fertilizer",IF(ISNUMBER(SEARCH("K-FOL",L1358)),"Calcium Citrate",IF(ISNUMBER(SEARCH("FOLTRON",L1358)),"NPK Fertilizer",IF(ISNUMBER(SEARCH("CYHALOTHRI",L1358)),"Cyhalothrin",IF(ISNUMBER(SEARCH("ACEFATO",L1358)),"Acephate",IF(ISNUMBER(SEARCH("ACEPHATE",L1358)),"Acephate",IF(ISNUMBER(SEARCH("MICROTHIOL",L1358)),"Sulfur",IF(ISNUMBER(SEARCH("PROPICONAZOLE",L1358)),"Propiconazole",IF(ISNUMBER(SEARCH("METHOMYL",L1358)),"Methomyl",IF(ISNUMBER(SEARCH("IMIDACLOPRID",L1358)),"Imidacloprid",IF(ISNUMBER(SEARCH("ZONIC",L1358)),"Amicarbazone",IF(ISNUMBER(SEARCH("CRESCENDO",L1358)),"Triclopyr-Butyric",IF(ISNUMBER(SEARCH("IMAZETHAPYR",L1358)),"Imazethapyr",IF(ISNUMBER(SEARCH("TRICLOPYR",L1358)),"Triclopyr",IF(ISNUMBER(SEARCH("ISOPROPYLAMINE",L1358)),"Isopropylamine",IF(ISNUMBER(SEARCH("ABAMECTIM",L1358)),"Abamectin",IF(ISNUMBER(SEARCH("SPERTO",L1358)),"Bifenthrin","FIX IT!")))))))))))))))))))</f>
        <v>Methomyl</v>
      </c>
      <c r="Q1358" t="s">
        <v>3215</v>
      </c>
      <c r="R1358" t="s">
        <v>3243</v>
      </c>
      <c r="S1358">
        <f t="shared" si="77"/>
        <v>5.1851851851851851</v>
      </c>
      <c r="T1358" t="s">
        <v>3220</v>
      </c>
      <c r="U1358" t="s">
        <v>3215</v>
      </c>
      <c r="V1358" t="s">
        <v>3198</v>
      </c>
    </row>
    <row r="1359" spans="1:22" ht="22" customHeight="1" x14ac:dyDescent="0.3">
      <c r="A1359" s="5">
        <v>43295</v>
      </c>
      <c r="B1359" s="16" t="str">
        <f t="shared" si="75"/>
        <v>July, 2018</v>
      </c>
      <c r="C1359" s="16" t="str">
        <f t="shared" si="76"/>
        <v>July, 2018´</v>
      </c>
      <c r="D1359" s="6" t="s">
        <v>31</v>
      </c>
      <c r="E1359" s="11" t="s">
        <v>3319</v>
      </c>
      <c r="F1359" s="6" t="s">
        <v>56</v>
      </c>
      <c r="G1359" s="6" t="s">
        <v>579</v>
      </c>
      <c r="H1359" s="6" t="s">
        <v>968</v>
      </c>
      <c r="I1359" s="6" t="s">
        <v>45</v>
      </c>
      <c r="J1359" s="6" t="s">
        <v>34</v>
      </c>
      <c r="K1359" s="6" t="s">
        <v>145</v>
      </c>
      <c r="L1359" s="6" t="s">
        <v>1571</v>
      </c>
      <c r="M1359" s="7">
        <v>16084</v>
      </c>
      <c r="N1359" s="7">
        <v>16.079999999999998</v>
      </c>
      <c r="O1359" s="7">
        <v>222000</v>
      </c>
      <c r="P1359" t="str">
        <f>IF(ISNUMBER(SEARCH("NICROSULFURON",L1359)),"Nicosulfuron",IF(ISNUMBER(SEARCH("BUTYROLACTONE",L1359)),"Butyrolactone",IF(ISNUMBER(SEARCH("MEQUIPAT",L1359)),"Mequipat Chloride",IF(ISNUMBER(SEARCH("ENTRINA",L1359)),"Bifenthrin",IF(ISNUMBER(SEARCH("ACETAMI",L1359)),"Acetamiprid",IF(ISNUMBER(SEARCH("THIODICARB",L1359)),"Thiodicarb",IF(ISNUMBER(SEARCH("2 4 D",L1359)),"2,4-D Acid",IF(ISNUMBER(SEARCH("CIPERMETRINA",L1359)),"Cypermethrin",IF(ISNUMBER(SEARCH("SULFENTRAZONE",L1359)),"Sulfenthrazone",IF(ISNUMBER(SEARCH("AKITO",L1359)),"Cypermethrin",IF(ISNUMBER(SEARCH("EMINENT",L1359)),"Tetraconazole","FIX IT!")))))))))))</f>
        <v>Acetamiprid</v>
      </c>
      <c r="Q1359" t="s">
        <v>3234</v>
      </c>
      <c r="R1359" t="s">
        <v>3243</v>
      </c>
      <c r="S1359">
        <f t="shared" si="77"/>
        <v>13.802536682417308</v>
      </c>
      <c r="T1359" t="s">
        <v>3212</v>
      </c>
      <c r="U1359" t="s">
        <v>3277</v>
      </c>
      <c r="V1359" t="s">
        <v>3198</v>
      </c>
    </row>
    <row r="1360" spans="1:22" ht="22" customHeight="1" x14ac:dyDescent="0.3">
      <c r="A1360" s="2">
        <v>43295</v>
      </c>
      <c r="B1360" s="16" t="str">
        <f t="shared" si="75"/>
        <v>July, 2018</v>
      </c>
      <c r="C1360" s="16" t="str">
        <f t="shared" si="76"/>
        <v>July, 2018´</v>
      </c>
      <c r="D1360" s="3" t="s">
        <v>31</v>
      </c>
      <c r="E1360" s="11" t="s">
        <v>3319</v>
      </c>
      <c r="F1360" s="3" t="s">
        <v>56</v>
      </c>
      <c r="G1360" s="3" t="s">
        <v>579</v>
      </c>
      <c r="H1360" s="3" t="s">
        <v>968</v>
      </c>
      <c r="I1360" s="3" t="s">
        <v>45</v>
      </c>
      <c r="J1360" s="3" t="s">
        <v>34</v>
      </c>
      <c r="K1360" s="3" t="s">
        <v>145</v>
      </c>
      <c r="L1360" s="3" t="s">
        <v>1572</v>
      </c>
      <c r="M1360" s="4">
        <v>24321</v>
      </c>
      <c r="N1360" s="4">
        <v>24.32</v>
      </c>
      <c r="O1360" s="4">
        <v>336000</v>
      </c>
      <c r="P1360" t="str">
        <f>IF(ISNUMBER(SEARCH("NICROSULFURON",L1360)),"Nicosulfuron",IF(ISNUMBER(SEARCH("BUTYROLACTONE",L1360)),"Butyrolactone",IF(ISNUMBER(SEARCH("MEQUIPAT",L1360)),"Mequipat Chloride",IF(ISNUMBER(SEARCH("ENTRINA",L1360)),"Bifenthrin",IF(ISNUMBER(SEARCH("ACETAMI",L1360)),"Acetamiprid",IF(ISNUMBER(SEARCH("THIODICARB",L1360)),"Thiodicarb",IF(ISNUMBER(SEARCH("2 4 D",L1360)),"2,4-D Acid",IF(ISNUMBER(SEARCH("CIPERMETRINA",L1360)),"Cypermethrin",IF(ISNUMBER(SEARCH("SULFENTRAZONE",L1360)),"Sulfenthrazone",IF(ISNUMBER(SEARCH("AKITO",L1360)),"Cypermethrin",IF(ISNUMBER(SEARCH("EMINENT",L1360)),"Tetraconazole","FIX IT!")))))))))))</f>
        <v>Acetamiprid</v>
      </c>
      <c r="Q1360" t="s">
        <v>3234</v>
      </c>
      <c r="R1360" t="s">
        <v>3243</v>
      </c>
      <c r="S1360">
        <f t="shared" si="77"/>
        <v>13.815221413593191</v>
      </c>
      <c r="T1360" t="s">
        <v>3294</v>
      </c>
      <c r="U1360" t="s">
        <v>3215</v>
      </c>
      <c r="V1360" t="s">
        <v>3243</v>
      </c>
    </row>
    <row r="1361" spans="1:22" ht="22" customHeight="1" x14ac:dyDescent="0.3">
      <c r="A1361" s="2">
        <v>43290</v>
      </c>
      <c r="B1361" s="16" t="str">
        <f t="shared" si="75"/>
        <v>July, 2018</v>
      </c>
      <c r="C1361" s="16" t="str">
        <f t="shared" si="76"/>
        <v>July, 2018´</v>
      </c>
      <c r="D1361" s="3" t="s">
        <v>31</v>
      </c>
      <c r="E1361" s="11" t="s">
        <v>3319</v>
      </c>
      <c r="F1361" s="3" t="s">
        <v>56</v>
      </c>
      <c r="G1361" s="3" t="s">
        <v>800</v>
      </c>
      <c r="H1361" s="3" t="s">
        <v>152</v>
      </c>
      <c r="I1361" s="3" t="s">
        <v>45</v>
      </c>
      <c r="J1361" s="3" t="s">
        <v>34</v>
      </c>
      <c r="K1361" s="3" t="s">
        <v>154</v>
      </c>
      <c r="L1361" s="3" t="s">
        <v>1538</v>
      </c>
      <c r="M1361" s="4">
        <v>13660</v>
      </c>
      <c r="N1361" s="4">
        <v>13.66</v>
      </c>
      <c r="O1361" s="4">
        <v>328000</v>
      </c>
      <c r="P1361" t="s">
        <v>3210</v>
      </c>
      <c r="Q1361" t="s">
        <v>3267</v>
      </c>
      <c r="R1361" t="s">
        <v>3237</v>
      </c>
      <c r="S1361">
        <f t="shared" si="77"/>
        <v>24.011713030746705</v>
      </c>
      <c r="T1361" t="s">
        <v>3220</v>
      </c>
      <c r="U1361" t="s">
        <v>3215</v>
      </c>
      <c r="V1361" t="s">
        <v>3198</v>
      </c>
    </row>
    <row r="1362" spans="1:22" ht="22" customHeight="1" x14ac:dyDescent="0.3">
      <c r="A1362" s="5">
        <v>43289</v>
      </c>
      <c r="B1362" s="16" t="str">
        <f t="shared" si="75"/>
        <v>July, 2018</v>
      </c>
      <c r="C1362" s="16" t="str">
        <f t="shared" si="76"/>
        <v>July, 2018´</v>
      </c>
      <c r="D1362" s="6" t="s">
        <v>31</v>
      </c>
      <c r="E1362" s="11" t="s">
        <v>3319</v>
      </c>
      <c r="F1362" s="6" t="s">
        <v>56</v>
      </c>
      <c r="G1362" s="6" t="s">
        <v>127</v>
      </c>
      <c r="H1362" s="6" t="s">
        <v>122</v>
      </c>
      <c r="I1362" s="6" t="s">
        <v>45</v>
      </c>
      <c r="J1362" s="6" t="s">
        <v>34</v>
      </c>
      <c r="K1362" s="6" t="s">
        <v>704</v>
      </c>
      <c r="L1362" s="6" t="s">
        <v>1436</v>
      </c>
      <c r="M1362" s="7">
        <v>8064</v>
      </c>
      <c r="N1362" s="7">
        <v>8.06</v>
      </c>
      <c r="O1362" s="7">
        <v>194000</v>
      </c>
      <c r="P1362" t="str">
        <f>IF(ISNUMBER(SEARCH("MEPIQUAT",L1362)),"Mepiquat",IF(ISNUMBER(SEARCH("BIFENTRI",L1362)),"Bifenthrin",IF(ISNUMBER(SEARCH("YHALOTHRIN",L1362)),"Cyhalothrin","FIX IT!")))</f>
        <v>Mepiquat</v>
      </c>
      <c r="Q1362" t="s">
        <v>3215</v>
      </c>
      <c r="R1362" t="s">
        <v>3216</v>
      </c>
      <c r="S1362">
        <f t="shared" si="77"/>
        <v>24.057539682539684</v>
      </c>
      <c r="T1362" t="s">
        <v>3250</v>
      </c>
      <c r="U1362" t="s">
        <v>3248</v>
      </c>
      <c r="V1362" t="s">
        <v>3237</v>
      </c>
    </row>
    <row r="1363" spans="1:22" ht="22" customHeight="1" x14ac:dyDescent="0.3">
      <c r="A1363" s="2">
        <v>43287</v>
      </c>
      <c r="B1363" s="16" t="str">
        <f t="shared" si="75"/>
        <v>July, 2018</v>
      </c>
      <c r="C1363" s="16" t="str">
        <f t="shared" si="76"/>
        <v>July, 2018´</v>
      </c>
      <c r="D1363" s="3" t="s">
        <v>31</v>
      </c>
      <c r="E1363" s="11" t="s">
        <v>3319</v>
      </c>
      <c r="F1363" s="3" t="s">
        <v>56</v>
      </c>
      <c r="G1363" s="3" t="s">
        <v>131</v>
      </c>
      <c r="H1363" s="3" t="s">
        <v>210</v>
      </c>
      <c r="I1363" s="3" t="s">
        <v>45</v>
      </c>
      <c r="J1363" s="3" t="s">
        <v>34</v>
      </c>
      <c r="K1363" s="3" t="s">
        <v>145</v>
      </c>
      <c r="L1363" s="3" t="s">
        <v>1574</v>
      </c>
      <c r="M1363" s="4">
        <v>57720</v>
      </c>
      <c r="N1363" s="4">
        <v>57.72</v>
      </c>
      <c r="O1363" s="4">
        <v>797000</v>
      </c>
      <c r="P1363" t="s">
        <v>3199</v>
      </c>
      <c r="Q1363" t="s">
        <v>3268</v>
      </c>
      <c r="R1363" t="s">
        <v>3243</v>
      </c>
      <c r="S1363">
        <f t="shared" si="77"/>
        <v>13.808038808038807</v>
      </c>
      <c r="T1363" t="s">
        <v>3250</v>
      </c>
      <c r="U1363" t="s">
        <v>3248</v>
      </c>
      <c r="V1363" t="s">
        <v>3237</v>
      </c>
    </row>
    <row r="1364" spans="1:22" ht="22" customHeight="1" x14ac:dyDescent="0.3">
      <c r="A1364" s="5">
        <v>43283</v>
      </c>
      <c r="B1364" s="16" t="str">
        <f t="shared" si="75"/>
        <v>July, 2018</v>
      </c>
      <c r="C1364" s="16" t="str">
        <f t="shared" si="76"/>
        <v>July, 2018´</v>
      </c>
      <c r="D1364" s="6" t="s">
        <v>126</v>
      </c>
      <c r="E1364" s="11" t="s">
        <v>3319</v>
      </c>
      <c r="F1364" s="6" t="s">
        <v>56</v>
      </c>
      <c r="G1364" s="6" t="s">
        <v>160</v>
      </c>
      <c r="H1364" s="6" t="s">
        <v>122</v>
      </c>
      <c r="I1364" s="6" t="s">
        <v>45</v>
      </c>
      <c r="J1364" s="6" t="s">
        <v>34</v>
      </c>
      <c r="K1364" s="6" t="s">
        <v>163</v>
      </c>
      <c r="L1364" s="6" t="s">
        <v>1575</v>
      </c>
      <c r="M1364" s="7">
        <v>7540</v>
      </c>
      <c r="N1364" s="7">
        <v>7.54</v>
      </c>
      <c r="O1364" s="7">
        <v>113000</v>
      </c>
      <c r="P1364" t="str">
        <f>IF(ISNUMBER(SEARCH("GLIFOSATO",L1364)),"Glyphosate",IF(ISNUMBER(SEARCH("TRICLON",L1364)),"Triclopyr",IF(ISNUMBER(SEARCH("ABAMECTIN",L1364)),"Abamectin",IF(ISNUMBER(SEARCH("ANCOSAR",L1364)),"Sodium Hydrogen Methylarsonate",IF(ISNUMBER(SEARCH("PERITO",L1364)),"Acephate","FIX IT!")))))</f>
        <v>Abamectin</v>
      </c>
      <c r="Q1364" t="s">
        <v>3215</v>
      </c>
      <c r="R1364" t="s">
        <v>3243</v>
      </c>
      <c r="S1364">
        <f t="shared" si="77"/>
        <v>14.986737400530505</v>
      </c>
      <c r="T1364" t="s">
        <v>3218</v>
      </c>
      <c r="U1364" t="s">
        <v>3218</v>
      </c>
      <c r="V1364" t="s">
        <v>3198</v>
      </c>
    </row>
    <row r="1365" spans="1:22" ht="22" customHeight="1" x14ac:dyDescent="0.3">
      <c r="A1365" s="2">
        <v>43283</v>
      </c>
      <c r="B1365" s="16" t="str">
        <f t="shared" si="75"/>
        <v>July, 2018</v>
      </c>
      <c r="C1365" s="16" t="str">
        <f t="shared" si="76"/>
        <v>July, 2018´</v>
      </c>
      <c r="D1365" s="3" t="s">
        <v>31</v>
      </c>
      <c r="E1365" s="11" t="s">
        <v>3319</v>
      </c>
      <c r="F1365" s="3" t="s">
        <v>56</v>
      </c>
      <c r="G1365" s="3" t="s">
        <v>385</v>
      </c>
      <c r="H1365" s="3" t="s">
        <v>122</v>
      </c>
      <c r="I1365" s="3" t="s">
        <v>45</v>
      </c>
      <c r="J1365" s="3" t="s">
        <v>34</v>
      </c>
      <c r="K1365" s="3" t="s">
        <v>388</v>
      </c>
      <c r="L1365" s="3" t="s">
        <v>1576</v>
      </c>
      <c r="M1365" s="4">
        <v>24120</v>
      </c>
      <c r="N1365" s="4">
        <v>24.12</v>
      </c>
      <c r="O1365" s="4">
        <v>1260000</v>
      </c>
      <c r="P1365" t="s">
        <v>3212</v>
      </c>
      <c r="Q1365" t="s">
        <v>3277</v>
      </c>
      <c r="R1365" t="s">
        <v>3198</v>
      </c>
      <c r="S1365">
        <f t="shared" si="77"/>
        <v>52.238805970149251</v>
      </c>
      <c r="T1365" t="s">
        <v>3292</v>
      </c>
      <c r="U1365" t="s">
        <v>3269</v>
      </c>
      <c r="V1365" t="s">
        <v>3216</v>
      </c>
    </row>
    <row r="1366" spans="1:22" ht="22" customHeight="1" x14ac:dyDescent="0.3">
      <c r="A1366" s="5">
        <v>43283</v>
      </c>
      <c r="B1366" s="16" t="str">
        <f t="shared" si="75"/>
        <v>July, 2018</v>
      </c>
      <c r="C1366" s="16" t="str">
        <f t="shared" si="76"/>
        <v>July, 2018´</v>
      </c>
      <c r="D1366" s="6" t="s">
        <v>31</v>
      </c>
      <c r="E1366" s="11" t="s">
        <v>3319</v>
      </c>
      <c r="F1366" s="6" t="s">
        <v>56</v>
      </c>
      <c r="G1366" s="6" t="s">
        <v>385</v>
      </c>
      <c r="H1366" s="6" t="s">
        <v>122</v>
      </c>
      <c r="I1366" s="6" t="s">
        <v>45</v>
      </c>
      <c r="J1366" s="6" t="s">
        <v>34</v>
      </c>
      <c r="K1366" s="6" t="s">
        <v>388</v>
      </c>
      <c r="L1366" s="6" t="s">
        <v>1576</v>
      </c>
      <c r="M1366" s="7">
        <v>24120</v>
      </c>
      <c r="N1366" s="7">
        <v>24.12</v>
      </c>
      <c r="O1366" s="7">
        <v>1260000</v>
      </c>
      <c r="P1366" t="s">
        <v>3212</v>
      </c>
      <c r="Q1366" t="s">
        <v>3277</v>
      </c>
      <c r="R1366" t="s">
        <v>3198</v>
      </c>
      <c r="S1366">
        <f t="shared" si="77"/>
        <v>52.238805970149251</v>
      </c>
      <c r="T1366" t="s">
        <v>3212</v>
      </c>
      <c r="U1366" t="s">
        <v>3277</v>
      </c>
      <c r="V1366" t="s">
        <v>3198</v>
      </c>
    </row>
    <row r="1367" spans="1:22" ht="22" customHeight="1" x14ac:dyDescent="0.3">
      <c r="A1367" s="2">
        <v>43283</v>
      </c>
      <c r="B1367" s="16" t="str">
        <f t="shared" si="75"/>
        <v>July, 2018</v>
      </c>
      <c r="C1367" s="16" t="str">
        <f t="shared" si="76"/>
        <v>July, 2018´</v>
      </c>
      <c r="D1367" s="3" t="s">
        <v>31</v>
      </c>
      <c r="E1367" s="11" t="s">
        <v>3319</v>
      </c>
      <c r="F1367" s="3" t="s">
        <v>56</v>
      </c>
      <c r="G1367" s="3" t="s">
        <v>1577</v>
      </c>
      <c r="H1367" s="3" t="s">
        <v>122</v>
      </c>
      <c r="I1367" s="3" t="s">
        <v>45</v>
      </c>
      <c r="J1367" s="3" t="s">
        <v>34</v>
      </c>
      <c r="K1367" s="3" t="s">
        <v>145</v>
      </c>
      <c r="L1367" s="3" t="s">
        <v>1579</v>
      </c>
      <c r="M1367" s="4">
        <v>16416</v>
      </c>
      <c r="N1367" s="4">
        <v>16.420000000000002</v>
      </c>
      <c r="O1367" s="4">
        <v>121000</v>
      </c>
      <c r="P1367" t="str">
        <f>IF(ISNUMBER(SEARCH("NICROSULFURON",L1367)),"Nicosulfuron",IF(ISNUMBER(SEARCH("BUTYROLACTONE",L1367)),"Butyrolactone",IF(ISNUMBER(SEARCH("MEQUIPAT",L1367)),"Mequipat Chloride",IF(ISNUMBER(SEARCH("ENTRINA",L1367)),"Bifenthrin",IF(ISNUMBER(SEARCH("ACETAMI",L1367)),"Acetamiprid",IF(ISNUMBER(SEARCH("THIODICARB",L1367)),"Thiodicarb",IF(ISNUMBER(SEARCH("2 4 D",L1367)),"2,4-D Acid",IF(ISNUMBER(SEARCH("CIPERMETRINA",L1367)),"Cypermethrin",IF(ISNUMBER(SEARCH("SULFENTRAZONE",L1367)),"Sulfenthrazone",IF(ISNUMBER(SEARCH("AKITO",L1367)),"Cypermethrin",IF(ISNUMBER(SEARCH("EMINENT",L1367)),"Tetraconazole","FIX IT!")))))))))))</f>
        <v>Thiodicarb</v>
      </c>
      <c r="Q1367" t="s">
        <v>3287</v>
      </c>
      <c r="R1367" t="s">
        <v>3243</v>
      </c>
      <c r="S1367">
        <f t="shared" si="77"/>
        <v>7.3708576998050681</v>
      </c>
      <c r="T1367" t="s">
        <v>3292</v>
      </c>
      <c r="U1367" t="s">
        <v>3269</v>
      </c>
      <c r="V1367" t="s">
        <v>3216</v>
      </c>
    </row>
    <row r="1368" spans="1:22" ht="22" customHeight="1" x14ac:dyDescent="0.3">
      <c r="A1368" s="5">
        <v>43283</v>
      </c>
      <c r="B1368" s="16" t="str">
        <f t="shared" si="75"/>
        <v>July, 2018</v>
      </c>
      <c r="C1368" s="16" t="str">
        <f t="shared" si="76"/>
        <v>July, 2018´</v>
      </c>
      <c r="D1368" s="6" t="s">
        <v>31</v>
      </c>
      <c r="E1368" s="11" t="s">
        <v>3319</v>
      </c>
      <c r="F1368" s="6" t="s">
        <v>56</v>
      </c>
      <c r="G1368" s="6" t="s">
        <v>1149</v>
      </c>
      <c r="H1368" s="6" t="s">
        <v>122</v>
      </c>
      <c r="I1368" s="6" t="s">
        <v>45</v>
      </c>
      <c r="J1368" s="6" t="s">
        <v>34</v>
      </c>
      <c r="K1368" s="6" t="s">
        <v>187</v>
      </c>
      <c r="L1368" s="6" t="s">
        <v>1580</v>
      </c>
      <c r="M1368" s="7">
        <v>31920</v>
      </c>
      <c r="N1368" s="7">
        <v>31.92</v>
      </c>
      <c r="O1368" s="7">
        <v>191000</v>
      </c>
      <c r="P1368" t="str">
        <f>IF(ISNUMBER(SEARCH("BIORISK",L1368)),"Fertilizer",IF(ISNUMBER(SEARCH("DIFLUBENZURON",L1368)),"Diflubenzuron",IF(ISNUMBER(SEARCH("K-TIONIC",L1368)),"Fulvic Acids Fertilizers",IF(ISNUMBER(SEARCH("INICIATE",L1368)),"Fipronil",IF(ISNUMBER(SEARCH("FIPRONIL",L1368)),"Fipronil",IF(ISNUMBER(SEARCH("STAGE",L1368)),"Clomazone",IF(ISNUMBER(SEARCH("CLOMAZONE",L1368)),"Clomazone",IF(ISNUMBER(SEARCH("UNIMARK",L1368)),"Metribuzin",IF(ISNUMBER(SEARCH("RIBUZIN",L1368)),"Metribuzin",IF(ISNUMBER(SEARCH("UNITOP",L1368)),"Not Identified","FIX IT!"))))))))))</f>
        <v>Fipronil</v>
      </c>
      <c r="Q1368" t="s">
        <v>3261</v>
      </c>
      <c r="R1368" t="s">
        <v>3243</v>
      </c>
      <c r="S1368">
        <f t="shared" si="77"/>
        <v>5.9837092731829573</v>
      </c>
      <c r="T1368" t="s">
        <v>3292</v>
      </c>
      <c r="U1368" t="s">
        <v>3269</v>
      </c>
      <c r="V1368" t="s">
        <v>3216</v>
      </c>
    </row>
    <row r="1369" spans="1:22" ht="22" customHeight="1" x14ac:dyDescent="0.3">
      <c r="A1369" s="2">
        <v>43281</v>
      </c>
      <c r="B1369" s="16" t="str">
        <f t="shared" si="75"/>
        <v>June, 2018</v>
      </c>
      <c r="C1369" s="16" t="str">
        <f t="shared" si="76"/>
        <v>June, 2018´</v>
      </c>
      <c r="D1369" s="3" t="s">
        <v>107</v>
      </c>
      <c r="E1369" s="11" t="s">
        <v>3319</v>
      </c>
      <c r="F1369" s="3" t="s">
        <v>56</v>
      </c>
      <c r="G1369" s="3" t="s">
        <v>108</v>
      </c>
      <c r="H1369" s="3" t="s">
        <v>113</v>
      </c>
      <c r="I1369" s="3" t="s">
        <v>45</v>
      </c>
      <c r="J1369" s="3" t="s">
        <v>34</v>
      </c>
      <c r="K1369" s="3" t="s">
        <v>145</v>
      </c>
      <c r="L1369" s="3" t="s">
        <v>1581</v>
      </c>
      <c r="M1369" s="4">
        <v>19360</v>
      </c>
      <c r="N1369" s="4">
        <v>19.36</v>
      </c>
      <c r="O1369" s="4">
        <v>253000</v>
      </c>
      <c r="P1369" t="str">
        <f>IF(ISNUMBER(SEARCH("BROWSER",L1369)),"Picloran",IF(ISNUMBER(SEARCH("NAVIGATOR",L1369)),"Picloran",IF(ISNUMBER(SEARCH("BIOZYME",L1369)),"Mineral Fertilizer",IF(ISNUMBER(SEARCH("K-FOL",L1369)),"Calcium Citrate",IF(ISNUMBER(SEARCH("FOLTRON",L1369)),"NPK Fertilizer",IF(ISNUMBER(SEARCH("CYHALOTHRI",L1369)),"Cyhalothrin",IF(ISNUMBER(SEARCH("ACEFATO",L1369)),"Acephate",IF(ISNUMBER(SEARCH("ACEPHATE",L1369)),"Acephate",IF(ISNUMBER(SEARCH("MICROTHIOL",L1369)),"Sulfur",IF(ISNUMBER(SEARCH("PROPICONAZOLE",L1369)),"Propiconazole",IF(ISNUMBER(SEARCH("METHOMYL",L1369)),"Methomyl",IF(ISNUMBER(SEARCH("IMIDACLOPRID",L1369)),"Imidacloprid",IF(ISNUMBER(SEARCH("ZONIC",L1369)),"Amicarbazone",IF(ISNUMBER(SEARCH("CRESCENDO",L1369)),"Triclopyr-Butyric",IF(ISNUMBER(SEARCH("IMAZETHAPYR",L1369)),"Imazethapyr",IF(ISNUMBER(SEARCH("TRICLOPYR",L1369)),"Triclopyr",IF(ISNUMBER(SEARCH("ISOPROPYLAMINE",L1369)),"Isopropylamine",IF(ISNUMBER(SEARCH("ABAMECTIM",L1369)),"Abamectin",IF(ISNUMBER(SEARCH("SPERTO",L1369)),"Bifenthrin","FIX IT!")))))))))))))))))))</f>
        <v>Bifenthrin</v>
      </c>
      <c r="Q1369" t="s">
        <v>3238</v>
      </c>
      <c r="R1369" t="s">
        <v>3243</v>
      </c>
      <c r="S1369">
        <f t="shared" si="77"/>
        <v>13.068181818181818</v>
      </c>
      <c r="T1369" t="s">
        <v>3273</v>
      </c>
      <c r="U1369" t="s">
        <v>3274</v>
      </c>
      <c r="V1369" t="s">
        <v>3275</v>
      </c>
    </row>
    <row r="1370" spans="1:22" ht="22" customHeight="1" x14ac:dyDescent="0.3">
      <c r="A1370" s="5">
        <v>43281</v>
      </c>
      <c r="B1370" s="16" t="str">
        <f t="shared" si="75"/>
        <v>June, 2018</v>
      </c>
      <c r="C1370" s="16" t="str">
        <f t="shared" si="76"/>
        <v>June, 2018´</v>
      </c>
      <c r="D1370" s="6" t="s">
        <v>31</v>
      </c>
      <c r="E1370" s="11" t="s">
        <v>3319</v>
      </c>
      <c r="F1370" s="6" t="s">
        <v>56</v>
      </c>
      <c r="G1370" s="6" t="s">
        <v>347</v>
      </c>
      <c r="H1370" s="6" t="s">
        <v>371</v>
      </c>
      <c r="I1370" s="6" t="s">
        <v>45</v>
      </c>
      <c r="J1370" s="6" t="s">
        <v>34</v>
      </c>
      <c r="K1370" s="6" t="s">
        <v>1198</v>
      </c>
      <c r="L1370" s="6" t="s">
        <v>1582</v>
      </c>
      <c r="M1370" s="7">
        <v>55300</v>
      </c>
      <c r="N1370" s="7">
        <v>55.3</v>
      </c>
      <c r="O1370" s="7">
        <v>125000</v>
      </c>
      <c r="P1370" t="s">
        <v>3232</v>
      </c>
      <c r="Q1370" t="str">
        <f>VLOOKUP(P1370,T:V,2,FALSE)</f>
        <v>Artys</v>
      </c>
      <c r="R1370" t="str">
        <f>VLOOKUP(Q1370,U:W,2,FALSE)</f>
        <v>General Chemical</v>
      </c>
      <c r="S1370">
        <f t="shared" si="77"/>
        <v>2.2603978300180834</v>
      </c>
      <c r="T1370" t="s">
        <v>3292</v>
      </c>
      <c r="U1370" t="s">
        <v>3269</v>
      </c>
      <c r="V1370" t="s">
        <v>3216</v>
      </c>
    </row>
    <row r="1371" spans="1:22" ht="22" customHeight="1" x14ac:dyDescent="0.3">
      <c r="A1371" s="2">
        <v>43281</v>
      </c>
      <c r="B1371" s="16" t="str">
        <f t="shared" si="75"/>
        <v>June, 2018</v>
      </c>
      <c r="C1371" s="16" t="str">
        <f t="shared" si="76"/>
        <v>June, 2018´</v>
      </c>
      <c r="D1371" s="3" t="s">
        <v>31</v>
      </c>
      <c r="E1371" s="11" t="s">
        <v>3319</v>
      </c>
      <c r="F1371" s="3" t="s">
        <v>56</v>
      </c>
      <c r="G1371" s="3" t="s">
        <v>347</v>
      </c>
      <c r="H1371" s="3" t="s">
        <v>371</v>
      </c>
      <c r="I1371" s="3" t="s">
        <v>45</v>
      </c>
      <c r="J1371" s="3" t="s">
        <v>34</v>
      </c>
      <c r="K1371" s="3" t="s">
        <v>373</v>
      </c>
      <c r="L1371" s="3" t="s">
        <v>1583</v>
      </c>
      <c r="M1371" s="4">
        <v>36980</v>
      </c>
      <c r="N1371" s="4">
        <v>36.979999999999997</v>
      </c>
      <c r="O1371" s="4">
        <v>83800</v>
      </c>
      <c r="P1371" t="str">
        <f>IF(ISNUMBER(SEARCH("THIRAM",L1371)),"Thiram",IF(ISNUMBER(SEARCH("TEBUCONAZOLE",L1371)),"Tebuconazole",IF(ISNUMBER(SEARCH("DIMETHYLAMINE",L1371)),"Dimethylamine",IF(ISNUMBER(SEARCH("TRINCA",L1371)),"Cyhalothrin",IF(ISNUMBER(SEARCH("CYHALOT",L1371)),"Cyhalothrin",IF(ISNUMBER(SEARCH("PICLORAM",L1371)),"Picloran",IF(ISNUMBER(SEARCH("PROPARGITE",L1371)),"Propargite",IF(ISNUMBER(SEARCH("OMEGA",L1371)),"Fertilizer",IF(ISNUMBER(SEARCH("ARTYS",L1371)),"Dimethylamine",IF(ISNUMBER(SEARCH("ORTHOCIDE",L1371)),"Captan","FIX IT!"))))))))))</f>
        <v>Dimethylamine</v>
      </c>
      <c r="Q1371" t="s">
        <v>3254</v>
      </c>
      <c r="R1371" t="s">
        <v>3216</v>
      </c>
      <c r="S1371">
        <f t="shared" si="77"/>
        <v>2.2660897782585181</v>
      </c>
      <c r="T1371" t="s">
        <v>3245</v>
      </c>
      <c r="U1371" t="s">
        <v>3244</v>
      </c>
      <c r="V1371" t="s">
        <v>3198</v>
      </c>
    </row>
    <row r="1372" spans="1:22" ht="22" customHeight="1" x14ac:dyDescent="0.3">
      <c r="A1372" s="5">
        <v>43280</v>
      </c>
      <c r="B1372" s="16" t="str">
        <f t="shared" si="75"/>
        <v>June, 2018</v>
      </c>
      <c r="C1372" s="16" t="str">
        <f t="shared" si="76"/>
        <v>June, 2018´</v>
      </c>
      <c r="D1372" s="6" t="s">
        <v>31</v>
      </c>
      <c r="E1372" s="11" t="s">
        <v>3319</v>
      </c>
      <c r="F1372" s="6" t="s">
        <v>56</v>
      </c>
      <c r="G1372" s="6" t="s">
        <v>131</v>
      </c>
      <c r="H1372" s="6" t="s">
        <v>133</v>
      </c>
      <c r="I1372" s="6" t="s">
        <v>45</v>
      </c>
      <c r="J1372" s="6" t="s">
        <v>34</v>
      </c>
      <c r="K1372" s="6" t="s">
        <v>145</v>
      </c>
      <c r="L1372" s="6" t="s">
        <v>1584</v>
      </c>
      <c r="M1372" s="7">
        <v>19240</v>
      </c>
      <c r="N1372" s="7">
        <v>19.239999999999998</v>
      </c>
      <c r="O1372" s="7">
        <v>252000</v>
      </c>
      <c r="P1372" t="s">
        <v>3205</v>
      </c>
      <c r="Q1372" t="s">
        <v>3238</v>
      </c>
      <c r="R1372" t="s">
        <v>3243</v>
      </c>
      <c r="S1372">
        <f t="shared" si="77"/>
        <v>13.097713097713097</v>
      </c>
      <c r="T1372" t="s">
        <v>3245</v>
      </c>
      <c r="U1372" t="s">
        <v>3244</v>
      </c>
      <c r="V1372" t="s">
        <v>3198</v>
      </c>
    </row>
    <row r="1373" spans="1:22" ht="22" customHeight="1" x14ac:dyDescent="0.3">
      <c r="A1373" s="2">
        <v>43280</v>
      </c>
      <c r="B1373" s="16" t="str">
        <f t="shared" si="75"/>
        <v>June, 2018</v>
      </c>
      <c r="C1373" s="16" t="str">
        <f t="shared" si="76"/>
        <v>June, 2018´</v>
      </c>
      <c r="D1373" s="3" t="s">
        <v>31</v>
      </c>
      <c r="E1373" s="11" t="s">
        <v>3319</v>
      </c>
      <c r="F1373" s="3" t="s">
        <v>56</v>
      </c>
      <c r="G1373" s="3" t="s">
        <v>244</v>
      </c>
      <c r="H1373" s="3" t="s">
        <v>474</v>
      </c>
      <c r="I1373" s="3" t="s">
        <v>45</v>
      </c>
      <c r="J1373" s="3" t="s">
        <v>34</v>
      </c>
      <c r="K1373" s="3" t="s">
        <v>187</v>
      </c>
      <c r="L1373" s="3" t="s">
        <v>1585</v>
      </c>
      <c r="M1373" s="4">
        <v>97600</v>
      </c>
      <c r="N1373" s="4">
        <v>97.6</v>
      </c>
      <c r="O1373" s="4">
        <v>367000</v>
      </c>
      <c r="P1373" t="str">
        <f>IF(ISNUMBER(SEARCH("GLIFOSATO",L1373)),"Glyphosate",IF(ISNUMBER(SEARCH("TRICLON",L1373)),"Triclopyr",IF(ISNUMBER(SEARCH("ABAMECTIN",L1373)),"Abamectin",IF(ISNUMBER(SEARCH("ANCOSAR",L1373)),"Sodium Hydrogen Methylarsonate",IF(ISNUMBER(SEARCH("PERITO",L1373)),"Acephate","FIX IT!")))))</f>
        <v>Sodium Hydrogen Methylarsonate</v>
      </c>
      <c r="Q1373" t="s">
        <v>3281</v>
      </c>
      <c r="R1373" t="s">
        <v>3198</v>
      </c>
      <c r="S1373">
        <f t="shared" si="77"/>
        <v>3.7602459016393444</v>
      </c>
      <c r="T1373" t="s">
        <v>3210</v>
      </c>
      <c r="U1373" t="s">
        <v>3267</v>
      </c>
      <c r="V1373" t="s">
        <v>3237</v>
      </c>
    </row>
    <row r="1374" spans="1:22" ht="22" customHeight="1" x14ac:dyDescent="0.3">
      <c r="A1374" s="5">
        <v>43280</v>
      </c>
      <c r="B1374" s="16" t="str">
        <f t="shared" si="75"/>
        <v>June, 2018</v>
      </c>
      <c r="C1374" s="16" t="str">
        <f t="shared" si="76"/>
        <v>June, 2018´</v>
      </c>
      <c r="D1374" s="6" t="s">
        <v>31</v>
      </c>
      <c r="E1374" s="11" t="s">
        <v>3319</v>
      </c>
      <c r="F1374" s="6" t="s">
        <v>56</v>
      </c>
      <c r="G1374" s="6" t="s">
        <v>131</v>
      </c>
      <c r="H1374" s="6" t="s">
        <v>133</v>
      </c>
      <c r="I1374" s="6" t="s">
        <v>45</v>
      </c>
      <c r="J1374" s="6" t="s">
        <v>34</v>
      </c>
      <c r="K1374" s="6" t="s">
        <v>145</v>
      </c>
      <c r="L1374" s="6" t="s">
        <v>1586</v>
      </c>
      <c r="M1374" s="7">
        <v>13752</v>
      </c>
      <c r="N1374" s="7">
        <v>13.75</v>
      </c>
      <c r="O1374" s="7">
        <v>180000</v>
      </c>
      <c r="P1374" t="str">
        <f>IF(ISNUMBER(SEARCH("BROWSER",L1374)),"Picloran",IF(ISNUMBER(SEARCH("NAVIGATOR",L1374)),"Picloran",IF(ISNUMBER(SEARCH("BIOZYME",L1374)),"Mineral Fertilizer",IF(ISNUMBER(SEARCH("K-FOL",L1374)),"Calcium Citrate",IF(ISNUMBER(SEARCH("FOLTRON",L1374)),"NPK Fertilizer",IF(ISNUMBER(SEARCH("CYHALOTHRI",L1374)),"Cyhalothrin",IF(ISNUMBER(SEARCH("ACEFATO",L1374)),"Acephate",IF(ISNUMBER(SEARCH("ACEPHATE",L1374)),"Acephate",IF(ISNUMBER(SEARCH("MICROTHIOL",L1374)),"Sulfur",IF(ISNUMBER(SEARCH("PROPICONAZOLE",L1374)),"Propiconazole",IF(ISNUMBER(SEARCH("METHOMYL",L1374)),"Methomyl",IF(ISNUMBER(SEARCH("IMIDACLOPRID",L1374)),"Imidacloprid",IF(ISNUMBER(SEARCH("ZONIC",L1374)),"Amicarbazone",IF(ISNUMBER(SEARCH("CRESCENDO",L1374)),"Triclopyr-Butyric",IF(ISNUMBER(SEARCH("IMAZETHAPYR",L1374)),"Imazethapyr",IF(ISNUMBER(SEARCH("TRICLOPYR",L1374)),"Triclopyr",IF(ISNUMBER(SEARCH("ISOPROPYLAMINE",L1374)),"Isopropylamine",IF(ISNUMBER(SEARCH("ABAMECTIM",L1374)),"Abamectin",IF(ISNUMBER(SEARCH("SPERTO",L1374)),"Bifenthrin","FIX IT!")))))))))))))))))))</f>
        <v>Cyhalothrin</v>
      </c>
      <c r="Q1374" t="s">
        <v>3248</v>
      </c>
      <c r="R1374" t="s">
        <v>3237</v>
      </c>
      <c r="S1374">
        <f t="shared" si="77"/>
        <v>13.089005235602095</v>
      </c>
      <c r="T1374" t="s">
        <v>3209</v>
      </c>
      <c r="U1374" t="s">
        <v>3215</v>
      </c>
      <c r="V1374" t="s">
        <v>3198</v>
      </c>
    </row>
    <row r="1375" spans="1:22" ht="22" customHeight="1" x14ac:dyDescent="0.3">
      <c r="A1375" s="2">
        <v>43280</v>
      </c>
      <c r="B1375" s="16" t="str">
        <f t="shared" si="75"/>
        <v>June, 2018</v>
      </c>
      <c r="C1375" s="16" t="str">
        <f t="shared" si="76"/>
        <v>June, 2018´</v>
      </c>
      <c r="D1375" s="3" t="s">
        <v>31</v>
      </c>
      <c r="E1375" s="11" t="s">
        <v>3319</v>
      </c>
      <c r="F1375" s="3" t="s">
        <v>56</v>
      </c>
      <c r="G1375" s="3" t="s">
        <v>131</v>
      </c>
      <c r="H1375" s="3" t="s">
        <v>133</v>
      </c>
      <c r="I1375" s="3" t="s">
        <v>45</v>
      </c>
      <c r="J1375" s="3" t="s">
        <v>34</v>
      </c>
      <c r="K1375" s="3" t="s">
        <v>145</v>
      </c>
      <c r="L1375" s="3" t="s">
        <v>1587</v>
      </c>
      <c r="M1375" s="4">
        <v>14420</v>
      </c>
      <c r="N1375" s="4">
        <v>14.42</v>
      </c>
      <c r="O1375" s="4">
        <v>189000</v>
      </c>
      <c r="P1375" t="str">
        <f>IF(ISNUMBER(SEARCH("BROWSER",L1375)),"Picloran",IF(ISNUMBER(SEARCH("NAVIGATOR",L1375)),"Picloran",IF(ISNUMBER(SEARCH("BIOZYME",L1375)),"Mineral Fertilizer",IF(ISNUMBER(SEARCH("K-FOL",L1375)),"Calcium Citrate",IF(ISNUMBER(SEARCH("FOLTRON",L1375)),"NPK Fertilizer",IF(ISNUMBER(SEARCH("CYHALOTHRI",L1375)),"Cyhalothrin",IF(ISNUMBER(SEARCH("ACEFATO",L1375)),"Acephate",IF(ISNUMBER(SEARCH("ACEPHATE",L1375)),"Acephate",IF(ISNUMBER(SEARCH("MICROTHIOL",L1375)),"Sulfur",IF(ISNUMBER(SEARCH("PROPICONAZOLE",L1375)),"Propiconazole",IF(ISNUMBER(SEARCH("METHOMYL",L1375)),"Methomyl",IF(ISNUMBER(SEARCH("IMIDACLOPRID",L1375)),"Imidacloprid",IF(ISNUMBER(SEARCH("ZONIC",L1375)),"Amicarbazone",IF(ISNUMBER(SEARCH("CRESCENDO",L1375)),"Triclopyr-Butyric",IF(ISNUMBER(SEARCH("IMAZETHAPYR",L1375)),"Imazethapyr",IF(ISNUMBER(SEARCH("TRICLOPYR",L1375)),"Triclopyr",IF(ISNUMBER(SEARCH("ISOPROPYLAMINE",L1375)),"Isopropylamine",IF(ISNUMBER(SEARCH("ABAMECTIM",L1375)),"Abamectin",IF(ISNUMBER(SEARCH("SPERTO",L1375)),"Bifenthrin","FIX IT!")))))))))))))))))))</f>
        <v>Cyhalothrin</v>
      </c>
      <c r="Q1375" t="s">
        <v>3248</v>
      </c>
      <c r="R1375" t="s">
        <v>3237</v>
      </c>
      <c r="S1375">
        <f t="shared" si="77"/>
        <v>13.106796116504855</v>
      </c>
      <c r="T1375" t="s">
        <v>3294</v>
      </c>
      <c r="U1375" t="s">
        <v>3215</v>
      </c>
      <c r="V1375" t="s">
        <v>3243</v>
      </c>
    </row>
    <row r="1376" spans="1:22" ht="22" customHeight="1" x14ac:dyDescent="0.3">
      <c r="A1376" s="5">
        <v>43280</v>
      </c>
      <c r="B1376" s="16" t="str">
        <f t="shared" si="75"/>
        <v>June, 2018</v>
      </c>
      <c r="C1376" s="16" t="str">
        <f t="shared" si="76"/>
        <v>June, 2018´</v>
      </c>
      <c r="D1376" s="6" t="s">
        <v>31</v>
      </c>
      <c r="E1376" s="11" t="s">
        <v>3319</v>
      </c>
      <c r="F1376" s="6" t="s">
        <v>56</v>
      </c>
      <c r="G1376" s="6" t="s">
        <v>131</v>
      </c>
      <c r="H1376" s="6" t="s">
        <v>133</v>
      </c>
      <c r="I1376" s="6" t="s">
        <v>45</v>
      </c>
      <c r="J1376" s="6" t="s">
        <v>34</v>
      </c>
      <c r="K1376" s="6" t="s">
        <v>145</v>
      </c>
      <c r="L1376" s="6" t="s">
        <v>1588</v>
      </c>
      <c r="M1376" s="7">
        <v>19240</v>
      </c>
      <c r="N1376" s="7">
        <v>19.239999999999998</v>
      </c>
      <c r="O1376" s="7">
        <v>252000</v>
      </c>
      <c r="P1376" t="s">
        <v>3199</v>
      </c>
      <c r="Q1376" t="s">
        <v>3268</v>
      </c>
      <c r="R1376" t="s">
        <v>3243</v>
      </c>
      <c r="S1376">
        <f t="shared" si="77"/>
        <v>13.097713097713097</v>
      </c>
      <c r="T1376" t="s">
        <v>3205</v>
      </c>
      <c r="U1376" t="s">
        <v>3238</v>
      </c>
      <c r="V1376" t="s">
        <v>3225</v>
      </c>
    </row>
    <row r="1377" spans="1:22" ht="22" customHeight="1" x14ac:dyDescent="0.3">
      <c r="A1377" s="2">
        <v>43279</v>
      </c>
      <c r="B1377" s="16" t="str">
        <f t="shared" si="75"/>
        <v>June, 2018</v>
      </c>
      <c r="C1377" s="16" t="str">
        <f t="shared" si="76"/>
        <v>June, 2018´</v>
      </c>
      <c r="D1377" s="3" t="s">
        <v>31</v>
      </c>
      <c r="E1377" s="11" t="s">
        <v>3319</v>
      </c>
      <c r="F1377" s="3" t="s">
        <v>56</v>
      </c>
      <c r="G1377" s="3" t="s">
        <v>230</v>
      </c>
      <c r="H1377" s="3" t="s">
        <v>113</v>
      </c>
      <c r="I1377" s="3" t="s">
        <v>45</v>
      </c>
      <c r="J1377" s="3" t="s">
        <v>34</v>
      </c>
      <c r="K1377" s="3" t="s">
        <v>234</v>
      </c>
      <c r="L1377" s="3" t="s">
        <v>1589</v>
      </c>
      <c r="M1377" s="4">
        <v>34000</v>
      </c>
      <c r="N1377" s="4">
        <v>34</v>
      </c>
      <c r="O1377" s="4">
        <v>37500</v>
      </c>
      <c r="P1377" t="s">
        <v>3273</v>
      </c>
      <c r="Q1377" t="s">
        <v>3274</v>
      </c>
      <c r="R1377" t="s">
        <v>3275</v>
      </c>
      <c r="S1377">
        <f t="shared" si="77"/>
        <v>1.1029411764705883</v>
      </c>
      <c r="T1377" t="s">
        <v>3205</v>
      </c>
      <c r="U1377" t="s">
        <v>3238</v>
      </c>
      <c r="V1377" t="s">
        <v>3225</v>
      </c>
    </row>
    <row r="1378" spans="1:22" ht="22" customHeight="1" x14ac:dyDescent="0.3">
      <c r="A1378" s="5">
        <v>43279</v>
      </c>
      <c r="B1378" s="16" t="str">
        <f t="shared" si="75"/>
        <v>June, 2018</v>
      </c>
      <c r="C1378" s="16" t="str">
        <f t="shared" si="76"/>
        <v>June, 2018´</v>
      </c>
      <c r="D1378" s="6" t="s">
        <v>31</v>
      </c>
      <c r="E1378" s="11" t="s">
        <v>3319</v>
      </c>
      <c r="F1378" s="6" t="s">
        <v>56</v>
      </c>
      <c r="G1378" s="6" t="s">
        <v>244</v>
      </c>
      <c r="H1378" s="6" t="s">
        <v>474</v>
      </c>
      <c r="I1378" s="6" t="s">
        <v>45</v>
      </c>
      <c r="J1378" s="6" t="s">
        <v>34</v>
      </c>
      <c r="K1378" s="6" t="s">
        <v>187</v>
      </c>
      <c r="L1378" s="6" t="s">
        <v>1590</v>
      </c>
      <c r="M1378" s="7">
        <v>24400</v>
      </c>
      <c r="N1378" s="7">
        <v>24.4</v>
      </c>
      <c r="O1378" s="7">
        <v>91700</v>
      </c>
      <c r="P1378" t="str">
        <f>IF(ISNUMBER(SEARCH("GLIFOSATO",L1378)),"Glyphosate",IF(ISNUMBER(SEARCH("TRICLON",L1378)),"Triclopyr",IF(ISNUMBER(SEARCH("ABAMECTIN",L1378)),"Abamectin",IF(ISNUMBER(SEARCH("ANCOSAR",L1378)),"Sodium Hydrogen Methylarsonate",IF(ISNUMBER(SEARCH("PERITO",L1378)),"Acephate","FIX IT!")))))</f>
        <v>Sodium Hydrogen Methylarsonate</v>
      </c>
      <c r="Q1378" t="s">
        <v>3281</v>
      </c>
      <c r="R1378" t="s">
        <v>3198</v>
      </c>
      <c r="S1378">
        <f t="shared" si="77"/>
        <v>3.7581967213114753</v>
      </c>
      <c r="T1378" t="s">
        <v>3205</v>
      </c>
      <c r="U1378" t="s">
        <v>3238</v>
      </c>
      <c r="V1378" t="s">
        <v>3225</v>
      </c>
    </row>
    <row r="1379" spans="1:22" ht="22" customHeight="1" x14ac:dyDescent="0.3">
      <c r="A1379" s="2">
        <v>43278</v>
      </c>
      <c r="B1379" s="16" t="str">
        <f t="shared" si="75"/>
        <v>June, 2018</v>
      </c>
      <c r="C1379" s="16" t="str">
        <f t="shared" si="76"/>
        <v>June, 2018´</v>
      </c>
      <c r="D1379" s="3" t="s">
        <v>31</v>
      </c>
      <c r="E1379" s="11" t="s">
        <v>3319</v>
      </c>
      <c r="F1379" s="3" t="s">
        <v>56</v>
      </c>
      <c r="G1379" s="3" t="s">
        <v>1149</v>
      </c>
      <c r="H1379" s="3" t="s">
        <v>122</v>
      </c>
      <c r="I1379" s="3" t="s">
        <v>45</v>
      </c>
      <c r="J1379" s="3" t="s">
        <v>34</v>
      </c>
      <c r="K1379" s="3" t="s">
        <v>187</v>
      </c>
      <c r="L1379" s="3" t="s">
        <v>1591</v>
      </c>
      <c r="M1379" s="4">
        <v>63840</v>
      </c>
      <c r="N1379" s="4">
        <v>63.84</v>
      </c>
      <c r="O1379" s="4">
        <v>382000</v>
      </c>
      <c r="P1379" t="str">
        <f>IF(ISNUMBER(SEARCH("BIORISK",L1379)),"Fertilizer",IF(ISNUMBER(SEARCH("DIFLUBENZURON",L1379)),"Diflubenzuron",IF(ISNUMBER(SEARCH("K-TIONIC",L1379)),"Fulvic Acids Fertilizers",IF(ISNUMBER(SEARCH("INICIATE",L1379)),"Fipronil",IF(ISNUMBER(SEARCH("FIPRONIL",L1379)),"Fipronil",IF(ISNUMBER(SEARCH("STAGE",L1379)),"Clomazone",IF(ISNUMBER(SEARCH("CLOMAZONE",L1379)),"Clomazone",IF(ISNUMBER(SEARCH("UNIMARK",L1379)),"Metribuzin",IF(ISNUMBER(SEARCH("RIBUZIN",L1379)),"Metribuzin",IF(ISNUMBER(SEARCH("UNITOP",L1379)),"Not Identified","FIX IT!"))))))))))</f>
        <v>Fipronil</v>
      </c>
      <c r="Q1379" t="s">
        <v>3261</v>
      </c>
      <c r="R1379" t="s">
        <v>3243</v>
      </c>
      <c r="S1379">
        <f t="shared" si="77"/>
        <v>5.9837092731829573</v>
      </c>
      <c r="T1379" t="s">
        <v>3218</v>
      </c>
      <c r="U1379" t="s">
        <v>3218</v>
      </c>
      <c r="V1379" t="s">
        <v>3198</v>
      </c>
    </row>
    <row r="1380" spans="1:22" ht="22" customHeight="1" x14ac:dyDescent="0.3">
      <c r="A1380" s="5">
        <v>43278</v>
      </c>
      <c r="B1380" s="16" t="str">
        <f t="shared" si="75"/>
        <v>June, 2018</v>
      </c>
      <c r="C1380" s="16" t="str">
        <f t="shared" si="76"/>
        <v>June, 2018´</v>
      </c>
      <c r="D1380" s="6" t="s">
        <v>31</v>
      </c>
      <c r="E1380" s="11" t="s">
        <v>3319</v>
      </c>
      <c r="F1380" s="6" t="s">
        <v>56</v>
      </c>
      <c r="G1380" s="6" t="s">
        <v>1149</v>
      </c>
      <c r="H1380" s="6" t="s">
        <v>122</v>
      </c>
      <c r="I1380" s="6" t="s">
        <v>45</v>
      </c>
      <c r="J1380" s="6" t="s">
        <v>34</v>
      </c>
      <c r="K1380" s="6" t="s">
        <v>145</v>
      </c>
      <c r="L1380" s="6" t="s">
        <v>1592</v>
      </c>
      <c r="M1380" s="7">
        <v>22800</v>
      </c>
      <c r="N1380" s="7">
        <v>22.8</v>
      </c>
      <c r="O1380" s="7">
        <v>154000</v>
      </c>
      <c r="P1380" t="s">
        <v>3226</v>
      </c>
      <c r="Q1380" t="str">
        <f>VLOOKUP(P1380,T:V,2,FALSE)</f>
        <v>Barão</v>
      </c>
      <c r="R1380" t="s">
        <v>3243</v>
      </c>
      <c r="S1380">
        <f t="shared" si="77"/>
        <v>6.7543859649122808</v>
      </c>
      <c r="T1380" t="s">
        <v>3202</v>
      </c>
      <c r="U1380" t="s">
        <v>3215</v>
      </c>
      <c r="V1380" t="s">
        <v>3216</v>
      </c>
    </row>
    <row r="1381" spans="1:22" ht="22" customHeight="1" x14ac:dyDescent="0.3">
      <c r="A1381" s="2">
        <v>43277</v>
      </c>
      <c r="B1381" s="16" t="str">
        <f t="shared" si="75"/>
        <v>June, 2018</v>
      </c>
      <c r="C1381" s="16" t="str">
        <f t="shared" si="76"/>
        <v>June, 2018´</v>
      </c>
      <c r="D1381" s="3" t="s">
        <v>31</v>
      </c>
      <c r="E1381" s="11" t="s">
        <v>3319</v>
      </c>
      <c r="F1381" s="3" t="s">
        <v>56</v>
      </c>
      <c r="G1381" s="3" t="s">
        <v>230</v>
      </c>
      <c r="H1381" s="3" t="s">
        <v>133</v>
      </c>
      <c r="I1381" s="3" t="s">
        <v>45</v>
      </c>
      <c r="J1381" s="3" t="s">
        <v>34</v>
      </c>
      <c r="K1381" s="3" t="s">
        <v>234</v>
      </c>
      <c r="L1381" s="3" t="s">
        <v>1593</v>
      </c>
      <c r="M1381" s="4">
        <v>34000</v>
      </c>
      <c r="N1381" s="4">
        <v>34</v>
      </c>
      <c r="O1381" s="4">
        <v>37500</v>
      </c>
      <c r="P1381" t="str">
        <f>IF(ISNUMBER(SEARCH("TRICLON",L1379)),"Triclopyr",IF(ISNUMBER(SEARCH("ABAMECTIN",L1379)),"Abamectin",IF(ISNUMBER(SEARCH("PERITO",L1379)),"Acephate",IF(ISNUMBER(SEARCH("GLUFOSINAT",L1379)),"Gluphosinate",IF(ISNUMBER(SEARCH("FIPRONIL",L1379)),"Fipronil",IF(ISNUMBER(SEARCH("ZARTAN",L1379)),"Metsulfuron-methyl",IF(ISNUMBER(SEARCH("DIFLUBENZURON",L1379)),"Diflubenzuron",IF(ISNUMBER(SEARCH("INICIATE",L1379)),"Fipronil",IF(ISNUMBER(SEARCH("STAGE",L1379)),"Clomazone",IF(ISNUMBER(SEARCH("CLOMAZON",L1379)),"Clomazone",IF(ISNUMBER(SEARCH("UNIMARK",L1379)),"Metribuzim",IF(ISNUMBER(SEARCH("ANCOSAR",L1379)),"Sodium hydrogen Methylarsonate","FIX IT!"))))))))))))</f>
        <v>Fipronil</v>
      </c>
      <c r="Q1381" t="s">
        <v>3261</v>
      </c>
      <c r="R1381" t="s">
        <v>3243</v>
      </c>
      <c r="S1381">
        <f t="shared" si="77"/>
        <v>1.1029411764705883</v>
      </c>
      <c r="T1381" t="s">
        <v>3250</v>
      </c>
      <c r="U1381" t="s">
        <v>3248</v>
      </c>
      <c r="V1381" t="s">
        <v>3237</v>
      </c>
    </row>
    <row r="1382" spans="1:22" ht="22" customHeight="1" x14ac:dyDescent="0.3">
      <c r="A1382" s="5">
        <v>43277</v>
      </c>
      <c r="B1382" s="16" t="str">
        <f t="shared" si="75"/>
        <v>June, 2018</v>
      </c>
      <c r="C1382" s="16" t="str">
        <f t="shared" si="76"/>
        <v>June, 2018´</v>
      </c>
      <c r="D1382" s="6" t="s">
        <v>31</v>
      </c>
      <c r="E1382" s="11" t="s">
        <v>3319</v>
      </c>
      <c r="F1382" s="6" t="s">
        <v>56</v>
      </c>
      <c r="G1382" s="6" t="s">
        <v>230</v>
      </c>
      <c r="H1382" s="6" t="s">
        <v>133</v>
      </c>
      <c r="I1382" s="6" t="s">
        <v>45</v>
      </c>
      <c r="J1382" s="6" t="s">
        <v>34</v>
      </c>
      <c r="K1382" s="6" t="s">
        <v>234</v>
      </c>
      <c r="L1382" s="6" t="s">
        <v>1594</v>
      </c>
      <c r="M1382" s="7">
        <v>34000</v>
      </c>
      <c r="N1382" s="7">
        <v>34</v>
      </c>
      <c r="O1382" s="7">
        <v>37500</v>
      </c>
      <c r="P1382" t="str">
        <f>IF(ISNUMBER(SEARCH("TRICLON",L1380)),"Triclopyr",IF(ISNUMBER(SEARCH("ABAMECTIN",L1380)),"Abamectin",IF(ISNUMBER(SEARCH("PERITO",L1380)),"Acephate",IF(ISNUMBER(SEARCH("GLUFOSINAT",L1380)),"Gluphosinate",IF(ISNUMBER(SEARCH("FIPRONIL",L1380)),"Fipronil",IF(ISNUMBER(SEARCH("ZARTAN",L1380)),"Metsulfuron-methyl",IF(ISNUMBER(SEARCH("DIFLUBENZURON",L1380)),"Diflubenzuron",IF(ISNUMBER(SEARCH("INICIATE",L1380)),"Fipronil",IF(ISNUMBER(SEARCH("STAGE",L1380)),"Clomazone",IF(ISNUMBER(SEARCH("CLOMAZON",L1380)),"Clomazone",IF(ISNUMBER(SEARCH("UNIMARK",L1380)),"Metribuzim",IF(ISNUMBER(SEARCH("ANCOSAR",L1380)),"Sodium hydrogen Methylarsonate","FIX IT!"))))))))))))</f>
        <v>Fipronil</v>
      </c>
      <c r="Q1382" t="s">
        <v>3261</v>
      </c>
      <c r="R1382" t="s">
        <v>3243</v>
      </c>
      <c r="S1382">
        <f t="shared" si="77"/>
        <v>1.1029411764705883</v>
      </c>
      <c r="T1382" t="s">
        <v>3294</v>
      </c>
      <c r="U1382" t="s">
        <v>3215</v>
      </c>
      <c r="V1382" t="s">
        <v>3243</v>
      </c>
    </row>
    <row r="1383" spans="1:22" ht="22" customHeight="1" x14ac:dyDescent="0.3">
      <c r="A1383" s="2">
        <v>43277</v>
      </c>
      <c r="B1383" s="16" t="str">
        <f t="shared" si="75"/>
        <v>June, 2018</v>
      </c>
      <c r="C1383" s="16" t="str">
        <f t="shared" si="76"/>
        <v>June, 2018´</v>
      </c>
      <c r="D1383" s="3" t="s">
        <v>31</v>
      </c>
      <c r="E1383" s="11" t="s">
        <v>3319</v>
      </c>
      <c r="F1383" s="3" t="s">
        <v>56</v>
      </c>
      <c r="G1383" s="3" t="s">
        <v>230</v>
      </c>
      <c r="H1383" s="3" t="s">
        <v>133</v>
      </c>
      <c r="I1383" s="3" t="s">
        <v>45</v>
      </c>
      <c r="J1383" s="3" t="s">
        <v>34</v>
      </c>
      <c r="K1383" s="3" t="s">
        <v>232</v>
      </c>
      <c r="L1383" s="3" t="s">
        <v>1595</v>
      </c>
      <c r="M1383" s="4">
        <v>48120</v>
      </c>
      <c r="N1383" s="4">
        <v>48.12</v>
      </c>
      <c r="O1383" s="4">
        <v>68900</v>
      </c>
      <c r="P1383" t="s">
        <v>3273</v>
      </c>
      <c r="Q1383" t="s">
        <v>3274</v>
      </c>
      <c r="R1383" t="s">
        <v>3275</v>
      </c>
      <c r="S1383">
        <f t="shared" si="77"/>
        <v>1.4318370739817123</v>
      </c>
      <c r="T1383" t="s">
        <v>3294</v>
      </c>
      <c r="U1383" t="s">
        <v>3215</v>
      </c>
      <c r="V1383" t="s">
        <v>3243</v>
      </c>
    </row>
    <row r="1384" spans="1:22" ht="22" customHeight="1" x14ac:dyDescent="0.3">
      <c r="A1384" s="5">
        <v>43276</v>
      </c>
      <c r="B1384" s="16" t="str">
        <f t="shared" si="75"/>
        <v>June, 2018</v>
      </c>
      <c r="C1384" s="16" t="str">
        <f t="shared" si="76"/>
        <v>June, 2018´</v>
      </c>
      <c r="D1384" s="6" t="s">
        <v>31</v>
      </c>
      <c r="E1384" s="11" t="s">
        <v>3319</v>
      </c>
      <c r="F1384" s="6" t="s">
        <v>56</v>
      </c>
      <c r="G1384" s="6" t="s">
        <v>230</v>
      </c>
      <c r="H1384" s="6" t="s">
        <v>113</v>
      </c>
      <c r="I1384" s="6" t="s">
        <v>45</v>
      </c>
      <c r="J1384" s="6" t="s">
        <v>34</v>
      </c>
      <c r="K1384" s="6" t="s">
        <v>232</v>
      </c>
      <c r="L1384" s="6" t="s">
        <v>1596</v>
      </c>
      <c r="M1384" s="7">
        <v>112280</v>
      </c>
      <c r="N1384" s="7">
        <v>112.28</v>
      </c>
      <c r="O1384" s="7">
        <v>161000</v>
      </c>
      <c r="P1384" t="s">
        <v>3273</v>
      </c>
      <c r="Q1384" t="s">
        <v>3274</v>
      </c>
      <c r="R1384" t="s">
        <v>3275</v>
      </c>
      <c r="S1384">
        <f t="shared" si="77"/>
        <v>1.4339152119700749</v>
      </c>
      <c r="T1384" t="s">
        <v>3200</v>
      </c>
      <c r="U1384" t="s">
        <v>3234</v>
      </c>
      <c r="V1384" t="s">
        <v>3225</v>
      </c>
    </row>
    <row r="1385" spans="1:22" ht="22" customHeight="1" x14ac:dyDescent="0.3">
      <c r="A1385" s="2">
        <v>43274</v>
      </c>
      <c r="B1385" s="16" t="str">
        <f t="shared" si="75"/>
        <v>June, 2018</v>
      </c>
      <c r="C1385" s="16" t="str">
        <f t="shared" si="76"/>
        <v>June, 2018´</v>
      </c>
      <c r="D1385" s="3" t="s">
        <v>31</v>
      </c>
      <c r="E1385" s="11" t="s">
        <v>3319</v>
      </c>
      <c r="F1385" s="3" t="s">
        <v>56</v>
      </c>
      <c r="G1385" s="3" t="s">
        <v>127</v>
      </c>
      <c r="H1385" s="3" t="s">
        <v>122</v>
      </c>
      <c r="I1385" s="3" t="s">
        <v>45</v>
      </c>
      <c r="J1385" s="3" t="s">
        <v>34</v>
      </c>
      <c r="K1385" s="3" t="s">
        <v>143</v>
      </c>
      <c r="L1385" s="3" t="s">
        <v>1597</v>
      </c>
      <c r="M1385" s="4">
        <v>21600</v>
      </c>
      <c r="N1385" s="4">
        <v>21.6</v>
      </c>
      <c r="O1385" s="4">
        <v>108000</v>
      </c>
      <c r="P1385" t="str">
        <f>IF(ISNUMBER(SEARCH("BROWSER",L1385)),"Picloran",IF(ISNUMBER(SEARCH("NAVIGATOR",L1385)),"Picloran",IF(ISNUMBER(SEARCH("BIOZYME",L1385)),"Mineral Fertilizer",IF(ISNUMBER(SEARCH("K-FOL",L1385)),"Calcium Citrate",IF(ISNUMBER(SEARCH("FOLTRON",L1385)),"NPK Fertilizer",IF(ISNUMBER(SEARCH("CYHALOTHRI",L1385)),"Cyhalothrin",IF(ISNUMBER(SEARCH("ACEFATO",L1385)),"Acephate",IF(ISNUMBER(SEARCH("ACEPHATE",L1385)),"Acephate",IF(ISNUMBER(SEARCH("MICROTHIOL",L1385)),"Sulfur",IF(ISNUMBER(SEARCH("PROPICONAZOLE",L1385)),"Propiconazole",IF(ISNUMBER(SEARCH("METHOMYL",L1385)),"Methomyl",IF(ISNUMBER(SEARCH("IMIDACLOPRID",L1385)),"Imidacloprid",IF(ISNUMBER(SEARCH("ZONIC",L1385)),"Amicarbazone",IF(ISNUMBER(SEARCH("CRESCENDO",L1385)),"Triclopyr-Butyric",IF(ISNUMBER(SEARCH("IMAZETHAPYR",L1385)),"Imazethapyr",IF(ISNUMBER(SEARCH("TRICLOPYR",L1385)),"Triclopyr",IF(ISNUMBER(SEARCH("ISOPROPYLAMINE",L1385)),"Isopropylamine",IF(ISNUMBER(SEARCH("ABAMECTIM",L1385)),"Abamectin",IF(ISNUMBER(SEARCH("SPERTO",L1385)),"Bifenthrin","FIX IT!")))))))))))))))))))</f>
        <v>Methomyl</v>
      </c>
      <c r="Q1385" t="s">
        <v>3215</v>
      </c>
      <c r="R1385" t="s">
        <v>3243</v>
      </c>
      <c r="S1385">
        <f t="shared" si="77"/>
        <v>5</v>
      </c>
      <c r="T1385" t="s">
        <v>3203</v>
      </c>
      <c r="U1385" t="s">
        <v>3246</v>
      </c>
      <c r="V1385" t="s">
        <v>3198</v>
      </c>
    </row>
    <row r="1386" spans="1:22" ht="22" customHeight="1" x14ac:dyDescent="0.3">
      <c r="A1386" s="5">
        <v>43274</v>
      </c>
      <c r="B1386" s="16" t="str">
        <f t="shared" si="75"/>
        <v>June, 2018</v>
      </c>
      <c r="C1386" s="16" t="str">
        <f t="shared" si="76"/>
        <v>June, 2018´</v>
      </c>
      <c r="D1386" s="6" t="s">
        <v>31</v>
      </c>
      <c r="E1386" s="11" t="s">
        <v>3319</v>
      </c>
      <c r="F1386" s="6" t="s">
        <v>56</v>
      </c>
      <c r="G1386" s="6" t="s">
        <v>1598</v>
      </c>
      <c r="H1386" s="6" t="s">
        <v>122</v>
      </c>
      <c r="I1386" s="6" t="s">
        <v>45</v>
      </c>
      <c r="J1386" s="6" t="s">
        <v>34</v>
      </c>
      <c r="K1386" s="6" t="s">
        <v>293</v>
      </c>
      <c r="L1386" s="6" t="s">
        <v>1600</v>
      </c>
      <c r="M1386" s="7">
        <v>5600</v>
      </c>
      <c r="N1386" s="7">
        <v>5.6</v>
      </c>
      <c r="O1386" s="7">
        <v>50300</v>
      </c>
      <c r="P1386" t="str">
        <f>IF(ISNUMBER(SEARCH("BROWSER",L1386)),"Picloran",IF(ISNUMBER(SEARCH("NAVIGATOR",L1386)),"Picloran",IF(ISNUMBER(SEARCH("BIOZYME",L1386)),"Mineral Fertilizer",IF(ISNUMBER(SEARCH("K-FOL",L1386)),"Calcium Citrate",IF(ISNUMBER(SEARCH("FOLTRON",L1386)),"NPK Fertilizer",IF(ISNUMBER(SEARCH("CYHALOTHRI",L1386)),"Cyhalothrin",IF(ISNUMBER(SEARCH("ACEFATO",L1386)),"Acephate",IF(ISNUMBER(SEARCH("ACEPHATE",L1386)),"Acephate",IF(ISNUMBER(SEARCH("MICROTHIOL",L1386)),"Sulfur",IF(ISNUMBER(SEARCH("PROPICONAZOLE",L1386)),"Propiconazole",IF(ISNUMBER(SEARCH("METHOMYL",L1386)),"Methomyl",IF(ISNUMBER(SEARCH("IMIDACLOPRID",L1386)),"Imidacloprid",IF(ISNUMBER(SEARCH("ZONIC",L1386)),"Amicarbazone",IF(ISNUMBER(SEARCH("CRESCENDO",L1386)),"Triclopyr-Butyric",IF(ISNUMBER(SEARCH("IMAZETHAPYR",L1386)),"Imazethapyr",IF(ISNUMBER(SEARCH("TRICLOPYR",L1386)),"Triclopyr",IF(ISNUMBER(SEARCH("ISOPROPYLAMINE",L1386)),"Isopropylamine",IF(ISNUMBER(SEARCH("ABAMECTIM",L1386)),"Abamectin",IF(ISNUMBER(SEARCH("SPERTO",L1386)),"Bifenthrin","FIX IT!")))))))))))))))))))</f>
        <v>Cyhalothrin</v>
      </c>
      <c r="Q1386" t="s">
        <v>3248</v>
      </c>
      <c r="R1386" t="s">
        <v>3237</v>
      </c>
      <c r="S1386">
        <f t="shared" si="77"/>
        <v>8.9821428571428577</v>
      </c>
      <c r="T1386" t="s">
        <v>3210</v>
      </c>
      <c r="U1386" t="s">
        <v>3267</v>
      </c>
      <c r="V1386" t="s">
        <v>3237</v>
      </c>
    </row>
    <row r="1387" spans="1:22" ht="22" customHeight="1" x14ac:dyDescent="0.3">
      <c r="A1387" s="2">
        <v>43271</v>
      </c>
      <c r="B1387" s="16" t="str">
        <f t="shared" si="75"/>
        <v>June, 2018</v>
      </c>
      <c r="C1387" s="16" t="str">
        <f t="shared" si="76"/>
        <v>June, 2018´</v>
      </c>
      <c r="D1387" s="3" t="s">
        <v>31</v>
      </c>
      <c r="E1387" s="11" t="s">
        <v>3319</v>
      </c>
      <c r="F1387" s="3" t="s">
        <v>56</v>
      </c>
      <c r="G1387" s="3" t="s">
        <v>185</v>
      </c>
      <c r="H1387" s="3" t="s">
        <v>122</v>
      </c>
      <c r="I1387" s="3" t="s">
        <v>45</v>
      </c>
      <c r="J1387" s="3" t="s">
        <v>34</v>
      </c>
      <c r="K1387" s="3" t="s">
        <v>187</v>
      </c>
      <c r="L1387" s="3" t="s">
        <v>1601</v>
      </c>
      <c r="M1387" s="4">
        <v>6480</v>
      </c>
      <c r="N1387" s="4">
        <v>6.48</v>
      </c>
      <c r="O1387" s="4">
        <v>38700</v>
      </c>
      <c r="P1387" t="s">
        <v>3211</v>
      </c>
      <c r="Q1387" t="s">
        <v>3270</v>
      </c>
      <c r="R1387" t="s">
        <v>3198</v>
      </c>
      <c r="S1387">
        <f t="shared" si="77"/>
        <v>5.9722222222222223</v>
      </c>
      <c r="T1387" t="s">
        <v>3292</v>
      </c>
      <c r="U1387" t="s">
        <v>3269</v>
      </c>
      <c r="V1387" t="s">
        <v>3216</v>
      </c>
    </row>
    <row r="1388" spans="1:22" ht="22" customHeight="1" x14ac:dyDescent="0.3">
      <c r="A1388" s="5">
        <v>43271</v>
      </c>
      <c r="B1388" s="16" t="str">
        <f t="shared" si="75"/>
        <v>June, 2018</v>
      </c>
      <c r="C1388" s="16" t="str">
        <f t="shared" si="76"/>
        <v>June, 2018´</v>
      </c>
      <c r="D1388" s="6" t="s">
        <v>31</v>
      </c>
      <c r="E1388" s="11" t="s">
        <v>3319</v>
      </c>
      <c r="F1388" s="6" t="s">
        <v>56</v>
      </c>
      <c r="G1388" s="6" t="s">
        <v>244</v>
      </c>
      <c r="H1388" s="6" t="s">
        <v>474</v>
      </c>
      <c r="I1388" s="6" t="s">
        <v>45</v>
      </c>
      <c r="J1388" s="6" t="s">
        <v>34</v>
      </c>
      <c r="K1388" s="6" t="s">
        <v>187</v>
      </c>
      <c r="L1388" s="6" t="s">
        <v>1602</v>
      </c>
      <c r="M1388" s="7">
        <v>24400</v>
      </c>
      <c r="N1388" s="7">
        <v>24.4</v>
      </c>
      <c r="O1388" s="7">
        <v>91700</v>
      </c>
      <c r="P1388" t="str">
        <f>IF(ISNUMBER(SEARCH("GLIFOSATO",L1388)),"Glyphosate",IF(ISNUMBER(SEARCH("TRICLON",L1388)),"Triclopyr",IF(ISNUMBER(SEARCH("ABAMECTIN",L1388)),"Abamectin",IF(ISNUMBER(SEARCH("ANCOSAR",L1388)),"Sodium Hydrogen Methylarsonate",IF(ISNUMBER(SEARCH("PERITO",L1388)),"Acephate","FIX IT!")))))</f>
        <v>Sodium Hydrogen Methylarsonate</v>
      </c>
      <c r="Q1388" t="s">
        <v>3281</v>
      </c>
      <c r="R1388" t="s">
        <v>3198</v>
      </c>
      <c r="S1388">
        <f t="shared" si="77"/>
        <v>3.7581967213114753</v>
      </c>
      <c r="T1388" t="s">
        <v>3292</v>
      </c>
      <c r="U1388" t="s">
        <v>3269</v>
      </c>
      <c r="V1388" t="s">
        <v>3216</v>
      </c>
    </row>
    <row r="1389" spans="1:22" ht="22" customHeight="1" x14ac:dyDescent="0.3">
      <c r="A1389" s="2">
        <v>43269</v>
      </c>
      <c r="B1389" s="16" t="str">
        <f t="shared" si="75"/>
        <v>June, 2018</v>
      </c>
      <c r="C1389" s="16" t="str">
        <f t="shared" si="76"/>
        <v>June, 2018´</v>
      </c>
      <c r="D1389" s="3" t="s">
        <v>31</v>
      </c>
      <c r="E1389" s="11" t="s">
        <v>3319</v>
      </c>
      <c r="F1389" s="3" t="s">
        <v>56</v>
      </c>
      <c r="G1389" s="3" t="s">
        <v>1386</v>
      </c>
      <c r="H1389" s="3" t="s">
        <v>82</v>
      </c>
      <c r="I1389" s="3" t="s">
        <v>45</v>
      </c>
      <c r="J1389" s="3" t="s">
        <v>34</v>
      </c>
      <c r="K1389" s="3" t="s">
        <v>84</v>
      </c>
      <c r="L1389" s="3" t="s">
        <v>1603</v>
      </c>
      <c r="M1389" s="4">
        <v>86991</v>
      </c>
      <c r="N1389" s="4">
        <v>86.99</v>
      </c>
      <c r="O1389" s="4">
        <v>292000</v>
      </c>
      <c r="P1389" t="str">
        <f>IF(ISNUMBER(SEARCH("BROWSER",L1389)),"Picloran",IF(ISNUMBER(SEARCH("NAVIGATOR",L1389)),"Picloran",IF(ISNUMBER(SEARCH("BIOZYME",L1389)),"Mineral Fertilizer",IF(ISNUMBER(SEARCH("K-FOL",L1389)),"Calcium Citrate",IF(ISNUMBER(SEARCH("FOLTRON",L1389)),"NPK Fertilizer",IF(ISNUMBER(SEARCH("CYHALOTHRI",L1389)),"Cyhalothrin",IF(ISNUMBER(SEARCH("ACEFATO",L1389)),"Acephate",IF(ISNUMBER(SEARCH("ACEPHATE",L1389)),"Acephate",IF(ISNUMBER(SEARCH("MICROTHIOL",L1389)),"Sulfur",IF(ISNUMBER(SEARCH("PROPICONAZOLE",L1389)),"Propiconazole",IF(ISNUMBER(SEARCH("METHOMYL",L1389)),"Methomyl",IF(ISNUMBER(SEARCH("IMIDACLOPRID",L1389)),"Imidacloprid",IF(ISNUMBER(SEARCH("ZONIC",L1389)),"Amicarbazone",IF(ISNUMBER(SEARCH("CRESCENDO",L1389)),"Triclopyr-Butyric",IF(ISNUMBER(SEARCH("IMAZETHAPYR",L1389)),"Imazethapyr",IF(ISNUMBER(SEARCH("TRICLOPYR",L1389)),"Triclopyr",IF(ISNUMBER(SEARCH("ISOPROPYLAMINE",L1389)),"Isopropylamine",IF(ISNUMBER(SEARCH("ABAMECTIM",L1389)),"Abamectin",IF(ISNUMBER(SEARCH("SPERTO",L1389)),"Bifenthrin","FIX IT!")))))))))))))))))))</f>
        <v>Isopropylamine</v>
      </c>
      <c r="Q1389" t="s">
        <v>3269</v>
      </c>
      <c r="R1389" t="s">
        <v>3216</v>
      </c>
      <c r="S1389">
        <f t="shared" si="77"/>
        <v>3.3566690807094988</v>
      </c>
      <c r="T1389" t="s">
        <v>3218</v>
      </c>
      <c r="U1389" t="s">
        <v>3218</v>
      </c>
      <c r="V1389" t="s">
        <v>3198</v>
      </c>
    </row>
    <row r="1390" spans="1:22" ht="22" customHeight="1" x14ac:dyDescent="0.3">
      <c r="A1390" s="2">
        <v>43269</v>
      </c>
      <c r="B1390" s="16" t="str">
        <f t="shared" si="75"/>
        <v>June, 2018</v>
      </c>
      <c r="C1390" s="16" t="str">
        <f t="shared" si="76"/>
        <v>June, 2018´</v>
      </c>
      <c r="D1390" s="3" t="s">
        <v>31</v>
      </c>
      <c r="E1390" s="11" t="s">
        <v>3319</v>
      </c>
      <c r="F1390" s="3" t="s">
        <v>56</v>
      </c>
      <c r="G1390" s="3" t="s">
        <v>1389</v>
      </c>
      <c r="H1390" s="3" t="s">
        <v>82</v>
      </c>
      <c r="I1390" s="3" t="s">
        <v>45</v>
      </c>
      <c r="J1390" s="3" t="s">
        <v>34</v>
      </c>
      <c r="K1390" s="3" t="s">
        <v>84</v>
      </c>
      <c r="L1390" s="3" t="s">
        <v>1614</v>
      </c>
      <c r="M1390" s="4">
        <v>72593</v>
      </c>
      <c r="N1390" s="4">
        <v>72.59</v>
      </c>
      <c r="O1390" s="4">
        <v>243000</v>
      </c>
      <c r="P1390" t="str">
        <f>IF(ISNUMBER(SEARCH("BROWSER",L1390)),"Picloran",IF(ISNUMBER(SEARCH("NAVIGATOR",L1390)),"Picloran",IF(ISNUMBER(SEARCH("BIOZYME",L1390)),"Mineral Fertilizer",IF(ISNUMBER(SEARCH("K-FOL",L1390)),"Calcium Citrate",IF(ISNUMBER(SEARCH("FOLTRON",L1390)),"NPK Fertilizer",IF(ISNUMBER(SEARCH("CYHALOTHRI",L1390)),"Cyhalothrin",IF(ISNUMBER(SEARCH("ACEFATO",L1390)),"Acephate",IF(ISNUMBER(SEARCH("ACEPHATE",L1390)),"Acephate",IF(ISNUMBER(SEARCH("MICROTHIOL",L1390)),"Sulfur",IF(ISNUMBER(SEARCH("PROPICONAZOLE",L1390)),"Propiconazole",IF(ISNUMBER(SEARCH("METHOMYL",L1390)),"Methomyl",IF(ISNUMBER(SEARCH("IMIDACLOPRID",L1390)),"Imidacloprid",IF(ISNUMBER(SEARCH("ZONIC",L1390)),"Amicarbazone",IF(ISNUMBER(SEARCH("CRESCENDO",L1390)),"Triclopyr-Butyric",IF(ISNUMBER(SEARCH("IMAZETHAPYR",L1390)),"Imazethapyr",IF(ISNUMBER(SEARCH("TRICLOPYR",L1390)),"Triclopyr",IF(ISNUMBER(SEARCH("ISOPROPYLAMINE",L1390)),"Isopropylamine",IF(ISNUMBER(SEARCH("ABAMECTIM",L1390)),"Abamectin",IF(ISNUMBER(SEARCH("SPERTO",L1390)),"Bifenthrin","FIX IT!")))))))))))))))))))</f>
        <v>Isopropylamine</v>
      </c>
      <c r="Q1390" t="s">
        <v>3269</v>
      </c>
      <c r="R1390" t="s">
        <v>3216</v>
      </c>
      <c r="S1390">
        <f t="shared" si="77"/>
        <v>3.3474301929938148</v>
      </c>
      <c r="T1390" t="s">
        <v>3294</v>
      </c>
      <c r="U1390" t="s">
        <v>3215</v>
      </c>
      <c r="V1390" t="s">
        <v>3243</v>
      </c>
    </row>
    <row r="1391" spans="1:22" ht="22" customHeight="1" x14ac:dyDescent="0.3">
      <c r="A1391" s="5">
        <v>43269</v>
      </c>
      <c r="B1391" s="16" t="str">
        <f t="shared" si="75"/>
        <v>June, 2018</v>
      </c>
      <c r="C1391" s="16" t="str">
        <f t="shared" si="76"/>
        <v>June, 2018´</v>
      </c>
      <c r="D1391" s="6" t="s">
        <v>31</v>
      </c>
      <c r="E1391" s="11" t="s">
        <v>3319</v>
      </c>
      <c r="F1391" s="6" t="s">
        <v>56</v>
      </c>
      <c r="G1391" s="6" t="s">
        <v>1386</v>
      </c>
      <c r="H1391" s="6" t="s">
        <v>82</v>
      </c>
      <c r="I1391" s="6" t="s">
        <v>45</v>
      </c>
      <c r="J1391" s="6" t="s">
        <v>34</v>
      </c>
      <c r="K1391" s="6" t="s">
        <v>84</v>
      </c>
      <c r="L1391" s="6" t="s">
        <v>1616</v>
      </c>
      <c r="M1391" s="7">
        <v>72611</v>
      </c>
      <c r="N1391" s="7">
        <v>72.61</v>
      </c>
      <c r="O1391" s="7">
        <v>243000</v>
      </c>
      <c r="P1391" t="str">
        <f>IF(ISNUMBER(SEARCH("BROWSER",L1391)),"Picloran",IF(ISNUMBER(SEARCH("NAVIGATOR",L1391)),"Picloran",IF(ISNUMBER(SEARCH("BIOZYME",L1391)),"Mineral Fertilizer",IF(ISNUMBER(SEARCH("K-FOL",L1391)),"Calcium Citrate",IF(ISNUMBER(SEARCH("FOLTRON",L1391)),"NPK Fertilizer",IF(ISNUMBER(SEARCH("CYHALOTHRI",L1391)),"Cyhalothrin",IF(ISNUMBER(SEARCH("ACEFATO",L1391)),"Acephate",IF(ISNUMBER(SEARCH("ACEPHATE",L1391)),"Acephate",IF(ISNUMBER(SEARCH("MICROTHIOL",L1391)),"Sulfur",IF(ISNUMBER(SEARCH("PROPICONAZOLE",L1391)),"Propiconazole",IF(ISNUMBER(SEARCH("METHOMYL",L1391)),"Methomyl",IF(ISNUMBER(SEARCH("IMIDACLOPRID",L1391)),"Imidacloprid",IF(ISNUMBER(SEARCH("ZONIC",L1391)),"Amicarbazone",IF(ISNUMBER(SEARCH("CRESCENDO",L1391)),"Triclopyr-Butyric",IF(ISNUMBER(SEARCH("IMAZETHAPYR",L1391)),"Imazethapyr",IF(ISNUMBER(SEARCH("TRICLOPYR",L1391)),"Triclopyr",IF(ISNUMBER(SEARCH("ISOPROPYLAMINE",L1391)),"Isopropylamine",IF(ISNUMBER(SEARCH("ABAMECTIM",L1391)),"Abamectin",IF(ISNUMBER(SEARCH("SPERTO",L1391)),"Bifenthrin","FIX IT!")))))))))))))))))))</f>
        <v>Isopropylamine</v>
      </c>
      <c r="Q1391" t="s">
        <v>3269</v>
      </c>
      <c r="R1391" t="s">
        <v>3216</v>
      </c>
      <c r="S1391">
        <f t="shared" si="77"/>
        <v>3.3466003773532935</v>
      </c>
      <c r="T1391" t="s">
        <v>3218</v>
      </c>
      <c r="U1391" t="s">
        <v>3218</v>
      </c>
      <c r="V1391" t="s">
        <v>3198</v>
      </c>
    </row>
    <row r="1392" spans="1:22" ht="22" customHeight="1" x14ac:dyDescent="0.3">
      <c r="A1392" s="2">
        <v>43269</v>
      </c>
      <c r="B1392" s="16" t="str">
        <f t="shared" si="75"/>
        <v>June, 2018</v>
      </c>
      <c r="C1392" s="16" t="str">
        <f t="shared" si="76"/>
        <v>June, 2018´</v>
      </c>
      <c r="D1392" s="3" t="s">
        <v>31</v>
      </c>
      <c r="E1392" s="11" t="s">
        <v>3319</v>
      </c>
      <c r="F1392" s="3" t="s">
        <v>56</v>
      </c>
      <c r="G1392" s="3" t="s">
        <v>652</v>
      </c>
      <c r="H1392" s="3" t="s">
        <v>122</v>
      </c>
      <c r="I1392" s="3" t="s">
        <v>45</v>
      </c>
      <c r="J1392" s="3" t="s">
        <v>34</v>
      </c>
      <c r="K1392" s="3" t="s">
        <v>318</v>
      </c>
      <c r="L1392" s="3" t="s">
        <v>1445</v>
      </c>
      <c r="M1392" s="4">
        <v>144720</v>
      </c>
      <c r="N1392" s="4">
        <v>144.72</v>
      </c>
      <c r="O1392" s="4">
        <v>576000</v>
      </c>
      <c r="P1392" t="str">
        <f>IF(ISNUMBER(SEARCH("DIZONE",L1392)),"Diuron",IF(ISNUMBER(SEARCH("GLUFOSINATE",L1392)),"Glufosinate",IF(ISNUMBER(SEARCH("LAVA",L1392)),"Tebuthiuron",IF(ISNUMBER(SEARCH("CARTAP",L1392)),"Cartap Hydrochloride",IF(ISNUMBER(SEARCH("ZARTAN",L1392)),"Metsulfuron",IF(ISNUMBER(SEARCH("METSULFURON",L1392)),"Metsulfuron",IF(ISNUMBER(SEARCH("CHLORFLUAZURON",L1392)),"Chlorfluazuron",IF(ISNUMBER(SEARCH("OMITE",L1392)),"Propargite",IF(ISNUMBER(SEARCH("ORIS",L1392)),"Amicarbazone",IF(ISNUMBER(SEARCH("AMICARBAZONE",L1392)),"Amicarbazone",IF(ISNUMBER(SEARCH("2,4-D",L1392)),"2,4-Dichlorophenoxyacetic Acid",IF(ISNUMBER(SEARCH("GLYPHOSATE",L1392)),"Glyphosate",IF(ISNUMBER(SEARCH("FOMESAFEN",L1392)),"Fomesafen","FIX IT!")))))))))))))</f>
        <v>Glyphosate</v>
      </c>
      <c r="Q1392" t="s">
        <v>3218</v>
      </c>
      <c r="R1392" t="s">
        <v>3198</v>
      </c>
      <c r="S1392">
        <f t="shared" si="77"/>
        <v>3.9800995024875623</v>
      </c>
      <c r="T1392" t="s">
        <v>3210</v>
      </c>
      <c r="U1392" t="s">
        <v>3267</v>
      </c>
      <c r="V1392" t="s">
        <v>3237</v>
      </c>
    </row>
    <row r="1393" spans="1:22" ht="22" customHeight="1" x14ac:dyDescent="0.3">
      <c r="A1393" s="5">
        <v>43268</v>
      </c>
      <c r="B1393" s="16" t="str">
        <f t="shared" si="75"/>
        <v>June, 2018</v>
      </c>
      <c r="C1393" s="16" t="str">
        <f t="shared" si="76"/>
        <v>June, 2018´</v>
      </c>
      <c r="D1393" s="6" t="s">
        <v>31</v>
      </c>
      <c r="E1393" s="11" t="s">
        <v>3319</v>
      </c>
      <c r="F1393" s="6" t="s">
        <v>56</v>
      </c>
      <c r="G1393" s="6" t="s">
        <v>1617</v>
      </c>
      <c r="H1393" s="6" t="s">
        <v>316</v>
      </c>
      <c r="I1393" s="6" t="s">
        <v>45</v>
      </c>
      <c r="J1393" s="6" t="s">
        <v>34</v>
      </c>
      <c r="K1393" s="6" t="s">
        <v>318</v>
      </c>
      <c r="L1393" s="6" t="s">
        <v>1285</v>
      </c>
      <c r="M1393" s="7">
        <v>241440</v>
      </c>
      <c r="N1393" s="7">
        <v>241.44</v>
      </c>
      <c r="O1393" s="7">
        <v>961000</v>
      </c>
      <c r="P1393" t="str">
        <f>IF(ISNUMBER(SEARCH("DIZONE",L1393)),"Diuron",IF(ISNUMBER(SEARCH("GLUFOSINATE",L1393)),"Glufosinate",IF(ISNUMBER(SEARCH("LAVA",L1393)),"Tebuthiuron",IF(ISNUMBER(SEARCH("CARTAP",L1393)),"Cartap Hydrochloride",IF(ISNUMBER(SEARCH("ZARTAN",L1393)),"Metsulfuron",IF(ISNUMBER(SEARCH("METSULFURON",L1393)),"Metsulfuron",IF(ISNUMBER(SEARCH("CHLORFLUAZURON",L1393)),"Chlorfluazuron",IF(ISNUMBER(SEARCH("OMITE",L1393)),"Propargite",IF(ISNUMBER(SEARCH("ORIS",L1393)),"Amicarbazone",IF(ISNUMBER(SEARCH("AMICARBAZONE",L1393)),"Amicarbazone",IF(ISNUMBER(SEARCH("2,4-D",L1393)),"2,4-Dichlorophenoxyacetic Acid",IF(ISNUMBER(SEARCH("GLYPHOSATE",L1393)),"Glyphosate",IF(ISNUMBER(SEARCH("FOMESAFEN",L1393)),"Fomesafen","FIX IT!")))))))))))))</f>
        <v>Glyphosate</v>
      </c>
      <c r="Q1393" t="s">
        <v>3218</v>
      </c>
      <c r="R1393" t="s">
        <v>3198</v>
      </c>
      <c r="S1393">
        <f t="shared" si="77"/>
        <v>3.9802849569251162</v>
      </c>
      <c r="T1393" t="s">
        <v>3259</v>
      </c>
      <c r="U1393" t="s">
        <v>3230</v>
      </c>
      <c r="V1393" t="s">
        <v>3225</v>
      </c>
    </row>
    <row r="1394" spans="1:22" ht="22" customHeight="1" x14ac:dyDescent="0.3">
      <c r="A1394" s="2">
        <v>43268</v>
      </c>
      <c r="B1394" s="16" t="str">
        <f t="shared" si="75"/>
        <v>June, 2018</v>
      </c>
      <c r="C1394" s="16" t="str">
        <f t="shared" si="76"/>
        <v>June, 2018´</v>
      </c>
      <c r="D1394" s="3" t="s">
        <v>31</v>
      </c>
      <c r="E1394" s="11" t="s">
        <v>3319</v>
      </c>
      <c r="F1394" s="3" t="s">
        <v>56</v>
      </c>
      <c r="G1394" s="3" t="s">
        <v>1617</v>
      </c>
      <c r="H1394" s="3" t="s">
        <v>316</v>
      </c>
      <c r="I1394" s="3" t="s">
        <v>45</v>
      </c>
      <c r="J1394" s="3" t="s">
        <v>34</v>
      </c>
      <c r="K1394" s="3" t="s">
        <v>318</v>
      </c>
      <c r="L1394" s="3" t="s">
        <v>1619</v>
      </c>
      <c r="M1394" s="4">
        <v>241440</v>
      </c>
      <c r="N1394" s="4">
        <v>241.44</v>
      </c>
      <c r="O1394" s="4">
        <v>961000</v>
      </c>
      <c r="P1394" t="str">
        <f>IF(ISNUMBER(SEARCH("DIZONE",L1394)),"Diuron",IF(ISNUMBER(SEARCH("GLUFOSINATE",L1394)),"Glufosinate",IF(ISNUMBER(SEARCH("LAVA",L1394)),"Tebuthiuron",IF(ISNUMBER(SEARCH("CARTAP",L1394)),"Cartap Hydrochloride",IF(ISNUMBER(SEARCH("ZARTAN",L1394)),"Metsulfuron",IF(ISNUMBER(SEARCH("METSULFURON",L1394)),"Metsulfuron",IF(ISNUMBER(SEARCH("CHLORFLUAZURON",L1394)),"Chlorfluazuron",IF(ISNUMBER(SEARCH("OMITE",L1394)),"Propargite",IF(ISNUMBER(SEARCH("ORIS",L1394)),"Amicarbazone",IF(ISNUMBER(SEARCH("AMICARBAZONE",L1394)),"Amicarbazone",IF(ISNUMBER(SEARCH("2,4-D",L1394)),"2,4-Dichlorophenoxyacetic Acid",IF(ISNUMBER(SEARCH("GLYPHOSATE",L1394)),"Glyphosate",IF(ISNUMBER(SEARCH("FOMESAFEN",L1394)),"Fomesafen","FIX IT!")))))))))))))</f>
        <v>Glyphosate</v>
      </c>
      <c r="Q1394" t="s">
        <v>3218</v>
      </c>
      <c r="R1394" t="s">
        <v>3198</v>
      </c>
      <c r="S1394">
        <f t="shared" si="77"/>
        <v>3.9802849569251162</v>
      </c>
      <c r="T1394" t="s">
        <v>3212</v>
      </c>
      <c r="U1394" t="s">
        <v>3277</v>
      </c>
      <c r="V1394" t="s">
        <v>3198</v>
      </c>
    </row>
    <row r="1395" spans="1:22" ht="22" customHeight="1" x14ac:dyDescent="0.3">
      <c r="A1395" s="5">
        <v>43268</v>
      </c>
      <c r="B1395" s="16" t="str">
        <f t="shared" si="75"/>
        <v>June, 2018</v>
      </c>
      <c r="C1395" s="16" t="str">
        <f t="shared" si="76"/>
        <v>June, 2018´</v>
      </c>
      <c r="D1395" s="6" t="s">
        <v>31</v>
      </c>
      <c r="E1395" s="11" t="s">
        <v>3319</v>
      </c>
      <c r="F1395" s="6" t="s">
        <v>56</v>
      </c>
      <c r="G1395" s="6" t="s">
        <v>1617</v>
      </c>
      <c r="H1395" s="6" t="s">
        <v>316</v>
      </c>
      <c r="I1395" s="6" t="s">
        <v>45</v>
      </c>
      <c r="J1395" s="6" t="s">
        <v>34</v>
      </c>
      <c r="K1395" s="6" t="s">
        <v>318</v>
      </c>
      <c r="L1395" s="6" t="s">
        <v>1285</v>
      </c>
      <c r="M1395" s="7">
        <v>241440</v>
      </c>
      <c r="N1395" s="7">
        <v>241.44</v>
      </c>
      <c r="O1395" s="7">
        <v>961000</v>
      </c>
      <c r="P1395" t="str">
        <f>IF(ISNUMBER(SEARCH("DIZONE",L1395)),"Diuron",IF(ISNUMBER(SEARCH("GLUFOSINATE",L1395)),"Glufosinate",IF(ISNUMBER(SEARCH("LAVA",L1395)),"Tebuthiuron",IF(ISNUMBER(SEARCH("CARTAP",L1395)),"Cartap Hydrochloride",IF(ISNUMBER(SEARCH("ZARTAN",L1395)),"Metsulfuron",IF(ISNUMBER(SEARCH("METSULFURON",L1395)),"Metsulfuron",IF(ISNUMBER(SEARCH("CHLORFLUAZURON",L1395)),"Chlorfluazuron",IF(ISNUMBER(SEARCH("OMITE",L1395)),"Propargite",IF(ISNUMBER(SEARCH("ORIS",L1395)),"Amicarbazone",IF(ISNUMBER(SEARCH("AMICARBAZONE",L1395)),"Amicarbazone",IF(ISNUMBER(SEARCH("2,4-D",L1395)),"2,4-Dichlorophenoxyacetic Acid",IF(ISNUMBER(SEARCH("GLYPHOSATE",L1395)),"Glyphosate",IF(ISNUMBER(SEARCH("FOMESAFEN",L1395)),"Fomesafen","FIX IT!")))))))))))))</f>
        <v>Glyphosate</v>
      </c>
      <c r="Q1395" t="s">
        <v>3218</v>
      </c>
      <c r="R1395" t="s">
        <v>3198</v>
      </c>
      <c r="S1395">
        <f t="shared" si="77"/>
        <v>3.9802849569251162</v>
      </c>
      <c r="T1395" t="s">
        <v>3273</v>
      </c>
      <c r="U1395" t="s">
        <v>3274</v>
      </c>
      <c r="V1395" t="s">
        <v>3275</v>
      </c>
    </row>
    <row r="1396" spans="1:22" ht="22" customHeight="1" x14ac:dyDescent="0.3">
      <c r="A1396" s="2">
        <v>43266</v>
      </c>
      <c r="B1396" s="16" t="str">
        <f t="shared" si="75"/>
        <v>June, 2018</v>
      </c>
      <c r="C1396" s="16" t="str">
        <f t="shared" si="76"/>
        <v>June, 2018´</v>
      </c>
      <c r="D1396" s="3" t="s">
        <v>31</v>
      </c>
      <c r="E1396" s="11" t="s">
        <v>3319</v>
      </c>
      <c r="F1396" s="3" t="s">
        <v>56</v>
      </c>
      <c r="G1396" s="3" t="s">
        <v>131</v>
      </c>
      <c r="H1396" s="3" t="s">
        <v>133</v>
      </c>
      <c r="I1396" s="3" t="s">
        <v>45</v>
      </c>
      <c r="J1396" s="3" t="s">
        <v>34</v>
      </c>
      <c r="K1396" s="3" t="s">
        <v>145</v>
      </c>
      <c r="L1396" s="3" t="s">
        <v>1620</v>
      </c>
      <c r="M1396" s="4">
        <v>57720</v>
      </c>
      <c r="N1396" s="4">
        <v>57.72</v>
      </c>
      <c r="O1396" s="4">
        <v>755000</v>
      </c>
      <c r="P1396" t="s">
        <v>3199</v>
      </c>
      <c r="Q1396" t="s">
        <v>3268</v>
      </c>
      <c r="R1396" t="s">
        <v>3243</v>
      </c>
      <c r="S1396">
        <f t="shared" si="77"/>
        <v>13.080388080388081</v>
      </c>
      <c r="T1396" t="s">
        <v>3273</v>
      </c>
      <c r="U1396" t="s">
        <v>3274</v>
      </c>
      <c r="V1396" t="s">
        <v>3275</v>
      </c>
    </row>
    <row r="1397" spans="1:22" ht="22" customHeight="1" x14ac:dyDescent="0.3">
      <c r="A1397" s="5">
        <v>43266</v>
      </c>
      <c r="B1397" s="16" t="str">
        <f t="shared" si="75"/>
        <v>June, 2018</v>
      </c>
      <c r="C1397" s="16" t="str">
        <f t="shared" si="76"/>
        <v>June, 2018´</v>
      </c>
      <c r="D1397" s="6" t="s">
        <v>31</v>
      </c>
      <c r="E1397" s="11" t="s">
        <v>3319</v>
      </c>
      <c r="F1397" s="6" t="s">
        <v>56</v>
      </c>
      <c r="G1397" s="6" t="s">
        <v>131</v>
      </c>
      <c r="H1397" s="6" t="s">
        <v>133</v>
      </c>
      <c r="I1397" s="6" t="s">
        <v>45</v>
      </c>
      <c r="J1397" s="6" t="s">
        <v>34</v>
      </c>
      <c r="K1397" s="6" t="s">
        <v>145</v>
      </c>
      <c r="L1397" s="6" t="s">
        <v>1621</v>
      </c>
      <c r="M1397" s="7">
        <v>28840</v>
      </c>
      <c r="N1397" s="7">
        <v>28.84</v>
      </c>
      <c r="O1397" s="7">
        <v>377000</v>
      </c>
      <c r="P1397" t="str">
        <f>IF(ISNUMBER(SEARCH("BROWSER",L1397)),"Picloran",IF(ISNUMBER(SEARCH("NAVIGATOR",L1397)),"Picloran",IF(ISNUMBER(SEARCH("BIOZYME",L1397)),"Mineral Fertilizer",IF(ISNUMBER(SEARCH("K-FOL",L1397)),"Calcium Citrate",IF(ISNUMBER(SEARCH("FOLTRON",L1397)),"NPK Fertilizer",IF(ISNUMBER(SEARCH("CYHALOTHRI",L1397)),"Cyhalothrin",IF(ISNUMBER(SEARCH("ACEFATO",L1397)),"Acephate",IF(ISNUMBER(SEARCH("ACEPHATE",L1397)),"Acephate",IF(ISNUMBER(SEARCH("MICROTHIOL",L1397)),"Sulfur",IF(ISNUMBER(SEARCH("PROPICONAZOLE",L1397)),"Propiconazole",IF(ISNUMBER(SEARCH("METHOMYL",L1397)),"Methomyl",IF(ISNUMBER(SEARCH("IMIDACLOPRID",L1397)),"Imidacloprid",IF(ISNUMBER(SEARCH("ZONIC",L1397)),"Amicarbazone",IF(ISNUMBER(SEARCH("CRESCENDO",L1397)),"Triclopyr-Butyric",IF(ISNUMBER(SEARCH("IMAZETHAPYR",L1397)),"Imazethapyr",IF(ISNUMBER(SEARCH("TRICLOPYR",L1397)),"Triclopyr",IF(ISNUMBER(SEARCH("ISOPROPYLAMINE",L1397)),"Isopropylamine",IF(ISNUMBER(SEARCH("ABAMECTIM",L1397)),"Abamectin",IF(ISNUMBER(SEARCH("SPERTO",L1397)),"Bifenthrin","FIX IT!")))))))))))))))))))</f>
        <v>Cyhalothrin</v>
      </c>
      <c r="Q1397" t="s">
        <v>3248</v>
      </c>
      <c r="R1397" t="s">
        <v>3237</v>
      </c>
      <c r="S1397">
        <f t="shared" si="77"/>
        <v>13.072122052704577</v>
      </c>
      <c r="T1397" t="s">
        <v>3222</v>
      </c>
      <c r="U1397" t="s">
        <v>3215</v>
      </c>
      <c r="V1397" t="s">
        <v>3225</v>
      </c>
    </row>
    <row r="1398" spans="1:22" ht="22" customHeight="1" x14ac:dyDescent="0.3">
      <c r="A1398" s="2">
        <v>43266</v>
      </c>
      <c r="B1398" s="16" t="str">
        <f t="shared" si="75"/>
        <v>June, 2018</v>
      </c>
      <c r="C1398" s="16" t="str">
        <f t="shared" si="76"/>
        <v>June, 2018´</v>
      </c>
      <c r="D1398" s="3" t="s">
        <v>31</v>
      </c>
      <c r="E1398" s="11" t="s">
        <v>3319</v>
      </c>
      <c r="F1398" s="3" t="s">
        <v>56</v>
      </c>
      <c r="G1398" s="3" t="s">
        <v>131</v>
      </c>
      <c r="H1398" s="3" t="s">
        <v>133</v>
      </c>
      <c r="I1398" s="3" t="s">
        <v>45</v>
      </c>
      <c r="J1398" s="3" t="s">
        <v>34</v>
      </c>
      <c r="K1398" s="3" t="s">
        <v>145</v>
      </c>
      <c r="L1398" s="3" t="s">
        <v>1622</v>
      </c>
      <c r="M1398" s="4">
        <v>14420</v>
      </c>
      <c r="N1398" s="4">
        <v>14.42</v>
      </c>
      <c r="O1398" s="4">
        <v>189000</v>
      </c>
      <c r="P1398" t="str">
        <f>IF(ISNUMBER(SEARCH("BROWSER",L1398)),"Picloran",IF(ISNUMBER(SEARCH("NAVIGATOR",L1398)),"Picloran",IF(ISNUMBER(SEARCH("BIOZYME",L1398)),"Mineral Fertilizer",IF(ISNUMBER(SEARCH("K-FOL",L1398)),"Calcium Citrate",IF(ISNUMBER(SEARCH("FOLTRON",L1398)),"NPK Fertilizer",IF(ISNUMBER(SEARCH("CYHALOTHRI",L1398)),"Cyhalothrin",IF(ISNUMBER(SEARCH("ACEFATO",L1398)),"Acephate",IF(ISNUMBER(SEARCH("ACEPHATE",L1398)),"Acephate",IF(ISNUMBER(SEARCH("MICROTHIOL",L1398)),"Sulfur",IF(ISNUMBER(SEARCH("PROPICONAZOLE",L1398)),"Propiconazole",IF(ISNUMBER(SEARCH("METHOMYL",L1398)),"Methomyl",IF(ISNUMBER(SEARCH("IMIDACLOPRID",L1398)),"Imidacloprid",IF(ISNUMBER(SEARCH("ZONIC",L1398)),"Amicarbazone",IF(ISNUMBER(SEARCH("CRESCENDO",L1398)),"Triclopyr-Butyric",IF(ISNUMBER(SEARCH("IMAZETHAPYR",L1398)),"Imazethapyr",IF(ISNUMBER(SEARCH("TRICLOPYR",L1398)),"Triclopyr",IF(ISNUMBER(SEARCH("ISOPROPYLAMINE",L1398)),"Isopropylamine",IF(ISNUMBER(SEARCH("ABAMECTIM",L1398)),"Abamectin",IF(ISNUMBER(SEARCH("SPERTO",L1398)),"Bifenthrin","FIX IT!")))))))))))))))))))</f>
        <v>Cyhalothrin</v>
      </c>
      <c r="Q1398" t="s">
        <v>3248</v>
      </c>
      <c r="R1398" t="s">
        <v>3237</v>
      </c>
      <c r="S1398">
        <f t="shared" si="77"/>
        <v>13.106796116504855</v>
      </c>
      <c r="T1398" t="s">
        <v>3205</v>
      </c>
      <c r="U1398" t="s">
        <v>3238</v>
      </c>
      <c r="V1398" t="s">
        <v>3225</v>
      </c>
    </row>
    <row r="1399" spans="1:22" ht="22" customHeight="1" x14ac:dyDescent="0.3">
      <c r="A1399" s="5">
        <v>43262</v>
      </c>
      <c r="B1399" s="16" t="str">
        <f t="shared" si="75"/>
        <v>June, 2018</v>
      </c>
      <c r="C1399" s="16" t="str">
        <f t="shared" si="76"/>
        <v>June, 2018´</v>
      </c>
      <c r="D1399" s="6" t="s">
        <v>31</v>
      </c>
      <c r="E1399" s="11" t="s">
        <v>3319</v>
      </c>
      <c r="F1399" s="6" t="s">
        <v>56</v>
      </c>
      <c r="G1399" s="6" t="s">
        <v>656</v>
      </c>
      <c r="H1399" s="6" t="s">
        <v>133</v>
      </c>
      <c r="I1399" s="6" t="s">
        <v>45</v>
      </c>
      <c r="J1399" s="6" t="s">
        <v>34</v>
      </c>
      <c r="K1399" s="6" t="s">
        <v>163</v>
      </c>
      <c r="L1399" s="6" t="s">
        <v>1623</v>
      </c>
      <c r="M1399" s="7">
        <v>54780</v>
      </c>
      <c r="N1399" s="7">
        <v>54.78</v>
      </c>
      <c r="O1399" s="7">
        <v>4435000</v>
      </c>
      <c r="P1399" t="str">
        <f>IF(ISNUMBER(SEARCH("NICROSULFURON",L1399)),"Nicosulfuron",IF(ISNUMBER(SEARCH("BUTYROLACTONE",L1399)),"Butyrolactone",IF(ISNUMBER(SEARCH("MEQUIPAT",L1399)),"Mequipat Chloride",IF(ISNUMBER(SEARCH("ENTRINA",L1399)),"Bifenthrin",IF(ISNUMBER(SEARCH("ACETAMI",L1399)),"Acetamiprid",IF(ISNUMBER(SEARCH("THIODICARB",L1399)),"Thiodicarb",IF(ISNUMBER(SEARCH("2 4 D",L1399)),"2,4-D Acid",IF(ISNUMBER(SEARCH("CIPERMETRINA",L1399)),"Cypermethrin",IF(ISNUMBER(SEARCH("SULFENTRAZONE",L1399)),"Sulfenthrazone",IF(ISNUMBER(SEARCH("AKITO",L1399)),"Cypermethrin",IF(ISNUMBER(SEARCH("EMINENT",L1399)),"Tetraconazole","FIX IT!")))))))))))</f>
        <v>Butyrolactone</v>
      </c>
      <c r="Q1399" t="s">
        <v>3215</v>
      </c>
      <c r="R1399" t="s">
        <v>3216</v>
      </c>
      <c r="S1399">
        <f t="shared" si="77"/>
        <v>80.960204454180356</v>
      </c>
      <c r="T1399" t="s">
        <v>3207</v>
      </c>
      <c r="U1399" t="s">
        <v>3235</v>
      </c>
      <c r="V1399" t="s">
        <v>3216</v>
      </c>
    </row>
    <row r="1400" spans="1:22" ht="22" customHeight="1" x14ac:dyDescent="0.3">
      <c r="A1400" s="2">
        <v>43262</v>
      </c>
      <c r="B1400" s="16" t="str">
        <f t="shared" si="75"/>
        <v>June, 2018</v>
      </c>
      <c r="C1400" s="16" t="str">
        <f t="shared" si="76"/>
        <v>June, 2018´</v>
      </c>
      <c r="D1400" s="3" t="s">
        <v>31</v>
      </c>
      <c r="E1400" s="11" t="s">
        <v>3319</v>
      </c>
      <c r="F1400" s="3" t="s">
        <v>56</v>
      </c>
      <c r="G1400" s="3" t="s">
        <v>131</v>
      </c>
      <c r="H1400" s="3" t="s">
        <v>133</v>
      </c>
      <c r="I1400" s="3" t="s">
        <v>45</v>
      </c>
      <c r="J1400" s="3" t="s">
        <v>34</v>
      </c>
      <c r="K1400" s="3" t="s">
        <v>145</v>
      </c>
      <c r="L1400" s="3" t="s">
        <v>1624</v>
      </c>
      <c r="M1400" s="4">
        <v>13752</v>
      </c>
      <c r="N1400" s="4">
        <v>13.75</v>
      </c>
      <c r="O1400" s="4">
        <v>180000</v>
      </c>
      <c r="P1400" t="str">
        <f>IF(ISNUMBER(SEARCH("BROWSER",L1400)),"Picloran",IF(ISNUMBER(SEARCH("NAVIGATOR",L1400)),"Picloran",IF(ISNUMBER(SEARCH("BIOZYME",L1400)),"Mineral Fertilizer",IF(ISNUMBER(SEARCH("K-FOL",L1400)),"Calcium Citrate",IF(ISNUMBER(SEARCH("FOLTRON",L1400)),"NPK Fertilizer",IF(ISNUMBER(SEARCH("CYHALOTHRI",L1400)),"Cyhalothrin",IF(ISNUMBER(SEARCH("ACEFATO",L1400)),"Acephate",IF(ISNUMBER(SEARCH("ACEPHATE",L1400)),"Acephate",IF(ISNUMBER(SEARCH("MICROTHIOL",L1400)),"Sulfur",IF(ISNUMBER(SEARCH("PROPICONAZOLE",L1400)),"Propiconazole",IF(ISNUMBER(SEARCH("METHOMYL",L1400)),"Methomyl",IF(ISNUMBER(SEARCH("IMIDACLOPRID",L1400)),"Imidacloprid",IF(ISNUMBER(SEARCH("ZONIC",L1400)),"Amicarbazone",IF(ISNUMBER(SEARCH("CRESCENDO",L1400)),"Triclopyr-Butyric",IF(ISNUMBER(SEARCH("IMAZETHAPYR",L1400)),"Imazethapyr",IF(ISNUMBER(SEARCH("TRICLOPYR",L1400)),"Triclopyr",IF(ISNUMBER(SEARCH("ISOPROPYLAMINE",L1400)),"Isopropylamine",IF(ISNUMBER(SEARCH("ABAMECTIM",L1400)),"Abamectin",IF(ISNUMBER(SEARCH("SPERTO",L1400)),"Bifenthrin","FIX IT!")))))))))))))))))))</f>
        <v>Cyhalothrin</v>
      </c>
      <c r="Q1400" t="s">
        <v>3248</v>
      </c>
      <c r="R1400" t="s">
        <v>3237</v>
      </c>
      <c r="S1400">
        <f t="shared" si="77"/>
        <v>13.089005235602095</v>
      </c>
      <c r="T1400" t="s">
        <v>3297</v>
      </c>
      <c r="U1400" t="s">
        <v>3281</v>
      </c>
      <c r="V1400" t="s">
        <v>3198</v>
      </c>
    </row>
    <row r="1401" spans="1:22" ht="22" customHeight="1" x14ac:dyDescent="0.3">
      <c r="A1401" s="5">
        <v>43262</v>
      </c>
      <c r="B1401" s="16" t="str">
        <f t="shared" si="75"/>
        <v>June, 2018</v>
      </c>
      <c r="C1401" s="16" t="str">
        <f t="shared" si="76"/>
        <v>June, 2018´</v>
      </c>
      <c r="D1401" s="6" t="s">
        <v>31</v>
      </c>
      <c r="E1401" s="11" t="s">
        <v>3319</v>
      </c>
      <c r="F1401" s="6" t="s">
        <v>56</v>
      </c>
      <c r="G1401" s="6" t="s">
        <v>131</v>
      </c>
      <c r="H1401" s="6" t="s">
        <v>133</v>
      </c>
      <c r="I1401" s="6" t="s">
        <v>45</v>
      </c>
      <c r="J1401" s="6" t="s">
        <v>34</v>
      </c>
      <c r="K1401" s="6" t="s">
        <v>145</v>
      </c>
      <c r="L1401" s="6" t="s">
        <v>1625</v>
      </c>
      <c r="M1401" s="7">
        <v>41256</v>
      </c>
      <c r="N1401" s="7">
        <v>41.26</v>
      </c>
      <c r="O1401" s="7">
        <v>540000</v>
      </c>
      <c r="P1401" t="str">
        <f>IF(ISNUMBER(SEARCH("THIRAM",L1401)),"Thiram",IF(ISNUMBER(SEARCH("TEBUCONAZOLE",L1401)),"Tebuconazole",IF(ISNUMBER(SEARCH("DIMETHYLAMINE",L1401)),"Dimethylamine",IF(ISNUMBER(SEARCH("TRINCA",L1401)),"Cyhalothrin",IF(ISNUMBER(SEARCH("CYHALOT",L1401)),"Cyhalothrin",IF(ISNUMBER(SEARCH("PICLORAM",L1401)),"Picloran",IF(ISNUMBER(SEARCH("PROPARGITE",L1401)),"Propargite",IF(ISNUMBER(SEARCH("OMEGA",L1401)),"Fertilizer",IF(ISNUMBER(SEARCH("ARTYS",L1401)),"Dimethylamine",IF(ISNUMBER(SEARCH("ORTHOCIDE",L1401)),"Captan","FIX IT!"))))))))))</f>
        <v>Cyhalothrin</v>
      </c>
      <c r="Q1401" t="s">
        <v>3248</v>
      </c>
      <c r="R1401" t="s">
        <v>3237</v>
      </c>
      <c r="S1401">
        <f t="shared" si="77"/>
        <v>13.089005235602095</v>
      </c>
      <c r="T1401" t="s">
        <v>3222</v>
      </c>
      <c r="U1401" t="s">
        <v>3215</v>
      </c>
      <c r="V1401" t="s">
        <v>3225</v>
      </c>
    </row>
    <row r="1402" spans="1:22" ht="22" customHeight="1" x14ac:dyDescent="0.3">
      <c r="A1402" s="2">
        <v>43262</v>
      </c>
      <c r="B1402" s="16" t="str">
        <f t="shared" si="75"/>
        <v>June, 2018</v>
      </c>
      <c r="C1402" s="16" t="str">
        <f t="shared" si="76"/>
        <v>June, 2018´</v>
      </c>
      <c r="D1402" s="3" t="s">
        <v>31</v>
      </c>
      <c r="E1402" s="11" t="s">
        <v>3319</v>
      </c>
      <c r="F1402" s="3" t="s">
        <v>56</v>
      </c>
      <c r="G1402" s="3" t="s">
        <v>189</v>
      </c>
      <c r="H1402" s="3" t="s">
        <v>122</v>
      </c>
      <c r="I1402" s="3" t="s">
        <v>45</v>
      </c>
      <c r="J1402" s="3" t="s">
        <v>34</v>
      </c>
      <c r="K1402" s="3" t="s">
        <v>143</v>
      </c>
      <c r="L1402" s="3" t="s">
        <v>1175</v>
      </c>
      <c r="M1402" s="4">
        <v>21600</v>
      </c>
      <c r="N1402" s="4">
        <v>21.6</v>
      </c>
      <c r="O1402" s="4">
        <v>108000</v>
      </c>
      <c r="P1402" t="str">
        <f>IF(ISNUMBER(SEARCH("BROWSER",L1402)),"Picloran",IF(ISNUMBER(SEARCH("NAVIGATOR",L1402)),"Picloran",IF(ISNUMBER(SEARCH("BIOZYME",L1402)),"Mineral Fertilizer",IF(ISNUMBER(SEARCH("K-FOL",L1402)),"Calcium Citrate",IF(ISNUMBER(SEARCH("FOLTRON",L1402)),"NPK Fertilizer",IF(ISNUMBER(SEARCH("CYHALOTHRI",L1402)),"Cyhalothrin",IF(ISNUMBER(SEARCH("ACEFATO",L1402)),"Acephate",IF(ISNUMBER(SEARCH("ACEPHATE",L1402)),"Acephate",IF(ISNUMBER(SEARCH("MICROTHIOL",L1402)),"Sulfur",IF(ISNUMBER(SEARCH("PROPICONAZOLE",L1402)),"Propiconazole",IF(ISNUMBER(SEARCH("METHOMYL",L1402)),"Methomyl",IF(ISNUMBER(SEARCH("IMIDACLOPRID",L1402)),"Imidacloprid",IF(ISNUMBER(SEARCH("ZONIC",L1402)),"Amicarbazone",IF(ISNUMBER(SEARCH("CRESCENDO",L1402)),"Triclopyr-Butyric",IF(ISNUMBER(SEARCH("IMAZETHAPYR",L1402)),"Imazethapyr",IF(ISNUMBER(SEARCH("TRICLOPYR",L1402)),"Triclopyr",IF(ISNUMBER(SEARCH("ISOPROPYLAMINE",L1402)),"Isopropylamine",IF(ISNUMBER(SEARCH("ABAMECTIM",L1402)),"Abamectin",IF(ISNUMBER(SEARCH("SPERTO",L1402)),"Bifenthrin","FIX IT!")))))))))))))))))))</f>
        <v>Methomyl</v>
      </c>
      <c r="Q1402" t="s">
        <v>3215</v>
      </c>
      <c r="R1402" t="s">
        <v>3243</v>
      </c>
      <c r="S1402">
        <f t="shared" si="77"/>
        <v>5</v>
      </c>
      <c r="T1402" t="s">
        <v>3259</v>
      </c>
      <c r="U1402" t="s">
        <v>3230</v>
      </c>
      <c r="V1402" t="s">
        <v>3225</v>
      </c>
    </row>
    <row r="1403" spans="1:22" ht="22" customHeight="1" x14ac:dyDescent="0.3">
      <c r="A1403" s="5">
        <v>43262</v>
      </c>
      <c r="B1403" s="16" t="str">
        <f t="shared" si="75"/>
        <v>June, 2018</v>
      </c>
      <c r="C1403" s="16" t="str">
        <f t="shared" si="76"/>
        <v>June, 2018´</v>
      </c>
      <c r="D1403" s="6" t="s">
        <v>126</v>
      </c>
      <c r="E1403" s="11" t="s">
        <v>3319</v>
      </c>
      <c r="F1403" s="6" t="s">
        <v>56</v>
      </c>
      <c r="G1403" s="6" t="s">
        <v>160</v>
      </c>
      <c r="H1403" s="6" t="s">
        <v>122</v>
      </c>
      <c r="I1403" s="6" t="s">
        <v>45</v>
      </c>
      <c r="J1403" s="6" t="s">
        <v>34</v>
      </c>
      <c r="K1403" s="6" t="s">
        <v>163</v>
      </c>
      <c r="L1403" s="6" t="s">
        <v>1626</v>
      </c>
      <c r="M1403" s="7">
        <v>7540</v>
      </c>
      <c r="N1403" s="7">
        <v>7.54</v>
      </c>
      <c r="O1403" s="7">
        <v>128000</v>
      </c>
      <c r="P1403" t="str">
        <f>IF(ISNUMBER(SEARCH("GLIFOSATO",L1403)),"Glyphosate",IF(ISNUMBER(SEARCH("TRICLON",L1403)),"Triclopyr",IF(ISNUMBER(SEARCH("ABAMECTIN",L1403)),"Abamectin",IF(ISNUMBER(SEARCH("ANCOSAR",L1403)),"Sodium Hydrogen Methylarsonate",IF(ISNUMBER(SEARCH("PERITO",L1403)),"Acephate","FIX IT!")))))</f>
        <v>Abamectin</v>
      </c>
      <c r="Q1403" t="s">
        <v>3215</v>
      </c>
      <c r="R1403" t="s">
        <v>3243</v>
      </c>
      <c r="S1403">
        <f t="shared" si="77"/>
        <v>16.976127320954909</v>
      </c>
      <c r="T1403" t="s">
        <v>3222</v>
      </c>
      <c r="U1403" t="s">
        <v>3215</v>
      </c>
      <c r="V1403" t="s">
        <v>3225</v>
      </c>
    </row>
    <row r="1404" spans="1:22" ht="22" customHeight="1" x14ac:dyDescent="0.3">
      <c r="A1404" s="2">
        <v>43262</v>
      </c>
      <c r="B1404" s="16" t="str">
        <f t="shared" si="75"/>
        <v>June, 2018</v>
      </c>
      <c r="C1404" s="16" t="str">
        <f t="shared" si="76"/>
        <v>June, 2018´</v>
      </c>
      <c r="D1404" s="3" t="s">
        <v>31</v>
      </c>
      <c r="E1404" s="11" t="s">
        <v>3319</v>
      </c>
      <c r="F1404" s="3" t="s">
        <v>56</v>
      </c>
      <c r="G1404" s="3" t="s">
        <v>185</v>
      </c>
      <c r="H1404" s="3" t="s">
        <v>122</v>
      </c>
      <c r="I1404" s="3" t="s">
        <v>45</v>
      </c>
      <c r="J1404" s="3" t="s">
        <v>34</v>
      </c>
      <c r="K1404" s="3" t="s">
        <v>187</v>
      </c>
      <c r="L1404" s="3" t="s">
        <v>1531</v>
      </c>
      <c r="M1404" s="4">
        <v>6480</v>
      </c>
      <c r="N1404" s="4">
        <v>6.48</v>
      </c>
      <c r="O1404" s="4">
        <v>38700</v>
      </c>
      <c r="P1404" t="s">
        <v>3211</v>
      </c>
      <c r="Q1404" t="s">
        <v>3270</v>
      </c>
      <c r="R1404" t="s">
        <v>3198</v>
      </c>
      <c r="S1404">
        <f t="shared" si="77"/>
        <v>5.9722222222222223</v>
      </c>
      <c r="T1404" t="s">
        <v>3206</v>
      </c>
      <c r="U1404" t="s">
        <v>3231</v>
      </c>
      <c r="V1404" t="s">
        <v>3242</v>
      </c>
    </row>
    <row r="1405" spans="1:22" ht="22" customHeight="1" x14ac:dyDescent="0.3">
      <c r="A1405" s="5">
        <v>43262</v>
      </c>
      <c r="B1405" s="16" t="str">
        <f t="shared" si="75"/>
        <v>June, 2018</v>
      </c>
      <c r="C1405" s="16" t="str">
        <f t="shared" si="76"/>
        <v>June, 2018´</v>
      </c>
      <c r="D1405" s="6" t="s">
        <v>31</v>
      </c>
      <c r="E1405" s="11" t="s">
        <v>3319</v>
      </c>
      <c r="F1405" s="6" t="s">
        <v>56</v>
      </c>
      <c r="G1405" s="6" t="s">
        <v>244</v>
      </c>
      <c r="H1405" s="6" t="s">
        <v>474</v>
      </c>
      <c r="I1405" s="6" t="s">
        <v>45</v>
      </c>
      <c r="J1405" s="6" t="s">
        <v>34</v>
      </c>
      <c r="K1405" s="6" t="s">
        <v>187</v>
      </c>
      <c r="L1405" s="6" t="s">
        <v>1627</v>
      </c>
      <c r="M1405" s="7">
        <v>48800</v>
      </c>
      <c r="N1405" s="7">
        <v>48.8</v>
      </c>
      <c r="O1405" s="7">
        <v>183000</v>
      </c>
      <c r="P1405" t="str">
        <f>IF(ISNUMBER(SEARCH("TRICLON",L1403)),"Triclopyr",IF(ISNUMBER(SEARCH("ABAMECTIN",L1403)),"Abamectin",IF(ISNUMBER(SEARCH("PERITO",L1403)),"Acephate",IF(ISNUMBER(SEARCH("GLUFOSINAT",L1403)),"Gluphosinate",IF(ISNUMBER(SEARCH("FIPRONIL",L1403)),"Fipronil",IF(ISNUMBER(SEARCH("ZARTAN",L1403)),"Metsulfuron-methyl",IF(ISNUMBER(SEARCH("DIFLUBENZURON",L1403)),"Diflubenzuron",IF(ISNUMBER(SEARCH("INICIATE",L1403)),"Fipronil",IF(ISNUMBER(SEARCH("STAGE",L1403)),"Clomazone",IF(ISNUMBER(SEARCH("CLOMAZON",L1403)),"Clomazone",IF(ISNUMBER(SEARCH("UNIMARK",L1403)),"Metribuzim",IF(ISNUMBER(SEARCH("ANCOSAR",L1403)),"Sodium hydrogen Methylarsonate","FIX IT!"))))))))))))</f>
        <v>Abamectin</v>
      </c>
      <c r="Q1405" t="s">
        <v>3215</v>
      </c>
      <c r="R1405" t="s">
        <v>3243</v>
      </c>
      <c r="S1405">
        <f t="shared" si="77"/>
        <v>3.75</v>
      </c>
      <c r="T1405" t="s">
        <v>3304</v>
      </c>
      <c r="U1405" t="s">
        <v>3281</v>
      </c>
      <c r="V1405" t="s">
        <v>3198</v>
      </c>
    </row>
    <row r="1406" spans="1:22" ht="22" customHeight="1" x14ac:dyDescent="0.3">
      <c r="A1406" s="2">
        <v>43262</v>
      </c>
      <c r="B1406" s="16" t="str">
        <f t="shared" si="75"/>
        <v>June, 2018</v>
      </c>
      <c r="C1406" s="16" t="str">
        <f t="shared" si="76"/>
        <v>June, 2018´</v>
      </c>
      <c r="D1406" s="3" t="s">
        <v>31</v>
      </c>
      <c r="E1406" s="11" t="s">
        <v>3319</v>
      </c>
      <c r="F1406" s="3" t="s">
        <v>56</v>
      </c>
      <c r="G1406" s="3" t="s">
        <v>800</v>
      </c>
      <c r="H1406" s="3" t="s">
        <v>152</v>
      </c>
      <c r="I1406" s="3" t="s">
        <v>45</v>
      </c>
      <c r="J1406" s="3" t="s">
        <v>34</v>
      </c>
      <c r="K1406" s="3" t="s">
        <v>154</v>
      </c>
      <c r="L1406" s="3" t="s">
        <v>1628</v>
      </c>
      <c r="M1406" s="4">
        <v>13660</v>
      </c>
      <c r="N1406" s="4">
        <v>13.66</v>
      </c>
      <c r="O1406" s="4">
        <v>279000</v>
      </c>
      <c r="P1406" t="s">
        <v>3211</v>
      </c>
      <c r="Q1406" t="s">
        <v>3270</v>
      </c>
      <c r="R1406" t="s">
        <v>3198</v>
      </c>
      <c r="S1406">
        <f t="shared" si="77"/>
        <v>20.424597364568083</v>
      </c>
      <c r="T1406" t="s">
        <v>3206</v>
      </c>
      <c r="U1406" t="s">
        <v>3231</v>
      </c>
      <c r="V1406" t="s">
        <v>3242</v>
      </c>
    </row>
    <row r="1407" spans="1:22" ht="22" customHeight="1" x14ac:dyDescent="0.3">
      <c r="A1407" s="5">
        <v>43262</v>
      </c>
      <c r="B1407" s="16" t="str">
        <f t="shared" si="75"/>
        <v>June, 2018</v>
      </c>
      <c r="C1407" s="16" t="str">
        <f t="shared" si="76"/>
        <v>June, 2018´</v>
      </c>
      <c r="D1407" s="6" t="s">
        <v>31</v>
      </c>
      <c r="E1407" s="11" t="s">
        <v>3319</v>
      </c>
      <c r="F1407" s="6" t="s">
        <v>56</v>
      </c>
      <c r="G1407" s="6" t="s">
        <v>185</v>
      </c>
      <c r="H1407" s="6" t="s">
        <v>122</v>
      </c>
      <c r="I1407" s="6" t="s">
        <v>45</v>
      </c>
      <c r="J1407" s="6" t="s">
        <v>34</v>
      </c>
      <c r="K1407" s="6" t="s">
        <v>187</v>
      </c>
      <c r="L1407" s="6" t="s">
        <v>1530</v>
      </c>
      <c r="M1407" s="7">
        <v>17010</v>
      </c>
      <c r="N1407" s="7">
        <v>17.010000000000002</v>
      </c>
      <c r="O1407" s="7">
        <v>102000</v>
      </c>
      <c r="P1407" t="s">
        <v>3245</v>
      </c>
      <c r="Q1407" t="str">
        <f>VLOOKUP(P1407,T:V,2,FALSE)</f>
        <v>Clorim</v>
      </c>
      <c r="R1407" t="str">
        <f>VLOOKUP(Q1407,U:W,2,FALSE)</f>
        <v>Herbicide</v>
      </c>
      <c r="S1407">
        <f t="shared" si="77"/>
        <v>5.9964726631393299</v>
      </c>
      <c r="T1407" t="s">
        <v>3206</v>
      </c>
      <c r="U1407" t="s">
        <v>3231</v>
      </c>
      <c r="V1407" t="s">
        <v>3242</v>
      </c>
    </row>
    <row r="1408" spans="1:22" ht="22" customHeight="1" x14ac:dyDescent="0.3">
      <c r="A1408" s="2">
        <v>43262</v>
      </c>
      <c r="B1408" s="16" t="str">
        <f t="shared" si="75"/>
        <v>June, 2018</v>
      </c>
      <c r="C1408" s="16" t="str">
        <f t="shared" si="76"/>
        <v>June, 2018´</v>
      </c>
      <c r="D1408" s="3" t="s">
        <v>31</v>
      </c>
      <c r="E1408" s="11" t="s">
        <v>3319</v>
      </c>
      <c r="F1408" s="3" t="s">
        <v>56</v>
      </c>
      <c r="G1408" s="3" t="s">
        <v>185</v>
      </c>
      <c r="H1408" s="3" t="s">
        <v>122</v>
      </c>
      <c r="I1408" s="3" t="s">
        <v>45</v>
      </c>
      <c r="J1408" s="3" t="s">
        <v>34</v>
      </c>
      <c r="K1408" s="3" t="s">
        <v>187</v>
      </c>
      <c r="L1408" s="3" t="s">
        <v>1530</v>
      </c>
      <c r="M1408" s="4">
        <v>11550</v>
      </c>
      <c r="N1408" s="4">
        <v>11.55</v>
      </c>
      <c r="O1408" s="4">
        <v>69000</v>
      </c>
      <c r="P1408" t="s">
        <v>3245</v>
      </c>
      <c r="Q1408" t="s">
        <v>3244</v>
      </c>
      <c r="R1408" t="s">
        <v>3198</v>
      </c>
      <c r="S1408">
        <f t="shared" si="77"/>
        <v>5.9740259740259738</v>
      </c>
      <c r="T1408" t="s">
        <v>3297</v>
      </c>
      <c r="U1408" t="s">
        <v>3281</v>
      </c>
      <c r="V1408" t="s">
        <v>3198</v>
      </c>
    </row>
    <row r="1409" spans="1:22" ht="22" customHeight="1" x14ac:dyDescent="0.3">
      <c r="A1409" s="5">
        <v>43262</v>
      </c>
      <c r="B1409" s="16" t="str">
        <f t="shared" si="75"/>
        <v>June, 2018</v>
      </c>
      <c r="C1409" s="16" t="str">
        <f t="shared" si="76"/>
        <v>June, 2018´</v>
      </c>
      <c r="D1409" s="6" t="s">
        <v>31</v>
      </c>
      <c r="E1409" s="11" t="s">
        <v>3319</v>
      </c>
      <c r="F1409" s="6" t="s">
        <v>56</v>
      </c>
      <c r="G1409" s="6" t="s">
        <v>185</v>
      </c>
      <c r="H1409" s="6" t="s">
        <v>122</v>
      </c>
      <c r="I1409" s="6" t="s">
        <v>45</v>
      </c>
      <c r="J1409" s="6" t="s">
        <v>34</v>
      </c>
      <c r="K1409" s="6" t="s">
        <v>187</v>
      </c>
      <c r="L1409" s="6" t="s">
        <v>1530</v>
      </c>
      <c r="M1409" s="7">
        <v>23100</v>
      </c>
      <c r="N1409" s="7">
        <v>23.1</v>
      </c>
      <c r="O1409" s="7">
        <v>138000</v>
      </c>
      <c r="P1409" t="s">
        <v>3245</v>
      </c>
      <c r="Q1409" t="s">
        <v>3244</v>
      </c>
      <c r="R1409" t="s">
        <v>3198</v>
      </c>
      <c r="S1409">
        <f t="shared" si="77"/>
        <v>5.9740259740259738</v>
      </c>
      <c r="T1409" t="s">
        <v>3206</v>
      </c>
      <c r="U1409" t="s">
        <v>3231</v>
      </c>
      <c r="V1409" t="s">
        <v>3242</v>
      </c>
    </row>
    <row r="1410" spans="1:22" ht="22" customHeight="1" x14ac:dyDescent="0.3">
      <c r="A1410" s="2">
        <v>43262</v>
      </c>
      <c r="B1410" s="16" t="str">
        <f t="shared" si="75"/>
        <v>June, 2018</v>
      </c>
      <c r="C1410" s="16" t="str">
        <f t="shared" si="76"/>
        <v>June, 2018´</v>
      </c>
      <c r="D1410" s="3" t="s">
        <v>31</v>
      </c>
      <c r="E1410" s="11" t="s">
        <v>3319</v>
      </c>
      <c r="F1410" s="3" t="s">
        <v>56</v>
      </c>
      <c r="G1410" s="3" t="s">
        <v>1283</v>
      </c>
      <c r="H1410" s="3" t="s">
        <v>316</v>
      </c>
      <c r="I1410" s="3" t="s">
        <v>45</v>
      </c>
      <c r="J1410" s="3" t="s">
        <v>34</v>
      </c>
      <c r="K1410" s="3" t="s">
        <v>318</v>
      </c>
      <c r="L1410" s="3" t="s">
        <v>1629</v>
      </c>
      <c r="M1410" s="4">
        <v>241440</v>
      </c>
      <c r="N1410" s="4">
        <v>241.44</v>
      </c>
      <c r="O1410" s="4">
        <v>961000</v>
      </c>
      <c r="P1410" t="str">
        <f>IF(ISNUMBER(SEARCH("DIZONE",L1410)),"Diuron",IF(ISNUMBER(SEARCH("GLUFOSINATE",L1410)),"Glufosinate",IF(ISNUMBER(SEARCH("LAVA",L1410)),"Tebuthiuron",IF(ISNUMBER(SEARCH("CARTAP",L1410)),"Cartap Hydrochloride",IF(ISNUMBER(SEARCH("ZARTAN",L1410)),"Metsulfuron",IF(ISNUMBER(SEARCH("METSULFURON",L1410)),"Metsulfuron",IF(ISNUMBER(SEARCH("CHLORFLUAZURON",L1410)),"Chlorfluazuron",IF(ISNUMBER(SEARCH("OMITE",L1410)),"Propargite",IF(ISNUMBER(SEARCH("ORIS",L1410)),"Amicarbazone",IF(ISNUMBER(SEARCH("AMICARBAZONE",L1410)),"Amicarbazone",IF(ISNUMBER(SEARCH("2,4-D",L1410)),"2,4-Dichlorophenoxyacetic Acid",IF(ISNUMBER(SEARCH("GLYPHOSATE",L1410)),"Glyphosate",IF(ISNUMBER(SEARCH("FOMESAFEN",L1410)),"Fomesafen","FIX IT!")))))))))))))</f>
        <v>Glyphosate</v>
      </c>
      <c r="Q1410" t="s">
        <v>3218</v>
      </c>
      <c r="R1410" t="s">
        <v>3198</v>
      </c>
      <c r="S1410">
        <f t="shared" si="77"/>
        <v>3.9802849569251162</v>
      </c>
      <c r="T1410" t="s">
        <v>3304</v>
      </c>
      <c r="U1410" t="s">
        <v>3281</v>
      </c>
      <c r="V1410" t="s">
        <v>3198</v>
      </c>
    </row>
    <row r="1411" spans="1:22" ht="22" customHeight="1" x14ac:dyDescent="0.3">
      <c r="A1411" s="5">
        <v>43262</v>
      </c>
      <c r="B1411" s="16" t="str">
        <f t="shared" ref="B1411:B1474" si="78">TEXT(A1411, "MMMM, YYYY")</f>
        <v>June, 2018</v>
      </c>
      <c r="C1411" s="16" t="str">
        <f t="shared" ref="C1411:C1474" si="79">B1411&amp;"´"</f>
        <v>June, 2018´</v>
      </c>
      <c r="D1411" s="6" t="s">
        <v>31</v>
      </c>
      <c r="E1411" s="11" t="s">
        <v>3319</v>
      </c>
      <c r="F1411" s="6" t="s">
        <v>56</v>
      </c>
      <c r="G1411" s="6" t="s">
        <v>1389</v>
      </c>
      <c r="H1411" s="6" t="s">
        <v>82</v>
      </c>
      <c r="I1411" s="6" t="s">
        <v>45</v>
      </c>
      <c r="J1411" s="6" t="s">
        <v>34</v>
      </c>
      <c r="K1411" s="6" t="s">
        <v>84</v>
      </c>
      <c r="L1411" s="6" t="s">
        <v>1630</v>
      </c>
      <c r="M1411" s="7">
        <v>43563</v>
      </c>
      <c r="N1411" s="7">
        <v>43.56</v>
      </c>
      <c r="O1411" s="7">
        <v>146000</v>
      </c>
      <c r="P1411" t="str">
        <f>IF(ISNUMBER(SEARCH("BROWSER",L1411)),"Picloran",IF(ISNUMBER(SEARCH("NAVIGATOR",L1411)),"Picloran",IF(ISNUMBER(SEARCH("BIOZYME",L1411)),"Mineral Fertilizer",IF(ISNUMBER(SEARCH("K-FOL",L1411)),"Calcium Citrate",IF(ISNUMBER(SEARCH("FOLTRON",L1411)),"NPK Fertilizer",IF(ISNUMBER(SEARCH("CYHALOTHRI",L1411)),"Cyhalothrin",IF(ISNUMBER(SEARCH("ACEFATO",L1411)),"Acephate",IF(ISNUMBER(SEARCH("ACEPHATE",L1411)),"Acephate",IF(ISNUMBER(SEARCH("MICROTHIOL",L1411)),"Sulfur",IF(ISNUMBER(SEARCH("PROPICONAZOLE",L1411)),"Propiconazole",IF(ISNUMBER(SEARCH("METHOMYL",L1411)),"Methomyl",IF(ISNUMBER(SEARCH("IMIDACLOPRID",L1411)),"Imidacloprid",IF(ISNUMBER(SEARCH("ZONIC",L1411)),"Amicarbazone",IF(ISNUMBER(SEARCH("CRESCENDO",L1411)),"Triclopyr-Butyric",IF(ISNUMBER(SEARCH("IMAZETHAPYR",L1411)),"Imazethapyr",IF(ISNUMBER(SEARCH("TRICLOPYR",L1411)),"Triclopyr",IF(ISNUMBER(SEARCH("ISOPROPYLAMINE",L1411)),"Isopropylamine",IF(ISNUMBER(SEARCH("ABAMECTIM",L1411)),"Abamectin",IF(ISNUMBER(SEARCH("SPERTO",L1411)),"Bifenthrin","FIX IT!")))))))))))))))))))</f>
        <v>Isopropylamine</v>
      </c>
      <c r="Q1411" t="s">
        <v>3269</v>
      </c>
      <c r="R1411" t="s">
        <v>3216</v>
      </c>
      <c r="S1411">
        <f t="shared" ref="S1411:S1474" si="80">O1411/M1411</f>
        <v>3.3514679888896541</v>
      </c>
      <c r="T1411" t="s">
        <v>3203</v>
      </c>
      <c r="U1411" t="s">
        <v>3246</v>
      </c>
      <c r="V1411" t="s">
        <v>3198</v>
      </c>
    </row>
    <row r="1412" spans="1:22" ht="22" customHeight="1" x14ac:dyDescent="0.3">
      <c r="A1412" s="2">
        <v>43258</v>
      </c>
      <c r="B1412" s="16" t="str">
        <f t="shared" si="78"/>
        <v>June, 2018</v>
      </c>
      <c r="C1412" s="16" t="str">
        <f t="shared" si="79"/>
        <v>June, 2018´</v>
      </c>
      <c r="D1412" s="3" t="s">
        <v>31</v>
      </c>
      <c r="E1412" s="11" t="s">
        <v>3319</v>
      </c>
      <c r="F1412" s="3" t="s">
        <v>56</v>
      </c>
      <c r="G1412" s="3" t="s">
        <v>1379</v>
      </c>
      <c r="H1412" s="3" t="s">
        <v>122</v>
      </c>
      <c r="I1412" s="3" t="s">
        <v>45</v>
      </c>
      <c r="J1412" s="3" t="s">
        <v>34</v>
      </c>
      <c r="K1412" s="3" t="s">
        <v>187</v>
      </c>
      <c r="L1412" s="3" t="s">
        <v>1631</v>
      </c>
      <c r="M1412" s="4">
        <v>29400</v>
      </c>
      <c r="N1412" s="4">
        <v>29.4</v>
      </c>
      <c r="O1412" s="4">
        <v>176000</v>
      </c>
      <c r="P1412" t="str">
        <f>IF(ISNUMBER(SEARCH("DIZONE",L1412)),"Diuron",IF(ISNUMBER(SEARCH("GLUFOSINATE",L1412)),"Glufosinate",IF(ISNUMBER(SEARCH("LAVA",L1412)),"Tebuthiuron",IF(ISNUMBER(SEARCH("CARTAP",L1412)),"Cartap Hydrochloride",IF(ISNUMBER(SEARCH("ZARTAN",L1412)),"Metsulfuron",IF(ISNUMBER(SEARCH("METSULFURON",L1412)),"Metsulfuron",IF(ISNUMBER(SEARCH("CHLORFLUAZURON",L1412)),"Chlorfluazuron",IF(ISNUMBER(SEARCH("OMITE",L1412)),"Propargite",IF(ISNUMBER(SEARCH("ORIS",L1412)),"Amicarbazone",IF(ISNUMBER(SEARCH("AMICARBAZONE",L1412)),"Amicarbazone",IF(ISNUMBER(SEARCH("2,4-D",L1412)),"2,4-Dichlorophenoxyacetic Acid",IF(ISNUMBER(SEARCH("GLYPHOSATE",L1412)),"Glyphosate",IF(ISNUMBER(SEARCH("FOMESAFEN",L1412)),"Fomesafen","FIX IT!")))))))))))))</f>
        <v>Fomesafen</v>
      </c>
      <c r="Q1412" t="s">
        <v>3215</v>
      </c>
      <c r="R1412" t="s">
        <v>3198</v>
      </c>
      <c r="S1412">
        <f t="shared" si="80"/>
        <v>5.9863945578231297</v>
      </c>
      <c r="T1412" t="s">
        <v>3250</v>
      </c>
      <c r="U1412" t="s">
        <v>3248</v>
      </c>
      <c r="V1412" t="s">
        <v>3237</v>
      </c>
    </row>
    <row r="1413" spans="1:22" ht="22" customHeight="1" x14ac:dyDescent="0.3">
      <c r="A1413" s="5">
        <v>43255</v>
      </c>
      <c r="B1413" s="16" t="str">
        <f t="shared" si="78"/>
        <v>June, 2018</v>
      </c>
      <c r="C1413" s="16" t="str">
        <f t="shared" si="79"/>
        <v>June, 2018´</v>
      </c>
      <c r="D1413" s="6" t="s">
        <v>31</v>
      </c>
      <c r="E1413" s="11" t="s">
        <v>3319</v>
      </c>
      <c r="F1413" s="6" t="s">
        <v>56</v>
      </c>
      <c r="G1413" s="6" t="s">
        <v>385</v>
      </c>
      <c r="H1413" s="6" t="s">
        <v>122</v>
      </c>
      <c r="I1413" s="6" t="s">
        <v>45</v>
      </c>
      <c r="J1413" s="6" t="s">
        <v>34</v>
      </c>
      <c r="K1413" s="6" t="s">
        <v>388</v>
      </c>
      <c r="L1413" s="6" t="s">
        <v>1576</v>
      </c>
      <c r="M1413" s="7">
        <v>24120</v>
      </c>
      <c r="N1413" s="7">
        <v>24.12</v>
      </c>
      <c r="O1413" s="7">
        <v>1291000</v>
      </c>
      <c r="P1413" t="s">
        <v>3212</v>
      </c>
      <c r="Q1413" t="s">
        <v>3277</v>
      </c>
      <c r="R1413" t="s">
        <v>3198</v>
      </c>
      <c r="S1413">
        <f t="shared" si="80"/>
        <v>53.524046434494196</v>
      </c>
      <c r="T1413" t="s">
        <v>3250</v>
      </c>
      <c r="U1413" t="s">
        <v>3248</v>
      </c>
      <c r="V1413" t="s">
        <v>3237</v>
      </c>
    </row>
    <row r="1414" spans="1:22" ht="22" customHeight="1" x14ac:dyDescent="0.3">
      <c r="A1414" s="2">
        <v>43255</v>
      </c>
      <c r="B1414" s="16" t="str">
        <f t="shared" si="78"/>
        <v>June, 2018</v>
      </c>
      <c r="C1414" s="16" t="str">
        <f t="shared" si="79"/>
        <v>June, 2018´</v>
      </c>
      <c r="D1414" s="3" t="s">
        <v>31</v>
      </c>
      <c r="E1414" s="11" t="s">
        <v>3319</v>
      </c>
      <c r="F1414" s="3" t="s">
        <v>56</v>
      </c>
      <c r="G1414" s="3" t="s">
        <v>189</v>
      </c>
      <c r="H1414" s="3" t="s">
        <v>122</v>
      </c>
      <c r="I1414" s="3" t="s">
        <v>45</v>
      </c>
      <c r="J1414" s="3" t="s">
        <v>34</v>
      </c>
      <c r="K1414" s="3" t="s">
        <v>143</v>
      </c>
      <c r="L1414" s="3" t="s">
        <v>1175</v>
      </c>
      <c r="M1414" s="4">
        <v>21600</v>
      </c>
      <c r="N1414" s="4">
        <v>21.6</v>
      </c>
      <c r="O1414" s="4">
        <v>108000</v>
      </c>
      <c r="P1414" t="str">
        <f>IF(ISNUMBER(SEARCH("BROWSER",L1414)),"Picloran",IF(ISNUMBER(SEARCH("NAVIGATOR",L1414)),"Picloran",IF(ISNUMBER(SEARCH("BIOZYME",L1414)),"Mineral Fertilizer",IF(ISNUMBER(SEARCH("K-FOL",L1414)),"Calcium Citrate",IF(ISNUMBER(SEARCH("FOLTRON",L1414)),"NPK Fertilizer",IF(ISNUMBER(SEARCH("CYHALOTHRI",L1414)),"Cyhalothrin",IF(ISNUMBER(SEARCH("ACEFATO",L1414)),"Acephate",IF(ISNUMBER(SEARCH("ACEPHATE",L1414)),"Acephate",IF(ISNUMBER(SEARCH("MICROTHIOL",L1414)),"Sulfur",IF(ISNUMBER(SEARCH("PROPICONAZOLE",L1414)),"Propiconazole",IF(ISNUMBER(SEARCH("METHOMYL",L1414)),"Methomyl",IF(ISNUMBER(SEARCH("IMIDACLOPRID",L1414)),"Imidacloprid",IF(ISNUMBER(SEARCH("ZONIC",L1414)),"Amicarbazone",IF(ISNUMBER(SEARCH("CRESCENDO",L1414)),"Triclopyr-Butyric",IF(ISNUMBER(SEARCH("IMAZETHAPYR",L1414)),"Imazethapyr",IF(ISNUMBER(SEARCH("TRICLOPYR",L1414)),"Triclopyr",IF(ISNUMBER(SEARCH("ISOPROPYLAMINE",L1414)),"Isopropylamine",IF(ISNUMBER(SEARCH("ABAMECTIM",L1414)),"Abamectin",IF(ISNUMBER(SEARCH("SPERTO",L1414)),"Bifenthrin","FIX IT!")))))))))))))))))))</f>
        <v>Methomyl</v>
      </c>
      <c r="Q1414" t="s">
        <v>3215</v>
      </c>
      <c r="R1414" t="s">
        <v>3243</v>
      </c>
      <c r="S1414">
        <f t="shared" si="80"/>
        <v>5</v>
      </c>
      <c r="T1414" t="s">
        <v>3207</v>
      </c>
      <c r="U1414" t="s">
        <v>3235</v>
      </c>
      <c r="V1414" t="s">
        <v>3216</v>
      </c>
    </row>
    <row r="1415" spans="1:22" ht="22" customHeight="1" x14ac:dyDescent="0.3">
      <c r="A1415" s="5">
        <v>43252</v>
      </c>
      <c r="B1415" s="16" t="str">
        <f t="shared" si="78"/>
        <v>June, 2018</v>
      </c>
      <c r="C1415" s="16" t="str">
        <f t="shared" si="79"/>
        <v>June, 2018´</v>
      </c>
      <c r="D1415" s="6" t="s">
        <v>31</v>
      </c>
      <c r="E1415" s="11" t="s">
        <v>3319</v>
      </c>
      <c r="F1415" s="6" t="s">
        <v>56</v>
      </c>
      <c r="G1415" s="6" t="s">
        <v>1379</v>
      </c>
      <c r="H1415" s="6" t="s">
        <v>122</v>
      </c>
      <c r="I1415" s="6" t="s">
        <v>45</v>
      </c>
      <c r="J1415" s="6" t="s">
        <v>34</v>
      </c>
      <c r="K1415" s="6" t="s">
        <v>187</v>
      </c>
      <c r="L1415" s="6" t="s">
        <v>1632</v>
      </c>
      <c r="M1415" s="7">
        <v>29400</v>
      </c>
      <c r="N1415" s="7">
        <v>29.4</v>
      </c>
      <c r="O1415" s="7">
        <v>176000</v>
      </c>
      <c r="P1415" t="str">
        <f>IF(ISNUMBER(SEARCH("DIZONE",L1415)),"Diuron",IF(ISNUMBER(SEARCH("GLUFOSINATE",L1415)),"Glufosinate",IF(ISNUMBER(SEARCH("LAVA",L1415)),"Tebuthiuron",IF(ISNUMBER(SEARCH("CARTAP",L1415)),"Cartap Hydrochloride",IF(ISNUMBER(SEARCH("ZARTAN",L1415)),"Metsulfuron",IF(ISNUMBER(SEARCH("METSULFURON",L1415)),"Metsulfuron",IF(ISNUMBER(SEARCH("CHLORFLUAZURON",L1415)),"Chlorfluazuron",IF(ISNUMBER(SEARCH("OMITE",L1415)),"Propargite",IF(ISNUMBER(SEARCH("ORIS",L1415)),"Amicarbazone",IF(ISNUMBER(SEARCH("AMICARBAZONE",L1415)),"Amicarbazone",IF(ISNUMBER(SEARCH("2,4-D",L1415)),"2,4-Dichlorophenoxyacetic Acid",IF(ISNUMBER(SEARCH("GLYPHOSATE",L1415)),"Glyphosate",IF(ISNUMBER(SEARCH("FOMESAFEN",L1415)),"Fomesafen","FIX IT!")))))))))))))</f>
        <v>Fomesafen</v>
      </c>
      <c r="Q1415" t="s">
        <v>3215</v>
      </c>
      <c r="R1415" t="s">
        <v>3198</v>
      </c>
      <c r="S1415">
        <f t="shared" si="80"/>
        <v>5.9863945578231297</v>
      </c>
      <c r="T1415" t="s">
        <v>3250</v>
      </c>
      <c r="U1415" t="s">
        <v>3248</v>
      </c>
      <c r="V1415" t="s">
        <v>3237</v>
      </c>
    </row>
    <row r="1416" spans="1:22" ht="22" customHeight="1" x14ac:dyDescent="0.3">
      <c r="A1416" s="2">
        <v>43252</v>
      </c>
      <c r="B1416" s="16" t="str">
        <f t="shared" si="78"/>
        <v>June, 2018</v>
      </c>
      <c r="C1416" s="16" t="str">
        <f t="shared" si="79"/>
        <v>June, 2018´</v>
      </c>
      <c r="D1416" s="3" t="s">
        <v>31</v>
      </c>
      <c r="E1416" s="11" t="s">
        <v>3319</v>
      </c>
      <c r="F1416" s="3" t="s">
        <v>56</v>
      </c>
      <c r="G1416" s="3" t="s">
        <v>131</v>
      </c>
      <c r="H1416" s="3" t="s">
        <v>133</v>
      </c>
      <c r="I1416" s="3" t="s">
        <v>45</v>
      </c>
      <c r="J1416" s="3" t="s">
        <v>34</v>
      </c>
      <c r="K1416" s="3" t="s">
        <v>145</v>
      </c>
      <c r="L1416" s="3" t="s">
        <v>1633</v>
      </c>
      <c r="M1416" s="4">
        <v>28840</v>
      </c>
      <c r="N1416" s="4">
        <v>28.84</v>
      </c>
      <c r="O1416" s="4">
        <v>377000</v>
      </c>
      <c r="P1416" t="str">
        <f>IF(ISNUMBER(SEARCH("THIRAM",L1416)),"Thiram",IF(ISNUMBER(SEARCH("TEBUCONAZOLE",L1416)),"Tebuconazole",IF(ISNUMBER(SEARCH("DIMETHYLAMINE",L1416)),"Dimethylamine",IF(ISNUMBER(SEARCH("TRINCA",L1416)),"Cyhalothrin",IF(ISNUMBER(SEARCH("CYHALOT",L1416)),"Cyhalothrin",IF(ISNUMBER(SEARCH("PICLORAM",L1416)),"Picloran",IF(ISNUMBER(SEARCH("PROPARGITE",L1416)),"Propargite",IF(ISNUMBER(SEARCH("OMEGA",L1416)),"Fertilizer",IF(ISNUMBER(SEARCH("ARTYS",L1416)),"Dimethylamine",IF(ISNUMBER(SEARCH("ORTHOCIDE",L1416)),"Captan","FIX IT!"))))))))))</f>
        <v>Cyhalothrin</v>
      </c>
      <c r="Q1416" t="s">
        <v>3248</v>
      </c>
      <c r="R1416" t="s">
        <v>3237</v>
      </c>
      <c r="S1416">
        <f t="shared" si="80"/>
        <v>13.072122052704577</v>
      </c>
      <c r="T1416" t="s">
        <v>3206</v>
      </c>
      <c r="U1416" t="s">
        <v>3231</v>
      </c>
      <c r="V1416" t="s">
        <v>3242</v>
      </c>
    </row>
    <row r="1417" spans="1:22" ht="22" customHeight="1" x14ac:dyDescent="0.3">
      <c r="A1417" s="5">
        <v>43252</v>
      </c>
      <c r="B1417" s="16" t="str">
        <f t="shared" si="78"/>
        <v>June, 2018</v>
      </c>
      <c r="C1417" s="16" t="str">
        <f t="shared" si="79"/>
        <v>June, 2018´</v>
      </c>
      <c r="D1417" s="6" t="s">
        <v>31</v>
      </c>
      <c r="E1417" s="11" t="s">
        <v>3319</v>
      </c>
      <c r="F1417" s="6" t="s">
        <v>56</v>
      </c>
      <c r="G1417" s="6" t="s">
        <v>131</v>
      </c>
      <c r="H1417" s="6" t="s">
        <v>133</v>
      </c>
      <c r="I1417" s="6" t="s">
        <v>45</v>
      </c>
      <c r="J1417" s="6" t="s">
        <v>34</v>
      </c>
      <c r="K1417" s="6" t="s">
        <v>145</v>
      </c>
      <c r="L1417" s="6" t="s">
        <v>1633</v>
      </c>
      <c r="M1417" s="7">
        <v>28840</v>
      </c>
      <c r="N1417" s="7">
        <v>28.84</v>
      </c>
      <c r="O1417" s="7">
        <v>377000</v>
      </c>
      <c r="P1417" t="str">
        <f>IF(ISNUMBER(SEARCH("THIRAM",L1417)),"Thiram",IF(ISNUMBER(SEARCH("TEBUCONAZOLE",L1417)),"Tebuconazole",IF(ISNUMBER(SEARCH("DIMETHYLAMINE",L1417)),"Dimethylamine",IF(ISNUMBER(SEARCH("TRINCA",L1417)),"Cyhalothrin",IF(ISNUMBER(SEARCH("CYHALOT",L1417)),"Cyhalothrin",IF(ISNUMBER(SEARCH("PICLORAM",L1417)),"Picloran",IF(ISNUMBER(SEARCH("PROPARGITE",L1417)),"Propargite",IF(ISNUMBER(SEARCH("OMEGA",L1417)),"Fertilizer",IF(ISNUMBER(SEARCH("ARTYS",L1417)),"Dimethylamine",IF(ISNUMBER(SEARCH("ORTHOCIDE",L1417)),"Captan","FIX IT!"))))))))))</f>
        <v>Cyhalothrin</v>
      </c>
      <c r="Q1417" t="s">
        <v>3248</v>
      </c>
      <c r="R1417" t="s">
        <v>3237</v>
      </c>
      <c r="S1417">
        <f t="shared" si="80"/>
        <v>13.072122052704577</v>
      </c>
      <c r="T1417" t="s">
        <v>3206</v>
      </c>
      <c r="U1417" t="s">
        <v>3231</v>
      </c>
      <c r="V1417" t="s">
        <v>3242</v>
      </c>
    </row>
    <row r="1418" spans="1:22" ht="22" customHeight="1" x14ac:dyDescent="0.3">
      <c r="A1418" s="2">
        <v>43250</v>
      </c>
      <c r="B1418" s="16" t="str">
        <f t="shared" si="78"/>
        <v>May, 2018</v>
      </c>
      <c r="C1418" s="16" t="str">
        <f t="shared" si="79"/>
        <v>May, 2018´</v>
      </c>
      <c r="D1418" s="3" t="s">
        <v>31</v>
      </c>
      <c r="E1418" s="11" t="s">
        <v>3319</v>
      </c>
      <c r="F1418" s="3" t="s">
        <v>56</v>
      </c>
      <c r="G1418" s="3" t="s">
        <v>1283</v>
      </c>
      <c r="H1418" s="3" t="s">
        <v>316</v>
      </c>
      <c r="I1418" s="3" t="s">
        <v>45</v>
      </c>
      <c r="J1418" s="3" t="s">
        <v>34</v>
      </c>
      <c r="K1418" s="3" t="s">
        <v>318</v>
      </c>
      <c r="L1418" s="3" t="s">
        <v>1634</v>
      </c>
      <c r="M1418" s="4">
        <v>241440</v>
      </c>
      <c r="N1418" s="4">
        <v>241.44</v>
      </c>
      <c r="O1418" s="4">
        <v>957000</v>
      </c>
      <c r="P1418" t="str">
        <f>IF(ISNUMBER(SEARCH("DIZONE",L1418)),"Diuron",IF(ISNUMBER(SEARCH("GLUFOSINATE",L1418)),"Glufosinate",IF(ISNUMBER(SEARCH("LAVA",L1418)),"Tebuthiuron",IF(ISNUMBER(SEARCH("CARTAP",L1418)),"Cartap Hydrochloride",IF(ISNUMBER(SEARCH("ZARTAN",L1418)),"Metsulfuron",IF(ISNUMBER(SEARCH("METSULFURON",L1418)),"Metsulfuron",IF(ISNUMBER(SEARCH("CHLORFLUAZURON",L1418)),"Chlorfluazuron",IF(ISNUMBER(SEARCH("OMITE",L1418)),"Propargite",IF(ISNUMBER(SEARCH("ORIS",L1418)),"Amicarbazone",IF(ISNUMBER(SEARCH("AMICARBAZONE",L1418)),"Amicarbazone",IF(ISNUMBER(SEARCH("2,4-D",L1418)),"2,4-Dichlorophenoxyacetic Acid",IF(ISNUMBER(SEARCH("GLYPHOSATE",L1418)),"Glyphosate",IF(ISNUMBER(SEARCH("FOMESAFEN",L1418)),"Fomesafen","FIX IT!")))))))))))))</f>
        <v>Glyphosate</v>
      </c>
      <c r="Q1418" t="s">
        <v>3218</v>
      </c>
      <c r="R1418" t="s">
        <v>3198</v>
      </c>
      <c r="S1418">
        <f t="shared" si="80"/>
        <v>3.963717693836978</v>
      </c>
      <c r="T1418" t="s">
        <v>3206</v>
      </c>
      <c r="U1418" t="s">
        <v>3231</v>
      </c>
      <c r="V1418" t="s">
        <v>3242</v>
      </c>
    </row>
    <row r="1419" spans="1:22" ht="22" customHeight="1" x14ac:dyDescent="0.3">
      <c r="A1419" s="5">
        <v>43250</v>
      </c>
      <c r="B1419" s="16" t="str">
        <f t="shared" si="78"/>
        <v>May, 2018</v>
      </c>
      <c r="C1419" s="16" t="str">
        <f t="shared" si="79"/>
        <v>May, 2018´</v>
      </c>
      <c r="D1419" s="6" t="s">
        <v>31</v>
      </c>
      <c r="E1419" s="11" t="s">
        <v>3319</v>
      </c>
      <c r="F1419" s="6" t="s">
        <v>56</v>
      </c>
      <c r="G1419" s="6" t="s">
        <v>1386</v>
      </c>
      <c r="H1419" s="6" t="s">
        <v>82</v>
      </c>
      <c r="I1419" s="6" t="s">
        <v>45</v>
      </c>
      <c r="J1419" s="6" t="s">
        <v>34</v>
      </c>
      <c r="K1419" s="6" t="s">
        <v>84</v>
      </c>
      <c r="L1419" s="6" t="s">
        <v>1635</v>
      </c>
      <c r="M1419" s="7">
        <v>86982</v>
      </c>
      <c r="N1419" s="7">
        <v>86.98</v>
      </c>
      <c r="O1419" s="7">
        <v>309000</v>
      </c>
      <c r="P1419" t="str">
        <f>IF(ISNUMBER(SEARCH("BROWSER",L1419)),"Picloran",IF(ISNUMBER(SEARCH("NAVIGATOR",L1419)),"Picloran",IF(ISNUMBER(SEARCH("BIOZYME",L1419)),"Mineral Fertilizer",IF(ISNUMBER(SEARCH("K-FOL",L1419)),"Calcium Citrate",IF(ISNUMBER(SEARCH("FOLTRON",L1419)),"NPK Fertilizer",IF(ISNUMBER(SEARCH("CYHALOTHRI",L1419)),"Cyhalothrin",IF(ISNUMBER(SEARCH("ACEFATO",L1419)),"Acephate",IF(ISNUMBER(SEARCH("ACEPHATE",L1419)),"Acephate",IF(ISNUMBER(SEARCH("MICROTHIOL",L1419)),"Sulfur",IF(ISNUMBER(SEARCH("PROPICONAZOLE",L1419)),"Propiconazole",IF(ISNUMBER(SEARCH("METHOMYL",L1419)),"Methomyl",IF(ISNUMBER(SEARCH("IMIDACLOPRID",L1419)),"Imidacloprid",IF(ISNUMBER(SEARCH("ZONIC",L1419)),"Amicarbazone",IF(ISNUMBER(SEARCH("CRESCENDO",L1419)),"Triclopyr-Butyric",IF(ISNUMBER(SEARCH("IMAZETHAPYR",L1419)),"Imazethapyr",IF(ISNUMBER(SEARCH("TRICLOPYR",L1419)),"Triclopyr",IF(ISNUMBER(SEARCH("ISOPROPYLAMINE",L1419)),"Isopropylamine",IF(ISNUMBER(SEARCH("ABAMECTIM",L1419)),"Abamectin",IF(ISNUMBER(SEARCH("SPERTO",L1419)),"Bifenthrin","FIX IT!")))))))))))))))))))</f>
        <v>Isopropylamine</v>
      </c>
      <c r="Q1419" t="s">
        <v>3269</v>
      </c>
      <c r="R1419" t="s">
        <v>3216</v>
      </c>
      <c r="S1419">
        <f t="shared" si="80"/>
        <v>3.5524591294750638</v>
      </c>
      <c r="T1419" t="s">
        <v>3206</v>
      </c>
      <c r="U1419" t="s">
        <v>3231</v>
      </c>
      <c r="V1419" t="s">
        <v>3242</v>
      </c>
    </row>
    <row r="1420" spans="1:22" ht="22" customHeight="1" x14ac:dyDescent="0.3">
      <c r="A1420" s="2">
        <v>43250</v>
      </c>
      <c r="B1420" s="16" t="str">
        <f t="shared" si="78"/>
        <v>May, 2018</v>
      </c>
      <c r="C1420" s="16" t="str">
        <f t="shared" si="79"/>
        <v>May, 2018´</v>
      </c>
      <c r="D1420" s="3" t="s">
        <v>31</v>
      </c>
      <c r="E1420" s="11" t="s">
        <v>3319</v>
      </c>
      <c r="F1420" s="3" t="s">
        <v>56</v>
      </c>
      <c r="G1420" s="3" t="s">
        <v>385</v>
      </c>
      <c r="H1420" s="3" t="s">
        <v>122</v>
      </c>
      <c r="I1420" s="3" t="s">
        <v>45</v>
      </c>
      <c r="J1420" s="3" t="s">
        <v>34</v>
      </c>
      <c r="K1420" s="3" t="s">
        <v>1636</v>
      </c>
      <c r="L1420" s="3" t="s">
        <v>1637</v>
      </c>
      <c r="M1420" s="4">
        <v>24120</v>
      </c>
      <c r="N1420" s="4">
        <v>24.12</v>
      </c>
      <c r="O1420" s="4">
        <v>219000</v>
      </c>
      <c r="P1420" t="s">
        <v>3212</v>
      </c>
      <c r="Q1420" t="s">
        <v>3277</v>
      </c>
      <c r="R1420" t="s">
        <v>3198</v>
      </c>
      <c r="S1420">
        <f t="shared" si="80"/>
        <v>9.0796019900497509</v>
      </c>
      <c r="T1420" t="s">
        <v>3259</v>
      </c>
      <c r="U1420" t="s">
        <v>3230</v>
      </c>
      <c r="V1420" t="s">
        <v>3225</v>
      </c>
    </row>
    <row r="1421" spans="1:22" ht="22" customHeight="1" x14ac:dyDescent="0.3">
      <c r="A1421" s="5">
        <v>43250</v>
      </c>
      <c r="B1421" s="16" t="str">
        <f t="shared" si="78"/>
        <v>May, 2018</v>
      </c>
      <c r="C1421" s="16" t="str">
        <f t="shared" si="79"/>
        <v>May, 2018´</v>
      </c>
      <c r="D1421" s="6" t="s">
        <v>31</v>
      </c>
      <c r="E1421" s="11" t="s">
        <v>3319</v>
      </c>
      <c r="F1421" s="6" t="s">
        <v>56</v>
      </c>
      <c r="G1421" s="6" t="s">
        <v>1389</v>
      </c>
      <c r="H1421" s="6" t="s">
        <v>82</v>
      </c>
      <c r="I1421" s="6" t="s">
        <v>45</v>
      </c>
      <c r="J1421" s="6" t="s">
        <v>34</v>
      </c>
      <c r="K1421" s="6" t="s">
        <v>84</v>
      </c>
      <c r="L1421" s="6" t="s">
        <v>1638</v>
      </c>
      <c r="M1421" s="7">
        <v>86801</v>
      </c>
      <c r="N1421" s="7">
        <v>86.8</v>
      </c>
      <c r="O1421" s="7">
        <v>308000</v>
      </c>
      <c r="P1421" t="str">
        <f>IF(ISNUMBER(SEARCH("BROWSER",L1421)),"Picloran",IF(ISNUMBER(SEARCH("NAVIGATOR",L1421)),"Picloran",IF(ISNUMBER(SEARCH("BIOZYME",L1421)),"Mineral Fertilizer",IF(ISNUMBER(SEARCH("K-FOL",L1421)),"Calcium Citrate",IF(ISNUMBER(SEARCH("FOLTRON",L1421)),"NPK Fertilizer",IF(ISNUMBER(SEARCH("CYHALOTHRI",L1421)),"Cyhalothrin",IF(ISNUMBER(SEARCH("ACEFATO",L1421)),"Acephate",IF(ISNUMBER(SEARCH("ACEPHATE",L1421)),"Acephate",IF(ISNUMBER(SEARCH("MICROTHIOL",L1421)),"Sulfur",IF(ISNUMBER(SEARCH("PROPICONAZOLE",L1421)),"Propiconazole",IF(ISNUMBER(SEARCH("METHOMYL",L1421)),"Methomyl",IF(ISNUMBER(SEARCH("IMIDACLOPRID",L1421)),"Imidacloprid",IF(ISNUMBER(SEARCH("ZONIC",L1421)),"Amicarbazone",IF(ISNUMBER(SEARCH("CRESCENDO",L1421)),"Triclopyr-Butyric",IF(ISNUMBER(SEARCH("IMAZETHAPYR",L1421)),"Imazethapyr",IF(ISNUMBER(SEARCH("TRICLOPYR",L1421)),"Triclopyr",IF(ISNUMBER(SEARCH("ISOPROPYLAMINE",L1421)),"Isopropylamine",IF(ISNUMBER(SEARCH("ABAMECTIM",L1421)),"Abamectin",IF(ISNUMBER(SEARCH("SPERTO",L1421)),"Bifenthrin","FIX IT!")))))))))))))))))))</f>
        <v>Isopropylamine</v>
      </c>
      <c r="Q1421" t="s">
        <v>3269</v>
      </c>
      <c r="R1421" t="s">
        <v>3216</v>
      </c>
      <c r="S1421">
        <f t="shared" si="80"/>
        <v>3.5483462172094793</v>
      </c>
      <c r="T1421" t="s">
        <v>3207</v>
      </c>
      <c r="U1421" t="s">
        <v>3235</v>
      </c>
      <c r="V1421" t="s">
        <v>3216</v>
      </c>
    </row>
    <row r="1422" spans="1:22" ht="22" customHeight="1" x14ac:dyDescent="0.3">
      <c r="A1422" s="2">
        <v>43250</v>
      </c>
      <c r="B1422" s="16" t="str">
        <f t="shared" si="78"/>
        <v>May, 2018</v>
      </c>
      <c r="C1422" s="16" t="str">
        <f t="shared" si="79"/>
        <v>May, 2018´</v>
      </c>
      <c r="D1422" s="3" t="s">
        <v>31</v>
      </c>
      <c r="E1422" s="11" t="s">
        <v>3319</v>
      </c>
      <c r="F1422" s="3" t="s">
        <v>56</v>
      </c>
      <c r="G1422" s="3" t="s">
        <v>1386</v>
      </c>
      <c r="H1422" s="3" t="s">
        <v>82</v>
      </c>
      <c r="I1422" s="3" t="s">
        <v>45</v>
      </c>
      <c r="J1422" s="3" t="s">
        <v>34</v>
      </c>
      <c r="K1422" s="3" t="s">
        <v>84</v>
      </c>
      <c r="L1422" s="3" t="s">
        <v>1639</v>
      </c>
      <c r="M1422" s="4">
        <v>101424</v>
      </c>
      <c r="N1422" s="4">
        <v>101.42</v>
      </c>
      <c r="O1422" s="4">
        <v>360000</v>
      </c>
      <c r="P1422" t="str">
        <f>IF(ISNUMBER(SEARCH("BROWSER",L1422)),"Picloran",IF(ISNUMBER(SEARCH("NAVIGATOR",L1422)),"Picloran",IF(ISNUMBER(SEARCH("BIOZYME",L1422)),"Mineral Fertilizer",IF(ISNUMBER(SEARCH("K-FOL",L1422)),"Calcium Citrate",IF(ISNUMBER(SEARCH("FOLTRON",L1422)),"NPK Fertilizer",IF(ISNUMBER(SEARCH("CYHALOTHRI",L1422)),"Cyhalothrin",IF(ISNUMBER(SEARCH("ACEFATO",L1422)),"Acephate",IF(ISNUMBER(SEARCH("ACEPHATE",L1422)),"Acephate",IF(ISNUMBER(SEARCH("MICROTHIOL",L1422)),"Sulfur",IF(ISNUMBER(SEARCH("PROPICONAZOLE",L1422)),"Propiconazole",IF(ISNUMBER(SEARCH("METHOMYL",L1422)),"Methomyl",IF(ISNUMBER(SEARCH("IMIDACLOPRID",L1422)),"Imidacloprid",IF(ISNUMBER(SEARCH("ZONIC",L1422)),"Amicarbazone",IF(ISNUMBER(SEARCH("CRESCENDO",L1422)),"Triclopyr-Butyric",IF(ISNUMBER(SEARCH("IMAZETHAPYR",L1422)),"Imazethapyr",IF(ISNUMBER(SEARCH("TRICLOPYR",L1422)),"Triclopyr",IF(ISNUMBER(SEARCH("ISOPROPYLAMINE",L1422)),"Isopropylamine",IF(ISNUMBER(SEARCH("ABAMECTIM",L1422)),"Abamectin",IF(ISNUMBER(SEARCH("SPERTO",L1422)),"Bifenthrin","FIX IT!")))))))))))))))))))</f>
        <v>Isopropylamine</v>
      </c>
      <c r="Q1422" t="s">
        <v>3269</v>
      </c>
      <c r="R1422" t="s">
        <v>3216</v>
      </c>
      <c r="S1422">
        <f t="shared" si="80"/>
        <v>3.549455750118315</v>
      </c>
      <c r="T1422" t="s">
        <v>3207</v>
      </c>
      <c r="U1422" t="s">
        <v>3235</v>
      </c>
      <c r="V1422" t="s">
        <v>3216</v>
      </c>
    </row>
    <row r="1423" spans="1:22" ht="22" customHeight="1" x14ac:dyDescent="0.3">
      <c r="A1423" s="5">
        <v>43250</v>
      </c>
      <c r="B1423" s="16" t="str">
        <f t="shared" si="78"/>
        <v>May, 2018</v>
      </c>
      <c r="C1423" s="16" t="str">
        <f t="shared" si="79"/>
        <v>May, 2018´</v>
      </c>
      <c r="D1423" s="6" t="s">
        <v>31</v>
      </c>
      <c r="E1423" s="11" t="s">
        <v>3319</v>
      </c>
      <c r="F1423" s="6" t="s">
        <v>56</v>
      </c>
      <c r="G1423" s="6" t="s">
        <v>230</v>
      </c>
      <c r="H1423" s="6" t="s">
        <v>133</v>
      </c>
      <c r="I1423" s="6" t="s">
        <v>45</v>
      </c>
      <c r="J1423" s="6" t="s">
        <v>34</v>
      </c>
      <c r="K1423" s="6" t="s">
        <v>234</v>
      </c>
      <c r="L1423" s="6" t="s">
        <v>1640</v>
      </c>
      <c r="M1423" s="7">
        <v>34000</v>
      </c>
      <c r="N1423" s="7">
        <v>34</v>
      </c>
      <c r="O1423" s="7">
        <v>38100</v>
      </c>
      <c r="P1423" t="s">
        <v>3273</v>
      </c>
      <c r="Q1423" t="s">
        <v>3274</v>
      </c>
      <c r="R1423" t="s">
        <v>3275</v>
      </c>
      <c r="S1423">
        <f t="shared" si="80"/>
        <v>1.1205882352941177</v>
      </c>
      <c r="T1423" t="s">
        <v>3205</v>
      </c>
      <c r="U1423" t="s">
        <v>3238</v>
      </c>
      <c r="V1423" t="s">
        <v>3225</v>
      </c>
    </row>
    <row r="1424" spans="1:22" ht="22" customHeight="1" x14ac:dyDescent="0.3">
      <c r="A1424" s="2">
        <v>43244</v>
      </c>
      <c r="B1424" s="16" t="str">
        <f t="shared" si="78"/>
        <v>May, 2018</v>
      </c>
      <c r="C1424" s="16" t="str">
        <f t="shared" si="79"/>
        <v>May, 2018´</v>
      </c>
      <c r="D1424" s="3" t="s">
        <v>31</v>
      </c>
      <c r="E1424" s="11" t="s">
        <v>3319</v>
      </c>
      <c r="F1424" s="3" t="s">
        <v>56</v>
      </c>
      <c r="G1424" s="3" t="s">
        <v>1389</v>
      </c>
      <c r="H1424" s="3" t="s">
        <v>82</v>
      </c>
      <c r="I1424" s="3" t="s">
        <v>45</v>
      </c>
      <c r="J1424" s="3" t="s">
        <v>34</v>
      </c>
      <c r="K1424" s="3" t="s">
        <v>84</v>
      </c>
      <c r="L1424" s="3" t="s">
        <v>1641</v>
      </c>
      <c r="M1424" s="4">
        <v>101469</v>
      </c>
      <c r="N1424" s="4">
        <v>101.47</v>
      </c>
      <c r="O1424" s="4">
        <v>360000</v>
      </c>
      <c r="P1424" t="str">
        <f>IF(ISNUMBER(SEARCH("BROWSER",L1424)),"Picloran",IF(ISNUMBER(SEARCH("NAVIGATOR",L1424)),"Picloran",IF(ISNUMBER(SEARCH("BIOZYME",L1424)),"Mineral Fertilizer",IF(ISNUMBER(SEARCH("K-FOL",L1424)),"Calcium Citrate",IF(ISNUMBER(SEARCH("FOLTRON",L1424)),"NPK Fertilizer",IF(ISNUMBER(SEARCH("CYHALOTHRI",L1424)),"Cyhalothrin",IF(ISNUMBER(SEARCH("ACEFATO",L1424)),"Acephate",IF(ISNUMBER(SEARCH("ACEPHATE",L1424)),"Acephate",IF(ISNUMBER(SEARCH("MICROTHIOL",L1424)),"Sulfur",IF(ISNUMBER(SEARCH("PROPICONAZOLE",L1424)),"Propiconazole",IF(ISNUMBER(SEARCH("METHOMYL",L1424)),"Methomyl",IF(ISNUMBER(SEARCH("IMIDACLOPRID",L1424)),"Imidacloprid",IF(ISNUMBER(SEARCH("ZONIC",L1424)),"Amicarbazone",IF(ISNUMBER(SEARCH("CRESCENDO",L1424)),"Triclopyr-Butyric",IF(ISNUMBER(SEARCH("IMAZETHAPYR",L1424)),"Imazethapyr",IF(ISNUMBER(SEARCH("TRICLOPYR",L1424)),"Triclopyr",IF(ISNUMBER(SEARCH("ISOPROPYLAMINE",L1424)),"Isopropylamine",IF(ISNUMBER(SEARCH("ABAMECTIM",L1424)),"Abamectin",IF(ISNUMBER(SEARCH("SPERTO",L1424)),"Bifenthrin","FIX IT!")))))))))))))))))))</f>
        <v>Isopropylamine</v>
      </c>
      <c r="Q1424" t="s">
        <v>3269</v>
      </c>
      <c r="R1424" t="s">
        <v>3216</v>
      </c>
      <c r="S1424">
        <f t="shared" si="80"/>
        <v>3.5478816190166453</v>
      </c>
      <c r="T1424" t="s">
        <v>3259</v>
      </c>
      <c r="U1424" t="s">
        <v>3230</v>
      </c>
      <c r="V1424" t="s">
        <v>3225</v>
      </c>
    </row>
    <row r="1425" spans="1:22" ht="22" customHeight="1" x14ac:dyDescent="0.3">
      <c r="A1425" s="5">
        <v>43241</v>
      </c>
      <c r="B1425" s="16" t="str">
        <f t="shared" si="78"/>
        <v>May, 2018</v>
      </c>
      <c r="C1425" s="16" t="str">
        <f t="shared" si="79"/>
        <v>May, 2018´</v>
      </c>
      <c r="D1425" s="6" t="s">
        <v>31</v>
      </c>
      <c r="E1425" s="11" t="s">
        <v>3319</v>
      </c>
      <c r="F1425" s="6" t="s">
        <v>56</v>
      </c>
      <c r="G1425" s="6" t="s">
        <v>185</v>
      </c>
      <c r="H1425" s="6" t="s">
        <v>122</v>
      </c>
      <c r="I1425" s="6" t="s">
        <v>45</v>
      </c>
      <c r="J1425" s="6" t="s">
        <v>34</v>
      </c>
      <c r="K1425" s="6" t="s">
        <v>187</v>
      </c>
      <c r="L1425" s="6" t="s">
        <v>1530</v>
      </c>
      <c r="M1425" s="7">
        <v>23100</v>
      </c>
      <c r="N1425" s="7">
        <v>23.1</v>
      </c>
      <c r="O1425" s="7">
        <v>141000</v>
      </c>
      <c r="P1425" t="s">
        <v>3245</v>
      </c>
      <c r="Q1425" t="s">
        <v>3244</v>
      </c>
      <c r="R1425" t="s">
        <v>3198</v>
      </c>
      <c r="S1425">
        <f t="shared" si="80"/>
        <v>6.1038961038961039</v>
      </c>
      <c r="T1425" t="s">
        <v>3297</v>
      </c>
      <c r="U1425" t="s">
        <v>3281</v>
      </c>
      <c r="V1425" t="s">
        <v>3198</v>
      </c>
    </row>
    <row r="1426" spans="1:22" ht="22" customHeight="1" x14ac:dyDescent="0.3">
      <c r="A1426" s="2">
        <v>43241</v>
      </c>
      <c r="B1426" s="16" t="str">
        <f t="shared" si="78"/>
        <v>May, 2018</v>
      </c>
      <c r="C1426" s="16" t="str">
        <f t="shared" si="79"/>
        <v>May, 2018´</v>
      </c>
      <c r="D1426" s="3" t="s">
        <v>31</v>
      </c>
      <c r="E1426" s="11" t="s">
        <v>3319</v>
      </c>
      <c r="F1426" s="3" t="s">
        <v>56</v>
      </c>
      <c r="G1426" s="3" t="s">
        <v>185</v>
      </c>
      <c r="H1426" s="3" t="s">
        <v>122</v>
      </c>
      <c r="I1426" s="3" t="s">
        <v>45</v>
      </c>
      <c r="J1426" s="3" t="s">
        <v>34</v>
      </c>
      <c r="K1426" s="3" t="s">
        <v>187</v>
      </c>
      <c r="L1426" s="3" t="s">
        <v>1530</v>
      </c>
      <c r="M1426" s="4">
        <v>17010</v>
      </c>
      <c r="N1426" s="4">
        <v>17.010000000000002</v>
      </c>
      <c r="O1426" s="4">
        <v>104000</v>
      </c>
      <c r="P1426" t="s">
        <v>3245</v>
      </c>
      <c r="Q1426" t="s">
        <v>3244</v>
      </c>
      <c r="R1426" t="s">
        <v>3198</v>
      </c>
      <c r="S1426">
        <f t="shared" si="80"/>
        <v>6.1140505584950029</v>
      </c>
      <c r="T1426" t="s">
        <v>3226</v>
      </c>
      <c r="U1426" t="s">
        <v>3261</v>
      </c>
      <c r="V1426" t="s">
        <v>3243</v>
      </c>
    </row>
    <row r="1427" spans="1:22" ht="22" customHeight="1" x14ac:dyDescent="0.3">
      <c r="A1427" s="5">
        <v>43241</v>
      </c>
      <c r="B1427" s="16" t="str">
        <f t="shared" si="78"/>
        <v>May, 2018</v>
      </c>
      <c r="C1427" s="16" t="str">
        <f t="shared" si="79"/>
        <v>May, 2018´</v>
      </c>
      <c r="D1427" s="6" t="s">
        <v>31</v>
      </c>
      <c r="E1427" s="11" t="s">
        <v>3319</v>
      </c>
      <c r="F1427" s="6" t="s">
        <v>56</v>
      </c>
      <c r="G1427" s="6" t="s">
        <v>800</v>
      </c>
      <c r="H1427" s="6" t="s">
        <v>152</v>
      </c>
      <c r="I1427" s="6" t="s">
        <v>45</v>
      </c>
      <c r="J1427" s="6" t="s">
        <v>34</v>
      </c>
      <c r="K1427" s="6" t="s">
        <v>154</v>
      </c>
      <c r="L1427" s="6" t="s">
        <v>1642</v>
      </c>
      <c r="M1427" s="7">
        <v>13660</v>
      </c>
      <c r="N1427" s="7">
        <v>13.66</v>
      </c>
      <c r="O1427" s="7">
        <v>234000</v>
      </c>
      <c r="P1427" t="s">
        <v>3210</v>
      </c>
      <c r="Q1427" t="s">
        <v>3267</v>
      </c>
      <c r="R1427" t="s">
        <v>3237</v>
      </c>
      <c r="S1427">
        <f t="shared" si="80"/>
        <v>17.130307467057101</v>
      </c>
      <c r="T1427" t="s">
        <v>3259</v>
      </c>
      <c r="U1427" t="s">
        <v>3230</v>
      </c>
      <c r="V1427" t="s">
        <v>3225</v>
      </c>
    </row>
    <row r="1428" spans="1:22" ht="22" customHeight="1" x14ac:dyDescent="0.3">
      <c r="A1428" s="2">
        <v>43241</v>
      </c>
      <c r="B1428" s="16" t="str">
        <f t="shared" si="78"/>
        <v>May, 2018</v>
      </c>
      <c r="C1428" s="16" t="str">
        <f t="shared" si="79"/>
        <v>May, 2018´</v>
      </c>
      <c r="D1428" s="3" t="s">
        <v>31</v>
      </c>
      <c r="E1428" s="11" t="s">
        <v>3319</v>
      </c>
      <c r="F1428" s="3" t="s">
        <v>56</v>
      </c>
      <c r="G1428" s="3" t="s">
        <v>385</v>
      </c>
      <c r="H1428" s="3" t="s">
        <v>122</v>
      </c>
      <c r="I1428" s="3" t="s">
        <v>45</v>
      </c>
      <c r="J1428" s="3" t="s">
        <v>34</v>
      </c>
      <c r="K1428" s="3" t="s">
        <v>207</v>
      </c>
      <c r="L1428" s="3" t="s">
        <v>1643</v>
      </c>
      <c r="M1428" s="4">
        <v>40240</v>
      </c>
      <c r="N1428" s="4">
        <v>40.24</v>
      </c>
      <c r="O1428" s="4">
        <v>160000</v>
      </c>
      <c r="P1428" t="s">
        <v>3209</v>
      </c>
      <c r="Q1428" t="s">
        <v>3215</v>
      </c>
      <c r="R1428" t="s">
        <v>3198</v>
      </c>
      <c r="S1428">
        <f t="shared" si="80"/>
        <v>3.9761431411530817</v>
      </c>
      <c r="T1428" t="s">
        <v>3203</v>
      </c>
      <c r="U1428" t="s">
        <v>3246</v>
      </c>
      <c r="V1428" t="s">
        <v>3198</v>
      </c>
    </row>
    <row r="1429" spans="1:22" ht="22" customHeight="1" x14ac:dyDescent="0.3">
      <c r="A1429" s="2">
        <v>43240</v>
      </c>
      <c r="B1429" s="16" t="str">
        <f t="shared" si="78"/>
        <v>May, 2018</v>
      </c>
      <c r="C1429" s="16" t="str">
        <f t="shared" si="79"/>
        <v>May, 2018´</v>
      </c>
      <c r="D1429" s="3" t="s">
        <v>31</v>
      </c>
      <c r="E1429" s="11" t="s">
        <v>3319</v>
      </c>
      <c r="F1429" s="3" t="s">
        <v>56</v>
      </c>
      <c r="G1429" s="3" t="s">
        <v>1492</v>
      </c>
      <c r="H1429" s="3" t="s">
        <v>122</v>
      </c>
      <c r="I1429" s="3" t="s">
        <v>45</v>
      </c>
      <c r="J1429" s="3" t="s">
        <v>34</v>
      </c>
      <c r="K1429" s="3" t="s">
        <v>143</v>
      </c>
      <c r="L1429" s="3" t="s">
        <v>1645</v>
      </c>
      <c r="M1429" s="4">
        <v>21200</v>
      </c>
      <c r="N1429" s="4">
        <v>21.2</v>
      </c>
      <c r="O1429" s="4">
        <v>110000</v>
      </c>
      <c r="P1429" t="str">
        <f>IF(ISNUMBER(SEARCH("BROWSER",L1429)),"Picloran",IF(ISNUMBER(SEARCH("NAVIGATOR",L1429)),"Picloran",IF(ISNUMBER(SEARCH("BIOZYME",L1429)),"Mineral Fertilizer",IF(ISNUMBER(SEARCH("K-FOL",L1429)),"Calcium Citrate",IF(ISNUMBER(SEARCH("FOLTRON",L1429)),"NPK Fertilizer",IF(ISNUMBER(SEARCH("CYHALOTHRI",L1429)),"Cyhalothrin",IF(ISNUMBER(SEARCH("ACEFATO",L1429)),"Acephate",IF(ISNUMBER(SEARCH("ACEPHATE",L1429)),"Acephate",IF(ISNUMBER(SEARCH("MICROTHIOL",L1429)),"Sulfur",IF(ISNUMBER(SEARCH("PROPICONAZOLE",L1429)),"Propiconazole",IF(ISNUMBER(SEARCH("METHOMYL",L1429)),"Methomyl",IF(ISNUMBER(SEARCH("IMIDACLOPRID",L1429)),"Imidacloprid",IF(ISNUMBER(SEARCH("ZONIC",L1429)),"Amicarbazone",IF(ISNUMBER(SEARCH("CRESCENDO",L1429)),"Triclopyr-Butyric",IF(ISNUMBER(SEARCH("IMAZETHAPYR",L1429)),"Imazethapyr",IF(ISNUMBER(SEARCH("TRICLOPYR",L1429)),"Triclopyr",IF(ISNUMBER(SEARCH("ISOPROPYLAMINE",L1429)),"Isopropylamine",IF(ISNUMBER(SEARCH("ABAMECTIM",L1429)),"Abamectin",IF(ISNUMBER(SEARCH("SPERTO",L1429)),"Bifenthrin","FIX IT!")))))))))))))))))))</f>
        <v>Methomyl</v>
      </c>
      <c r="Q1429" t="s">
        <v>3215</v>
      </c>
      <c r="R1429" t="s">
        <v>3243</v>
      </c>
      <c r="S1429">
        <f t="shared" si="80"/>
        <v>5.1886792452830193</v>
      </c>
      <c r="T1429" t="s">
        <v>3206</v>
      </c>
      <c r="U1429" t="s">
        <v>3231</v>
      </c>
      <c r="V1429" t="s">
        <v>3242</v>
      </c>
    </row>
    <row r="1430" spans="1:22" ht="22" customHeight="1" x14ac:dyDescent="0.3">
      <c r="A1430" s="5">
        <v>43239</v>
      </c>
      <c r="B1430" s="16" t="str">
        <f t="shared" si="78"/>
        <v>May, 2018</v>
      </c>
      <c r="C1430" s="16" t="str">
        <f t="shared" si="79"/>
        <v>May, 2018´</v>
      </c>
      <c r="D1430" s="6" t="s">
        <v>107</v>
      </c>
      <c r="E1430" s="11" t="s">
        <v>3319</v>
      </c>
      <c r="F1430" s="6" t="s">
        <v>56</v>
      </c>
      <c r="G1430" s="6" t="s">
        <v>108</v>
      </c>
      <c r="H1430" s="6" t="s">
        <v>133</v>
      </c>
      <c r="I1430" s="6" t="s">
        <v>45</v>
      </c>
      <c r="J1430" s="6" t="s">
        <v>34</v>
      </c>
      <c r="K1430" s="6" t="s">
        <v>145</v>
      </c>
      <c r="L1430" s="6" t="s">
        <v>1646</v>
      </c>
      <c r="M1430" s="7">
        <v>14036</v>
      </c>
      <c r="N1430" s="7">
        <v>14.04</v>
      </c>
      <c r="O1430" s="7">
        <v>178000</v>
      </c>
      <c r="P1430" t="str">
        <f>IF(ISNUMBER(SEARCH("BROWSER",L1430)),"Picloran",IF(ISNUMBER(SEARCH("NAVIGATOR",L1430)),"Picloran",IF(ISNUMBER(SEARCH("BIOZYME",L1430)),"Mineral Fertilizer",IF(ISNUMBER(SEARCH("K-FOL",L1430)),"Calcium Citrate",IF(ISNUMBER(SEARCH("FOLTRON",L1430)),"NPK Fertilizer",IF(ISNUMBER(SEARCH("CYHALOTHRI",L1430)),"Cyhalothrin",IF(ISNUMBER(SEARCH("ACEFATO",L1430)),"Acephate",IF(ISNUMBER(SEARCH("ACEPHATE",L1430)),"Acephate",IF(ISNUMBER(SEARCH("MICROTHIOL",L1430)),"Sulfur",IF(ISNUMBER(SEARCH("PROPICONAZOLE",L1430)),"Propiconazole",IF(ISNUMBER(SEARCH("METHOMYL",L1430)),"Methomyl",IF(ISNUMBER(SEARCH("IMIDACLOPRID",L1430)),"Imidacloprid",IF(ISNUMBER(SEARCH("ZONIC",L1430)),"Amicarbazone",IF(ISNUMBER(SEARCH("CRESCENDO",L1430)),"Triclopyr-Butyric",IF(ISNUMBER(SEARCH("IMAZETHAPYR",L1430)),"Imazethapyr",IF(ISNUMBER(SEARCH("TRICLOPYR",L1430)),"Triclopyr",IF(ISNUMBER(SEARCH("ISOPROPYLAMINE",L1430)),"Isopropylamine",IF(ISNUMBER(SEARCH("ABAMECTIM",L1430)),"Abamectin",IF(ISNUMBER(SEARCH("SPERTO",L1430)),"Bifenthrin","FIX IT!")))))))))))))))))))</f>
        <v>Bifenthrin</v>
      </c>
      <c r="Q1430" t="s">
        <v>3238</v>
      </c>
      <c r="R1430" t="s">
        <v>3243</v>
      </c>
      <c r="S1430">
        <f t="shared" si="80"/>
        <v>12.681675691080081</v>
      </c>
      <c r="T1430" t="s">
        <v>3304</v>
      </c>
      <c r="U1430" t="s">
        <v>3281</v>
      </c>
      <c r="V1430" t="s">
        <v>3198</v>
      </c>
    </row>
    <row r="1431" spans="1:22" ht="22" customHeight="1" x14ac:dyDescent="0.3">
      <c r="A1431" s="2">
        <v>43233</v>
      </c>
      <c r="B1431" s="16" t="str">
        <f t="shared" si="78"/>
        <v>May, 2018</v>
      </c>
      <c r="C1431" s="16" t="str">
        <f t="shared" si="79"/>
        <v>May, 2018´</v>
      </c>
      <c r="D1431" s="3" t="s">
        <v>31</v>
      </c>
      <c r="E1431" s="11" t="s">
        <v>3319</v>
      </c>
      <c r="F1431" s="3" t="s">
        <v>56</v>
      </c>
      <c r="G1431" s="3" t="s">
        <v>200</v>
      </c>
      <c r="H1431" s="3" t="s">
        <v>113</v>
      </c>
      <c r="I1431" s="3" t="s">
        <v>45</v>
      </c>
      <c r="J1431" s="3" t="s">
        <v>34</v>
      </c>
      <c r="K1431" s="3" t="s">
        <v>145</v>
      </c>
      <c r="L1431" s="3" t="s">
        <v>1647</v>
      </c>
      <c r="M1431" s="4">
        <v>38960</v>
      </c>
      <c r="N1431" s="4">
        <v>38.96</v>
      </c>
      <c r="O1431" s="4">
        <v>494000</v>
      </c>
      <c r="P1431" t="s">
        <v>3205</v>
      </c>
      <c r="Q1431" t="s">
        <v>3238</v>
      </c>
      <c r="R1431" t="s">
        <v>3243</v>
      </c>
      <c r="S1431">
        <f t="shared" si="80"/>
        <v>12.679671457905544</v>
      </c>
      <c r="T1431" t="s">
        <v>3206</v>
      </c>
      <c r="U1431" t="s">
        <v>3231</v>
      </c>
      <c r="V1431" t="s">
        <v>3242</v>
      </c>
    </row>
    <row r="1432" spans="1:22" ht="22" customHeight="1" x14ac:dyDescent="0.3">
      <c r="A1432" s="5">
        <v>43233</v>
      </c>
      <c r="B1432" s="16" t="str">
        <f t="shared" si="78"/>
        <v>May, 2018</v>
      </c>
      <c r="C1432" s="16" t="str">
        <f t="shared" si="79"/>
        <v>May, 2018´</v>
      </c>
      <c r="D1432" s="6" t="s">
        <v>31</v>
      </c>
      <c r="E1432" s="11" t="s">
        <v>3319</v>
      </c>
      <c r="F1432" s="6" t="s">
        <v>56</v>
      </c>
      <c r="G1432" s="6" t="s">
        <v>200</v>
      </c>
      <c r="H1432" s="6" t="s">
        <v>113</v>
      </c>
      <c r="I1432" s="6" t="s">
        <v>45</v>
      </c>
      <c r="J1432" s="6" t="s">
        <v>34</v>
      </c>
      <c r="K1432" s="6" t="s">
        <v>145</v>
      </c>
      <c r="L1432" s="6" t="s">
        <v>1648</v>
      </c>
      <c r="M1432" s="7">
        <v>19480</v>
      </c>
      <c r="N1432" s="7">
        <v>19.48</v>
      </c>
      <c r="O1432" s="7">
        <v>247000</v>
      </c>
      <c r="P1432" t="s">
        <v>3205</v>
      </c>
      <c r="Q1432" t="s">
        <v>3238</v>
      </c>
      <c r="R1432" t="s">
        <v>3243</v>
      </c>
      <c r="S1432">
        <f t="shared" si="80"/>
        <v>12.679671457905544</v>
      </c>
      <c r="T1432" t="s">
        <v>3206</v>
      </c>
      <c r="U1432" t="s">
        <v>3231</v>
      </c>
      <c r="V1432" t="s">
        <v>3242</v>
      </c>
    </row>
    <row r="1433" spans="1:22" ht="22" customHeight="1" x14ac:dyDescent="0.3">
      <c r="A1433" s="2">
        <v>43233</v>
      </c>
      <c r="B1433" s="16" t="str">
        <f t="shared" si="78"/>
        <v>May, 2018</v>
      </c>
      <c r="C1433" s="16" t="str">
        <f t="shared" si="79"/>
        <v>May, 2018´</v>
      </c>
      <c r="D1433" s="3" t="s">
        <v>31</v>
      </c>
      <c r="E1433" s="11" t="s">
        <v>3319</v>
      </c>
      <c r="F1433" s="3" t="s">
        <v>56</v>
      </c>
      <c r="G1433" s="3" t="s">
        <v>1283</v>
      </c>
      <c r="H1433" s="3" t="s">
        <v>316</v>
      </c>
      <c r="I1433" s="3" t="s">
        <v>45</v>
      </c>
      <c r="J1433" s="3" t="s">
        <v>34</v>
      </c>
      <c r="K1433" s="3" t="s">
        <v>318</v>
      </c>
      <c r="L1433" s="3" t="s">
        <v>1649</v>
      </c>
      <c r="M1433" s="4">
        <v>265584.02</v>
      </c>
      <c r="N1433" s="4">
        <v>265.58</v>
      </c>
      <c r="O1433" s="4">
        <v>1053000</v>
      </c>
      <c r="P1433" t="str">
        <f>IF(ISNUMBER(SEARCH("DIZONE",L1433)),"Diuron",IF(ISNUMBER(SEARCH("GLUFOSINATE",L1433)),"Glufosinate",IF(ISNUMBER(SEARCH("LAVA",L1433)),"Tebuthiuron",IF(ISNUMBER(SEARCH("CARTAP",L1433)),"Cartap Hydrochloride",IF(ISNUMBER(SEARCH("ZARTAN",L1433)),"Metsulfuron",IF(ISNUMBER(SEARCH("METSULFURON",L1433)),"Metsulfuron",IF(ISNUMBER(SEARCH("CHLORFLUAZURON",L1433)),"Chlorfluazuron",IF(ISNUMBER(SEARCH("OMITE",L1433)),"Propargite",IF(ISNUMBER(SEARCH("ORIS",L1433)),"Amicarbazone",IF(ISNUMBER(SEARCH("AMICARBAZONE",L1433)),"Amicarbazone",IF(ISNUMBER(SEARCH("2,4-D",L1433)),"2,4-Dichlorophenoxyacetic Acid",IF(ISNUMBER(SEARCH("GLYPHOSATE",L1433)),"Glyphosate",IF(ISNUMBER(SEARCH("FOMESAFEN",L1433)),"Fomesafen","FIX IT!")))))))))))))</f>
        <v>Glyphosate</v>
      </c>
      <c r="Q1433" t="s">
        <v>3218</v>
      </c>
      <c r="R1433" t="s">
        <v>3198</v>
      </c>
      <c r="S1433">
        <f t="shared" si="80"/>
        <v>3.9648469813808824</v>
      </c>
      <c r="T1433" t="s">
        <v>3259</v>
      </c>
      <c r="U1433" t="s">
        <v>3230</v>
      </c>
      <c r="V1433" t="s">
        <v>3225</v>
      </c>
    </row>
    <row r="1434" spans="1:22" ht="22" customHeight="1" x14ac:dyDescent="0.3">
      <c r="A1434" s="5">
        <v>43232</v>
      </c>
      <c r="B1434" s="16" t="str">
        <f t="shared" si="78"/>
        <v>May, 2018</v>
      </c>
      <c r="C1434" s="16" t="str">
        <f t="shared" si="79"/>
        <v>May, 2018´</v>
      </c>
      <c r="D1434" s="6" t="s">
        <v>31</v>
      </c>
      <c r="E1434" s="11" t="s">
        <v>3319</v>
      </c>
      <c r="F1434" s="6" t="s">
        <v>56</v>
      </c>
      <c r="G1434" s="6" t="s">
        <v>1650</v>
      </c>
      <c r="H1434" s="6" t="s">
        <v>133</v>
      </c>
      <c r="I1434" s="6" t="s">
        <v>45</v>
      </c>
      <c r="J1434" s="6" t="s">
        <v>34</v>
      </c>
      <c r="K1434" s="6" t="s">
        <v>163</v>
      </c>
      <c r="L1434" s="6" t="s">
        <v>1653</v>
      </c>
      <c r="M1434" s="7">
        <v>36500</v>
      </c>
      <c r="N1434" s="7">
        <v>36.5</v>
      </c>
      <c r="O1434" s="7">
        <v>2965000</v>
      </c>
      <c r="P1434" t="s">
        <v>3202</v>
      </c>
      <c r="Q1434" t="s">
        <v>3215</v>
      </c>
      <c r="R1434" t="s">
        <v>3216</v>
      </c>
      <c r="S1434">
        <f t="shared" si="80"/>
        <v>81.232876712328761</v>
      </c>
      <c r="T1434" t="s">
        <v>3273</v>
      </c>
      <c r="U1434" t="s">
        <v>3274</v>
      </c>
      <c r="V1434" t="s">
        <v>3275</v>
      </c>
    </row>
    <row r="1435" spans="1:22" ht="22" customHeight="1" x14ac:dyDescent="0.3">
      <c r="A1435" s="2">
        <v>43226</v>
      </c>
      <c r="B1435" s="16" t="str">
        <f t="shared" si="78"/>
        <v>May, 2018</v>
      </c>
      <c r="C1435" s="16" t="str">
        <f t="shared" si="79"/>
        <v>May, 2018´</v>
      </c>
      <c r="D1435" s="3" t="s">
        <v>31</v>
      </c>
      <c r="E1435" s="11" t="s">
        <v>3319</v>
      </c>
      <c r="F1435" s="3" t="s">
        <v>56</v>
      </c>
      <c r="G1435" s="3" t="s">
        <v>1598</v>
      </c>
      <c r="H1435" s="3" t="s">
        <v>122</v>
      </c>
      <c r="I1435" s="3" t="s">
        <v>45</v>
      </c>
      <c r="J1435" s="3" t="s">
        <v>34</v>
      </c>
      <c r="K1435" s="3" t="s">
        <v>293</v>
      </c>
      <c r="L1435" s="3" t="s">
        <v>1654</v>
      </c>
      <c r="M1435" s="4">
        <v>4480</v>
      </c>
      <c r="N1435" s="4">
        <v>4.4800000000000004</v>
      </c>
      <c r="O1435" s="4">
        <v>38500</v>
      </c>
      <c r="P1435" t="str">
        <f>IF(ISNUMBER(SEARCH("BROWSER",L1435)),"Picloran",IF(ISNUMBER(SEARCH("NAVIGATOR",L1435)),"Picloran",IF(ISNUMBER(SEARCH("BIOZYME",L1435)),"Mineral Fertilizer",IF(ISNUMBER(SEARCH("K-FOL",L1435)),"Calcium Citrate",IF(ISNUMBER(SEARCH("FOLTRON",L1435)),"NPK Fertilizer",IF(ISNUMBER(SEARCH("CYHALOTHRI",L1435)),"Cyhalothrin",IF(ISNUMBER(SEARCH("ACEFATO",L1435)),"Acephate",IF(ISNUMBER(SEARCH("ACEPHATE",L1435)),"Acephate",IF(ISNUMBER(SEARCH("MICROTHIOL",L1435)),"Sulfur",IF(ISNUMBER(SEARCH("PROPICONAZOLE",L1435)),"Propiconazole",IF(ISNUMBER(SEARCH("METHOMYL",L1435)),"Methomyl",IF(ISNUMBER(SEARCH("IMIDACLOPRID",L1435)),"Imidacloprid",IF(ISNUMBER(SEARCH("ZONIC",L1435)),"Amicarbazone",IF(ISNUMBER(SEARCH("CRESCENDO",L1435)),"Triclopyr-Butyric",IF(ISNUMBER(SEARCH("IMAZETHAPYR",L1435)),"Imazethapyr",IF(ISNUMBER(SEARCH("TRICLOPYR",L1435)),"Triclopyr",IF(ISNUMBER(SEARCH("ISOPROPYLAMINE",L1435)),"Isopropylamine",IF(ISNUMBER(SEARCH("ABAMECTIM",L1435)),"Abamectin",IF(ISNUMBER(SEARCH("SPERTO",L1435)),"Bifenthrin","FIX IT!")))))))))))))))))))</f>
        <v>Cyhalothrin</v>
      </c>
      <c r="Q1435" t="s">
        <v>3248</v>
      </c>
      <c r="R1435" t="s">
        <v>3237</v>
      </c>
      <c r="S1435">
        <f t="shared" si="80"/>
        <v>8.59375</v>
      </c>
      <c r="T1435" t="s">
        <v>3207</v>
      </c>
      <c r="U1435" t="s">
        <v>3235</v>
      </c>
      <c r="V1435" t="s">
        <v>3216</v>
      </c>
    </row>
    <row r="1436" spans="1:22" ht="22" customHeight="1" x14ac:dyDescent="0.3">
      <c r="A1436" s="5">
        <v>43226</v>
      </c>
      <c r="B1436" s="16" t="str">
        <f t="shared" si="78"/>
        <v>May, 2018</v>
      </c>
      <c r="C1436" s="16" t="str">
        <f t="shared" si="79"/>
        <v>May, 2018´</v>
      </c>
      <c r="D1436" s="6" t="s">
        <v>31</v>
      </c>
      <c r="E1436" s="11" t="s">
        <v>3319</v>
      </c>
      <c r="F1436" s="6" t="s">
        <v>56</v>
      </c>
      <c r="G1436" s="6" t="s">
        <v>1492</v>
      </c>
      <c r="H1436" s="6" t="s">
        <v>122</v>
      </c>
      <c r="I1436" s="6" t="s">
        <v>45</v>
      </c>
      <c r="J1436" s="6" t="s">
        <v>34</v>
      </c>
      <c r="K1436" s="6" t="s">
        <v>143</v>
      </c>
      <c r="L1436" s="6" t="s">
        <v>1655</v>
      </c>
      <c r="M1436" s="7">
        <v>21200</v>
      </c>
      <c r="N1436" s="7">
        <v>21.2</v>
      </c>
      <c r="O1436" s="7">
        <v>110000</v>
      </c>
      <c r="P1436" t="str">
        <f>IF(ISNUMBER(SEARCH("BROWSER",L1436)),"Picloran",IF(ISNUMBER(SEARCH("NAVIGATOR",L1436)),"Picloran",IF(ISNUMBER(SEARCH("BIOZYME",L1436)),"Mineral Fertilizer",IF(ISNUMBER(SEARCH("K-FOL",L1436)),"Calcium Citrate",IF(ISNUMBER(SEARCH("FOLTRON",L1436)),"NPK Fertilizer",IF(ISNUMBER(SEARCH("CYHALOTHRI",L1436)),"Cyhalothrin",IF(ISNUMBER(SEARCH("ACEFATO",L1436)),"Acephate",IF(ISNUMBER(SEARCH("ACEPHATE",L1436)),"Acephate",IF(ISNUMBER(SEARCH("MICROTHIOL",L1436)),"Sulfur",IF(ISNUMBER(SEARCH("PROPICONAZOLE",L1436)),"Propiconazole",IF(ISNUMBER(SEARCH("METHOMYL",L1436)),"Methomyl",IF(ISNUMBER(SEARCH("IMIDACLOPRID",L1436)),"Imidacloprid",IF(ISNUMBER(SEARCH("ZONIC",L1436)),"Amicarbazone",IF(ISNUMBER(SEARCH("CRESCENDO",L1436)),"Triclopyr-Butyric",IF(ISNUMBER(SEARCH("IMAZETHAPYR",L1436)),"Imazethapyr",IF(ISNUMBER(SEARCH("TRICLOPYR",L1436)),"Triclopyr",IF(ISNUMBER(SEARCH("ISOPROPYLAMINE",L1436)),"Isopropylamine",IF(ISNUMBER(SEARCH("ABAMECTIM",L1436)),"Abamectin",IF(ISNUMBER(SEARCH("SPERTO",L1436)),"Bifenthrin","FIX IT!")))))))))))))))))))</f>
        <v>Methomyl</v>
      </c>
      <c r="Q1436" t="s">
        <v>3215</v>
      </c>
      <c r="R1436" t="s">
        <v>3243</v>
      </c>
      <c r="S1436">
        <f t="shared" si="80"/>
        <v>5.1886792452830193</v>
      </c>
      <c r="T1436" t="s">
        <v>3250</v>
      </c>
      <c r="U1436" t="s">
        <v>3248</v>
      </c>
      <c r="V1436" t="s">
        <v>3237</v>
      </c>
    </row>
    <row r="1437" spans="1:22" ht="22" customHeight="1" x14ac:dyDescent="0.3">
      <c r="A1437" s="2">
        <v>43226</v>
      </c>
      <c r="B1437" s="16" t="str">
        <f t="shared" si="78"/>
        <v>May, 2018</v>
      </c>
      <c r="C1437" s="16" t="str">
        <f t="shared" si="79"/>
        <v>May, 2018´</v>
      </c>
      <c r="D1437" s="3" t="s">
        <v>31</v>
      </c>
      <c r="E1437" s="11" t="s">
        <v>3319</v>
      </c>
      <c r="F1437" s="3" t="s">
        <v>56</v>
      </c>
      <c r="G1437" s="3" t="s">
        <v>1492</v>
      </c>
      <c r="H1437" s="3" t="s">
        <v>122</v>
      </c>
      <c r="I1437" s="3" t="s">
        <v>45</v>
      </c>
      <c r="J1437" s="3" t="s">
        <v>34</v>
      </c>
      <c r="K1437" s="3" t="s">
        <v>143</v>
      </c>
      <c r="L1437" s="3" t="s">
        <v>1655</v>
      </c>
      <c r="M1437" s="4">
        <v>21200</v>
      </c>
      <c r="N1437" s="4">
        <v>21.2</v>
      </c>
      <c r="O1437" s="4">
        <v>110000</v>
      </c>
      <c r="P1437" t="str">
        <f>IF(ISNUMBER(SEARCH("BROWSER",L1437)),"Picloran",IF(ISNUMBER(SEARCH("NAVIGATOR",L1437)),"Picloran",IF(ISNUMBER(SEARCH("BIOZYME",L1437)),"Mineral Fertilizer",IF(ISNUMBER(SEARCH("K-FOL",L1437)),"Calcium Citrate",IF(ISNUMBER(SEARCH("FOLTRON",L1437)),"NPK Fertilizer",IF(ISNUMBER(SEARCH("CYHALOTHRI",L1437)),"Cyhalothrin",IF(ISNUMBER(SEARCH("ACEFATO",L1437)),"Acephate",IF(ISNUMBER(SEARCH("ACEPHATE",L1437)),"Acephate",IF(ISNUMBER(SEARCH("MICROTHIOL",L1437)),"Sulfur",IF(ISNUMBER(SEARCH("PROPICONAZOLE",L1437)),"Propiconazole",IF(ISNUMBER(SEARCH("METHOMYL",L1437)),"Methomyl",IF(ISNUMBER(SEARCH("IMIDACLOPRID",L1437)),"Imidacloprid",IF(ISNUMBER(SEARCH("ZONIC",L1437)),"Amicarbazone",IF(ISNUMBER(SEARCH("CRESCENDO",L1437)),"Triclopyr-Butyric",IF(ISNUMBER(SEARCH("IMAZETHAPYR",L1437)),"Imazethapyr",IF(ISNUMBER(SEARCH("TRICLOPYR",L1437)),"Triclopyr",IF(ISNUMBER(SEARCH("ISOPROPYLAMINE",L1437)),"Isopropylamine",IF(ISNUMBER(SEARCH("ABAMECTIM",L1437)),"Abamectin",IF(ISNUMBER(SEARCH("SPERTO",L1437)),"Bifenthrin","FIX IT!")))))))))))))))))))</f>
        <v>Methomyl</v>
      </c>
      <c r="Q1437" t="s">
        <v>3215</v>
      </c>
      <c r="R1437" t="s">
        <v>3243</v>
      </c>
      <c r="S1437">
        <f t="shared" si="80"/>
        <v>5.1886792452830193</v>
      </c>
      <c r="T1437" t="s">
        <v>3206</v>
      </c>
      <c r="U1437" t="s">
        <v>3231</v>
      </c>
      <c r="V1437" t="s">
        <v>3242</v>
      </c>
    </row>
    <row r="1438" spans="1:22" ht="22" customHeight="1" x14ac:dyDescent="0.3">
      <c r="A1438" s="5">
        <v>43224</v>
      </c>
      <c r="B1438" s="16" t="str">
        <f t="shared" si="78"/>
        <v>May, 2018</v>
      </c>
      <c r="C1438" s="16" t="str">
        <f t="shared" si="79"/>
        <v>May, 2018´</v>
      </c>
      <c r="D1438" s="6" t="s">
        <v>31</v>
      </c>
      <c r="E1438" s="11" t="s">
        <v>3319</v>
      </c>
      <c r="F1438" s="6" t="s">
        <v>56</v>
      </c>
      <c r="G1438" s="6" t="s">
        <v>200</v>
      </c>
      <c r="H1438" s="6" t="s">
        <v>133</v>
      </c>
      <c r="I1438" s="6" t="s">
        <v>45</v>
      </c>
      <c r="J1438" s="6" t="s">
        <v>34</v>
      </c>
      <c r="K1438" s="6" t="s">
        <v>145</v>
      </c>
      <c r="L1438" s="6" t="s">
        <v>1656</v>
      </c>
      <c r="M1438" s="7">
        <v>19480</v>
      </c>
      <c r="N1438" s="7">
        <v>19.48</v>
      </c>
      <c r="O1438" s="7">
        <v>247000</v>
      </c>
      <c r="P1438" t="str">
        <f>IF(ISNUMBER(SEARCH("IMAZETAPYR",L1438)),"Imazetapyr",IF(ISNUMBER(SEARCH("VITAVAX",L1438)),"Carboxin",IF(ISNUMBER(SEARCH("CARBOXIN",L1438)),"Carboxin",IF(ISNUMBER(SEARCH("CONDAX",L1438)),"Imazetapyr",IF(ISNUMBER(SEARCH("CLETHODIM",L1438)),"Clethodim",IF(ISNUMBER(SEARCH("JACARE",L1438)),"2,4-D Acid",IF(ISNUMBER(SEARCH("LEOPARD",L1438)),"Picloram",IF(ISNUMBER(SEARCH("ZOXYSTROBIN",L1438)),"Azoxystrobin",IF(ISNUMBER(SEARCH("MANCOZEB",L1438)),"Mancozeb",IF(ISNUMBER(SEARCH("AZOXYS",L1438)),"Azoxystrobin",IF(ISNUMBER(SEARCH("FIPRON",L1438)),"Fipronil",IF(ISNUMBER(SEARCH("ACEF",L1438)),"Acephate",IF(ISNUMBER(SEARCH("ACETAMIPRID",L1438)),"Acetamiprid",IF(ISNUMBER(SEARCH("ALUMINIUM PHOSPHIDE",L1438)),"Aluminium Phosphide",IF(ISNUMBER(SEARCH("RANMAN",L1438)),"Cyazofamid",IF(ISNUMBER(SEARCH("BIFENTRINA",L1438)),"Bifenthrin","FIX IT!"))))))))))))))))</f>
        <v>Acetamiprid</v>
      </c>
      <c r="Q1438" t="s">
        <v>3234</v>
      </c>
      <c r="R1438" t="s">
        <v>3243</v>
      </c>
      <c r="S1438">
        <f t="shared" si="80"/>
        <v>12.679671457905544</v>
      </c>
      <c r="T1438" t="s">
        <v>3206</v>
      </c>
      <c r="U1438" t="s">
        <v>3231</v>
      </c>
      <c r="V1438" t="s">
        <v>3242</v>
      </c>
    </row>
    <row r="1439" spans="1:22" ht="22" customHeight="1" x14ac:dyDescent="0.3">
      <c r="A1439" s="2">
        <v>43224</v>
      </c>
      <c r="B1439" s="16" t="str">
        <f t="shared" si="78"/>
        <v>May, 2018</v>
      </c>
      <c r="C1439" s="16" t="str">
        <f t="shared" si="79"/>
        <v>May, 2018´</v>
      </c>
      <c r="D1439" s="3" t="s">
        <v>107</v>
      </c>
      <c r="E1439" s="11" t="s">
        <v>3319</v>
      </c>
      <c r="F1439" s="3" t="s">
        <v>56</v>
      </c>
      <c r="G1439" s="3" t="s">
        <v>108</v>
      </c>
      <c r="H1439" s="3" t="s">
        <v>133</v>
      </c>
      <c r="I1439" s="3" t="s">
        <v>45</v>
      </c>
      <c r="J1439" s="3" t="s">
        <v>34</v>
      </c>
      <c r="K1439" s="3" t="s">
        <v>187</v>
      </c>
      <c r="L1439" s="3" t="s">
        <v>1657</v>
      </c>
      <c r="M1439" s="4">
        <v>15676</v>
      </c>
      <c r="N1439" s="4">
        <v>15.68</v>
      </c>
      <c r="O1439" s="4">
        <v>103000</v>
      </c>
      <c r="P1439" t="str">
        <f>IF(ISNUMBER(SEARCH("BIORISK",L1439)),"Fertilizer",IF(ISNUMBER(SEARCH("DIFLUBENZURON",L1439)),"Diflubenzuron",IF(ISNUMBER(SEARCH("K-TIONIC",L1439)),"Fulvic Acids Fertilizers",IF(ISNUMBER(SEARCH("INICIATE",L1439)),"Fipronil",IF(ISNUMBER(SEARCH("FIPRONIL",L1439)),"Fipronil",IF(ISNUMBER(SEARCH("STAGE",L1439)),"Clomazone",IF(ISNUMBER(SEARCH("CLOMAZONE",L1439)),"Clomazone",IF(ISNUMBER(SEARCH("UNIMARK",L1439)),"Metribuzin",IF(ISNUMBER(SEARCH("RIBUZIN",L1439)),"Metribuzin",IF(ISNUMBER(SEARCH("UNITOP",L1439)),"Not Identified","FIX IT!"))))))))))</f>
        <v>Clomazone</v>
      </c>
      <c r="Q1439" t="s">
        <v>3246</v>
      </c>
      <c r="R1439" t="s">
        <v>3198</v>
      </c>
      <c r="S1439">
        <f t="shared" si="80"/>
        <v>6.5705537126818063</v>
      </c>
      <c r="T1439" t="s">
        <v>3206</v>
      </c>
      <c r="U1439" t="s">
        <v>3231</v>
      </c>
      <c r="V1439" t="s">
        <v>3242</v>
      </c>
    </row>
    <row r="1440" spans="1:22" ht="22" customHeight="1" x14ac:dyDescent="0.3">
      <c r="A1440" s="5">
        <v>43221</v>
      </c>
      <c r="B1440" s="16" t="str">
        <f t="shared" si="78"/>
        <v>May, 2018</v>
      </c>
      <c r="C1440" s="16" t="str">
        <f t="shared" si="79"/>
        <v>May, 2018´</v>
      </c>
      <c r="D1440" s="6" t="s">
        <v>31</v>
      </c>
      <c r="E1440" s="11" t="s">
        <v>3319</v>
      </c>
      <c r="F1440" s="6" t="s">
        <v>56</v>
      </c>
      <c r="G1440" s="6" t="s">
        <v>800</v>
      </c>
      <c r="H1440" s="6" t="s">
        <v>152</v>
      </c>
      <c r="I1440" s="6" t="s">
        <v>45</v>
      </c>
      <c r="J1440" s="6" t="s">
        <v>34</v>
      </c>
      <c r="K1440" s="6" t="s">
        <v>154</v>
      </c>
      <c r="L1440" s="6" t="s">
        <v>1658</v>
      </c>
      <c r="M1440" s="7">
        <v>13660</v>
      </c>
      <c r="N1440" s="7">
        <v>13.66</v>
      </c>
      <c r="O1440" s="7">
        <v>234000</v>
      </c>
      <c r="P1440" t="s">
        <v>3210</v>
      </c>
      <c r="Q1440" t="s">
        <v>3267</v>
      </c>
      <c r="R1440" t="s">
        <v>3237</v>
      </c>
      <c r="S1440">
        <f t="shared" si="80"/>
        <v>17.130307467057101</v>
      </c>
      <c r="T1440" t="s">
        <v>3206</v>
      </c>
      <c r="U1440" t="s">
        <v>3231</v>
      </c>
      <c r="V1440" t="s">
        <v>3242</v>
      </c>
    </row>
    <row r="1441" spans="1:22" ht="22" customHeight="1" x14ac:dyDescent="0.3">
      <c r="A1441" s="2">
        <v>43221</v>
      </c>
      <c r="B1441" s="16" t="str">
        <f t="shared" si="78"/>
        <v>May, 2018</v>
      </c>
      <c r="C1441" s="16" t="str">
        <f t="shared" si="79"/>
        <v>May, 2018´</v>
      </c>
      <c r="D1441" s="3" t="s">
        <v>31</v>
      </c>
      <c r="E1441" s="11" t="s">
        <v>3319</v>
      </c>
      <c r="F1441" s="3" t="s">
        <v>56</v>
      </c>
      <c r="G1441" s="3" t="s">
        <v>1389</v>
      </c>
      <c r="H1441" s="3" t="s">
        <v>82</v>
      </c>
      <c r="I1441" s="3" t="s">
        <v>45</v>
      </c>
      <c r="J1441" s="3" t="s">
        <v>34</v>
      </c>
      <c r="K1441" s="3" t="s">
        <v>84</v>
      </c>
      <c r="L1441" s="3" t="s">
        <v>1659</v>
      </c>
      <c r="M1441" s="4">
        <v>101432</v>
      </c>
      <c r="N1441" s="4">
        <v>101.43</v>
      </c>
      <c r="O1441" s="4">
        <v>360000</v>
      </c>
      <c r="P1441" t="str">
        <f>IF(ISNUMBER(SEARCH("BROWSER",L1441)),"Picloran",IF(ISNUMBER(SEARCH("NAVIGATOR",L1441)),"Picloran",IF(ISNUMBER(SEARCH("BIOZYME",L1441)),"Mineral Fertilizer",IF(ISNUMBER(SEARCH("K-FOL",L1441)),"Calcium Citrate",IF(ISNUMBER(SEARCH("FOLTRON",L1441)),"NPK Fertilizer",IF(ISNUMBER(SEARCH("CYHALOTHRI",L1441)),"Cyhalothrin",IF(ISNUMBER(SEARCH("ACEFATO",L1441)),"Acephate",IF(ISNUMBER(SEARCH("ACEPHATE",L1441)),"Acephate",IF(ISNUMBER(SEARCH("MICROTHIOL",L1441)),"Sulfur",IF(ISNUMBER(SEARCH("PROPICONAZOLE",L1441)),"Propiconazole",IF(ISNUMBER(SEARCH("METHOMYL",L1441)),"Methomyl",IF(ISNUMBER(SEARCH("IMIDACLOPRID",L1441)),"Imidacloprid",IF(ISNUMBER(SEARCH("ZONIC",L1441)),"Amicarbazone",IF(ISNUMBER(SEARCH("CRESCENDO",L1441)),"Triclopyr-Butyric",IF(ISNUMBER(SEARCH("IMAZETHAPYR",L1441)),"Imazethapyr",IF(ISNUMBER(SEARCH("TRICLOPYR",L1441)),"Triclopyr",IF(ISNUMBER(SEARCH("ISOPROPYLAMINE",L1441)),"Isopropylamine",IF(ISNUMBER(SEARCH("ABAMECTIM",L1441)),"Abamectin",IF(ISNUMBER(SEARCH("SPERTO",L1441)),"Bifenthrin","FIX IT!")))))))))))))))))))</f>
        <v>Isopropylamine</v>
      </c>
      <c r="Q1441" t="s">
        <v>3269</v>
      </c>
      <c r="R1441" t="s">
        <v>3216</v>
      </c>
      <c r="S1441">
        <f t="shared" si="80"/>
        <v>3.5491758025080844</v>
      </c>
      <c r="T1441" t="s">
        <v>3250</v>
      </c>
      <c r="U1441" t="s">
        <v>3248</v>
      </c>
      <c r="V1441" t="s">
        <v>3237</v>
      </c>
    </row>
    <row r="1442" spans="1:22" ht="22" customHeight="1" x14ac:dyDescent="0.3">
      <c r="A1442" s="5">
        <v>43221</v>
      </c>
      <c r="B1442" s="16" t="str">
        <f t="shared" si="78"/>
        <v>May, 2018</v>
      </c>
      <c r="C1442" s="16" t="str">
        <f t="shared" si="79"/>
        <v>May, 2018´</v>
      </c>
      <c r="D1442" s="6" t="s">
        <v>31</v>
      </c>
      <c r="E1442" s="11" t="s">
        <v>3319</v>
      </c>
      <c r="F1442" s="6" t="s">
        <v>56</v>
      </c>
      <c r="G1442" s="6" t="s">
        <v>1389</v>
      </c>
      <c r="H1442" s="6" t="s">
        <v>82</v>
      </c>
      <c r="I1442" s="6" t="s">
        <v>45</v>
      </c>
      <c r="J1442" s="6" t="s">
        <v>34</v>
      </c>
      <c r="K1442" s="6" t="s">
        <v>84</v>
      </c>
      <c r="L1442" s="6" t="s">
        <v>1660</v>
      </c>
      <c r="M1442" s="7">
        <v>101315</v>
      </c>
      <c r="N1442" s="7">
        <v>101.32</v>
      </c>
      <c r="O1442" s="7">
        <v>360000</v>
      </c>
      <c r="P1442" t="str">
        <f>IF(ISNUMBER(SEARCH("BROWSER",L1442)),"Picloran",IF(ISNUMBER(SEARCH("NAVIGATOR",L1442)),"Picloran",IF(ISNUMBER(SEARCH("BIOZYME",L1442)),"Mineral Fertilizer",IF(ISNUMBER(SEARCH("K-FOL",L1442)),"Calcium Citrate",IF(ISNUMBER(SEARCH("FOLTRON",L1442)),"NPK Fertilizer",IF(ISNUMBER(SEARCH("CYHALOTHRI",L1442)),"Cyhalothrin",IF(ISNUMBER(SEARCH("ACEFATO",L1442)),"Acephate",IF(ISNUMBER(SEARCH("ACEPHATE",L1442)),"Acephate",IF(ISNUMBER(SEARCH("MICROTHIOL",L1442)),"Sulfur",IF(ISNUMBER(SEARCH("PROPICONAZOLE",L1442)),"Propiconazole",IF(ISNUMBER(SEARCH("METHOMYL",L1442)),"Methomyl",IF(ISNUMBER(SEARCH("IMIDACLOPRID",L1442)),"Imidacloprid",IF(ISNUMBER(SEARCH("ZONIC",L1442)),"Amicarbazone",IF(ISNUMBER(SEARCH("CRESCENDO",L1442)),"Triclopyr-Butyric",IF(ISNUMBER(SEARCH("IMAZETHAPYR",L1442)),"Imazethapyr",IF(ISNUMBER(SEARCH("TRICLOPYR",L1442)),"Triclopyr",IF(ISNUMBER(SEARCH("ISOPROPYLAMINE",L1442)),"Isopropylamine",IF(ISNUMBER(SEARCH("ABAMECTIM",L1442)),"Abamectin",IF(ISNUMBER(SEARCH("SPERTO",L1442)),"Bifenthrin","FIX IT!")))))))))))))))))))</f>
        <v>Isopropylamine</v>
      </c>
      <c r="Q1442" t="s">
        <v>3269</v>
      </c>
      <c r="R1442" t="s">
        <v>3216</v>
      </c>
      <c r="S1442">
        <f t="shared" si="80"/>
        <v>3.5532744410995409</v>
      </c>
      <c r="T1442" t="s">
        <v>3250</v>
      </c>
      <c r="U1442" t="s">
        <v>3248</v>
      </c>
      <c r="V1442" t="s">
        <v>3237</v>
      </c>
    </row>
    <row r="1443" spans="1:22" ht="22" customHeight="1" x14ac:dyDescent="0.3">
      <c r="A1443" s="2">
        <v>43219</v>
      </c>
      <c r="B1443" s="16" t="str">
        <f t="shared" si="78"/>
        <v>April, 2018</v>
      </c>
      <c r="C1443" s="16" t="str">
        <f t="shared" si="79"/>
        <v>April, 2018´</v>
      </c>
      <c r="D1443" s="3" t="s">
        <v>31</v>
      </c>
      <c r="E1443" s="11" t="s">
        <v>3319</v>
      </c>
      <c r="F1443" s="3" t="s">
        <v>56</v>
      </c>
      <c r="G1443" s="3" t="s">
        <v>1078</v>
      </c>
      <c r="H1443" s="3" t="s">
        <v>316</v>
      </c>
      <c r="I1443" s="3" t="s">
        <v>45</v>
      </c>
      <c r="J1443" s="3" t="s">
        <v>34</v>
      </c>
      <c r="K1443" s="3" t="s">
        <v>318</v>
      </c>
      <c r="L1443" s="3" t="s">
        <v>1661</v>
      </c>
      <c r="M1443" s="4">
        <v>241200</v>
      </c>
      <c r="N1443" s="4">
        <v>241.2</v>
      </c>
      <c r="O1443" s="4">
        <v>937000</v>
      </c>
      <c r="P1443" t="str">
        <f>IF(ISNUMBER(SEARCH("DIZONE",L1443)),"Diuron",IF(ISNUMBER(SEARCH("GLUFOSINATE",L1443)),"Glufosinate",IF(ISNUMBER(SEARCH("LAVA",L1443)),"Tebuthiuron",IF(ISNUMBER(SEARCH("CARTAP",L1443)),"Cartap Hydrochloride",IF(ISNUMBER(SEARCH("ZARTAN",L1443)),"Metsulfuron",IF(ISNUMBER(SEARCH("METSULFURON",L1443)),"Metsulfuron",IF(ISNUMBER(SEARCH("CHLORFLUAZURON",L1443)),"Chlorfluazuron",IF(ISNUMBER(SEARCH("OMITE",L1443)),"Propargite",IF(ISNUMBER(SEARCH("ORIS",L1443)),"Amicarbazone",IF(ISNUMBER(SEARCH("AMICARBAZONE",L1443)),"Amicarbazone",IF(ISNUMBER(SEARCH("2,4-D",L1443)),"2,4-Dichlorophenoxyacetic Acid",IF(ISNUMBER(SEARCH("GLYPHOSATE",L1443)),"Glyphosate",IF(ISNUMBER(SEARCH("FOMESAFEN",L1443)),"Fomesafen","FIX IT!")))))))))))))</f>
        <v>Glyphosate</v>
      </c>
      <c r="Q1443" t="s">
        <v>3218</v>
      </c>
      <c r="R1443" t="s">
        <v>3198</v>
      </c>
      <c r="S1443">
        <f t="shared" si="80"/>
        <v>3.884742951907131</v>
      </c>
      <c r="T1443" t="s">
        <v>3209</v>
      </c>
      <c r="U1443" t="s">
        <v>3215</v>
      </c>
      <c r="V1443" t="s">
        <v>3198</v>
      </c>
    </row>
    <row r="1444" spans="1:22" ht="22" customHeight="1" x14ac:dyDescent="0.3">
      <c r="A1444" s="5">
        <v>43219</v>
      </c>
      <c r="B1444" s="16" t="str">
        <f t="shared" si="78"/>
        <v>April, 2018</v>
      </c>
      <c r="C1444" s="16" t="str">
        <f t="shared" si="79"/>
        <v>April, 2018´</v>
      </c>
      <c r="D1444" s="6" t="s">
        <v>31</v>
      </c>
      <c r="E1444" s="11" t="s">
        <v>3319</v>
      </c>
      <c r="F1444" s="6" t="s">
        <v>56</v>
      </c>
      <c r="G1444" s="6" t="s">
        <v>1492</v>
      </c>
      <c r="H1444" s="6" t="s">
        <v>122</v>
      </c>
      <c r="I1444" s="6" t="s">
        <v>45</v>
      </c>
      <c r="J1444" s="6" t="s">
        <v>34</v>
      </c>
      <c r="K1444" s="6" t="s">
        <v>143</v>
      </c>
      <c r="L1444" s="6" t="s">
        <v>1175</v>
      </c>
      <c r="M1444" s="7">
        <v>21200</v>
      </c>
      <c r="N1444" s="7">
        <v>21.2</v>
      </c>
      <c r="O1444" s="7">
        <v>107000</v>
      </c>
      <c r="P1444" t="str">
        <f>IF(ISNUMBER(SEARCH("BROWSER",L1444)),"Picloran",IF(ISNUMBER(SEARCH("NAVIGATOR",L1444)),"Picloran",IF(ISNUMBER(SEARCH("BIOZYME",L1444)),"Mineral Fertilizer",IF(ISNUMBER(SEARCH("K-FOL",L1444)),"Calcium Citrate",IF(ISNUMBER(SEARCH("FOLTRON",L1444)),"NPK Fertilizer",IF(ISNUMBER(SEARCH("CYHALOTHRI",L1444)),"Cyhalothrin",IF(ISNUMBER(SEARCH("ACEFATO",L1444)),"Acephate",IF(ISNUMBER(SEARCH("ACEPHATE",L1444)),"Acephate",IF(ISNUMBER(SEARCH("MICROTHIOL",L1444)),"Sulfur",IF(ISNUMBER(SEARCH("PROPICONAZOLE",L1444)),"Propiconazole",IF(ISNUMBER(SEARCH("METHOMYL",L1444)),"Methomyl",IF(ISNUMBER(SEARCH("IMIDACLOPRID",L1444)),"Imidacloprid",IF(ISNUMBER(SEARCH("ZONIC",L1444)),"Amicarbazone",IF(ISNUMBER(SEARCH("CRESCENDO",L1444)),"Triclopyr-Butyric",IF(ISNUMBER(SEARCH("IMAZETHAPYR",L1444)),"Imazethapyr",IF(ISNUMBER(SEARCH("TRICLOPYR",L1444)),"Triclopyr",IF(ISNUMBER(SEARCH("ISOPROPYLAMINE",L1444)),"Isopropylamine",IF(ISNUMBER(SEARCH("ABAMECTIM",L1444)),"Abamectin",IF(ISNUMBER(SEARCH("SPERTO",L1444)),"Bifenthrin","FIX IT!")))))))))))))))))))</f>
        <v>Methomyl</v>
      </c>
      <c r="Q1444" t="s">
        <v>3215</v>
      </c>
      <c r="R1444" t="s">
        <v>3243</v>
      </c>
      <c r="S1444">
        <f t="shared" si="80"/>
        <v>5.0471698113207548</v>
      </c>
      <c r="T1444" t="s">
        <v>3297</v>
      </c>
      <c r="U1444" t="s">
        <v>3281</v>
      </c>
      <c r="V1444" t="s">
        <v>3198</v>
      </c>
    </row>
    <row r="1445" spans="1:22" ht="22" customHeight="1" x14ac:dyDescent="0.3">
      <c r="A1445" s="2">
        <v>43219</v>
      </c>
      <c r="B1445" s="16" t="str">
        <f t="shared" si="78"/>
        <v>April, 2018</v>
      </c>
      <c r="C1445" s="16" t="str">
        <f t="shared" si="79"/>
        <v>April, 2018´</v>
      </c>
      <c r="D1445" s="3" t="s">
        <v>31</v>
      </c>
      <c r="E1445" s="11" t="s">
        <v>3319</v>
      </c>
      <c r="F1445" s="3" t="s">
        <v>56</v>
      </c>
      <c r="G1445" s="3" t="s">
        <v>1078</v>
      </c>
      <c r="H1445" s="3" t="s">
        <v>316</v>
      </c>
      <c r="I1445" s="3" t="s">
        <v>45</v>
      </c>
      <c r="J1445" s="3" t="s">
        <v>34</v>
      </c>
      <c r="K1445" s="3" t="s">
        <v>318</v>
      </c>
      <c r="L1445" s="3" t="s">
        <v>1662</v>
      </c>
      <c r="M1445" s="4">
        <v>265320.01</v>
      </c>
      <c r="N1445" s="4">
        <v>265.32</v>
      </c>
      <c r="O1445" s="4">
        <v>1031000</v>
      </c>
      <c r="P1445" t="str">
        <f>IF(ISNUMBER(SEARCH("DIZONE",L1445)),"Diuron",IF(ISNUMBER(SEARCH("GLUFOSINATE",L1445)),"Glufosinate",IF(ISNUMBER(SEARCH("LAVA",L1445)),"Tebuthiuron",IF(ISNUMBER(SEARCH("CARTAP",L1445)),"Cartap Hydrochloride",IF(ISNUMBER(SEARCH("ZARTAN",L1445)),"Metsulfuron",IF(ISNUMBER(SEARCH("METSULFURON",L1445)),"Metsulfuron",IF(ISNUMBER(SEARCH("CHLORFLUAZURON",L1445)),"Chlorfluazuron",IF(ISNUMBER(SEARCH("OMITE",L1445)),"Propargite",IF(ISNUMBER(SEARCH("ORIS",L1445)),"Amicarbazone",IF(ISNUMBER(SEARCH("AMICARBAZONE",L1445)),"Amicarbazone",IF(ISNUMBER(SEARCH("2,4-D",L1445)),"2,4-Dichlorophenoxyacetic Acid",IF(ISNUMBER(SEARCH("GLYPHOSATE",L1445)),"Glyphosate",IF(ISNUMBER(SEARCH("FOMESAFEN",L1445)),"Fomesafen","FIX IT!")))))))))))))</f>
        <v>Glyphosate</v>
      </c>
      <c r="Q1445" t="s">
        <v>3218</v>
      </c>
      <c r="R1445" t="s">
        <v>3198</v>
      </c>
      <c r="S1445">
        <f t="shared" si="80"/>
        <v>3.8858735155331856</v>
      </c>
      <c r="T1445" t="s">
        <v>3206</v>
      </c>
      <c r="U1445" t="s">
        <v>3231</v>
      </c>
      <c r="V1445" t="s">
        <v>3242</v>
      </c>
    </row>
    <row r="1446" spans="1:22" ht="22" customHeight="1" x14ac:dyDescent="0.3">
      <c r="A1446" s="5">
        <v>43213</v>
      </c>
      <c r="B1446" s="16" t="str">
        <f t="shared" si="78"/>
        <v>April, 2018</v>
      </c>
      <c r="C1446" s="16" t="str">
        <f t="shared" si="79"/>
        <v>April, 2018´</v>
      </c>
      <c r="D1446" s="6" t="s">
        <v>31</v>
      </c>
      <c r="E1446" s="11" t="s">
        <v>3319</v>
      </c>
      <c r="F1446" s="6" t="s">
        <v>56</v>
      </c>
      <c r="G1446" s="6" t="s">
        <v>800</v>
      </c>
      <c r="H1446" s="6" t="s">
        <v>152</v>
      </c>
      <c r="I1446" s="6" t="s">
        <v>45</v>
      </c>
      <c r="J1446" s="6" t="s">
        <v>34</v>
      </c>
      <c r="K1446" s="6" t="s">
        <v>154</v>
      </c>
      <c r="L1446" s="6" t="s">
        <v>1663</v>
      </c>
      <c r="M1446" s="7">
        <v>13660</v>
      </c>
      <c r="N1446" s="7">
        <v>13.66</v>
      </c>
      <c r="O1446" s="7">
        <v>206000</v>
      </c>
      <c r="P1446" t="s">
        <v>3210</v>
      </c>
      <c r="Q1446" t="s">
        <v>3267</v>
      </c>
      <c r="R1446" t="s">
        <v>3237</v>
      </c>
      <c r="S1446">
        <f t="shared" si="80"/>
        <v>15.080527086383603</v>
      </c>
      <c r="T1446" t="s">
        <v>3304</v>
      </c>
      <c r="U1446" t="s">
        <v>3281</v>
      </c>
      <c r="V1446" t="s">
        <v>3198</v>
      </c>
    </row>
    <row r="1447" spans="1:22" ht="22" customHeight="1" x14ac:dyDescent="0.3">
      <c r="A1447" s="5">
        <v>43210</v>
      </c>
      <c r="B1447" s="16" t="str">
        <f t="shared" si="78"/>
        <v>April, 2018</v>
      </c>
      <c r="C1447" s="16" t="str">
        <f t="shared" si="79"/>
        <v>April, 2018´</v>
      </c>
      <c r="D1447" s="6" t="s">
        <v>206</v>
      </c>
      <c r="E1447" s="11" t="s">
        <v>3319</v>
      </c>
      <c r="F1447" s="6" t="s">
        <v>56</v>
      </c>
      <c r="G1447" s="6" t="s">
        <v>108</v>
      </c>
      <c r="H1447" s="6" t="s">
        <v>133</v>
      </c>
      <c r="I1447" s="6" t="s">
        <v>45</v>
      </c>
      <c r="J1447" s="6" t="s">
        <v>34</v>
      </c>
      <c r="K1447" s="6" t="s">
        <v>426</v>
      </c>
      <c r="L1447" s="6" t="s">
        <v>1666</v>
      </c>
      <c r="M1447" s="7">
        <v>121030</v>
      </c>
      <c r="N1447" s="7">
        <v>121.03</v>
      </c>
      <c r="O1447" s="7">
        <v>1757000</v>
      </c>
      <c r="P1447" t="str">
        <f>IF(ISNUMBER(SEARCH("BROWSER",L1447)),"Picloran",IF(ISNUMBER(SEARCH("NAVIGATOR",L1447)),"Picloran",IF(ISNUMBER(SEARCH("BIOZYME",L1447)),"Mineral Fertilizer",IF(ISNUMBER(SEARCH("K-FOL",L1447)),"Calcium Citrate",IF(ISNUMBER(SEARCH("FOLTRON",L1447)),"NPK Fertilizer",IF(ISNUMBER(SEARCH("CYHALOTHRI",L1447)),"Cyhalothrin",IF(ISNUMBER(SEARCH("ACEFATO",L1447)),"Acephate",IF(ISNUMBER(SEARCH("ACEPHATE",L1447)),"Acephate",IF(ISNUMBER(SEARCH("MICROTHIOL",L1447)),"Sulfur",IF(ISNUMBER(SEARCH("PROPICONAZOLE",L1447)),"Propiconazole",IF(ISNUMBER(SEARCH("METHOMYL",L1447)),"Methomyl",IF(ISNUMBER(SEARCH("IMIDACLOPRID",L1447)),"Imidacloprid",IF(ISNUMBER(SEARCH("ZONIC",L1447)),"Amicarbazone",IF(ISNUMBER(SEARCH("CRESCENDO",L1447)),"Triclopyr-Butyric",IF(ISNUMBER(SEARCH("IMAZETHAPYR",L1447)),"Imazethapyr",IF(ISNUMBER(SEARCH("TRICLOPYR",L1447)),"Triclopyr",IF(ISNUMBER(SEARCH("ISOPROPYLAMINE",L1447)),"Isopropylamine",IF(ISNUMBER(SEARCH("ABAMECTIM",L1447)),"Abamectin",IF(ISNUMBER(SEARCH("SPERTO",L1447)),"Bifenthrin","FIX IT!")))))))))))))))))))</f>
        <v>Acephate</v>
      </c>
      <c r="Q1447" t="s">
        <v>3230</v>
      </c>
      <c r="R1447" t="s">
        <v>3243</v>
      </c>
      <c r="S1447">
        <f t="shared" si="80"/>
        <v>14.517061885482939</v>
      </c>
      <c r="T1447" t="s">
        <v>3206</v>
      </c>
      <c r="U1447" t="s">
        <v>3231</v>
      </c>
      <c r="V1447" t="s">
        <v>3242</v>
      </c>
    </row>
    <row r="1448" spans="1:22" ht="22" customHeight="1" x14ac:dyDescent="0.3">
      <c r="A1448" s="2">
        <v>43206</v>
      </c>
      <c r="B1448" s="16" t="str">
        <f t="shared" si="78"/>
        <v>April, 2018</v>
      </c>
      <c r="C1448" s="16" t="str">
        <f t="shared" si="79"/>
        <v>April, 2018´</v>
      </c>
      <c r="D1448" s="3" t="s">
        <v>31</v>
      </c>
      <c r="E1448" s="11" t="s">
        <v>3319</v>
      </c>
      <c r="F1448" s="3" t="s">
        <v>56</v>
      </c>
      <c r="G1448" s="3" t="s">
        <v>385</v>
      </c>
      <c r="H1448" s="3" t="s">
        <v>122</v>
      </c>
      <c r="I1448" s="3" t="s">
        <v>45</v>
      </c>
      <c r="J1448" s="3" t="s">
        <v>34</v>
      </c>
      <c r="K1448" s="3" t="s">
        <v>388</v>
      </c>
      <c r="L1448" s="3" t="s">
        <v>1667</v>
      </c>
      <c r="M1448" s="4">
        <v>24120</v>
      </c>
      <c r="N1448" s="4">
        <v>24.12</v>
      </c>
      <c r="O1448" s="4">
        <v>1197000</v>
      </c>
      <c r="P1448" t="s">
        <v>3212</v>
      </c>
      <c r="Q1448" t="s">
        <v>3277</v>
      </c>
      <c r="R1448" t="s">
        <v>3198</v>
      </c>
      <c r="S1448">
        <f t="shared" si="80"/>
        <v>49.626865671641788</v>
      </c>
      <c r="T1448" t="s">
        <v>3233</v>
      </c>
      <c r="U1448" t="s">
        <v>3284</v>
      </c>
      <c r="V1448" t="s">
        <v>3242</v>
      </c>
    </row>
    <row r="1449" spans="1:22" ht="22" customHeight="1" x14ac:dyDescent="0.3">
      <c r="A1449" s="5">
        <v>43201</v>
      </c>
      <c r="B1449" s="16" t="str">
        <f t="shared" si="78"/>
        <v>April, 2018</v>
      </c>
      <c r="C1449" s="16" t="str">
        <f t="shared" si="79"/>
        <v>April, 2018´</v>
      </c>
      <c r="D1449" s="6" t="s">
        <v>31</v>
      </c>
      <c r="E1449" s="11" t="s">
        <v>3319</v>
      </c>
      <c r="F1449" s="6" t="s">
        <v>56</v>
      </c>
      <c r="G1449" s="6" t="s">
        <v>230</v>
      </c>
      <c r="H1449" s="6" t="s">
        <v>133</v>
      </c>
      <c r="I1449" s="6" t="s">
        <v>45</v>
      </c>
      <c r="J1449" s="6" t="s">
        <v>34</v>
      </c>
      <c r="K1449" s="6" t="s">
        <v>232</v>
      </c>
      <c r="L1449" s="6" t="s">
        <v>1668</v>
      </c>
      <c r="M1449" s="7">
        <v>48120</v>
      </c>
      <c r="N1449" s="7">
        <v>48.12</v>
      </c>
      <c r="O1449" s="7">
        <v>63200</v>
      </c>
      <c r="P1449" t="s">
        <v>3273</v>
      </c>
      <c r="Q1449" t="s">
        <v>3274</v>
      </c>
      <c r="R1449" t="s">
        <v>3275</v>
      </c>
      <c r="S1449">
        <f t="shared" si="80"/>
        <v>1.3133832086450541</v>
      </c>
      <c r="T1449" t="s">
        <v>3206</v>
      </c>
      <c r="U1449" t="s">
        <v>3231</v>
      </c>
      <c r="V1449" t="s">
        <v>3242</v>
      </c>
    </row>
    <row r="1450" spans="1:22" ht="22" customHeight="1" x14ac:dyDescent="0.3">
      <c r="A1450" s="2">
        <v>43201</v>
      </c>
      <c r="B1450" s="16" t="str">
        <f t="shared" si="78"/>
        <v>April, 2018</v>
      </c>
      <c r="C1450" s="16" t="str">
        <f t="shared" si="79"/>
        <v>April, 2018´</v>
      </c>
      <c r="D1450" s="3" t="s">
        <v>31</v>
      </c>
      <c r="E1450" s="11" t="s">
        <v>3319</v>
      </c>
      <c r="F1450" s="3" t="s">
        <v>56</v>
      </c>
      <c r="G1450" s="3" t="s">
        <v>230</v>
      </c>
      <c r="H1450" s="3" t="s">
        <v>133</v>
      </c>
      <c r="I1450" s="3" t="s">
        <v>45</v>
      </c>
      <c r="J1450" s="3" t="s">
        <v>34</v>
      </c>
      <c r="K1450" s="3" t="s">
        <v>232</v>
      </c>
      <c r="L1450" s="3" t="s">
        <v>1669</v>
      </c>
      <c r="M1450" s="4">
        <v>32080</v>
      </c>
      <c r="N1450" s="4">
        <v>32.08</v>
      </c>
      <c r="O1450" s="4">
        <v>42200</v>
      </c>
      <c r="P1450" t="s">
        <v>3273</v>
      </c>
      <c r="Q1450" t="s">
        <v>3274</v>
      </c>
      <c r="R1450" t="s">
        <v>3275</v>
      </c>
      <c r="S1450">
        <f t="shared" si="80"/>
        <v>1.3154613466334164</v>
      </c>
      <c r="T1450" t="s">
        <v>3206</v>
      </c>
      <c r="U1450" t="s">
        <v>3231</v>
      </c>
      <c r="V1450" t="s">
        <v>3242</v>
      </c>
    </row>
    <row r="1451" spans="1:22" ht="22" customHeight="1" x14ac:dyDescent="0.3">
      <c r="A1451" s="5">
        <v>43196</v>
      </c>
      <c r="B1451" s="16" t="str">
        <f t="shared" si="78"/>
        <v>April, 2018</v>
      </c>
      <c r="C1451" s="16" t="str">
        <f t="shared" si="79"/>
        <v>April, 2018´</v>
      </c>
      <c r="D1451" s="6" t="s">
        <v>126</v>
      </c>
      <c r="E1451" s="11" t="s">
        <v>3319</v>
      </c>
      <c r="F1451" s="6" t="s">
        <v>56</v>
      </c>
      <c r="G1451" s="6" t="s">
        <v>160</v>
      </c>
      <c r="H1451" s="6" t="s">
        <v>122</v>
      </c>
      <c r="I1451" s="6" t="s">
        <v>45</v>
      </c>
      <c r="J1451" s="6" t="s">
        <v>34</v>
      </c>
      <c r="K1451" s="6" t="s">
        <v>163</v>
      </c>
      <c r="L1451" s="6" t="s">
        <v>1670</v>
      </c>
      <c r="M1451" s="7">
        <v>7540</v>
      </c>
      <c r="N1451" s="7">
        <v>7.54</v>
      </c>
      <c r="O1451" s="7">
        <v>126000</v>
      </c>
      <c r="P1451" t="str">
        <f>IF(ISNUMBER(SEARCH("GLIFOSATO",L1451)),"Glyphosate",IF(ISNUMBER(SEARCH("TRICLON",L1451)),"Triclopyr",IF(ISNUMBER(SEARCH("ABAMECTIN",L1451)),"Abamectin",IF(ISNUMBER(SEARCH("ANCOSAR",L1451)),"Sodium Hydrogen Methylarsonate",IF(ISNUMBER(SEARCH("PERITO",L1451)),"Acephate","FIX IT!")))))</f>
        <v>Abamectin</v>
      </c>
      <c r="Q1451" t="s">
        <v>3215</v>
      </c>
      <c r="R1451" t="s">
        <v>3243</v>
      </c>
      <c r="S1451">
        <f t="shared" si="80"/>
        <v>16.710875331564988</v>
      </c>
      <c r="T1451" t="s">
        <v>3250</v>
      </c>
      <c r="U1451" t="s">
        <v>3248</v>
      </c>
      <c r="V1451" t="s">
        <v>3237</v>
      </c>
    </row>
    <row r="1452" spans="1:22" ht="22" customHeight="1" x14ac:dyDescent="0.3">
      <c r="A1452" s="2">
        <v>43189</v>
      </c>
      <c r="B1452" s="16" t="str">
        <f t="shared" si="78"/>
        <v>March, 2018</v>
      </c>
      <c r="C1452" s="16" t="str">
        <f t="shared" si="79"/>
        <v>March, 2018´</v>
      </c>
      <c r="D1452" s="3" t="s">
        <v>31</v>
      </c>
      <c r="E1452" s="11" t="s">
        <v>3319</v>
      </c>
      <c r="F1452" s="3" t="s">
        <v>56</v>
      </c>
      <c r="G1452" s="3" t="s">
        <v>200</v>
      </c>
      <c r="H1452" s="3" t="s">
        <v>133</v>
      </c>
      <c r="I1452" s="3" t="s">
        <v>45</v>
      </c>
      <c r="J1452" s="3" t="s">
        <v>34</v>
      </c>
      <c r="K1452" s="3" t="s">
        <v>145</v>
      </c>
      <c r="L1452" s="3" t="s">
        <v>1671</v>
      </c>
      <c r="M1452" s="4">
        <v>38960</v>
      </c>
      <c r="N1452" s="4">
        <v>38.96</v>
      </c>
      <c r="O1452" s="4">
        <v>461000</v>
      </c>
      <c r="P1452" t="str">
        <f>IF(ISNUMBER(SEARCH("IMAZETAPYR",L1452)),"Imazetapyr",IF(ISNUMBER(SEARCH("VITAVAX",L1452)),"Carboxin",IF(ISNUMBER(SEARCH("CARBOXIN",L1452)),"Carboxin",IF(ISNUMBER(SEARCH("CONDAX",L1452)),"Imazetapyr",IF(ISNUMBER(SEARCH("CLETHODIM",L1452)),"Clethodim",IF(ISNUMBER(SEARCH("JACARE",L1452)),"2,4-D Acid",IF(ISNUMBER(SEARCH("LEOPARD",L1452)),"Picloram",IF(ISNUMBER(SEARCH("ZOXYSTROBIN",L1452)),"Azoxystrobin",IF(ISNUMBER(SEARCH("MANCOZEB",L1452)),"Mancozeb",IF(ISNUMBER(SEARCH("AZOXYS",L1452)),"Azoxystrobin",IF(ISNUMBER(SEARCH("FIPRON",L1452)),"Fipronil",IF(ISNUMBER(SEARCH("ACEF",L1452)),"Acephate",IF(ISNUMBER(SEARCH("ACETAMIPRID",L1452)),"Acetamiprid",IF(ISNUMBER(SEARCH("ALUMINIUM PHOSPHIDE",L1452)),"Aluminium Phosphide",IF(ISNUMBER(SEARCH("RANMAN",L1452)),"Cyazofamid",IF(ISNUMBER(SEARCH("BIFENTRINA",L1452)),"Bifenthrin","FIX IT!"))))))))))))))))</f>
        <v>Bifenthrin</v>
      </c>
      <c r="Q1452" t="s">
        <v>3238</v>
      </c>
      <c r="R1452" t="s">
        <v>3243</v>
      </c>
      <c r="S1452">
        <f t="shared" si="80"/>
        <v>11.83264887063655</v>
      </c>
      <c r="T1452" t="s">
        <v>3207</v>
      </c>
      <c r="U1452" t="s">
        <v>3235</v>
      </c>
      <c r="V1452" t="s">
        <v>3216</v>
      </c>
    </row>
    <row r="1453" spans="1:22" ht="22" customHeight="1" x14ac:dyDescent="0.3">
      <c r="A1453" s="5">
        <v>43189</v>
      </c>
      <c r="B1453" s="16" t="str">
        <f t="shared" si="78"/>
        <v>March, 2018</v>
      </c>
      <c r="C1453" s="16" t="str">
        <f t="shared" si="79"/>
        <v>March, 2018´</v>
      </c>
      <c r="D1453" s="6" t="s">
        <v>107</v>
      </c>
      <c r="E1453" s="11" t="s">
        <v>3319</v>
      </c>
      <c r="F1453" s="6" t="s">
        <v>56</v>
      </c>
      <c r="G1453" s="6" t="s">
        <v>108</v>
      </c>
      <c r="H1453" s="6" t="s">
        <v>133</v>
      </c>
      <c r="I1453" s="6" t="s">
        <v>45</v>
      </c>
      <c r="J1453" s="6" t="s">
        <v>34</v>
      </c>
      <c r="K1453" s="6" t="s">
        <v>345</v>
      </c>
      <c r="L1453" s="6" t="s">
        <v>1672</v>
      </c>
      <c r="M1453" s="7">
        <v>25000</v>
      </c>
      <c r="N1453" s="7">
        <v>25</v>
      </c>
      <c r="O1453" s="7">
        <v>296000</v>
      </c>
      <c r="P1453" t="s">
        <v>3207</v>
      </c>
      <c r="Q1453" t="s">
        <v>3235</v>
      </c>
      <c r="R1453" t="s">
        <v>3216</v>
      </c>
      <c r="S1453">
        <f t="shared" si="80"/>
        <v>11.84</v>
      </c>
      <c r="T1453" t="s">
        <v>3207</v>
      </c>
      <c r="U1453" t="s">
        <v>3235</v>
      </c>
      <c r="V1453" t="s">
        <v>3216</v>
      </c>
    </row>
    <row r="1454" spans="1:22" ht="22" customHeight="1" x14ac:dyDescent="0.3">
      <c r="A1454" s="2">
        <v>43188</v>
      </c>
      <c r="B1454" s="16" t="str">
        <f t="shared" si="78"/>
        <v>March, 2018</v>
      </c>
      <c r="C1454" s="16" t="str">
        <f t="shared" si="79"/>
        <v>March, 2018´</v>
      </c>
      <c r="D1454" s="3" t="s">
        <v>31</v>
      </c>
      <c r="E1454" s="11" t="s">
        <v>3319</v>
      </c>
      <c r="F1454" s="3" t="s">
        <v>56</v>
      </c>
      <c r="G1454" s="3" t="s">
        <v>244</v>
      </c>
      <c r="H1454" s="3" t="s">
        <v>474</v>
      </c>
      <c r="I1454" s="3" t="s">
        <v>45</v>
      </c>
      <c r="J1454" s="3" t="s">
        <v>34</v>
      </c>
      <c r="K1454" s="3" t="s">
        <v>187</v>
      </c>
      <c r="L1454" s="3" t="s">
        <v>1673</v>
      </c>
      <c r="M1454" s="4">
        <v>170800</v>
      </c>
      <c r="N1454" s="4">
        <v>170.8</v>
      </c>
      <c r="O1454" s="4">
        <v>1525000</v>
      </c>
      <c r="P1454" t="str">
        <f>IF(ISNUMBER(SEARCH("GLIFOSATO",L1454)),"Glyphosate",IF(ISNUMBER(SEARCH("TRICLON",L1454)),"Triclopyr",IF(ISNUMBER(SEARCH("ABAMECTIN",L1454)),"Abamectin",IF(ISNUMBER(SEARCH("ANCOSAR",L1454)),"Sodium Hydrogen Methylarsonate",IF(ISNUMBER(SEARCH("PERITO",L1454)),"Acephate","FIX IT!")))))</f>
        <v>Sodium Hydrogen Methylarsonate</v>
      </c>
      <c r="Q1454" t="s">
        <v>3281</v>
      </c>
      <c r="R1454" t="s">
        <v>3198</v>
      </c>
      <c r="S1454">
        <f t="shared" si="80"/>
        <v>8.9285714285714288</v>
      </c>
      <c r="T1454" t="s">
        <v>3207</v>
      </c>
      <c r="U1454" t="s">
        <v>3235</v>
      </c>
      <c r="V1454" t="s">
        <v>3216</v>
      </c>
    </row>
    <row r="1455" spans="1:22" ht="22" customHeight="1" x14ac:dyDescent="0.3">
      <c r="A1455" s="5">
        <v>43186</v>
      </c>
      <c r="B1455" s="16" t="str">
        <f t="shared" si="78"/>
        <v>March, 2018</v>
      </c>
      <c r="C1455" s="16" t="str">
        <f t="shared" si="79"/>
        <v>March, 2018´</v>
      </c>
      <c r="D1455" s="6" t="s">
        <v>126</v>
      </c>
      <c r="E1455" s="11" t="s">
        <v>3319</v>
      </c>
      <c r="F1455" s="6" t="s">
        <v>56</v>
      </c>
      <c r="G1455" s="6" t="s">
        <v>160</v>
      </c>
      <c r="H1455" s="6" t="s">
        <v>122</v>
      </c>
      <c r="I1455" s="6" t="s">
        <v>45</v>
      </c>
      <c r="J1455" s="6" t="s">
        <v>34</v>
      </c>
      <c r="K1455" s="6" t="s">
        <v>163</v>
      </c>
      <c r="L1455" s="6" t="s">
        <v>1670</v>
      </c>
      <c r="M1455" s="7">
        <v>7540</v>
      </c>
      <c r="N1455" s="7">
        <v>7.54</v>
      </c>
      <c r="O1455" s="7">
        <v>131000</v>
      </c>
      <c r="P1455" t="str">
        <f>IF(ISNUMBER(SEARCH("GLIFOSATO",L1455)),"Glyphosate",IF(ISNUMBER(SEARCH("TRICLON",L1455)),"Triclopyr",IF(ISNUMBER(SEARCH("ABAMECTIN",L1455)),"Abamectin",IF(ISNUMBER(SEARCH("ANCOSAR",L1455)),"Sodium Hydrogen Methylarsonate",IF(ISNUMBER(SEARCH("PERITO",L1455)),"Acephate","FIX IT!")))))</f>
        <v>Abamectin</v>
      </c>
      <c r="Q1455" t="s">
        <v>3215</v>
      </c>
      <c r="R1455" t="s">
        <v>3243</v>
      </c>
      <c r="S1455">
        <f t="shared" si="80"/>
        <v>17.374005305039788</v>
      </c>
      <c r="T1455" t="s">
        <v>3297</v>
      </c>
      <c r="U1455" t="s">
        <v>3281</v>
      </c>
      <c r="V1455" t="s">
        <v>3198</v>
      </c>
    </row>
    <row r="1456" spans="1:22" ht="22" customHeight="1" x14ac:dyDescent="0.3">
      <c r="A1456" s="2">
        <v>43182</v>
      </c>
      <c r="B1456" s="16" t="str">
        <f t="shared" si="78"/>
        <v>March, 2018</v>
      </c>
      <c r="C1456" s="16" t="str">
        <f t="shared" si="79"/>
        <v>March, 2018´</v>
      </c>
      <c r="D1456" s="3" t="s">
        <v>206</v>
      </c>
      <c r="E1456" s="11" t="s">
        <v>3319</v>
      </c>
      <c r="F1456" s="3" t="s">
        <v>56</v>
      </c>
      <c r="G1456" s="3" t="s">
        <v>108</v>
      </c>
      <c r="H1456" s="3" t="s">
        <v>133</v>
      </c>
      <c r="I1456" s="3" t="s">
        <v>45</v>
      </c>
      <c r="J1456" s="3" t="s">
        <v>34</v>
      </c>
      <c r="K1456" s="3" t="s">
        <v>116</v>
      </c>
      <c r="L1456" s="3" t="s">
        <v>1674</v>
      </c>
      <c r="M1456" s="4">
        <v>48412</v>
      </c>
      <c r="N1456" s="4">
        <v>48.41</v>
      </c>
      <c r="O1456" s="4">
        <v>669000</v>
      </c>
      <c r="P1456" t="str">
        <f>IF(ISNUMBER(SEARCH("BROWSER",L1456)),"Picloran",IF(ISNUMBER(SEARCH("NAVIGATOR",L1456)),"Picloran",IF(ISNUMBER(SEARCH("BIOZYME",L1456)),"Mineral Fertilizer",IF(ISNUMBER(SEARCH("K-FOL",L1456)),"Calcium Citrate",IF(ISNUMBER(SEARCH("FOLTRON",L1456)),"NPK Fertilizer",IF(ISNUMBER(SEARCH("CYHALOTHRI",L1456)),"Cyhalothrin",IF(ISNUMBER(SEARCH("ACEFATO",L1456)),"Acephate",IF(ISNUMBER(SEARCH("ACEPHATE",L1456)),"Acephate",IF(ISNUMBER(SEARCH("MICROTHIOL",L1456)),"Sulfur",IF(ISNUMBER(SEARCH("PROPICONAZOLE",L1456)),"Propiconazole",IF(ISNUMBER(SEARCH("METHOMYL",L1456)),"Methomyl",IF(ISNUMBER(SEARCH("IMIDACLOPRID",L1456)),"Imidacloprid",IF(ISNUMBER(SEARCH("ZONIC",L1456)),"Amicarbazone",IF(ISNUMBER(SEARCH("CRESCENDO",L1456)),"Triclopyr-Butyric",IF(ISNUMBER(SEARCH("IMAZETHAPYR",L1456)),"Imazethapyr",IF(ISNUMBER(SEARCH("TRICLOPYR",L1456)),"Triclopyr",IF(ISNUMBER(SEARCH("ISOPROPYLAMINE",L1456)),"Isopropylamine",IF(ISNUMBER(SEARCH("ABAMECTIM",L1456)),"Abamectin",IF(ISNUMBER(SEARCH("SPERTO",L1456)),"Bifenthrin","FIX IT!")))))))))))))))))))</f>
        <v>Acephate</v>
      </c>
      <c r="Q1456" t="s">
        <v>3230</v>
      </c>
      <c r="R1456" t="s">
        <v>3243</v>
      </c>
      <c r="S1456">
        <f t="shared" si="80"/>
        <v>13.818887879038256</v>
      </c>
      <c r="T1456" t="s">
        <v>3206</v>
      </c>
      <c r="U1456" t="s">
        <v>3231</v>
      </c>
      <c r="V1456" t="s">
        <v>3242</v>
      </c>
    </row>
    <row r="1457" spans="1:22" ht="22" customHeight="1" x14ac:dyDescent="0.3">
      <c r="A1457" s="5">
        <v>43181</v>
      </c>
      <c r="B1457" s="16" t="str">
        <f t="shared" si="78"/>
        <v>March, 2018</v>
      </c>
      <c r="C1457" s="16" t="str">
        <f t="shared" si="79"/>
        <v>March, 2018´</v>
      </c>
      <c r="D1457" s="6" t="s">
        <v>31</v>
      </c>
      <c r="E1457" s="11" t="s">
        <v>3319</v>
      </c>
      <c r="F1457" s="6" t="s">
        <v>56</v>
      </c>
      <c r="G1457" s="6" t="s">
        <v>244</v>
      </c>
      <c r="H1457" s="6" t="s">
        <v>474</v>
      </c>
      <c r="I1457" s="6" t="s">
        <v>45</v>
      </c>
      <c r="J1457" s="6" t="s">
        <v>34</v>
      </c>
      <c r="K1457" s="6" t="s">
        <v>187</v>
      </c>
      <c r="L1457" s="6" t="s">
        <v>1675</v>
      </c>
      <c r="M1457" s="7">
        <v>48800</v>
      </c>
      <c r="N1457" s="7">
        <v>48.8</v>
      </c>
      <c r="O1457" s="7">
        <v>436000</v>
      </c>
      <c r="P1457" t="str">
        <f>IF(ISNUMBER(SEARCH("TRICLON",L1455)),"Triclopyr",IF(ISNUMBER(SEARCH("ABAMECTIN",L1455)),"Abamectin",IF(ISNUMBER(SEARCH("PERITO",L1455)),"Acephate",IF(ISNUMBER(SEARCH("GLUFOSINAT",L1455)),"Gluphosinate",IF(ISNUMBER(SEARCH("FIPRONIL",L1455)),"Fipronil",IF(ISNUMBER(SEARCH("ZARTAN",L1455)),"Metsulfuron-methyl",IF(ISNUMBER(SEARCH("DIFLUBENZURON",L1455)),"Diflubenzuron",IF(ISNUMBER(SEARCH("INICIATE",L1455)),"Fipronil",IF(ISNUMBER(SEARCH("STAGE",L1455)),"Clomazone",IF(ISNUMBER(SEARCH("CLOMAZON",L1455)),"Clomazone",IF(ISNUMBER(SEARCH("UNIMARK",L1455)),"Metribuzim",IF(ISNUMBER(SEARCH("ANCOSAR",L1455)),"Sodium hydrogen Methylarsonate","FIX IT!"))))))))))))</f>
        <v>Abamectin</v>
      </c>
      <c r="Q1457" t="s">
        <v>3215</v>
      </c>
      <c r="R1457" t="s">
        <v>3243</v>
      </c>
      <c r="S1457">
        <f t="shared" si="80"/>
        <v>8.9344262295081975</v>
      </c>
      <c r="T1457" t="s">
        <v>3304</v>
      </c>
      <c r="U1457" t="s">
        <v>3281</v>
      </c>
      <c r="V1457" t="s">
        <v>3198</v>
      </c>
    </row>
    <row r="1458" spans="1:22" ht="22" customHeight="1" x14ac:dyDescent="0.3">
      <c r="A1458" s="2">
        <v>43177</v>
      </c>
      <c r="B1458" s="16" t="str">
        <f t="shared" si="78"/>
        <v>March, 2018</v>
      </c>
      <c r="C1458" s="16" t="str">
        <f t="shared" si="79"/>
        <v>March, 2018´</v>
      </c>
      <c r="D1458" s="3" t="s">
        <v>31</v>
      </c>
      <c r="E1458" s="11" t="s">
        <v>3319</v>
      </c>
      <c r="F1458" s="3" t="s">
        <v>56</v>
      </c>
      <c r="G1458" s="3" t="s">
        <v>1676</v>
      </c>
      <c r="H1458" s="3" t="s">
        <v>91</v>
      </c>
      <c r="I1458" s="3" t="s">
        <v>45</v>
      </c>
      <c r="J1458" s="3" t="s">
        <v>34</v>
      </c>
      <c r="K1458" s="3" t="s">
        <v>95</v>
      </c>
      <c r="L1458" s="3" t="s">
        <v>1679</v>
      </c>
      <c r="M1458" s="4">
        <v>78600</v>
      </c>
      <c r="N1458" s="4">
        <v>78.599999999999994</v>
      </c>
      <c r="O1458" s="4">
        <v>277000</v>
      </c>
      <c r="P1458" t="str">
        <f>IF(ISNUMBER(SEARCH("IMAZETAPYR",L1458)),"Imazetapyr",IF(ISNUMBER(SEARCH("VITAVAX",L1458)),"Carboxin",IF(ISNUMBER(SEARCH("CARBOXIN",L1458)),"Carboxin",IF(ISNUMBER(SEARCH("CONDAX",L1458)),"Imazetapyr",IF(ISNUMBER(SEARCH("CLETHODIM",L1458)),"Clethodim",IF(ISNUMBER(SEARCH("JACARE",L1458)),"2,4-D Acid",IF(ISNUMBER(SEARCH("LEOPARD",L1458)),"Picloram",IF(ISNUMBER(SEARCH("ZOXYSTROBIN",L1458)),"Azoxystrobin",IF(ISNUMBER(SEARCH("MANCOZEB",L1458)),"Mancozeb",IF(ISNUMBER(SEARCH("AZOXYS",L1458)),"Azoxystrobin",IF(ISNUMBER(SEARCH("FIPRON",L1458)),"Fipronil",IF(ISNUMBER(SEARCH("ACEF",L1458)),"Acephate",IF(ISNUMBER(SEARCH("ACETAMIPRID",L1458)),"Acetamiprid",IF(ISNUMBER(SEARCH("ALUMINIUM PHOSPHIDE",L1458)),"Aluminium Phosphide",IF(ISNUMBER(SEARCH("RANMAN",L1458)),"Cyazofamid",IF(ISNUMBER(SEARCH("BIFENTRINA",L1458)),"Bifenthrin","FIX IT!"))))))))))))))))</f>
        <v>Mancozeb</v>
      </c>
      <c r="Q1458" t="s">
        <v>3231</v>
      </c>
      <c r="R1458" t="s">
        <v>3242</v>
      </c>
      <c r="S1458">
        <f t="shared" si="80"/>
        <v>3.5241730279898218</v>
      </c>
      <c r="T1458" t="s">
        <v>3206</v>
      </c>
      <c r="U1458" t="s">
        <v>3231</v>
      </c>
      <c r="V1458" t="s">
        <v>3242</v>
      </c>
    </row>
    <row r="1459" spans="1:22" ht="22" customHeight="1" x14ac:dyDescent="0.3">
      <c r="A1459" s="5">
        <v>43177</v>
      </c>
      <c r="B1459" s="16" t="str">
        <f t="shared" si="78"/>
        <v>March, 2018</v>
      </c>
      <c r="C1459" s="16" t="str">
        <f t="shared" si="79"/>
        <v>March, 2018´</v>
      </c>
      <c r="D1459" s="6" t="s">
        <v>31</v>
      </c>
      <c r="E1459" s="11" t="s">
        <v>3319</v>
      </c>
      <c r="F1459" s="6" t="s">
        <v>56</v>
      </c>
      <c r="G1459" s="6" t="s">
        <v>1676</v>
      </c>
      <c r="H1459" s="6" t="s">
        <v>91</v>
      </c>
      <c r="I1459" s="6" t="s">
        <v>45</v>
      </c>
      <c r="J1459" s="6" t="s">
        <v>34</v>
      </c>
      <c r="K1459" s="6" t="s">
        <v>95</v>
      </c>
      <c r="L1459" s="6" t="s">
        <v>1680</v>
      </c>
      <c r="M1459" s="7">
        <v>78600</v>
      </c>
      <c r="N1459" s="7">
        <v>78.599999999999994</v>
      </c>
      <c r="O1459" s="7">
        <v>277000</v>
      </c>
      <c r="P1459" t="str">
        <f>IF(ISNUMBER(SEARCH("TRICLON",L1457)),"Triclopyr",IF(ISNUMBER(SEARCH("ABAMECTIN",L1457)),"Abamectin",IF(ISNUMBER(SEARCH("PERITO",L1457)),"Acephate",IF(ISNUMBER(SEARCH("GLUFOSINAT",L1457)),"Gluphosinate",IF(ISNUMBER(SEARCH("FIPRONIL",L1457)),"Fipronil",IF(ISNUMBER(SEARCH("ZARTAN",L1457)),"Metsulfuron-methyl",IF(ISNUMBER(SEARCH("DIFLUBENZURON",L1457)),"Diflubenzuron",IF(ISNUMBER(SEARCH("INICIATE",L1457)),"Fipronil",IF(ISNUMBER(SEARCH("STAGE",L1457)),"Clomazone",IF(ISNUMBER(SEARCH("CLOMAZON",L1457)),"Clomazone",IF(ISNUMBER(SEARCH("UNIMARK",L1457)),"Metribuzim",IF(ISNUMBER(SEARCH("ANCOSAR",L1457)),"Sodium hydrogen Methylarsonate","FIX IT!"))))))))))))</f>
        <v>Sodium hydrogen Methylarsonate</v>
      </c>
      <c r="Q1459" t="s">
        <v>3281</v>
      </c>
      <c r="R1459" t="s">
        <v>3198</v>
      </c>
      <c r="S1459">
        <f t="shared" si="80"/>
        <v>3.5241730279898218</v>
      </c>
      <c r="T1459" t="s">
        <v>3211</v>
      </c>
      <c r="U1459" t="s">
        <v>3270</v>
      </c>
      <c r="V1459" t="s">
        <v>3198</v>
      </c>
    </row>
    <row r="1460" spans="1:22" ht="22" customHeight="1" x14ac:dyDescent="0.3">
      <c r="A1460" s="2">
        <v>43177</v>
      </c>
      <c r="B1460" s="16" t="str">
        <f t="shared" si="78"/>
        <v>March, 2018</v>
      </c>
      <c r="C1460" s="16" t="str">
        <f t="shared" si="79"/>
        <v>March, 2018´</v>
      </c>
      <c r="D1460" s="3" t="s">
        <v>31</v>
      </c>
      <c r="E1460" s="11" t="s">
        <v>3319</v>
      </c>
      <c r="F1460" s="3" t="s">
        <v>56</v>
      </c>
      <c r="G1460" s="3" t="s">
        <v>1676</v>
      </c>
      <c r="H1460" s="3" t="s">
        <v>91</v>
      </c>
      <c r="I1460" s="3" t="s">
        <v>45</v>
      </c>
      <c r="J1460" s="3" t="s">
        <v>34</v>
      </c>
      <c r="K1460" s="3" t="s">
        <v>95</v>
      </c>
      <c r="L1460" s="3" t="s">
        <v>1681</v>
      </c>
      <c r="M1460" s="4">
        <v>78600</v>
      </c>
      <c r="N1460" s="4">
        <v>78.599999999999994</v>
      </c>
      <c r="O1460" s="4">
        <v>277000</v>
      </c>
      <c r="P1460" t="str">
        <f>IF(ISNUMBER(SEARCH("IMAZETAPYR",L1460)),"Imazetapyr",IF(ISNUMBER(SEARCH("VITAVAX",L1460)),"Carboxin",IF(ISNUMBER(SEARCH("CARBOXIN",L1460)),"Carboxin",IF(ISNUMBER(SEARCH("CONDAX",L1460)),"Imazetapyr",IF(ISNUMBER(SEARCH("CLETHODIM",L1460)),"Clethodim",IF(ISNUMBER(SEARCH("JACARE",L1460)),"2,4-D Acid",IF(ISNUMBER(SEARCH("LEOPARD",L1460)),"Picloram",IF(ISNUMBER(SEARCH("ZOXYSTROBIN",L1460)),"Azoxystrobin",IF(ISNUMBER(SEARCH("MANCOZEB",L1460)),"Mancozeb",IF(ISNUMBER(SEARCH("AZOXYS",L1460)),"Azoxystrobin",IF(ISNUMBER(SEARCH("FIPRON",L1460)),"Fipronil",IF(ISNUMBER(SEARCH("ACEF",L1460)),"Acephate",IF(ISNUMBER(SEARCH("ACETAMIPRID",L1460)),"Acetamiprid",IF(ISNUMBER(SEARCH("ALUMINIUM PHOSPHIDE",L1460)),"Aluminium Phosphide",IF(ISNUMBER(SEARCH("RANMAN",L1460)),"Cyazofamid",IF(ISNUMBER(SEARCH("BIFENTRINA",L1460)),"Bifenthrin","FIX IT!"))))))))))))))))</f>
        <v>Mancozeb</v>
      </c>
      <c r="Q1460" t="s">
        <v>3231</v>
      </c>
      <c r="R1460" t="s">
        <v>3242</v>
      </c>
      <c r="S1460">
        <f t="shared" si="80"/>
        <v>3.5241730279898218</v>
      </c>
      <c r="T1460" t="s">
        <v>3206</v>
      </c>
      <c r="U1460" t="s">
        <v>3231</v>
      </c>
      <c r="V1460" t="s">
        <v>3242</v>
      </c>
    </row>
    <row r="1461" spans="1:22" ht="22" customHeight="1" x14ac:dyDescent="0.3">
      <c r="A1461" s="5">
        <v>43177</v>
      </c>
      <c r="B1461" s="16" t="str">
        <f t="shared" si="78"/>
        <v>March, 2018</v>
      </c>
      <c r="C1461" s="16" t="str">
        <f t="shared" si="79"/>
        <v>March, 2018´</v>
      </c>
      <c r="D1461" s="6" t="s">
        <v>31</v>
      </c>
      <c r="E1461" s="11" t="s">
        <v>3319</v>
      </c>
      <c r="F1461" s="6" t="s">
        <v>56</v>
      </c>
      <c r="G1461" s="6" t="s">
        <v>1676</v>
      </c>
      <c r="H1461" s="6" t="s">
        <v>91</v>
      </c>
      <c r="I1461" s="6" t="s">
        <v>45</v>
      </c>
      <c r="J1461" s="6" t="s">
        <v>34</v>
      </c>
      <c r="K1461" s="6" t="s">
        <v>95</v>
      </c>
      <c r="L1461" s="6" t="s">
        <v>1681</v>
      </c>
      <c r="M1461" s="7">
        <v>78600</v>
      </c>
      <c r="N1461" s="7">
        <v>78.599999999999994</v>
      </c>
      <c r="O1461" s="7">
        <v>277000</v>
      </c>
      <c r="P1461" t="str">
        <f>IF(ISNUMBER(SEARCH("IMAZETAPYR",L1461)),"Imazetapyr",IF(ISNUMBER(SEARCH("VITAVAX",L1461)),"Carboxin",IF(ISNUMBER(SEARCH("CARBOXIN",L1461)),"Carboxin",IF(ISNUMBER(SEARCH("CONDAX",L1461)),"Imazetapyr",IF(ISNUMBER(SEARCH("CLETHODIM",L1461)),"Clethodim",IF(ISNUMBER(SEARCH("JACARE",L1461)),"2,4-D Acid",IF(ISNUMBER(SEARCH("LEOPARD",L1461)),"Picloram",IF(ISNUMBER(SEARCH("ZOXYSTROBIN",L1461)),"Azoxystrobin",IF(ISNUMBER(SEARCH("MANCOZEB",L1461)),"Mancozeb",IF(ISNUMBER(SEARCH("AZOXYS",L1461)),"Azoxystrobin",IF(ISNUMBER(SEARCH("FIPRON",L1461)),"Fipronil",IF(ISNUMBER(SEARCH("ACEF",L1461)),"Acephate",IF(ISNUMBER(SEARCH("ACETAMIPRID",L1461)),"Acetamiprid",IF(ISNUMBER(SEARCH("ALUMINIUM PHOSPHIDE",L1461)),"Aluminium Phosphide",IF(ISNUMBER(SEARCH("RANMAN",L1461)),"Cyazofamid",IF(ISNUMBER(SEARCH("BIFENTRINA",L1461)),"Bifenthrin","FIX IT!"))))))))))))))))</f>
        <v>Mancozeb</v>
      </c>
      <c r="Q1461" t="s">
        <v>3231</v>
      </c>
      <c r="R1461" t="s">
        <v>3242</v>
      </c>
      <c r="S1461">
        <f t="shared" si="80"/>
        <v>3.5241730279898218</v>
      </c>
      <c r="T1461" t="s">
        <v>3210</v>
      </c>
      <c r="U1461" t="s">
        <v>3267</v>
      </c>
      <c r="V1461" t="s">
        <v>3237</v>
      </c>
    </row>
    <row r="1462" spans="1:22" ht="22" customHeight="1" x14ac:dyDescent="0.3">
      <c r="A1462" s="2">
        <v>43172</v>
      </c>
      <c r="B1462" s="16" t="str">
        <f t="shared" si="78"/>
        <v>March, 2018</v>
      </c>
      <c r="C1462" s="16" t="str">
        <f t="shared" si="79"/>
        <v>March, 2018´</v>
      </c>
      <c r="D1462" s="3" t="s">
        <v>31</v>
      </c>
      <c r="E1462" s="11" t="s">
        <v>3319</v>
      </c>
      <c r="F1462" s="3" t="s">
        <v>56</v>
      </c>
      <c r="G1462" s="3" t="s">
        <v>244</v>
      </c>
      <c r="H1462" s="3" t="s">
        <v>474</v>
      </c>
      <c r="I1462" s="3" t="s">
        <v>45</v>
      </c>
      <c r="J1462" s="3" t="s">
        <v>34</v>
      </c>
      <c r="K1462" s="3" t="s">
        <v>187</v>
      </c>
      <c r="L1462" s="3" t="s">
        <v>1682</v>
      </c>
      <c r="M1462" s="4">
        <v>48800</v>
      </c>
      <c r="N1462" s="4">
        <v>48.8</v>
      </c>
      <c r="O1462" s="4">
        <v>436000</v>
      </c>
      <c r="P1462" t="str">
        <f>IF(ISNUMBER(SEARCH("GLIFOSATO",L1462)),"Glyphosate",IF(ISNUMBER(SEARCH("TRICLON",L1462)),"Triclopyr",IF(ISNUMBER(SEARCH("ABAMECTIN",L1462)),"Abamectin",IF(ISNUMBER(SEARCH("ANCOSAR",L1462)),"Sodium Hydrogen Methylarsonate",IF(ISNUMBER(SEARCH("PERITO",L1462)),"Acephate","FIX IT!")))))</f>
        <v>Sodium Hydrogen Methylarsonate</v>
      </c>
      <c r="Q1462" t="s">
        <v>3281</v>
      </c>
      <c r="R1462" t="s">
        <v>3198</v>
      </c>
      <c r="S1462">
        <f t="shared" si="80"/>
        <v>8.9344262295081975</v>
      </c>
      <c r="T1462" t="s">
        <v>3233</v>
      </c>
      <c r="U1462" t="s">
        <v>3284</v>
      </c>
      <c r="V1462" t="s">
        <v>3242</v>
      </c>
    </row>
    <row r="1463" spans="1:22" ht="22" customHeight="1" x14ac:dyDescent="0.3">
      <c r="A1463" s="5">
        <v>43170</v>
      </c>
      <c r="B1463" s="16" t="str">
        <f t="shared" si="78"/>
        <v>March, 2018</v>
      </c>
      <c r="C1463" s="16" t="str">
        <f t="shared" si="79"/>
        <v>March, 2018´</v>
      </c>
      <c r="D1463" s="6" t="s">
        <v>31</v>
      </c>
      <c r="E1463" s="11" t="s">
        <v>3319</v>
      </c>
      <c r="F1463" s="6" t="s">
        <v>56</v>
      </c>
      <c r="G1463" s="6" t="s">
        <v>1676</v>
      </c>
      <c r="H1463" s="6" t="s">
        <v>91</v>
      </c>
      <c r="I1463" s="6" t="s">
        <v>45</v>
      </c>
      <c r="J1463" s="6" t="s">
        <v>34</v>
      </c>
      <c r="K1463" s="6" t="s">
        <v>95</v>
      </c>
      <c r="L1463" s="6" t="s">
        <v>1683</v>
      </c>
      <c r="M1463" s="7">
        <v>77945</v>
      </c>
      <c r="N1463" s="7">
        <v>77.94</v>
      </c>
      <c r="O1463" s="7">
        <v>275000</v>
      </c>
      <c r="P1463" t="str">
        <f>IF(ISNUMBER(SEARCH("IMAZETAPYR",L1463)),"Imazetapyr",IF(ISNUMBER(SEARCH("VITAVAX",L1463)),"Carboxin",IF(ISNUMBER(SEARCH("CARBOXIN",L1463)),"Carboxin",IF(ISNUMBER(SEARCH("CONDAX",L1463)),"Imazetapyr",IF(ISNUMBER(SEARCH("CLETHODIM",L1463)),"Clethodim",IF(ISNUMBER(SEARCH("JACARE",L1463)),"2,4-D Acid",IF(ISNUMBER(SEARCH("LEOPARD",L1463)),"Picloram",IF(ISNUMBER(SEARCH("ZOXYSTROBIN",L1463)),"Azoxystrobin",IF(ISNUMBER(SEARCH("MANCOZEB",L1463)),"Mancozeb",IF(ISNUMBER(SEARCH("AZOXYS",L1463)),"Azoxystrobin",IF(ISNUMBER(SEARCH("FIPRON",L1463)),"Fipronil",IF(ISNUMBER(SEARCH("ACEF",L1463)),"Acephate",IF(ISNUMBER(SEARCH("ACETAMIPRID",L1463)),"Acetamiprid",IF(ISNUMBER(SEARCH("ALUMINIUM PHOSPHIDE",L1463)),"Aluminium Phosphide",IF(ISNUMBER(SEARCH("RANMAN",L1463)),"Cyazofamid",IF(ISNUMBER(SEARCH("BIFENTRINA",L1463)),"Bifenthrin","FIX IT!"))))))))))))))))</f>
        <v>Mancozeb</v>
      </c>
      <c r="Q1463" t="s">
        <v>3231</v>
      </c>
      <c r="R1463" t="s">
        <v>3242</v>
      </c>
      <c r="S1463">
        <f t="shared" si="80"/>
        <v>3.5281288087754183</v>
      </c>
      <c r="T1463" t="s">
        <v>3207</v>
      </c>
      <c r="U1463" t="s">
        <v>3235</v>
      </c>
      <c r="V1463" t="s">
        <v>3216</v>
      </c>
    </row>
    <row r="1464" spans="1:22" ht="22" customHeight="1" x14ac:dyDescent="0.3">
      <c r="A1464" s="2">
        <v>43170</v>
      </c>
      <c r="B1464" s="16" t="str">
        <f t="shared" si="78"/>
        <v>March, 2018</v>
      </c>
      <c r="C1464" s="16" t="str">
        <f t="shared" si="79"/>
        <v>March, 2018´</v>
      </c>
      <c r="D1464" s="3" t="s">
        <v>31</v>
      </c>
      <c r="E1464" s="11" t="s">
        <v>3319</v>
      </c>
      <c r="F1464" s="3" t="s">
        <v>56</v>
      </c>
      <c r="G1464" s="3" t="s">
        <v>944</v>
      </c>
      <c r="H1464" s="3" t="s">
        <v>1684</v>
      </c>
      <c r="I1464" s="3" t="s">
        <v>45</v>
      </c>
      <c r="J1464" s="3" t="s">
        <v>34</v>
      </c>
      <c r="K1464" s="3" t="s">
        <v>361</v>
      </c>
      <c r="L1464" s="3" t="s">
        <v>1686</v>
      </c>
      <c r="M1464" s="4">
        <v>26400</v>
      </c>
      <c r="N1464" s="4">
        <v>26.4</v>
      </c>
      <c r="O1464" s="4">
        <v>228000</v>
      </c>
      <c r="P1464" t="str">
        <f>IF(ISNUMBER(SEARCH("TRICLON",L1462)),"Triclopyr",IF(ISNUMBER(SEARCH("ABAMECTIN",L1462)),"Abamectin",IF(ISNUMBER(SEARCH("PERITO",L1462)),"Acephate",IF(ISNUMBER(SEARCH("GLUFOSINAT",L1462)),"Gluphosinate",IF(ISNUMBER(SEARCH("FIPRONIL",L1462)),"Fipronil",IF(ISNUMBER(SEARCH("ZARTAN",L1462)),"Metsulfuron-methyl",IF(ISNUMBER(SEARCH("DIFLUBENZURON",L1462)),"Diflubenzuron",IF(ISNUMBER(SEARCH("INICIATE",L1462)),"Fipronil",IF(ISNUMBER(SEARCH("STAGE",L1462)),"Clomazone",IF(ISNUMBER(SEARCH("CLOMAZON",L1462)),"Clomazone",IF(ISNUMBER(SEARCH("UNIMARK",L1462)),"Metribuzim",IF(ISNUMBER(SEARCH("ANCOSAR",L1462)),"Sodium hydrogen Methylarsonate","FIX IT!"))))))))))))</f>
        <v>Sodium hydrogen Methylarsonate</v>
      </c>
      <c r="Q1464" t="s">
        <v>3281</v>
      </c>
      <c r="R1464" t="s">
        <v>3198</v>
      </c>
      <c r="S1464">
        <f t="shared" si="80"/>
        <v>8.6363636363636367</v>
      </c>
      <c r="T1464" t="s">
        <v>3207</v>
      </c>
      <c r="U1464" t="s">
        <v>3235</v>
      </c>
      <c r="V1464" t="s">
        <v>3216</v>
      </c>
    </row>
    <row r="1465" spans="1:22" ht="22" customHeight="1" x14ac:dyDescent="0.3">
      <c r="A1465" s="5">
        <v>43169</v>
      </c>
      <c r="B1465" s="16" t="str">
        <f t="shared" si="78"/>
        <v>March, 2018</v>
      </c>
      <c r="C1465" s="16" t="str">
        <f t="shared" si="79"/>
        <v>March, 2018´</v>
      </c>
      <c r="D1465" s="6" t="s">
        <v>107</v>
      </c>
      <c r="E1465" s="11" t="s">
        <v>3319</v>
      </c>
      <c r="F1465" s="6" t="s">
        <v>56</v>
      </c>
      <c r="G1465" s="6" t="s">
        <v>108</v>
      </c>
      <c r="H1465" s="6" t="s">
        <v>113</v>
      </c>
      <c r="I1465" s="6" t="s">
        <v>45</v>
      </c>
      <c r="J1465" s="6" t="s">
        <v>34</v>
      </c>
      <c r="K1465" s="6" t="s">
        <v>187</v>
      </c>
      <c r="L1465" s="6" t="s">
        <v>1687</v>
      </c>
      <c r="M1465" s="7">
        <v>20180</v>
      </c>
      <c r="N1465" s="7">
        <v>20.18</v>
      </c>
      <c r="O1465" s="7">
        <v>149000</v>
      </c>
      <c r="P1465" t="s">
        <v>3203</v>
      </c>
      <c r="Q1465" t="s">
        <v>3246</v>
      </c>
      <c r="R1465" t="s">
        <v>3198</v>
      </c>
      <c r="S1465">
        <f t="shared" si="80"/>
        <v>7.383548067393459</v>
      </c>
      <c r="T1465" t="s">
        <v>3297</v>
      </c>
      <c r="U1465" t="s">
        <v>3281</v>
      </c>
      <c r="V1465" t="s">
        <v>3198</v>
      </c>
    </row>
    <row r="1466" spans="1:22" ht="22" customHeight="1" x14ac:dyDescent="0.3">
      <c r="A1466" s="2">
        <v>43169</v>
      </c>
      <c r="B1466" s="16" t="str">
        <f t="shared" si="78"/>
        <v>March, 2018</v>
      </c>
      <c r="C1466" s="16" t="str">
        <f t="shared" si="79"/>
        <v>March, 2018´</v>
      </c>
      <c r="D1466" s="3" t="s">
        <v>31</v>
      </c>
      <c r="E1466" s="11" t="s">
        <v>3319</v>
      </c>
      <c r="F1466" s="3" t="s">
        <v>56</v>
      </c>
      <c r="G1466" s="3" t="s">
        <v>579</v>
      </c>
      <c r="H1466" s="3" t="s">
        <v>968</v>
      </c>
      <c r="I1466" s="3" t="s">
        <v>45</v>
      </c>
      <c r="J1466" s="3" t="s">
        <v>34</v>
      </c>
      <c r="K1466" s="3" t="s">
        <v>145</v>
      </c>
      <c r="L1466" s="3" t="s">
        <v>1688</v>
      </c>
      <c r="M1466" s="4">
        <v>13998</v>
      </c>
      <c r="N1466" s="4">
        <v>14</v>
      </c>
      <c r="O1466" s="4">
        <v>166000</v>
      </c>
      <c r="P1466" t="str">
        <f>IF(ISNUMBER(SEARCH("BROWSER",L1466)),"Picloran",IF(ISNUMBER(SEARCH("NAVIGATOR",L1466)),"Picloran",IF(ISNUMBER(SEARCH("BIOZYME",L1466)),"Mineral Fertilizer",IF(ISNUMBER(SEARCH("K-FOL",L1466)),"Calcium Citrate",IF(ISNUMBER(SEARCH("FOLTRON",L1466)),"NPK Fertilizer",IF(ISNUMBER(SEARCH("CYHALOTHRI",L1466)),"Cyhalothrin",IF(ISNUMBER(SEARCH("ACEFATO",L1466)),"Acephate",IF(ISNUMBER(SEARCH("ACEPHATE",L1466)),"Acephate",IF(ISNUMBER(SEARCH("MICROTHIOL",L1466)),"Sulfur",IF(ISNUMBER(SEARCH("PROPICONAZOLE",L1466)),"Propiconazole",IF(ISNUMBER(SEARCH("METHOMYL",L1466)),"Methomyl",IF(ISNUMBER(SEARCH("IMIDACLOPRID",L1466)),"Imidacloprid",IF(ISNUMBER(SEARCH("ZONIC",L1466)),"Amicarbazone",IF(ISNUMBER(SEARCH("CRESCENDO",L1466)),"Triclopyr-Butyric",IF(ISNUMBER(SEARCH("IMAZETHAPYR",L1466)),"Imazethapyr",IF(ISNUMBER(SEARCH("TRICLOPYR",L1466)),"Triclopyr",IF(ISNUMBER(SEARCH("ISOPROPYLAMINE",L1466)),"Isopropylamine",IF(ISNUMBER(SEARCH("ABAMECTIM",L1466)),"Abamectin",IF(ISNUMBER(SEARCH("SPERTO",L1466)),"Bifenthrin","FIX IT!")))))))))))))))))))</f>
        <v>Cyhalothrin</v>
      </c>
      <c r="Q1466" t="s">
        <v>3248</v>
      </c>
      <c r="R1466" t="s">
        <v>3237</v>
      </c>
      <c r="S1466">
        <f t="shared" si="80"/>
        <v>11.858836976710959</v>
      </c>
      <c r="T1466" t="s">
        <v>3207</v>
      </c>
      <c r="U1466" t="s">
        <v>3235</v>
      </c>
      <c r="V1466" t="s">
        <v>3216</v>
      </c>
    </row>
    <row r="1467" spans="1:22" ht="22" customHeight="1" x14ac:dyDescent="0.3">
      <c r="A1467" s="5">
        <v>43168</v>
      </c>
      <c r="B1467" s="16" t="str">
        <f t="shared" si="78"/>
        <v>March, 2018</v>
      </c>
      <c r="C1467" s="16" t="str">
        <f t="shared" si="79"/>
        <v>March, 2018´</v>
      </c>
      <c r="D1467" s="6" t="s">
        <v>31</v>
      </c>
      <c r="E1467" s="11" t="s">
        <v>3319</v>
      </c>
      <c r="F1467" s="6" t="s">
        <v>56</v>
      </c>
      <c r="G1467" s="6" t="s">
        <v>131</v>
      </c>
      <c r="H1467" s="6" t="s">
        <v>133</v>
      </c>
      <c r="I1467" s="6" t="s">
        <v>45</v>
      </c>
      <c r="J1467" s="6" t="s">
        <v>34</v>
      </c>
      <c r="K1467" s="6" t="s">
        <v>145</v>
      </c>
      <c r="L1467" s="6" t="s">
        <v>1689</v>
      </c>
      <c r="M1467" s="7">
        <v>28840</v>
      </c>
      <c r="N1467" s="7">
        <v>28.84</v>
      </c>
      <c r="O1467" s="7">
        <v>341000</v>
      </c>
      <c r="P1467" t="str">
        <f>IF(ISNUMBER(SEARCH("BROWSER",L1467)),"Picloran",IF(ISNUMBER(SEARCH("NAVIGATOR",L1467)),"Picloran",IF(ISNUMBER(SEARCH("BIOZYME",L1467)),"Mineral Fertilizer",IF(ISNUMBER(SEARCH("K-FOL",L1467)),"Calcium Citrate",IF(ISNUMBER(SEARCH("FOLTRON",L1467)),"NPK Fertilizer",IF(ISNUMBER(SEARCH("CYHALOTHRI",L1467)),"Cyhalothrin",IF(ISNUMBER(SEARCH("ACEFATO",L1467)),"Acephate",IF(ISNUMBER(SEARCH("ACEPHATE",L1467)),"Acephate",IF(ISNUMBER(SEARCH("MICROTHIOL",L1467)),"Sulfur",IF(ISNUMBER(SEARCH("PROPICONAZOLE",L1467)),"Propiconazole",IF(ISNUMBER(SEARCH("METHOMYL",L1467)),"Methomyl",IF(ISNUMBER(SEARCH("IMIDACLOPRID",L1467)),"Imidacloprid",IF(ISNUMBER(SEARCH("ZONIC",L1467)),"Amicarbazone",IF(ISNUMBER(SEARCH("CRESCENDO",L1467)),"Triclopyr-Butyric",IF(ISNUMBER(SEARCH("IMAZETHAPYR",L1467)),"Imazethapyr",IF(ISNUMBER(SEARCH("TRICLOPYR",L1467)),"Triclopyr",IF(ISNUMBER(SEARCH("ISOPROPYLAMINE",L1467)),"Isopropylamine",IF(ISNUMBER(SEARCH("ABAMECTIM",L1467)),"Abamectin",IF(ISNUMBER(SEARCH("SPERTO",L1467)),"Bifenthrin","FIX IT!")))))))))))))))))))</f>
        <v>Cyhalothrin</v>
      </c>
      <c r="Q1467" t="s">
        <v>3248</v>
      </c>
      <c r="R1467" t="s">
        <v>3237</v>
      </c>
      <c r="S1467">
        <f t="shared" si="80"/>
        <v>11.823855755894591</v>
      </c>
      <c r="T1467" t="s">
        <v>3304</v>
      </c>
      <c r="U1467" t="s">
        <v>3281</v>
      </c>
      <c r="V1467" t="s">
        <v>3198</v>
      </c>
    </row>
    <row r="1468" spans="1:22" ht="22" customHeight="1" x14ac:dyDescent="0.3">
      <c r="A1468" s="2">
        <v>43168</v>
      </c>
      <c r="B1468" s="16" t="str">
        <f t="shared" si="78"/>
        <v>March, 2018</v>
      </c>
      <c r="C1468" s="16" t="str">
        <f t="shared" si="79"/>
        <v>March, 2018´</v>
      </c>
      <c r="D1468" s="3" t="s">
        <v>107</v>
      </c>
      <c r="E1468" s="11" t="s">
        <v>3319</v>
      </c>
      <c r="F1468" s="3" t="s">
        <v>56</v>
      </c>
      <c r="G1468" s="3" t="s">
        <v>108</v>
      </c>
      <c r="H1468" s="3" t="s">
        <v>133</v>
      </c>
      <c r="I1468" s="3" t="s">
        <v>45</v>
      </c>
      <c r="J1468" s="3" t="s">
        <v>34</v>
      </c>
      <c r="K1468" s="3" t="s">
        <v>345</v>
      </c>
      <c r="L1468" s="3" t="s">
        <v>1690</v>
      </c>
      <c r="M1468" s="4">
        <v>12600</v>
      </c>
      <c r="N1468" s="4">
        <v>12.6</v>
      </c>
      <c r="O1468" s="4">
        <v>149000</v>
      </c>
      <c r="P1468" t="str">
        <f>IF(ISNUMBER(SEARCH("IMAZETAPYR",L1468)),"Imazetapyr",IF(ISNUMBER(SEARCH("VITAVAX",L1468)),"Carboxin",IF(ISNUMBER(SEARCH("CARBOXIN",L1468)),"Carboxin",IF(ISNUMBER(SEARCH("CONDAX",L1468)),"Imazetapyr",IF(ISNUMBER(SEARCH("CLETHODIM",L1468)),"Clethodim",IF(ISNUMBER(SEARCH("JACARE",L1468)),"2,4-D Acid",IF(ISNUMBER(SEARCH("LEOPARD",L1468)),"Picloram",IF(ISNUMBER(SEARCH("ZOXYSTROBIN",L1468)),"Azoxystrobin",IF(ISNUMBER(SEARCH("MANCOZEB",L1468)),"Mancozeb",IF(ISNUMBER(SEARCH("AZOXYS",L1468)),"Azoxystrobin",IF(ISNUMBER(SEARCH("FIPRON",L1468)),"Fipronil",IF(ISNUMBER(SEARCH("ACEF",L1468)),"Acephate",IF(ISNUMBER(SEARCH("ACETAMIPRID",L1468)),"Acetamiprid",IF(ISNUMBER(SEARCH("ALUMINIUM PHOSPHIDE",L1468)),"Aluminium Phosphide",IF(ISNUMBER(SEARCH("RANMAN",L1468)),"Cyazofamid",IF(ISNUMBER(SEARCH("BIFENTRINA",L1468)),"Bifenthrin","FIX IT!"))))))))))))))))</f>
        <v>Aluminium Phosphide</v>
      </c>
      <c r="Q1468" t="s">
        <v>3235</v>
      </c>
      <c r="R1468" t="s">
        <v>3216</v>
      </c>
      <c r="S1468">
        <f t="shared" si="80"/>
        <v>11.825396825396826</v>
      </c>
      <c r="T1468" t="s">
        <v>3206</v>
      </c>
      <c r="U1468" t="s">
        <v>3231</v>
      </c>
      <c r="V1468" t="s">
        <v>3242</v>
      </c>
    </row>
    <row r="1469" spans="1:22" ht="22" customHeight="1" x14ac:dyDescent="0.3">
      <c r="A1469" s="5">
        <v>43168</v>
      </c>
      <c r="B1469" s="16" t="str">
        <f t="shared" si="78"/>
        <v>March, 2018</v>
      </c>
      <c r="C1469" s="16" t="str">
        <f t="shared" si="79"/>
        <v>March, 2018´</v>
      </c>
      <c r="D1469" s="6" t="s">
        <v>31</v>
      </c>
      <c r="E1469" s="11" t="s">
        <v>3319</v>
      </c>
      <c r="F1469" s="6" t="s">
        <v>56</v>
      </c>
      <c r="G1469" s="6" t="s">
        <v>579</v>
      </c>
      <c r="H1469" s="6" t="s">
        <v>968</v>
      </c>
      <c r="I1469" s="6" t="s">
        <v>45</v>
      </c>
      <c r="J1469" s="6" t="s">
        <v>34</v>
      </c>
      <c r="K1469" s="6" t="s">
        <v>145</v>
      </c>
      <c r="L1469" s="6" t="s">
        <v>1691</v>
      </c>
      <c r="M1469" s="7">
        <v>13998</v>
      </c>
      <c r="N1469" s="7">
        <v>14</v>
      </c>
      <c r="O1469" s="7">
        <v>166000</v>
      </c>
      <c r="P1469" t="str">
        <f>IF(ISNUMBER(SEARCH("BROWSER",L1469)),"Picloran",IF(ISNUMBER(SEARCH("NAVIGATOR",L1469)),"Picloran",IF(ISNUMBER(SEARCH("BIOZYME",L1469)),"Mineral Fertilizer",IF(ISNUMBER(SEARCH("K-FOL",L1469)),"Calcium Citrate",IF(ISNUMBER(SEARCH("FOLTRON",L1469)),"NPK Fertilizer",IF(ISNUMBER(SEARCH("CYHALOTHRI",L1469)),"Cyhalothrin",IF(ISNUMBER(SEARCH("ACEFATO",L1469)),"Acephate",IF(ISNUMBER(SEARCH("ACEPHATE",L1469)),"Acephate",IF(ISNUMBER(SEARCH("MICROTHIOL",L1469)),"Sulfur",IF(ISNUMBER(SEARCH("PROPICONAZOLE",L1469)),"Propiconazole",IF(ISNUMBER(SEARCH("METHOMYL",L1469)),"Methomyl",IF(ISNUMBER(SEARCH("IMIDACLOPRID",L1469)),"Imidacloprid",IF(ISNUMBER(SEARCH("ZONIC",L1469)),"Amicarbazone",IF(ISNUMBER(SEARCH("CRESCENDO",L1469)),"Triclopyr-Butyric",IF(ISNUMBER(SEARCH("IMAZETHAPYR",L1469)),"Imazethapyr",IF(ISNUMBER(SEARCH("TRICLOPYR",L1469)),"Triclopyr",IF(ISNUMBER(SEARCH("ISOPROPYLAMINE",L1469)),"Isopropylamine",IF(ISNUMBER(SEARCH("ABAMECTIM",L1469)),"Abamectin",IF(ISNUMBER(SEARCH("SPERTO",L1469)),"Bifenthrin","FIX IT!")))))))))))))))))))</f>
        <v>Cyhalothrin</v>
      </c>
      <c r="Q1469" t="s">
        <v>3248</v>
      </c>
      <c r="R1469" t="s">
        <v>3237</v>
      </c>
      <c r="S1469">
        <f t="shared" si="80"/>
        <v>11.858836976710959</v>
      </c>
      <c r="T1469" t="s">
        <v>3206</v>
      </c>
      <c r="U1469" t="s">
        <v>3231</v>
      </c>
      <c r="V1469" t="s">
        <v>3242</v>
      </c>
    </row>
    <row r="1470" spans="1:22" ht="22" customHeight="1" x14ac:dyDescent="0.3">
      <c r="A1470" s="2">
        <v>43165</v>
      </c>
      <c r="B1470" s="16" t="str">
        <f t="shared" si="78"/>
        <v>March, 2018</v>
      </c>
      <c r="C1470" s="16" t="str">
        <f t="shared" si="79"/>
        <v>March, 2018´</v>
      </c>
      <c r="D1470" s="3" t="s">
        <v>31</v>
      </c>
      <c r="E1470" s="11" t="s">
        <v>3319</v>
      </c>
      <c r="F1470" s="3" t="s">
        <v>56</v>
      </c>
      <c r="G1470" s="3" t="s">
        <v>1676</v>
      </c>
      <c r="H1470" s="3" t="s">
        <v>91</v>
      </c>
      <c r="I1470" s="3" t="s">
        <v>45</v>
      </c>
      <c r="J1470" s="3" t="s">
        <v>34</v>
      </c>
      <c r="K1470" s="3" t="s">
        <v>95</v>
      </c>
      <c r="L1470" s="3" t="s">
        <v>1692</v>
      </c>
      <c r="M1470" s="4">
        <v>78600</v>
      </c>
      <c r="N1470" s="4">
        <v>78.599999999999994</v>
      </c>
      <c r="O1470" s="4">
        <v>277000</v>
      </c>
      <c r="P1470" t="str">
        <f>IF(ISNUMBER(SEARCH("IMAZETAPYR",L1470)),"Imazetapyr",IF(ISNUMBER(SEARCH("VITAVAX",L1470)),"Carboxin",IF(ISNUMBER(SEARCH("CARBOXIN",L1470)),"Carboxin",IF(ISNUMBER(SEARCH("CONDAX",L1470)),"Imazetapyr",IF(ISNUMBER(SEARCH("CLETHODIM",L1470)),"Clethodim",IF(ISNUMBER(SEARCH("JACARE",L1470)),"2,4-D Acid",IF(ISNUMBER(SEARCH("LEOPARD",L1470)),"Picloram",IF(ISNUMBER(SEARCH("ZOXYSTROBIN",L1470)),"Azoxystrobin",IF(ISNUMBER(SEARCH("MANCOZEB",L1470)),"Mancozeb",IF(ISNUMBER(SEARCH("AZOXYS",L1470)),"Azoxystrobin",IF(ISNUMBER(SEARCH("FIPRON",L1470)),"Fipronil",IF(ISNUMBER(SEARCH("ACEF",L1470)),"Acephate",IF(ISNUMBER(SEARCH("ACETAMIPRID",L1470)),"Acetamiprid",IF(ISNUMBER(SEARCH("ALUMINIUM PHOSPHIDE",L1470)),"Aluminium Phosphide",IF(ISNUMBER(SEARCH("RANMAN",L1470)),"Cyazofamid",IF(ISNUMBER(SEARCH("BIFENTRINA",L1470)),"Bifenthrin","FIX IT!"))))))))))))))))</f>
        <v>Mancozeb</v>
      </c>
      <c r="Q1470" t="s">
        <v>3231</v>
      </c>
      <c r="R1470" t="s">
        <v>3242</v>
      </c>
      <c r="S1470">
        <f t="shared" si="80"/>
        <v>3.5241730279898218</v>
      </c>
      <c r="T1470" t="s">
        <v>3206</v>
      </c>
      <c r="U1470" t="s">
        <v>3231</v>
      </c>
      <c r="V1470" t="s">
        <v>3242</v>
      </c>
    </row>
    <row r="1471" spans="1:22" ht="22" customHeight="1" x14ac:dyDescent="0.3">
      <c r="A1471" s="5">
        <v>43165</v>
      </c>
      <c r="B1471" s="16" t="str">
        <f t="shared" si="78"/>
        <v>March, 2018</v>
      </c>
      <c r="C1471" s="16" t="str">
        <f t="shared" si="79"/>
        <v>March, 2018´</v>
      </c>
      <c r="D1471" s="6" t="s">
        <v>31</v>
      </c>
      <c r="E1471" s="11" t="s">
        <v>3319</v>
      </c>
      <c r="F1471" s="6" t="s">
        <v>56</v>
      </c>
      <c r="G1471" s="6" t="s">
        <v>1676</v>
      </c>
      <c r="H1471" s="6" t="s">
        <v>91</v>
      </c>
      <c r="I1471" s="6" t="s">
        <v>45</v>
      </c>
      <c r="J1471" s="6" t="s">
        <v>34</v>
      </c>
      <c r="K1471" s="6" t="s">
        <v>95</v>
      </c>
      <c r="L1471" s="6" t="s">
        <v>1683</v>
      </c>
      <c r="M1471" s="7">
        <v>52400</v>
      </c>
      <c r="N1471" s="7">
        <v>52.4</v>
      </c>
      <c r="O1471" s="7">
        <v>185000</v>
      </c>
      <c r="P1471" t="str">
        <f>IF(ISNUMBER(SEARCH("IMAZETAPYR",L1471)),"Imazetapyr",IF(ISNUMBER(SEARCH("VITAVAX",L1471)),"Carboxin",IF(ISNUMBER(SEARCH("CARBOXIN",L1471)),"Carboxin",IF(ISNUMBER(SEARCH("CONDAX",L1471)),"Imazetapyr",IF(ISNUMBER(SEARCH("CLETHODIM",L1471)),"Clethodim",IF(ISNUMBER(SEARCH("JACARE",L1471)),"2,4-D Acid",IF(ISNUMBER(SEARCH("LEOPARD",L1471)),"Picloram",IF(ISNUMBER(SEARCH("ZOXYSTROBIN",L1471)),"Azoxystrobin",IF(ISNUMBER(SEARCH("MANCOZEB",L1471)),"Mancozeb",IF(ISNUMBER(SEARCH("AZOXYS",L1471)),"Azoxystrobin",IF(ISNUMBER(SEARCH("FIPRON",L1471)),"Fipronil",IF(ISNUMBER(SEARCH("ACEF",L1471)),"Acephate",IF(ISNUMBER(SEARCH("ACETAMIPRID",L1471)),"Acetamiprid",IF(ISNUMBER(SEARCH("ALUMINIUM PHOSPHIDE",L1471)),"Aluminium Phosphide",IF(ISNUMBER(SEARCH("RANMAN",L1471)),"Cyazofamid",IF(ISNUMBER(SEARCH("BIFENTRINA",L1471)),"Bifenthrin","FIX IT!"))))))))))))))))</f>
        <v>Mancozeb</v>
      </c>
      <c r="Q1471" t="s">
        <v>3231</v>
      </c>
      <c r="R1471" t="s">
        <v>3242</v>
      </c>
      <c r="S1471">
        <f t="shared" si="80"/>
        <v>3.5305343511450382</v>
      </c>
      <c r="T1471" t="s">
        <v>3206</v>
      </c>
      <c r="U1471" t="s">
        <v>3231</v>
      </c>
      <c r="V1471" t="s">
        <v>3242</v>
      </c>
    </row>
    <row r="1472" spans="1:22" ht="22" customHeight="1" x14ac:dyDescent="0.3">
      <c r="A1472" s="2">
        <v>43165</v>
      </c>
      <c r="B1472" s="16" t="str">
        <f t="shared" si="78"/>
        <v>March, 2018</v>
      </c>
      <c r="C1472" s="16" t="str">
        <f t="shared" si="79"/>
        <v>March, 2018´</v>
      </c>
      <c r="D1472" s="3" t="s">
        <v>31</v>
      </c>
      <c r="E1472" s="11" t="s">
        <v>3319</v>
      </c>
      <c r="F1472" s="3" t="s">
        <v>56</v>
      </c>
      <c r="G1472" s="3" t="s">
        <v>1676</v>
      </c>
      <c r="H1472" s="3" t="s">
        <v>91</v>
      </c>
      <c r="I1472" s="3" t="s">
        <v>45</v>
      </c>
      <c r="J1472" s="3" t="s">
        <v>34</v>
      </c>
      <c r="K1472" s="3" t="s">
        <v>95</v>
      </c>
      <c r="L1472" s="3" t="s">
        <v>1693</v>
      </c>
      <c r="M1472" s="4">
        <v>78600</v>
      </c>
      <c r="N1472" s="4">
        <v>78.599999999999994</v>
      </c>
      <c r="O1472" s="4">
        <v>277000</v>
      </c>
      <c r="P1472" t="str">
        <f>IF(ISNUMBER(SEARCH("IMAZETAPYR",L1472)),"Imazetapyr",IF(ISNUMBER(SEARCH("VITAVAX",L1472)),"Carboxin",IF(ISNUMBER(SEARCH("CARBOXIN",L1472)),"Carboxin",IF(ISNUMBER(SEARCH("CONDAX",L1472)),"Imazetapyr",IF(ISNUMBER(SEARCH("CLETHODIM",L1472)),"Clethodim",IF(ISNUMBER(SEARCH("JACARE",L1472)),"2,4-D Acid",IF(ISNUMBER(SEARCH("LEOPARD",L1472)),"Picloram",IF(ISNUMBER(SEARCH("ZOXYSTROBIN",L1472)),"Azoxystrobin",IF(ISNUMBER(SEARCH("MANCOZEB",L1472)),"Mancozeb",IF(ISNUMBER(SEARCH("AZOXYS",L1472)),"Azoxystrobin",IF(ISNUMBER(SEARCH("FIPRON",L1472)),"Fipronil",IF(ISNUMBER(SEARCH("ACEF",L1472)),"Acephate",IF(ISNUMBER(SEARCH("ACETAMIPRID",L1472)),"Acetamiprid",IF(ISNUMBER(SEARCH("ALUMINIUM PHOSPHIDE",L1472)),"Aluminium Phosphide",IF(ISNUMBER(SEARCH("RANMAN",L1472)),"Cyazofamid",IF(ISNUMBER(SEARCH("BIFENTRINA",L1472)),"Bifenthrin","FIX IT!"))))))))))))))))</f>
        <v>Mancozeb</v>
      </c>
      <c r="Q1472" t="s">
        <v>3231</v>
      </c>
      <c r="R1472" t="s">
        <v>3242</v>
      </c>
      <c r="S1472">
        <f t="shared" si="80"/>
        <v>3.5241730279898218</v>
      </c>
      <c r="T1472" t="s">
        <v>3206</v>
      </c>
      <c r="U1472" t="s">
        <v>3231</v>
      </c>
      <c r="V1472" t="s">
        <v>3242</v>
      </c>
    </row>
    <row r="1473" spans="1:22" ht="22" customHeight="1" x14ac:dyDescent="0.3">
      <c r="A1473" s="5">
        <v>43165</v>
      </c>
      <c r="B1473" s="16" t="str">
        <f t="shared" si="78"/>
        <v>March, 2018</v>
      </c>
      <c r="C1473" s="16" t="str">
        <f t="shared" si="79"/>
        <v>March, 2018´</v>
      </c>
      <c r="D1473" s="6" t="s">
        <v>31</v>
      </c>
      <c r="E1473" s="11" t="s">
        <v>3319</v>
      </c>
      <c r="F1473" s="6" t="s">
        <v>56</v>
      </c>
      <c r="G1473" s="6" t="s">
        <v>1676</v>
      </c>
      <c r="H1473" s="6" t="s">
        <v>91</v>
      </c>
      <c r="I1473" s="6" t="s">
        <v>45</v>
      </c>
      <c r="J1473" s="6" t="s">
        <v>34</v>
      </c>
      <c r="K1473" s="6" t="s">
        <v>95</v>
      </c>
      <c r="L1473" s="6" t="s">
        <v>1694</v>
      </c>
      <c r="M1473" s="7">
        <v>78600</v>
      </c>
      <c r="N1473" s="7">
        <v>78.599999999999994</v>
      </c>
      <c r="O1473" s="7">
        <v>277000</v>
      </c>
      <c r="P1473" t="str">
        <f>IF(ISNUMBER(SEARCH("IMAZETAPYR",L1473)),"Imazetapyr",IF(ISNUMBER(SEARCH("VITAVAX",L1473)),"Carboxin",IF(ISNUMBER(SEARCH("CARBOXIN",L1473)),"Carboxin",IF(ISNUMBER(SEARCH("CONDAX",L1473)),"Imazetapyr",IF(ISNUMBER(SEARCH("CLETHODIM",L1473)),"Clethodim",IF(ISNUMBER(SEARCH("JACARE",L1473)),"2,4-D Acid",IF(ISNUMBER(SEARCH("LEOPARD",L1473)),"Picloram",IF(ISNUMBER(SEARCH("ZOXYSTROBIN",L1473)),"Azoxystrobin",IF(ISNUMBER(SEARCH("MANCOZEB",L1473)),"Mancozeb",IF(ISNUMBER(SEARCH("AZOXYS",L1473)),"Azoxystrobin",IF(ISNUMBER(SEARCH("FIPRON",L1473)),"Fipronil",IF(ISNUMBER(SEARCH("ACEF",L1473)),"Acephate",IF(ISNUMBER(SEARCH("ACETAMIPRID",L1473)),"Acetamiprid",IF(ISNUMBER(SEARCH("ALUMINIUM PHOSPHIDE",L1473)),"Aluminium Phosphide",IF(ISNUMBER(SEARCH("RANMAN",L1473)),"Cyazofamid",IF(ISNUMBER(SEARCH("BIFENTRINA",L1473)),"Bifenthrin","FIX IT!"))))))))))))))))</f>
        <v>Mancozeb</v>
      </c>
      <c r="Q1473" t="s">
        <v>3231</v>
      </c>
      <c r="R1473" t="s">
        <v>3242</v>
      </c>
      <c r="S1473">
        <f t="shared" si="80"/>
        <v>3.5241730279898218</v>
      </c>
      <c r="T1473" t="s">
        <v>3226</v>
      </c>
      <c r="U1473" t="s">
        <v>3261</v>
      </c>
      <c r="V1473" t="s">
        <v>3243</v>
      </c>
    </row>
    <row r="1474" spans="1:22" ht="22" customHeight="1" x14ac:dyDescent="0.3">
      <c r="A1474" s="2">
        <v>43161</v>
      </c>
      <c r="B1474" s="16" t="str">
        <f t="shared" si="78"/>
        <v>March, 2018</v>
      </c>
      <c r="C1474" s="16" t="str">
        <f t="shared" si="79"/>
        <v>March, 2018´</v>
      </c>
      <c r="D1474" s="3" t="s">
        <v>206</v>
      </c>
      <c r="E1474" s="11" t="s">
        <v>3319</v>
      </c>
      <c r="F1474" s="3" t="s">
        <v>56</v>
      </c>
      <c r="G1474" s="3" t="s">
        <v>108</v>
      </c>
      <c r="H1474" s="3" t="s">
        <v>133</v>
      </c>
      <c r="I1474" s="3" t="s">
        <v>45</v>
      </c>
      <c r="J1474" s="3" t="s">
        <v>34</v>
      </c>
      <c r="K1474" s="3" t="s">
        <v>426</v>
      </c>
      <c r="L1474" s="3" t="s">
        <v>1695</v>
      </c>
      <c r="M1474" s="4">
        <v>169442</v>
      </c>
      <c r="N1474" s="4">
        <v>169.44</v>
      </c>
      <c r="O1474" s="4">
        <v>2340000</v>
      </c>
      <c r="P1474" t="str">
        <f>IF(ISNUMBER(SEARCH("BROWSER",L1474)),"Picloran",IF(ISNUMBER(SEARCH("NAVIGATOR",L1474)),"Picloran",IF(ISNUMBER(SEARCH("BIOZYME",L1474)),"Mineral Fertilizer",IF(ISNUMBER(SEARCH("K-FOL",L1474)),"Calcium Citrate",IF(ISNUMBER(SEARCH("FOLTRON",L1474)),"NPK Fertilizer",IF(ISNUMBER(SEARCH("CYHALOTHRI",L1474)),"Cyhalothrin",IF(ISNUMBER(SEARCH("ACEFATO",L1474)),"Acephate",IF(ISNUMBER(SEARCH("ACEPHATE",L1474)),"Acephate",IF(ISNUMBER(SEARCH("MICROTHIOL",L1474)),"Sulfur",IF(ISNUMBER(SEARCH("PROPICONAZOLE",L1474)),"Propiconazole",IF(ISNUMBER(SEARCH("METHOMYL",L1474)),"Methomyl",IF(ISNUMBER(SEARCH("IMIDACLOPRID",L1474)),"Imidacloprid",IF(ISNUMBER(SEARCH("ZONIC",L1474)),"Amicarbazone",IF(ISNUMBER(SEARCH("CRESCENDO",L1474)),"Triclopyr-Butyric",IF(ISNUMBER(SEARCH("IMAZETHAPYR",L1474)),"Imazethapyr",IF(ISNUMBER(SEARCH("TRICLOPYR",L1474)),"Triclopyr",IF(ISNUMBER(SEARCH("ISOPROPYLAMINE",L1474)),"Isopropylamine",IF(ISNUMBER(SEARCH("ABAMECTIM",L1474)),"Abamectin",IF(ISNUMBER(SEARCH("SPERTO",L1474)),"Bifenthrin","FIX IT!")))))))))))))))))))</f>
        <v>Acephate</v>
      </c>
      <c r="Q1474" t="s">
        <v>3230</v>
      </c>
      <c r="R1474" t="s">
        <v>3243</v>
      </c>
      <c r="S1474">
        <f t="shared" si="80"/>
        <v>13.810035292312413</v>
      </c>
      <c r="T1474" t="s">
        <v>3250</v>
      </c>
      <c r="U1474" t="s">
        <v>3248</v>
      </c>
      <c r="V1474" t="s">
        <v>3237</v>
      </c>
    </row>
    <row r="1475" spans="1:22" ht="22" customHeight="1" x14ac:dyDescent="0.3">
      <c r="A1475" s="5">
        <v>43161</v>
      </c>
      <c r="B1475" s="16" t="str">
        <f t="shared" ref="B1475:B1538" si="81">TEXT(A1475, "MMMM, YYYY")</f>
        <v>March, 2018</v>
      </c>
      <c r="C1475" s="16" t="str">
        <f t="shared" ref="C1475:C1538" si="82">B1475&amp;"´"</f>
        <v>March, 2018´</v>
      </c>
      <c r="D1475" s="6" t="s">
        <v>107</v>
      </c>
      <c r="E1475" s="11" t="s">
        <v>3319</v>
      </c>
      <c r="F1475" s="6" t="s">
        <v>56</v>
      </c>
      <c r="G1475" s="6" t="s">
        <v>108</v>
      </c>
      <c r="H1475" s="6" t="s">
        <v>133</v>
      </c>
      <c r="I1475" s="6" t="s">
        <v>45</v>
      </c>
      <c r="J1475" s="6" t="s">
        <v>34</v>
      </c>
      <c r="K1475" s="6" t="s">
        <v>1696</v>
      </c>
      <c r="L1475" s="6" t="s">
        <v>1697</v>
      </c>
      <c r="M1475" s="7">
        <v>23112</v>
      </c>
      <c r="N1475" s="7">
        <v>23.11</v>
      </c>
      <c r="O1475" s="7">
        <v>145000</v>
      </c>
      <c r="P1475" t="str">
        <f>IF(ISNUMBER(SEARCH("IMAZETAPYR",L1475)),"Imazetapyr",IF(ISNUMBER(SEARCH("VITAVAX",L1475)),"Carboxin",IF(ISNUMBER(SEARCH("CARBOXIN",L1475)),"Carboxin",IF(ISNUMBER(SEARCH("CONDAX",L1475)),"Imazetapyr",IF(ISNUMBER(SEARCH("CLETHODIM",L1475)),"Clethodim",IF(ISNUMBER(SEARCH("JACARE",L1475)),"2,4-D Acid",IF(ISNUMBER(SEARCH("LEOPARD",L1475)),"Picloram",IF(ISNUMBER(SEARCH("ZOXYSTROBIN",L1475)),"Azoxystrobin",IF(ISNUMBER(SEARCH("MANCOZEB",L1475)),"Mancozeb",IF(ISNUMBER(SEARCH("AZOXYS",L1475)),"Azoxystrobin",IF(ISNUMBER(SEARCH("FIPRON",L1475)),"Fipronil",IF(ISNUMBER(SEARCH("ACEF",L1475)),"Acephate",IF(ISNUMBER(SEARCH("ACETAMIPRID",L1475)),"Acetamiprid",IF(ISNUMBER(SEARCH("ALUMINIUM PHOSPHIDE",L1475)),"Aluminium Phosphide",IF(ISNUMBER(SEARCH("RANMAN",L1475)),"Cyazofamid",IF(ISNUMBER(SEARCH("BIFENTRINA",L1475)),"Bifenthrin","FIX IT!"))))))))))))))))</f>
        <v>Aluminium Phosphide</v>
      </c>
      <c r="Q1475" t="s">
        <v>3235</v>
      </c>
      <c r="R1475" t="s">
        <v>3216</v>
      </c>
      <c r="S1475">
        <f t="shared" ref="S1475:S1538" si="83">O1475/M1475</f>
        <v>6.2737971616476287</v>
      </c>
      <c r="T1475" t="s">
        <v>3209</v>
      </c>
      <c r="U1475" t="s">
        <v>3215</v>
      </c>
      <c r="V1475" t="s">
        <v>3198</v>
      </c>
    </row>
    <row r="1476" spans="1:22" ht="22" customHeight="1" x14ac:dyDescent="0.3">
      <c r="A1476" s="2">
        <v>43161</v>
      </c>
      <c r="B1476" s="16" t="str">
        <f t="shared" si="81"/>
        <v>March, 2018</v>
      </c>
      <c r="C1476" s="16" t="str">
        <f t="shared" si="82"/>
        <v>March, 2018´</v>
      </c>
      <c r="D1476" s="3" t="s">
        <v>107</v>
      </c>
      <c r="E1476" s="11" t="s">
        <v>3319</v>
      </c>
      <c r="F1476" s="3" t="s">
        <v>56</v>
      </c>
      <c r="G1476" s="3" t="s">
        <v>108</v>
      </c>
      <c r="H1476" s="3" t="s">
        <v>133</v>
      </c>
      <c r="I1476" s="3" t="s">
        <v>45</v>
      </c>
      <c r="J1476" s="3" t="s">
        <v>34</v>
      </c>
      <c r="K1476" s="3" t="s">
        <v>345</v>
      </c>
      <c r="L1476" s="3" t="s">
        <v>1698</v>
      </c>
      <c r="M1476" s="4">
        <v>50400</v>
      </c>
      <c r="N1476" s="4">
        <v>50.4</v>
      </c>
      <c r="O1476" s="4">
        <v>596000</v>
      </c>
      <c r="P1476" t="str">
        <f>IF(ISNUMBER(SEARCH("IMAZETAPYR",L1476)),"Imazetapyr",IF(ISNUMBER(SEARCH("VITAVAX",L1476)),"Carboxin",IF(ISNUMBER(SEARCH("CARBOXIN",L1476)),"Carboxin",IF(ISNUMBER(SEARCH("CONDAX",L1476)),"Imazetapyr",IF(ISNUMBER(SEARCH("CLETHODIM",L1476)),"Clethodim",IF(ISNUMBER(SEARCH("JACARE",L1476)),"2,4-D Acid",IF(ISNUMBER(SEARCH("LEOPARD",L1476)),"Picloram",IF(ISNUMBER(SEARCH("ZOXYSTROBIN",L1476)),"Azoxystrobin",IF(ISNUMBER(SEARCH("MANCOZEB",L1476)),"Mancozeb",IF(ISNUMBER(SEARCH("AZOXYS",L1476)),"Azoxystrobin",IF(ISNUMBER(SEARCH("FIPRON",L1476)),"Fipronil",IF(ISNUMBER(SEARCH("ACEF",L1476)),"Acephate",IF(ISNUMBER(SEARCH("ACETAMIPRID",L1476)),"Acetamiprid",IF(ISNUMBER(SEARCH("ALUMINIUM PHOSPHIDE",L1476)),"Aluminium Phosphide",IF(ISNUMBER(SEARCH("RANMAN",L1476)),"Cyazofamid",IF(ISNUMBER(SEARCH("BIFENTRINA",L1476)),"Bifenthrin","FIX IT!"))))))))))))))))</f>
        <v>Aluminium Phosphide</v>
      </c>
      <c r="Q1476" t="s">
        <v>3235</v>
      </c>
      <c r="R1476" t="s">
        <v>3216</v>
      </c>
      <c r="S1476">
        <f t="shared" si="83"/>
        <v>11.825396825396826</v>
      </c>
      <c r="T1476" t="s">
        <v>3200</v>
      </c>
      <c r="U1476" t="s">
        <v>3234</v>
      </c>
      <c r="V1476" t="s">
        <v>3225</v>
      </c>
    </row>
    <row r="1477" spans="1:22" ht="22" customHeight="1" x14ac:dyDescent="0.3">
      <c r="A1477" s="5">
        <v>43161</v>
      </c>
      <c r="B1477" s="16" t="str">
        <f t="shared" si="81"/>
        <v>March, 2018</v>
      </c>
      <c r="C1477" s="16" t="str">
        <f t="shared" si="82"/>
        <v>March, 2018´</v>
      </c>
      <c r="D1477" s="6" t="s">
        <v>31</v>
      </c>
      <c r="E1477" s="11" t="s">
        <v>3319</v>
      </c>
      <c r="F1477" s="6" t="s">
        <v>56</v>
      </c>
      <c r="G1477" s="6" t="s">
        <v>579</v>
      </c>
      <c r="H1477" s="6" t="s">
        <v>968</v>
      </c>
      <c r="I1477" s="6" t="s">
        <v>45</v>
      </c>
      <c r="J1477" s="6" t="s">
        <v>34</v>
      </c>
      <c r="K1477" s="6" t="s">
        <v>145</v>
      </c>
      <c r="L1477" s="6" t="s">
        <v>1699</v>
      </c>
      <c r="M1477" s="7">
        <v>13998</v>
      </c>
      <c r="N1477" s="7">
        <v>14</v>
      </c>
      <c r="O1477" s="7">
        <v>166000</v>
      </c>
      <c r="P1477" t="s">
        <v>3205</v>
      </c>
      <c r="Q1477" t="s">
        <v>3238</v>
      </c>
      <c r="R1477" t="s">
        <v>3243</v>
      </c>
      <c r="S1477">
        <f t="shared" si="83"/>
        <v>11.858836976710959</v>
      </c>
      <c r="T1477" t="s">
        <v>3209</v>
      </c>
      <c r="U1477" t="s">
        <v>3215</v>
      </c>
      <c r="V1477" t="s">
        <v>3198</v>
      </c>
    </row>
    <row r="1478" spans="1:22" ht="22" customHeight="1" x14ac:dyDescent="0.3">
      <c r="A1478" s="2">
        <v>43161</v>
      </c>
      <c r="B1478" s="16" t="str">
        <f t="shared" si="81"/>
        <v>March, 2018</v>
      </c>
      <c r="C1478" s="16" t="str">
        <f t="shared" si="82"/>
        <v>March, 2018´</v>
      </c>
      <c r="D1478" s="3" t="s">
        <v>206</v>
      </c>
      <c r="E1478" s="11" t="s">
        <v>3319</v>
      </c>
      <c r="F1478" s="3" t="s">
        <v>56</v>
      </c>
      <c r="G1478" s="3" t="s">
        <v>108</v>
      </c>
      <c r="H1478" s="3" t="s">
        <v>133</v>
      </c>
      <c r="I1478" s="3" t="s">
        <v>45</v>
      </c>
      <c r="J1478" s="3" t="s">
        <v>34</v>
      </c>
      <c r="K1478" s="3" t="s">
        <v>116</v>
      </c>
      <c r="L1478" s="3" t="s">
        <v>1700</v>
      </c>
      <c r="M1478" s="4">
        <v>72618</v>
      </c>
      <c r="N1478" s="4">
        <v>72.62</v>
      </c>
      <c r="O1478" s="4">
        <v>1003000</v>
      </c>
      <c r="P1478" t="str">
        <f>IF(ISNUMBER(SEARCH("BROWSER",L1478)),"Picloran",IF(ISNUMBER(SEARCH("NAVIGATOR",L1478)),"Picloran",IF(ISNUMBER(SEARCH("BIOZYME",L1478)),"Mineral Fertilizer",IF(ISNUMBER(SEARCH("K-FOL",L1478)),"Calcium Citrate",IF(ISNUMBER(SEARCH("FOLTRON",L1478)),"NPK Fertilizer",IF(ISNUMBER(SEARCH("CYHALOTHRI",L1478)),"Cyhalothrin",IF(ISNUMBER(SEARCH("ACEFATO",L1478)),"Acephate",IF(ISNUMBER(SEARCH("ACEPHATE",L1478)),"Acephate",IF(ISNUMBER(SEARCH("MICROTHIOL",L1478)),"Sulfur",IF(ISNUMBER(SEARCH("PROPICONAZOLE",L1478)),"Propiconazole",IF(ISNUMBER(SEARCH("METHOMYL",L1478)),"Methomyl",IF(ISNUMBER(SEARCH("IMIDACLOPRID",L1478)),"Imidacloprid",IF(ISNUMBER(SEARCH("ZONIC",L1478)),"Amicarbazone",IF(ISNUMBER(SEARCH("CRESCENDO",L1478)),"Triclopyr-Butyric",IF(ISNUMBER(SEARCH("IMAZETHAPYR",L1478)),"Imazethapyr",IF(ISNUMBER(SEARCH("TRICLOPYR",L1478)),"Triclopyr",IF(ISNUMBER(SEARCH("ISOPROPYLAMINE",L1478)),"Isopropylamine",IF(ISNUMBER(SEARCH("ABAMECTIM",L1478)),"Abamectin",IF(ISNUMBER(SEARCH("SPERTO",L1478)),"Bifenthrin","FIX IT!")))))))))))))))))))</f>
        <v>Acephate</v>
      </c>
      <c r="Q1478" t="s">
        <v>3230</v>
      </c>
      <c r="R1478" t="s">
        <v>3243</v>
      </c>
      <c r="S1478">
        <f t="shared" si="83"/>
        <v>13.812002533807044</v>
      </c>
      <c r="T1478" t="s">
        <v>3226</v>
      </c>
      <c r="U1478" t="s">
        <v>3261</v>
      </c>
      <c r="V1478" t="s">
        <v>3243</v>
      </c>
    </row>
    <row r="1479" spans="1:22" ht="22" customHeight="1" x14ac:dyDescent="0.3">
      <c r="A1479" s="5">
        <v>43158</v>
      </c>
      <c r="B1479" s="16" t="str">
        <f t="shared" si="81"/>
        <v>February, 2018</v>
      </c>
      <c r="C1479" s="16" t="str">
        <f t="shared" si="82"/>
        <v>February, 2018´</v>
      </c>
      <c r="D1479" s="6" t="s">
        <v>31</v>
      </c>
      <c r="E1479" s="11" t="s">
        <v>3319</v>
      </c>
      <c r="F1479" s="6" t="s">
        <v>56</v>
      </c>
      <c r="G1479" s="6" t="s">
        <v>244</v>
      </c>
      <c r="H1479" s="6" t="s">
        <v>474</v>
      </c>
      <c r="I1479" s="6" t="s">
        <v>45</v>
      </c>
      <c r="J1479" s="6" t="s">
        <v>34</v>
      </c>
      <c r="K1479" s="6" t="s">
        <v>187</v>
      </c>
      <c r="L1479" s="6" t="s">
        <v>1702</v>
      </c>
      <c r="M1479" s="7">
        <v>24400</v>
      </c>
      <c r="N1479" s="7">
        <v>24.4</v>
      </c>
      <c r="O1479" s="7">
        <v>219000</v>
      </c>
      <c r="P1479" t="str">
        <f>IF(ISNUMBER(SEARCH("GLIFOSATO",L1479)),"Glyphosate",IF(ISNUMBER(SEARCH("TRICLON",L1479)),"Triclopyr",IF(ISNUMBER(SEARCH("ABAMECTIN",L1479)),"Abamectin",IF(ISNUMBER(SEARCH("ANCOSAR",L1479)),"Sodium Hydrogen Methylarsonate",IF(ISNUMBER(SEARCH("PERITO",L1479)),"Acephate","FIX IT!")))))</f>
        <v>Sodium Hydrogen Methylarsonate</v>
      </c>
      <c r="Q1479" t="s">
        <v>3281</v>
      </c>
      <c r="R1479" t="s">
        <v>3198</v>
      </c>
      <c r="S1479">
        <f t="shared" si="83"/>
        <v>8.9754098360655732</v>
      </c>
      <c r="T1479" t="s">
        <v>3205</v>
      </c>
      <c r="U1479" t="s">
        <v>3238</v>
      </c>
      <c r="V1479" t="s">
        <v>3225</v>
      </c>
    </row>
    <row r="1480" spans="1:22" ht="22" customHeight="1" x14ac:dyDescent="0.3">
      <c r="A1480" s="2">
        <v>43157</v>
      </c>
      <c r="B1480" s="16" t="str">
        <f t="shared" si="81"/>
        <v>February, 2018</v>
      </c>
      <c r="C1480" s="16" t="str">
        <f t="shared" si="82"/>
        <v>February, 2018´</v>
      </c>
      <c r="D1480" s="3" t="s">
        <v>31</v>
      </c>
      <c r="E1480" s="11" t="s">
        <v>3319</v>
      </c>
      <c r="F1480" s="3" t="s">
        <v>56</v>
      </c>
      <c r="G1480" s="3" t="s">
        <v>1149</v>
      </c>
      <c r="H1480" s="3" t="s">
        <v>122</v>
      </c>
      <c r="I1480" s="3" t="s">
        <v>45</v>
      </c>
      <c r="J1480" s="3" t="s">
        <v>34</v>
      </c>
      <c r="K1480" s="3" t="s">
        <v>187</v>
      </c>
      <c r="L1480" s="3" t="s">
        <v>1704</v>
      </c>
      <c r="M1480" s="4">
        <v>63840</v>
      </c>
      <c r="N1480" s="4">
        <v>63.84</v>
      </c>
      <c r="O1480" s="4">
        <v>412000</v>
      </c>
      <c r="P1480" t="str">
        <f>IF(ISNUMBER(SEARCH("BIORISK",L1480)),"Fertilizer",IF(ISNUMBER(SEARCH("DIFLUBENZURON",L1480)),"Diflubenzuron",IF(ISNUMBER(SEARCH("K-TIONIC",L1480)),"Fulvic Acids Fertilizers",IF(ISNUMBER(SEARCH("INICIATE",L1480)),"Fipronil",IF(ISNUMBER(SEARCH("FIPRONIL",L1480)),"Fipronil",IF(ISNUMBER(SEARCH("STAGE",L1480)),"Clomazone",IF(ISNUMBER(SEARCH("CLOMAZONE",L1480)),"Clomazone",IF(ISNUMBER(SEARCH("UNIMARK",L1480)),"Metribuzin",IF(ISNUMBER(SEARCH("RIBUZIN",L1480)),"Metribuzin",IF(ISNUMBER(SEARCH("UNITOP",L1480)),"Not Identified","FIX IT!"))))))))))</f>
        <v>Fipronil</v>
      </c>
      <c r="Q1480" t="s">
        <v>3261</v>
      </c>
      <c r="R1480" t="s">
        <v>3243</v>
      </c>
      <c r="S1480">
        <f t="shared" si="83"/>
        <v>6.4536340852130323</v>
      </c>
      <c r="T1480" t="s">
        <v>3207</v>
      </c>
      <c r="U1480" t="s">
        <v>3235</v>
      </c>
      <c r="V1480" t="s">
        <v>3216</v>
      </c>
    </row>
    <row r="1481" spans="1:22" ht="22" customHeight="1" x14ac:dyDescent="0.3">
      <c r="A1481" s="5">
        <v>43155</v>
      </c>
      <c r="B1481" s="16" t="str">
        <f t="shared" si="81"/>
        <v>February, 2018</v>
      </c>
      <c r="C1481" s="16" t="str">
        <f t="shared" si="82"/>
        <v>February, 2018´</v>
      </c>
      <c r="D1481" s="6" t="s">
        <v>107</v>
      </c>
      <c r="E1481" s="11" t="s">
        <v>3319</v>
      </c>
      <c r="F1481" s="6" t="s">
        <v>56</v>
      </c>
      <c r="G1481" s="6" t="s">
        <v>108</v>
      </c>
      <c r="H1481" s="6" t="s">
        <v>133</v>
      </c>
      <c r="I1481" s="6" t="s">
        <v>45</v>
      </c>
      <c r="J1481" s="6" t="s">
        <v>34</v>
      </c>
      <c r="K1481" s="6" t="s">
        <v>1696</v>
      </c>
      <c r="L1481" s="6" t="s">
        <v>1705</v>
      </c>
      <c r="M1481" s="7">
        <v>23112</v>
      </c>
      <c r="N1481" s="7">
        <v>23.11</v>
      </c>
      <c r="O1481" s="7">
        <v>145000</v>
      </c>
      <c r="P1481" t="s">
        <v>3207</v>
      </c>
      <c r="Q1481" t="str">
        <f t="shared" ref="Q1481:R1481" si="84">VLOOKUP(P1481,T:V,2,FALSE)</f>
        <v>Gastoxin</v>
      </c>
      <c r="R1481" t="str">
        <f t="shared" si="84"/>
        <v>General Chemical</v>
      </c>
      <c r="S1481">
        <f t="shared" si="83"/>
        <v>6.2737971616476287</v>
      </c>
      <c r="T1481" t="s">
        <v>3200</v>
      </c>
      <c r="U1481" t="s">
        <v>3234</v>
      </c>
      <c r="V1481" t="s">
        <v>3225</v>
      </c>
    </row>
    <row r="1482" spans="1:22" ht="22" customHeight="1" x14ac:dyDescent="0.3">
      <c r="A1482" s="2">
        <v>43155</v>
      </c>
      <c r="B1482" s="16" t="str">
        <f t="shared" si="81"/>
        <v>February, 2018</v>
      </c>
      <c r="C1482" s="16" t="str">
        <f t="shared" si="82"/>
        <v>February, 2018´</v>
      </c>
      <c r="D1482" s="3" t="s">
        <v>107</v>
      </c>
      <c r="E1482" s="11" t="s">
        <v>3319</v>
      </c>
      <c r="F1482" s="3" t="s">
        <v>56</v>
      </c>
      <c r="G1482" s="3" t="s">
        <v>108</v>
      </c>
      <c r="H1482" s="3" t="s">
        <v>113</v>
      </c>
      <c r="I1482" s="3" t="s">
        <v>45</v>
      </c>
      <c r="J1482" s="3" t="s">
        <v>34</v>
      </c>
      <c r="K1482" s="3" t="s">
        <v>187</v>
      </c>
      <c r="L1482" s="13" t="s">
        <v>1706</v>
      </c>
      <c r="M1482" s="4">
        <v>20180</v>
      </c>
      <c r="N1482" s="4">
        <v>20.18</v>
      </c>
      <c r="O1482" s="4">
        <v>156000</v>
      </c>
      <c r="P1482" t="s">
        <v>3203</v>
      </c>
      <c r="Q1482" t="str">
        <f t="shared" ref="Q1482:R1482" si="85">VLOOKUP(P1482,T:V,2,FALSE)</f>
        <v>Stage</v>
      </c>
      <c r="R1482" t="str">
        <f t="shared" si="85"/>
        <v>Herbicide</v>
      </c>
      <c r="S1482">
        <f t="shared" si="83"/>
        <v>7.7304261645193257</v>
      </c>
      <c r="T1482" t="s">
        <v>3205</v>
      </c>
      <c r="U1482" t="s">
        <v>3238</v>
      </c>
      <c r="V1482" t="s">
        <v>3225</v>
      </c>
    </row>
    <row r="1483" spans="1:22" ht="22" customHeight="1" x14ac:dyDescent="0.3">
      <c r="A1483" s="5">
        <v>43155</v>
      </c>
      <c r="B1483" s="16" t="str">
        <f t="shared" si="81"/>
        <v>February, 2018</v>
      </c>
      <c r="C1483" s="16" t="str">
        <f t="shared" si="82"/>
        <v>February, 2018´</v>
      </c>
      <c r="D1483" s="6" t="s">
        <v>206</v>
      </c>
      <c r="E1483" s="11" t="s">
        <v>3319</v>
      </c>
      <c r="F1483" s="6" t="s">
        <v>56</v>
      </c>
      <c r="G1483" s="6" t="s">
        <v>108</v>
      </c>
      <c r="H1483" s="6" t="s">
        <v>133</v>
      </c>
      <c r="I1483" s="6" t="s">
        <v>45</v>
      </c>
      <c r="J1483" s="6" t="s">
        <v>34</v>
      </c>
      <c r="K1483" s="6" t="s">
        <v>116</v>
      </c>
      <c r="L1483" s="6" t="s">
        <v>1707</v>
      </c>
      <c r="M1483" s="7">
        <v>72618</v>
      </c>
      <c r="N1483" s="7">
        <v>72.62</v>
      </c>
      <c r="O1483" s="7">
        <v>988000</v>
      </c>
      <c r="P1483" t="str">
        <f>IF(ISNUMBER(SEARCH("BROWSER",L1483)),"Picloran",IF(ISNUMBER(SEARCH("NAVIGATOR",L1483)),"Picloran",IF(ISNUMBER(SEARCH("BIOZYME",L1483)),"Mineral Fertilizer",IF(ISNUMBER(SEARCH("K-FOL",L1483)),"Calcium Citrate",IF(ISNUMBER(SEARCH("FOLTRON",L1483)),"NPK Fertilizer",IF(ISNUMBER(SEARCH("CYHALOTHRI",L1483)),"Cyhalothrin",IF(ISNUMBER(SEARCH("ACEFATO",L1483)),"Acephate",IF(ISNUMBER(SEARCH("ACEPHATE",L1483)),"Acephate",IF(ISNUMBER(SEARCH("MICROTHIOL",L1483)),"Sulfur",IF(ISNUMBER(SEARCH("PROPICONAZOLE",L1483)),"Propiconazole",IF(ISNUMBER(SEARCH("METHOMYL",L1483)),"Methomyl",IF(ISNUMBER(SEARCH("IMIDACLOPRID",L1483)),"Imidacloprid",IF(ISNUMBER(SEARCH("ZONIC",L1483)),"Amicarbazone",IF(ISNUMBER(SEARCH("CRESCENDO",L1483)),"Triclopyr-Butyric",IF(ISNUMBER(SEARCH("IMAZETHAPYR",L1483)),"Imazethapyr",IF(ISNUMBER(SEARCH("TRICLOPYR",L1483)),"Triclopyr",IF(ISNUMBER(SEARCH("ISOPROPYLAMINE",L1483)),"Isopropylamine",IF(ISNUMBER(SEARCH("ABAMECTIM",L1483)),"Abamectin",IF(ISNUMBER(SEARCH("SPERTO",L1483)),"Bifenthrin","FIX IT!")))))))))))))))))))</f>
        <v>Acephate</v>
      </c>
      <c r="Q1483" t="s">
        <v>3230</v>
      </c>
      <c r="R1483" t="s">
        <v>3243</v>
      </c>
      <c r="S1483">
        <f t="shared" si="83"/>
        <v>13.605442176870747</v>
      </c>
      <c r="T1483" t="s">
        <v>3226</v>
      </c>
      <c r="U1483" t="s">
        <v>3261</v>
      </c>
      <c r="V1483" t="s">
        <v>3243</v>
      </c>
    </row>
    <row r="1484" spans="1:22" ht="22" customHeight="1" x14ac:dyDescent="0.3">
      <c r="A1484" s="2">
        <v>43153</v>
      </c>
      <c r="B1484" s="16" t="str">
        <f t="shared" si="81"/>
        <v>February, 2018</v>
      </c>
      <c r="C1484" s="16" t="str">
        <f t="shared" si="82"/>
        <v>February, 2018´</v>
      </c>
      <c r="D1484" s="3" t="s">
        <v>31</v>
      </c>
      <c r="E1484" s="11" t="s">
        <v>3319</v>
      </c>
      <c r="F1484" s="3" t="s">
        <v>56</v>
      </c>
      <c r="G1484" s="3" t="s">
        <v>244</v>
      </c>
      <c r="H1484" s="3" t="s">
        <v>474</v>
      </c>
      <c r="I1484" s="3" t="s">
        <v>45</v>
      </c>
      <c r="J1484" s="3" t="s">
        <v>34</v>
      </c>
      <c r="K1484" s="3" t="s">
        <v>187</v>
      </c>
      <c r="L1484" s="3" t="s">
        <v>1708</v>
      </c>
      <c r="M1484" s="4">
        <v>48800</v>
      </c>
      <c r="N1484" s="4">
        <v>48.8</v>
      </c>
      <c r="O1484" s="4">
        <v>437000</v>
      </c>
      <c r="P1484" t="str">
        <f>IF(ISNUMBER(SEARCH("TRICLON",L1482)),"Triclopyr",IF(ISNUMBER(SEARCH("ABAMECTIN",L1482)),"Abamectin",IF(ISNUMBER(SEARCH("PERITO",L1482)),"Acephate",IF(ISNUMBER(SEARCH("GLUFOSINAT",L1482)),"Gluphosinate",IF(ISNUMBER(SEARCH("FIPRONIL",L1482)),"Fipronil",IF(ISNUMBER(SEARCH("ZARTAN",L1482)),"Metsulfuron-methyl",IF(ISNUMBER(SEARCH("DIFLUBENZURON",L1482)),"Diflubenzuron",IF(ISNUMBER(SEARCH("INICIATE",L1482)),"Fipronil",IF(ISNUMBER(SEARCH("STAGE",L1482)),"Clomazone",IF(ISNUMBER(SEARCH("CLOMAZON",L1482)),"Clomazone",IF(ISNUMBER(SEARCH("UNIMARK",L1482)),"Metribuzim",IF(ISNUMBER(SEARCH("ANCOSAR",L1482)),"Sodium hydrogen Methylarsonate","FIX IT!"))))))))))))</f>
        <v>Clomazone</v>
      </c>
      <c r="Q1484" t="s">
        <v>3246</v>
      </c>
      <c r="R1484" t="s">
        <v>3198</v>
      </c>
      <c r="S1484">
        <f t="shared" si="83"/>
        <v>8.9549180327868854</v>
      </c>
      <c r="T1484" t="s">
        <v>3207</v>
      </c>
      <c r="U1484" t="s">
        <v>3235</v>
      </c>
      <c r="V1484" t="s">
        <v>3216</v>
      </c>
    </row>
    <row r="1485" spans="1:22" ht="22" customHeight="1" x14ac:dyDescent="0.3">
      <c r="A1485" s="5">
        <v>43150</v>
      </c>
      <c r="B1485" s="16" t="str">
        <f t="shared" si="81"/>
        <v>February, 2018</v>
      </c>
      <c r="C1485" s="16" t="str">
        <f t="shared" si="82"/>
        <v>February, 2018´</v>
      </c>
      <c r="D1485" s="6" t="s">
        <v>31</v>
      </c>
      <c r="E1485" s="11" t="s">
        <v>3319</v>
      </c>
      <c r="F1485" s="6" t="s">
        <v>56</v>
      </c>
      <c r="G1485" s="6" t="s">
        <v>1676</v>
      </c>
      <c r="H1485" s="6" t="s">
        <v>91</v>
      </c>
      <c r="I1485" s="6" t="s">
        <v>45</v>
      </c>
      <c r="J1485" s="6" t="s">
        <v>34</v>
      </c>
      <c r="K1485" s="6" t="s">
        <v>95</v>
      </c>
      <c r="L1485" s="6" t="s">
        <v>1709</v>
      </c>
      <c r="M1485" s="7">
        <v>78600</v>
      </c>
      <c r="N1485" s="7">
        <v>78.599999999999994</v>
      </c>
      <c r="O1485" s="7">
        <v>285000</v>
      </c>
      <c r="P1485" t="str">
        <f>IF(ISNUMBER(SEARCH("IMAZETAPYR",L1485)),"Imazetapyr",IF(ISNUMBER(SEARCH("VITAVAX",L1485)),"Carboxin",IF(ISNUMBER(SEARCH("CARBOXIN",L1485)),"Carboxin",IF(ISNUMBER(SEARCH("CONDAX",L1485)),"Imazetapyr",IF(ISNUMBER(SEARCH("CLETHODIM",L1485)),"Clethodim",IF(ISNUMBER(SEARCH("JACARE",L1485)),"2,4-D Acid",IF(ISNUMBER(SEARCH("LEOPARD",L1485)),"Picloram",IF(ISNUMBER(SEARCH("ZOXYSTROBIN",L1485)),"Azoxystrobin",IF(ISNUMBER(SEARCH("MANCOZEB",L1485)),"Mancozeb",IF(ISNUMBER(SEARCH("AZOXYS",L1485)),"Azoxystrobin",IF(ISNUMBER(SEARCH("FIPRON",L1485)),"Fipronil",IF(ISNUMBER(SEARCH("ACEF",L1485)),"Acephate",IF(ISNUMBER(SEARCH("ACETAMIPRID",L1485)),"Acetamiprid",IF(ISNUMBER(SEARCH("ALUMINIUM PHOSPHIDE",L1485)),"Aluminium Phosphide",IF(ISNUMBER(SEARCH("RANMAN",L1485)),"Cyazofamid",IF(ISNUMBER(SEARCH("BIFENTRINA",L1485)),"Bifenthrin","FIX IT!"))))))))))))))))</f>
        <v>Mancozeb</v>
      </c>
      <c r="Q1485" t="s">
        <v>3231</v>
      </c>
      <c r="R1485" t="s">
        <v>3242</v>
      </c>
      <c r="S1485">
        <f t="shared" si="83"/>
        <v>3.6259541984732824</v>
      </c>
      <c r="T1485" t="s">
        <v>3202</v>
      </c>
      <c r="U1485" t="s">
        <v>3215</v>
      </c>
      <c r="V1485" t="s">
        <v>3216</v>
      </c>
    </row>
    <row r="1486" spans="1:22" ht="22" customHeight="1" x14ac:dyDescent="0.3">
      <c r="A1486" s="2">
        <v>43150</v>
      </c>
      <c r="B1486" s="16" t="str">
        <f t="shared" si="81"/>
        <v>February, 2018</v>
      </c>
      <c r="C1486" s="16" t="str">
        <f t="shared" si="82"/>
        <v>February, 2018´</v>
      </c>
      <c r="D1486" s="3" t="s">
        <v>31</v>
      </c>
      <c r="E1486" s="11" t="s">
        <v>3319</v>
      </c>
      <c r="F1486" s="3" t="s">
        <v>56</v>
      </c>
      <c r="G1486" s="3" t="s">
        <v>1676</v>
      </c>
      <c r="H1486" s="3" t="s">
        <v>91</v>
      </c>
      <c r="I1486" s="3" t="s">
        <v>45</v>
      </c>
      <c r="J1486" s="3" t="s">
        <v>34</v>
      </c>
      <c r="K1486" s="3" t="s">
        <v>95</v>
      </c>
      <c r="L1486" s="3" t="s">
        <v>1710</v>
      </c>
      <c r="M1486" s="4">
        <v>26200</v>
      </c>
      <c r="N1486" s="4">
        <v>26.2</v>
      </c>
      <c r="O1486" s="4">
        <v>95000</v>
      </c>
      <c r="P1486" t="str">
        <f>IF(ISNUMBER(SEARCH("TRICLON",L1484)),"Triclopyr",IF(ISNUMBER(SEARCH("ABAMECTIN",L1484)),"Abamectin",IF(ISNUMBER(SEARCH("PERITO",L1484)),"Acephate",IF(ISNUMBER(SEARCH("GLUFOSINAT",L1484)),"Gluphosinate",IF(ISNUMBER(SEARCH("FIPRONIL",L1484)),"Fipronil",IF(ISNUMBER(SEARCH("ZARTAN",L1484)),"Metsulfuron-methyl",IF(ISNUMBER(SEARCH("DIFLUBENZURON",L1484)),"Diflubenzuron",IF(ISNUMBER(SEARCH("INICIATE",L1484)),"Fipronil",IF(ISNUMBER(SEARCH("STAGE",L1484)),"Clomazone",IF(ISNUMBER(SEARCH("CLOMAZON",L1484)),"Clomazone",IF(ISNUMBER(SEARCH("UNIMARK",L1484)),"Metribuzim",IF(ISNUMBER(SEARCH("ANCOSAR",L1484)),"Sodium hydrogen Methylarsonate","FIX IT!"))))))))))))</f>
        <v>Sodium hydrogen Methylarsonate</v>
      </c>
      <c r="Q1486" t="s">
        <v>3281</v>
      </c>
      <c r="R1486" t="s">
        <v>3198</v>
      </c>
      <c r="S1486">
        <f t="shared" si="83"/>
        <v>3.6259541984732824</v>
      </c>
      <c r="T1486" t="s">
        <v>3200</v>
      </c>
      <c r="U1486" t="s">
        <v>3234</v>
      </c>
      <c r="V1486" t="s">
        <v>3225</v>
      </c>
    </row>
    <row r="1487" spans="1:22" ht="22" customHeight="1" x14ac:dyDescent="0.3">
      <c r="A1487" s="5">
        <v>43150</v>
      </c>
      <c r="B1487" s="16" t="str">
        <f t="shared" si="81"/>
        <v>February, 2018</v>
      </c>
      <c r="C1487" s="16" t="str">
        <f t="shared" si="82"/>
        <v>February, 2018´</v>
      </c>
      <c r="D1487" s="6" t="s">
        <v>31</v>
      </c>
      <c r="E1487" s="11" t="s">
        <v>3319</v>
      </c>
      <c r="F1487" s="6" t="s">
        <v>56</v>
      </c>
      <c r="G1487" s="6" t="s">
        <v>1676</v>
      </c>
      <c r="H1487" s="6" t="s">
        <v>91</v>
      </c>
      <c r="I1487" s="6" t="s">
        <v>45</v>
      </c>
      <c r="J1487" s="6" t="s">
        <v>34</v>
      </c>
      <c r="K1487" s="6" t="s">
        <v>95</v>
      </c>
      <c r="L1487" s="6" t="s">
        <v>1711</v>
      </c>
      <c r="M1487" s="7">
        <v>78600</v>
      </c>
      <c r="N1487" s="7">
        <v>78.599999999999994</v>
      </c>
      <c r="O1487" s="7">
        <v>285000</v>
      </c>
      <c r="P1487" t="str">
        <f>IF(ISNUMBER(SEARCH("IMAZETAPYR",L1487)),"Imazetapyr",IF(ISNUMBER(SEARCH("VITAVAX",L1487)),"Carboxin",IF(ISNUMBER(SEARCH("CARBOXIN",L1487)),"Carboxin",IF(ISNUMBER(SEARCH("CONDAX",L1487)),"Imazetapyr",IF(ISNUMBER(SEARCH("CLETHODIM",L1487)),"Clethodim",IF(ISNUMBER(SEARCH("JACARE",L1487)),"2,4-D Acid",IF(ISNUMBER(SEARCH("LEOPARD",L1487)),"Picloram",IF(ISNUMBER(SEARCH("ZOXYSTROBIN",L1487)),"Azoxystrobin",IF(ISNUMBER(SEARCH("MANCOZEB",L1487)),"Mancozeb",IF(ISNUMBER(SEARCH("AZOXYS",L1487)),"Azoxystrobin",IF(ISNUMBER(SEARCH("FIPRON",L1487)),"Fipronil",IF(ISNUMBER(SEARCH("ACEF",L1487)),"Acephate",IF(ISNUMBER(SEARCH("ACETAMIPRID",L1487)),"Acetamiprid",IF(ISNUMBER(SEARCH("ALUMINIUM PHOSPHIDE",L1487)),"Aluminium Phosphide",IF(ISNUMBER(SEARCH("RANMAN",L1487)),"Cyazofamid",IF(ISNUMBER(SEARCH("BIFENTRINA",L1487)),"Bifenthrin","FIX IT!"))))))))))))))))</f>
        <v>Mancozeb</v>
      </c>
      <c r="Q1487" t="s">
        <v>3231</v>
      </c>
      <c r="R1487" t="s">
        <v>3242</v>
      </c>
      <c r="S1487">
        <f t="shared" si="83"/>
        <v>3.6259541984732824</v>
      </c>
      <c r="T1487" t="s">
        <v>3206</v>
      </c>
      <c r="U1487" t="s">
        <v>3231</v>
      </c>
      <c r="V1487" t="s">
        <v>3242</v>
      </c>
    </row>
    <row r="1488" spans="1:22" ht="22" customHeight="1" x14ac:dyDescent="0.3">
      <c r="A1488" s="2">
        <v>43150</v>
      </c>
      <c r="B1488" s="16" t="str">
        <f t="shared" si="81"/>
        <v>February, 2018</v>
      </c>
      <c r="C1488" s="16" t="str">
        <f t="shared" si="82"/>
        <v>February, 2018´</v>
      </c>
      <c r="D1488" s="3" t="s">
        <v>31</v>
      </c>
      <c r="E1488" s="11" t="s">
        <v>3319</v>
      </c>
      <c r="F1488" s="3" t="s">
        <v>56</v>
      </c>
      <c r="G1488" s="3" t="s">
        <v>1676</v>
      </c>
      <c r="H1488" s="3" t="s">
        <v>91</v>
      </c>
      <c r="I1488" s="3" t="s">
        <v>45</v>
      </c>
      <c r="J1488" s="3" t="s">
        <v>34</v>
      </c>
      <c r="K1488" s="3" t="s">
        <v>95</v>
      </c>
      <c r="L1488" s="3" t="s">
        <v>1712</v>
      </c>
      <c r="M1488" s="4">
        <v>78600</v>
      </c>
      <c r="N1488" s="4">
        <v>78.599999999999994</v>
      </c>
      <c r="O1488" s="4">
        <v>285000</v>
      </c>
      <c r="P1488" t="str">
        <f>IF(ISNUMBER(SEARCH("2, 4 D",L1488)),"2,4-D Acid",IF(ISNUMBER(SEARCH("2,4 D",L1488)),"2,4-D Acid",IF(ISNUMBER(SEARCH("UNIZEB",L1488)),"Mancozeb",IF(ISNUMBER(SEARCH("PROPANIL",L1488)),"Propanyl","FIX IT!"))))</f>
        <v>Mancozeb</v>
      </c>
      <c r="Q1488" t="s">
        <v>3231</v>
      </c>
      <c r="R1488" t="s">
        <v>3242</v>
      </c>
      <c r="S1488">
        <f t="shared" si="83"/>
        <v>3.6259541984732824</v>
      </c>
      <c r="T1488" t="s">
        <v>3206</v>
      </c>
      <c r="U1488" t="s">
        <v>3231</v>
      </c>
      <c r="V1488" t="s">
        <v>3242</v>
      </c>
    </row>
    <row r="1489" spans="1:22" ht="22" customHeight="1" x14ac:dyDescent="0.3">
      <c r="A1489" s="5">
        <v>43148</v>
      </c>
      <c r="B1489" s="16" t="str">
        <f t="shared" si="81"/>
        <v>February, 2018</v>
      </c>
      <c r="C1489" s="16" t="str">
        <f t="shared" si="82"/>
        <v>February, 2018´</v>
      </c>
      <c r="D1489" s="6" t="s">
        <v>206</v>
      </c>
      <c r="E1489" s="11" t="s">
        <v>3319</v>
      </c>
      <c r="F1489" s="6" t="s">
        <v>56</v>
      </c>
      <c r="G1489" s="6" t="s">
        <v>108</v>
      </c>
      <c r="H1489" s="6" t="s">
        <v>133</v>
      </c>
      <c r="I1489" s="6" t="s">
        <v>45</v>
      </c>
      <c r="J1489" s="6" t="s">
        <v>34</v>
      </c>
      <c r="K1489" s="6" t="s">
        <v>116</v>
      </c>
      <c r="L1489" s="6" t="s">
        <v>1713</v>
      </c>
      <c r="M1489" s="7">
        <v>72618</v>
      </c>
      <c r="N1489" s="7">
        <v>72.62</v>
      </c>
      <c r="O1489" s="7">
        <v>988000</v>
      </c>
      <c r="P1489" t="str">
        <f>IF(ISNUMBER(SEARCH("BROWSER",L1489)),"Picloran",IF(ISNUMBER(SEARCH("NAVIGATOR",L1489)),"Picloran",IF(ISNUMBER(SEARCH("BIOZYME",L1489)),"Mineral Fertilizer",IF(ISNUMBER(SEARCH("K-FOL",L1489)),"Calcium Citrate",IF(ISNUMBER(SEARCH("FOLTRON",L1489)),"NPK Fertilizer",IF(ISNUMBER(SEARCH("CYHALOTHRI",L1489)),"Cyhalothrin",IF(ISNUMBER(SEARCH("ACEFATO",L1489)),"Acephate",IF(ISNUMBER(SEARCH("ACEPHATE",L1489)),"Acephate",IF(ISNUMBER(SEARCH("MICROTHIOL",L1489)),"Sulfur",IF(ISNUMBER(SEARCH("PROPICONAZOLE",L1489)),"Propiconazole",IF(ISNUMBER(SEARCH("METHOMYL",L1489)),"Methomyl",IF(ISNUMBER(SEARCH("IMIDACLOPRID",L1489)),"Imidacloprid",IF(ISNUMBER(SEARCH("ZONIC",L1489)),"Amicarbazone",IF(ISNUMBER(SEARCH("CRESCENDO",L1489)),"Triclopyr-Butyric",IF(ISNUMBER(SEARCH("IMAZETHAPYR",L1489)),"Imazethapyr",IF(ISNUMBER(SEARCH("TRICLOPYR",L1489)),"Triclopyr",IF(ISNUMBER(SEARCH("ISOPROPYLAMINE",L1489)),"Isopropylamine",IF(ISNUMBER(SEARCH("ABAMECTIM",L1489)),"Abamectin",IF(ISNUMBER(SEARCH("SPERTO",L1489)),"Bifenthrin","FIX IT!")))))))))))))))))))</f>
        <v>Acephate</v>
      </c>
      <c r="Q1489" t="s">
        <v>3230</v>
      </c>
      <c r="R1489" t="s">
        <v>3243</v>
      </c>
      <c r="S1489">
        <f t="shared" si="83"/>
        <v>13.605442176870747</v>
      </c>
      <c r="T1489" t="s">
        <v>3206</v>
      </c>
      <c r="U1489" t="s">
        <v>3231</v>
      </c>
      <c r="V1489" t="s">
        <v>3242</v>
      </c>
    </row>
    <row r="1490" spans="1:22" ht="22" customHeight="1" x14ac:dyDescent="0.3">
      <c r="A1490" s="2">
        <v>43147</v>
      </c>
      <c r="B1490" s="16" t="str">
        <f t="shared" si="81"/>
        <v>February, 2018</v>
      </c>
      <c r="C1490" s="16" t="str">
        <f t="shared" si="82"/>
        <v>February, 2018´</v>
      </c>
      <c r="D1490" s="3" t="s">
        <v>31</v>
      </c>
      <c r="E1490" s="11" t="s">
        <v>3319</v>
      </c>
      <c r="F1490" s="3" t="s">
        <v>56</v>
      </c>
      <c r="G1490" s="3" t="s">
        <v>230</v>
      </c>
      <c r="H1490" s="3" t="s">
        <v>133</v>
      </c>
      <c r="I1490" s="3" t="s">
        <v>45</v>
      </c>
      <c r="J1490" s="3" t="s">
        <v>34</v>
      </c>
      <c r="K1490" s="3" t="s">
        <v>232</v>
      </c>
      <c r="L1490" s="3" t="s">
        <v>1715</v>
      </c>
      <c r="M1490" s="4">
        <v>31584</v>
      </c>
      <c r="N1490" s="4">
        <v>31.58</v>
      </c>
      <c r="O1490" s="4">
        <v>41700</v>
      </c>
      <c r="P1490" t="s">
        <v>3273</v>
      </c>
      <c r="Q1490" t="s">
        <v>3274</v>
      </c>
      <c r="R1490" t="s">
        <v>3275</v>
      </c>
      <c r="S1490">
        <f t="shared" si="83"/>
        <v>1.3202887537993921</v>
      </c>
      <c r="T1490" t="s">
        <v>3297</v>
      </c>
      <c r="U1490" t="s">
        <v>3281</v>
      </c>
      <c r="V1490" t="s">
        <v>3198</v>
      </c>
    </row>
    <row r="1491" spans="1:22" ht="22" customHeight="1" x14ac:dyDescent="0.3">
      <c r="A1491" s="5">
        <v>43143</v>
      </c>
      <c r="B1491" s="16" t="str">
        <f t="shared" si="81"/>
        <v>February, 2018</v>
      </c>
      <c r="C1491" s="16" t="str">
        <f t="shared" si="82"/>
        <v>February, 2018´</v>
      </c>
      <c r="D1491" s="6" t="s">
        <v>107</v>
      </c>
      <c r="E1491" s="11" t="s">
        <v>3319</v>
      </c>
      <c r="F1491" s="6" t="s">
        <v>56</v>
      </c>
      <c r="G1491" s="6" t="s">
        <v>108</v>
      </c>
      <c r="H1491" s="6" t="s">
        <v>133</v>
      </c>
      <c r="I1491" s="6" t="s">
        <v>45</v>
      </c>
      <c r="J1491" s="6" t="s">
        <v>34</v>
      </c>
      <c r="K1491" s="6" t="s">
        <v>1696</v>
      </c>
      <c r="L1491" s="6" t="s">
        <v>1716</v>
      </c>
      <c r="M1491" s="7">
        <v>12640</v>
      </c>
      <c r="N1491" s="7">
        <v>12.64</v>
      </c>
      <c r="O1491" s="7">
        <v>79100</v>
      </c>
      <c r="P1491" t="s">
        <v>3207</v>
      </c>
      <c r="Q1491" t="s">
        <v>3235</v>
      </c>
      <c r="R1491" t="s">
        <v>3216</v>
      </c>
      <c r="S1491">
        <f t="shared" si="83"/>
        <v>6.2579113924050631</v>
      </c>
      <c r="T1491" t="s">
        <v>3297</v>
      </c>
      <c r="U1491" t="s">
        <v>3281</v>
      </c>
      <c r="V1491" t="s">
        <v>3198</v>
      </c>
    </row>
    <row r="1492" spans="1:22" ht="22" customHeight="1" x14ac:dyDescent="0.3">
      <c r="A1492" s="2">
        <v>43143</v>
      </c>
      <c r="B1492" s="16" t="str">
        <f t="shared" si="81"/>
        <v>February, 2018</v>
      </c>
      <c r="C1492" s="16" t="str">
        <f t="shared" si="82"/>
        <v>February, 2018´</v>
      </c>
      <c r="D1492" s="3" t="s">
        <v>31</v>
      </c>
      <c r="E1492" s="11" t="s">
        <v>3319</v>
      </c>
      <c r="F1492" s="3" t="s">
        <v>56</v>
      </c>
      <c r="G1492" s="3" t="s">
        <v>131</v>
      </c>
      <c r="H1492" s="3" t="s">
        <v>133</v>
      </c>
      <c r="I1492" s="3" t="s">
        <v>45</v>
      </c>
      <c r="J1492" s="3" t="s">
        <v>34</v>
      </c>
      <c r="K1492" s="3" t="s">
        <v>145</v>
      </c>
      <c r="L1492" s="3" t="s">
        <v>1717</v>
      </c>
      <c r="M1492" s="4">
        <v>28840</v>
      </c>
      <c r="N1492" s="4">
        <v>28.84</v>
      </c>
      <c r="O1492" s="4">
        <v>342000</v>
      </c>
      <c r="P1492" t="str">
        <f>IF(ISNUMBER(SEARCH("BROWSER",L1492)),"Picloran",IF(ISNUMBER(SEARCH("NAVIGATOR",L1492)),"Picloran",IF(ISNUMBER(SEARCH("BIOZYME",L1492)),"Mineral Fertilizer",IF(ISNUMBER(SEARCH("K-FOL",L1492)),"Calcium Citrate",IF(ISNUMBER(SEARCH("FOLTRON",L1492)),"NPK Fertilizer",IF(ISNUMBER(SEARCH("CYHALOTHRI",L1492)),"Cyhalothrin",IF(ISNUMBER(SEARCH("ACEFATO",L1492)),"Acephate",IF(ISNUMBER(SEARCH("ACEPHATE",L1492)),"Acephate",IF(ISNUMBER(SEARCH("MICROTHIOL",L1492)),"Sulfur",IF(ISNUMBER(SEARCH("PROPICONAZOLE",L1492)),"Propiconazole",IF(ISNUMBER(SEARCH("METHOMYL",L1492)),"Methomyl",IF(ISNUMBER(SEARCH("IMIDACLOPRID",L1492)),"Imidacloprid",IF(ISNUMBER(SEARCH("ZONIC",L1492)),"Amicarbazone",IF(ISNUMBER(SEARCH("CRESCENDO",L1492)),"Triclopyr-Butyric",IF(ISNUMBER(SEARCH("IMAZETHAPYR",L1492)),"Imazethapyr",IF(ISNUMBER(SEARCH("TRICLOPYR",L1492)),"Triclopyr",IF(ISNUMBER(SEARCH("ISOPROPYLAMINE",L1492)),"Isopropylamine",IF(ISNUMBER(SEARCH("ABAMECTIM",L1492)),"Abamectin",IF(ISNUMBER(SEARCH("SPERTO",L1492)),"Bifenthrin","FIX IT!")))))))))))))))))))</f>
        <v>Cyhalothrin</v>
      </c>
      <c r="Q1492" t="s">
        <v>3248</v>
      </c>
      <c r="R1492" t="s">
        <v>3237</v>
      </c>
      <c r="S1492">
        <f t="shared" si="83"/>
        <v>11.858529819694867</v>
      </c>
      <c r="T1492" t="s">
        <v>3304</v>
      </c>
      <c r="U1492" t="s">
        <v>3281</v>
      </c>
      <c r="V1492" t="s">
        <v>3198</v>
      </c>
    </row>
    <row r="1493" spans="1:22" ht="22" customHeight="1" x14ac:dyDescent="0.3">
      <c r="A1493" s="5">
        <v>43142</v>
      </c>
      <c r="B1493" s="16" t="str">
        <f t="shared" si="81"/>
        <v>February, 2018</v>
      </c>
      <c r="C1493" s="16" t="str">
        <f t="shared" si="82"/>
        <v>February, 2018´</v>
      </c>
      <c r="D1493" s="6" t="s">
        <v>31</v>
      </c>
      <c r="E1493" s="11" t="s">
        <v>3319</v>
      </c>
      <c r="F1493" s="6" t="s">
        <v>56</v>
      </c>
      <c r="G1493" s="6" t="s">
        <v>1676</v>
      </c>
      <c r="H1493" s="6" t="s">
        <v>91</v>
      </c>
      <c r="I1493" s="6" t="s">
        <v>45</v>
      </c>
      <c r="J1493" s="6" t="s">
        <v>34</v>
      </c>
      <c r="K1493" s="6" t="s">
        <v>95</v>
      </c>
      <c r="L1493" s="6" t="s">
        <v>1718</v>
      </c>
      <c r="M1493" s="7">
        <v>78600</v>
      </c>
      <c r="N1493" s="7">
        <v>78.599999999999994</v>
      </c>
      <c r="O1493" s="7">
        <v>285000</v>
      </c>
      <c r="P1493" t="str">
        <f>IF(ISNUMBER(SEARCH("IMAZETAPYR",L1493)),"Imazetapyr",IF(ISNUMBER(SEARCH("VITAVAX",L1493)),"Carboxin",IF(ISNUMBER(SEARCH("CARBOXIN",L1493)),"Carboxin",IF(ISNUMBER(SEARCH("CONDAX",L1493)),"Imazetapyr",IF(ISNUMBER(SEARCH("CLETHODIM",L1493)),"Clethodim",IF(ISNUMBER(SEARCH("JACARE",L1493)),"2,4-D Acid",IF(ISNUMBER(SEARCH("LEOPARD",L1493)),"Picloram",IF(ISNUMBER(SEARCH("ZOXYSTROBIN",L1493)),"Azoxystrobin",IF(ISNUMBER(SEARCH("MANCOZEB",L1493)),"Mancozeb",IF(ISNUMBER(SEARCH("AZOXYS",L1493)),"Azoxystrobin",IF(ISNUMBER(SEARCH("FIPRON",L1493)),"Fipronil",IF(ISNUMBER(SEARCH("ACEF",L1493)),"Acephate",IF(ISNUMBER(SEARCH("ACETAMIPRID",L1493)),"Acetamiprid",IF(ISNUMBER(SEARCH("ALUMINIUM PHOSPHIDE",L1493)),"Aluminium Phosphide",IF(ISNUMBER(SEARCH("RANMAN",L1493)),"Cyazofamid",IF(ISNUMBER(SEARCH("BIFENTRINA",L1493)),"Bifenthrin","FIX IT!"))))))))))))))))</f>
        <v>Mancozeb</v>
      </c>
      <c r="Q1493" t="s">
        <v>3231</v>
      </c>
      <c r="R1493" t="s">
        <v>3242</v>
      </c>
      <c r="S1493">
        <f t="shared" si="83"/>
        <v>3.6259541984732824</v>
      </c>
      <c r="T1493" t="s">
        <v>3209</v>
      </c>
      <c r="U1493" t="s">
        <v>3215</v>
      </c>
      <c r="V1493" t="s">
        <v>3198</v>
      </c>
    </row>
    <row r="1494" spans="1:22" ht="22" customHeight="1" x14ac:dyDescent="0.3">
      <c r="A1494" s="2">
        <v>43142</v>
      </c>
      <c r="B1494" s="16" t="str">
        <f t="shared" si="81"/>
        <v>February, 2018</v>
      </c>
      <c r="C1494" s="16" t="str">
        <f t="shared" si="82"/>
        <v>February, 2018´</v>
      </c>
      <c r="D1494" s="3" t="s">
        <v>31</v>
      </c>
      <c r="E1494" s="11" t="s">
        <v>3319</v>
      </c>
      <c r="F1494" s="3" t="s">
        <v>56</v>
      </c>
      <c r="G1494" s="3" t="s">
        <v>1676</v>
      </c>
      <c r="H1494" s="3" t="s">
        <v>91</v>
      </c>
      <c r="I1494" s="3" t="s">
        <v>45</v>
      </c>
      <c r="J1494" s="3" t="s">
        <v>34</v>
      </c>
      <c r="K1494" s="3" t="s">
        <v>95</v>
      </c>
      <c r="L1494" s="3" t="s">
        <v>1719</v>
      </c>
      <c r="M1494" s="4">
        <v>52400</v>
      </c>
      <c r="N1494" s="4">
        <v>52.4</v>
      </c>
      <c r="O1494" s="4">
        <v>190000</v>
      </c>
      <c r="P1494" t="str">
        <f>IF(ISNUMBER(SEARCH("IMAZETAPYR",L1494)),"Imazetapyr",IF(ISNUMBER(SEARCH("VITAVAX",L1494)),"Carboxin",IF(ISNUMBER(SEARCH("CARBOXIN",L1494)),"Carboxin",IF(ISNUMBER(SEARCH("CONDAX",L1494)),"Imazetapyr",IF(ISNUMBER(SEARCH("CLETHODIM",L1494)),"Clethodim",IF(ISNUMBER(SEARCH("JACARE",L1494)),"2,4-D Acid",IF(ISNUMBER(SEARCH("LEOPARD",L1494)),"Picloram",IF(ISNUMBER(SEARCH("ZOXYSTROBIN",L1494)),"Azoxystrobin",IF(ISNUMBER(SEARCH("MANCOZEB",L1494)),"Mancozeb",IF(ISNUMBER(SEARCH("AZOXYS",L1494)),"Azoxystrobin",IF(ISNUMBER(SEARCH("FIPRON",L1494)),"Fipronil",IF(ISNUMBER(SEARCH("ACEF",L1494)),"Acephate",IF(ISNUMBER(SEARCH("ACETAMIPRID",L1494)),"Acetamiprid",IF(ISNUMBER(SEARCH("ALUMINIUM PHOSPHIDE",L1494)),"Aluminium Phosphide",IF(ISNUMBER(SEARCH("RANMAN",L1494)),"Cyazofamid",IF(ISNUMBER(SEARCH("BIFENTRINA",L1494)),"Bifenthrin","FIX IT!"))))))))))))))))</f>
        <v>Mancozeb</v>
      </c>
      <c r="Q1494" t="s">
        <v>3231</v>
      </c>
      <c r="R1494" t="s">
        <v>3242</v>
      </c>
      <c r="S1494">
        <f t="shared" si="83"/>
        <v>3.6259541984732824</v>
      </c>
      <c r="T1494" t="s">
        <v>3206</v>
      </c>
      <c r="U1494" t="s">
        <v>3231</v>
      </c>
      <c r="V1494" t="s">
        <v>3242</v>
      </c>
    </row>
    <row r="1495" spans="1:22" ht="22" customHeight="1" x14ac:dyDescent="0.3">
      <c r="A1495" s="5">
        <v>43142</v>
      </c>
      <c r="B1495" s="16" t="str">
        <f t="shared" si="81"/>
        <v>February, 2018</v>
      </c>
      <c r="C1495" s="16" t="str">
        <f t="shared" si="82"/>
        <v>February, 2018´</v>
      </c>
      <c r="D1495" s="6" t="s">
        <v>31</v>
      </c>
      <c r="E1495" s="11" t="s">
        <v>3319</v>
      </c>
      <c r="F1495" s="6" t="s">
        <v>56</v>
      </c>
      <c r="G1495" s="6" t="s">
        <v>1676</v>
      </c>
      <c r="H1495" s="6" t="s">
        <v>91</v>
      </c>
      <c r="I1495" s="6" t="s">
        <v>45</v>
      </c>
      <c r="J1495" s="6" t="s">
        <v>34</v>
      </c>
      <c r="K1495" s="6" t="s">
        <v>95</v>
      </c>
      <c r="L1495" s="6" t="s">
        <v>1720</v>
      </c>
      <c r="M1495" s="7">
        <v>78600</v>
      </c>
      <c r="N1495" s="7">
        <v>78.599999999999994</v>
      </c>
      <c r="O1495" s="7">
        <v>285000</v>
      </c>
      <c r="P1495" t="str">
        <f>IF(ISNUMBER(SEARCH("IMAZETAPYR",L1495)),"Imazetapyr",IF(ISNUMBER(SEARCH("VITAVAX",L1495)),"Carboxin",IF(ISNUMBER(SEARCH("CARBOXIN",L1495)),"Carboxin",IF(ISNUMBER(SEARCH("CONDAX",L1495)),"Imazetapyr",IF(ISNUMBER(SEARCH("CLETHODIM",L1495)),"Clethodim",IF(ISNUMBER(SEARCH("JACARE",L1495)),"2,4-D Acid",IF(ISNUMBER(SEARCH("LEOPARD",L1495)),"Picloram",IF(ISNUMBER(SEARCH("ZOXYSTROBIN",L1495)),"Azoxystrobin",IF(ISNUMBER(SEARCH("MANCOZEB",L1495)),"Mancozeb",IF(ISNUMBER(SEARCH("AZOXYS",L1495)),"Azoxystrobin",IF(ISNUMBER(SEARCH("FIPRON",L1495)),"Fipronil",IF(ISNUMBER(SEARCH("ACEF",L1495)),"Acephate",IF(ISNUMBER(SEARCH("ACETAMIPRID",L1495)),"Acetamiprid",IF(ISNUMBER(SEARCH("ALUMINIUM PHOSPHIDE",L1495)),"Aluminium Phosphide",IF(ISNUMBER(SEARCH("RANMAN",L1495)),"Cyazofamid",IF(ISNUMBER(SEARCH("BIFENTRINA",L1495)),"Bifenthrin","FIX IT!"))))))))))))))))</f>
        <v>Mancozeb</v>
      </c>
      <c r="Q1495" t="s">
        <v>3231</v>
      </c>
      <c r="R1495" t="s">
        <v>3242</v>
      </c>
      <c r="S1495">
        <f t="shared" si="83"/>
        <v>3.6259541984732824</v>
      </c>
      <c r="T1495" t="s">
        <v>3292</v>
      </c>
      <c r="U1495" t="s">
        <v>3269</v>
      </c>
      <c r="V1495" t="s">
        <v>3216</v>
      </c>
    </row>
    <row r="1496" spans="1:22" ht="22" customHeight="1" x14ac:dyDescent="0.3">
      <c r="A1496" s="2">
        <v>43142</v>
      </c>
      <c r="B1496" s="16" t="str">
        <f t="shared" si="81"/>
        <v>February, 2018</v>
      </c>
      <c r="C1496" s="16" t="str">
        <f t="shared" si="82"/>
        <v>February, 2018´</v>
      </c>
      <c r="D1496" s="3" t="s">
        <v>31</v>
      </c>
      <c r="E1496" s="11" t="s">
        <v>3319</v>
      </c>
      <c r="F1496" s="3" t="s">
        <v>56</v>
      </c>
      <c r="G1496" s="3" t="s">
        <v>1676</v>
      </c>
      <c r="H1496" s="3" t="s">
        <v>91</v>
      </c>
      <c r="I1496" s="3" t="s">
        <v>45</v>
      </c>
      <c r="J1496" s="3" t="s">
        <v>34</v>
      </c>
      <c r="K1496" s="3" t="s">
        <v>95</v>
      </c>
      <c r="L1496" s="3" t="s">
        <v>1720</v>
      </c>
      <c r="M1496" s="4">
        <v>78600</v>
      </c>
      <c r="N1496" s="4">
        <v>78.599999999999994</v>
      </c>
      <c r="O1496" s="4">
        <v>285000</v>
      </c>
      <c r="P1496" t="str">
        <f>IF(ISNUMBER(SEARCH("IMAZETAPYR",L1496)),"Imazetapyr",IF(ISNUMBER(SEARCH("VITAVAX",L1496)),"Carboxin",IF(ISNUMBER(SEARCH("CARBOXIN",L1496)),"Carboxin",IF(ISNUMBER(SEARCH("CONDAX",L1496)),"Imazetapyr",IF(ISNUMBER(SEARCH("CLETHODIM",L1496)),"Clethodim",IF(ISNUMBER(SEARCH("JACARE",L1496)),"2,4-D Acid",IF(ISNUMBER(SEARCH("LEOPARD",L1496)),"Picloram",IF(ISNUMBER(SEARCH("ZOXYSTROBIN",L1496)),"Azoxystrobin",IF(ISNUMBER(SEARCH("MANCOZEB",L1496)),"Mancozeb",IF(ISNUMBER(SEARCH("AZOXYS",L1496)),"Azoxystrobin",IF(ISNUMBER(SEARCH("FIPRON",L1496)),"Fipronil",IF(ISNUMBER(SEARCH("ACEF",L1496)),"Acephate",IF(ISNUMBER(SEARCH("ACETAMIPRID",L1496)),"Acetamiprid",IF(ISNUMBER(SEARCH("ALUMINIUM PHOSPHIDE",L1496)),"Aluminium Phosphide",IF(ISNUMBER(SEARCH("RANMAN",L1496)),"Cyazofamid",IF(ISNUMBER(SEARCH("BIFENTRINA",L1496)),"Bifenthrin","FIX IT!"))))))))))))))))</f>
        <v>Mancozeb</v>
      </c>
      <c r="Q1496" t="s">
        <v>3231</v>
      </c>
      <c r="R1496" t="s">
        <v>3242</v>
      </c>
      <c r="S1496">
        <f t="shared" si="83"/>
        <v>3.6259541984732824</v>
      </c>
      <c r="T1496" t="s">
        <v>3206</v>
      </c>
      <c r="U1496" t="s">
        <v>3231</v>
      </c>
      <c r="V1496" t="s">
        <v>3242</v>
      </c>
    </row>
    <row r="1497" spans="1:22" ht="22" customHeight="1" x14ac:dyDescent="0.3">
      <c r="A1497" s="5">
        <v>43141</v>
      </c>
      <c r="B1497" s="16" t="str">
        <f t="shared" si="81"/>
        <v>February, 2018</v>
      </c>
      <c r="C1497" s="16" t="str">
        <f t="shared" si="82"/>
        <v>February, 2018´</v>
      </c>
      <c r="D1497" s="6" t="s">
        <v>31</v>
      </c>
      <c r="E1497" s="11" t="s">
        <v>3319</v>
      </c>
      <c r="F1497" s="6" t="s">
        <v>56</v>
      </c>
      <c r="G1497" s="6" t="s">
        <v>131</v>
      </c>
      <c r="H1497" s="6" t="s">
        <v>133</v>
      </c>
      <c r="I1497" s="6" t="s">
        <v>45</v>
      </c>
      <c r="J1497" s="6" t="s">
        <v>34</v>
      </c>
      <c r="K1497" s="6" t="s">
        <v>145</v>
      </c>
      <c r="L1497" s="6" t="s">
        <v>1721</v>
      </c>
      <c r="M1497" s="7">
        <v>14420</v>
      </c>
      <c r="N1497" s="7">
        <v>14.42</v>
      </c>
      <c r="O1497" s="7">
        <v>171000</v>
      </c>
      <c r="P1497" t="str">
        <f>IF(ISNUMBER(SEARCH("THIRAM",L1497)),"Thiram",IF(ISNUMBER(SEARCH("TEBUCONAZOLE",L1497)),"Tebuconazole",IF(ISNUMBER(SEARCH("DIMETHYLAMINE",L1497)),"Dimethylamine",IF(ISNUMBER(SEARCH("TRINCA",L1497)),"Cyhalothrin",IF(ISNUMBER(SEARCH("CYHALOT",L1497)),"Cyhalothrin",IF(ISNUMBER(SEARCH("PICLORAM",L1497)),"Picloran",IF(ISNUMBER(SEARCH("PROPARGITE",L1497)),"Propargite",IF(ISNUMBER(SEARCH("OMEGA",L1497)),"Fertilizer",IF(ISNUMBER(SEARCH("ARTYS",L1497)),"Dimethylamine",IF(ISNUMBER(SEARCH("ORTHOCIDE",L1497)),"Captan","FIX IT!"))))))))))</f>
        <v>Cyhalothrin</v>
      </c>
      <c r="Q1497" t="s">
        <v>3248</v>
      </c>
      <c r="R1497" t="s">
        <v>3237</v>
      </c>
      <c r="S1497">
        <f t="shared" si="83"/>
        <v>11.858529819694867</v>
      </c>
      <c r="T1497" t="s">
        <v>3233</v>
      </c>
      <c r="U1497" t="s">
        <v>3284</v>
      </c>
      <c r="V1497" t="s">
        <v>3242</v>
      </c>
    </row>
    <row r="1498" spans="1:22" ht="22" customHeight="1" x14ac:dyDescent="0.3">
      <c r="A1498" s="2">
        <v>43141</v>
      </c>
      <c r="B1498" s="16" t="str">
        <f t="shared" si="81"/>
        <v>February, 2018</v>
      </c>
      <c r="C1498" s="16" t="str">
        <f t="shared" si="82"/>
        <v>February, 2018´</v>
      </c>
      <c r="D1498" s="3" t="s">
        <v>31</v>
      </c>
      <c r="E1498" s="11" t="s">
        <v>3319</v>
      </c>
      <c r="F1498" s="3" t="s">
        <v>56</v>
      </c>
      <c r="G1498" s="3" t="s">
        <v>579</v>
      </c>
      <c r="H1498" s="3" t="s">
        <v>968</v>
      </c>
      <c r="I1498" s="3" t="s">
        <v>45</v>
      </c>
      <c r="J1498" s="3" t="s">
        <v>34</v>
      </c>
      <c r="K1498" s="3" t="s">
        <v>145</v>
      </c>
      <c r="L1498" s="3" t="s">
        <v>1722</v>
      </c>
      <c r="M1498" s="4">
        <v>27996</v>
      </c>
      <c r="N1498" s="4">
        <v>28</v>
      </c>
      <c r="O1498" s="4">
        <v>332000</v>
      </c>
      <c r="P1498" t="str">
        <f>IF(ISNUMBER(SEARCH("BROWSER",L1498)),"Picloran",IF(ISNUMBER(SEARCH("NAVIGATOR",L1498)),"Picloran",IF(ISNUMBER(SEARCH("BIOZYME",L1498)),"Mineral Fertilizer",IF(ISNUMBER(SEARCH("K-FOL",L1498)),"Calcium Citrate",IF(ISNUMBER(SEARCH("FOLTRON",L1498)),"NPK Fertilizer",IF(ISNUMBER(SEARCH("CYHALOTHRI",L1498)),"Cyhalothrin",IF(ISNUMBER(SEARCH("ACEFATO",L1498)),"Acephate",IF(ISNUMBER(SEARCH("ACEPHATE",L1498)),"Acephate",IF(ISNUMBER(SEARCH("MICROTHIOL",L1498)),"Sulfur",IF(ISNUMBER(SEARCH("PROPICONAZOLE",L1498)),"Propiconazole",IF(ISNUMBER(SEARCH("METHOMYL",L1498)),"Methomyl",IF(ISNUMBER(SEARCH("IMIDACLOPRID",L1498)),"Imidacloprid",IF(ISNUMBER(SEARCH("ZONIC",L1498)),"Amicarbazone",IF(ISNUMBER(SEARCH("CRESCENDO",L1498)),"Triclopyr-Butyric",IF(ISNUMBER(SEARCH("IMAZETHAPYR",L1498)),"Imazethapyr",IF(ISNUMBER(SEARCH("TRICLOPYR",L1498)),"Triclopyr",IF(ISNUMBER(SEARCH("ISOPROPYLAMINE",L1498)),"Isopropylamine",IF(ISNUMBER(SEARCH("ABAMECTIM",L1498)),"Abamectin",IF(ISNUMBER(SEARCH("SPERTO",L1498)),"Bifenthrin","FIX IT!")))))))))))))))))))</f>
        <v>Cyhalothrin</v>
      </c>
      <c r="Q1498" t="s">
        <v>3248</v>
      </c>
      <c r="R1498" t="s">
        <v>3237</v>
      </c>
      <c r="S1498">
        <f t="shared" si="83"/>
        <v>11.858836976710959</v>
      </c>
      <c r="T1498" t="s">
        <v>3206</v>
      </c>
      <c r="U1498" t="s">
        <v>3231</v>
      </c>
      <c r="V1498" t="s">
        <v>3242</v>
      </c>
    </row>
    <row r="1499" spans="1:22" ht="22" customHeight="1" x14ac:dyDescent="0.3">
      <c r="A1499" s="5">
        <v>43140</v>
      </c>
      <c r="B1499" s="16" t="str">
        <f t="shared" si="81"/>
        <v>February, 2018</v>
      </c>
      <c r="C1499" s="16" t="str">
        <f t="shared" si="82"/>
        <v>February, 2018´</v>
      </c>
      <c r="D1499" s="6" t="s">
        <v>31</v>
      </c>
      <c r="E1499" s="11" t="s">
        <v>3319</v>
      </c>
      <c r="F1499" s="6" t="s">
        <v>56</v>
      </c>
      <c r="G1499" s="6" t="s">
        <v>385</v>
      </c>
      <c r="H1499" s="6" t="s">
        <v>122</v>
      </c>
      <c r="I1499" s="6" t="s">
        <v>45</v>
      </c>
      <c r="J1499" s="6" t="s">
        <v>34</v>
      </c>
      <c r="K1499" s="6" t="s">
        <v>207</v>
      </c>
      <c r="L1499" s="6" t="s">
        <v>1517</v>
      </c>
      <c r="M1499" s="7">
        <v>20120</v>
      </c>
      <c r="N1499" s="7">
        <v>20.12</v>
      </c>
      <c r="O1499" s="7">
        <v>77500</v>
      </c>
      <c r="P1499" t="s">
        <v>3209</v>
      </c>
      <c r="Q1499" t="s">
        <v>3215</v>
      </c>
      <c r="R1499" t="s">
        <v>3198</v>
      </c>
      <c r="S1499">
        <f t="shared" si="83"/>
        <v>3.8518886679920477</v>
      </c>
      <c r="T1499" t="s">
        <v>3233</v>
      </c>
      <c r="U1499" t="s">
        <v>3284</v>
      </c>
      <c r="V1499" t="s">
        <v>3242</v>
      </c>
    </row>
    <row r="1500" spans="1:22" ht="22" customHeight="1" x14ac:dyDescent="0.3">
      <c r="A1500" s="2">
        <v>43139</v>
      </c>
      <c r="B1500" s="16" t="str">
        <f t="shared" si="81"/>
        <v>February, 2018</v>
      </c>
      <c r="C1500" s="16" t="str">
        <f t="shared" si="82"/>
        <v>February, 2018´</v>
      </c>
      <c r="D1500" s="3" t="s">
        <v>31</v>
      </c>
      <c r="E1500" s="11" t="s">
        <v>3319</v>
      </c>
      <c r="F1500" s="3" t="s">
        <v>56</v>
      </c>
      <c r="G1500" s="3" t="s">
        <v>244</v>
      </c>
      <c r="H1500" s="3" t="s">
        <v>474</v>
      </c>
      <c r="I1500" s="3" t="s">
        <v>45</v>
      </c>
      <c r="J1500" s="3" t="s">
        <v>34</v>
      </c>
      <c r="K1500" s="3" t="s">
        <v>187</v>
      </c>
      <c r="L1500" s="3" t="s">
        <v>1723</v>
      </c>
      <c r="M1500" s="4">
        <v>48800</v>
      </c>
      <c r="N1500" s="4">
        <v>48.8</v>
      </c>
      <c r="O1500" s="4">
        <v>437000</v>
      </c>
      <c r="P1500" t="str">
        <f>IF(ISNUMBER(SEARCH("GLIFOSATO",L1500)),"Glyphosate",IF(ISNUMBER(SEARCH("TRICLON",L1500)),"Triclopyr",IF(ISNUMBER(SEARCH("ABAMECTIN",L1500)),"Abamectin",IF(ISNUMBER(SEARCH("ANCOSAR",L1500)),"Sodium Hydrogen Methylarsonate",IF(ISNUMBER(SEARCH("PERITO",L1500)),"Acephate","FIX IT!")))))</f>
        <v>Sodium Hydrogen Methylarsonate</v>
      </c>
      <c r="Q1500" t="s">
        <v>3281</v>
      </c>
      <c r="R1500" t="s">
        <v>3198</v>
      </c>
      <c r="S1500">
        <f t="shared" si="83"/>
        <v>8.9549180327868854</v>
      </c>
      <c r="T1500" t="s">
        <v>3203</v>
      </c>
      <c r="U1500" t="s">
        <v>3246</v>
      </c>
      <c r="V1500" t="s">
        <v>3198</v>
      </c>
    </row>
    <row r="1501" spans="1:22" ht="22" customHeight="1" x14ac:dyDescent="0.3">
      <c r="A1501" s="5">
        <v>43135</v>
      </c>
      <c r="B1501" s="16" t="str">
        <f t="shared" si="81"/>
        <v>February, 2018</v>
      </c>
      <c r="C1501" s="16" t="str">
        <f t="shared" si="82"/>
        <v>February, 2018´</v>
      </c>
      <c r="D1501" s="6" t="s">
        <v>31</v>
      </c>
      <c r="E1501" s="11" t="s">
        <v>3319</v>
      </c>
      <c r="F1501" s="6" t="s">
        <v>56</v>
      </c>
      <c r="G1501" s="6" t="s">
        <v>1724</v>
      </c>
      <c r="H1501" s="6" t="s">
        <v>91</v>
      </c>
      <c r="I1501" s="6" t="s">
        <v>45</v>
      </c>
      <c r="J1501" s="6" t="s">
        <v>34</v>
      </c>
      <c r="K1501" s="6" t="s">
        <v>95</v>
      </c>
      <c r="L1501" s="14" t="s">
        <v>1726</v>
      </c>
      <c r="M1501" s="7">
        <v>78600</v>
      </c>
      <c r="N1501" s="7">
        <v>78.599999999999994</v>
      </c>
      <c r="O1501" s="7">
        <v>285000</v>
      </c>
      <c r="P1501" t="s">
        <v>3206</v>
      </c>
      <c r="Q1501" t="s">
        <v>3231</v>
      </c>
      <c r="R1501" t="s">
        <v>3242</v>
      </c>
      <c r="S1501">
        <f t="shared" si="83"/>
        <v>3.6259541984732824</v>
      </c>
      <c r="T1501" t="s">
        <v>3205</v>
      </c>
      <c r="U1501" t="s">
        <v>3238</v>
      </c>
      <c r="V1501" t="s">
        <v>3225</v>
      </c>
    </row>
    <row r="1502" spans="1:22" ht="22" customHeight="1" x14ac:dyDescent="0.3">
      <c r="A1502" s="2">
        <v>43135</v>
      </c>
      <c r="B1502" s="16" t="str">
        <f t="shared" si="81"/>
        <v>February, 2018</v>
      </c>
      <c r="C1502" s="16" t="str">
        <f t="shared" si="82"/>
        <v>February, 2018´</v>
      </c>
      <c r="D1502" s="3" t="s">
        <v>31</v>
      </c>
      <c r="E1502" s="11" t="s">
        <v>3319</v>
      </c>
      <c r="F1502" s="3" t="s">
        <v>56</v>
      </c>
      <c r="G1502" s="3" t="s">
        <v>1676</v>
      </c>
      <c r="H1502" s="3" t="s">
        <v>91</v>
      </c>
      <c r="I1502" s="3" t="s">
        <v>45</v>
      </c>
      <c r="J1502" s="3" t="s">
        <v>34</v>
      </c>
      <c r="K1502" s="3" t="s">
        <v>95</v>
      </c>
      <c r="L1502" s="3" t="s">
        <v>1719</v>
      </c>
      <c r="M1502" s="4">
        <v>78600</v>
      </c>
      <c r="N1502" s="4">
        <v>78.599999999999994</v>
      </c>
      <c r="O1502" s="4">
        <v>285000</v>
      </c>
      <c r="P1502" t="str">
        <f>IF(ISNUMBER(SEARCH("TRICLON",L1500)),"Triclopyr",IF(ISNUMBER(SEARCH("ABAMECTIN",L1500)),"Abamectin",IF(ISNUMBER(SEARCH("PERITO",L1500)),"Acephate",IF(ISNUMBER(SEARCH("GLUFOSINAT",L1500)),"Gluphosinate",IF(ISNUMBER(SEARCH("FIPRONIL",L1500)),"Fipronil",IF(ISNUMBER(SEARCH("ZARTAN",L1500)),"Metsulfuron-methyl",IF(ISNUMBER(SEARCH("DIFLUBENZURON",L1500)),"Diflubenzuron",IF(ISNUMBER(SEARCH("INICIATE",L1500)),"Fipronil",IF(ISNUMBER(SEARCH("STAGE",L1500)),"Clomazone",IF(ISNUMBER(SEARCH("CLOMAZON",L1500)),"Clomazone",IF(ISNUMBER(SEARCH("UNIMARK",L1500)),"Metribuzim",IF(ISNUMBER(SEARCH("ANCOSAR",L1500)),"Sodium hydrogen Methylarsonate","FIX IT!"))))))))))))</f>
        <v>Sodium hydrogen Methylarsonate</v>
      </c>
      <c r="Q1502" t="s">
        <v>3281</v>
      </c>
      <c r="R1502" t="s">
        <v>3198</v>
      </c>
      <c r="S1502">
        <f t="shared" si="83"/>
        <v>3.6259541984732824</v>
      </c>
      <c r="T1502" t="s">
        <v>3226</v>
      </c>
      <c r="U1502" t="s">
        <v>3261</v>
      </c>
      <c r="V1502" t="s">
        <v>3243</v>
      </c>
    </row>
    <row r="1503" spans="1:22" ht="22" customHeight="1" x14ac:dyDescent="0.3">
      <c r="A1503" s="5">
        <v>43135</v>
      </c>
      <c r="B1503" s="16" t="str">
        <f t="shared" si="81"/>
        <v>February, 2018</v>
      </c>
      <c r="C1503" s="16" t="str">
        <f t="shared" si="82"/>
        <v>February, 2018´</v>
      </c>
      <c r="D1503" s="6" t="s">
        <v>31</v>
      </c>
      <c r="E1503" s="11" t="s">
        <v>3319</v>
      </c>
      <c r="F1503" s="6" t="s">
        <v>56</v>
      </c>
      <c r="G1503" s="6" t="s">
        <v>1676</v>
      </c>
      <c r="H1503" s="6" t="s">
        <v>91</v>
      </c>
      <c r="I1503" s="6" t="s">
        <v>45</v>
      </c>
      <c r="J1503" s="6" t="s">
        <v>34</v>
      </c>
      <c r="K1503" s="6" t="s">
        <v>95</v>
      </c>
      <c r="L1503" s="6" t="s">
        <v>1719</v>
      </c>
      <c r="M1503" s="7">
        <v>78600</v>
      </c>
      <c r="N1503" s="7">
        <v>78.599999999999994</v>
      </c>
      <c r="O1503" s="7">
        <v>285000</v>
      </c>
      <c r="P1503" t="str">
        <f>IF(ISNUMBER(SEARCH("IMAZETAPYR",L1503)),"Imazetapyr",IF(ISNUMBER(SEARCH("VITAVAX",L1503)),"Carboxin",IF(ISNUMBER(SEARCH("CARBOXIN",L1503)),"Carboxin",IF(ISNUMBER(SEARCH("CONDAX",L1503)),"Imazetapyr",IF(ISNUMBER(SEARCH("CLETHODIM",L1503)),"Clethodim",IF(ISNUMBER(SEARCH("JACARE",L1503)),"2,4-D Acid",IF(ISNUMBER(SEARCH("LEOPARD",L1503)),"Picloram",IF(ISNUMBER(SEARCH("ZOXYSTROBIN",L1503)),"Azoxystrobin",IF(ISNUMBER(SEARCH("MANCOZEB",L1503)),"Mancozeb",IF(ISNUMBER(SEARCH("AZOXYS",L1503)),"Azoxystrobin",IF(ISNUMBER(SEARCH("FIPRON",L1503)),"Fipronil",IF(ISNUMBER(SEARCH("ACEF",L1503)),"Acephate",IF(ISNUMBER(SEARCH("ACETAMIPRID",L1503)),"Acetamiprid",IF(ISNUMBER(SEARCH("ALUMINIUM PHOSPHIDE",L1503)),"Aluminium Phosphide",IF(ISNUMBER(SEARCH("RANMAN",L1503)),"Cyazofamid",IF(ISNUMBER(SEARCH("BIFENTRINA",L1503)),"Bifenthrin","FIX IT!"))))))))))))))))</f>
        <v>Mancozeb</v>
      </c>
      <c r="Q1503" t="s">
        <v>3231</v>
      </c>
      <c r="R1503" t="s">
        <v>3242</v>
      </c>
      <c r="S1503">
        <f t="shared" si="83"/>
        <v>3.6259541984732824</v>
      </c>
      <c r="T1503" t="s">
        <v>3205</v>
      </c>
      <c r="U1503" t="s">
        <v>3238</v>
      </c>
      <c r="V1503" t="s">
        <v>3225</v>
      </c>
    </row>
    <row r="1504" spans="1:22" ht="22" customHeight="1" x14ac:dyDescent="0.3">
      <c r="A1504" s="2">
        <v>43135</v>
      </c>
      <c r="B1504" s="16" t="str">
        <f t="shared" si="81"/>
        <v>February, 2018</v>
      </c>
      <c r="C1504" s="16" t="str">
        <f t="shared" si="82"/>
        <v>February, 2018´</v>
      </c>
      <c r="D1504" s="3" t="s">
        <v>31</v>
      </c>
      <c r="E1504" s="11" t="s">
        <v>3319</v>
      </c>
      <c r="F1504" s="3" t="s">
        <v>56</v>
      </c>
      <c r="G1504" s="3" t="s">
        <v>944</v>
      </c>
      <c r="H1504" s="3" t="s">
        <v>1684</v>
      </c>
      <c r="I1504" s="3" t="s">
        <v>45</v>
      </c>
      <c r="J1504" s="3" t="s">
        <v>34</v>
      </c>
      <c r="K1504" s="3" t="s">
        <v>361</v>
      </c>
      <c r="L1504" s="3" t="s">
        <v>1727</v>
      </c>
      <c r="M1504" s="4">
        <v>13200</v>
      </c>
      <c r="N1504" s="4">
        <v>13.2</v>
      </c>
      <c r="O1504" s="4">
        <v>116000</v>
      </c>
      <c r="P1504" t="str">
        <f>IF(ISNUMBER(SEARCH("THIRAM",L1504)),"Thiram",IF(ISNUMBER(SEARCH("TEBUCONAZOLE",L1504)),"Tebuconazole",IF(ISNUMBER(SEARCH("DIMETHYLAMINE",L1504)),"Dimethylamine",IF(ISNUMBER(SEARCH("TRINCA",L1504)),"Cyhalothrin",IF(ISNUMBER(SEARCH("CYHALOT",L1504)),"Cyhalothrin",IF(ISNUMBER(SEARCH("PICLORAM",L1504)),"Picloran",IF(ISNUMBER(SEARCH("PROPARGITE",L1504)),"Propargite",IF(ISNUMBER(SEARCH("OMEGA",L1504)),"Fertilizer",IF(ISNUMBER(SEARCH("ARTYS",L1504)),"Dimethylamine",IF(ISNUMBER(SEARCH("ORTHOCIDE",L1504)),"Captan","FIX IT!"))))))))))</f>
        <v>Tebuconazole</v>
      </c>
      <c r="Q1504" t="s">
        <v>3284</v>
      </c>
      <c r="R1504" t="s">
        <v>3242</v>
      </c>
      <c r="S1504">
        <f t="shared" si="83"/>
        <v>8.7878787878787872</v>
      </c>
      <c r="T1504" t="s">
        <v>3199</v>
      </c>
      <c r="U1504" t="s">
        <v>3268</v>
      </c>
      <c r="V1504" t="s">
        <v>3243</v>
      </c>
    </row>
    <row r="1505" spans="1:22" ht="22" customHeight="1" x14ac:dyDescent="0.3">
      <c r="A1505" s="5">
        <v>43135</v>
      </c>
      <c r="B1505" s="16" t="str">
        <f t="shared" si="81"/>
        <v>February, 2018</v>
      </c>
      <c r="C1505" s="16" t="str">
        <f t="shared" si="82"/>
        <v>February, 2018´</v>
      </c>
      <c r="D1505" s="6" t="s">
        <v>31</v>
      </c>
      <c r="E1505" s="11" t="s">
        <v>3319</v>
      </c>
      <c r="F1505" s="6" t="s">
        <v>56</v>
      </c>
      <c r="G1505" s="6" t="s">
        <v>1676</v>
      </c>
      <c r="H1505" s="6" t="s">
        <v>91</v>
      </c>
      <c r="I1505" s="6" t="s">
        <v>45</v>
      </c>
      <c r="J1505" s="6" t="s">
        <v>34</v>
      </c>
      <c r="K1505" s="6" t="s">
        <v>95</v>
      </c>
      <c r="L1505" s="6" t="s">
        <v>1719</v>
      </c>
      <c r="M1505" s="7">
        <v>26200</v>
      </c>
      <c r="N1505" s="7">
        <v>26.2</v>
      </c>
      <c r="O1505" s="7">
        <v>95000</v>
      </c>
      <c r="P1505" t="str">
        <f>IF(ISNUMBER(SEARCH("IMAZETAPYR",L1505)),"Imazetapyr",IF(ISNUMBER(SEARCH("VITAVAX",L1505)),"Carboxin",IF(ISNUMBER(SEARCH("CARBOXIN",L1505)),"Carboxin",IF(ISNUMBER(SEARCH("CONDAX",L1505)),"Imazetapyr",IF(ISNUMBER(SEARCH("CLETHODIM",L1505)),"Clethodim",IF(ISNUMBER(SEARCH("JACARE",L1505)),"2,4-D Acid",IF(ISNUMBER(SEARCH("LEOPARD",L1505)),"Picloram",IF(ISNUMBER(SEARCH("ZOXYSTROBIN",L1505)),"Azoxystrobin",IF(ISNUMBER(SEARCH("MANCOZEB",L1505)),"Mancozeb",IF(ISNUMBER(SEARCH("AZOXYS",L1505)),"Azoxystrobin",IF(ISNUMBER(SEARCH("FIPRON",L1505)),"Fipronil",IF(ISNUMBER(SEARCH("ACEF",L1505)),"Acephate",IF(ISNUMBER(SEARCH("ACETAMIPRID",L1505)),"Acetamiprid",IF(ISNUMBER(SEARCH("ALUMINIUM PHOSPHIDE",L1505)),"Aluminium Phosphide",IF(ISNUMBER(SEARCH("RANMAN",L1505)),"Cyazofamid",IF(ISNUMBER(SEARCH("BIFENTRINA",L1505)),"Bifenthrin","FIX IT!"))))))))))))))))</f>
        <v>Mancozeb</v>
      </c>
      <c r="Q1505" t="s">
        <v>3231</v>
      </c>
      <c r="R1505" t="s">
        <v>3242</v>
      </c>
      <c r="S1505">
        <f t="shared" si="83"/>
        <v>3.6259541984732824</v>
      </c>
      <c r="T1505" t="s">
        <v>3200</v>
      </c>
      <c r="U1505" t="s">
        <v>3234</v>
      </c>
      <c r="V1505" t="s">
        <v>3225</v>
      </c>
    </row>
    <row r="1506" spans="1:22" ht="22" customHeight="1" x14ac:dyDescent="0.3">
      <c r="A1506" s="2">
        <v>43135</v>
      </c>
      <c r="B1506" s="16" t="str">
        <f t="shared" si="81"/>
        <v>February, 2018</v>
      </c>
      <c r="C1506" s="16" t="str">
        <f t="shared" si="82"/>
        <v>February, 2018´</v>
      </c>
      <c r="D1506" s="3" t="s">
        <v>31</v>
      </c>
      <c r="E1506" s="11" t="s">
        <v>3319</v>
      </c>
      <c r="F1506" s="3" t="s">
        <v>56</v>
      </c>
      <c r="G1506" s="3" t="s">
        <v>1676</v>
      </c>
      <c r="H1506" s="3" t="s">
        <v>91</v>
      </c>
      <c r="I1506" s="3" t="s">
        <v>45</v>
      </c>
      <c r="J1506" s="3" t="s">
        <v>34</v>
      </c>
      <c r="K1506" s="3" t="s">
        <v>95</v>
      </c>
      <c r="L1506" s="3" t="s">
        <v>1726</v>
      </c>
      <c r="M1506" s="4">
        <v>78600</v>
      </c>
      <c r="N1506" s="4">
        <v>78.599999999999994</v>
      </c>
      <c r="O1506" s="4">
        <v>285000</v>
      </c>
      <c r="P1506" t="str">
        <f>IF(ISNUMBER(SEARCH("IMAZETAPYR",L1506)),"Imazetapyr",IF(ISNUMBER(SEARCH("VITAVAX",L1506)),"Carboxin",IF(ISNUMBER(SEARCH("CARBOXIN",L1506)),"Carboxin",IF(ISNUMBER(SEARCH("CONDAX",L1506)),"Imazetapyr",IF(ISNUMBER(SEARCH("CLETHODIM",L1506)),"Clethodim",IF(ISNUMBER(SEARCH("JACARE",L1506)),"2,4-D Acid",IF(ISNUMBER(SEARCH("LEOPARD",L1506)),"Picloram",IF(ISNUMBER(SEARCH("ZOXYSTROBIN",L1506)),"Azoxystrobin",IF(ISNUMBER(SEARCH("MANCOZEB",L1506)),"Mancozeb",IF(ISNUMBER(SEARCH("AZOXYS",L1506)),"Azoxystrobin",IF(ISNUMBER(SEARCH("FIPRON",L1506)),"Fipronil",IF(ISNUMBER(SEARCH("ACEF",L1506)),"Acephate",IF(ISNUMBER(SEARCH("ACETAMIPRID",L1506)),"Acetamiprid",IF(ISNUMBER(SEARCH("ALUMINIUM PHOSPHIDE",L1506)),"Aluminium Phosphide",IF(ISNUMBER(SEARCH("RANMAN",L1506)),"Cyazofamid",IF(ISNUMBER(SEARCH("BIFENTRINA",L1506)),"Bifenthrin","FIX IT!"))))))))))))))))</f>
        <v>Mancozeb</v>
      </c>
      <c r="Q1506" t="s">
        <v>3231</v>
      </c>
      <c r="R1506" t="s">
        <v>3242</v>
      </c>
      <c r="S1506">
        <f t="shared" si="83"/>
        <v>3.6259541984732824</v>
      </c>
      <c r="T1506" t="s">
        <v>3206</v>
      </c>
      <c r="U1506" t="s">
        <v>3231</v>
      </c>
      <c r="V1506" t="s">
        <v>3242</v>
      </c>
    </row>
    <row r="1507" spans="1:22" ht="22" customHeight="1" x14ac:dyDescent="0.3">
      <c r="A1507" s="5">
        <v>43134</v>
      </c>
      <c r="B1507" s="16" t="str">
        <f t="shared" si="81"/>
        <v>February, 2018</v>
      </c>
      <c r="C1507" s="16" t="str">
        <f t="shared" si="82"/>
        <v>February, 2018´</v>
      </c>
      <c r="D1507" s="6" t="s">
        <v>31</v>
      </c>
      <c r="E1507" s="11" t="s">
        <v>3319</v>
      </c>
      <c r="F1507" s="6" t="s">
        <v>56</v>
      </c>
      <c r="G1507" s="6" t="s">
        <v>131</v>
      </c>
      <c r="H1507" s="6" t="s">
        <v>133</v>
      </c>
      <c r="I1507" s="6" t="s">
        <v>45</v>
      </c>
      <c r="J1507" s="6" t="s">
        <v>34</v>
      </c>
      <c r="K1507" s="6" t="s">
        <v>145</v>
      </c>
      <c r="L1507" s="6" t="s">
        <v>1728</v>
      </c>
      <c r="M1507" s="7">
        <v>14420</v>
      </c>
      <c r="N1507" s="7">
        <v>14.42</v>
      </c>
      <c r="O1507" s="7">
        <v>171000</v>
      </c>
      <c r="P1507" t="str">
        <f>IF(ISNUMBER(SEARCH("BROWSER",L1507)),"Picloran",IF(ISNUMBER(SEARCH("NAVIGATOR",L1507)),"Picloran",IF(ISNUMBER(SEARCH("BIOZYME",L1507)),"Mineral Fertilizer",IF(ISNUMBER(SEARCH("K-FOL",L1507)),"Calcium Citrate",IF(ISNUMBER(SEARCH("FOLTRON",L1507)),"NPK Fertilizer",IF(ISNUMBER(SEARCH("CYHALOTHRI",L1507)),"Cyhalothrin",IF(ISNUMBER(SEARCH("ACEFATO",L1507)),"Acephate",IF(ISNUMBER(SEARCH("ACEPHATE",L1507)),"Acephate",IF(ISNUMBER(SEARCH("MICROTHIOL",L1507)),"Sulfur",IF(ISNUMBER(SEARCH("PROPICONAZOLE",L1507)),"Propiconazole",IF(ISNUMBER(SEARCH("METHOMYL",L1507)),"Methomyl",IF(ISNUMBER(SEARCH("IMIDACLOPRID",L1507)),"Imidacloprid",IF(ISNUMBER(SEARCH("ZONIC",L1507)),"Amicarbazone",IF(ISNUMBER(SEARCH("CRESCENDO",L1507)),"Triclopyr-Butyric",IF(ISNUMBER(SEARCH("IMAZETHAPYR",L1507)),"Imazethapyr",IF(ISNUMBER(SEARCH("TRICLOPYR",L1507)),"Triclopyr",IF(ISNUMBER(SEARCH("ISOPROPYLAMINE",L1507)),"Isopropylamine",IF(ISNUMBER(SEARCH("ABAMECTIM",L1507)),"Abamectin",IF(ISNUMBER(SEARCH("SPERTO",L1507)),"Bifenthrin","FIX IT!")))))))))))))))))))</f>
        <v>Cyhalothrin</v>
      </c>
      <c r="Q1507" t="s">
        <v>3248</v>
      </c>
      <c r="R1507" t="s">
        <v>3237</v>
      </c>
      <c r="S1507">
        <f t="shared" si="83"/>
        <v>11.858529819694867</v>
      </c>
      <c r="T1507" t="s">
        <v>3206</v>
      </c>
      <c r="U1507" t="s">
        <v>3231</v>
      </c>
      <c r="V1507" t="s">
        <v>3242</v>
      </c>
    </row>
    <row r="1508" spans="1:22" ht="22" customHeight="1" x14ac:dyDescent="0.3">
      <c r="A1508" s="2">
        <v>43134</v>
      </c>
      <c r="B1508" s="16" t="str">
        <f t="shared" si="81"/>
        <v>February, 2018</v>
      </c>
      <c r="C1508" s="16" t="str">
        <f t="shared" si="82"/>
        <v>February, 2018´</v>
      </c>
      <c r="D1508" s="3" t="s">
        <v>107</v>
      </c>
      <c r="E1508" s="11" t="s">
        <v>3319</v>
      </c>
      <c r="F1508" s="3" t="s">
        <v>56</v>
      </c>
      <c r="G1508" s="3" t="s">
        <v>108</v>
      </c>
      <c r="H1508" s="3" t="s">
        <v>133</v>
      </c>
      <c r="I1508" s="3" t="s">
        <v>45</v>
      </c>
      <c r="J1508" s="3" t="s">
        <v>34</v>
      </c>
      <c r="K1508" s="3" t="s">
        <v>345</v>
      </c>
      <c r="L1508" s="3" t="s">
        <v>1729</v>
      </c>
      <c r="M1508" s="4">
        <v>12600</v>
      </c>
      <c r="N1508" s="4">
        <v>12.6</v>
      </c>
      <c r="O1508" s="4">
        <v>150000</v>
      </c>
      <c r="P1508" t="str">
        <f>IF(ISNUMBER(SEARCH("IMAZETAPYR",L1508)),"Imazetapyr",IF(ISNUMBER(SEARCH("VITAVAX",L1508)),"Carboxin",IF(ISNUMBER(SEARCH("CARBOXIN",L1508)),"Carboxin",IF(ISNUMBER(SEARCH("CONDAX",L1508)),"Imazetapyr",IF(ISNUMBER(SEARCH("CLETHODIM",L1508)),"Clethodim",IF(ISNUMBER(SEARCH("JACARE",L1508)),"2,4-D Acid",IF(ISNUMBER(SEARCH("LEOPARD",L1508)),"Picloram",IF(ISNUMBER(SEARCH("ZOXYSTROBIN",L1508)),"Azoxystrobin",IF(ISNUMBER(SEARCH("MANCOZEB",L1508)),"Mancozeb",IF(ISNUMBER(SEARCH("AZOXYS",L1508)),"Azoxystrobin",IF(ISNUMBER(SEARCH("FIPRON",L1508)),"Fipronil",IF(ISNUMBER(SEARCH("ACEF",L1508)),"Acephate",IF(ISNUMBER(SEARCH("ACETAMIPRID",L1508)),"Acetamiprid",IF(ISNUMBER(SEARCH("ALUMINIUM PHOSPHIDE",L1508)),"Aluminium Phosphide",IF(ISNUMBER(SEARCH("RANMAN",L1508)),"Cyazofamid",IF(ISNUMBER(SEARCH("BIFENTRINA",L1508)),"Bifenthrin","FIX IT!"))))))))))))))))</f>
        <v>Aluminium Phosphide</v>
      </c>
      <c r="Q1508" t="s">
        <v>3235</v>
      </c>
      <c r="R1508" t="s">
        <v>3216</v>
      </c>
      <c r="S1508">
        <f t="shared" si="83"/>
        <v>11.904761904761905</v>
      </c>
      <c r="T1508" t="s">
        <v>3206</v>
      </c>
      <c r="U1508" t="s">
        <v>3231</v>
      </c>
      <c r="V1508" t="s">
        <v>3242</v>
      </c>
    </row>
    <row r="1509" spans="1:22" ht="22" customHeight="1" x14ac:dyDescent="0.3">
      <c r="A1509" s="5">
        <v>43134</v>
      </c>
      <c r="B1509" s="16" t="str">
        <f t="shared" si="81"/>
        <v>February, 2018</v>
      </c>
      <c r="C1509" s="16" t="str">
        <f t="shared" si="82"/>
        <v>February, 2018´</v>
      </c>
      <c r="D1509" s="6" t="s">
        <v>107</v>
      </c>
      <c r="E1509" s="11" t="s">
        <v>3319</v>
      </c>
      <c r="F1509" s="6" t="s">
        <v>56</v>
      </c>
      <c r="G1509" s="6" t="s">
        <v>108</v>
      </c>
      <c r="H1509" s="6" t="s">
        <v>133</v>
      </c>
      <c r="I1509" s="6" t="s">
        <v>45</v>
      </c>
      <c r="J1509" s="6" t="s">
        <v>34</v>
      </c>
      <c r="K1509" s="6" t="s">
        <v>1696</v>
      </c>
      <c r="L1509" s="6" t="s">
        <v>1730</v>
      </c>
      <c r="M1509" s="7">
        <v>23040</v>
      </c>
      <c r="N1509" s="7">
        <v>23.04</v>
      </c>
      <c r="O1509" s="7">
        <v>144000</v>
      </c>
      <c r="P1509" t="str">
        <f>IF(ISNUMBER(SEARCH("IMAZETAPYR",L1509)),"Imazetapyr",IF(ISNUMBER(SEARCH("VITAVAX",L1509)),"Carboxin",IF(ISNUMBER(SEARCH("CARBOXIN",L1509)),"Carboxin",IF(ISNUMBER(SEARCH("CONDAX",L1509)),"Imazetapyr",IF(ISNUMBER(SEARCH("CLETHODIM",L1509)),"Clethodim",IF(ISNUMBER(SEARCH("JACARE",L1509)),"2,4-D Acid",IF(ISNUMBER(SEARCH("LEOPARD",L1509)),"Picloram",IF(ISNUMBER(SEARCH("ZOXYSTROBIN",L1509)),"Azoxystrobin",IF(ISNUMBER(SEARCH("MANCOZEB",L1509)),"Mancozeb",IF(ISNUMBER(SEARCH("AZOXYS",L1509)),"Azoxystrobin",IF(ISNUMBER(SEARCH("FIPRON",L1509)),"Fipronil",IF(ISNUMBER(SEARCH("ACEF",L1509)),"Acephate",IF(ISNUMBER(SEARCH("ACETAMIPRID",L1509)),"Acetamiprid",IF(ISNUMBER(SEARCH("ALUMINIUM PHOSPHIDE",L1509)),"Aluminium Phosphide",IF(ISNUMBER(SEARCH("RANMAN",L1509)),"Cyazofamid",IF(ISNUMBER(SEARCH("BIFENTRINA",L1509)),"Bifenthrin","FIX IT!"))))))))))))))))</f>
        <v>Aluminium Phosphide</v>
      </c>
      <c r="Q1509" t="s">
        <v>3235</v>
      </c>
      <c r="R1509" t="s">
        <v>3216</v>
      </c>
      <c r="S1509">
        <f t="shared" si="83"/>
        <v>6.25</v>
      </c>
      <c r="T1509" t="s">
        <v>3205</v>
      </c>
      <c r="U1509" t="s">
        <v>3238</v>
      </c>
      <c r="V1509" t="s">
        <v>3225</v>
      </c>
    </row>
    <row r="1510" spans="1:22" ht="22" customHeight="1" x14ac:dyDescent="0.3">
      <c r="A1510" s="2">
        <v>43134</v>
      </c>
      <c r="B1510" s="16" t="str">
        <f t="shared" si="81"/>
        <v>February, 2018</v>
      </c>
      <c r="C1510" s="16" t="str">
        <f t="shared" si="82"/>
        <v>February, 2018´</v>
      </c>
      <c r="D1510" s="3" t="s">
        <v>107</v>
      </c>
      <c r="E1510" s="11" t="s">
        <v>3319</v>
      </c>
      <c r="F1510" s="3" t="s">
        <v>56</v>
      </c>
      <c r="G1510" s="3" t="s">
        <v>108</v>
      </c>
      <c r="H1510" s="3" t="s">
        <v>133</v>
      </c>
      <c r="I1510" s="3" t="s">
        <v>45</v>
      </c>
      <c r="J1510" s="3" t="s">
        <v>34</v>
      </c>
      <c r="K1510" s="3" t="s">
        <v>345</v>
      </c>
      <c r="L1510" s="3" t="s">
        <v>1731</v>
      </c>
      <c r="M1510" s="4">
        <v>11520</v>
      </c>
      <c r="N1510" s="4">
        <v>11.52</v>
      </c>
      <c r="O1510" s="4">
        <v>137000</v>
      </c>
      <c r="P1510" t="str">
        <f>IF(ISNUMBER(SEARCH("IMAZETAPYR",L1510)),"Imazetapyr",IF(ISNUMBER(SEARCH("VITAVAX",L1510)),"Carboxin",IF(ISNUMBER(SEARCH("CARBOXIN",L1510)),"Carboxin",IF(ISNUMBER(SEARCH("CONDAX",L1510)),"Imazetapyr",IF(ISNUMBER(SEARCH("CLETHODIM",L1510)),"Clethodim",IF(ISNUMBER(SEARCH("JACARE",L1510)),"2,4-D Acid",IF(ISNUMBER(SEARCH("LEOPARD",L1510)),"Picloram",IF(ISNUMBER(SEARCH("ZOXYSTROBIN",L1510)),"Azoxystrobin",IF(ISNUMBER(SEARCH("MANCOZEB",L1510)),"Mancozeb",IF(ISNUMBER(SEARCH("AZOXYS",L1510)),"Azoxystrobin",IF(ISNUMBER(SEARCH("FIPRON",L1510)),"Fipronil",IF(ISNUMBER(SEARCH("ACEF",L1510)),"Acephate",IF(ISNUMBER(SEARCH("ACETAMIPRID",L1510)),"Acetamiprid",IF(ISNUMBER(SEARCH("ALUMINIUM PHOSPHIDE",L1510)),"Aluminium Phosphide",IF(ISNUMBER(SEARCH("RANMAN",L1510)),"Cyazofamid",IF(ISNUMBER(SEARCH("BIFENTRINA",L1510)),"Bifenthrin","FIX IT!"))))))))))))))))</f>
        <v>Aluminium Phosphide</v>
      </c>
      <c r="Q1510" t="s">
        <v>3235</v>
      </c>
      <c r="R1510" t="s">
        <v>3216</v>
      </c>
      <c r="S1510">
        <f t="shared" si="83"/>
        <v>11.892361111111111</v>
      </c>
      <c r="T1510" t="s">
        <v>3206</v>
      </c>
      <c r="U1510" t="s">
        <v>3231</v>
      </c>
      <c r="V1510" t="s">
        <v>3242</v>
      </c>
    </row>
    <row r="1511" spans="1:22" ht="22" customHeight="1" x14ac:dyDescent="0.3">
      <c r="A1511" s="5">
        <v>43132</v>
      </c>
      <c r="B1511" s="16" t="str">
        <f t="shared" si="81"/>
        <v>February, 2018</v>
      </c>
      <c r="C1511" s="16" t="str">
        <f t="shared" si="82"/>
        <v>February, 2018´</v>
      </c>
      <c r="D1511" s="6" t="s">
        <v>31</v>
      </c>
      <c r="E1511" s="11" t="s">
        <v>3319</v>
      </c>
      <c r="F1511" s="6" t="s">
        <v>56</v>
      </c>
      <c r="G1511" s="6" t="s">
        <v>244</v>
      </c>
      <c r="H1511" s="6" t="s">
        <v>474</v>
      </c>
      <c r="I1511" s="6" t="s">
        <v>45</v>
      </c>
      <c r="J1511" s="6" t="s">
        <v>34</v>
      </c>
      <c r="K1511" s="6" t="s">
        <v>187</v>
      </c>
      <c r="L1511" s="6" t="s">
        <v>1732</v>
      </c>
      <c r="M1511" s="7">
        <v>48800</v>
      </c>
      <c r="N1511" s="7">
        <v>48.8</v>
      </c>
      <c r="O1511" s="7">
        <v>437000</v>
      </c>
      <c r="P1511" t="str">
        <f>IF(ISNUMBER(SEARCH("GLIFOSATO",L1511)),"Glyphosate",IF(ISNUMBER(SEARCH("TRICLON",L1511)),"Triclopyr",IF(ISNUMBER(SEARCH("ABAMECTIN",L1511)),"Abamectin",IF(ISNUMBER(SEARCH("ANCOSAR",L1511)),"Sodium Hydrogen Methylarsonate",IF(ISNUMBER(SEARCH("PERITO",L1511)),"Acephate","FIX IT!")))))</f>
        <v>Sodium Hydrogen Methylarsonate</v>
      </c>
      <c r="Q1511" t="s">
        <v>3281</v>
      </c>
      <c r="R1511" t="s">
        <v>3198</v>
      </c>
      <c r="S1511">
        <f t="shared" si="83"/>
        <v>8.9549180327868854</v>
      </c>
      <c r="T1511" t="s">
        <v>3205</v>
      </c>
      <c r="U1511" t="s">
        <v>3238</v>
      </c>
      <c r="V1511" t="s">
        <v>3225</v>
      </c>
    </row>
    <row r="1512" spans="1:22" ht="22" customHeight="1" x14ac:dyDescent="0.3">
      <c r="A1512" s="2">
        <v>43129</v>
      </c>
      <c r="B1512" s="16" t="str">
        <f t="shared" si="81"/>
        <v>January, 2018</v>
      </c>
      <c r="C1512" s="16" t="str">
        <f t="shared" si="82"/>
        <v>January, 2018´</v>
      </c>
      <c r="D1512" s="3" t="s">
        <v>31</v>
      </c>
      <c r="E1512" s="11" t="s">
        <v>3319</v>
      </c>
      <c r="F1512" s="3" t="s">
        <v>56</v>
      </c>
      <c r="G1512" s="3" t="s">
        <v>1676</v>
      </c>
      <c r="H1512" s="3" t="s">
        <v>91</v>
      </c>
      <c r="I1512" s="3" t="s">
        <v>45</v>
      </c>
      <c r="J1512" s="3" t="s">
        <v>34</v>
      </c>
      <c r="K1512" s="3" t="s">
        <v>95</v>
      </c>
      <c r="L1512" s="3" t="s">
        <v>1733</v>
      </c>
      <c r="M1512" s="4">
        <v>78600</v>
      </c>
      <c r="N1512" s="4">
        <v>78.599999999999994</v>
      </c>
      <c r="O1512" s="4">
        <v>301000</v>
      </c>
      <c r="P1512" t="str">
        <f>IF(ISNUMBER(SEARCH("IMAZETAPYR",L1512)),"Imazetapyr",IF(ISNUMBER(SEARCH("VITAVAX",L1512)),"Carboxin",IF(ISNUMBER(SEARCH("CARBOXIN",L1512)),"Carboxin",IF(ISNUMBER(SEARCH("CONDAX",L1512)),"Imazetapyr",IF(ISNUMBER(SEARCH("CLETHODIM",L1512)),"Clethodim",IF(ISNUMBER(SEARCH("JACARE",L1512)),"2,4-D Acid",IF(ISNUMBER(SEARCH("LEOPARD",L1512)),"Picloram",IF(ISNUMBER(SEARCH("ZOXYSTROBIN",L1512)),"Azoxystrobin",IF(ISNUMBER(SEARCH("MANCOZEB",L1512)),"Mancozeb",IF(ISNUMBER(SEARCH("AZOXYS",L1512)),"Azoxystrobin",IF(ISNUMBER(SEARCH("FIPRON",L1512)),"Fipronil",IF(ISNUMBER(SEARCH("ACEF",L1512)),"Acephate",IF(ISNUMBER(SEARCH("ACETAMIPRID",L1512)),"Acetamiprid",IF(ISNUMBER(SEARCH("ALUMINIUM PHOSPHIDE",L1512)),"Aluminium Phosphide",IF(ISNUMBER(SEARCH("RANMAN",L1512)),"Cyazofamid",IF(ISNUMBER(SEARCH("BIFENTRINA",L1512)),"Bifenthrin","FIX IT!"))))))))))))))))</f>
        <v>Mancozeb</v>
      </c>
      <c r="Q1512" t="s">
        <v>3231</v>
      </c>
      <c r="R1512" t="s">
        <v>3242</v>
      </c>
      <c r="S1512">
        <f t="shared" si="83"/>
        <v>3.8295165394402035</v>
      </c>
      <c r="T1512" t="s">
        <v>3203</v>
      </c>
      <c r="U1512" t="s">
        <v>3246</v>
      </c>
      <c r="V1512" t="s">
        <v>3198</v>
      </c>
    </row>
    <row r="1513" spans="1:22" ht="22" customHeight="1" x14ac:dyDescent="0.3">
      <c r="A1513" s="5">
        <v>43129</v>
      </c>
      <c r="B1513" s="16" t="str">
        <f t="shared" si="81"/>
        <v>January, 2018</v>
      </c>
      <c r="C1513" s="16" t="str">
        <f t="shared" si="82"/>
        <v>January, 2018´</v>
      </c>
      <c r="D1513" s="6" t="s">
        <v>31</v>
      </c>
      <c r="E1513" s="11" t="s">
        <v>3319</v>
      </c>
      <c r="F1513" s="6" t="s">
        <v>56</v>
      </c>
      <c r="G1513" s="6" t="s">
        <v>1734</v>
      </c>
      <c r="H1513" s="6" t="s">
        <v>122</v>
      </c>
      <c r="I1513" s="6" t="s">
        <v>45</v>
      </c>
      <c r="J1513" s="6" t="s">
        <v>34</v>
      </c>
      <c r="K1513" s="6" t="s">
        <v>187</v>
      </c>
      <c r="L1513" s="6" t="s">
        <v>1736</v>
      </c>
      <c r="M1513" s="7">
        <v>7020</v>
      </c>
      <c r="N1513" s="7">
        <v>7.02</v>
      </c>
      <c r="O1513" s="7">
        <v>43400</v>
      </c>
      <c r="P1513" t="str">
        <f>IF(ISNUMBER(SEARCH("TRICLON",L1511)),"Triclopyr",IF(ISNUMBER(SEARCH("ABAMECTIN",L1511)),"Abamectin",IF(ISNUMBER(SEARCH("PERITO",L1511)),"Acephate",IF(ISNUMBER(SEARCH("GLUFOSINAT",L1511)),"Gluphosinate",IF(ISNUMBER(SEARCH("FIPRONIL",L1511)),"Fipronil",IF(ISNUMBER(SEARCH("ZARTAN",L1511)),"Metsulfuron-methyl",IF(ISNUMBER(SEARCH("DIFLUBENZURON",L1511)),"Diflubenzuron",IF(ISNUMBER(SEARCH("INICIATE",L1511)),"Fipronil",IF(ISNUMBER(SEARCH("STAGE",L1511)),"Clomazone",IF(ISNUMBER(SEARCH("CLOMAZON",L1511)),"Clomazone",IF(ISNUMBER(SEARCH("UNIMARK",L1511)),"Metribuzim",IF(ISNUMBER(SEARCH("ANCOSAR",L1511)),"Sodium hydrogen Methylarsonate","FIX IT!"))))))))))))</f>
        <v>Sodium hydrogen Methylarsonate</v>
      </c>
      <c r="Q1513" t="s">
        <v>3281</v>
      </c>
      <c r="R1513" t="s">
        <v>3198</v>
      </c>
      <c r="S1513">
        <f t="shared" si="83"/>
        <v>6.182336182336182</v>
      </c>
      <c r="T1513" t="s">
        <v>3206</v>
      </c>
      <c r="U1513" t="s">
        <v>3231</v>
      </c>
      <c r="V1513" t="s">
        <v>3242</v>
      </c>
    </row>
    <row r="1514" spans="1:22" ht="22" customHeight="1" x14ac:dyDescent="0.3">
      <c r="A1514" s="2">
        <v>43129</v>
      </c>
      <c r="B1514" s="16" t="str">
        <f t="shared" si="81"/>
        <v>January, 2018</v>
      </c>
      <c r="C1514" s="16" t="str">
        <f t="shared" si="82"/>
        <v>January, 2018´</v>
      </c>
      <c r="D1514" s="3" t="s">
        <v>31</v>
      </c>
      <c r="E1514" s="11" t="s">
        <v>3319</v>
      </c>
      <c r="F1514" s="3" t="s">
        <v>56</v>
      </c>
      <c r="G1514" s="3" t="s">
        <v>1676</v>
      </c>
      <c r="H1514" s="3" t="s">
        <v>91</v>
      </c>
      <c r="I1514" s="3" t="s">
        <v>45</v>
      </c>
      <c r="J1514" s="3" t="s">
        <v>34</v>
      </c>
      <c r="K1514" s="3" t="s">
        <v>95</v>
      </c>
      <c r="L1514" s="3" t="s">
        <v>1733</v>
      </c>
      <c r="M1514" s="4">
        <v>78600</v>
      </c>
      <c r="N1514" s="4">
        <v>78.599999999999994</v>
      </c>
      <c r="O1514" s="4">
        <v>301000</v>
      </c>
      <c r="P1514" t="str">
        <f>IF(ISNUMBER(SEARCH("IMAZETAPYR",L1514)),"Imazetapyr",IF(ISNUMBER(SEARCH("VITAVAX",L1514)),"Carboxin",IF(ISNUMBER(SEARCH("CARBOXIN",L1514)),"Carboxin",IF(ISNUMBER(SEARCH("CONDAX",L1514)),"Imazetapyr",IF(ISNUMBER(SEARCH("CLETHODIM",L1514)),"Clethodim",IF(ISNUMBER(SEARCH("JACARE",L1514)),"2,4-D Acid",IF(ISNUMBER(SEARCH("LEOPARD",L1514)),"Picloram",IF(ISNUMBER(SEARCH("ZOXYSTROBIN",L1514)),"Azoxystrobin",IF(ISNUMBER(SEARCH("MANCOZEB",L1514)),"Mancozeb",IF(ISNUMBER(SEARCH("AZOXYS",L1514)),"Azoxystrobin",IF(ISNUMBER(SEARCH("FIPRON",L1514)),"Fipronil",IF(ISNUMBER(SEARCH("ACEF",L1514)),"Acephate",IF(ISNUMBER(SEARCH("ACETAMIPRID",L1514)),"Acetamiprid",IF(ISNUMBER(SEARCH("ALUMINIUM PHOSPHIDE",L1514)),"Aluminium Phosphide",IF(ISNUMBER(SEARCH("RANMAN",L1514)),"Cyazofamid",IF(ISNUMBER(SEARCH("BIFENTRINA",L1514)),"Bifenthrin","FIX IT!"))))))))))))))))</f>
        <v>Mancozeb</v>
      </c>
      <c r="Q1514" t="s">
        <v>3231</v>
      </c>
      <c r="R1514" t="s">
        <v>3242</v>
      </c>
      <c r="S1514">
        <f t="shared" si="83"/>
        <v>3.8295165394402035</v>
      </c>
      <c r="T1514" t="s">
        <v>3203</v>
      </c>
      <c r="U1514" t="s">
        <v>3246</v>
      </c>
      <c r="V1514" t="s">
        <v>3198</v>
      </c>
    </row>
    <row r="1515" spans="1:22" ht="22" customHeight="1" x14ac:dyDescent="0.3">
      <c r="A1515" s="5">
        <v>43129</v>
      </c>
      <c r="B1515" s="16" t="str">
        <f t="shared" si="81"/>
        <v>January, 2018</v>
      </c>
      <c r="C1515" s="16" t="str">
        <f t="shared" si="82"/>
        <v>January, 2018´</v>
      </c>
      <c r="D1515" s="6" t="s">
        <v>31</v>
      </c>
      <c r="E1515" s="11" t="s">
        <v>3319</v>
      </c>
      <c r="F1515" s="6" t="s">
        <v>56</v>
      </c>
      <c r="G1515" s="6" t="s">
        <v>1676</v>
      </c>
      <c r="H1515" s="6" t="s">
        <v>91</v>
      </c>
      <c r="I1515" s="6" t="s">
        <v>45</v>
      </c>
      <c r="J1515" s="6" t="s">
        <v>34</v>
      </c>
      <c r="K1515" s="6" t="s">
        <v>95</v>
      </c>
      <c r="L1515" s="6" t="s">
        <v>1737</v>
      </c>
      <c r="M1515" s="7">
        <v>78600</v>
      </c>
      <c r="N1515" s="7">
        <v>78.599999999999994</v>
      </c>
      <c r="O1515" s="7">
        <v>301000</v>
      </c>
      <c r="P1515" t="s">
        <v>3211</v>
      </c>
      <c r="Q1515" t="s">
        <v>3270</v>
      </c>
      <c r="R1515" t="s">
        <v>3198</v>
      </c>
      <c r="S1515">
        <f t="shared" si="83"/>
        <v>3.8295165394402035</v>
      </c>
      <c r="T1515" t="s">
        <v>3206</v>
      </c>
      <c r="U1515" t="s">
        <v>3231</v>
      </c>
      <c r="V1515" t="s">
        <v>3242</v>
      </c>
    </row>
    <row r="1516" spans="1:22" ht="22" customHeight="1" x14ac:dyDescent="0.3">
      <c r="A1516" s="2">
        <v>43129</v>
      </c>
      <c r="B1516" s="16" t="str">
        <f t="shared" si="81"/>
        <v>January, 2018</v>
      </c>
      <c r="C1516" s="16" t="str">
        <f t="shared" si="82"/>
        <v>January, 2018´</v>
      </c>
      <c r="D1516" s="3" t="s">
        <v>31</v>
      </c>
      <c r="E1516" s="11" t="s">
        <v>3319</v>
      </c>
      <c r="F1516" s="3" t="s">
        <v>56</v>
      </c>
      <c r="G1516" s="3" t="s">
        <v>1676</v>
      </c>
      <c r="H1516" s="3" t="s">
        <v>91</v>
      </c>
      <c r="I1516" s="3" t="s">
        <v>45</v>
      </c>
      <c r="J1516" s="3" t="s">
        <v>34</v>
      </c>
      <c r="K1516" s="3" t="s">
        <v>95</v>
      </c>
      <c r="L1516" s="3" t="s">
        <v>1733</v>
      </c>
      <c r="M1516" s="4">
        <v>78600</v>
      </c>
      <c r="N1516" s="4">
        <v>78.599999999999994</v>
      </c>
      <c r="O1516" s="4">
        <v>301000</v>
      </c>
      <c r="P1516" t="str">
        <f>IF(ISNUMBER(SEARCH("IMAZETAPYR",L1516)),"Imazetapyr",IF(ISNUMBER(SEARCH("VITAVAX",L1516)),"Carboxin",IF(ISNUMBER(SEARCH("CARBOXIN",L1516)),"Carboxin",IF(ISNUMBER(SEARCH("CONDAX",L1516)),"Imazetapyr",IF(ISNUMBER(SEARCH("CLETHODIM",L1516)),"Clethodim",IF(ISNUMBER(SEARCH("JACARE",L1516)),"2,4-D Acid",IF(ISNUMBER(SEARCH("LEOPARD",L1516)),"Picloram",IF(ISNUMBER(SEARCH("ZOXYSTROBIN",L1516)),"Azoxystrobin",IF(ISNUMBER(SEARCH("MANCOZEB",L1516)),"Mancozeb",IF(ISNUMBER(SEARCH("AZOXYS",L1516)),"Azoxystrobin",IF(ISNUMBER(SEARCH("FIPRON",L1516)),"Fipronil",IF(ISNUMBER(SEARCH("ACEF",L1516)),"Acephate",IF(ISNUMBER(SEARCH("ACETAMIPRID",L1516)),"Acetamiprid",IF(ISNUMBER(SEARCH("ALUMINIUM PHOSPHIDE",L1516)),"Aluminium Phosphide",IF(ISNUMBER(SEARCH("RANMAN",L1516)),"Cyazofamid",IF(ISNUMBER(SEARCH("BIFENTRINA",L1516)),"Bifenthrin","FIX IT!"))))))))))))))))</f>
        <v>Mancozeb</v>
      </c>
      <c r="Q1516" t="s">
        <v>3231</v>
      </c>
      <c r="R1516" t="s">
        <v>3242</v>
      </c>
      <c r="S1516">
        <f t="shared" si="83"/>
        <v>3.8295165394402035</v>
      </c>
      <c r="T1516" t="s">
        <v>3250</v>
      </c>
      <c r="U1516" t="s">
        <v>3248</v>
      </c>
      <c r="V1516" t="s">
        <v>3237</v>
      </c>
    </row>
    <row r="1517" spans="1:22" ht="22" customHeight="1" x14ac:dyDescent="0.3">
      <c r="A1517" s="5">
        <v>43129</v>
      </c>
      <c r="B1517" s="16" t="str">
        <f t="shared" si="81"/>
        <v>January, 2018</v>
      </c>
      <c r="C1517" s="16" t="str">
        <f t="shared" si="82"/>
        <v>January, 2018´</v>
      </c>
      <c r="D1517" s="6" t="s">
        <v>31</v>
      </c>
      <c r="E1517" s="11" t="s">
        <v>3319</v>
      </c>
      <c r="F1517" s="6" t="s">
        <v>56</v>
      </c>
      <c r="G1517" s="6" t="s">
        <v>800</v>
      </c>
      <c r="H1517" s="6" t="s">
        <v>152</v>
      </c>
      <c r="I1517" s="6" t="s">
        <v>45</v>
      </c>
      <c r="J1517" s="6" t="s">
        <v>34</v>
      </c>
      <c r="K1517" s="6" t="s">
        <v>154</v>
      </c>
      <c r="L1517" s="6" t="s">
        <v>1658</v>
      </c>
      <c r="M1517" s="7">
        <v>13660</v>
      </c>
      <c r="N1517" s="7">
        <v>13.66</v>
      </c>
      <c r="O1517" s="7">
        <v>181000</v>
      </c>
      <c r="P1517" t="s">
        <v>3210</v>
      </c>
      <c r="Q1517" t="s">
        <v>3267</v>
      </c>
      <c r="R1517" t="s">
        <v>3237</v>
      </c>
      <c r="S1517">
        <f t="shared" si="83"/>
        <v>13.250366032210835</v>
      </c>
      <c r="T1517" t="s">
        <v>3297</v>
      </c>
      <c r="U1517" t="s">
        <v>3281</v>
      </c>
      <c r="V1517" t="s">
        <v>3198</v>
      </c>
    </row>
    <row r="1518" spans="1:22" ht="22" customHeight="1" x14ac:dyDescent="0.3">
      <c r="A1518" s="2">
        <v>43127</v>
      </c>
      <c r="B1518" s="16" t="str">
        <f t="shared" si="81"/>
        <v>January, 2018</v>
      </c>
      <c r="C1518" s="16" t="str">
        <f t="shared" si="82"/>
        <v>January, 2018´</v>
      </c>
      <c r="D1518" s="3" t="s">
        <v>31</v>
      </c>
      <c r="E1518" s="11" t="s">
        <v>3319</v>
      </c>
      <c r="F1518" s="3" t="s">
        <v>56</v>
      </c>
      <c r="G1518" s="3" t="s">
        <v>944</v>
      </c>
      <c r="H1518" s="3" t="s">
        <v>1684</v>
      </c>
      <c r="I1518" s="3" t="s">
        <v>45</v>
      </c>
      <c r="J1518" s="3" t="s">
        <v>34</v>
      </c>
      <c r="K1518" s="3" t="s">
        <v>361</v>
      </c>
      <c r="L1518" s="3" t="s">
        <v>1738</v>
      </c>
      <c r="M1518" s="4">
        <v>13200</v>
      </c>
      <c r="N1518" s="4">
        <v>13.2</v>
      </c>
      <c r="O1518" s="4">
        <v>126000</v>
      </c>
      <c r="P1518" t="str">
        <f>IF(ISNUMBER(SEARCH("THIRAM",L1518)),"Thiram",IF(ISNUMBER(SEARCH("TEBUCONAZOLE",L1518)),"Tebuconazole",IF(ISNUMBER(SEARCH("DIMETHYLAMINE",L1518)),"Dimethylamine",IF(ISNUMBER(SEARCH("TRINCA",L1518)),"Cyhalothrin",IF(ISNUMBER(SEARCH("CYHALOT",L1518)),"Cyhalothrin",IF(ISNUMBER(SEARCH("PICLORAM",L1518)),"Picloran",IF(ISNUMBER(SEARCH("PROPARGITE",L1518)),"Propargite",IF(ISNUMBER(SEARCH("OMEGA",L1518)),"Fertilizer",IF(ISNUMBER(SEARCH("ARTYS",L1518)),"Dimethylamine",IF(ISNUMBER(SEARCH("ORTHOCIDE",L1518)),"Captan","FIX IT!"))))))))))</f>
        <v>Tebuconazole</v>
      </c>
      <c r="Q1518" t="s">
        <v>3284</v>
      </c>
      <c r="R1518" t="s">
        <v>3242</v>
      </c>
      <c r="S1518">
        <f t="shared" si="83"/>
        <v>9.545454545454545</v>
      </c>
      <c r="T1518" t="s">
        <v>3297</v>
      </c>
      <c r="U1518" t="s">
        <v>3281</v>
      </c>
      <c r="V1518" t="s">
        <v>3198</v>
      </c>
    </row>
    <row r="1519" spans="1:22" ht="22" customHeight="1" x14ac:dyDescent="0.3">
      <c r="A1519" s="5">
        <v>43126</v>
      </c>
      <c r="B1519" s="16" t="str">
        <f t="shared" si="81"/>
        <v>January, 2018</v>
      </c>
      <c r="C1519" s="16" t="str">
        <f t="shared" si="82"/>
        <v>January, 2018´</v>
      </c>
      <c r="D1519" s="6" t="s">
        <v>107</v>
      </c>
      <c r="E1519" s="11" t="s">
        <v>3319</v>
      </c>
      <c r="F1519" s="6" t="s">
        <v>56</v>
      </c>
      <c r="G1519" s="6" t="s">
        <v>108</v>
      </c>
      <c r="H1519" s="6" t="s">
        <v>133</v>
      </c>
      <c r="I1519" s="6" t="s">
        <v>45</v>
      </c>
      <c r="J1519" s="6" t="s">
        <v>34</v>
      </c>
      <c r="K1519" s="6" t="s">
        <v>1696</v>
      </c>
      <c r="L1519" s="6" t="s">
        <v>1739</v>
      </c>
      <c r="M1519" s="7">
        <v>11520</v>
      </c>
      <c r="N1519" s="7">
        <v>11.52</v>
      </c>
      <c r="O1519" s="7">
        <v>104000</v>
      </c>
      <c r="P1519" t="str">
        <f>IF(ISNUMBER(SEARCH("IMAZETAPYR",L1519)),"Imazetapyr",IF(ISNUMBER(SEARCH("VITAVAX",L1519)),"Carboxin",IF(ISNUMBER(SEARCH("CARBOXIN",L1519)),"Carboxin",IF(ISNUMBER(SEARCH("CONDAX",L1519)),"Imazetapyr",IF(ISNUMBER(SEARCH("CLETHODIM",L1519)),"Clethodim",IF(ISNUMBER(SEARCH("JACARE",L1519)),"2,4-D Acid",IF(ISNUMBER(SEARCH("LEOPARD",L1519)),"Picloram",IF(ISNUMBER(SEARCH("ZOXYSTROBIN",L1519)),"Azoxystrobin",IF(ISNUMBER(SEARCH("MANCOZEB",L1519)),"Mancozeb",IF(ISNUMBER(SEARCH("AZOXYS",L1519)),"Azoxystrobin",IF(ISNUMBER(SEARCH("FIPRON",L1519)),"Fipronil",IF(ISNUMBER(SEARCH("ACEF",L1519)),"Acephate",IF(ISNUMBER(SEARCH("ACETAMIPRID",L1519)),"Acetamiprid",IF(ISNUMBER(SEARCH("ALUMINIUM PHOSPHIDE",L1519)),"Aluminium Phosphide",IF(ISNUMBER(SEARCH("RANMAN",L1519)),"Cyazofamid",IF(ISNUMBER(SEARCH("BIFENTRINA",L1519)),"Bifenthrin","FIX IT!"))))))))))))))))</f>
        <v>Aluminium Phosphide</v>
      </c>
      <c r="Q1519" t="s">
        <v>3235</v>
      </c>
      <c r="R1519" t="s">
        <v>3216</v>
      </c>
      <c r="S1519">
        <f t="shared" si="83"/>
        <v>9.0277777777777786</v>
      </c>
      <c r="T1519" t="s">
        <v>3304</v>
      </c>
      <c r="U1519" t="s">
        <v>3281</v>
      </c>
      <c r="V1519" t="s">
        <v>3198</v>
      </c>
    </row>
    <row r="1520" spans="1:22" ht="22" customHeight="1" x14ac:dyDescent="0.3">
      <c r="A1520" s="2">
        <v>43126</v>
      </c>
      <c r="B1520" s="16" t="str">
        <f t="shared" si="81"/>
        <v>January, 2018</v>
      </c>
      <c r="C1520" s="16" t="str">
        <f t="shared" si="82"/>
        <v>January, 2018´</v>
      </c>
      <c r="D1520" s="3" t="s">
        <v>107</v>
      </c>
      <c r="E1520" s="11" t="s">
        <v>3319</v>
      </c>
      <c r="F1520" s="3" t="s">
        <v>56</v>
      </c>
      <c r="G1520" s="3" t="s">
        <v>108</v>
      </c>
      <c r="H1520" s="3" t="s">
        <v>133</v>
      </c>
      <c r="I1520" s="3" t="s">
        <v>45</v>
      </c>
      <c r="J1520" s="3" t="s">
        <v>34</v>
      </c>
      <c r="K1520" s="3" t="s">
        <v>1696</v>
      </c>
      <c r="L1520" s="3" t="s">
        <v>1740</v>
      </c>
      <c r="M1520" s="4">
        <v>12600</v>
      </c>
      <c r="N1520" s="4">
        <v>12.6</v>
      </c>
      <c r="O1520" s="4">
        <v>114000</v>
      </c>
      <c r="P1520" t="str">
        <f>IF(ISNUMBER(SEARCH("IMAZETAPYR",L1520)),"Imazetapyr",IF(ISNUMBER(SEARCH("VITAVAX",L1520)),"Carboxin",IF(ISNUMBER(SEARCH("CARBOXIN",L1520)),"Carboxin",IF(ISNUMBER(SEARCH("CONDAX",L1520)),"Imazetapyr",IF(ISNUMBER(SEARCH("CLETHODIM",L1520)),"Clethodim",IF(ISNUMBER(SEARCH("JACARE",L1520)),"2,4-D Acid",IF(ISNUMBER(SEARCH("LEOPARD",L1520)),"Picloram",IF(ISNUMBER(SEARCH("ZOXYSTROBIN",L1520)),"Azoxystrobin",IF(ISNUMBER(SEARCH("MANCOZEB",L1520)),"Mancozeb",IF(ISNUMBER(SEARCH("AZOXYS",L1520)),"Azoxystrobin",IF(ISNUMBER(SEARCH("FIPRON",L1520)),"Fipronil",IF(ISNUMBER(SEARCH("ACEF",L1520)),"Acephate",IF(ISNUMBER(SEARCH("ACETAMIPRID",L1520)),"Acetamiprid",IF(ISNUMBER(SEARCH("ALUMINIUM PHOSPHIDE",L1520)),"Aluminium Phosphide",IF(ISNUMBER(SEARCH("RANMAN",L1520)),"Cyazofamid",IF(ISNUMBER(SEARCH("BIFENTRINA",L1520)),"Bifenthrin","FIX IT!"))))))))))))))))</f>
        <v>Aluminium Phosphide</v>
      </c>
      <c r="Q1520" t="s">
        <v>3235</v>
      </c>
      <c r="R1520" t="s">
        <v>3216</v>
      </c>
      <c r="S1520">
        <f t="shared" si="83"/>
        <v>9.0476190476190474</v>
      </c>
      <c r="T1520" t="s">
        <v>3292</v>
      </c>
      <c r="U1520" t="s">
        <v>3269</v>
      </c>
      <c r="V1520" t="s">
        <v>3216</v>
      </c>
    </row>
    <row r="1521" spans="1:22" ht="22" customHeight="1" x14ac:dyDescent="0.3">
      <c r="A1521" s="5">
        <v>43125</v>
      </c>
      <c r="B1521" s="16" t="str">
        <f t="shared" si="81"/>
        <v>January, 2018</v>
      </c>
      <c r="C1521" s="16" t="str">
        <f t="shared" si="82"/>
        <v>January, 2018´</v>
      </c>
      <c r="D1521" s="6" t="s">
        <v>31</v>
      </c>
      <c r="E1521" s="11" t="s">
        <v>3319</v>
      </c>
      <c r="F1521" s="6" t="s">
        <v>56</v>
      </c>
      <c r="G1521" s="6" t="s">
        <v>244</v>
      </c>
      <c r="H1521" s="6" t="s">
        <v>474</v>
      </c>
      <c r="I1521" s="6" t="s">
        <v>45</v>
      </c>
      <c r="J1521" s="6" t="s">
        <v>34</v>
      </c>
      <c r="K1521" s="6" t="s">
        <v>187</v>
      </c>
      <c r="L1521" s="6" t="s">
        <v>1741</v>
      </c>
      <c r="M1521" s="7">
        <v>48800</v>
      </c>
      <c r="N1521" s="7">
        <v>48.8</v>
      </c>
      <c r="O1521" s="7">
        <v>413000</v>
      </c>
      <c r="P1521" t="str">
        <f>IF(ISNUMBER(SEARCH("GLIFOSATO",L1521)),"Glyphosate",IF(ISNUMBER(SEARCH("TRICLON",L1521)),"Triclopyr",IF(ISNUMBER(SEARCH("ABAMECTIN",L1521)),"Abamectin",IF(ISNUMBER(SEARCH("ANCOSAR",L1521)),"Sodium Hydrogen Methylarsonate",IF(ISNUMBER(SEARCH("PERITO",L1521)),"Acephate","FIX IT!")))))</f>
        <v>Sodium Hydrogen Methylarsonate</v>
      </c>
      <c r="Q1521" t="s">
        <v>3281</v>
      </c>
      <c r="R1521" t="s">
        <v>3198</v>
      </c>
      <c r="S1521">
        <f t="shared" si="83"/>
        <v>8.4631147540983598</v>
      </c>
      <c r="T1521" t="s">
        <v>3206</v>
      </c>
      <c r="U1521" t="s">
        <v>3231</v>
      </c>
      <c r="V1521" t="s">
        <v>3242</v>
      </c>
    </row>
    <row r="1522" spans="1:22" ht="22" customHeight="1" x14ac:dyDescent="0.3">
      <c r="A1522" s="2">
        <v>43121</v>
      </c>
      <c r="B1522" s="16" t="str">
        <f t="shared" si="81"/>
        <v>January, 2018</v>
      </c>
      <c r="C1522" s="16" t="str">
        <f t="shared" si="82"/>
        <v>January, 2018´</v>
      </c>
      <c r="D1522" s="3" t="s">
        <v>107</v>
      </c>
      <c r="E1522" s="11" t="s">
        <v>3319</v>
      </c>
      <c r="F1522" s="3" t="s">
        <v>56</v>
      </c>
      <c r="G1522" s="3" t="s">
        <v>108</v>
      </c>
      <c r="H1522" s="3" t="s">
        <v>133</v>
      </c>
      <c r="I1522" s="3" t="s">
        <v>45</v>
      </c>
      <c r="J1522" s="3" t="s">
        <v>34</v>
      </c>
      <c r="K1522" s="3" t="s">
        <v>345</v>
      </c>
      <c r="L1522" s="3" t="s">
        <v>1742</v>
      </c>
      <c r="M1522" s="4">
        <v>12600</v>
      </c>
      <c r="N1522" s="4">
        <v>12.6</v>
      </c>
      <c r="O1522" s="4">
        <v>149000</v>
      </c>
      <c r="P1522" t="str">
        <f>IF(ISNUMBER(SEARCH("IMAZETAPYR",L1522)),"Imazetapyr",IF(ISNUMBER(SEARCH("VITAVAX",L1522)),"Carboxin",IF(ISNUMBER(SEARCH("CARBOXIN",L1522)),"Carboxin",IF(ISNUMBER(SEARCH("CONDAX",L1522)),"Imazetapyr",IF(ISNUMBER(SEARCH("CLETHODIM",L1522)),"Clethodim",IF(ISNUMBER(SEARCH("JACARE",L1522)),"2,4-D Acid",IF(ISNUMBER(SEARCH("LEOPARD",L1522)),"Picloram",IF(ISNUMBER(SEARCH("ZOXYSTROBIN",L1522)),"Azoxystrobin",IF(ISNUMBER(SEARCH("MANCOZEB",L1522)),"Mancozeb",IF(ISNUMBER(SEARCH("AZOXYS",L1522)),"Azoxystrobin",IF(ISNUMBER(SEARCH("FIPRON",L1522)),"Fipronil",IF(ISNUMBER(SEARCH("ACEF",L1522)),"Acephate",IF(ISNUMBER(SEARCH("ACETAMIPRID",L1522)),"Acetamiprid",IF(ISNUMBER(SEARCH("ALUMINIUM PHOSPHIDE",L1522)),"Aluminium Phosphide",IF(ISNUMBER(SEARCH("RANMAN",L1522)),"Cyazofamid",IF(ISNUMBER(SEARCH("BIFENTRINA",L1522)),"Bifenthrin","FIX IT!"))))))))))))))))</f>
        <v>Aluminium Phosphide</v>
      </c>
      <c r="Q1522" t="s">
        <v>3235</v>
      </c>
      <c r="R1522" t="s">
        <v>3216</v>
      </c>
      <c r="S1522">
        <f t="shared" si="83"/>
        <v>11.825396825396826</v>
      </c>
      <c r="T1522" t="s">
        <v>3294</v>
      </c>
      <c r="U1522" t="s">
        <v>3215</v>
      </c>
      <c r="V1522" t="s">
        <v>3243</v>
      </c>
    </row>
    <row r="1523" spans="1:22" ht="22" customHeight="1" x14ac:dyDescent="0.3">
      <c r="A1523" s="5">
        <v>43121</v>
      </c>
      <c r="B1523" s="16" t="str">
        <f t="shared" si="81"/>
        <v>January, 2018</v>
      </c>
      <c r="C1523" s="16" t="str">
        <f t="shared" si="82"/>
        <v>January, 2018´</v>
      </c>
      <c r="D1523" s="6" t="s">
        <v>31</v>
      </c>
      <c r="E1523" s="11" t="s">
        <v>3319</v>
      </c>
      <c r="F1523" s="6" t="s">
        <v>56</v>
      </c>
      <c r="G1523" s="6" t="s">
        <v>1676</v>
      </c>
      <c r="H1523" s="6" t="s">
        <v>91</v>
      </c>
      <c r="I1523" s="6" t="s">
        <v>45</v>
      </c>
      <c r="J1523" s="6" t="s">
        <v>34</v>
      </c>
      <c r="K1523" s="6" t="s">
        <v>95</v>
      </c>
      <c r="L1523" s="6" t="s">
        <v>1743</v>
      </c>
      <c r="M1523" s="7">
        <v>78600</v>
      </c>
      <c r="N1523" s="7">
        <v>78.599999999999994</v>
      </c>
      <c r="O1523" s="7">
        <v>301000</v>
      </c>
      <c r="P1523" t="str">
        <f>IF(ISNUMBER(SEARCH("TRICLON",L1521)),"Triclopyr",IF(ISNUMBER(SEARCH("ABAMECTIN",L1521)),"Abamectin",IF(ISNUMBER(SEARCH("PERITO",L1521)),"Acephate",IF(ISNUMBER(SEARCH("GLUFOSINAT",L1521)),"Gluphosinate",IF(ISNUMBER(SEARCH("FIPRONIL",L1521)),"Fipronil",IF(ISNUMBER(SEARCH("ZARTAN",L1521)),"Metsulfuron-methyl",IF(ISNUMBER(SEARCH("DIFLUBENZURON",L1521)),"Diflubenzuron",IF(ISNUMBER(SEARCH("INICIATE",L1521)),"Fipronil",IF(ISNUMBER(SEARCH("STAGE",L1521)),"Clomazone",IF(ISNUMBER(SEARCH("CLOMAZON",L1521)),"Clomazone",IF(ISNUMBER(SEARCH("UNIMARK",L1521)),"Metribuzim",IF(ISNUMBER(SEARCH("ANCOSAR",L1521)),"Sodium hydrogen Methylarsonate","FIX IT!"))))))))))))</f>
        <v>Sodium hydrogen Methylarsonate</v>
      </c>
      <c r="Q1523" t="s">
        <v>3281</v>
      </c>
      <c r="R1523" t="s">
        <v>3198</v>
      </c>
      <c r="S1523">
        <f t="shared" si="83"/>
        <v>3.8295165394402035</v>
      </c>
      <c r="T1523" t="s">
        <v>3206</v>
      </c>
      <c r="U1523" t="s">
        <v>3231</v>
      </c>
      <c r="V1523" t="s">
        <v>3242</v>
      </c>
    </row>
    <row r="1524" spans="1:22" ht="22" customHeight="1" x14ac:dyDescent="0.3">
      <c r="A1524" s="2">
        <v>43121</v>
      </c>
      <c r="B1524" s="16" t="str">
        <f t="shared" si="81"/>
        <v>January, 2018</v>
      </c>
      <c r="C1524" s="16" t="str">
        <f t="shared" si="82"/>
        <v>January, 2018´</v>
      </c>
      <c r="D1524" s="3" t="s">
        <v>31</v>
      </c>
      <c r="E1524" s="11" t="s">
        <v>3319</v>
      </c>
      <c r="F1524" s="3" t="s">
        <v>56</v>
      </c>
      <c r="G1524" s="3" t="s">
        <v>1676</v>
      </c>
      <c r="H1524" s="3" t="s">
        <v>91</v>
      </c>
      <c r="I1524" s="3" t="s">
        <v>45</v>
      </c>
      <c r="J1524" s="3" t="s">
        <v>34</v>
      </c>
      <c r="K1524" s="3" t="s">
        <v>95</v>
      </c>
      <c r="L1524" s="3" t="s">
        <v>1743</v>
      </c>
      <c r="M1524" s="4">
        <v>78600</v>
      </c>
      <c r="N1524" s="4">
        <v>78.599999999999994</v>
      </c>
      <c r="O1524" s="4">
        <v>301000</v>
      </c>
      <c r="P1524" t="str">
        <f>IF(ISNUMBER(SEARCH("IMAZETAPYR",L1524)),"Imazetapyr",IF(ISNUMBER(SEARCH("VITAVAX",L1524)),"Carboxin",IF(ISNUMBER(SEARCH("CARBOXIN",L1524)),"Carboxin",IF(ISNUMBER(SEARCH("CONDAX",L1524)),"Imazetapyr",IF(ISNUMBER(SEARCH("CLETHODIM",L1524)),"Clethodim",IF(ISNUMBER(SEARCH("JACARE",L1524)),"2,4-D Acid",IF(ISNUMBER(SEARCH("LEOPARD",L1524)),"Picloram",IF(ISNUMBER(SEARCH("ZOXYSTROBIN",L1524)),"Azoxystrobin",IF(ISNUMBER(SEARCH("MANCOZEB",L1524)),"Mancozeb",IF(ISNUMBER(SEARCH("AZOXYS",L1524)),"Azoxystrobin",IF(ISNUMBER(SEARCH("FIPRON",L1524)),"Fipronil",IF(ISNUMBER(SEARCH("ACEF",L1524)),"Acephate",IF(ISNUMBER(SEARCH("ACETAMIPRID",L1524)),"Acetamiprid",IF(ISNUMBER(SEARCH("ALUMINIUM PHOSPHIDE",L1524)),"Aluminium Phosphide",IF(ISNUMBER(SEARCH("RANMAN",L1524)),"Cyazofamid",IF(ISNUMBER(SEARCH("BIFENTRINA",L1524)),"Bifenthrin","FIX IT!"))))))))))))))))</f>
        <v>Mancozeb</v>
      </c>
      <c r="Q1524" t="s">
        <v>3231</v>
      </c>
      <c r="R1524" t="s">
        <v>3242</v>
      </c>
      <c r="S1524">
        <f t="shared" si="83"/>
        <v>3.8295165394402035</v>
      </c>
      <c r="T1524" t="s">
        <v>3206</v>
      </c>
      <c r="U1524" t="s">
        <v>3231</v>
      </c>
      <c r="V1524" t="s">
        <v>3242</v>
      </c>
    </row>
    <row r="1525" spans="1:22" ht="22" customHeight="1" x14ac:dyDescent="0.3">
      <c r="A1525" s="5">
        <v>43121</v>
      </c>
      <c r="B1525" s="16" t="str">
        <f t="shared" si="81"/>
        <v>January, 2018</v>
      </c>
      <c r="C1525" s="16" t="str">
        <f t="shared" si="82"/>
        <v>January, 2018´</v>
      </c>
      <c r="D1525" s="6" t="s">
        <v>31</v>
      </c>
      <c r="E1525" s="11" t="s">
        <v>3319</v>
      </c>
      <c r="F1525" s="6" t="s">
        <v>56</v>
      </c>
      <c r="G1525" s="6" t="s">
        <v>1676</v>
      </c>
      <c r="H1525" s="6" t="s">
        <v>91</v>
      </c>
      <c r="I1525" s="6" t="s">
        <v>45</v>
      </c>
      <c r="J1525" s="6" t="s">
        <v>34</v>
      </c>
      <c r="K1525" s="6" t="s">
        <v>95</v>
      </c>
      <c r="L1525" s="6" t="s">
        <v>1744</v>
      </c>
      <c r="M1525" s="7">
        <v>26200</v>
      </c>
      <c r="N1525" s="7">
        <v>26.2</v>
      </c>
      <c r="O1525" s="7">
        <v>100000</v>
      </c>
      <c r="P1525" t="str">
        <f>IF(ISNUMBER(SEARCH("IMAZETAPYR",L1525)),"Imazetapyr",IF(ISNUMBER(SEARCH("VITAVAX",L1525)),"Carboxin",IF(ISNUMBER(SEARCH("CARBOXIN",L1525)),"Carboxin",IF(ISNUMBER(SEARCH("CONDAX",L1525)),"Imazetapyr",IF(ISNUMBER(SEARCH("CLETHODIM",L1525)),"Clethodim",IF(ISNUMBER(SEARCH("JACARE",L1525)),"2,4-D Acid",IF(ISNUMBER(SEARCH("LEOPARD",L1525)),"Picloram",IF(ISNUMBER(SEARCH("ZOXYSTROBIN",L1525)),"Azoxystrobin",IF(ISNUMBER(SEARCH("MANCOZEB",L1525)),"Mancozeb",IF(ISNUMBER(SEARCH("AZOXYS",L1525)),"Azoxystrobin",IF(ISNUMBER(SEARCH("FIPRON",L1525)),"Fipronil",IF(ISNUMBER(SEARCH("ACEF",L1525)),"Acephate",IF(ISNUMBER(SEARCH("ACETAMIPRID",L1525)),"Acetamiprid",IF(ISNUMBER(SEARCH("ALUMINIUM PHOSPHIDE",L1525)),"Aluminium Phosphide",IF(ISNUMBER(SEARCH("RANMAN",L1525)),"Cyazofamid",IF(ISNUMBER(SEARCH("BIFENTRINA",L1525)),"Bifenthrin","FIX IT!"))))))))))))))))</f>
        <v>Mancozeb</v>
      </c>
      <c r="Q1525" t="s">
        <v>3231</v>
      </c>
      <c r="R1525" t="s">
        <v>3242</v>
      </c>
      <c r="S1525">
        <f t="shared" si="83"/>
        <v>3.8167938931297711</v>
      </c>
      <c r="T1525" t="s">
        <v>3200</v>
      </c>
      <c r="U1525" t="s">
        <v>3234</v>
      </c>
      <c r="V1525" t="s">
        <v>3225</v>
      </c>
    </row>
    <row r="1526" spans="1:22" ht="22" customHeight="1" x14ac:dyDescent="0.3">
      <c r="A1526" s="2">
        <v>43121</v>
      </c>
      <c r="B1526" s="16" t="str">
        <f t="shared" si="81"/>
        <v>January, 2018</v>
      </c>
      <c r="C1526" s="16" t="str">
        <f t="shared" si="82"/>
        <v>January, 2018´</v>
      </c>
      <c r="D1526" s="3" t="s">
        <v>31</v>
      </c>
      <c r="E1526" s="11" t="s">
        <v>3319</v>
      </c>
      <c r="F1526" s="3" t="s">
        <v>56</v>
      </c>
      <c r="G1526" s="3" t="s">
        <v>1676</v>
      </c>
      <c r="H1526" s="3" t="s">
        <v>91</v>
      </c>
      <c r="I1526" s="3" t="s">
        <v>45</v>
      </c>
      <c r="J1526" s="3" t="s">
        <v>34</v>
      </c>
      <c r="K1526" s="3" t="s">
        <v>95</v>
      </c>
      <c r="L1526" s="3" t="s">
        <v>1745</v>
      </c>
      <c r="M1526" s="4">
        <v>78600</v>
      </c>
      <c r="N1526" s="4">
        <v>78.599999999999994</v>
      </c>
      <c r="O1526" s="4">
        <v>301000</v>
      </c>
      <c r="P1526" t="str">
        <f>IF(ISNUMBER(SEARCH("IMAZETAPYR",L1526)),"Imazetapyr",IF(ISNUMBER(SEARCH("VITAVAX",L1526)),"Carboxin",IF(ISNUMBER(SEARCH("CARBOXIN",L1526)),"Carboxin",IF(ISNUMBER(SEARCH("CONDAX",L1526)),"Imazetapyr",IF(ISNUMBER(SEARCH("CLETHODIM",L1526)),"Clethodim",IF(ISNUMBER(SEARCH("JACARE",L1526)),"2,4-D Acid",IF(ISNUMBER(SEARCH("LEOPARD",L1526)),"Picloram",IF(ISNUMBER(SEARCH("ZOXYSTROBIN",L1526)),"Azoxystrobin",IF(ISNUMBER(SEARCH("MANCOZEB",L1526)),"Mancozeb",IF(ISNUMBER(SEARCH("AZOXYS",L1526)),"Azoxystrobin",IF(ISNUMBER(SEARCH("FIPRON",L1526)),"Fipronil",IF(ISNUMBER(SEARCH("ACEF",L1526)),"Acephate",IF(ISNUMBER(SEARCH("ACETAMIPRID",L1526)),"Acetamiprid",IF(ISNUMBER(SEARCH("ALUMINIUM PHOSPHIDE",L1526)),"Aluminium Phosphide",IF(ISNUMBER(SEARCH("RANMAN",L1526)),"Cyazofamid",IF(ISNUMBER(SEARCH("BIFENTRINA",L1526)),"Bifenthrin","FIX IT!"))))))))))))))))</f>
        <v>Mancozeb</v>
      </c>
      <c r="Q1526" t="s">
        <v>3231</v>
      </c>
      <c r="R1526" t="s">
        <v>3242</v>
      </c>
      <c r="S1526">
        <f t="shared" si="83"/>
        <v>3.8295165394402035</v>
      </c>
      <c r="T1526" t="s">
        <v>3297</v>
      </c>
      <c r="U1526" t="s">
        <v>3281</v>
      </c>
      <c r="V1526" t="s">
        <v>3198</v>
      </c>
    </row>
    <row r="1527" spans="1:22" ht="22" customHeight="1" x14ac:dyDescent="0.3">
      <c r="A1527" s="5">
        <v>43121</v>
      </c>
      <c r="B1527" s="16" t="str">
        <f t="shared" si="81"/>
        <v>January, 2018</v>
      </c>
      <c r="C1527" s="16" t="str">
        <f t="shared" si="82"/>
        <v>January, 2018´</v>
      </c>
      <c r="D1527" s="6" t="s">
        <v>31</v>
      </c>
      <c r="E1527" s="11" t="s">
        <v>3319</v>
      </c>
      <c r="F1527" s="6" t="s">
        <v>56</v>
      </c>
      <c r="G1527" s="6" t="s">
        <v>1676</v>
      </c>
      <c r="H1527" s="6" t="s">
        <v>91</v>
      </c>
      <c r="I1527" s="6" t="s">
        <v>45</v>
      </c>
      <c r="J1527" s="6" t="s">
        <v>34</v>
      </c>
      <c r="K1527" s="6" t="s">
        <v>95</v>
      </c>
      <c r="L1527" s="6" t="s">
        <v>1733</v>
      </c>
      <c r="M1527" s="7">
        <v>78600</v>
      </c>
      <c r="N1527" s="7">
        <v>78.599999999999994</v>
      </c>
      <c r="O1527" s="7">
        <v>301000</v>
      </c>
      <c r="P1527" t="str">
        <f>IF(ISNUMBER(SEARCH("IMAZETAPYR",L1527)),"Imazetapyr",IF(ISNUMBER(SEARCH("VITAVAX",L1527)),"Carboxin",IF(ISNUMBER(SEARCH("CARBOXIN",L1527)),"Carboxin",IF(ISNUMBER(SEARCH("CONDAX",L1527)),"Imazetapyr",IF(ISNUMBER(SEARCH("CLETHODIM",L1527)),"Clethodim",IF(ISNUMBER(SEARCH("JACARE",L1527)),"2,4-D Acid",IF(ISNUMBER(SEARCH("LEOPARD",L1527)),"Picloram",IF(ISNUMBER(SEARCH("ZOXYSTROBIN",L1527)),"Azoxystrobin",IF(ISNUMBER(SEARCH("MANCOZEB",L1527)),"Mancozeb",IF(ISNUMBER(SEARCH("AZOXYS",L1527)),"Azoxystrobin",IF(ISNUMBER(SEARCH("FIPRON",L1527)),"Fipronil",IF(ISNUMBER(SEARCH("ACEF",L1527)),"Acephate",IF(ISNUMBER(SEARCH("ACETAMIPRID",L1527)),"Acetamiprid",IF(ISNUMBER(SEARCH("ALUMINIUM PHOSPHIDE",L1527)),"Aluminium Phosphide",IF(ISNUMBER(SEARCH("RANMAN",L1527)),"Cyazofamid",IF(ISNUMBER(SEARCH("BIFENTRINA",L1527)),"Bifenthrin","FIX IT!"))))))))))))))))</f>
        <v>Mancozeb</v>
      </c>
      <c r="Q1527" t="s">
        <v>3231</v>
      </c>
      <c r="R1527" t="s">
        <v>3242</v>
      </c>
      <c r="S1527">
        <f t="shared" si="83"/>
        <v>3.8295165394402035</v>
      </c>
      <c r="T1527" t="s">
        <v>3280</v>
      </c>
      <c r="U1527" t="s">
        <v>3279</v>
      </c>
      <c r="V1527" t="s">
        <v>3216</v>
      </c>
    </row>
    <row r="1528" spans="1:22" ht="22" customHeight="1" x14ac:dyDescent="0.3">
      <c r="A1528" s="2">
        <v>43121</v>
      </c>
      <c r="B1528" s="16" t="str">
        <f t="shared" si="81"/>
        <v>January, 2018</v>
      </c>
      <c r="C1528" s="16" t="str">
        <f t="shared" si="82"/>
        <v>January, 2018´</v>
      </c>
      <c r="D1528" s="3" t="s">
        <v>31</v>
      </c>
      <c r="E1528" s="11" t="s">
        <v>3319</v>
      </c>
      <c r="F1528" s="3" t="s">
        <v>56</v>
      </c>
      <c r="G1528" s="3" t="s">
        <v>1676</v>
      </c>
      <c r="H1528" s="3" t="s">
        <v>91</v>
      </c>
      <c r="I1528" s="3" t="s">
        <v>45</v>
      </c>
      <c r="J1528" s="3" t="s">
        <v>34</v>
      </c>
      <c r="K1528" s="3" t="s">
        <v>95</v>
      </c>
      <c r="L1528" s="3" t="s">
        <v>1743</v>
      </c>
      <c r="M1528" s="4">
        <v>78600</v>
      </c>
      <c r="N1528" s="4">
        <v>78.599999999999994</v>
      </c>
      <c r="O1528" s="4">
        <v>301000</v>
      </c>
      <c r="P1528" t="str">
        <f>IF(ISNUMBER(SEARCH("IMAZETAPYR",L1528)),"Imazetapyr",IF(ISNUMBER(SEARCH("VITAVAX",L1528)),"Carboxin",IF(ISNUMBER(SEARCH("CARBOXIN",L1528)),"Carboxin",IF(ISNUMBER(SEARCH("CONDAX",L1528)),"Imazetapyr",IF(ISNUMBER(SEARCH("CLETHODIM",L1528)),"Clethodim",IF(ISNUMBER(SEARCH("JACARE",L1528)),"2,4-D Acid",IF(ISNUMBER(SEARCH("LEOPARD",L1528)),"Picloram",IF(ISNUMBER(SEARCH("ZOXYSTROBIN",L1528)),"Azoxystrobin",IF(ISNUMBER(SEARCH("MANCOZEB",L1528)),"Mancozeb",IF(ISNUMBER(SEARCH("AZOXYS",L1528)),"Azoxystrobin",IF(ISNUMBER(SEARCH("FIPRON",L1528)),"Fipronil",IF(ISNUMBER(SEARCH("ACEF",L1528)),"Acephate",IF(ISNUMBER(SEARCH("ACETAMIPRID",L1528)),"Acetamiprid",IF(ISNUMBER(SEARCH("ALUMINIUM PHOSPHIDE",L1528)),"Aluminium Phosphide",IF(ISNUMBER(SEARCH("RANMAN",L1528)),"Cyazofamid",IF(ISNUMBER(SEARCH("BIFENTRINA",L1528)),"Bifenthrin","FIX IT!"))))))))))))))))</f>
        <v>Mancozeb</v>
      </c>
      <c r="Q1528" t="s">
        <v>3231</v>
      </c>
      <c r="R1528" t="s">
        <v>3242</v>
      </c>
      <c r="S1528">
        <f t="shared" si="83"/>
        <v>3.8295165394402035</v>
      </c>
      <c r="T1528" t="s">
        <v>3222</v>
      </c>
      <c r="U1528" t="s">
        <v>3215</v>
      </c>
      <c r="V1528" t="s">
        <v>3225</v>
      </c>
    </row>
    <row r="1529" spans="1:22" ht="22" customHeight="1" x14ac:dyDescent="0.3">
      <c r="A1529" s="5">
        <v>43121</v>
      </c>
      <c r="B1529" s="16" t="str">
        <f t="shared" si="81"/>
        <v>January, 2018</v>
      </c>
      <c r="C1529" s="16" t="str">
        <f t="shared" si="82"/>
        <v>January, 2018´</v>
      </c>
      <c r="D1529" s="6" t="s">
        <v>31</v>
      </c>
      <c r="E1529" s="11" t="s">
        <v>3319</v>
      </c>
      <c r="F1529" s="6" t="s">
        <v>56</v>
      </c>
      <c r="G1529" s="6" t="s">
        <v>131</v>
      </c>
      <c r="H1529" s="6" t="s">
        <v>133</v>
      </c>
      <c r="I1529" s="6" t="s">
        <v>45</v>
      </c>
      <c r="J1529" s="6" t="s">
        <v>34</v>
      </c>
      <c r="K1529" s="6" t="s">
        <v>145</v>
      </c>
      <c r="L1529" s="6" t="s">
        <v>1746</v>
      </c>
      <c r="M1529" s="7">
        <v>16200</v>
      </c>
      <c r="N1529" s="7">
        <v>16.2</v>
      </c>
      <c r="O1529" s="7">
        <v>191000</v>
      </c>
      <c r="P1529" t="str">
        <f>IF(ISNUMBER(SEARCH("BIORISK",L1529)),"Fertilizer",IF(ISNUMBER(SEARCH("DIFLUBENZURON",L1529)),"Diflubenzuron",IF(ISNUMBER(SEARCH("K-TIONIC",L1529)),"Fulvic Acids Fertilizers",IF(ISNUMBER(SEARCH("INICIATE",L1529)),"Fipronil",IF(ISNUMBER(SEARCH("FIPRONIL",L1529)),"Fipronil",IF(ISNUMBER(SEARCH("STAGE",L1529)),"Clomazone",IF(ISNUMBER(SEARCH("CLOMAZONE",L1529)),"Clomazone",IF(ISNUMBER(SEARCH("UNIMARK",L1529)),"Metribuzin",IF(ISNUMBER(SEARCH("RIBUZIN",L1529)),"Metribuzin",IF(ISNUMBER(SEARCH("UNITOP",L1529)),"Not Identified","FIX IT!"))))))))))</f>
        <v>Fipronil</v>
      </c>
      <c r="Q1529" t="s">
        <v>3261</v>
      </c>
      <c r="R1529" t="s">
        <v>3243</v>
      </c>
      <c r="S1529">
        <f t="shared" si="83"/>
        <v>11.790123456790123</v>
      </c>
      <c r="T1529" t="s">
        <v>3273</v>
      </c>
      <c r="U1529" t="s">
        <v>3274</v>
      </c>
      <c r="V1529" t="s">
        <v>3275</v>
      </c>
    </row>
    <row r="1530" spans="1:22" ht="22" customHeight="1" x14ac:dyDescent="0.3">
      <c r="A1530" s="2">
        <v>43120</v>
      </c>
      <c r="B1530" s="16" t="str">
        <f t="shared" si="81"/>
        <v>January, 2018</v>
      </c>
      <c r="C1530" s="16" t="str">
        <f t="shared" si="82"/>
        <v>January, 2018´</v>
      </c>
      <c r="D1530" s="3" t="s">
        <v>31</v>
      </c>
      <c r="E1530" s="11" t="s">
        <v>3319</v>
      </c>
      <c r="F1530" s="3" t="s">
        <v>56</v>
      </c>
      <c r="G1530" s="3" t="s">
        <v>131</v>
      </c>
      <c r="H1530" s="3" t="s">
        <v>133</v>
      </c>
      <c r="I1530" s="3" t="s">
        <v>45</v>
      </c>
      <c r="J1530" s="3" t="s">
        <v>34</v>
      </c>
      <c r="K1530" s="3" t="s">
        <v>971</v>
      </c>
      <c r="L1530" s="3" t="s">
        <v>1747</v>
      </c>
      <c r="M1530" s="4">
        <v>28840</v>
      </c>
      <c r="N1530" s="4">
        <v>28.84</v>
      </c>
      <c r="O1530" s="4">
        <v>790000</v>
      </c>
      <c r="P1530" t="str">
        <f>IF(ISNUMBER(SEARCH("BROWSER",L1530)),"Picloran",IF(ISNUMBER(SEARCH("NAVIGATOR",L1530)),"Picloran",IF(ISNUMBER(SEARCH("BIOZYME",L1530)),"Mineral Fertilizer",IF(ISNUMBER(SEARCH("K-FOL",L1530)),"Calcium Citrate",IF(ISNUMBER(SEARCH("FOLTRON",L1530)),"NPK Fertilizer",IF(ISNUMBER(SEARCH("CYHALOTHRI",L1530)),"Cyhalothrin",IF(ISNUMBER(SEARCH("ACEFATO",L1530)),"Acephate",IF(ISNUMBER(SEARCH("ACEPHATE",L1530)),"Acephate",IF(ISNUMBER(SEARCH("MICROTHIOL",L1530)),"Sulfur",IF(ISNUMBER(SEARCH("PROPICONAZOLE",L1530)),"Propiconazole",IF(ISNUMBER(SEARCH("METHOMYL",L1530)),"Methomyl",IF(ISNUMBER(SEARCH("IMIDACLOPRID",L1530)),"Imidacloprid",IF(ISNUMBER(SEARCH("ZONIC",L1530)),"Amicarbazone",IF(ISNUMBER(SEARCH("CRESCENDO",L1530)),"Triclopyr-Butyric",IF(ISNUMBER(SEARCH("IMAZETHAPYR",L1530)),"Imazethapyr",IF(ISNUMBER(SEARCH("TRICLOPYR",L1530)),"Triclopyr",IF(ISNUMBER(SEARCH("ISOPROPYLAMINE",L1530)),"Isopropylamine",IF(ISNUMBER(SEARCH("ABAMECTIM",L1530)),"Abamectin",IF(ISNUMBER(SEARCH("SPERTO",L1530)),"Bifenthrin","FIX IT!")))))))))))))))))))</f>
        <v>Cyhalothrin</v>
      </c>
      <c r="Q1530" t="s">
        <v>3248</v>
      </c>
      <c r="R1530" t="s">
        <v>3237</v>
      </c>
      <c r="S1530">
        <f t="shared" si="83"/>
        <v>27.392510402219141</v>
      </c>
      <c r="T1530" t="s">
        <v>3205</v>
      </c>
      <c r="U1530" t="s">
        <v>3238</v>
      </c>
      <c r="V1530" t="s">
        <v>3225</v>
      </c>
    </row>
    <row r="1531" spans="1:22" ht="22" customHeight="1" x14ac:dyDescent="0.3">
      <c r="A1531" s="5">
        <v>43116</v>
      </c>
      <c r="B1531" s="16" t="str">
        <f t="shared" si="81"/>
        <v>January, 2018</v>
      </c>
      <c r="C1531" s="16" t="str">
        <f t="shared" si="82"/>
        <v>January, 2018´</v>
      </c>
      <c r="D1531" s="6" t="s">
        <v>31</v>
      </c>
      <c r="E1531" s="11" t="s">
        <v>3319</v>
      </c>
      <c r="F1531" s="6" t="s">
        <v>56</v>
      </c>
      <c r="G1531" s="6" t="s">
        <v>385</v>
      </c>
      <c r="H1531" s="6" t="s">
        <v>122</v>
      </c>
      <c r="I1531" s="6" t="s">
        <v>45</v>
      </c>
      <c r="J1531" s="6" t="s">
        <v>34</v>
      </c>
      <c r="K1531" s="6" t="s">
        <v>207</v>
      </c>
      <c r="L1531" s="6" t="s">
        <v>1748</v>
      </c>
      <c r="M1531" s="7">
        <v>40240</v>
      </c>
      <c r="N1531" s="7">
        <v>40.24</v>
      </c>
      <c r="O1531" s="7">
        <v>151000</v>
      </c>
      <c r="P1531" t="s">
        <v>3209</v>
      </c>
      <c r="Q1531" t="s">
        <v>3215</v>
      </c>
      <c r="R1531" t="s">
        <v>3198</v>
      </c>
      <c r="S1531">
        <f t="shared" si="83"/>
        <v>3.7524850894632205</v>
      </c>
      <c r="T1531" t="s">
        <v>3200</v>
      </c>
      <c r="U1531" t="s">
        <v>3234</v>
      </c>
      <c r="V1531" t="s">
        <v>3225</v>
      </c>
    </row>
    <row r="1532" spans="1:22" ht="22" customHeight="1" x14ac:dyDescent="0.3">
      <c r="A1532" s="2">
        <v>43115</v>
      </c>
      <c r="B1532" s="16" t="str">
        <f t="shared" si="81"/>
        <v>January, 2018</v>
      </c>
      <c r="C1532" s="16" t="str">
        <f t="shared" si="82"/>
        <v>January, 2018´</v>
      </c>
      <c r="D1532" s="3" t="s">
        <v>31</v>
      </c>
      <c r="E1532" s="11" t="s">
        <v>3319</v>
      </c>
      <c r="F1532" s="3" t="s">
        <v>56</v>
      </c>
      <c r="G1532" s="3" t="s">
        <v>131</v>
      </c>
      <c r="H1532" s="3" t="s">
        <v>133</v>
      </c>
      <c r="I1532" s="3" t="s">
        <v>45</v>
      </c>
      <c r="J1532" s="3" t="s">
        <v>34</v>
      </c>
      <c r="K1532" s="3" t="s">
        <v>145</v>
      </c>
      <c r="L1532" s="3" t="s">
        <v>1749</v>
      </c>
      <c r="M1532" s="4">
        <v>17400</v>
      </c>
      <c r="N1532" s="4">
        <v>17.399999999999999</v>
      </c>
      <c r="O1532" s="4">
        <v>205000</v>
      </c>
      <c r="P1532" t="str">
        <f>IF(ISNUMBER(SEARCH("IMAZETAPYR",L1532)),"Imazetapyr",IF(ISNUMBER(SEARCH("VITAVAX",L1532)),"Carboxin",IF(ISNUMBER(SEARCH("CARBOXIN",L1532)),"Carboxin",IF(ISNUMBER(SEARCH("CONDAX",L1532)),"Imazetapyr",IF(ISNUMBER(SEARCH("CLETHODIM",L1532)),"Clethodim",IF(ISNUMBER(SEARCH("JACARE",L1532)),"2,4-D Acid",IF(ISNUMBER(SEARCH("LEOPARD",L1532)),"Picloram",IF(ISNUMBER(SEARCH("ZOXYSTROBIN",L1532)),"Azoxystrobin",IF(ISNUMBER(SEARCH("MANCOZEB",L1532)),"Mancozeb",IF(ISNUMBER(SEARCH("AZOXYS",L1532)),"Azoxystrobin",IF(ISNUMBER(SEARCH("FIPRON",L1532)),"Fipronil",IF(ISNUMBER(SEARCH("ACEF",L1532)),"Acephate",IF(ISNUMBER(SEARCH("ACETAMIPRID",L1532)),"Acetamiprid",IF(ISNUMBER(SEARCH("ALUMINIUM PHOSPHIDE",L1532)),"Aluminium Phosphide",IF(ISNUMBER(SEARCH("RANMAN",L1532)),"Cyazofamid",IF(ISNUMBER(SEARCH("BIFENTRINA",L1532)),"Bifenthrin","FIX IT!"))))))))))))))))</f>
        <v>Acetamiprid</v>
      </c>
      <c r="Q1532" t="s">
        <v>3234</v>
      </c>
      <c r="R1532" t="s">
        <v>3243</v>
      </c>
      <c r="S1532">
        <f t="shared" si="83"/>
        <v>11.781609195402298</v>
      </c>
      <c r="T1532" t="s">
        <v>3280</v>
      </c>
      <c r="U1532" t="s">
        <v>3279</v>
      </c>
      <c r="V1532" t="s">
        <v>3216</v>
      </c>
    </row>
    <row r="1533" spans="1:22" ht="22" customHeight="1" x14ac:dyDescent="0.3">
      <c r="A1533" s="5">
        <v>43115</v>
      </c>
      <c r="B1533" s="16" t="str">
        <f t="shared" si="81"/>
        <v>January, 2018</v>
      </c>
      <c r="C1533" s="16" t="str">
        <f t="shared" si="82"/>
        <v>January, 2018´</v>
      </c>
      <c r="D1533" s="6" t="s">
        <v>31</v>
      </c>
      <c r="E1533" s="11" t="s">
        <v>3319</v>
      </c>
      <c r="F1533" s="6" t="s">
        <v>56</v>
      </c>
      <c r="G1533" s="6" t="s">
        <v>656</v>
      </c>
      <c r="H1533" s="6" t="s">
        <v>133</v>
      </c>
      <c r="I1533" s="6" t="s">
        <v>45</v>
      </c>
      <c r="J1533" s="6" t="s">
        <v>34</v>
      </c>
      <c r="K1533" s="6" t="s">
        <v>163</v>
      </c>
      <c r="L1533" s="6" t="s">
        <v>1750</v>
      </c>
      <c r="M1533" s="7">
        <v>54660</v>
      </c>
      <c r="N1533" s="7">
        <v>54.66</v>
      </c>
      <c r="O1533" s="7">
        <v>3605000</v>
      </c>
      <c r="P1533" t="s">
        <v>3209</v>
      </c>
      <c r="Q1533" t="s">
        <v>3215</v>
      </c>
      <c r="R1533" t="s">
        <v>3198</v>
      </c>
      <c r="S1533">
        <f t="shared" si="83"/>
        <v>65.953165020124402</v>
      </c>
      <c r="T1533" t="s">
        <v>3292</v>
      </c>
      <c r="U1533" t="s">
        <v>3269</v>
      </c>
      <c r="V1533" t="s">
        <v>3216</v>
      </c>
    </row>
    <row r="1534" spans="1:22" ht="22" customHeight="1" x14ac:dyDescent="0.3">
      <c r="A1534" s="2">
        <v>43115</v>
      </c>
      <c r="B1534" s="16" t="str">
        <f t="shared" si="81"/>
        <v>January, 2018</v>
      </c>
      <c r="C1534" s="16" t="str">
        <f t="shared" si="82"/>
        <v>January, 2018´</v>
      </c>
      <c r="D1534" s="3" t="s">
        <v>31</v>
      </c>
      <c r="E1534" s="11" t="s">
        <v>3319</v>
      </c>
      <c r="F1534" s="3" t="s">
        <v>56</v>
      </c>
      <c r="G1534" s="3" t="s">
        <v>131</v>
      </c>
      <c r="H1534" s="3" t="s">
        <v>133</v>
      </c>
      <c r="I1534" s="3" t="s">
        <v>45</v>
      </c>
      <c r="J1534" s="3" t="s">
        <v>34</v>
      </c>
      <c r="K1534" s="3" t="s">
        <v>145</v>
      </c>
      <c r="L1534" s="3" t="s">
        <v>1751</v>
      </c>
      <c r="M1534" s="4">
        <v>16200</v>
      </c>
      <c r="N1534" s="4">
        <v>16.2</v>
      </c>
      <c r="O1534" s="4">
        <v>191000</v>
      </c>
      <c r="P1534" t="str">
        <f>IF(ISNUMBER(SEARCH("BIORISK",L1534)),"Fertilizer",IF(ISNUMBER(SEARCH("DIFLUBENZURON",L1534)),"Diflubenzuron",IF(ISNUMBER(SEARCH("K-TIONIC",L1534)),"Fulvic Acids Fertilizers",IF(ISNUMBER(SEARCH("INICIATE",L1534)),"Fipronil",IF(ISNUMBER(SEARCH("FIPRONIL",L1534)),"Fipronil",IF(ISNUMBER(SEARCH("STAGE",L1534)),"Clomazone",IF(ISNUMBER(SEARCH("CLOMAZONE",L1534)),"Clomazone",IF(ISNUMBER(SEARCH("UNIMARK",L1534)),"Metribuzin",IF(ISNUMBER(SEARCH("RIBUZIN",L1534)),"Metribuzin",IF(ISNUMBER(SEARCH("UNITOP",L1534)),"Not Identified","FIX IT!"))))))))))</f>
        <v>Fipronil</v>
      </c>
      <c r="Q1534" t="s">
        <v>3261</v>
      </c>
      <c r="R1534" t="s">
        <v>3243</v>
      </c>
      <c r="S1534">
        <f t="shared" si="83"/>
        <v>11.790123456790123</v>
      </c>
      <c r="T1534" t="s">
        <v>3206</v>
      </c>
      <c r="U1534" t="s">
        <v>3231</v>
      </c>
      <c r="V1534" t="s">
        <v>3242</v>
      </c>
    </row>
    <row r="1535" spans="1:22" ht="22" customHeight="1" x14ac:dyDescent="0.3">
      <c r="A1535" s="5">
        <v>43115</v>
      </c>
      <c r="B1535" s="16" t="str">
        <f t="shared" si="81"/>
        <v>January, 2018</v>
      </c>
      <c r="C1535" s="16" t="str">
        <f t="shared" si="82"/>
        <v>January, 2018´</v>
      </c>
      <c r="D1535" s="6" t="s">
        <v>31</v>
      </c>
      <c r="E1535" s="11" t="s">
        <v>3319</v>
      </c>
      <c r="F1535" s="6" t="s">
        <v>56</v>
      </c>
      <c r="G1535" s="6" t="s">
        <v>200</v>
      </c>
      <c r="H1535" s="6" t="s">
        <v>133</v>
      </c>
      <c r="I1535" s="6" t="s">
        <v>45</v>
      </c>
      <c r="J1535" s="6" t="s">
        <v>34</v>
      </c>
      <c r="K1535" s="6" t="s">
        <v>145</v>
      </c>
      <c r="L1535" s="6" t="s">
        <v>1752</v>
      </c>
      <c r="M1535" s="7">
        <v>38960</v>
      </c>
      <c r="N1535" s="7">
        <v>38.96</v>
      </c>
      <c r="O1535" s="7">
        <v>460000</v>
      </c>
      <c r="P1535" t="str">
        <f>IF(ISNUMBER(SEARCH("BROWSER",L1535)),"Picloran",IF(ISNUMBER(SEARCH("NAVIGATOR",L1535)),"Picloran",IF(ISNUMBER(SEARCH("BIOZYME",L1535)),"Mineral Fertilizer",IF(ISNUMBER(SEARCH("K-FOL",L1535)),"Calcium Citrate",IF(ISNUMBER(SEARCH("FOLTRON",L1535)),"NPK Fertilizer",IF(ISNUMBER(SEARCH("CYHALOTHRI",L1535)),"Cyhalothrin",IF(ISNUMBER(SEARCH("ACEFATO",L1535)),"Acephate",IF(ISNUMBER(SEARCH("ACEPHATE",L1535)),"Acephate",IF(ISNUMBER(SEARCH("MICROTHIOL",L1535)),"Sulfur",IF(ISNUMBER(SEARCH("PROPICONAZOLE",L1535)),"Propiconazole",IF(ISNUMBER(SEARCH("METHOMYL",L1535)),"Methomyl",IF(ISNUMBER(SEARCH("IMIDACLOPRID",L1535)),"Imidacloprid",IF(ISNUMBER(SEARCH("ZONIC",L1535)),"Amicarbazone",IF(ISNUMBER(SEARCH("CRESCENDO",L1535)),"Triclopyr-Butyric",IF(ISNUMBER(SEARCH("IMAZETHAPYR",L1535)),"Imazethapyr",IF(ISNUMBER(SEARCH("TRICLOPYR",L1535)),"Triclopyr",IF(ISNUMBER(SEARCH("ISOPROPYLAMINE",L1535)),"Isopropylamine",IF(ISNUMBER(SEARCH("ABAMECTIM",L1535)),"Abamectin",IF(ISNUMBER(SEARCH("SPERTO",L1535)),"Bifenthrin","FIX IT!")))))))))))))))))))</f>
        <v>Bifenthrin</v>
      </c>
      <c r="Q1535" t="s">
        <v>3238</v>
      </c>
      <c r="R1535" t="s">
        <v>3243</v>
      </c>
      <c r="S1535">
        <f t="shared" si="83"/>
        <v>11.806981519507186</v>
      </c>
      <c r="T1535" t="s">
        <v>3206</v>
      </c>
      <c r="U1535" t="s">
        <v>3231</v>
      </c>
      <c r="V1535" t="s">
        <v>3242</v>
      </c>
    </row>
    <row r="1536" spans="1:22" ht="22" customHeight="1" x14ac:dyDescent="0.3">
      <c r="A1536" s="2">
        <v>43115</v>
      </c>
      <c r="B1536" s="16" t="str">
        <f t="shared" si="81"/>
        <v>January, 2018</v>
      </c>
      <c r="C1536" s="16" t="str">
        <f t="shared" si="82"/>
        <v>January, 2018´</v>
      </c>
      <c r="D1536" s="3" t="s">
        <v>31</v>
      </c>
      <c r="E1536" s="11" t="s">
        <v>3319</v>
      </c>
      <c r="F1536" s="3" t="s">
        <v>56</v>
      </c>
      <c r="G1536" s="3" t="s">
        <v>131</v>
      </c>
      <c r="H1536" s="3" t="s">
        <v>133</v>
      </c>
      <c r="I1536" s="3" t="s">
        <v>45</v>
      </c>
      <c r="J1536" s="3" t="s">
        <v>34</v>
      </c>
      <c r="K1536" s="3" t="s">
        <v>145</v>
      </c>
      <c r="L1536" s="3" t="s">
        <v>1749</v>
      </c>
      <c r="M1536" s="4">
        <v>17400</v>
      </c>
      <c r="N1536" s="4">
        <v>17.399999999999999</v>
      </c>
      <c r="O1536" s="4">
        <v>205000</v>
      </c>
      <c r="P1536" t="s">
        <v>3200</v>
      </c>
      <c r="Q1536" t="str">
        <f>VLOOKUP(P1536,T:V,2,FALSE)</f>
        <v>Battus</v>
      </c>
      <c r="R1536" t="s">
        <v>3243</v>
      </c>
      <c r="S1536">
        <f t="shared" si="83"/>
        <v>11.781609195402298</v>
      </c>
      <c r="T1536" t="s">
        <v>3200</v>
      </c>
      <c r="U1536" t="s">
        <v>3234</v>
      </c>
      <c r="V1536" t="s">
        <v>3225</v>
      </c>
    </row>
    <row r="1537" spans="1:22" ht="22" customHeight="1" x14ac:dyDescent="0.3">
      <c r="A1537" s="5">
        <v>43115</v>
      </c>
      <c r="B1537" s="16" t="str">
        <f t="shared" si="81"/>
        <v>January, 2018</v>
      </c>
      <c r="C1537" s="16" t="str">
        <f t="shared" si="82"/>
        <v>January, 2018´</v>
      </c>
      <c r="D1537" s="6" t="s">
        <v>107</v>
      </c>
      <c r="E1537" s="11" t="s">
        <v>3319</v>
      </c>
      <c r="F1537" s="6" t="s">
        <v>56</v>
      </c>
      <c r="G1537" s="6" t="s">
        <v>108</v>
      </c>
      <c r="H1537" s="6" t="s">
        <v>133</v>
      </c>
      <c r="I1537" s="6" t="s">
        <v>45</v>
      </c>
      <c r="J1537" s="6" t="s">
        <v>34</v>
      </c>
      <c r="K1537" s="6" t="s">
        <v>1696</v>
      </c>
      <c r="L1537" s="6" t="s">
        <v>1753</v>
      </c>
      <c r="M1537" s="7">
        <v>12512</v>
      </c>
      <c r="N1537" s="7">
        <v>12.51</v>
      </c>
      <c r="O1537" s="7">
        <v>113000</v>
      </c>
      <c r="P1537" t="str">
        <f>IF(ISNUMBER(SEARCH("IMAZETAPYR",L1537)),"Imazetapyr",IF(ISNUMBER(SEARCH("VITAVAX",L1537)),"Carboxin",IF(ISNUMBER(SEARCH("CARBOXIN",L1537)),"Carboxin",IF(ISNUMBER(SEARCH("CONDAX",L1537)),"Imazetapyr",IF(ISNUMBER(SEARCH("CLETHODIM",L1537)),"Clethodim",IF(ISNUMBER(SEARCH("JACARE",L1537)),"2,4-D Acid",IF(ISNUMBER(SEARCH("LEOPARD",L1537)),"Picloram",IF(ISNUMBER(SEARCH("ZOXYSTROBIN",L1537)),"Azoxystrobin",IF(ISNUMBER(SEARCH("MANCOZEB",L1537)),"Mancozeb",IF(ISNUMBER(SEARCH("AZOXYS",L1537)),"Azoxystrobin",IF(ISNUMBER(SEARCH("FIPRON",L1537)),"Fipronil",IF(ISNUMBER(SEARCH("ACEF",L1537)),"Acephate",IF(ISNUMBER(SEARCH("ACETAMIPRID",L1537)),"Acetamiprid",IF(ISNUMBER(SEARCH("ALUMINIUM PHOSPHIDE",L1537)),"Aluminium Phosphide",IF(ISNUMBER(SEARCH("RANMAN",L1537)),"Cyazofamid",IF(ISNUMBER(SEARCH("BIFENTRINA",L1537)),"Bifenthrin","FIX IT!"))))))))))))))))</f>
        <v>Aluminium Phosphide</v>
      </c>
      <c r="Q1537" t="s">
        <v>3235</v>
      </c>
      <c r="R1537" t="s">
        <v>3216</v>
      </c>
      <c r="S1537">
        <f t="shared" si="83"/>
        <v>9.0313299232736579</v>
      </c>
      <c r="T1537" t="s">
        <v>3233</v>
      </c>
      <c r="U1537" t="s">
        <v>3284</v>
      </c>
      <c r="V1537" t="s">
        <v>3242</v>
      </c>
    </row>
    <row r="1538" spans="1:22" ht="22" customHeight="1" x14ac:dyDescent="0.3">
      <c r="A1538" s="2">
        <v>43115</v>
      </c>
      <c r="B1538" s="16" t="str">
        <f t="shared" si="81"/>
        <v>January, 2018</v>
      </c>
      <c r="C1538" s="16" t="str">
        <f t="shared" si="82"/>
        <v>January, 2018´</v>
      </c>
      <c r="D1538" s="3" t="s">
        <v>107</v>
      </c>
      <c r="E1538" s="11" t="s">
        <v>3319</v>
      </c>
      <c r="F1538" s="3" t="s">
        <v>56</v>
      </c>
      <c r="G1538" s="3" t="s">
        <v>108</v>
      </c>
      <c r="H1538" s="3" t="s">
        <v>133</v>
      </c>
      <c r="I1538" s="3" t="s">
        <v>45</v>
      </c>
      <c r="J1538" s="3" t="s">
        <v>34</v>
      </c>
      <c r="K1538" s="3" t="s">
        <v>145</v>
      </c>
      <c r="L1538" s="3" t="s">
        <v>1754</v>
      </c>
      <c r="M1538" s="4">
        <v>38960</v>
      </c>
      <c r="N1538" s="4">
        <v>38.96</v>
      </c>
      <c r="O1538" s="4">
        <v>460000</v>
      </c>
      <c r="P1538" t="str">
        <f>IF(ISNUMBER(SEARCH("IMAZETAPYR",L1538)),"Imazetapyr",IF(ISNUMBER(SEARCH("VITAVAX",L1538)),"Carboxin",IF(ISNUMBER(SEARCH("CARBOXIN",L1538)),"Carboxin",IF(ISNUMBER(SEARCH("CONDAX",L1538)),"Imazetapyr",IF(ISNUMBER(SEARCH("CLETHODIM",L1538)),"Clethodim",IF(ISNUMBER(SEARCH("JACARE",L1538)),"2,4-D Acid",IF(ISNUMBER(SEARCH("LEOPARD",L1538)),"Picloram",IF(ISNUMBER(SEARCH("ZOXYSTROBIN",L1538)),"Azoxystrobin",IF(ISNUMBER(SEARCH("MANCOZEB",L1538)),"Mancozeb",IF(ISNUMBER(SEARCH("AZOXYS",L1538)),"Azoxystrobin",IF(ISNUMBER(SEARCH("FIPRON",L1538)),"Fipronil",IF(ISNUMBER(SEARCH("ACEF",L1538)),"Acephate",IF(ISNUMBER(SEARCH("ACETAMIPRID",L1538)),"Acetamiprid",IF(ISNUMBER(SEARCH("ALUMINIUM PHOSPHIDE",L1538)),"Aluminium Phosphide",IF(ISNUMBER(SEARCH("RANMAN",L1538)),"Cyazofamid",IF(ISNUMBER(SEARCH("BIFENTRINA",L1538)),"Bifenthrin","FIX IT!"))))))))))))))))</f>
        <v>Acetamiprid</v>
      </c>
      <c r="Q1538" t="s">
        <v>3234</v>
      </c>
      <c r="R1538" t="s">
        <v>3243</v>
      </c>
      <c r="S1538">
        <f t="shared" si="83"/>
        <v>11.806981519507186</v>
      </c>
      <c r="T1538" t="s">
        <v>3233</v>
      </c>
      <c r="U1538" t="s">
        <v>3284</v>
      </c>
      <c r="V1538" t="s">
        <v>3242</v>
      </c>
    </row>
    <row r="1539" spans="1:22" ht="22" customHeight="1" x14ac:dyDescent="0.3">
      <c r="A1539" s="5">
        <v>43115</v>
      </c>
      <c r="B1539" s="16" t="str">
        <f t="shared" ref="B1539:B1602" si="86">TEXT(A1539, "MMMM, YYYY")</f>
        <v>January, 2018</v>
      </c>
      <c r="C1539" s="16" t="str">
        <f t="shared" ref="C1539:C1602" si="87">B1539&amp;"´"</f>
        <v>January, 2018´</v>
      </c>
      <c r="D1539" s="6" t="s">
        <v>31</v>
      </c>
      <c r="E1539" s="11" t="s">
        <v>3319</v>
      </c>
      <c r="F1539" s="6" t="s">
        <v>56</v>
      </c>
      <c r="G1539" s="6" t="s">
        <v>200</v>
      </c>
      <c r="H1539" s="6" t="s">
        <v>133</v>
      </c>
      <c r="I1539" s="6" t="s">
        <v>45</v>
      </c>
      <c r="J1539" s="6" t="s">
        <v>34</v>
      </c>
      <c r="K1539" s="6" t="s">
        <v>145</v>
      </c>
      <c r="L1539" s="6" t="s">
        <v>1755</v>
      </c>
      <c r="M1539" s="7">
        <v>19480</v>
      </c>
      <c r="N1539" s="7">
        <v>19.48</v>
      </c>
      <c r="O1539" s="7">
        <v>230000</v>
      </c>
      <c r="P1539" t="str">
        <f>IF(ISNUMBER(SEARCH("BROWSER",L1539)),"Picloran",IF(ISNUMBER(SEARCH("NAVIGATOR",L1539)),"Picloran",IF(ISNUMBER(SEARCH("BIOZYME",L1539)),"Mineral Fertilizer",IF(ISNUMBER(SEARCH("K-FOL",L1539)),"Calcium Citrate",IF(ISNUMBER(SEARCH("FOLTRON",L1539)),"NPK Fertilizer",IF(ISNUMBER(SEARCH("CYHALOTHRI",L1539)),"Cyhalothrin",IF(ISNUMBER(SEARCH("ACEFATO",L1539)),"Acephate",IF(ISNUMBER(SEARCH("ACEPHATE",L1539)),"Acephate",IF(ISNUMBER(SEARCH("MICROTHIOL",L1539)),"Sulfur",IF(ISNUMBER(SEARCH("PROPICONAZOLE",L1539)),"Propiconazole",IF(ISNUMBER(SEARCH("METHOMYL",L1539)),"Methomyl",IF(ISNUMBER(SEARCH("IMIDACLOPRID",L1539)),"Imidacloprid",IF(ISNUMBER(SEARCH("ZONIC",L1539)),"Amicarbazone",IF(ISNUMBER(SEARCH("CRESCENDO",L1539)),"Triclopyr-Butyric",IF(ISNUMBER(SEARCH("IMAZETHAPYR",L1539)),"Imazethapyr",IF(ISNUMBER(SEARCH("TRICLOPYR",L1539)),"Triclopyr",IF(ISNUMBER(SEARCH("ISOPROPYLAMINE",L1539)),"Isopropylamine",IF(ISNUMBER(SEARCH("ABAMECTIM",L1539)),"Abamectin",IF(ISNUMBER(SEARCH("SPERTO",L1539)),"Bifenthrin","FIX IT!")))))))))))))))))))</f>
        <v>Bifenthrin</v>
      </c>
      <c r="Q1539" t="s">
        <v>3238</v>
      </c>
      <c r="R1539" t="s">
        <v>3243</v>
      </c>
      <c r="S1539">
        <f t="shared" ref="S1539:S1602" si="88">O1539/M1539</f>
        <v>11.806981519507186</v>
      </c>
      <c r="T1539" t="s">
        <v>3233</v>
      </c>
      <c r="U1539" t="s">
        <v>3284</v>
      </c>
      <c r="V1539" t="s">
        <v>3242</v>
      </c>
    </row>
    <row r="1540" spans="1:22" ht="22" customHeight="1" x14ac:dyDescent="0.3">
      <c r="A1540" s="2">
        <v>43115</v>
      </c>
      <c r="B1540" s="16" t="str">
        <f t="shared" si="86"/>
        <v>January, 2018</v>
      </c>
      <c r="C1540" s="16" t="str">
        <f t="shared" si="87"/>
        <v>January, 2018´</v>
      </c>
      <c r="D1540" s="3" t="s">
        <v>31</v>
      </c>
      <c r="E1540" s="11" t="s">
        <v>3319</v>
      </c>
      <c r="F1540" s="3" t="s">
        <v>56</v>
      </c>
      <c r="G1540" s="3" t="s">
        <v>131</v>
      </c>
      <c r="H1540" s="3" t="s">
        <v>133</v>
      </c>
      <c r="I1540" s="3" t="s">
        <v>45</v>
      </c>
      <c r="J1540" s="3" t="s">
        <v>34</v>
      </c>
      <c r="K1540" s="3" t="s">
        <v>145</v>
      </c>
      <c r="L1540" s="3" t="s">
        <v>1756</v>
      </c>
      <c r="M1540" s="4">
        <v>8100</v>
      </c>
      <c r="N1540" s="4">
        <v>8.1</v>
      </c>
      <c r="O1540" s="4">
        <v>95500</v>
      </c>
      <c r="P1540" t="str">
        <f>IF(ISNUMBER(SEARCH("BIORISK",L1540)),"Fertilizer",IF(ISNUMBER(SEARCH("DIFLUBENZURON",L1540)),"Diflubenzuron",IF(ISNUMBER(SEARCH("K-TIONIC",L1540)),"Fulvic Acids Fertilizers",IF(ISNUMBER(SEARCH("INICIATE",L1540)),"Fipronil",IF(ISNUMBER(SEARCH("FIPRONIL",L1540)),"Fipronil",IF(ISNUMBER(SEARCH("STAGE",L1540)),"Clomazone",IF(ISNUMBER(SEARCH("CLOMAZONE",L1540)),"Clomazone",IF(ISNUMBER(SEARCH("UNIMARK",L1540)),"Metribuzin",IF(ISNUMBER(SEARCH("RIBUZIN",L1540)),"Metribuzin",IF(ISNUMBER(SEARCH("UNITOP",L1540)),"Not Identified","FIX IT!"))))))))))</f>
        <v>Fipronil</v>
      </c>
      <c r="Q1540" t="s">
        <v>3261</v>
      </c>
      <c r="R1540" t="s">
        <v>3243</v>
      </c>
      <c r="S1540">
        <f t="shared" si="88"/>
        <v>11.790123456790123</v>
      </c>
      <c r="T1540" t="s">
        <v>3259</v>
      </c>
      <c r="U1540" t="s">
        <v>3230</v>
      </c>
      <c r="V1540" t="s">
        <v>3225</v>
      </c>
    </row>
    <row r="1541" spans="1:22" ht="22" customHeight="1" x14ac:dyDescent="0.3">
      <c r="A1541" s="5">
        <v>43115</v>
      </c>
      <c r="B1541" s="16" t="str">
        <f t="shared" si="86"/>
        <v>January, 2018</v>
      </c>
      <c r="C1541" s="16" t="str">
        <f t="shared" si="87"/>
        <v>January, 2018´</v>
      </c>
      <c r="D1541" s="6" t="s">
        <v>107</v>
      </c>
      <c r="E1541" s="11" t="s">
        <v>3319</v>
      </c>
      <c r="F1541" s="6" t="s">
        <v>56</v>
      </c>
      <c r="G1541" s="6" t="s">
        <v>108</v>
      </c>
      <c r="H1541" s="6" t="s">
        <v>133</v>
      </c>
      <c r="I1541" s="6" t="s">
        <v>45</v>
      </c>
      <c r="J1541" s="6" t="s">
        <v>34</v>
      </c>
      <c r="K1541" s="6" t="s">
        <v>1696</v>
      </c>
      <c r="L1541" s="6" t="s">
        <v>1757</v>
      </c>
      <c r="M1541" s="7">
        <v>12512</v>
      </c>
      <c r="N1541" s="7">
        <v>12.51</v>
      </c>
      <c r="O1541" s="7">
        <v>113000</v>
      </c>
      <c r="P1541" t="str">
        <f>IF(ISNUMBER(SEARCH("IMAZETAPYR",L1541)),"Imazetapyr",IF(ISNUMBER(SEARCH("VITAVAX",L1541)),"Carboxin",IF(ISNUMBER(SEARCH("CARBOXIN",L1541)),"Carboxin",IF(ISNUMBER(SEARCH("CONDAX",L1541)),"Imazetapyr",IF(ISNUMBER(SEARCH("CLETHODIM",L1541)),"Clethodim",IF(ISNUMBER(SEARCH("JACARE",L1541)),"2,4-D Acid",IF(ISNUMBER(SEARCH("LEOPARD",L1541)),"Picloram",IF(ISNUMBER(SEARCH("ZOXYSTROBIN",L1541)),"Azoxystrobin",IF(ISNUMBER(SEARCH("MANCOZEB",L1541)),"Mancozeb",IF(ISNUMBER(SEARCH("AZOXYS",L1541)),"Azoxystrobin",IF(ISNUMBER(SEARCH("FIPRON",L1541)),"Fipronil",IF(ISNUMBER(SEARCH("ACEF",L1541)),"Acephate",IF(ISNUMBER(SEARCH("ACETAMIPRID",L1541)),"Acetamiprid",IF(ISNUMBER(SEARCH("ALUMINIUM PHOSPHIDE",L1541)),"Aluminium Phosphide",IF(ISNUMBER(SEARCH("RANMAN",L1541)),"Cyazofamid",IF(ISNUMBER(SEARCH("BIFENTRINA",L1541)),"Bifenthrin","FIX IT!"))))))))))))))))</f>
        <v>Aluminium Phosphide</v>
      </c>
      <c r="Q1541" t="s">
        <v>3235</v>
      </c>
      <c r="R1541" t="s">
        <v>3216</v>
      </c>
      <c r="S1541">
        <f t="shared" si="88"/>
        <v>9.0313299232736579</v>
      </c>
      <c r="T1541" t="s">
        <v>3207</v>
      </c>
      <c r="U1541" t="s">
        <v>3235</v>
      </c>
      <c r="V1541" t="s">
        <v>3216</v>
      </c>
    </row>
    <row r="1542" spans="1:22" ht="22" customHeight="1" x14ac:dyDescent="0.3">
      <c r="A1542" s="2">
        <v>43115</v>
      </c>
      <c r="B1542" s="16" t="str">
        <f t="shared" si="86"/>
        <v>January, 2018</v>
      </c>
      <c r="C1542" s="16" t="str">
        <f t="shared" si="87"/>
        <v>January, 2018´</v>
      </c>
      <c r="D1542" s="3" t="s">
        <v>107</v>
      </c>
      <c r="E1542" s="11" t="s">
        <v>3319</v>
      </c>
      <c r="F1542" s="3" t="s">
        <v>56</v>
      </c>
      <c r="G1542" s="3" t="s">
        <v>108</v>
      </c>
      <c r="H1542" s="3" t="s">
        <v>133</v>
      </c>
      <c r="I1542" s="3" t="s">
        <v>45</v>
      </c>
      <c r="J1542" s="3" t="s">
        <v>34</v>
      </c>
      <c r="K1542" s="3" t="s">
        <v>1696</v>
      </c>
      <c r="L1542" s="3" t="s">
        <v>1758</v>
      </c>
      <c r="M1542" s="4">
        <v>23090</v>
      </c>
      <c r="N1542" s="4">
        <v>23.09</v>
      </c>
      <c r="O1542" s="4">
        <v>209000</v>
      </c>
      <c r="P1542" t="s">
        <v>3207</v>
      </c>
      <c r="Q1542" t="str">
        <f>VLOOKUP(P1542,T:V,2,FALSE)</f>
        <v>Gastoxin</v>
      </c>
      <c r="R1542" t="str">
        <f>VLOOKUP(Q1542,U:W,2,FALSE)</f>
        <v>General Chemical</v>
      </c>
      <c r="S1542">
        <f t="shared" si="88"/>
        <v>9.0515374621048075</v>
      </c>
      <c r="T1542" t="s">
        <v>3292</v>
      </c>
      <c r="U1542" t="s">
        <v>3269</v>
      </c>
      <c r="V1542" t="s">
        <v>3216</v>
      </c>
    </row>
    <row r="1543" spans="1:22" ht="22" customHeight="1" x14ac:dyDescent="0.3">
      <c r="A1543" s="5">
        <v>43115</v>
      </c>
      <c r="B1543" s="16" t="str">
        <f t="shared" si="86"/>
        <v>January, 2018</v>
      </c>
      <c r="C1543" s="16" t="str">
        <f t="shared" si="87"/>
        <v>January, 2018´</v>
      </c>
      <c r="D1543" s="6" t="s">
        <v>31</v>
      </c>
      <c r="E1543" s="11" t="s">
        <v>3319</v>
      </c>
      <c r="F1543" s="6" t="s">
        <v>56</v>
      </c>
      <c r="G1543" s="6" t="s">
        <v>656</v>
      </c>
      <c r="H1543" s="6" t="s">
        <v>133</v>
      </c>
      <c r="I1543" s="6" t="s">
        <v>45</v>
      </c>
      <c r="J1543" s="6" t="s">
        <v>34</v>
      </c>
      <c r="K1543" s="6" t="s">
        <v>163</v>
      </c>
      <c r="L1543" s="6" t="s">
        <v>1759</v>
      </c>
      <c r="M1543" s="7">
        <v>72480</v>
      </c>
      <c r="N1543" s="7">
        <v>72.48</v>
      </c>
      <c r="O1543" s="7">
        <v>4780000</v>
      </c>
      <c r="P1543" t="s">
        <v>3202</v>
      </c>
      <c r="Q1543" t="s">
        <v>3215</v>
      </c>
      <c r="R1543" t="s">
        <v>3216</v>
      </c>
      <c r="S1543">
        <f t="shared" si="88"/>
        <v>65.949227373068439</v>
      </c>
      <c r="T1543" t="s">
        <v>3292</v>
      </c>
      <c r="U1543" t="s">
        <v>3269</v>
      </c>
      <c r="V1543" t="s">
        <v>3216</v>
      </c>
    </row>
    <row r="1544" spans="1:22" ht="22" customHeight="1" x14ac:dyDescent="0.3">
      <c r="A1544" s="2">
        <v>43115</v>
      </c>
      <c r="B1544" s="16" t="str">
        <f t="shared" si="86"/>
        <v>January, 2018</v>
      </c>
      <c r="C1544" s="16" t="str">
        <f t="shared" si="87"/>
        <v>January, 2018´</v>
      </c>
      <c r="D1544" s="3" t="s">
        <v>31</v>
      </c>
      <c r="E1544" s="11" t="s">
        <v>3319</v>
      </c>
      <c r="F1544" s="3" t="s">
        <v>56</v>
      </c>
      <c r="G1544" s="3" t="s">
        <v>200</v>
      </c>
      <c r="H1544" s="3" t="s">
        <v>133</v>
      </c>
      <c r="I1544" s="3" t="s">
        <v>45</v>
      </c>
      <c r="J1544" s="3" t="s">
        <v>34</v>
      </c>
      <c r="K1544" s="3" t="s">
        <v>145</v>
      </c>
      <c r="L1544" s="3" t="s">
        <v>1760</v>
      </c>
      <c r="M1544" s="4">
        <v>19480</v>
      </c>
      <c r="N1544" s="4">
        <v>19.48</v>
      </c>
      <c r="O1544" s="4">
        <v>230000</v>
      </c>
      <c r="P1544" t="str">
        <f>IF(ISNUMBER(SEARCH("IMAZETAPYR",L1544)),"Imazetapyr",IF(ISNUMBER(SEARCH("VITAVAX",L1544)),"Carboxin",IF(ISNUMBER(SEARCH("CARBOXIN",L1544)),"Carboxin",IF(ISNUMBER(SEARCH("CONDAX",L1544)),"Imazetapyr",IF(ISNUMBER(SEARCH("CLETHODIM",L1544)),"Clethodim",IF(ISNUMBER(SEARCH("JACARE",L1544)),"2,4-D Acid",IF(ISNUMBER(SEARCH("LEOPARD",L1544)),"Picloram",IF(ISNUMBER(SEARCH("ZOXYSTROBIN",L1544)),"Azoxystrobin",IF(ISNUMBER(SEARCH("MANCOZEB",L1544)),"Mancozeb",IF(ISNUMBER(SEARCH("AZOXYS",L1544)),"Azoxystrobin",IF(ISNUMBER(SEARCH("FIPRON",L1544)),"Fipronil",IF(ISNUMBER(SEARCH("ACEF",L1544)),"Acephate",IF(ISNUMBER(SEARCH("ACETAMIPRID",L1544)),"Acetamiprid",IF(ISNUMBER(SEARCH("ALUMINIUM PHOSPHIDE",L1544)),"Aluminium Phosphide",IF(ISNUMBER(SEARCH("RANMAN",L1544)),"Cyazofamid",IF(ISNUMBER(SEARCH("BIFENTRINA",L1544)),"Bifenthrin","FIX IT!"))))))))))))))))</f>
        <v>Acetamiprid</v>
      </c>
      <c r="Q1544" t="s">
        <v>3234</v>
      </c>
      <c r="R1544" t="s">
        <v>3243</v>
      </c>
      <c r="S1544">
        <f t="shared" si="88"/>
        <v>11.806981519507186</v>
      </c>
      <c r="T1544" t="s">
        <v>3211</v>
      </c>
      <c r="U1544" t="s">
        <v>3270</v>
      </c>
      <c r="V1544" t="s">
        <v>3198</v>
      </c>
    </row>
    <row r="1545" spans="1:22" ht="22" customHeight="1" x14ac:dyDescent="0.3">
      <c r="A1545" s="5">
        <v>43114</v>
      </c>
      <c r="B1545" s="16" t="str">
        <f t="shared" si="86"/>
        <v>January, 2018</v>
      </c>
      <c r="C1545" s="16" t="str">
        <f t="shared" si="87"/>
        <v>January, 2018´</v>
      </c>
      <c r="D1545" s="6" t="s">
        <v>31</v>
      </c>
      <c r="E1545" s="11" t="s">
        <v>3319</v>
      </c>
      <c r="F1545" s="6" t="s">
        <v>56</v>
      </c>
      <c r="G1545" s="6" t="s">
        <v>1676</v>
      </c>
      <c r="H1545" s="6" t="s">
        <v>91</v>
      </c>
      <c r="I1545" s="6" t="s">
        <v>45</v>
      </c>
      <c r="J1545" s="6" t="s">
        <v>34</v>
      </c>
      <c r="K1545" s="6" t="s">
        <v>95</v>
      </c>
      <c r="L1545" s="6" t="s">
        <v>1733</v>
      </c>
      <c r="M1545" s="7">
        <v>26200</v>
      </c>
      <c r="N1545" s="7">
        <v>26.2</v>
      </c>
      <c r="O1545" s="7">
        <v>100000</v>
      </c>
      <c r="P1545" t="str">
        <f>IF(ISNUMBER(SEARCH("IMAZETAPYR",L1545)),"Imazetapyr",IF(ISNUMBER(SEARCH("VITAVAX",L1545)),"Carboxin",IF(ISNUMBER(SEARCH("CARBOXIN",L1545)),"Carboxin",IF(ISNUMBER(SEARCH("CONDAX",L1545)),"Imazetapyr",IF(ISNUMBER(SEARCH("CLETHODIM",L1545)),"Clethodim",IF(ISNUMBER(SEARCH("JACARE",L1545)),"2,4-D Acid",IF(ISNUMBER(SEARCH("LEOPARD",L1545)),"Picloram",IF(ISNUMBER(SEARCH("ZOXYSTROBIN",L1545)),"Azoxystrobin",IF(ISNUMBER(SEARCH("MANCOZEB",L1545)),"Mancozeb",IF(ISNUMBER(SEARCH("AZOXYS",L1545)),"Azoxystrobin",IF(ISNUMBER(SEARCH("FIPRON",L1545)),"Fipronil",IF(ISNUMBER(SEARCH("ACEF",L1545)),"Acephate",IF(ISNUMBER(SEARCH("ACETAMIPRID",L1545)),"Acetamiprid",IF(ISNUMBER(SEARCH("ALUMINIUM PHOSPHIDE",L1545)),"Aluminium Phosphide",IF(ISNUMBER(SEARCH("RANMAN",L1545)),"Cyazofamid",IF(ISNUMBER(SEARCH("BIFENTRINA",L1545)),"Bifenthrin","FIX IT!"))))))))))))))))</f>
        <v>Mancozeb</v>
      </c>
      <c r="Q1545" t="s">
        <v>3231</v>
      </c>
      <c r="R1545" t="s">
        <v>3242</v>
      </c>
      <c r="S1545">
        <f t="shared" si="88"/>
        <v>3.8167938931297711</v>
      </c>
      <c r="T1545" t="s">
        <v>3211</v>
      </c>
      <c r="U1545" t="s">
        <v>3270</v>
      </c>
      <c r="V1545" t="s">
        <v>3198</v>
      </c>
    </row>
    <row r="1546" spans="1:22" ht="22" customHeight="1" x14ac:dyDescent="0.3">
      <c r="A1546" s="2">
        <v>43114</v>
      </c>
      <c r="B1546" s="16" t="str">
        <f t="shared" si="86"/>
        <v>January, 2018</v>
      </c>
      <c r="C1546" s="16" t="str">
        <f t="shared" si="87"/>
        <v>January, 2018´</v>
      </c>
      <c r="D1546" s="3" t="s">
        <v>31</v>
      </c>
      <c r="E1546" s="11" t="s">
        <v>3319</v>
      </c>
      <c r="F1546" s="3" t="s">
        <v>56</v>
      </c>
      <c r="G1546" s="3" t="s">
        <v>1676</v>
      </c>
      <c r="H1546" s="3" t="s">
        <v>91</v>
      </c>
      <c r="I1546" s="3" t="s">
        <v>45</v>
      </c>
      <c r="J1546" s="3" t="s">
        <v>34</v>
      </c>
      <c r="K1546" s="3" t="s">
        <v>95</v>
      </c>
      <c r="L1546" s="3" t="s">
        <v>1761</v>
      </c>
      <c r="M1546" s="4">
        <v>78600</v>
      </c>
      <c r="N1546" s="4">
        <v>78.599999999999994</v>
      </c>
      <c r="O1546" s="4">
        <v>301000</v>
      </c>
      <c r="P1546" t="str">
        <f>IF(ISNUMBER(SEARCH("IMAZETAPYR",L1546)),"Imazetapyr",IF(ISNUMBER(SEARCH("VITAVAX",L1546)),"Carboxin",IF(ISNUMBER(SEARCH("CARBOXIN",L1546)),"Carboxin",IF(ISNUMBER(SEARCH("CONDAX",L1546)),"Imazetapyr",IF(ISNUMBER(SEARCH("CLETHODIM",L1546)),"Clethodim",IF(ISNUMBER(SEARCH("JACARE",L1546)),"2,4-D Acid",IF(ISNUMBER(SEARCH("LEOPARD",L1546)),"Picloram",IF(ISNUMBER(SEARCH("ZOXYSTROBIN",L1546)),"Azoxystrobin",IF(ISNUMBER(SEARCH("MANCOZEB",L1546)),"Mancozeb",IF(ISNUMBER(SEARCH("AZOXYS",L1546)),"Azoxystrobin",IF(ISNUMBER(SEARCH("FIPRON",L1546)),"Fipronil",IF(ISNUMBER(SEARCH("ACEF",L1546)),"Acephate",IF(ISNUMBER(SEARCH("ACETAMIPRID",L1546)),"Acetamiprid",IF(ISNUMBER(SEARCH("ALUMINIUM PHOSPHIDE",L1546)),"Aluminium Phosphide",IF(ISNUMBER(SEARCH("RANMAN",L1546)),"Cyazofamid",IF(ISNUMBER(SEARCH("BIFENTRINA",L1546)),"Bifenthrin","FIX IT!"))))))))))))))))</f>
        <v>Mancozeb</v>
      </c>
      <c r="Q1546" t="s">
        <v>3231</v>
      </c>
      <c r="R1546" t="s">
        <v>3242</v>
      </c>
      <c r="S1546">
        <f t="shared" si="88"/>
        <v>3.8295165394402035</v>
      </c>
      <c r="T1546" t="s">
        <v>3211</v>
      </c>
      <c r="U1546" t="s">
        <v>3270</v>
      </c>
      <c r="V1546" t="s">
        <v>3198</v>
      </c>
    </row>
    <row r="1547" spans="1:22" ht="22" customHeight="1" x14ac:dyDescent="0.3">
      <c r="A1547" s="5">
        <v>43114</v>
      </c>
      <c r="B1547" s="16" t="str">
        <f t="shared" si="86"/>
        <v>January, 2018</v>
      </c>
      <c r="C1547" s="16" t="str">
        <f t="shared" si="87"/>
        <v>January, 2018´</v>
      </c>
      <c r="D1547" s="6" t="s">
        <v>31</v>
      </c>
      <c r="E1547" s="11" t="s">
        <v>3319</v>
      </c>
      <c r="F1547" s="6" t="s">
        <v>56</v>
      </c>
      <c r="G1547" s="6" t="s">
        <v>1676</v>
      </c>
      <c r="H1547" s="6" t="s">
        <v>91</v>
      </c>
      <c r="I1547" s="6" t="s">
        <v>45</v>
      </c>
      <c r="J1547" s="6" t="s">
        <v>34</v>
      </c>
      <c r="K1547" s="6" t="s">
        <v>95</v>
      </c>
      <c r="L1547" s="6" t="s">
        <v>1762</v>
      </c>
      <c r="M1547" s="7">
        <v>78600</v>
      </c>
      <c r="N1547" s="7">
        <v>78.599999999999994</v>
      </c>
      <c r="O1547" s="7">
        <v>301000</v>
      </c>
      <c r="P1547" t="str">
        <f>IF(ISNUMBER(SEARCH("IMAZETAPYR",L1547)),"Imazetapyr",IF(ISNUMBER(SEARCH("VITAVAX",L1547)),"Carboxin",IF(ISNUMBER(SEARCH("CARBOXIN",L1547)),"Carboxin",IF(ISNUMBER(SEARCH("CONDAX",L1547)),"Imazetapyr",IF(ISNUMBER(SEARCH("CLETHODIM",L1547)),"Clethodim",IF(ISNUMBER(SEARCH("JACARE",L1547)),"2,4-D Acid",IF(ISNUMBER(SEARCH("LEOPARD",L1547)),"Picloram",IF(ISNUMBER(SEARCH("ZOXYSTROBIN",L1547)),"Azoxystrobin",IF(ISNUMBER(SEARCH("MANCOZEB",L1547)),"Mancozeb",IF(ISNUMBER(SEARCH("AZOXYS",L1547)),"Azoxystrobin",IF(ISNUMBER(SEARCH("FIPRON",L1547)),"Fipronil",IF(ISNUMBER(SEARCH("ACEF",L1547)),"Acephate",IF(ISNUMBER(SEARCH("ACETAMIPRID",L1547)),"Acetamiprid",IF(ISNUMBER(SEARCH("ALUMINIUM PHOSPHIDE",L1547)),"Aluminium Phosphide",IF(ISNUMBER(SEARCH("RANMAN",L1547)),"Cyazofamid",IF(ISNUMBER(SEARCH("BIFENTRINA",L1547)),"Bifenthrin","FIX IT!"))))))))))))))))</f>
        <v>Mancozeb</v>
      </c>
      <c r="Q1547" t="s">
        <v>3231</v>
      </c>
      <c r="R1547" t="s">
        <v>3242</v>
      </c>
      <c r="S1547">
        <f t="shared" si="88"/>
        <v>3.8295165394402035</v>
      </c>
      <c r="T1547" t="s">
        <v>3211</v>
      </c>
      <c r="U1547" t="s">
        <v>3270</v>
      </c>
      <c r="V1547" t="s">
        <v>3198</v>
      </c>
    </row>
    <row r="1548" spans="1:22" ht="22" customHeight="1" x14ac:dyDescent="0.3">
      <c r="A1548" s="2">
        <v>43112</v>
      </c>
      <c r="B1548" s="16" t="str">
        <f t="shared" si="86"/>
        <v>January, 2018</v>
      </c>
      <c r="C1548" s="16" t="str">
        <f t="shared" si="87"/>
        <v>January, 2018´</v>
      </c>
      <c r="D1548" s="3" t="s">
        <v>31</v>
      </c>
      <c r="E1548" s="11" t="s">
        <v>3319</v>
      </c>
      <c r="F1548" s="3" t="s">
        <v>56</v>
      </c>
      <c r="G1548" s="3" t="s">
        <v>244</v>
      </c>
      <c r="H1548" s="3" t="s">
        <v>474</v>
      </c>
      <c r="I1548" s="3" t="s">
        <v>45</v>
      </c>
      <c r="J1548" s="3" t="s">
        <v>34</v>
      </c>
      <c r="K1548" s="3" t="s">
        <v>187</v>
      </c>
      <c r="L1548" s="3" t="s">
        <v>1763</v>
      </c>
      <c r="M1548" s="4">
        <v>48800</v>
      </c>
      <c r="N1548" s="4">
        <v>48.8</v>
      </c>
      <c r="O1548" s="4">
        <v>413000</v>
      </c>
      <c r="P1548" t="str">
        <f>IF(ISNUMBER(SEARCH("GLIFOSATO",L1548)),"Glyphosate",IF(ISNUMBER(SEARCH("TRICLON",L1548)),"Triclopyr",IF(ISNUMBER(SEARCH("ABAMECTIN",L1548)),"Abamectin",IF(ISNUMBER(SEARCH("ANCOSAR",L1548)),"Sodium Hydrogen Methylarsonate",IF(ISNUMBER(SEARCH("PERITO",L1548)),"Acephate","FIX IT!")))))</f>
        <v>Sodium Hydrogen Methylarsonate</v>
      </c>
      <c r="Q1548" t="s">
        <v>3281</v>
      </c>
      <c r="R1548" t="s">
        <v>3198</v>
      </c>
      <c r="S1548">
        <f t="shared" si="88"/>
        <v>8.4631147540983598</v>
      </c>
      <c r="T1548" t="s">
        <v>3206</v>
      </c>
      <c r="U1548" t="s">
        <v>3231</v>
      </c>
      <c r="V1548" t="s">
        <v>3242</v>
      </c>
    </row>
    <row r="1549" spans="1:22" ht="22" customHeight="1" x14ac:dyDescent="0.3">
      <c r="A1549" s="5">
        <v>43112</v>
      </c>
      <c r="B1549" s="16" t="str">
        <f t="shared" si="86"/>
        <v>January, 2018</v>
      </c>
      <c r="C1549" s="16" t="str">
        <f t="shared" si="87"/>
        <v>January, 2018´</v>
      </c>
      <c r="D1549" s="6" t="s">
        <v>31</v>
      </c>
      <c r="E1549" s="11" t="s">
        <v>3319</v>
      </c>
      <c r="F1549" s="6" t="s">
        <v>56</v>
      </c>
      <c r="G1549" s="6" t="s">
        <v>244</v>
      </c>
      <c r="H1549" s="6" t="s">
        <v>474</v>
      </c>
      <c r="I1549" s="6" t="s">
        <v>45</v>
      </c>
      <c r="J1549" s="6" t="s">
        <v>34</v>
      </c>
      <c r="K1549" s="6" t="s">
        <v>187</v>
      </c>
      <c r="L1549" s="6" t="s">
        <v>1764</v>
      </c>
      <c r="M1549" s="7">
        <v>73200</v>
      </c>
      <c r="N1549" s="7">
        <v>73.2</v>
      </c>
      <c r="O1549" s="7">
        <v>620000</v>
      </c>
      <c r="P1549" t="str">
        <f>IF(ISNUMBER(SEARCH("GLIFOSATO",L1549)),"Glyphosate",IF(ISNUMBER(SEARCH("TRICLON",L1549)),"Triclopyr",IF(ISNUMBER(SEARCH("ABAMECTIN",L1549)),"Abamectin",IF(ISNUMBER(SEARCH("ANCOSAR",L1549)),"Sodium Hydrogen Methylarsonate",IF(ISNUMBER(SEARCH("PERITO",L1549)),"Acephate","FIX IT!")))))</f>
        <v>Sodium Hydrogen Methylarsonate</v>
      </c>
      <c r="Q1549" t="s">
        <v>3281</v>
      </c>
      <c r="R1549" t="s">
        <v>3198</v>
      </c>
      <c r="S1549">
        <f t="shared" si="88"/>
        <v>8.4699453551912569</v>
      </c>
      <c r="T1549" t="s">
        <v>3206</v>
      </c>
      <c r="U1549" t="s">
        <v>3231</v>
      </c>
      <c r="V1549" t="s">
        <v>3242</v>
      </c>
    </row>
    <row r="1550" spans="1:22" ht="22" customHeight="1" x14ac:dyDescent="0.3">
      <c r="A1550" s="2">
        <v>43108</v>
      </c>
      <c r="B1550" s="16" t="str">
        <f t="shared" si="86"/>
        <v>January, 2018</v>
      </c>
      <c r="C1550" s="16" t="str">
        <f t="shared" si="87"/>
        <v>January, 2018´</v>
      </c>
      <c r="D1550" s="3" t="s">
        <v>31</v>
      </c>
      <c r="E1550" s="11" t="s">
        <v>3319</v>
      </c>
      <c r="F1550" s="3" t="s">
        <v>56</v>
      </c>
      <c r="G1550" s="3" t="s">
        <v>800</v>
      </c>
      <c r="H1550" s="3" t="s">
        <v>152</v>
      </c>
      <c r="I1550" s="3" t="s">
        <v>45</v>
      </c>
      <c r="J1550" s="3" t="s">
        <v>34</v>
      </c>
      <c r="K1550" s="3" t="s">
        <v>154</v>
      </c>
      <c r="L1550" s="3" t="s">
        <v>1765</v>
      </c>
      <c r="M1550" s="4">
        <v>13660</v>
      </c>
      <c r="N1550" s="4">
        <v>13.66</v>
      </c>
      <c r="O1550" s="4">
        <v>181000</v>
      </c>
      <c r="P1550" t="s">
        <v>3210</v>
      </c>
      <c r="Q1550" t="str">
        <f>VLOOKUP(P1550,T:V,2,FALSE)</f>
        <v>Condax</v>
      </c>
      <c r="R1550" t="str">
        <f>VLOOKUP(Q1550,U:W,2,FALSE)</f>
        <v>Pesticide</v>
      </c>
      <c r="S1550">
        <f t="shared" si="88"/>
        <v>13.250366032210835</v>
      </c>
      <c r="T1550" t="s">
        <v>3250</v>
      </c>
      <c r="U1550" t="s">
        <v>3248</v>
      </c>
      <c r="V1550" t="s">
        <v>3237</v>
      </c>
    </row>
    <row r="1551" spans="1:22" ht="22" customHeight="1" x14ac:dyDescent="0.3">
      <c r="A1551" s="5">
        <v>43108</v>
      </c>
      <c r="B1551" s="16" t="str">
        <f t="shared" si="86"/>
        <v>January, 2018</v>
      </c>
      <c r="C1551" s="16" t="str">
        <f t="shared" si="87"/>
        <v>January, 2018´</v>
      </c>
      <c r="D1551" s="6" t="s">
        <v>31</v>
      </c>
      <c r="E1551" s="11" t="s">
        <v>3319</v>
      </c>
      <c r="F1551" s="6" t="s">
        <v>56</v>
      </c>
      <c r="G1551" s="6" t="s">
        <v>385</v>
      </c>
      <c r="H1551" s="6" t="s">
        <v>122</v>
      </c>
      <c r="I1551" s="6" t="s">
        <v>45</v>
      </c>
      <c r="J1551" s="6" t="s">
        <v>34</v>
      </c>
      <c r="K1551" s="6" t="s">
        <v>207</v>
      </c>
      <c r="L1551" s="6" t="s">
        <v>1767</v>
      </c>
      <c r="M1551" s="7">
        <v>40240</v>
      </c>
      <c r="N1551" s="7">
        <v>40.24</v>
      </c>
      <c r="O1551" s="7">
        <v>151000</v>
      </c>
      <c r="P1551" t="str">
        <f>IF(ISNUMBER(SEARCH("TRICLON",L1549)),"Triclopyr",IF(ISNUMBER(SEARCH("ABAMECTIN",L1549)),"Abamectin",IF(ISNUMBER(SEARCH("PERITO",L1549)),"Acephate",IF(ISNUMBER(SEARCH("GLUFOSINAT",L1549)),"Gluphosinate",IF(ISNUMBER(SEARCH("FIPRONIL",L1549)),"Fipronil",IF(ISNUMBER(SEARCH("ZARTAN",L1549)),"Metsulfuron-methyl",IF(ISNUMBER(SEARCH("DIFLUBENZURON",L1549)),"Diflubenzuron",IF(ISNUMBER(SEARCH("INICIATE",L1549)),"Fipronil",IF(ISNUMBER(SEARCH("STAGE",L1549)),"Clomazone",IF(ISNUMBER(SEARCH("CLOMAZON",L1549)),"Clomazone",IF(ISNUMBER(SEARCH("UNIMARK",L1549)),"Metribuzim",IF(ISNUMBER(SEARCH("ANCOSAR",L1549)),"Sodium hydrogen Methylarsonate","FIX IT!"))))))))))))</f>
        <v>Sodium hydrogen Methylarsonate</v>
      </c>
      <c r="Q1551" t="s">
        <v>3281</v>
      </c>
      <c r="R1551" t="s">
        <v>3198</v>
      </c>
      <c r="S1551">
        <f t="shared" si="88"/>
        <v>3.7524850894632205</v>
      </c>
      <c r="T1551" t="s">
        <v>3222</v>
      </c>
      <c r="U1551" t="s">
        <v>3215</v>
      </c>
      <c r="V1551" t="s">
        <v>3225</v>
      </c>
    </row>
    <row r="1552" spans="1:22" ht="22" customHeight="1" x14ac:dyDescent="0.3">
      <c r="A1552" s="5">
        <v>43107</v>
      </c>
      <c r="B1552" s="16" t="str">
        <f t="shared" si="86"/>
        <v>January, 2018</v>
      </c>
      <c r="C1552" s="16" t="str">
        <f t="shared" si="87"/>
        <v>January, 2018´</v>
      </c>
      <c r="D1552" s="6" t="s">
        <v>31</v>
      </c>
      <c r="E1552" s="11" t="s">
        <v>3319</v>
      </c>
      <c r="F1552" s="6" t="s">
        <v>56</v>
      </c>
      <c r="G1552" s="6" t="s">
        <v>1676</v>
      </c>
      <c r="H1552" s="6" t="s">
        <v>91</v>
      </c>
      <c r="I1552" s="6" t="s">
        <v>45</v>
      </c>
      <c r="J1552" s="6" t="s">
        <v>34</v>
      </c>
      <c r="K1552" s="6" t="s">
        <v>95</v>
      </c>
      <c r="L1552" s="6" t="s">
        <v>1771</v>
      </c>
      <c r="M1552" s="7">
        <v>26200</v>
      </c>
      <c r="N1552" s="7">
        <v>26.2</v>
      </c>
      <c r="O1552" s="7">
        <v>100000</v>
      </c>
      <c r="P1552" t="s">
        <v>3209</v>
      </c>
      <c r="Q1552" t="s">
        <v>3215</v>
      </c>
      <c r="R1552" t="s">
        <v>3198</v>
      </c>
      <c r="S1552">
        <f t="shared" si="88"/>
        <v>3.8167938931297711</v>
      </c>
      <c r="T1552" t="s">
        <v>3226</v>
      </c>
      <c r="U1552" t="s">
        <v>3261</v>
      </c>
      <c r="V1552" t="s">
        <v>3243</v>
      </c>
    </row>
    <row r="1553" spans="1:22" ht="22" customHeight="1" x14ac:dyDescent="0.3">
      <c r="A1553" s="2">
        <v>43107</v>
      </c>
      <c r="B1553" s="16" t="str">
        <f t="shared" si="86"/>
        <v>January, 2018</v>
      </c>
      <c r="C1553" s="16" t="str">
        <f t="shared" si="87"/>
        <v>January, 2018´</v>
      </c>
      <c r="D1553" s="3" t="s">
        <v>31</v>
      </c>
      <c r="E1553" s="11" t="s">
        <v>3319</v>
      </c>
      <c r="F1553" s="3" t="s">
        <v>56</v>
      </c>
      <c r="G1553" s="3" t="s">
        <v>1676</v>
      </c>
      <c r="H1553" s="3" t="s">
        <v>91</v>
      </c>
      <c r="I1553" s="3" t="s">
        <v>45</v>
      </c>
      <c r="J1553" s="3" t="s">
        <v>34</v>
      </c>
      <c r="K1553" s="3" t="s">
        <v>95</v>
      </c>
      <c r="L1553" s="3" t="s">
        <v>1772</v>
      </c>
      <c r="M1553" s="4">
        <v>50400</v>
      </c>
      <c r="N1553" s="4">
        <v>50.4</v>
      </c>
      <c r="O1553" s="4">
        <v>193000</v>
      </c>
      <c r="P1553" t="str">
        <f>IF(ISNUMBER(SEARCH("IMAZETAPYR",L1553)),"Imazetapyr",IF(ISNUMBER(SEARCH("VITAVAX",L1553)),"Carboxin",IF(ISNUMBER(SEARCH("CARBOXIN",L1553)),"Carboxin",IF(ISNUMBER(SEARCH("CONDAX",L1553)),"Imazetapyr",IF(ISNUMBER(SEARCH("CLETHODIM",L1553)),"Clethodim",IF(ISNUMBER(SEARCH("JACARE",L1553)),"2,4-D Acid",IF(ISNUMBER(SEARCH("LEOPARD",L1553)),"Picloram",IF(ISNUMBER(SEARCH("ZOXYSTROBIN",L1553)),"Azoxystrobin",IF(ISNUMBER(SEARCH("MANCOZEB",L1553)),"Mancozeb",IF(ISNUMBER(SEARCH("AZOXYS",L1553)),"Azoxystrobin",IF(ISNUMBER(SEARCH("FIPRON",L1553)),"Fipronil",IF(ISNUMBER(SEARCH("ACEF",L1553)),"Acephate",IF(ISNUMBER(SEARCH("ACETAMIPRID",L1553)),"Acetamiprid",IF(ISNUMBER(SEARCH("ALUMINIUM PHOSPHIDE",L1553)),"Aluminium Phosphide",IF(ISNUMBER(SEARCH("RANMAN",L1553)),"Cyazofamid",IF(ISNUMBER(SEARCH("BIFENTRINA",L1553)),"Bifenthrin","FIX IT!"))))))))))))))))</f>
        <v>Mancozeb</v>
      </c>
      <c r="Q1553" t="s">
        <v>3231</v>
      </c>
      <c r="R1553" t="s">
        <v>3242</v>
      </c>
      <c r="S1553">
        <f t="shared" si="88"/>
        <v>3.8293650793650795</v>
      </c>
      <c r="T1553" t="s">
        <v>3207</v>
      </c>
      <c r="U1553" t="s">
        <v>3235</v>
      </c>
      <c r="V1553" t="s">
        <v>3216</v>
      </c>
    </row>
    <row r="1554" spans="1:22" ht="22" customHeight="1" x14ac:dyDescent="0.3">
      <c r="A1554" s="2">
        <v>43107</v>
      </c>
      <c r="B1554" s="16" t="str">
        <f t="shared" si="86"/>
        <v>January, 2018</v>
      </c>
      <c r="C1554" s="16" t="str">
        <f t="shared" si="87"/>
        <v>January, 2018´</v>
      </c>
      <c r="D1554" s="3" t="s">
        <v>31</v>
      </c>
      <c r="E1554" s="11" t="s">
        <v>3319</v>
      </c>
      <c r="F1554" s="3" t="s">
        <v>56</v>
      </c>
      <c r="G1554" s="3" t="s">
        <v>1774</v>
      </c>
      <c r="H1554" s="3" t="s">
        <v>82</v>
      </c>
      <c r="I1554" s="3" t="s">
        <v>45</v>
      </c>
      <c r="J1554" s="3" t="s">
        <v>34</v>
      </c>
      <c r="K1554" s="3" t="s">
        <v>84</v>
      </c>
      <c r="L1554" s="3" t="s">
        <v>1777</v>
      </c>
      <c r="M1554" s="4">
        <v>28921</v>
      </c>
      <c r="N1554" s="4">
        <v>28.92</v>
      </c>
      <c r="O1554" s="4">
        <v>114000</v>
      </c>
      <c r="P1554" t="str">
        <f>IF(ISNUMBER(SEARCH("BROWSER",L1554)),"Picloran",IF(ISNUMBER(SEARCH("NAVIGATOR",L1554)),"Picloran",IF(ISNUMBER(SEARCH("BIOZYME",L1554)),"Mineral Fertilizer",IF(ISNUMBER(SEARCH("K-FOL",L1554)),"Calcium Citrate",IF(ISNUMBER(SEARCH("FOLTRON",L1554)),"NPK Fertilizer",IF(ISNUMBER(SEARCH("CYHALOTHRI",L1554)),"Cyhalothrin",IF(ISNUMBER(SEARCH("ACEFATO",L1554)),"Acephate",IF(ISNUMBER(SEARCH("ACEPHATE",L1554)),"Acephate",IF(ISNUMBER(SEARCH("MICROTHIOL",L1554)),"Sulfur",IF(ISNUMBER(SEARCH("PROPICONAZOLE",L1554)),"Propiconazole",IF(ISNUMBER(SEARCH("METHOMYL",L1554)),"Methomyl",IF(ISNUMBER(SEARCH("IMIDACLOPRID",L1554)),"Imidacloprid",IF(ISNUMBER(SEARCH("ZONIC",L1554)),"Amicarbazone",IF(ISNUMBER(SEARCH("CRESCENDO",L1554)),"Triclopyr-Butyric",IF(ISNUMBER(SEARCH("IMAZETHAPYR",L1554)),"Imazethapyr",IF(ISNUMBER(SEARCH("TRICLOPYR",L1554)),"Triclopyr",IF(ISNUMBER(SEARCH("ISOPROPYLAMINE",L1554)),"Isopropylamine",IF(ISNUMBER(SEARCH("ABAMECTIM",L1554)),"Abamectin",IF(ISNUMBER(SEARCH("SPERTO",L1554)),"Bifenthrin","FIX IT!")))))))))))))))))))</f>
        <v>Isopropylamine</v>
      </c>
      <c r="Q1554" t="s">
        <v>3269</v>
      </c>
      <c r="R1554" t="s">
        <v>3216</v>
      </c>
      <c r="S1554">
        <f t="shared" si="88"/>
        <v>3.9417724145084887</v>
      </c>
      <c r="T1554" t="s">
        <v>3280</v>
      </c>
      <c r="U1554" t="s">
        <v>3279</v>
      </c>
      <c r="V1554" t="s">
        <v>3216</v>
      </c>
    </row>
    <row r="1555" spans="1:22" ht="22" customHeight="1" x14ac:dyDescent="0.3">
      <c r="A1555" s="5">
        <v>43107</v>
      </c>
      <c r="B1555" s="16" t="str">
        <f t="shared" si="86"/>
        <v>January, 2018</v>
      </c>
      <c r="C1555" s="16" t="str">
        <f t="shared" si="87"/>
        <v>January, 2018´</v>
      </c>
      <c r="D1555" s="6" t="s">
        <v>31</v>
      </c>
      <c r="E1555" s="11" t="s">
        <v>3319</v>
      </c>
      <c r="F1555" s="6" t="s">
        <v>56</v>
      </c>
      <c r="G1555" s="6" t="s">
        <v>1676</v>
      </c>
      <c r="H1555" s="6" t="s">
        <v>91</v>
      </c>
      <c r="I1555" s="6" t="s">
        <v>45</v>
      </c>
      <c r="J1555" s="6" t="s">
        <v>34</v>
      </c>
      <c r="K1555" s="6" t="s">
        <v>95</v>
      </c>
      <c r="L1555" s="6" t="s">
        <v>1778</v>
      </c>
      <c r="M1555" s="7">
        <v>50400</v>
      </c>
      <c r="N1555" s="7">
        <v>50.4</v>
      </c>
      <c r="O1555" s="7">
        <v>193000</v>
      </c>
      <c r="P1555" t="str">
        <f>IF(ISNUMBER(SEARCH("IMAZETAPYR",L1555)),"Imazetapyr",IF(ISNUMBER(SEARCH("VITAVAX",L1555)),"Carboxin",IF(ISNUMBER(SEARCH("CARBOXIN",L1555)),"Carboxin",IF(ISNUMBER(SEARCH("CONDAX",L1555)),"Imazetapyr",IF(ISNUMBER(SEARCH("CLETHODIM",L1555)),"Clethodim",IF(ISNUMBER(SEARCH("JACARE",L1555)),"2,4-D Acid",IF(ISNUMBER(SEARCH("LEOPARD",L1555)),"Picloram",IF(ISNUMBER(SEARCH("ZOXYSTROBIN",L1555)),"Azoxystrobin",IF(ISNUMBER(SEARCH("MANCOZEB",L1555)),"Mancozeb",IF(ISNUMBER(SEARCH("AZOXYS",L1555)),"Azoxystrobin",IF(ISNUMBER(SEARCH("FIPRON",L1555)),"Fipronil",IF(ISNUMBER(SEARCH("ACEF",L1555)),"Acephate",IF(ISNUMBER(SEARCH("ACETAMIPRID",L1555)),"Acetamiprid",IF(ISNUMBER(SEARCH("ALUMINIUM PHOSPHIDE",L1555)),"Aluminium Phosphide",IF(ISNUMBER(SEARCH("RANMAN",L1555)),"Cyazofamid",IF(ISNUMBER(SEARCH("BIFENTRINA",L1555)),"Bifenthrin","FIX IT!"))))))))))))))))</f>
        <v>Mancozeb</v>
      </c>
      <c r="Q1555" t="s">
        <v>3231</v>
      </c>
      <c r="R1555" t="s">
        <v>3242</v>
      </c>
      <c r="S1555">
        <f t="shared" si="88"/>
        <v>3.8293650793650795</v>
      </c>
      <c r="T1555" t="s">
        <v>3273</v>
      </c>
      <c r="U1555" t="s">
        <v>3274</v>
      </c>
      <c r="V1555" t="s">
        <v>3275</v>
      </c>
    </row>
    <row r="1556" spans="1:22" ht="22" customHeight="1" x14ac:dyDescent="0.3">
      <c r="A1556" s="5">
        <v>43107</v>
      </c>
      <c r="B1556" s="16" t="str">
        <f t="shared" si="86"/>
        <v>January, 2018</v>
      </c>
      <c r="C1556" s="16" t="str">
        <f t="shared" si="87"/>
        <v>January, 2018´</v>
      </c>
      <c r="D1556" s="6" t="s">
        <v>31</v>
      </c>
      <c r="E1556" s="11" t="s">
        <v>3319</v>
      </c>
      <c r="F1556" s="6" t="s">
        <v>56</v>
      </c>
      <c r="G1556" s="6" t="s">
        <v>944</v>
      </c>
      <c r="H1556" s="6" t="s">
        <v>1684</v>
      </c>
      <c r="I1556" s="6" t="s">
        <v>45</v>
      </c>
      <c r="J1556" s="6" t="s">
        <v>34</v>
      </c>
      <c r="K1556" s="6" t="s">
        <v>361</v>
      </c>
      <c r="L1556" s="6" t="s">
        <v>1782</v>
      </c>
      <c r="M1556" s="7">
        <v>13200</v>
      </c>
      <c r="N1556" s="7">
        <v>13.2</v>
      </c>
      <c r="O1556" s="7">
        <v>126000</v>
      </c>
      <c r="P1556" t="str">
        <f>IF(ISNUMBER(SEARCH("THIRAM",L1556)),"Thiram",IF(ISNUMBER(SEARCH("TEBUCONAZOLE",L1556)),"Tebuconazole",IF(ISNUMBER(SEARCH("DIMETHYLAMINE",L1556)),"Dimethylamine",IF(ISNUMBER(SEARCH("TRINCA",L1556)),"Cyhalothrin",IF(ISNUMBER(SEARCH("CYHALOT",L1556)),"Cyhalothrin",IF(ISNUMBER(SEARCH("PICLORAM",L1556)),"Picloran",IF(ISNUMBER(SEARCH("PROPARGITE",L1556)),"Propargite",IF(ISNUMBER(SEARCH("OMEGA",L1556)),"Fertilizer",IF(ISNUMBER(SEARCH("ARTYS",L1556)),"Dimethylamine",IF(ISNUMBER(SEARCH("ORTHOCIDE",L1556)),"Captan","FIX IT!"))))))))))</f>
        <v>Tebuconazole</v>
      </c>
      <c r="Q1556" t="s">
        <v>3284</v>
      </c>
      <c r="R1556" t="s">
        <v>3242</v>
      </c>
      <c r="S1556">
        <f t="shared" si="88"/>
        <v>9.545454545454545</v>
      </c>
      <c r="T1556" t="s">
        <v>3273</v>
      </c>
      <c r="U1556" t="s">
        <v>3274</v>
      </c>
      <c r="V1556" t="s">
        <v>3275</v>
      </c>
    </row>
    <row r="1557" spans="1:22" ht="22" customHeight="1" x14ac:dyDescent="0.3">
      <c r="A1557" s="2">
        <v>43107</v>
      </c>
      <c r="B1557" s="16" t="str">
        <f t="shared" si="86"/>
        <v>January, 2018</v>
      </c>
      <c r="C1557" s="16" t="str">
        <f t="shared" si="87"/>
        <v>January, 2018´</v>
      </c>
      <c r="D1557" s="3" t="s">
        <v>31</v>
      </c>
      <c r="E1557" s="11" t="s">
        <v>3319</v>
      </c>
      <c r="F1557" s="3" t="s">
        <v>56</v>
      </c>
      <c r="G1557" s="3" t="s">
        <v>1676</v>
      </c>
      <c r="H1557" s="3" t="s">
        <v>91</v>
      </c>
      <c r="I1557" s="3" t="s">
        <v>45</v>
      </c>
      <c r="J1557" s="3" t="s">
        <v>34</v>
      </c>
      <c r="K1557" s="3" t="s">
        <v>95</v>
      </c>
      <c r="L1557" s="3" t="s">
        <v>1783</v>
      </c>
      <c r="M1557" s="4">
        <v>26200</v>
      </c>
      <c r="N1557" s="4">
        <v>26.2</v>
      </c>
      <c r="O1557" s="4">
        <v>100000</v>
      </c>
      <c r="P1557" t="str">
        <f>IF(ISNUMBER(SEARCH("IMAZETAPYR",L1557)),"Imazetapyr",IF(ISNUMBER(SEARCH("VITAVAX",L1557)),"Carboxin",IF(ISNUMBER(SEARCH("CARBOXIN",L1557)),"Carboxin",IF(ISNUMBER(SEARCH("CONDAX",L1557)),"Imazetapyr",IF(ISNUMBER(SEARCH("CLETHODIM",L1557)),"Clethodim",IF(ISNUMBER(SEARCH("JACARE",L1557)),"2,4-D Acid",IF(ISNUMBER(SEARCH("LEOPARD",L1557)),"Picloram",IF(ISNUMBER(SEARCH("ZOXYSTROBIN",L1557)),"Azoxystrobin",IF(ISNUMBER(SEARCH("MANCOZEB",L1557)),"Mancozeb",IF(ISNUMBER(SEARCH("AZOXYS",L1557)),"Azoxystrobin",IF(ISNUMBER(SEARCH("FIPRON",L1557)),"Fipronil",IF(ISNUMBER(SEARCH("ACEF",L1557)),"Acephate",IF(ISNUMBER(SEARCH("ACETAMIPRID",L1557)),"Acetamiprid",IF(ISNUMBER(SEARCH("ALUMINIUM PHOSPHIDE",L1557)),"Aluminium Phosphide",IF(ISNUMBER(SEARCH("RANMAN",L1557)),"Cyazofamid",IF(ISNUMBER(SEARCH("BIFENTRINA",L1557)),"Bifenthrin","FIX IT!"))))))))))))))))</f>
        <v>Mancozeb</v>
      </c>
      <c r="Q1557" t="s">
        <v>3231</v>
      </c>
      <c r="R1557" t="s">
        <v>3242</v>
      </c>
      <c r="S1557">
        <f t="shared" si="88"/>
        <v>3.8167938931297711</v>
      </c>
      <c r="T1557" t="s">
        <v>3273</v>
      </c>
      <c r="U1557" t="s">
        <v>3274</v>
      </c>
      <c r="V1557" t="s">
        <v>3275</v>
      </c>
    </row>
    <row r="1558" spans="1:22" ht="22" customHeight="1" x14ac:dyDescent="0.3">
      <c r="A1558" s="2">
        <v>43107</v>
      </c>
      <c r="B1558" s="16" t="str">
        <f t="shared" si="86"/>
        <v>January, 2018</v>
      </c>
      <c r="C1558" s="16" t="str">
        <f t="shared" si="87"/>
        <v>January, 2018´</v>
      </c>
      <c r="D1558" s="3" t="s">
        <v>31</v>
      </c>
      <c r="E1558" s="11" t="s">
        <v>3319</v>
      </c>
      <c r="F1558" s="3" t="s">
        <v>56</v>
      </c>
      <c r="G1558" s="3" t="s">
        <v>944</v>
      </c>
      <c r="H1558" s="3" t="s">
        <v>1684</v>
      </c>
      <c r="I1558" s="3" t="s">
        <v>45</v>
      </c>
      <c r="J1558" s="3" t="s">
        <v>34</v>
      </c>
      <c r="K1558" s="3" t="s">
        <v>361</v>
      </c>
      <c r="L1558" s="3" t="s">
        <v>1785</v>
      </c>
      <c r="M1558" s="4">
        <v>13200</v>
      </c>
      <c r="N1558" s="4">
        <v>13.2</v>
      </c>
      <c r="O1558" s="4">
        <v>126000</v>
      </c>
      <c r="P1558" t="str">
        <f>IF(ISNUMBER(SEARCH("THIRAM",L1558)),"Thiram",IF(ISNUMBER(SEARCH("TEBUCONAZOLE",L1558)),"Tebuconazole",IF(ISNUMBER(SEARCH("DIMETHYLAMINE",L1558)),"Dimethylamine",IF(ISNUMBER(SEARCH("TRINCA",L1558)),"Cyhalothrin",IF(ISNUMBER(SEARCH("CYHALOT",L1558)),"Cyhalothrin",IF(ISNUMBER(SEARCH("PICLORAM",L1558)),"Picloran",IF(ISNUMBER(SEARCH("PROPARGITE",L1558)),"Propargite",IF(ISNUMBER(SEARCH("OMEGA",L1558)),"Fertilizer",IF(ISNUMBER(SEARCH("ARTYS",L1558)),"Dimethylamine",IF(ISNUMBER(SEARCH("ORTHOCIDE",L1558)),"Captan","FIX IT!"))))))))))</f>
        <v>Tebuconazole</v>
      </c>
      <c r="Q1558" t="s">
        <v>3284</v>
      </c>
      <c r="R1558" t="s">
        <v>3242</v>
      </c>
      <c r="S1558">
        <f t="shared" si="88"/>
        <v>9.545454545454545</v>
      </c>
      <c r="T1558" t="s">
        <v>3222</v>
      </c>
      <c r="U1558" t="s">
        <v>3215</v>
      </c>
      <c r="V1558" t="s">
        <v>3225</v>
      </c>
    </row>
    <row r="1559" spans="1:22" ht="22" customHeight="1" x14ac:dyDescent="0.3">
      <c r="A1559" s="5">
        <v>43105</v>
      </c>
      <c r="B1559" s="16" t="str">
        <f t="shared" si="86"/>
        <v>January, 2018</v>
      </c>
      <c r="C1559" s="16" t="str">
        <f t="shared" si="87"/>
        <v>January, 2018´</v>
      </c>
      <c r="D1559" s="6" t="s">
        <v>107</v>
      </c>
      <c r="E1559" s="11" t="s">
        <v>3319</v>
      </c>
      <c r="F1559" s="6" t="s">
        <v>56</v>
      </c>
      <c r="G1559" s="6" t="s">
        <v>108</v>
      </c>
      <c r="H1559" s="6" t="s">
        <v>113</v>
      </c>
      <c r="I1559" s="6" t="s">
        <v>45</v>
      </c>
      <c r="J1559" s="6" t="s">
        <v>34</v>
      </c>
      <c r="K1559" s="6" t="s">
        <v>187</v>
      </c>
      <c r="L1559" s="6" t="s">
        <v>1786</v>
      </c>
      <c r="M1559" s="7">
        <v>100900</v>
      </c>
      <c r="N1559" s="7">
        <v>100.9</v>
      </c>
      <c r="O1559" s="7">
        <v>799000</v>
      </c>
      <c r="P1559" t="str">
        <f>IF(ISNUMBER(SEARCH("BIORISK",L1559)),"Fertilizer",IF(ISNUMBER(SEARCH("DIFLUBENZURON",L1559)),"Diflubenzuron",IF(ISNUMBER(SEARCH("K-TIONIC",L1559)),"Fulvic Acids Fertilizers",IF(ISNUMBER(SEARCH("INICIATE",L1559)),"Fipronil",IF(ISNUMBER(SEARCH("FIPRONIL",L1559)),"Fipronil",IF(ISNUMBER(SEARCH("STAGE",L1559)),"Clomazone",IF(ISNUMBER(SEARCH("CLOMAZONE",L1559)),"Clomazone",IF(ISNUMBER(SEARCH("UNIMARK",L1559)),"Metribuzin",IF(ISNUMBER(SEARCH("RIBUZIN",L1559)),"Metribuzin",IF(ISNUMBER(SEARCH("UNITOP",L1559)),"Not Identified","FIX IT!"))))))))))</f>
        <v>Clomazone</v>
      </c>
      <c r="Q1559" t="s">
        <v>3246</v>
      </c>
      <c r="R1559" t="s">
        <v>3198</v>
      </c>
      <c r="S1559">
        <f t="shared" si="88"/>
        <v>7.9187314172447971</v>
      </c>
      <c r="T1559" t="s">
        <v>3206</v>
      </c>
      <c r="U1559" t="s">
        <v>3231</v>
      </c>
      <c r="V1559" t="s">
        <v>3242</v>
      </c>
    </row>
    <row r="1560" spans="1:22" ht="22" customHeight="1" x14ac:dyDescent="0.3">
      <c r="A1560" s="2">
        <v>43105</v>
      </c>
      <c r="B1560" s="16" t="str">
        <f t="shared" si="86"/>
        <v>January, 2018</v>
      </c>
      <c r="C1560" s="16" t="str">
        <f t="shared" si="87"/>
        <v>January, 2018´</v>
      </c>
      <c r="D1560" s="3" t="s">
        <v>31</v>
      </c>
      <c r="E1560" s="11" t="s">
        <v>3319</v>
      </c>
      <c r="F1560" s="3" t="s">
        <v>56</v>
      </c>
      <c r="G1560" s="3" t="s">
        <v>200</v>
      </c>
      <c r="H1560" s="3" t="s">
        <v>133</v>
      </c>
      <c r="I1560" s="3" t="s">
        <v>45</v>
      </c>
      <c r="J1560" s="3" t="s">
        <v>34</v>
      </c>
      <c r="K1560" s="3" t="s">
        <v>145</v>
      </c>
      <c r="L1560" s="3" t="s">
        <v>1787</v>
      </c>
      <c r="M1560" s="4">
        <v>19480</v>
      </c>
      <c r="N1560" s="4">
        <v>19.48</v>
      </c>
      <c r="O1560" s="4">
        <v>230000</v>
      </c>
      <c r="P1560" t="s">
        <v>3205</v>
      </c>
      <c r="Q1560" t="s">
        <v>3238</v>
      </c>
      <c r="R1560" t="s">
        <v>3243</v>
      </c>
      <c r="S1560">
        <f t="shared" si="88"/>
        <v>11.806981519507186</v>
      </c>
      <c r="T1560" t="s">
        <v>3222</v>
      </c>
      <c r="U1560" t="s">
        <v>3215</v>
      </c>
      <c r="V1560" t="s">
        <v>3225</v>
      </c>
    </row>
    <row r="1561" spans="1:22" ht="22" customHeight="1" x14ac:dyDescent="0.3">
      <c r="A1561" s="5">
        <v>43105</v>
      </c>
      <c r="B1561" s="16" t="str">
        <f t="shared" si="86"/>
        <v>January, 2018</v>
      </c>
      <c r="C1561" s="16" t="str">
        <f t="shared" si="87"/>
        <v>January, 2018´</v>
      </c>
      <c r="D1561" s="6" t="s">
        <v>31</v>
      </c>
      <c r="E1561" s="11" t="s">
        <v>3319</v>
      </c>
      <c r="F1561" s="6" t="s">
        <v>56</v>
      </c>
      <c r="G1561" s="6" t="s">
        <v>131</v>
      </c>
      <c r="H1561" s="6" t="s">
        <v>133</v>
      </c>
      <c r="I1561" s="6" t="s">
        <v>45</v>
      </c>
      <c r="J1561" s="6" t="s">
        <v>34</v>
      </c>
      <c r="K1561" s="6" t="s">
        <v>145</v>
      </c>
      <c r="L1561" s="6" t="s">
        <v>1788</v>
      </c>
      <c r="M1561" s="7">
        <v>16200</v>
      </c>
      <c r="N1561" s="7">
        <v>16.2</v>
      </c>
      <c r="O1561" s="7">
        <v>191000</v>
      </c>
      <c r="P1561" t="s">
        <v>3226</v>
      </c>
      <c r="Q1561" t="s">
        <v>3261</v>
      </c>
      <c r="R1561" t="s">
        <v>3243</v>
      </c>
      <c r="S1561">
        <f t="shared" si="88"/>
        <v>11.790123456790123</v>
      </c>
      <c r="T1561" t="s">
        <v>3206</v>
      </c>
      <c r="U1561" t="s">
        <v>3231</v>
      </c>
      <c r="V1561" t="s">
        <v>3242</v>
      </c>
    </row>
    <row r="1562" spans="1:22" ht="22" customHeight="1" x14ac:dyDescent="0.3">
      <c r="A1562" s="2">
        <v>43105</v>
      </c>
      <c r="B1562" s="16" t="str">
        <f t="shared" si="86"/>
        <v>January, 2018</v>
      </c>
      <c r="C1562" s="16" t="str">
        <f t="shared" si="87"/>
        <v>January, 2018´</v>
      </c>
      <c r="D1562" s="3" t="s">
        <v>107</v>
      </c>
      <c r="E1562" s="11" t="s">
        <v>3319</v>
      </c>
      <c r="F1562" s="3" t="s">
        <v>56</v>
      </c>
      <c r="G1562" s="3" t="s">
        <v>108</v>
      </c>
      <c r="H1562" s="3" t="s">
        <v>133</v>
      </c>
      <c r="I1562" s="3" t="s">
        <v>45</v>
      </c>
      <c r="J1562" s="3" t="s">
        <v>34</v>
      </c>
      <c r="K1562" s="3" t="s">
        <v>145</v>
      </c>
      <c r="L1562" s="3" t="s">
        <v>1789</v>
      </c>
      <c r="M1562" s="4">
        <v>19480</v>
      </c>
      <c r="N1562" s="4">
        <v>19.48</v>
      </c>
      <c r="O1562" s="4">
        <v>230000</v>
      </c>
      <c r="P1562" t="str">
        <f>IF(ISNUMBER(SEARCH("BROWSER",L1562)),"Picloran",IF(ISNUMBER(SEARCH("NAVIGATOR",L1562)),"Picloran",IF(ISNUMBER(SEARCH("BIOZYME",L1562)),"Mineral Fertilizer",IF(ISNUMBER(SEARCH("K-FOL",L1562)),"Calcium Citrate",IF(ISNUMBER(SEARCH("FOLTRON",L1562)),"NPK Fertilizer",IF(ISNUMBER(SEARCH("CYHALOTHRI",L1562)),"Cyhalothrin",IF(ISNUMBER(SEARCH("ACEFATO",L1562)),"Acephate",IF(ISNUMBER(SEARCH("ACEPHATE",L1562)),"Acephate",IF(ISNUMBER(SEARCH("MICROTHIOL",L1562)),"Sulfur",IF(ISNUMBER(SEARCH("PROPICONAZOLE",L1562)),"Propiconazole",IF(ISNUMBER(SEARCH("METHOMYL",L1562)),"Methomyl",IF(ISNUMBER(SEARCH("IMIDACLOPRID",L1562)),"Imidacloprid",IF(ISNUMBER(SEARCH("ZONIC",L1562)),"Amicarbazone",IF(ISNUMBER(SEARCH("CRESCENDO",L1562)),"Triclopyr-Butyric",IF(ISNUMBER(SEARCH("IMAZETHAPYR",L1562)),"Imazethapyr",IF(ISNUMBER(SEARCH("TRICLOPYR",L1562)),"Triclopyr",IF(ISNUMBER(SEARCH("ISOPROPYLAMINE",L1562)),"Isopropylamine",IF(ISNUMBER(SEARCH("ABAMECTIM",L1562)),"Abamectin",IF(ISNUMBER(SEARCH("SPERTO",L1562)),"Bifenthrin","FIX IT!")))))))))))))))))))</f>
        <v>Bifenthrin</v>
      </c>
      <c r="Q1562" t="s">
        <v>3238</v>
      </c>
      <c r="R1562" t="s">
        <v>3243</v>
      </c>
      <c r="S1562">
        <f t="shared" si="88"/>
        <v>11.806981519507186</v>
      </c>
      <c r="T1562" t="s">
        <v>3207</v>
      </c>
      <c r="U1562" t="s">
        <v>3235</v>
      </c>
      <c r="V1562" t="s">
        <v>3216</v>
      </c>
    </row>
    <row r="1563" spans="1:22" ht="22" customHeight="1" x14ac:dyDescent="0.3">
      <c r="A1563" s="5">
        <v>43105</v>
      </c>
      <c r="B1563" s="16" t="str">
        <f t="shared" si="86"/>
        <v>January, 2018</v>
      </c>
      <c r="C1563" s="16" t="str">
        <f t="shared" si="87"/>
        <v>January, 2018´</v>
      </c>
      <c r="D1563" s="6" t="s">
        <v>107</v>
      </c>
      <c r="E1563" s="11" t="s">
        <v>3319</v>
      </c>
      <c r="F1563" s="6" t="s">
        <v>56</v>
      </c>
      <c r="G1563" s="6" t="s">
        <v>108</v>
      </c>
      <c r="H1563" s="6" t="s">
        <v>133</v>
      </c>
      <c r="I1563" s="6" t="s">
        <v>45</v>
      </c>
      <c r="J1563" s="6" t="s">
        <v>34</v>
      </c>
      <c r="K1563" s="6" t="s">
        <v>1696</v>
      </c>
      <c r="L1563" s="6" t="s">
        <v>1790</v>
      </c>
      <c r="M1563" s="7">
        <v>11520</v>
      </c>
      <c r="N1563" s="7">
        <v>11.52</v>
      </c>
      <c r="O1563" s="7">
        <v>104000</v>
      </c>
      <c r="P1563" t="s">
        <v>3207</v>
      </c>
      <c r="Q1563" t="str">
        <f>VLOOKUP(P1563,T:V,2,FALSE)</f>
        <v>Gastoxin</v>
      </c>
      <c r="R1563" t="str">
        <f>VLOOKUP(Q1563,U:W,2,FALSE)</f>
        <v>General Chemical</v>
      </c>
      <c r="S1563">
        <f t="shared" si="88"/>
        <v>9.0277777777777786</v>
      </c>
      <c r="T1563" t="s">
        <v>3200</v>
      </c>
      <c r="U1563" t="s">
        <v>3234</v>
      </c>
      <c r="V1563" t="s">
        <v>3225</v>
      </c>
    </row>
    <row r="1564" spans="1:22" ht="22" customHeight="1" x14ac:dyDescent="0.3">
      <c r="A1564" s="2">
        <v>43105</v>
      </c>
      <c r="B1564" s="16" t="str">
        <f t="shared" si="86"/>
        <v>January, 2018</v>
      </c>
      <c r="C1564" s="16" t="str">
        <f t="shared" si="87"/>
        <v>January, 2018´</v>
      </c>
      <c r="D1564" s="3" t="s">
        <v>31</v>
      </c>
      <c r="E1564" s="11" t="s">
        <v>3319</v>
      </c>
      <c r="F1564" s="3" t="s">
        <v>56</v>
      </c>
      <c r="G1564" s="3" t="s">
        <v>131</v>
      </c>
      <c r="H1564" s="3" t="s">
        <v>133</v>
      </c>
      <c r="I1564" s="3" t="s">
        <v>45</v>
      </c>
      <c r="J1564" s="3" t="s">
        <v>34</v>
      </c>
      <c r="K1564" s="3" t="s">
        <v>145</v>
      </c>
      <c r="L1564" s="3" t="s">
        <v>1791</v>
      </c>
      <c r="M1564" s="4">
        <v>76960</v>
      </c>
      <c r="N1564" s="4">
        <v>76.959999999999994</v>
      </c>
      <c r="O1564" s="4">
        <v>908000</v>
      </c>
      <c r="P1564" t="str">
        <f>IF(ISNUMBER(SEARCH("BROWSER",L1564)),"Picloran",IF(ISNUMBER(SEARCH("NAVIGATOR",L1564)),"Picloran",IF(ISNUMBER(SEARCH("BIOZYME",L1564)),"Mineral Fertilizer",IF(ISNUMBER(SEARCH("K-FOL",L1564)),"Calcium Citrate",IF(ISNUMBER(SEARCH("FOLTRON",L1564)),"NPK Fertilizer",IF(ISNUMBER(SEARCH("CYHALOTHRI",L1564)),"Cyhalothrin",IF(ISNUMBER(SEARCH("ACEFATO",L1564)),"Acephate",IF(ISNUMBER(SEARCH("ACEPHATE",L1564)),"Acephate",IF(ISNUMBER(SEARCH("MICROTHIOL",L1564)),"Sulfur",IF(ISNUMBER(SEARCH("PROPICONAZOLE",L1564)),"Propiconazole",IF(ISNUMBER(SEARCH("METHOMYL",L1564)),"Methomyl",IF(ISNUMBER(SEARCH("IMIDACLOPRID",L1564)),"Imidacloprid",IF(ISNUMBER(SEARCH("ZONIC",L1564)),"Amicarbazone",IF(ISNUMBER(SEARCH("CRESCENDO",L1564)),"Triclopyr-Butyric",IF(ISNUMBER(SEARCH("IMAZETHAPYR",L1564)),"Imazethapyr",IF(ISNUMBER(SEARCH("TRICLOPYR",L1564)),"Triclopyr",IF(ISNUMBER(SEARCH("ISOPROPYLAMINE",L1564)),"Isopropylamine",IF(ISNUMBER(SEARCH("ABAMECTIM",L1564)),"Abamectin",IF(ISNUMBER(SEARCH("SPERTO",L1564)),"Bifenthrin","FIX IT!")))))))))))))))))))</f>
        <v>Imidacloprid</v>
      </c>
      <c r="Q1564" t="s">
        <v>3268</v>
      </c>
      <c r="R1564" t="s">
        <v>3243</v>
      </c>
      <c r="S1564">
        <f t="shared" si="88"/>
        <v>11.798336798336798</v>
      </c>
      <c r="T1564" t="s">
        <v>3226</v>
      </c>
      <c r="U1564" t="s">
        <v>3261</v>
      </c>
      <c r="V1564" t="s">
        <v>3243</v>
      </c>
    </row>
    <row r="1565" spans="1:22" ht="22" customHeight="1" x14ac:dyDescent="0.3">
      <c r="A1565" s="5">
        <v>43105</v>
      </c>
      <c r="B1565" s="16" t="str">
        <f t="shared" si="86"/>
        <v>January, 2018</v>
      </c>
      <c r="C1565" s="16" t="str">
        <f t="shared" si="87"/>
        <v>January, 2018´</v>
      </c>
      <c r="D1565" s="6" t="s">
        <v>31</v>
      </c>
      <c r="E1565" s="11" t="s">
        <v>3319</v>
      </c>
      <c r="F1565" s="6" t="s">
        <v>56</v>
      </c>
      <c r="G1565" s="6" t="s">
        <v>131</v>
      </c>
      <c r="H1565" s="6" t="s">
        <v>133</v>
      </c>
      <c r="I1565" s="6" t="s">
        <v>45</v>
      </c>
      <c r="J1565" s="6" t="s">
        <v>34</v>
      </c>
      <c r="K1565" s="6" t="s">
        <v>145</v>
      </c>
      <c r="L1565" s="6" t="s">
        <v>1792</v>
      </c>
      <c r="M1565" s="7">
        <v>17400</v>
      </c>
      <c r="N1565" s="7">
        <v>17.399999999999999</v>
      </c>
      <c r="O1565" s="7">
        <v>205000</v>
      </c>
      <c r="P1565" t="str">
        <f>IF(ISNUMBER(SEARCH("IMAZETAPYR",L1565)),"Imazetapyr",IF(ISNUMBER(SEARCH("VITAVAX",L1565)),"Carboxin",IF(ISNUMBER(SEARCH("CARBOXIN",L1565)),"Carboxin",IF(ISNUMBER(SEARCH("CONDAX",L1565)),"Imazetapyr",IF(ISNUMBER(SEARCH("CLETHODIM",L1565)),"Clethodim",IF(ISNUMBER(SEARCH("JACARE",L1565)),"2,4-D Acid",IF(ISNUMBER(SEARCH("LEOPARD",L1565)),"Picloram",IF(ISNUMBER(SEARCH("ZOXYSTROBIN",L1565)),"Azoxystrobin",IF(ISNUMBER(SEARCH("MANCOZEB",L1565)),"Mancozeb",IF(ISNUMBER(SEARCH("AZOXYS",L1565)),"Azoxystrobin",IF(ISNUMBER(SEARCH("FIPRON",L1565)),"Fipronil",IF(ISNUMBER(SEARCH("ACEF",L1565)),"Acephate",IF(ISNUMBER(SEARCH("ACETAMIPRID",L1565)),"Acetamiprid",IF(ISNUMBER(SEARCH("ALUMINIUM PHOSPHIDE",L1565)),"Aluminium Phosphide",IF(ISNUMBER(SEARCH("RANMAN",L1565)),"Cyazofamid",IF(ISNUMBER(SEARCH("BIFENTRINA",L1565)),"Bifenthrin","FIX IT!"))))))))))))))))</f>
        <v>Acetamiprid</v>
      </c>
      <c r="Q1565" t="s">
        <v>3234</v>
      </c>
      <c r="R1565" t="s">
        <v>3243</v>
      </c>
      <c r="S1565">
        <f t="shared" si="88"/>
        <v>11.781609195402298</v>
      </c>
      <c r="T1565" t="s">
        <v>3205</v>
      </c>
      <c r="U1565" t="s">
        <v>3238</v>
      </c>
      <c r="V1565" t="s">
        <v>3225</v>
      </c>
    </row>
    <row r="1566" spans="1:22" ht="22" customHeight="1" x14ac:dyDescent="0.3">
      <c r="A1566" s="2">
        <v>43100</v>
      </c>
      <c r="B1566" s="16" t="str">
        <f t="shared" si="86"/>
        <v>December, 2017</v>
      </c>
      <c r="C1566" s="16" t="str">
        <f t="shared" si="87"/>
        <v>December, 2017´</v>
      </c>
      <c r="D1566" s="3" t="s">
        <v>31</v>
      </c>
      <c r="E1566" s="11" t="s">
        <v>3318</v>
      </c>
      <c r="F1566" s="3" t="s">
        <v>56</v>
      </c>
      <c r="G1566" s="3" t="s">
        <v>1676</v>
      </c>
      <c r="H1566" s="3" t="s">
        <v>91</v>
      </c>
      <c r="I1566" s="3" t="s">
        <v>45</v>
      </c>
      <c r="J1566" s="3" t="s">
        <v>34</v>
      </c>
      <c r="K1566" s="3" t="s">
        <v>95</v>
      </c>
      <c r="L1566" s="3" t="s">
        <v>1681</v>
      </c>
      <c r="M1566" s="4">
        <v>78600</v>
      </c>
      <c r="N1566" s="4">
        <v>78.599999999999994</v>
      </c>
      <c r="O1566" s="4">
        <v>350000</v>
      </c>
      <c r="P1566" t="str">
        <f>IF(ISNUMBER(SEARCH("IMAZETAPYR",L1566)),"Imazetapyr",IF(ISNUMBER(SEARCH("VITAVAX",L1566)),"Carboxin",IF(ISNUMBER(SEARCH("CARBOXIN",L1566)),"Carboxin",IF(ISNUMBER(SEARCH("CONDAX",L1566)),"Imazetapyr",IF(ISNUMBER(SEARCH("CLETHODIM",L1566)),"Clethodim",IF(ISNUMBER(SEARCH("JACARE",L1566)),"2,4-D Acid",IF(ISNUMBER(SEARCH("LEOPARD",L1566)),"Picloram",IF(ISNUMBER(SEARCH("ZOXYSTROBIN",L1566)),"Azoxystrobin",IF(ISNUMBER(SEARCH("MANCOZEB",L1566)),"Mancozeb",IF(ISNUMBER(SEARCH("AZOXYS",L1566)),"Azoxystrobin",IF(ISNUMBER(SEARCH("FIPRON",L1566)),"Fipronil",IF(ISNUMBER(SEARCH("ACEF",L1566)),"Acephate",IF(ISNUMBER(SEARCH("ACETAMIPRID",L1566)),"Acetamiprid",IF(ISNUMBER(SEARCH("ALUMINIUM PHOSPHIDE",L1566)),"Aluminium Phosphide",IF(ISNUMBER(SEARCH("RANMAN",L1566)),"Cyazofamid",IF(ISNUMBER(SEARCH("BIFENTRINA",L1566)),"Bifenthrin","FIX IT!"))))))))))))))))</f>
        <v>Mancozeb</v>
      </c>
      <c r="Q1566" t="s">
        <v>3231</v>
      </c>
      <c r="R1566" t="s">
        <v>3242</v>
      </c>
      <c r="S1566">
        <f t="shared" si="88"/>
        <v>4.4529262086513999</v>
      </c>
      <c r="T1566" t="s">
        <v>3207</v>
      </c>
      <c r="U1566" t="s">
        <v>3235</v>
      </c>
      <c r="V1566" t="s">
        <v>3216</v>
      </c>
    </row>
    <row r="1567" spans="1:22" ht="22" customHeight="1" x14ac:dyDescent="0.3">
      <c r="A1567" s="5">
        <v>43100</v>
      </c>
      <c r="B1567" s="16" t="str">
        <f t="shared" si="86"/>
        <v>December, 2017</v>
      </c>
      <c r="C1567" s="16" t="str">
        <f t="shared" si="87"/>
        <v>December, 2017´</v>
      </c>
      <c r="D1567" s="6" t="s">
        <v>31</v>
      </c>
      <c r="E1567" s="11" t="s">
        <v>3318</v>
      </c>
      <c r="F1567" s="6" t="s">
        <v>56</v>
      </c>
      <c r="G1567" s="6" t="s">
        <v>1676</v>
      </c>
      <c r="H1567" s="6" t="s">
        <v>91</v>
      </c>
      <c r="I1567" s="6" t="s">
        <v>45</v>
      </c>
      <c r="J1567" s="6" t="s">
        <v>34</v>
      </c>
      <c r="K1567" s="6" t="s">
        <v>95</v>
      </c>
      <c r="L1567" s="6" t="s">
        <v>1793</v>
      </c>
      <c r="M1567" s="7">
        <v>78600</v>
      </c>
      <c r="N1567" s="7">
        <v>78.599999999999994</v>
      </c>
      <c r="O1567" s="7">
        <v>350000</v>
      </c>
      <c r="P1567" t="str">
        <f>IF(ISNUMBER(SEARCH("2, 4 D",L1567)),"2,4-D Acid",IF(ISNUMBER(SEARCH("2,4 D",L1567)),"2,4-D Acid",IF(ISNUMBER(SEARCH("UNIZEB",L1567)),"Mancozeb",IF(ISNUMBER(SEARCH("PROPANIL",L1567)),"Propanyl","FIX IT!"))))</f>
        <v>Mancozeb</v>
      </c>
      <c r="Q1567" t="s">
        <v>3231</v>
      </c>
      <c r="R1567" t="s">
        <v>3242</v>
      </c>
      <c r="S1567">
        <f t="shared" si="88"/>
        <v>4.4529262086513999</v>
      </c>
      <c r="T1567" t="s">
        <v>3205</v>
      </c>
      <c r="U1567" t="s">
        <v>3238</v>
      </c>
      <c r="V1567" t="s">
        <v>3225</v>
      </c>
    </row>
    <row r="1568" spans="1:22" ht="22" customHeight="1" x14ac:dyDescent="0.3">
      <c r="A1568" s="2">
        <v>43100</v>
      </c>
      <c r="B1568" s="16" t="str">
        <f t="shared" si="86"/>
        <v>December, 2017</v>
      </c>
      <c r="C1568" s="16" t="str">
        <f t="shared" si="87"/>
        <v>December, 2017´</v>
      </c>
      <c r="D1568" s="3" t="s">
        <v>31</v>
      </c>
      <c r="E1568" s="11" t="s">
        <v>3318</v>
      </c>
      <c r="F1568" s="3" t="s">
        <v>56</v>
      </c>
      <c r="G1568" s="3" t="s">
        <v>1676</v>
      </c>
      <c r="H1568" s="3" t="s">
        <v>91</v>
      </c>
      <c r="I1568" s="3" t="s">
        <v>45</v>
      </c>
      <c r="J1568" s="3" t="s">
        <v>34</v>
      </c>
      <c r="K1568" s="3" t="s">
        <v>95</v>
      </c>
      <c r="L1568" s="3" t="s">
        <v>1794</v>
      </c>
      <c r="M1568" s="4">
        <v>78600</v>
      </c>
      <c r="N1568" s="4">
        <v>78.599999999999994</v>
      </c>
      <c r="O1568" s="4">
        <v>350000</v>
      </c>
      <c r="P1568" t="str">
        <f>IF(ISNUMBER(SEARCH("IMAZETAPYR",L1568)),"Imazetapyr",IF(ISNUMBER(SEARCH("VITAVAX",L1568)),"Carboxin",IF(ISNUMBER(SEARCH("CARBOXIN",L1568)),"Carboxin",IF(ISNUMBER(SEARCH("CONDAX",L1568)),"Imazetapyr",IF(ISNUMBER(SEARCH("CLETHODIM",L1568)),"Clethodim",IF(ISNUMBER(SEARCH("JACARE",L1568)),"2,4-D Acid",IF(ISNUMBER(SEARCH("LEOPARD",L1568)),"Picloram",IF(ISNUMBER(SEARCH("ZOXYSTROBIN",L1568)),"Azoxystrobin",IF(ISNUMBER(SEARCH("MANCOZEB",L1568)),"Mancozeb",IF(ISNUMBER(SEARCH("AZOXYS",L1568)),"Azoxystrobin",IF(ISNUMBER(SEARCH("FIPRON",L1568)),"Fipronil",IF(ISNUMBER(SEARCH("ACEF",L1568)),"Acephate",IF(ISNUMBER(SEARCH("ACETAMIPRID",L1568)),"Acetamiprid",IF(ISNUMBER(SEARCH("ALUMINIUM PHOSPHIDE",L1568)),"Aluminium Phosphide",IF(ISNUMBER(SEARCH("RANMAN",L1568)),"Cyazofamid",IF(ISNUMBER(SEARCH("BIFENTRINA",L1568)),"Bifenthrin","FIX IT!"))))))))))))))))</f>
        <v>Mancozeb</v>
      </c>
      <c r="Q1568" t="s">
        <v>3231</v>
      </c>
      <c r="R1568" t="s">
        <v>3242</v>
      </c>
      <c r="S1568">
        <f t="shared" si="88"/>
        <v>4.4529262086513999</v>
      </c>
      <c r="T1568" t="s">
        <v>3200</v>
      </c>
      <c r="U1568" t="s">
        <v>3234</v>
      </c>
      <c r="V1568" t="s">
        <v>3225</v>
      </c>
    </row>
    <row r="1569" spans="1:22" ht="22" customHeight="1" x14ac:dyDescent="0.3">
      <c r="A1569" s="5">
        <v>43100</v>
      </c>
      <c r="B1569" s="16" t="str">
        <f t="shared" si="86"/>
        <v>December, 2017</v>
      </c>
      <c r="C1569" s="16" t="str">
        <f t="shared" si="87"/>
        <v>December, 2017´</v>
      </c>
      <c r="D1569" s="6" t="s">
        <v>31</v>
      </c>
      <c r="E1569" s="11" t="s">
        <v>3318</v>
      </c>
      <c r="F1569" s="6" t="s">
        <v>56</v>
      </c>
      <c r="G1569" s="6" t="s">
        <v>200</v>
      </c>
      <c r="H1569" s="6" t="s">
        <v>133</v>
      </c>
      <c r="I1569" s="6" t="s">
        <v>45</v>
      </c>
      <c r="J1569" s="6" t="s">
        <v>34</v>
      </c>
      <c r="K1569" s="6" t="s">
        <v>145</v>
      </c>
      <c r="L1569" s="6" t="s">
        <v>1795</v>
      </c>
      <c r="M1569" s="7">
        <v>19480</v>
      </c>
      <c r="N1569" s="7">
        <v>19.48</v>
      </c>
      <c r="O1569" s="7">
        <v>221000</v>
      </c>
      <c r="P1569" t="str">
        <f>IF(ISNUMBER(SEARCH("BROWSER",L1569)),"Picloran",IF(ISNUMBER(SEARCH("NAVIGATOR",L1569)),"Picloran",IF(ISNUMBER(SEARCH("BIOZYME",L1569)),"Mineral Fertilizer",IF(ISNUMBER(SEARCH("K-FOL",L1569)),"Calcium Citrate",IF(ISNUMBER(SEARCH("FOLTRON",L1569)),"NPK Fertilizer",IF(ISNUMBER(SEARCH("CYHALOTHRI",L1569)),"Cyhalothrin",IF(ISNUMBER(SEARCH("ACEFATO",L1569)),"Acephate",IF(ISNUMBER(SEARCH("ACEPHATE",L1569)),"Acephate",IF(ISNUMBER(SEARCH("MICROTHIOL",L1569)),"Sulfur",IF(ISNUMBER(SEARCH("PROPICONAZOLE",L1569)),"Propiconazole",IF(ISNUMBER(SEARCH("METHOMYL",L1569)),"Methomyl",IF(ISNUMBER(SEARCH("IMIDACLOPRID",L1569)),"Imidacloprid",IF(ISNUMBER(SEARCH("ZONIC",L1569)),"Amicarbazone",IF(ISNUMBER(SEARCH("CRESCENDO",L1569)),"Triclopyr-Butyric",IF(ISNUMBER(SEARCH("IMAZETHAPYR",L1569)),"Imazethapyr",IF(ISNUMBER(SEARCH("TRICLOPYR",L1569)),"Triclopyr",IF(ISNUMBER(SEARCH("ISOPROPYLAMINE",L1569)),"Isopropylamine",IF(ISNUMBER(SEARCH("ABAMECTIM",L1569)),"Abamectin",IF(ISNUMBER(SEARCH("SPERTO",L1569)),"Bifenthrin","FIX IT!")))))))))))))))))))</f>
        <v>Bifenthrin</v>
      </c>
      <c r="Q1569" t="s">
        <v>3238</v>
      </c>
      <c r="R1569" t="s">
        <v>3243</v>
      </c>
      <c r="S1569">
        <f t="shared" si="88"/>
        <v>11.344969199178644</v>
      </c>
      <c r="T1569" t="s">
        <v>3207</v>
      </c>
      <c r="U1569" t="s">
        <v>3235</v>
      </c>
      <c r="V1569" t="s">
        <v>3216</v>
      </c>
    </row>
    <row r="1570" spans="1:22" ht="22" customHeight="1" x14ac:dyDescent="0.3">
      <c r="A1570" s="2">
        <v>43100</v>
      </c>
      <c r="B1570" s="16" t="str">
        <f t="shared" si="86"/>
        <v>December, 2017</v>
      </c>
      <c r="C1570" s="16" t="str">
        <f t="shared" si="87"/>
        <v>December, 2017´</v>
      </c>
      <c r="D1570" s="3" t="s">
        <v>31</v>
      </c>
      <c r="E1570" s="11" t="s">
        <v>3318</v>
      </c>
      <c r="F1570" s="3" t="s">
        <v>56</v>
      </c>
      <c r="G1570" s="3" t="s">
        <v>1676</v>
      </c>
      <c r="H1570" s="3" t="s">
        <v>91</v>
      </c>
      <c r="I1570" s="3" t="s">
        <v>45</v>
      </c>
      <c r="J1570" s="3" t="s">
        <v>34</v>
      </c>
      <c r="K1570" s="3" t="s">
        <v>95</v>
      </c>
      <c r="L1570" s="3" t="s">
        <v>1681</v>
      </c>
      <c r="M1570" s="4">
        <v>78600</v>
      </c>
      <c r="N1570" s="4">
        <v>78.599999999999994</v>
      </c>
      <c r="O1570" s="4">
        <v>350000</v>
      </c>
      <c r="P1570" t="str">
        <f>IF(ISNUMBER(SEARCH("IMAZETAPYR",L1570)),"Imazetapyr",IF(ISNUMBER(SEARCH("VITAVAX",L1570)),"Carboxin",IF(ISNUMBER(SEARCH("CARBOXIN",L1570)),"Carboxin",IF(ISNUMBER(SEARCH("CONDAX",L1570)),"Imazetapyr",IF(ISNUMBER(SEARCH("CLETHODIM",L1570)),"Clethodim",IF(ISNUMBER(SEARCH("JACARE",L1570)),"2,4-D Acid",IF(ISNUMBER(SEARCH("LEOPARD",L1570)),"Picloram",IF(ISNUMBER(SEARCH("ZOXYSTROBIN",L1570)),"Azoxystrobin",IF(ISNUMBER(SEARCH("MANCOZEB",L1570)),"Mancozeb",IF(ISNUMBER(SEARCH("AZOXYS",L1570)),"Azoxystrobin",IF(ISNUMBER(SEARCH("FIPRON",L1570)),"Fipronil",IF(ISNUMBER(SEARCH("ACEF",L1570)),"Acephate",IF(ISNUMBER(SEARCH("ACETAMIPRID",L1570)),"Acetamiprid",IF(ISNUMBER(SEARCH("ALUMINIUM PHOSPHIDE",L1570)),"Aluminium Phosphide",IF(ISNUMBER(SEARCH("RANMAN",L1570)),"Cyazofamid",IF(ISNUMBER(SEARCH("BIFENTRINA",L1570)),"Bifenthrin","FIX IT!"))))))))))))))))</f>
        <v>Mancozeb</v>
      </c>
      <c r="Q1570" t="s">
        <v>3231</v>
      </c>
      <c r="R1570" t="s">
        <v>3242</v>
      </c>
      <c r="S1570">
        <f t="shared" si="88"/>
        <v>4.4529262086513999</v>
      </c>
      <c r="T1570" t="s">
        <v>3205</v>
      </c>
      <c r="U1570" t="s">
        <v>3238</v>
      </c>
      <c r="V1570" t="s">
        <v>3225</v>
      </c>
    </row>
    <row r="1571" spans="1:22" ht="22" customHeight="1" x14ac:dyDescent="0.3">
      <c r="A1571" s="5">
        <v>43100</v>
      </c>
      <c r="B1571" s="16" t="str">
        <f t="shared" si="86"/>
        <v>December, 2017</v>
      </c>
      <c r="C1571" s="16" t="str">
        <f t="shared" si="87"/>
        <v>December, 2017´</v>
      </c>
      <c r="D1571" s="6" t="s">
        <v>107</v>
      </c>
      <c r="E1571" s="11" t="s">
        <v>3318</v>
      </c>
      <c r="F1571" s="6" t="s">
        <v>56</v>
      </c>
      <c r="G1571" s="6" t="s">
        <v>108</v>
      </c>
      <c r="H1571" s="6" t="s">
        <v>133</v>
      </c>
      <c r="I1571" s="6" t="s">
        <v>45</v>
      </c>
      <c r="J1571" s="6" t="s">
        <v>34</v>
      </c>
      <c r="K1571" s="6" t="s">
        <v>145</v>
      </c>
      <c r="L1571" s="6" t="s">
        <v>1796</v>
      </c>
      <c r="M1571" s="7">
        <v>19480</v>
      </c>
      <c r="N1571" s="7">
        <v>19.48</v>
      </c>
      <c r="O1571" s="7">
        <v>221000</v>
      </c>
      <c r="P1571" t="str">
        <f>IF(ISNUMBER(SEARCH("BROWSER",L1571)),"Picloran",IF(ISNUMBER(SEARCH("NAVIGATOR",L1571)),"Picloran",IF(ISNUMBER(SEARCH("BIOZYME",L1571)),"Mineral Fertilizer",IF(ISNUMBER(SEARCH("K-FOL",L1571)),"Calcium Citrate",IF(ISNUMBER(SEARCH("FOLTRON",L1571)),"NPK Fertilizer",IF(ISNUMBER(SEARCH("CYHALOTHRI",L1571)),"Cyhalothrin",IF(ISNUMBER(SEARCH("ACEFATO",L1571)),"Acephate",IF(ISNUMBER(SEARCH("ACEPHATE",L1571)),"Acephate",IF(ISNUMBER(SEARCH("MICROTHIOL",L1571)),"Sulfur",IF(ISNUMBER(SEARCH("PROPICONAZOLE",L1571)),"Propiconazole",IF(ISNUMBER(SEARCH("METHOMYL",L1571)),"Methomyl",IF(ISNUMBER(SEARCH("IMIDACLOPRID",L1571)),"Imidacloprid",IF(ISNUMBER(SEARCH("ZONIC",L1571)),"Amicarbazone",IF(ISNUMBER(SEARCH("CRESCENDO",L1571)),"Triclopyr-Butyric",IF(ISNUMBER(SEARCH("IMAZETHAPYR",L1571)),"Imazethapyr",IF(ISNUMBER(SEARCH("TRICLOPYR",L1571)),"Triclopyr",IF(ISNUMBER(SEARCH("ISOPROPYLAMINE",L1571)),"Isopropylamine",IF(ISNUMBER(SEARCH("ABAMECTIM",L1571)),"Abamectin",IF(ISNUMBER(SEARCH("SPERTO",L1571)),"Bifenthrin","FIX IT!")))))))))))))))))))</f>
        <v>Bifenthrin</v>
      </c>
      <c r="Q1571" t="s">
        <v>3238</v>
      </c>
      <c r="R1571" t="s">
        <v>3243</v>
      </c>
      <c r="S1571">
        <f t="shared" si="88"/>
        <v>11.344969199178644</v>
      </c>
      <c r="T1571" t="s">
        <v>3207</v>
      </c>
      <c r="U1571" t="s">
        <v>3235</v>
      </c>
      <c r="V1571" t="s">
        <v>3216</v>
      </c>
    </row>
    <row r="1572" spans="1:22" ht="22" customHeight="1" x14ac:dyDescent="0.3">
      <c r="A1572" s="2">
        <v>43100</v>
      </c>
      <c r="B1572" s="16" t="str">
        <f t="shared" si="86"/>
        <v>December, 2017</v>
      </c>
      <c r="C1572" s="16" t="str">
        <f t="shared" si="87"/>
        <v>December, 2017´</v>
      </c>
      <c r="D1572" s="3" t="s">
        <v>107</v>
      </c>
      <c r="E1572" s="11" t="s">
        <v>3318</v>
      </c>
      <c r="F1572" s="3" t="s">
        <v>56</v>
      </c>
      <c r="G1572" s="3" t="s">
        <v>108</v>
      </c>
      <c r="H1572" s="3" t="s">
        <v>113</v>
      </c>
      <c r="I1572" s="3" t="s">
        <v>45</v>
      </c>
      <c r="J1572" s="3" t="s">
        <v>34</v>
      </c>
      <c r="K1572" s="3" t="s">
        <v>187</v>
      </c>
      <c r="L1572" s="3" t="s">
        <v>1797</v>
      </c>
      <c r="M1572" s="4">
        <v>40360</v>
      </c>
      <c r="N1572" s="4">
        <v>40.36</v>
      </c>
      <c r="O1572" s="4">
        <v>337000</v>
      </c>
      <c r="P1572" t="str">
        <f>IF(ISNUMBER(SEARCH("BIORISK",L1572)),"Fertilizer",IF(ISNUMBER(SEARCH("DIFLUBENZURON",L1572)),"Diflubenzuron",IF(ISNUMBER(SEARCH("K-TIONIC",L1572)),"Fulvic Acids Fertilizers",IF(ISNUMBER(SEARCH("INICIATE",L1572)),"Fipronil",IF(ISNUMBER(SEARCH("FIPRONIL",L1572)),"Fipronil",IF(ISNUMBER(SEARCH("STAGE",L1572)),"Clomazone",IF(ISNUMBER(SEARCH("CLOMAZONE",L1572)),"Clomazone",IF(ISNUMBER(SEARCH("UNIMARK",L1572)),"Metribuzin",IF(ISNUMBER(SEARCH("RIBUZIN",L1572)),"Metribuzin",IF(ISNUMBER(SEARCH("UNITOP",L1572)),"Not Identified","FIX IT!"))))))))))</f>
        <v>Clomazone</v>
      </c>
      <c r="Q1572" t="s">
        <v>3246</v>
      </c>
      <c r="R1572" t="s">
        <v>3198</v>
      </c>
      <c r="S1572">
        <f t="shared" si="88"/>
        <v>8.3498513379583752</v>
      </c>
      <c r="T1572" t="s">
        <v>3208</v>
      </c>
      <c r="U1572" t="s">
        <v>3215</v>
      </c>
      <c r="V1572" t="s">
        <v>3216</v>
      </c>
    </row>
    <row r="1573" spans="1:22" ht="22" customHeight="1" x14ac:dyDescent="0.3">
      <c r="A1573" s="5">
        <v>43100</v>
      </c>
      <c r="B1573" s="16" t="str">
        <f t="shared" si="86"/>
        <v>December, 2017</v>
      </c>
      <c r="C1573" s="16" t="str">
        <f t="shared" si="87"/>
        <v>December, 2017´</v>
      </c>
      <c r="D1573" s="6" t="s">
        <v>31</v>
      </c>
      <c r="E1573" s="11" t="s">
        <v>3318</v>
      </c>
      <c r="F1573" s="6" t="s">
        <v>56</v>
      </c>
      <c r="G1573" s="6" t="s">
        <v>1676</v>
      </c>
      <c r="H1573" s="6" t="s">
        <v>91</v>
      </c>
      <c r="I1573" s="6" t="s">
        <v>45</v>
      </c>
      <c r="J1573" s="6" t="s">
        <v>34</v>
      </c>
      <c r="K1573" s="6" t="s">
        <v>95</v>
      </c>
      <c r="L1573" s="6" t="s">
        <v>1681</v>
      </c>
      <c r="M1573" s="7">
        <v>78600</v>
      </c>
      <c r="N1573" s="7">
        <v>78.599999999999994</v>
      </c>
      <c r="O1573" s="7">
        <v>350000</v>
      </c>
      <c r="P1573" t="str">
        <f>IF(ISNUMBER(SEARCH("IMAZETAPYR",L1573)),"Imazetapyr",IF(ISNUMBER(SEARCH("VITAVAX",L1573)),"Carboxin",IF(ISNUMBER(SEARCH("CARBOXIN",L1573)),"Carboxin",IF(ISNUMBER(SEARCH("CONDAX",L1573)),"Imazetapyr",IF(ISNUMBER(SEARCH("CLETHODIM",L1573)),"Clethodim",IF(ISNUMBER(SEARCH("JACARE",L1573)),"2,4-D Acid",IF(ISNUMBER(SEARCH("LEOPARD",L1573)),"Picloram",IF(ISNUMBER(SEARCH("ZOXYSTROBIN",L1573)),"Azoxystrobin",IF(ISNUMBER(SEARCH("MANCOZEB",L1573)),"Mancozeb",IF(ISNUMBER(SEARCH("AZOXYS",L1573)),"Azoxystrobin",IF(ISNUMBER(SEARCH("FIPRON",L1573)),"Fipronil",IF(ISNUMBER(SEARCH("ACEF",L1573)),"Acephate",IF(ISNUMBER(SEARCH("ACETAMIPRID",L1573)),"Acetamiprid",IF(ISNUMBER(SEARCH("ALUMINIUM PHOSPHIDE",L1573)),"Aluminium Phosphide",IF(ISNUMBER(SEARCH("RANMAN",L1573)),"Cyazofamid",IF(ISNUMBER(SEARCH("BIFENTRINA",L1573)),"Bifenthrin","FIX IT!"))))))))))))))))</f>
        <v>Mancozeb</v>
      </c>
      <c r="Q1573" t="s">
        <v>3231</v>
      </c>
      <c r="R1573" t="s">
        <v>3242</v>
      </c>
      <c r="S1573">
        <f t="shared" si="88"/>
        <v>4.4529262086513999</v>
      </c>
      <c r="T1573" t="s">
        <v>3203</v>
      </c>
      <c r="U1573" t="s">
        <v>3246</v>
      </c>
      <c r="V1573" t="s">
        <v>3198</v>
      </c>
    </row>
    <row r="1574" spans="1:22" ht="22" customHeight="1" x14ac:dyDescent="0.3">
      <c r="A1574" s="2">
        <v>43100</v>
      </c>
      <c r="B1574" s="16" t="str">
        <f t="shared" si="86"/>
        <v>December, 2017</v>
      </c>
      <c r="C1574" s="16" t="str">
        <f t="shared" si="87"/>
        <v>December, 2017´</v>
      </c>
      <c r="D1574" s="3" t="s">
        <v>31</v>
      </c>
      <c r="E1574" s="11" t="s">
        <v>3318</v>
      </c>
      <c r="F1574" s="3" t="s">
        <v>56</v>
      </c>
      <c r="G1574" s="3" t="s">
        <v>1676</v>
      </c>
      <c r="H1574" s="3" t="s">
        <v>91</v>
      </c>
      <c r="I1574" s="3" t="s">
        <v>45</v>
      </c>
      <c r="J1574" s="3" t="s">
        <v>34</v>
      </c>
      <c r="K1574" s="3" t="s">
        <v>95</v>
      </c>
      <c r="L1574" s="3" t="s">
        <v>1681</v>
      </c>
      <c r="M1574" s="4">
        <v>78600</v>
      </c>
      <c r="N1574" s="4">
        <v>78.599999999999994</v>
      </c>
      <c r="O1574" s="4">
        <v>350000</v>
      </c>
      <c r="P1574" t="str">
        <f>IF(ISNUMBER(SEARCH("TRICLON",L1572)),"Triclopyr",IF(ISNUMBER(SEARCH("ABAMECTIN",L1572)),"Abamectin",IF(ISNUMBER(SEARCH("PERITO",L1572)),"Acephate",IF(ISNUMBER(SEARCH("GLUFOSINAT",L1572)),"Gluphosinate",IF(ISNUMBER(SEARCH("FIPRONIL",L1572)),"Fipronil",IF(ISNUMBER(SEARCH("ZARTAN",L1572)),"Metsulfuron-methyl",IF(ISNUMBER(SEARCH("DIFLUBENZURON",L1572)),"Diflubenzuron",IF(ISNUMBER(SEARCH("INICIATE",L1572)),"Fipronil",IF(ISNUMBER(SEARCH("STAGE",L1572)),"Clomazone",IF(ISNUMBER(SEARCH("CLOMAZON",L1572)),"Clomazone",IF(ISNUMBER(SEARCH("UNIMARK",L1572)),"Metribuzim",IF(ISNUMBER(SEARCH("ANCOSAR",L1572)),"Sodium hydrogen Methylarsonate","FIX IT!"))))))))))))</f>
        <v>Clomazone</v>
      </c>
      <c r="Q1574" t="s">
        <v>3246</v>
      </c>
      <c r="R1574" t="s">
        <v>3198</v>
      </c>
      <c r="S1574">
        <f t="shared" si="88"/>
        <v>4.4529262086513999</v>
      </c>
      <c r="T1574" t="s">
        <v>3273</v>
      </c>
      <c r="U1574" t="s">
        <v>3274</v>
      </c>
      <c r="V1574" t="s">
        <v>3275</v>
      </c>
    </row>
    <row r="1575" spans="1:22" ht="22" customHeight="1" x14ac:dyDescent="0.3">
      <c r="A1575" s="5">
        <v>43100</v>
      </c>
      <c r="B1575" s="16" t="str">
        <f t="shared" si="86"/>
        <v>December, 2017</v>
      </c>
      <c r="C1575" s="16" t="str">
        <f t="shared" si="87"/>
        <v>December, 2017´</v>
      </c>
      <c r="D1575" s="6" t="s">
        <v>31</v>
      </c>
      <c r="E1575" s="11" t="s">
        <v>3318</v>
      </c>
      <c r="F1575" s="6" t="s">
        <v>56</v>
      </c>
      <c r="G1575" s="6" t="s">
        <v>1676</v>
      </c>
      <c r="H1575" s="6" t="s">
        <v>91</v>
      </c>
      <c r="I1575" s="6" t="s">
        <v>45</v>
      </c>
      <c r="J1575" s="6" t="s">
        <v>34</v>
      </c>
      <c r="K1575" s="6" t="s">
        <v>95</v>
      </c>
      <c r="L1575" s="6" t="s">
        <v>1798</v>
      </c>
      <c r="M1575" s="7">
        <v>78600</v>
      </c>
      <c r="N1575" s="7">
        <v>78.599999999999994</v>
      </c>
      <c r="O1575" s="7">
        <v>350000</v>
      </c>
      <c r="P1575" t="str">
        <f>IF(ISNUMBER(SEARCH("IMAZETAPYR",L1575)),"Imazetapyr",IF(ISNUMBER(SEARCH("VITAVAX",L1575)),"Carboxin",IF(ISNUMBER(SEARCH("CARBOXIN",L1575)),"Carboxin",IF(ISNUMBER(SEARCH("CONDAX",L1575)),"Imazetapyr",IF(ISNUMBER(SEARCH("CLETHODIM",L1575)),"Clethodim",IF(ISNUMBER(SEARCH("JACARE",L1575)),"2,4-D Acid",IF(ISNUMBER(SEARCH("LEOPARD",L1575)),"Picloram",IF(ISNUMBER(SEARCH("ZOXYSTROBIN",L1575)),"Azoxystrobin",IF(ISNUMBER(SEARCH("MANCOZEB",L1575)),"Mancozeb",IF(ISNUMBER(SEARCH("AZOXYS",L1575)),"Azoxystrobin",IF(ISNUMBER(SEARCH("FIPRON",L1575)),"Fipronil",IF(ISNUMBER(SEARCH("ACEF",L1575)),"Acephate",IF(ISNUMBER(SEARCH("ACETAMIPRID",L1575)),"Acetamiprid",IF(ISNUMBER(SEARCH("ALUMINIUM PHOSPHIDE",L1575)),"Aluminium Phosphide",IF(ISNUMBER(SEARCH("RANMAN",L1575)),"Cyazofamid",IF(ISNUMBER(SEARCH("BIFENTRINA",L1575)),"Bifenthrin","FIX IT!"))))))))))))))))</f>
        <v>Mancozeb</v>
      </c>
      <c r="Q1575" t="s">
        <v>3231</v>
      </c>
      <c r="R1575" t="s">
        <v>3242</v>
      </c>
      <c r="S1575">
        <f t="shared" si="88"/>
        <v>4.4529262086513999</v>
      </c>
      <c r="T1575" t="s">
        <v>3245</v>
      </c>
      <c r="U1575" t="s">
        <v>3244</v>
      </c>
      <c r="V1575" t="s">
        <v>3198</v>
      </c>
    </row>
    <row r="1576" spans="1:22" ht="22" customHeight="1" x14ac:dyDescent="0.3">
      <c r="A1576" s="2">
        <v>43098</v>
      </c>
      <c r="B1576" s="16" t="str">
        <f t="shared" si="86"/>
        <v>December, 2017</v>
      </c>
      <c r="C1576" s="16" t="str">
        <f t="shared" si="87"/>
        <v>December, 2017´</v>
      </c>
      <c r="D1576" s="3" t="s">
        <v>31</v>
      </c>
      <c r="E1576" s="11" t="s">
        <v>3318</v>
      </c>
      <c r="F1576" s="3" t="s">
        <v>56</v>
      </c>
      <c r="G1576" s="3" t="s">
        <v>579</v>
      </c>
      <c r="H1576" s="3" t="s">
        <v>968</v>
      </c>
      <c r="I1576" s="3" t="s">
        <v>45</v>
      </c>
      <c r="J1576" s="3" t="s">
        <v>34</v>
      </c>
      <c r="K1576" s="3" t="s">
        <v>145</v>
      </c>
      <c r="L1576" s="3" t="s">
        <v>1799</v>
      </c>
      <c r="M1576" s="4">
        <v>27950</v>
      </c>
      <c r="N1576" s="4">
        <v>27.95</v>
      </c>
      <c r="O1576" s="4">
        <v>316000</v>
      </c>
      <c r="P1576" t="str">
        <f>IF(ISNUMBER(SEARCH("BROWSER",L1576)),"Picloran",IF(ISNUMBER(SEARCH("NAVIGATOR",L1576)),"Picloran",IF(ISNUMBER(SEARCH("BIOZYME",L1576)),"Mineral Fertilizer",IF(ISNUMBER(SEARCH("K-FOL",L1576)),"Calcium Citrate",IF(ISNUMBER(SEARCH("FOLTRON",L1576)),"NPK Fertilizer",IF(ISNUMBER(SEARCH("CYHALOTHRI",L1576)),"Cyhalothrin",IF(ISNUMBER(SEARCH("ACEFATO",L1576)),"Acephate",IF(ISNUMBER(SEARCH("ACEPHATE",L1576)),"Acephate",IF(ISNUMBER(SEARCH("MICROTHIOL",L1576)),"Sulfur",IF(ISNUMBER(SEARCH("PROPICONAZOLE",L1576)),"Propiconazole",IF(ISNUMBER(SEARCH("METHOMYL",L1576)),"Methomyl",IF(ISNUMBER(SEARCH("IMIDACLOPRID",L1576)),"Imidacloprid",IF(ISNUMBER(SEARCH("ZONIC",L1576)),"Amicarbazone",IF(ISNUMBER(SEARCH("CRESCENDO",L1576)),"Triclopyr-Butyric",IF(ISNUMBER(SEARCH("IMAZETHAPYR",L1576)),"Imazethapyr",IF(ISNUMBER(SEARCH("TRICLOPYR",L1576)),"Triclopyr",IF(ISNUMBER(SEARCH("ISOPROPYLAMINE",L1576)),"Isopropylamine",IF(ISNUMBER(SEARCH("ABAMECTIM",L1576)),"Abamectin",IF(ISNUMBER(SEARCH("SPERTO",L1576)),"Bifenthrin","FIX IT!")))))))))))))))))))</f>
        <v>Cyhalothrin</v>
      </c>
      <c r="Q1576" t="s">
        <v>3248</v>
      </c>
      <c r="R1576" t="s">
        <v>3237</v>
      </c>
      <c r="S1576">
        <f t="shared" si="88"/>
        <v>11.305903398926654</v>
      </c>
      <c r="T1576" t="s">
        <v>3206</v>
      </c>
      <c r="U1576" t="s">
        <v>3231</v>
      </c>
      <c r="V1576" t="s">
        <v>3242</v>
      </c>
    </row>
    <row r="1577" spans="1:22" ht="22" customHeight="1" x14ac:dyDescent="0.3">
      <c r="A1577" s="5">
        <v>43097</v>
      </c>
      <c r="B1577" s="16" t="str">
        <f t="shared" si="86"/>
        <v>December, 2017</v>
      </c>
      <c r="C1577" s="16" t="str">
        <f t="shared" si="87"/>
        <v>December, 2017´</v>
      </c>
      <c r="D1577" s="6" t="s">
        <v>31</v>
      </c>
      <c r="E1577" s="11" t="s">
        <v>3318</v>
      </c>
      <c r="F1577" s="6" t="s">
        <v>56</v>
      </c>
      <c r="G1577" s="6" t="s">
        <v>244</v>
      </c>
      <c r="H1577" s="6" t="s">
        <v>474</v>
      </c>
      <c r="I1577" s="6" t="s">
        <v>45</v>
      </c>
      <c r="J1577" s="6" t="s">
        <v>34</v>
      </c>
      <c r="K1577" s="6" t="s">
        <v>187</v>
      </c>
      <c r="L1577" s="6" t="s">
        <v>1800</v>
      </c>
      <c r="M1577" s="7">
        <v>24400</v>
      </c>
      <c r="N1577" s="7">
        <v>24.4</v>
      </c>
      <c r="O1577" s="7">
        <v>263000</v>
      </c>
      <c r="P1577" t="str">
        <f>IF(ISNUMBER(SEARCH("GLIFOSATO",L1577)),"Glyphosate",IF(ISNUMBER(SEARCH("TRICLON",L1577)),"Triclopyr",IF(ISNUMBER(SEARCH("ABAMECTIN",L1577)),"Abamectin",IF(ISNUMBER(SEARCH("ANCOSAR",L1577)),"Sodium Hydrogen Methylarsonate",IF(ISNUMBER(SEARCH("PERITO",L1577)),"Acephate","FIX IT!")))))</f>
        <v>Sodium Hydrogen Methylarsonate</v>
      </c>
      <c r="Q1577" t="s">
        <v>3281</v>
      </c>
      <c r="R1577" t="s">
        <v>3198</v>
      </c>
      <c r="S1577">
        <f t="shared" si="88"/>
        <v>10.778688524590164</v>
      </c>
      <c r="T1577" t="s">
        <v>3206</v>
      </c>
      <c r="U1577" t="s">
        <v>3231</v>
      </c>
      <c r="V1577" t="s">
        <v>3242</v>
      </c>
    </row>
    <row r="1578" spans="1:22" ht="22" customHeight="1" x14ac:dyDescent="0.3">
      <c r="A1578" s="2">
        <v>43097</v>
      </c>
      <c r="B1578" s="16" t="str">
        <f t="shared" si="86"/>
        <v>December, 2017</v>
      </c>
      <c r="C1578" s="16" t="str">
        <f t="shared" si="87"/>
        <v>December, 2017´</v>
      </c>
      <c r="D1578" s="3" t="s">
        <v>31</v>
      </c>
      <c r="E1578" s="11" t="s">
        <v>3318</v>
      </c>
      <c r="F1578" s="3" t="s">
        <v>56</v>
      </c>
      <c r="G1578" s="3" t="s">
        <v>244</v>
      </c>
      <c r="H1578" s="3" t="s">
        <v>474</v>
      </c>
      <c r="I1578" s="3" t="s">
        <v>45</v>
      </c>
      <c r="J1578" s="3" t="s">
        <v>34</v>
      </c>
      <c r="K1578" s="3" t="s">
        <v>187</v>
      </c>
      <c r="L1578" s="3" t="s">
        <v>1801</v>
      </c>
      <c r="M1578" s="4">
        <v>48800</v>
      </c>
      <c r="N1578" s="4">
        <v>48.8</v>
      </c>
      <c r="O1578" s="4">
        <v>525000</v>
      </c>
      <c r="P1578" t="str">
        <f>IF(ISNUMBER(SEARCH("GLIFOSATO",L1578)),"Glyphosate",IF(ISNUMBER(SEARCH("TRICLON",L1578)),"Triclopyr",IF(ISNUMBER(SEARCH("ABAMECTIN",L1578)),"Abamectin",IF(ISNUMBER(SEARCH("ANCOSAR",L1578)),"Sodium Hydrogen Methylarsonate",IF(ISNUMBER(SEARCH("PERITO",L1578)),"Acephate","FIX IT!")))))</f>
        <v>Sodium Hydrogen Methylarsonate</v>
      </c>
      <c r="Q1578" t="s">
        <v>3281</v>
      </c>
      <c r="R1578" t="s">
        <v>3198</v>
      </c>
      <c r="S1578">
        <f t="shared" si="88"/>
        <v>10.758196721311476</v>
      </c>
      <c r="T1578" t="s">
        <v>3206</v>
      </c>
      <c r="U1578" t="s">
        <v>3231</v>
      </c>
      <c r="V1578" t="s">
        <v>3242</v>
      </c>
    </row>
    <row r="1579" spans="1:22" ht="22" customHeight="1" x14ac:dyDescent="0.3">
      <c r="A1579" s="5">
        <v>43095</v>
      </c>
      <c r="B1579" s="16" t="str">
        <f t="shared" si="86"/>
        <v>December, 2017</v>
      </c>
      <c r="C1579" s="16" t="str">
        <f t="shared" si="87"/>
        <v>December, 2017´</v>
      </c>
      <c r="D1579" s="6" t="s">
        <v>31</v>
      </c>
      <c r="E1579" s="11" t="s">
        <v>3318</v>
      </c>
      <c r="F1579" s="6" t="s">
        <v>56</v>
      </c>
      <c r="G1579" s="6" t="s">
        <v>1802</v>
      </c>
      <c r="H1579" s="6" t="s">
        <v>371</v>
      </c>
      <c r="I1579" s="6" t="s">
        <v>45</v>
      </c>
      <c r="J1579" s="6" t="s">
        <v>34</v>
      </c>
      <c r="K1579" s="6" t="s">
        <v>792</v>
      </c>
      <c r="L1579" s="6" t="s">
        <v>1804</v>
      </c>
      <c r="M1579" s="7">
        <v>73500</v>
      </c>
      <c r="N1579" s="7">
        <v>73.5</v>
      </c>
      <c r="O1579" s="13" t="s">
        <v>3323</v>
      </c>
      <c r="P1579" t="str">
        <f>IF(ISNUMBER(SEARCH("TRICLON",L1577)),"Triclopyr",IF(ISNUMBER(SEARCH("ABAMECTIN",L1577)),"Abamectin",IF(ISNUMBER(SEARCH("PERITO",L1577)),"Acephate",IF(ISNUMBER(SEARCH("GLUFOSINAT",L1577)),"Gluphosinate",IF(ISNUMBER(SEARCH("FIPRONIL",L1577)),"Fipronil",IF(ISNUMBER(SEARCH("ZARTAN",L1577)),"Metsulfuron-methyl",IF(ISNUMBER(SEARCH("DIFLUBENZURON",L1577)),"Diflubenzuron",IF(ISNUMBER(SEARCH("INICIATE",L1577)),"Fipronil",IF(ISNUMBER(SEARCH("STAGE",L1577)),"Clomazone",IF(ISNUMBER(SEARCH("CLOMAZON",L1577)),"Clomazone",IF(ISNUMBER(SEARCH("UNIMARK",L1577)),"Metribuzim",IF(ISNUMBER(SEARCH("ANCOSAR",L1577)),"Sodium hydrogen Methylarsonate","FIX IT!"))))))))))))</f>
        <v>Sodium hydrogen Methylarsonate</v>
      </c>
      <c r="Q1579" t="s">
        <v>3281</v>
      </c>
      <c r="R1579" t="s">
        <v>3198</v>
      </c>
      <c r="S1579">
        <f t="shared" si="88"/>
        <v>0</v>
      </c>
      <c r="T1579" t="s">
        <v>3206</v>
      </c>
      <c r="U1579" t="s">
        <v>3231</v>
      </c>
      <c r="V1579" t="s">
        <v>3242</v>
      </c>
    </row>
    <row r="1580" spans="1:22" ht="22" customHeight="1" x14ac:dyDescent="0.3">
      <c r="A1580" s="2">
        <v>43094</v>
      </c>
      <c r="B1580" s="16" t="str">
        <f t="shared" si="86"/>
        <v>December, 2017</v>
      </c>
      <c r="C1580" s="16" t="str">
        <f t="shared" si="87"/>
        <v>December, 2017´</v>
      </c>
      <c r="D1580" s="3" t="s">
        <v>31</v>
      </c>
      <c r="E1580" s="11" t="s">
        <v>3318</v>
      </c>
      <c r="F1580" s="3" t="s">
        <v>56</v>
      </c>
      <c r="G1580" s="3" t="s">
        <v>1805</v>
      </c>
      <c r="H1580" s="3" t="s">
        <v>82</v>
      </c>
      <c r="I1580" s="3" t="s">
        <v>45</v>
      </c>
      <c r="J1580" s="3" t="s">
        <v>34</v>
      </c>
      <c r="K1580" s="3" t="s">
        <v>84</v>
      </c>
      <c r="L1580" s="3" t="s">
        <v>1808</v>
      </c>
      <c r="M1580" s="4">
        <v>144651.99</v>
      </c>
      <c r="N1580" s="4">
        <v>144.65</v>
      </c>
      <c r="O1580" s="4">
        <v>558000</v>
      </c>
      <c r="P1580" t="str">
        <f>IF(ISNUMBER(SEARCH("BROWSER",L1580)),"Picloran",IF(ISNUMBER(SEARCH("NAVIGATOR",L1580)),"Picloran",IF(ISNUMBER(SEARCH("BIOZYME",L1580)),"Mineral Fertilizer",IF(ISNUMBER(SEARCH("K-FOL",L1580)),"Calcium Citrate",IF(ISNUMBER(SEARCH("FOLTRON",L1580)),"NPK Fertilizer",IF(ISNUMBER(SEARCH("CYHALOTHRI",L1580)),"Cyhalothrin",IF(ISNUMBER(SEARCH("ACEFATO",L1580)),"Acephate",IF(ISNUMBER(SEARCH("ACEPHATE",L1580)),"Acephate",IF(ISNUMBER(SEARCH("MICROTHIOL",L1580)),"Sulfur",IF(ISNUMBER(SEARCH("PROPICONAZOLE",L1580)),"Propiconazole",IF(ISNUMBER(SEARCH("METHOMYL",L1580)),"Methomyl",IF(ISNUMBER(SEARCH("IMIDACLOPRID",L1580)),"Imidacloprid",IF(ISNUMBER(SEARCH("ZONIC",L1580)),"Amicarbazone",IF(ISNUMBER(SEARCH("CRESCENDO",L1580)),"Triclopyr-Butyric",IF(ISNUMBER(SEARCH("IMAZETHAPYR",L1580)),"Imazethapyr",IF(ISNUMBER(SEARCH("TRICLOPYR",L1580)),"Triclopyr",IF(ISNUMBER(SEARCH("ISOPROPYLAMINE",L1580)),"Isopropylamine",IF(ISNUMBER(SEARCH("ABAMECTIM",L1580)),"Abamectin",IF(ISNUMBER(SEARCH("SPERTO",L1580)),"Bifenthrin","FIX IT!")))))))))))))))))))</f>
        <v>Isopropylamine</v>
      </c>
      <c r="Q1580" t="s">
        <v>3269</v>
      </c>
      <c r="R1580" t="s">
        <v>3216</v>
      </c>
      <c r="S1580">
        <f t="shared" si="88"/>
        <v>3.8575342102103125</v>
      </c>
      <c r="T1580" t="s">
        <v>3206</v>
      </c>
      <c r="U1580" t="s">
        <v>3231</v>
      </c>
      <c r="V1580" t="s">
        <v>3242</v>
      </c>
    </row>
    <row r="1581" spans="1:22" ht="22" customHeight="1" x14ac:dyDescent="0.3">
      <c r="A1581" s="5">
        <v>43092</v>
      </c>
      <c r="B1581" s="16" t="str">
        <f t="shared" si="86"/>
        <v>December, 2017</v>
      </c>
      <c r="C1581" s="16" t="str">
        <f t="shared" si="87"/>
        <v>December, 2017´</v>
      </c>
      <c r="D1581" s="6" t="s">
        <v>31</v>
      </c>
      <c r="E1581" s="11" t="s">
        <v>3318</v>
      </c>
      <c r="F1581" s="6" t="s">
        <v>56</v>
      </c>
      <c r="G1581" s="6" t="s">
        <v>1676</v>
      </c>
      <c r="H1581" s="6" t="s">
        <v>91</v>
      </c>
      <c r="I1581" s="6" t="s">
        <v>45</v>
      </c>
      <c r="J1581" s="6" t="s">
        <v>34</v>
      </c>
      <c r="K1581" s="6" t="s">
        <v>95</v>
      </c>
      <c r="L1581" s="6" t="s">
        <v>1809</v>
      </c>
      <c r="M1581" s="7">
        <v>75600</v>
      </c>
      <c r="N1581" s="7">
        <v>75.599999999999994</v>
      </c>
      <c r="O1581" s="7">
        <v>336000</v>
      </c>
      <c r="P1581" t="s">
        <v>3206</v>
      </c>
      <c r="Q1581" t="s">
        <v>3231</v>
      </c>
      <c r="R1581" t="s">
        <v>3242</v>
      </c>
      <c r="S1581">
        <f t="shared" si="88"/>
        <v>4.4444444444444446</v>
      </c>
      <c r="T1581" t="s">
        <v>3206</v>
      </c>
      <c r="U1581" t="s">
        <v>3231</v>
      </c>
      <c r="V1581" t="s">
        <v>3242</v>
      </c>
    </row>
    <row r="1582" spans="1:22" ht="22" customHeight="1" x14ac:dyDescent="0.3">
      <c r="A1582" s="5">
        <v>43092</v>
      </c>
      <c r="B1582" s="16" t="str">
        <f t="shared" si="86"/>
        <v>December, 2017</v>
      </c>
      <c r="C1582" s="16" t="str">
        <f t="shared" si="87"/>
        <v>December, 2017´</v>
      </c>
      <c r="D1582" s="6" t="s">
        <v>31</v>
      </c>
      <c r="E1582" s="11" t="s">
        <v>3318</v>
      </c>
      <c r="F1582" s="6" t="s">
        <v>56</v>
      </c>
      <c r="G1582" s="6" t="s">
        <v>1492</v>
      </c>
      <c r="H1582" s="6" t="s">
        <v>122</v>
      </c>
      <c r="I1582" s="6" t="s">
        <v>45</v>
      </c>
      <c r="J1582" s="6" t="s">
        <v>34</v>
      </c>
      <c r="K1582" s="6" t="s">
        <v>143</v>
      </c>
      <c r="L1582" s="6" t="s">
        <v>1175</v>
      </c>
      <c r="M1582" s="7">
        <v>21200</v>
      </c>
      <c r="N1582" s="7">
        <v>21.2</v>
      </c>
      <c r="O1582" s="7">
        <v>113000</v>
      </c>
      <c r="P1582" t="str">
        <f>IF(ISNUMBER(SEARCH("BROWSER",L1582)),"Picloran",IF(ISNUMBER(SEARCH("NAVIGATOR",L1582)),"Picloran",IF(ISNUMBER(SEARCH("BIOZYME",L1582)),"Mineral Fertilizer",IF(ISNUMBER(SEARCH("K-FOL",L1582)),"Calcium Citrate",IF(ISNUMBER(SEARCH("FOLTRON",L1582)),"NPK Fertilizer",IF(ISNUMBER(SEARCH("CYHALOTHRI",L1582)),"Cyhalothrin",IF(ISNUMBER(SEARCH("ACEFATO",L1582)),"Acephate",IF(ISNUMBER(SEARCH("ACEPHATE",L1582)),"Acephate",IF(ISNUMBER(SEARCH("MICROTHIOL",L1582)),"Sulfur",IF(ISNUMBER(SEARCH("PROPICONAZOLE",L1582)),"Propiconazole",IF(ISNUMBER(SEARCH("METHOMYL",L1582)),"Methomyl",IF(ISNUMBER(SEARCH("IMIDACLOPRID",L1582)),"Imidacloprid",IF(ISNUMBER(SEARCH("ZONIC",L1582)),"Amicarbazone",IF(ISNUMBER(SEARCH("CRESCENDO",L1582)),"Triclopyr-Butyric",IF(ISNUMBER(SEARCH("IMAZETHAPYR",L1582)),"Imazethapyr",IF(ISNUMBER(SEARCH("TRICLOPYR",L1582)),"Triclopyr",IF(ISNUMBER(SEARCH("ISOPROPYLAMINE",L1582)),"Isopropylamine",IF(ISNUMBER(SEARCH("ABAMECTIM",L1582)),"Abamectin",IF(ISNUMBER(SEARCH("SPERTO",L1582)),"Bifenthrin","FIX IT!")))))))))))))))))))</f>
        <v>Methomyl</v>
      </c>
      <c r="Q1582" t="s">
        <v>3215</v>
      </c>
      <c r="R1582" t="s">
        <v>3243</v>
      </c>
      <c r="S1582">
        <f t="shared" si="88"/>
        <v>5.3301886792452828</v>
      </c>
      <c r="T1582" t="s">
        <v>3206</v>
      </c>
      <c r="U1582" t="s">
        <v>3231</v>
      </c>
      <c r="V1582" t="s">
        <v>3242</v>
      </c>
    </row>
    <row r="1583" spans="1:22" ht="22" customHeight="1" x14ac:dyDescent="0.3">
      <c r="A1583" s="2">
        <v>43092</v>
      </c>
      <c r="B1583" s="16" t="str">
        <f t="shared" si="86"/>
        <v>December, 2017</v>
      </c>
      <c r="C1583" s="16" t="str">
        <f t="shared" si="87"/>
        <v>December, 2017´</v>
      </c>
      <c r="D1583" s="3" t="s">
        <v>31</v>
      </c>
      <c r="E1583" s="11" t="s">
        <v>3318</v>
      </c>
      <c r="F1583" s="3" t="s">
        <v>56</v>
      </c>
      <c r="G1583" s="3" t="s">
        <v>1676</v>
      </c>
      <c r="H1583" s="3" t="s">
        <v>91</v>
      </c>
      <c r="I1583" s="3" t="s">
        <v>45</v>
      </c>
      <c r="J1583" s="3" t="s">
        <v>34</v>
      </c>
      <c r="K1583" s="3" t="s">
        <v>95</v>
      </c>
      <c r="L1583" s="3" t="s">
        <v>1811</v>
      </c>
      <c r="M1583" s="4">
        <v>50400</v>
      </c>
      <c r="N1583" s="4">
        <v>50.4</v>
      </c>
      <c r="O1583" s="4">
        <v>224000</v>
      </c>
      <c r="P1583" t="s">
        <v>3206</v>
      </c>
      <c r="Q1583" t="s">
        <v>3231</v>
      </c>
      <c r="R1583" t="s">
        <v>3242</v>
      </c>
      <c r="S1583">
        <f t="shared" si="88"/>
        <v>4.4444444444444446</v>
      </c>
      <c r="T1583" t="s">
        <v>3206</v>
      </c>
      <c r="U1583" t="s">
        <v>3231</v>
      </c>
      <c r="V1583" t="s">
        <v>3242</v>
      </c>
    </row>
    <row r="1584" spans="1:22" ht="22" customHeight="1" x14ac:dyDescent="0.3">
      <c r="A1584" s="5">
        <v>43092</v>
      </c>
      <c r="B1584" s="16" t="str">
        <f t="shared" si="86"/>
        <v>December, 2017</v>
      </c>
      <c r="C1584" s="16" t="str">
        <f t="shared" si="87"/>
        <v>December, 2017´</v>
      </c>
      <c r="D1584" s="6" t="s">
        <v>31</v>
      </c>
      <c r="E1584" s="11" t="s">
        <v>3318</v>
      </c>
      <c r="F1584" s="6" t="s">
        <v>56</v>
      </c>
      <c r="G1584" s="6" t="s">
        <v>1676</v>
      </c>
      <c r="H1584" s="6" t="s">
        <v>91</v>
      </c>
      <c r="I1584" s="6" t="s">
        <v>45</v>
      </c>
      <c r="J1584" s="6" t="s">
        <v>34</v>
      </c>
      <c r="K1584" s="6" t="s">
        <v>95</v>
      </c>
      <c r="L1584" s="6" t="s">
        <v>1812</v>
      </c>
      <c r="M1584" s="7">
        <v>75600</v>
      </c>
      <c r="N1584" s="7">
        <v>75.599999999999994</v>
      </c>
      <c r="O1584" s="7">
        <v>336000</v>
      </c>
      <c r="P1584" t="str">
        <f>IF(ISNUMBER(SEARCH("IMAZETAPYR",L1584)),"Imazetapyr",IF(ISNUMBER(SEARCH("VITAVAX",L1584)),"Carboxin",IF(ISNUMBER(SEARCH("CARBOXIN",L1584)),"Carboxin",IF(ISNUMBER(SEARCH("CONDAX",L1584)),"Imazetapyr",IF(ISNUMBER(SEARCH("CLETHODIM",L1584)),"Clethodim",IF(ISNUMBER(SEARCH("JACARE",L1584)),"2,4-D Acid",IF(ISNUMBER(SEARCH("LEOPARD",L1584)),"Picloram",IF(ISNUMBER(SEARCH("ZOXYSTROBIN",L1584)),"Azoxystrobin",IF(ISNUMBER(SEARCH("MANCOZEB",L1584)),"Mancozeb",IF(ISNUMBER(SEARCH("AZOXYS",L1584)),"Azoxystrobin",IF(ISNUMBER(SEARCH("FIPRON",L1584)),"Fipronil",IF(ISNUMBER(SEARCH("ACEF",L1584)),"Acephate",IF(ISNUMBER(SEARCH("ACETAMIPRID",L1584)),"Acetamiprid",IF(ISNUMBER(SEARCH("ALUMINIUM PHOSPHIDE",L1584)),"Aluminium Phosphide",IF(ISNUMBER(SEARCH("RANMAN",L1584)),"Cyazofamid",IF(ISNUMBER(SEARCH("BIFENTRINA",L1584)),"Bifenthrin","FIX IT!"))))))))))))))))</f>
        <v>Mancozeb</v>
      </c>
      <c r="Q1584" t="s">
        <v>3231</v>
      </c>
      <c r="R1584" t="s">
        <v>3242</v>
      </c>
      <c r="S1584">
        <f t="shared" si="88"/>
        <v>4.4444444444444446</v>
      </c>
      <c r="T1584" t="s">
        <v>3206</v>
      </c>
      <c r="U1584" t="s">
        <v>3231</v>
      </c>
      <c r="V1584" t="s">
        <v>3242</v>
      </c>
    </row>
    <row r="1585" spans="1:22" ht="22" customHeight="1" x14ac:dyDescent="0.3">
      <c r="A1585" s="2">
        <v>43092</v>
      </c>
      <c r="B1585" s="16" t="str">
        <f t="shared" si="86"/>
        <v>December, 2017</v>
      </c>
      <c r="C1585" s="16" t="str">
        <f t="shared" si="87"/>
        <v>December, 2017´</v>
      </c>
      <c r="D1585" s="3" t="s">
        <v>31</v>
      </c>
      <c r="E1585" s="11" t="s">
        <v>3318</v>
      </c>
      <c r="F1585" s="3" t="s">
        <v>56</v>
      </c>
      <c r="G1585" s="3" t="s">
        <v>131</v>
      </c>
      <c r="H1585" s="3" t="s">
        <v>133</v>
      </c>
      <c r="I1585" s="3" t="s">
        <v>45</v>
      </c>
      <c r="J1585" s="3" t="s">
        <v>34</v>
      </c>
      <c r="K1585" s="3" t="s">
        <v>145</v>
      </c>
      <c r="L1585" s="3" t="s">
        <v>1813</v>
      </c>
      <c r="M1585" s="4">
        <v>26100</v>
      </c>
      <c r="N1585" s="4">
        <v>26.1</v>
      </c>
      <c r="O1585" s="4">
        <v>296000</v>
      </c>
      <c r="P1585" t="str">
        <f>IF(ISNUMBER(SEARCH("IMAZETAPYR",L1585)),"Imazetapyr",IF(ISNUMBER(SEARCH("VITAVAX",L1585)),"Carboxin",IF(ISNUMBER(SEARCH("CARBOXIN",L1585)),"Carboxin",IF(ISNUMBER(SEARCH("CONDAX",L1585)),"Imazetapyr",IF(ISNUMBER(SEARCH("CLETHODIM",L1585)),"Clethodim",IF(ISNUMBER(SEARCH("JACARE",L1585)),"2,4-D Acid",IF(ISNUMBER(SEARCH("LEOPARD",L1585)),"Picloram",IF(ISNUMBER(SEARCH("ZOXYSTROBIN",L1585)),"Azoxystrobin",IF(ISNUMBER(SEARCH("MANCOZEB",L1585)),"Mancozeb",IF(ISNUMBER(SEARCH("AZOXYS",L1585)),"Azoxystrobin",IF(ISNUMBER(SEARCH("FIPRON",L1585)),"Fipronil",IF(ISNUMBER(SEARCH("ACEF",L1585)),"Acephate",IF(ISNUMBER(SEARCH("ACETAMIPRID",L1585)),"Acetamiprid",IF(ISNUMBER(SEARCH("ALUMINIUM PHOSPHIDE",L1585)),"Aluminium Phosphide",IF(ISNUMBER(SEARCH("RANMAN",L1585)),"Cyazofamid",IF(ISNUMBER(SEARCH("BIFENTRINA",L1585)),"Bifenthrin","FIX IT!"))))))))))))))))</f>
        <v>Acetamiprid</v>
      </c>
      <c r="Q1585" t="s">
        <v>3234</v>
      </c>
      <c r="R1585" t="s">
        <v>3243</v>
      </c>
      <c r="S1585">
        <f t="shared" si="88"/>
        <v>11.340996168582375</v>
      </c>
      <c r="T1585" t="s">
        <v>3206</v>
      </c>
      <c r="U1585" t="s">
        <v>3231</v>
      </c>
      <c r="V1585" t="s">
        <v>3242</v>
      </c>
    </row>
    <row r="1586" spans="1:22" ht="22" customHeight="1" x14ac:dyDescent="0.3">
      <c r="A1586" s="5">
        <v>43090</v>
      </c>
      <c r="B1586" s="16" t="str">
        <f t="shared" si="86"/>
        <v>December, 2017</v>
      </c>
      <c r="C1586" s="16" t="str">
        <f t="shared" si="87"/>
        <v>December, 2017´</v>
      </c>
      <c r="D1586" s="6" t="s">
        <v>31</v>
      </c>
      <c r="E1586" s="11" t="s">
        <v>3318</v>
      </c>
      <c r="F1586" s="6" t="s">
        <v>56</v>
      </c>
      <c r="G1586" s="6" t="s">
        <v>244</v>
      </c>
      <c r="H1586" s="6" t="s">
        <v>474</v>
      </c>
      <c r="I1586" s="6" t="s">
        <v>45</v>
      </c>
      <c r="J1586" s="6" t="s">
        <v>34</v>
      </c>
      <c r="K1586" s="6" t="s">
        <v>187</v>
      </c>
      <c r="L1586" s="6" t="s">
        <v>1814</v>
      </c>
      <c r="M1586" s="7">
        <v>122000</v>
      </c>
      <c r="N1586" s="7">
        <v>122</v>
      </c>
      <c r="O1586" s="7">
        <v>1313000</v>
      </c>
      <c r="P1586" t="str">
        <f>IF(ISNUMBER(SEARCH("GLIFOSATO",L1586)),"Glyphosate",IF(ISNUMBER(SEARCH("TRICLON",L1586)),"Triclopyr",IF(ISNUMBER(SEARCH("ABAMECTIN",L1586)),"Abamectin",IF(ISNUMBER(SEARCH("ANCOSAR",L1586)),"Sodium Hydrogen Methylarsonate",IF(ISNUMBER(SEARCH("PERITO",L1586)),"Acephate","FIX IT!")))))</f>
        <v>Sodium Hydrogen Methylarsonate</v>
      </c>
      <c r="Q1586" t="s">
        <v>3281</v>
      </c>
      <c r="R1586" t="s">
        <v>3198</v>
      </c>
      <c r="S1586">
        <f t="shared" si="88"/>
        <v>10.762295081967213</v>
      </c>
      <c r="T1586" t="s">
        <v>3206</v>
      </c>
      <c r="U1586" t="s">
        <v>3231</v>
      </c>
      <c r="V1586" t="s">
        <v>3242</v>
      </c>
    </row>
    <row r="1587" spans="1:22" ht="22" customHeight="1" x14ac:dyDescent="0.3">
      <c r="A1587" s="2">
        <v>43089</v>
      </c>
      <c r="B1587" s="16" t="str">
        <f t="shared" si="86"/>
        <v>December, 2017</v>
      </c>
      <c r="C1587" s="16" t="str">
        <f t="shared" si="87"/>
        <v>December, 2017´</v>
      </c>
      <c r="D1587" s="3" t="s">
        <v>31</v>
      </c>
      <c r="E1587" s="11" t="s">
        <v>3318</v>
      </c>
      <c r="F1587" s="3" t="s">
        <v>56</v>
      </c>
      <c r="G1587" s="3" t="s">
        <v>588</v>
      </c>
      <c r="H1587" s="3" t="s">
        <v>102</v>
      </c>
      <c r="I1587" s="3" t="s">
        <v>45</v>
      </c>
      <c r="J1587" s="3" t="s">
        <v>34</v>
      </c>
      <c r="K1587" s="3" t="s">
        <v>105</v>
      </c>
      <c r="L1587" s="3" t="s">
        <v>1815</v>
      </c>
      <c r="M1587" s="4">
        <v>232425</v>
      </c>
      <c r="N1587" s="4">
        <v>232.43</v>
      </c>
      <c r="O1587" s="4">
        <v>872000</v>
      </c>
      <c r="P1587" t="str">
        <f>IF(ISNUMBER(SEARCH("BROWSER",L1587)),"Picloran",IF(ISNUMBER(SEARCH("NAVIGATOR",L1587)),"Picloran",IF(ISNUMBER(SEARCH("BIOZYME",L1587)),"Mineral Fertilizer",IF(ISNUMBER(SEARCH("K-FOL",L1587)),"Calcium Citrate",IF(ISNUMBER(SEARCH("FOLTRON",L1587)),"NPK Fertilizer",IF(ISNUMBER(SEARCH("CYHALOTHRI",L1587)),"Cyhalothrin",IF(ISNUMBER(SEARCH("ACEFATO",L1587)),"Acephate",IF(ISNUMBER(SEARCH("ACEPHATE",L1587)),"Acephate",IF(ISNUMBER(SEARCH("MICROTHIOL",L1587)),"Sulfur",IF(ISNUMBER(SEARCH("PROPICONAZOLE",L1587)),"Propiconazole",IF(ISNUMBER(SEARCH("METHOMYL",L1587)),"Methomyl",IF(ISNUMBER(SEARCH("IMIDACLOPRID",L1587)),"Imidacloprid",IF(ISNUMBER(SEARCH("ZONIC",L1587)),"Amicarbazone",IF(ISNUMBER(SEARCH("CRESCENDO",L1587)),"Triclopyr-Butyric",IF(ISNUMBER(SEARCH("IMAZETHAPYR",L1587)),"Imazethapyr",IF(ISNUMBER(SEARCH("TRICLOPYR",L1587)),"Triclopyr",IF(ISNUMBER(SEARCH("ISOPROPYLAMINE",L1587)),"Isopropylamine",IF(ISNUMBER(SEARCH("ABAMECTIM",L1587)),"Abamectin",IF(ISNUMBER(SEARCH("SPERTO",L1587)),"Bifenthrin","FIX IT!")))))))))))))))))))</f>
        <v>Sulfur</v>
      </c>
      <c r="Q1587" t="s">
        <v>3279</v>
      </c>
      <c r="R1587" t="s">
        <v>3216</v>
      </c>
      <c r="S1587">
        <f t="shared" si="88"/>
        <v>3.7517478756588147</v>
      </c>
      <c r="T1587" t="s">
        <v>3206</v>
      </c>
      <c r="U1587" t="s">
        <v>3231</v>
      </c>
      <c r="V1587" t="s">
        <v>3242</v>
      </c>
    </row>
    <row r="1588" spans="1:22" ht="22" customHeight="1" x14ac:dyDescent="0.3">
      <c r="A1588" s="5">
        <v>43089</v>
      </c>
      <c r="B1588" s="16" t="str">
        <f t="shared" si="86"/>
        <v>December, 2017</v>
      </c>
      <c r="C1588" s="16" t="str">
        <f t="shared" si="87"/>
        <v>December, 2017´</v>
      </c>
      <c r="D1588" s="6" t="s">
        <v>31</v>
      </c>
      <c r="E1588" s="11" t="s">
        <v>3318</v>
      </c>
      <c r="F1588" s="6" t="s">
        <v>56</v>
      </c>
      <c r="G1588" s="6" t="s">
        <v>656</v>
      </c>
      <c r="H1588" s="6" t="s">
        <v>133</v>
      </c>
      <c r="I1588" s="6" t="s">
        <v>45</v>
      </c>
      <c r="J1588" s="6" t="s">
        <v>34</v>
      </c>
      <c r="K1588" s="6" t="s">
        <v>163</v>
      </c>
      <c r="L1588" s="6" t="s">
        <v>1816</v>
      </c>
      <c r="M1588" s="7">
        <v>54300</v>
      </c>
      <c r="N1588" s="7">
        <v>54.3</v>
      </c>
      <c r="O1588" s="7">
        <v>3572000</v>
      </c>
      <c r="P1588" t="s">
        <v>3202</v>
      </c>
      <c r="Q1588" t="str">
        <f>VLOOKUP(P1588,T:V,2,FALSE)</f>
        <v>Not Identified</v>
      </c>
      <c r="R1588" t="str">
        <f>VLOOKUP(Q1588,U:W,2,FALSE)</f>
        <v>Fungicide</v>
      </c>
      <c r="S1588">
        <f t="shared" si="88"/>
        <v>65.782688766114177</v>
      </c>
      <c r="T1588" t="s">
        <v>3206</v>
      </c>
      <c r="U1588" t="s">
        <v>3231</v>
      </c>
      <c r="V1588" t="s">
        <v>3242</v>
      </c>
    </row>
    <row r="1589" spans="1:22" ht="22" customHeight="1" x14ac:dyDescent="0.3">
      <c r="A1589" s="2">
        <v>43087</v>
      </c>
      <c r="B1589" s="16" t="str">
        <f t="shared" si="86"/>
        <v>December, 2017</v>
      </c>
      <c r="C1589" s="16" t="str">
        <f t="shared" si="87"/>
        <v>December, 2017´</v>
      </c>
      <c r="D1589" s="3" t="s">
        <v>126</v>
      </c>
      <c r="E1589" s="11" t="s">
        <v>3318</v>
      </c>
      <c r="F1589" s="3" t="s">
        <v>56</v>
      </c>
      <c r="G1589" s="3" t="s">
        <v>160</v>
      </c>
      <c r="H1589" s="3" t="s">
        <v>122</v>
      </c>
      <c r="I1589" s="3" t="s">
        <v>45</v>
      </c>
      <c r="J1589" s="3" t="s">
        <v>34</v>
      </c>
      <c r="K1589" s="3" t="s">
        <v>163</v>
      </c>
      <c r="L1589" s="3" t="s">
        <v>1817</v>
      </c>
      <c r="M1589" s="4">
        <v>5800</v>
      </c>
      <c r="N1589" s="4">
        <v>5.8</v>
      </c>
      <c r="O1589" s="4">
        <v>66000</v>
      </c>
      <c r="P1589" t="str">
        <f>IF(ISNUMBER(SEARCH("GLIFOSATO",L1589)),"Glyphosate",IF(ISNUMBER(SEARCH("TRICLON",L1589)),"Triclopyr",IF(ISNUMBER(SEARCH("ABAMECTIN",L1589)),"Abamectin",IF(ISNUMBER(SEARCH("ANCOSAR",L1589)),"Sodium Hydrogen Methylarsonate",IF(ISNUMBER(SEARCH("PERITO",L1589)),"Acephate","FIX IT!")))))</f>
        <v>Abamectin</v>
      </c>
      <c r="Q1589" t="s">
        <v>3215</v>
      </c>
      <c r="R1589" t="s">
        <v>3243</v>
      </c>
      <c r="S1589">
        <f t="shared" si="88"/>
        <v>11.379310344827585</v>
      </c>
      <c r="T1589" t="s">
        <v>3297</v>
      </c>
      <c r="U1589" t="s">
        <v>3281</v>
      </c>
      <c r="V1589" t="s">
        <v>3198</v>
      </c>
    </row>
    <row r="1590" spans="1:22" ht="22" customHeight="1" x14ac:dyDescent="0.3">
      <c r="A1590" s="5">
        <v>43085</v>
      </c>
      <c r="B1590" s="16" t="str">
        <f t="shared" si="86"/>
        <v>December, 2017</v>
      </c>
      <c r="C1590" s="16" t="str">
        <f t="shared" si="87"/>
        <v>December, 2017´</v>
      </c>
      <c r="D1590" s="6" t="s">
        <v>31</v>
      </c>
      <c r="E1590" s="11" t="s">
        <v>3318</v>
      </c>
      <c r="F1590" s="6" t="s">
        <v>56</v>
      </c>
      <c r="G1590" s="6" t="s">
        <v>230</v>
      </c>
      <c r="H1590" s="6" t="s">
        <v>133</v>
      </c>
      <c r="I1590" s="6" t="s">
        <v>45</v>
      </c>
      <c r="J1590" s="6" t="s">
        <v>34</v>
      </c>
      <c r="K1590" s="6" t="s">
        <v>232</v>
      </c>
      <c r="L1590" s="6" t="s">
        <v>1818</v>
      </c>
      <c r="M1590" s="7">
        <v>16040</v>
      </c>
      <c r="N1590" s="7">
        <v>16.04</v>
      </c>
      <c r="O1590" s="7">
        <v>21900</v>
      </c>
      <c r="P1590" t="s">
        <v>3273</v>
      </c>
      <c r="Q1590" t="s">
        <v>3274</v>
      </c>
      <c r="R1590" t="s">
        <v>3275</v>
      </c>
      <c r="S1590">
        <f t="shared" si="88"/>
        <v>1.3653366583541147</v>
      </c>
      <c r="T1590" t="s">
        <v>3202</v>
      </c>
      <c r="U1590" t="s">
        <v>3215</v>
      </c>
      <c r="V1590" t="s">
        <v>3216</v>
      </c>
    </row>
    <row r="1591" spans="1:22" ht="22" customHeight="1" x14ac:dyDescent="0.3">
      <c r="A1591" s="2">
        <v>43085</v>
      </c>
      <c r="B1591" s="16" t="str">
        <f t="shared" si="86"/>
        <v>December, 2017</v>
      </c>
      <c r="C1591" s="16" t="str">
        <f t="shared" si="87"/>
        <v>December, 2017´</v>
      </c>
      <c r="D1591" s="3" t="s">
        <v>31</v>
      </c>
      <c r="E1591" s="11" t="s">
        <v>3318</v>
      </c>
      <c r="F1591" s="3" t="s">
        <v>56</v>
      </c>
      <c r="G1591" s="3" t="s">
        <v>200</v>
      </c>
      <c r="H1591" s="3" t="s">
        <v>133</v>
      </c>
      <c r="I1591" s="3" t="s">
        <v>45</v>
      </c>
      <c r="J1591" s="3" t="s">
        <v>34</v>
      </c>
      <c r="K1591" s="3" t="s">
        <v>145</v>
      </c>
      <c r="L1591" s="3" t="s">
        <v>1819</v>
      </c>
      <c r="M1591" s="4">
        <v>19480</v>
      </c>
      <c r="N1591" s="4">
        <v>19.48</v>
      </c>
      <c r="O1591" s="4">
        <v>221000</v>
      </c>
      <c r="P1591" t="s">
        <v>3205</v>
      </c>
      <c r="Q1591" t="s">
        <v>3238</v>
      </c>
      <c r="R1591" t="s">
        <v>3243</v>
      </c>
      <c r="S1591">
        <f t="shared" si="88"/>
        <v>11.344969199178644</v>
      </c>
      <c r="T1591" t="s">
        <v>3304</v>
      </c>
      <c r="U1591" t="s">
        <v>3281</v>
      </c>
      <c r="V1591" t="s">
        <v>3198</v>
      </c>
    </row>
    <row r="1592" spans="1:22" ht="22" customHeight="1" x14ac:dyDescent="0.3">
      <c r="A1592" s="5">
        <v>43085</v>
      </c>
      <c r="B1592" s="16" t="str">
        <f t="shared" si="86"/>
        <v>December, 2017</v>
      </c>
      <c r="C1592" s="16" t="str">
        <f t="shared" si="87"/>
        <v>December, 2017´</v>
      </c>
      <c r="D1592" s="6" t="s">
        <v>31</v>
      </c>
      <c r="E1592" s="11" t="s">
        <v>3318</v>
      </c>
      <c r="F1592" s="6" t="s">
        <v>56</v>
      </c>
      <c r="G1592" s="6" t="s">
        <v>131</v>
      </c>
      <c r="H1592" s="6" t="s">
        <v>133</v>
      </c>
      <c r="I1592" s="6" t="s">
        <v>45</v>
      </c>
      <c r="J1592" s="6" t="s">
        <v>34</v>
      </c>
      <c r="K1592" s="6" t="s">
        <v>145</v>
      </c>
      <c r="L1592" s="6" t="s">
        <v>1820</v>
      </c>
      <c r="M1592" s="7">
        <v>17400</v>
      </c>
      <c r="N1592" s="7">
        <v>17.399999999999999</v>
      </c>
      <c r="O1592" s="7">
        <v>197000</v>
      </c>
      <c r="P1592" t="str">
        <f>IF(ISNUMBER(SEARCH("IMAZETAPYR",L1592)),"Imazetapyr",IF(ISNUMBER(SEARCH("VITAVAX",L1592)),"Carboxin",IF(ISNUMBER(SEARCH("CARBOXIN",L1592)),"Carboxin",IF(ISNUMBER(SEARCH("CONDAX",L1592)),"Imazetapyr",IF(ISNUMBER(SEARCH("CLETHODIM",L1592)),"Clethodim",IF(ISNUMBER(SEARCH("JACARE",L1592)),"2,4-D Acid",IF(ISNUMBER(SEARCH("LEOPARD",L1592)),"Picloram",IF(ISNUMBER(SEARCH("ZOXYSTROBIN",L1592)),"Azoxystrobin",IF(ISNUMBER(SEARCH("MANCOZEB",L1592)),"Mancozeb",IF(ISNUMBER(SEARCH("AZOXYS",L1592)),"Azoxystrobin",IF(ISNUMBER(SEARCH("FIPRON",L1592)),"Fipronil",IF(ISNUMBER(SEARCH("ACEF",L1592)),"Acephate",IF(ISNUMBER(SEARCH("ACETAMIPRID",L1592)),"Acetamiprid",IF(ISNUMBER(SEARCH("ALUMINIUM PHOSPHIDE",L1592)),"Aluminium Phosphide",IF(ISNUMBER(SEARCH("RANMAN",L1592)),"Cyazofamid",IF(ISNUMBER(SEARCH("BIFENTRINA",L1592)),"Bifenthrin","FIX IT!"))))))))))))))))</f>
        <v>Acetamiprid</v>
      </c>
      <c r="Q1592" t="s">
        <v>3234</v>
      </c>
      <c r="R1592" t="s">
        <v>3243</v>
      </c>
      <c r="S1592">
        <f t="shared" si="88"/>
        <v>11.321839080459769</v>
      </c>
      <c r="T1592" t="s">
        <v>3273</v>
      </c>
      <c r="U1592" t="s">
        <v>3274</v>
      </c>
      <c r="V1592" t="s">
        <v>3275</v>
      </c>
    </row>
    <row r="1593" spans="1:22" ht="22" customHeight="1" x14ac:dyDescent="0.3">
      <c r="A1593" s="2">
        <v>43082</v>
      </c>
      <c r="B1593" s="16" t="str">
        <f t="shared" si="86"/>
        <v>December, 2017</v>
      </c>
      <c r="C1593" s="16" t="str">
        <f t="shared" si="87"/>
        <v>December, 2017´</v>
      </c>
      <c r="D1593" s="3" t="s">
        <v>31</v>
      </c>
      <c r="E1593" s="11" t="s">
        <v>3318</v>
      </c>
      <c r="F1593" s="3" t="s">
        <v>56</v>
      </c>
      <c r="G1593" s="3" t="s">
        <v>588</v>
      </c>
      <c r="H1593" s="3" t="s">
        <v>102</v>
      </c>
      <c r="I1593" s="3" t="s">
        <v>45</v>
      </c>
      <c r="J1593" s="3" t="s">
        <v>34</v>
      </c>
      <c r="K1593" s="3" t="s">
        <v>105</v>
      </c>
      <c r="L1593" s="3" t="s">
        <v>1821</v>
      </c>
      <c r="M1593" s="4">
        <v>255667.01</v>
      </c>
      <c r="N1593" s="4">
        <v>255.67</v>
      </c>
      <c r="O1593" s="4">
        <v>959000</v>
      </c>
      <c r="P1593" t="str">
        <f>IF(ISNUMBER(SEARCH("BROWSER",L1593)),"Picloran",IF(ISNUMBER(SEARCH("NAVIGATOR",L1593)),"Picloran",IF(ISNUMBER(SEARCH("BIOZYME",L1593)),"Mineral Fertilizer",IF(ISNUMBER(SEARCH("K-FOL",L1593)),"Calcium Citrate",IF(ISNUMBER(SEARCH("FOLTRON",L1593)),"NPK Fertilizer",IF(ISNUMBER(SEARCH("CYHALOTHRI",L1593)),"Cyhalothrin",IF(ISNUMBER(SEARCH("ACEFATO",L1593)),"Acephate",IF(ISNUMBER(SEARCH("ACEPHATE",L1593)),"Acephate",IF(ISNUMBER(SEARCH("MICROTHIOL",L1593)),"Sulfur",IF(ISNUMBER(SEARCH("PROPICONAZOLE",L1593)),"Propiconazole",IF(ISNUMBER(SEARCH("METHOMYL",L1593)),"Methomyl",IF(ISNUMBER(SEARCH("IMIDACLOPRID",L1593)),"Imidacloprid",IF(ISNUMBER(SEARCH("ZONIC",L1593)),"Amicarbazone",IF(ISNUMBER(SEARCH("CRESCENDO",L1593)),"Triclopyr-Butyric",IF(ISNUMBER(SEARCH("IMAZETHAPYR",L1593)),"Imazethapyr",IF(ISNUMBER(SEARCH("TRICLOPYR",L1593)),"Triclopyr",IF(ISNUMBER(SEARCH("ISOPROPYLAMINE",L1593)),"Isopropylamine",IF(ISNUMBER(SEARCH("ABAMECTIM",L1593)),"Abamectin",IF(ISNUMBER(SEARCH("SPERTO",L1593)),"Bifenthrin","FIX IT!")))))))))))))))))))</f>
        <v>Sulfur</v>
      </c>
      <c r="Q1593" t="s">
        <v>3279</v>
      </c>
      <c r="R1593" t="s">
        <v>3216</v>
      </c>
      <c r="S1593">
        <f t="shared" si="88"/>
        <v>3.7509727985632559</v>
      </c>
      <c r="T1593" t="s">
        <v>3206</v>
      </c>
      <c r="U1593" t="s">
        <v>3231</v>
      </c>
      <c r="V1593" t="s">
        <v>3242</v>
      </c>
    </row>
    <row r="1594" spans="1:22" ht="22" customHeight="1" x14ac:dyDescent="0.3">
      <c r="A1594" s="5">
        <v>43080</v>
      </c>
      <c r="B1594" s="16" t="str">
        <f t="shared" si="86"/>
        <v>December, 2017</v>
      </c>
      <c r="C1594" s="16" t="str">
        <f t="shared" si="87"/>
        <v>December, 2017´</v>
      </c>
      <c r="D1594" s="6" t="s">
        <v>31</v>
      </c>
      <c r="E1594" s="11" t="s">
        <v>3318</v>
      </c>
      <c r="F1594" s="6" t="s">
        <v>56</v>
      </c>
      <c r="G1594" s="6" t="s">
        <v>1774</v>
      </c>
      <c r="H1594" s="6" t="s">
        <v>82</v>
      </c>
      <c r="I1594" s="6" t="s">
        <v>45</v>
      </c>
      <c r="J1594" s="6" t="s">
        <v>34</v>
      </c>
      <c r="K1594" s="6" t="s">
        <v>84</v>
      </c>
      <c r="L1594" s="6" t="s">
        <v>1822</v>
      </c>
      <c r="M1594" s="7">
        <v>43482</v>
      </c>
      <c r="N1594" s="7">
        <v>43.48</v>
      </c>
      <c r="O1594" s="7">
        <v>168000</v>
      </c>
      <c r="P1594" t="str">
        <f>IF(ISNUMBER(SEARCH("BROWSER",L1594)),"Picloran",IF(ISNUMBER(SEARCH("NAVIGATOR",L1594)),"Picloran",IF(ISNUMBER(SEARCH("BIOZYME",L1594)),"Mineral Fertilizer",IF(ISNUMBER(SEARCH("K-FOL",L1594)),"Calcium Citrate",IF(ISNUMBER(SEARCH("FOLTRON",L1594)),"NPK Fertilizer",IF(ISNUMBER(SEARCH("CYHALOTHRI",L1594)),"Cyhalothrin",IF(ISNUMBER(SEARCH("ACEFATO",L1594)),"Acephate",IF(ISNUMBER(SEARCH("ACEPHATE",L1594)),"Acephate",IF(ISNUMBER(SEARCH("MICROTHIOL",L1594)),"Sulfur",IF(ISNUMBER(SEARCH("PROPICONAZOLE",L1594)),"Propiconazole",IF(ISNUMBER(SEARCH("METHOMYL",L1594)),"Methomyl",IF(ISNUMBER(SEARCH("IMIDACLOPRID",L1594)),"Imidacloprid",IF(ISNUMBER(SEARCH("ZONIC",L1594)),"Amicarbazone",IF(ISNUMBER(SEARCH("CRESCENDO",L1594)),"Triclopyr-Butyric",IF(ISNUMBER(SEARCH("IMAZETHAPYR",L1594)),"Imazethapyr",IF(ISNUMBER(SEARCH("TRICLOPYR",L1594)),"Triclopyr",IF(ISNUMBER(SEARCH("ISOPROPYLAMINE",L1594)),"Isopropylamine",IF(ISNUMBER(SEARCH("ABAMECTIM",L1594)),"Abamectin",IF(ISNUMBER(SEARCH("SPERTO",L1594)),"Bifenthrin","FIX IT!")))))))))))))))))))</f>
        <v>Isopropylamine</v>
      </c>
      <c r="Q1594" t="s">
        <v>3269</v>
      </c>
      <c r="R1594" t="s">
        <v>3216</v>
      </c>
      <c r="S1594">
        <f t="shared" si="88"/>
        <v>3.8636677245756865</v>
      </c>
      <c r="T1594" t="s">
        <v>3206</v>
      </c>
      <c r="U1594" t="s">
        <v>3231</v>
      </c>
      <c r="V1594" t="s">
        <v>3242</v>
      </c>
    </row>
    <row r="1595" spans="1:22" ht="22" customHeight="1" x14ac:dyDescent="0.3">
      <c r="A1595" s="2">
        <v>43079</v>
      </c>
      <c r="B1595" s="16" t="str">
        <f t="shared" si="86"/>
        <v>December, 2017</v>
      </c>
      <c r="C1595" s="16" t="str">
        <f t="shared" si="87"/>
        <v>December, 2017´</v>
      </c>
      <c r="D1595" s="3" t="s">
        <v>31</v>
      </c>
      <c r="E1595" s="11" t="s">
        <v>3318</v>
      </c>
      <c r="F1595" s="3" t="s">
        <v>56</v>
      </c>
      <c r="G1595" s="3" t="s">
        <v>1676</v>
      </c>
      <c r="H1595" s="3" t="s">
        <v>91</v>
      </c>
      <c r="I1595" s="3" t="s">
        <v>45</v>
      </c>
      <c r="J1595" s="3" t="s">
        <v>34</v>
      </c>
      <c r="K1595" s="3" t="s">
        <v>95</v>
      </c>
      <c r="L1595" s="3" t="s">
        <v>1823</v>
      </c>
      <c r="M1595" s="4">
        <v>26200</v>
      </c>
      <c r="N1595" s="4">
        <v>26.2</v>
      </c>
      <c r="O1595" s="4">
        <v>117000</v>
      </c>
      <c r="P1595" t="str">
        <f>IF(ISNUMBER(SEARCH("IMAZETAPYR",L1595)),"Imazetapyr",IF(ISNUMBER(SEARCH("VITAVAX",L1595)),"Carboxin",IF(ISNUMBER(SEARCH("CARBOXIN",L1595)),"Carboxin",IF(ISNUMBER(SEARCH("CONDAX",L1595)),"Imazetapyr",IF(ISNUMBER(SEARCH("CLETHODIM",L1595)),"Clethodim",IF(ISNUMBER(SEARCH("JACARE",L1595)),"2,4-D Acid",IF(ISNUMBER(SEARCH("LEOPARD",L1595)),"Picloram",IF(ISNUMBER(SEARCH("ZOXYSTROBIN",L1595)),"Azoxystrobin",IF(ISNUMBER(SEARCH("MANCOZEB",L1595)),"Mancozeb",IF(ISNUMBER(SEARCH("AZOXYS",L1595)),"Azoxystrobin",IF(ISNUMBER(SEARCH("FIPRON",L1595)),"Fipronil",IF(ISNUMBER(SEARCH("ACEF",L1595)),"Acephate",IF(ISNUMBER(SEARCH("ACETAMIPRID",L1595)),"Acetamiprid",IF(ISNUMBER(SEARCH("ALUMINIUM PHOSPHIDE",L1595)),"Aluminium Phosphide",IF(ISNUMBER(SEARCH("RANMAN",L1595)),"Cyazofamid",IF(ISNUMBER(SEARCH("BIFENTRINA",L1595)),"Bifenthrin","FIX IT!"))))))))))))))))</f>
        <v>Mancozeb</v>
      </c>
      <c r="Q1595" t="s">
        <v>3231</v>
      </c>
      <c r="R1595" t="s">
        <v>3242</v>
      </c>
      <c r="S1595">
        <f t="shared" si="88"/>
        <v>4.4656488549618318</v>
      </c>
      <c r="T1595" t="s">
        <v>3206</v>
      </c>
      <c r="U1595" t="s">
        <v>3231</v>
      </c>
      <c r="V1595" t="s">
        <v>3242</v>
      </c>
    </row>
    <row r="1596" spans="1:22" ht="22" customHeight="1" x14ac:dyDescent="0.3">
      <c r="A1596" s="5">
        <v>43079</v>
      </c>
      <c r="B1596" s="16" t="str">
        <f t="shared" si="86"/>
        <v>December, 2017</v>
      </c>
      <c r="C1596" s="16" t="str">
        <f t="shared" si="87"/>
        <v>December, 2017´</v>
      </c>
      <c r="D1596" s="6" t="s">
        <v>31</v>
      </c>
      <c r="E1596" s="11" t="s">
        <v>3318</v>
      </c>
      <c r="F1596" s="6" t="s">
        <v>56</v>
      </c>
      <c r="G1596" s="6" t="s">
        <v>1676</v>
      </c>
      <c r="H1596" s="6" t="s">
        <v>91</v>
      </c>
      <c r="I1596" s="6" t="s">
        <v>45</v>
      </c>
      <c r="J1596" s="6" t="s">
        <v>34</v>
      </c>
      <c r="K1596" s="6" t="s">
        <v>95</v>
      </c>
      <c r="L1596" s="6" t="s">
        <v>1824</v>
      </c>
      <c r="M1596" s="7">
        <v>78600</v>
      </c>
      <c r="N1596" s="7">
        <v>78.599999999999994</v>
      </c>
      <c r="O1596" s="7">
        <v>350000</v>
      </c>
      <c r="P1596" t="str">
        <f>IF(ISNUMBER(SEARCH("IMAZETAPYR",L1596)),"Imazetapyr",IF(ISNUMBER(SEARCH("VITAVAX",L1596)),"Carboxin",IF(ISNUMBER(SEARCH("CARBOXIN",L1596)),"Carboxin",IF(ISNUMBER(SEARCH("CONDAX",L1596)),"Imazetapyr",IF(ISNUMBER(SEARCH("CLETHODIM",L1596)),"Clethodim",IF(ISNUMBER(SEARCH("JACARE",L1596)),"2,4-D Acid",IF(ISNUMBER(SEARCH("LEOPARD",L1596)),"Picloram",IF(ISNUMBER(SEARCH("ZOXYSTROBIN",L1596)),"Azoxystrobin",IF(ISNUMBER(SEARCH("MANCOZEB",L1596)),"Mancozeb",IF(ISNUMBER(SEARCH("AZOXYS",L1596)),"Azoxystrobin",IF(ISNUMBER(SEARCH("FIPRON",L1596)),"Fipronil",IF(ISNUMBER(SEARCH("ACEF",L1596)),"Acephate",IF(ISNUMBER(SEARCH("ACETAMIPRID",L1596)),"Acetamiprid",IF(ISNUMBER(SEARCH("ALUMINIUM PHOSPHIDE",L1596)),"Aluminium Phosphide",IF(ISNUMBER(SEARCH("RANMAN",L1596)),"Cyazofamid",IF(ISNUMBER(SEARCH("BIFENTRINA",L1596)),"Bifenthrin","FIX IT!"))))))))))))))))</f>
        <v>Mancozeb</v>
      </c>
      <c r="Q1596" t="s">
        <v>3231</v>
      </c>
      <c r="R1596" t="s">
        <v>3242</v>
      </c>
      <c r="S1596">
        <f t="shared" si="88"/>
        <v>4.4529262086513999</v>
      </c>
      <c r="T1596" t="s">
        <v>3206</v>
      </c>
      <c r="U1596" t="s">
        <v>3231</v>
      </c>
      <c r="V1596" t="s">
        <v>3242</v>
      </c>
    </row>
    <row r="1597" spans="1:22" ht="22" customHeight="1" x14ac:dyDescent="0.3">
      <c r="A1597" s="2">
        <v>43078</v>
      </c>
      <c r="B1597" s="16" t="str">
        <f t="shared" si="86"/>
        <v>December, 2017</v>
      </c>
      <c r="C1597" s="16" t="str">
        <f t="shared" si="87"/>
        <v>December, 2017´</v>
      </c>
      <c r="D1597" s="3" t="s">
        <v>31</v>
      </c>
      <c r="E1597" s="11" t="s">
        <v>3318</v>
      </c>
      <c r="F1597" s="3" t="s">
        <v>56</v>
      </c>
      <c r="G1597" s="3" t="s">
        <v>131</v>
      </c>
      <c r="H1597" s="3" t="s">
        <v>133</v>
      </c>
      <c r="I1597" s="3" t="s">
        <v>45</v>
      </c>
      <c r="J1597" s="3" t="s">
        <v>34</v>
      </c>
      <c r="K1597" s="3" t="s">
        <v>145</v>
      </c>
      <c r="L1597" s="3" t="s">
        <v>1825</v>
      </c>
      <c r="M1597" s="4">
        <v>17400</v>
      </c>
      <c r="N1597" s="4">
        <v>17.399999999999999</v>
      </c>
      <c r="O1597" s="4">
        <v>197000</v>
      </c>
      <c r="P1597" t="str">
        <f>IF(ISNUMBER(SEARCH("IMAZETAPYR",L1597)),"Imazetapyr",IF(ISNUMBER(SEARCH("VITAVAX",L1597)),"Carboxin",IF(ISNUMBER(SEARCH("CARBOXIN",L1597)),"Carboxin",IF(ISNUMBER(SEARCH("CONDAX",L1597)),"Imazetapyr",IF(ISNUMBER(SEARCH("CLETHODIM",L1597)),"Clethodim",IF(ISNUMBER(SEARCH("JACARE",L1597)),"2,4-D Acid",IF(ISNUMBER(SEARCH("LEOPARD",L1597)),"Picloram",IF(ISNUMBER(SEARCH("ZOXYSTROBIN",L1597)),"Azoxystrobin",IF(ISNUMBER(SEARCH("MANCOZEB",L1597)),"Mancozeb",IF(ISNUMBER(SEARCH("AZOXYS",L1597)),"Azoxystrobin",IF(ISNUMBER(SEARCH("FIPRON",L1597)),"Fipronil",IF(ISNUMBER(SEARCH("ACEF",L1597)),"Acephate",IF(ISNUMBER(SEARCH("ACETAMIPRID",L1597)),"Acetamiprid",IF(ISNUMBER(SEARCH("ALUMINIUM PHOSPHIDE",L1597)),"Aluminium Phosphide",IF(ISNUMBER(SEARCH("RANMAN",L1597)),"Cyazofamid",IF(ISNUMBER(SEARCH("BIFENTRINA",L1597)),"Bifenthrin","FIX IT!"))))))))))))))))</f>
        <v>Acetamiprid</v>
      </c>
      <c r="Q1597" t="s">
        <v>3234</v>
      </c>
      <c r="R1597" t="s">
        <v>3243</v>
      </c>
      <c r="S1597">
        <f t="shared" si="88"/>
        <v>11.321839080459769</v>
      </c>
      <c r="T1597" t="s">
        <v>3206</v>
      </c>
      <c r="U1597" t="s">
        <v>3231</v>
      </c>
      <c r="V1597" t="s">
        <v>3242</v>
      </c>
    </row>
    <row r="1598" spans="1:22" ht="22" customHeight="1" x14ac:dyDescent="0.3">
      <c r="A1598" s="5">
        <v>43078</v>
      </c>
      <c r="B1598" s="16" t="str">
        <f t="shared" si="86"/>
        <v>December, 2017</v>
      </c>
      <c r="C1598" s="16" t="str">
        <f t="shared" si="87"/>
        <v>December, 2017´</v>
      </c>
      <c r="D1598" s="6" t="s">
        <v>31</v>
      </c>
      <c r="E1598" s="11" t="s">
        <v>3318</v>
      </c>
      <c r="F1598" s="6" t="s">
        <v>56</v>
      </c>
      <c r="G1598" s="6" t="s">
        <v>944</v>
      </c>
      <c r="H1598" s="6" t="s">
        <v>1684</v>
      </c>
      <c r="I1598" s="6" t="s">
        <v>45</v>
      </c>
      <c r="J1598" s="6" t="s">
        <v>34</v>
      </c>
      <c r="K1598" s="6" t="s">
        <v>361</v>
      </c>
      <c r="L1598" s="6" t="s">
        <v>1826</v>
      </c>
      <c r="M1598" s="7">
        <v>26400</v>
      </c>
      <c r="N1598" s="7">
        <v>26.4</v>
      </c>
      <c r="O1598" s="7">
        <v>252000</v>
      </c>
      <c r="P1598" t="str">
        <f>IF(ISNUMBER(SEARCH("THIRAM",L1598)),"Thiram",IF(ISNUMBER(SEARCH("TEBUCONAZOLE",L1598)),"Tebuconazole",IF(ISNUMBER(SEARCH("DIMETHYLAMINE",L1598)),"Dimethylamine",IF(ISNUMBER(SEARCH("TRINCA",L1598)),"Cyhalothrin",IF(ISNUMBER(SEARCH("CYHALOT",L1598)),"Cyhalothrin",IF(ISNUMBER(SEARCH("PICLORAM",L1598)),"Picloran",IF(ISNUMBER(SEARCH("PROPARGITE",L1598)),"Propargite",IF(ISNUMBER(SEARCH("OMEGA",L1598)),"Fertilizer",IF(ISNUMBER(SEARCH("ARTYS",L1598)),"Dimethylamine",IF(ISNUMBER(SEARCH("ORTHOCIDE",L1598)),"Captan","FIX IT!"))))))))))</f>
        <v>Tebuconazole</v>
      </c>
      <c r="Q1598" t="s">
        <v>3284</v>
      </c>
      <c r="R1598" t="s">
        <v>3242</v>
      </c>
      <c r="S1598">
        <f t="shared" si="88"/>
        <v>9.545454545454545</v>
      </c>
      <c r="T1598" t="s">
        <v>3206</v>
      </c>
      <c r="U1598" t="s">
        <v>3231</v>
      </c>
      <c r="V1598" t="s">
        <v>3242</v>
      </c>
    </row>
    <row r="1599" spans="1:22" ht="22" customHeight="1" x14ac:dyDescent="0.3">
      <c r="A1599" s="2">
        <v>43078</v>
      </c>
      <c r="B1599" s="16" t="str">
        <f t="shared" si="86"/>
        <v>December, 2017</v>
      </c>
      <c r="C1599" s="16" t="str">
        <f t="shared" si="87"/>
        <v>December, 2017´</v>
      </c>
      <c r="D1599" s="3" t="s">
        <v>31</v>
      </c>
      <c r="E1599" s="11" t="s">
        <v>3318</v>
      </c>
      <c r="F1599" s="3" t="s">
        <v>56</v>
      </c>
      <c r="G1599" s="3" t="s">
        <v>944</v>
      </c>
      <c r="H1599" s="3" t="s">
        <v>1684</v>
      </c>
      <c r="I1599" s="3" t="s">
        <v>45</v>
      </c>
      <c r="J1599" s="3" t="s">
        <v>34</v>
      </c>
      <c r="K1599" s="3" t="s">
        <v>361</v>
      </c>
      <c r="L1599" s="3" t="s">
        <v>1827</v>
      </c>
      <c r="M1599" s="4">
        <v>13200</v>
      </c>
      <c r="N1599" s="4">
        <v>13.2</v>
      </c>
      <c r="O1599" s="4">
        <v>126000</v>
      </c>
      <c r="P1599" t="str">
        <f>IF(ISNUMBER(SEARCH("THIRAM",L1599)),"Thiram",IF(ISNUMBER(SEARCH("TEBUCONAZOLE",L1599)),"Tebuconazole",IF(ISNUMBER(SEARCH("DIMETHYLAMINE",L1599)),"Dimethylamine",IF(ISNUMBER(SEARCH("TRINCA",L1599)),"Cyhalothrin",IF(ISNUMBER(SEARCH("CYHALOT",L1599)),"Cyhalothrin",IF(ISNUMBER(SEARCH("PICLORAM",L1599)),"Picloran",IF(ISNUMBER(SEARCH("PROPARGITE",L1599)),"Propargite",IF(ISNUMBER(SEARCH("OMEGA",L1599)),"Fertilizer",IF(ISNUMBER(SEARCH("ARTYS",L1599)),"Dimethylamine",IF(ISNUMBER(SEARCH("ORTHOCIDE",L1599)),"Captan","FIX IT!"))))))))))</f>
        <v>Tebuconazole</v>
      </c>
      <c r="Q1599" t="s">
        <v>3284</v>
      </c>
      <c r="R1599" t="s">
        <v>3242</v>
      </c>
      <c r="S1599">
        <f t="shared" si="88"/>
        <v>9.545454545454545</v>
      </c>
      <c r="T1599" t="s">
        <v>3250</v>
      </c>
      <c r="U1599" t="s">
        <v>3248</v>
      </c>
      <c r="V1599" t="s">
        <v>3237</v>
      </c>
    </row>
    <row r="1600" spans="1:22" ht="22" customHeight="1" x14ac:dyDescent="0.3">
      <c r="A1600" s="2">
        <v>43078</v>
      </c>
      <c r="B1600" s="16" t="str">
        <f t="shared" si="86"/>
        <v>December, 2017</v>
      </c>
      <c r="C1600" s="16" t="str">
        <f t="shared" si="87"/>
        <v>December, 2017´</v>
      </c>
      <c r="D1600" s="3" t="s">
        <v>31</v>
      </c>
      <c r="E1600" s="11" t="s">
        <v>3318</v>
      </c>
      <c r="F1600" s="3" t="s">
        <v>56</v>
      </c>
      <c r="G1600" s="3" t="s">
        <v>944</v>
      </c>
      <c r="H1600" s="3" t="s">
        <v>1684</v>
      </c>
      <c r="I1600" s="3" t="s">
        <v>45</v>
      </c>
      <c r="J1600" s="3" t="s">
        <v>34</v>
      </c>
      <c r="K1600" s="3" t="s">
        <v>361</v>
      </c>
      <c r="L1600" s="3" t="s">
        <v>1829</v>
      </c>
      <c r="M1600" s="4">
        <v>13200</v>
      </c>
      <c r="N1600" s="4">
        <v>13.2</v>
      </c>
      <c r="O1600" s="4">
        <v>126000</v>
      </c>
      <c r="P1600" t="str">
        <f>IF(ISNUMBER(SEARCH("THIRAM",L1600)),"Thiram",IF(ISNUMBER(SEARCH("TEBUCONAZOLE",L1600)),"Tebuconazole",IF(ISNUMBER(SEARCH("DIMETHYLAMINE",L1600)),"Dimethylamine",IF(ISNUMBER(SEARCH("TRINCA",L1600)),"Cyhalothrin",IF(ISNUMBER(SEARCH("CYHALOT",L1600)),"Cyhalothrin",IF(ISNUMBER(SEARCH("PICLORAM",L1600)),"Picloran",IF(ISNUMBER(SEARCH("PROPARGITE",L1600)),"Propargite",IF(ISNUMBER(SEARCH("OMEGA",L1600)),"Fertilizer",IF(ISNUMBER(SEARCH("ARTYS",L1600)),"Dimethylamine",IF(ISNUMBER(SEARCH("ORTHOCIDE",L1600)),"Captan","FIX IT!"))))))))))</f>
        <v>Tebuconazole</v>
      </c>
      <c r="Q1600" t="s">
        <v>3284</v>
      </c>
      <c r="R1600" t="s">
        <v>3242</v>
      </c>
      <c r="S1600">
        <f t="shared" si="88"/>
        <v>9.545454545454545</v>
      </c>
      <c r="T1600" t="s">
        <v>3207</v>
      </c>
      <c r="U1600" t="s">
        <v>3235</v>
      </c>
      <c r="V1600" t="s">
        <v>3216</v>
      </c>
    </row>
    <row r="1601" spans="1:22" ht="22" customHeight="1" x14ac:dyDescent="0.3">
      <c r="A1601" s="5">
        <v>43078</v>
      </c>
      <c r="B1601" s="16" t="str">
        <f t="shared" si="86"/>
        <v>December, 2017</v>
      </c>
      <c r="C1601" s="16" t="str">
        <f t="shared" si="87"/>
        <v>December, 2017´</v>
      </c>
      <c r="D1601" s="6" t="s">
        <v>31</v>
      </c>
      <c r="E1601" s="11" t="s">
        <v>3318</v>
      </c>
      <c r="F1601" s="6" t="s">
        <v>56</v>
      </c>
      <c r="G1601" s="6" t="s">
        <v>200</v>
      </c>
      <c r="H1601" s="6" t="s">
        <v>133</v>
      </c>
      <c r="I1601" s="6" t="s">
        <v>45</v>
      </c>
      <c r="J1601" s="6" t="s">
        <v>34</v>
      </c>
      <c r="K1601" s="6" t="s">
        <v>203</v>
      </c>
      <c r="L1601" s="6" t="s">
        <v>1830</v>
      </c>
      <c r="M1601" s="7">
        <v>204300</v>
      </c>
      <c r="N1601" s="7">
        <v>204.3</v>
      </c>
      <c r="O1601" s="7">
        <v>2313000</v>
      </c>
      <c r="P1601" t="str">
        <f>IF(ISNUMBER(SEARCH("BROWSER",L1601)),"Picloran",IF(ISNUMBER(SEARCH("NAVIGATOR",L1601)),"Picloran",IF(ISNUMBER(SEARCH("BIOZYME",L1601)),"Mineral Fertilizer",IF(ISNUMBER(SEARCH("K-FOL",L1601)),"Calcium Citrate",IF(ISNUMBER(SEARCH("FOLTRON",L1601)),"NPK Fertilizer",IF(ISNUMBER(SEARCH("CYHALOTHRI",L1601)),"Cyhalothrin",IF(ISNUMBER(SEARCH("ACEFATO",L1601)),"Acephate",IF(ISNUMBER(SEARCH("ACEPHATE",L1601)),"Acephate",IF(ISNUMBER(SEARCH("MICROTHIOL",L1601)),"Sulfur",IF(ISNUMBER(SEARCH("PROPICONAZOLE",L1601)),"Propiconazole",IF(ISNUMBER(SEARCH("METHOMYL",L1601)),"Methomyl",IF(ISNUMBER(SEARCH("IMIDACLOPRID",L1601)),"Imidacloprid",IF(ISNUMBER(SEARCH("ZONIC",L1601)),"Amicarbazone",IF(ISNUMBER(SEARCH("CRESCENDO",L1601)),"Triclopyr-Butyric",IF(ISNUMBER(SEARCH("IMAZETHAPYR",L1601)),"Imazethapyr",IF(ISNUMBER(SEARCH("TRICLOPYR",L1601)),"Triclopyr",IF(ISNUMBER(SEARCH("ISOPROPYLAMINE",L1601)),"Isopropylamine",IF(ISNUMBER(SEARCH("ABAMECTIM",L1601)),"Abamectin",IF(ISNUMBER(SEARCH("SPERTO",L1601)),"Bifenthrin","FIX IT!")))))))))))))))))))</f>
        <v>Acephate</v>
      </c>
      <c r="Q1601" t="s">
        <v>3230</v>
      </c>
      <c r="R1601" t="s">
        <v>3243</v>
      </c>
      <c r="S1601">
        <f t="shared" si="88"/>
        <v>11.321585903083701</v>
      </c>
      <c r="T1601" t="s">
        <v>3205</v>
      </c>
      <c r="U1601" t="s">
        <v>3238</v>
      </c>
      <c r="V1601" t="s">
        <v>3225</v>
      </c>
    </row>
    <row r="1602" spans="1:22" ht="22" customHeight="1" x14ac:dyDescent="0.3">
      <c r="A1602" s="2">
        <v>43078</v>
      </c>
      <c r="B1602" s="16" t="str">
        <f t="shared" si="86"/>
        <v>December, 2017</v>
      </c>
      <c r="C1602" s="16" t="str">
        <f t="shared" si="87"/>
        <v>December, 2017´</v>
      </c>
      <c r="D1602" s="3" t="s">
        <v>107</v>
      </c>
      <c r="E1602" s="11" t="s">
        <v>3318</v>
      </c>
      <c r="F1602" s="3" t="s">
        <v>56</v>
      </c>
      <c r="G1602" s="3" t="s">
        <v>108</v>
      </c>
      <c r="H1602" s="3" t="s">
        <v>133</v>
      </c>
      <c r="I1602" s="3" t="s">
        <v>45</v>
      </c>
      <c r="J1602" s="3" t="s">
        <v>34</v>
      </c>
      <c r="K1602" s="3" t="s">
        <v>345</v>
      </c>
      <c r="L1602" s="3" t="s">
        <v>1831</v>
      </c>
      <c r="M1602" s="4">
        <v>12570</v>
      </c>
      <c r="N1602" s="4">
        <v>12.57</v>
      </c>
      <c r="O1602" s="4">
        <v>142000</v>
      </c>
      <c r="P1602" t="s">
        <v>3207</v>
      </c>
      <c r="Q1602" t="s">
        <v>3235</v>
      </c>
      <c r="R1602" t="s">
        <v>3216</v>
      </c>
      <c r="S1602">
        <f t="shared" si="88"/>
        <v>11.296738265712012</v>
      </c>
      <c r="T1602" t="s">
        <v>3207</v>
      </c>
      <c r="U1602" t="s">
        <v>3235</v>
      </c>
      <c r="V1602" t="s">
        <v>3216</v>
      </c>
    </row>
    <row r="1603" spans="1:22" ht="22" customHeight="1" x14ac:dyDescent="0.3">
      <c r="A1603" s="5">
        <v>43076</v>
      </c>
      <c r="B1603" s="16" t="str">
        <f t="shared" ref="B1603:B1666" si="89">TEXT(A1603, "MMMM, YYYY")</f>
        <v>December, 2017</v>
      </c>
      <c r="C1603" s="16" t="str">
        <f t="shared" ref="C1603:C1666" si="90">B1603&amp;"´"</f>
        <v>December, 2017´</v>
      </c>
      <c r="D1603" s="6" t="s">
        <v>31</v>
      </c>
      <c r="E1603" s="11" t="s">
        <v>3318</v>
      </c>
      <c r="F1603" s="6" t="s">
        <v>56</v>
      </c>
      <c r="G1603" s="6" t="s">
        <v>1774</v>
      </c>
      <c r="H1603" s="6" t="s">
        <v>82</v>
      </c>
      <c r="I1603" s="6" t="s">
        <v>45</v>
      </c>
      <c r="J1603" s="6" t="s">
        <v>34</v>
      </c>
      <c r="K1603" s="6" t="s">
        <v>84</v>
      </c>
      <c r="L1603" s="6" t="s">
        <v>1832</v>
      </c>
      <c r="M1603" s="7">
        <v>86919</v>
      </c>
      <c r="N1603" s="7">
        <v>86.92</v>
      </c>
      <c r="O1603" s="7">
        <v>335000</v>
      </c>
      <c r="P1603" t="str">
        <f>IF(ISNUMBER(SEARCH("BROWSER",L1603)),"Picloran",IF(ISNUMBER(SEARCH("NAVIGATOR",L1603)),"Picloran",IF(ISNUMBER(SEARCH("BIOZYME",L1603)),"Mineral Fertilizer",IF(ISNUMBER(SEARCH("K-FOL",L1603)),"Calcium Citrate",IF(ISNUMBER(SEARCH("FOLTRON",L1603)),"NPK Fertilizer",IF(ISNUMBER(SEARCH("CYHALOTHRI",L1603)),"Cyhalothrin",IF(ISNUMBER(SEARCH("ACEFATO",L1603)),"Acephate",IF(ISNUMBER(SEARCH("ACEPHATE",L1603)),"Acephate",IF(ISNUMBER(SEARCH("MICROTHIOL",L1603)),"Sulfur",IF(ISNUMBER(SEARCH("PROPICONAZOLE",L1603)),"Propiconazole",IF(ISNUMBER(SEARCH("METHOMYL",L1603)),"Methomyl",IF(ISNUMBER(SEARCH("IMIDACLOPRID",L1603)),"Imidacloprid",IF(ISNUMBER(SEARCH("ZONIC",L1603)),"Amicarbazone",IF(ISNUMBER(SEARCH("CRESCENDO",L1603)),"Triclopyr-Butyric",IF(ISNUMBER(SEARCH("IMAZETHAPYR",L1603)),"Imazethapyr",IF(ISNUMBER(SEARCH("TRICLOPYR",L1603)),"Triclopyr",IF(ISNUMBER(SEARCH("ISOPROPYLAMINE",L1603)),"Isopropylamine",IF(ISNUMBER(SEARCH("ABAMECTIM",L1603)),"Abamectin",IF(ISNUMBER(SEARCH("SPERTO",L1603)),"Bifenthrin","FIX IT!")))))))))))))))))))</f>
        <v>Isopropylamine</v>
      </c>
      <c r="Q1603" t="s">
        <v>3269</v>
      </c>
      <c r="R1603" t="s">
        <v>3216</v>
      </c>
      <c r="S1603">
        <f t="shared" ref="S1603:S1666" si="91">O1603/M1603</f>
        <v>3.8541630713652943</v>
      </c>
      <c r="T1603" t="s">
        <v>3207</v>
      </c>
      <c r="U1603" t="s">
        <v>3235</v>
      </c>
      <c r="V1603" t="s">
        <v>3216</v>
      </c>
    </row>
    <row r="1604" spans="1:22" ht="22" customHeight="1" x14ac:dyDescent="0.3">
      <c r="A1604" s="2">
        <v>43076</v>
      </c>
      <c r="B1604" s="16" t="str">
        <f t="shared" si="89"/>
        <v>December, 2017</v>
      </c>
      <c r="C1604" s="16" t="str">
        <f t="shared" si="90"/>
        <v>December, 2017´</v>
      </c>
      <c r="D1604" s="3" t="s">
        <v>31</v>
      </c>
      <c r="E1604" s="11" t="s">
        <v>3318</v>
      </c>
      <c r="F1604" s="3" t="s">
        <v>56</v>
      </c>
      <c r="G1604" s="3" t="s">
        <v>1774</v>
      </c>
      <c r="H1604" s="3" t="s">
        <v>82</v>
      </c>
      <c r="I1604" s="3" t="s">
        <v>45</v>
      </c>
      <c r="J1604" s="3" t="s">
        <v>34</v>
      </c>
      <c r="K1604" s="3" t="s">
        <v>84</v>
      </c>
      <c r="L1604" s="3" t="s">
        <v>1833</v>
      </c>
      <c r="M1604" s="4">
        <v>86618</v>
      </c>
      <c r="N1604" s="4">
        <v>86.62</v>
      </c>
      <c r="O1604" s="4">
        <v>334000</v>
      </c>
      <c r="P1604" t="str">
        <f>IF(ISNUMBER(SEARCH("BROWSER",L1604)),"Picloran",IF(ISNUMBER(SEARCH("NAVIGATOR",L1604)),"Picloran",IF(ISNUMBER(SEARCH("BIOZYME",L1604)),"Mineral Fertilizer",IF(ISNUMBER(SEARCH("K-FOL",L1604)),"Calcium Citrate",IF(ISNUMBER(SEARCH("FOLTRON",L1604)),"NPK Fertilizer",IF(ISNUMBER(SEARCH("CYHALOTHRI",L1604)),"Cyhalothrin",IF(ISNUMBER(SEARCH("ACEFATO",L1604)),"Acephate",IF(ISNUMBER(SEARCH("ACEPHATE",L1604)),"Acephate",IF(ISNUMBER(SEARCH("MICROTHIOL",L1604)),"Sulfur",IF(ISNUMBER(SEARCH("PROPICONAZOLE",L1604)),"Propiconazole",IF(ISNUMBER(SEARCH("METHOMYL",L1604)),"Methomyl",IF(ISNUMBER(SEARCH("IMIDACLOPRID",L1604)),"Imidacloprid",IF(ISNUMBER(SEARCH("ZONIC",L1604)),"Amicarbazone",IF(ISNUMBER(SEARCH("CRESCENDO",L1604)),"Triclopyr-Butyric",IF(ISNUMBER(SEARCH("IMAZETHAPYR",L1604)),"Imazethapyr",IF(ISNUMBER(SEARCH("TRICLOPYR",L1604)),"Triclopyr",IF(ISNUMBER(SEARCH("ISOPROPYLAMINE",L1604)),"Isopropylamine",IF(ISNUMBER(SEARCH("ABAMECTIM",L1604)),"Abamectin",IF(ISNUMBER(SEARCH("SPERTO",L1604)),"Bifenthrin","FIX IT!")))))))))))))))))))</f>
        <v>Isopropylamine</v>
      </c>
      <c r="Q1604" t="s">
        <v>3269</v>
      </c>
      <c r="R1604" t="s">
        <v>3216</v>
      </c>
      <c r="S1604">
        <f t="shared" si="91"/>
        <v>3.8560114525849132</v>
      </c>
      <c r="T1604" t="s">
        <v>3200</v>
      </c>
      <c r="U1604" t="s">
        <v>3234</v>
      </c>
      <c r="V1604" t="s">
        <v>3225</v>
      </c>
    </row>
    <row r="1605" spans="1:22" ht="22" customHeight="1" x14ac:dyDescent="0.3">
      <c r="A1605" s="5">
        <v>43073</v>
      </c>
      <c r="B1605" s="16" t="str">
        <f t="shared" si="89"/>
        <v>December, 2017</v>
      </c>
      <c r="C1605" s="16" t="str">
        <f t="shared" si="90"/>
        <v>December, 2017´</v>
      </c>
      <c r="D1605" s="6" t="s">
        <v>31</v>
      </c>
      <c r="E1605" s="11" t="s">
        <v>3318</v>
      </c>
      <c r="F1605" s="6" t="s">
        <v>56</v>
      </c>
      <c r="G1605" s="6" t="s">
        <v>1734</v>
      </c>
      <c r="H1605" s="6" t="s">
        <v>122</v>
      </c>
      <c r="I1605" s="6" t="s">
        <v>45</v>
      </c>
      <c r="J1605" s="6" t="s">
        <v>34</v>
      </c>
      <c r="K1605" s="6" t="s">
        <v>187</v>
      </c>
      <c r="L1605" s="6" t="s">
        <v>1834</v>
      </c>
      <c r="M1605" s="7">
        <v>14040</v>
      </c>
      <c r="N1605" s="7">
        <v>14.04</v>
      </c>
      <c r="O1605" s="7">
        <v>82400</v>
      </c>
      <c r="P1605" t="s">
        <v>3211</v>
      </c>
      <c r="Q1605" t="s">
        <v>3270</v>
      </c>
      <c r="R1605" t="s">
        <v>3198</v>
      </c>
      <c r="S1605">
        <f t="shared" si="91"/>
        <v>5.8689458689458691</v>
      </c>
      <c r="T1605" t="s">
        <v>3207</v>
      </c>
      <c r="U1605" t="s">
        <v>3235</v>
      </c>
      <c r="V1605" t="s">
        <v>3216</v>
      </c>
    </row>
    <row r="1606" spans="1:22" ht="22" customHeight="1" x14ac:dyDescent="0.3">
      <c r="A1606" s="2">
        <v>43073</v>
      </c>
      <c r="B1606" s="16" t="str">
        <f t="shared" si="89"/>
        <v>December, 2017</v>
      </c>
      <c r="C1606" s="16" t="str">
        <f t="shared" si="90"/>
        <v>December, 2017´</v>
      </c>
      <c r="D1606" s="3" t="s">
        <v>31</v>
      </c>
      <c r="E1606" s="11" t="s">
        <v>3318</v>
      </c>
      <c r="F1606" s="3" t="s">
        <v>56</v>
      </c>
      <c r="G1606" s="3" t="s">
        <v>1382</v>
      </c>
      <c r="H1606" s="3" t="s">
        <v>122</v>
      </c>
      <c r="I1606" s="3" t="s">
        <v>45</v>
      </c>
      <c r="J1606" s="3" t="s">
        <v>34</v>
      </c>
      <c r="K1606" s="3" t="s">
        <v>187</v>
      </c>
      <c r="L1606" s="3" t="s">
        <v>1835</v>
      </c>
      <c r="M1606" s="4">
        <v>15120</v>
      </c>
      <c r="N1606" s="4">
        <v>15.12</v>
      </c>
      <c r="O1606" s="4">
        <v>88800</v>
      </c>
      <c r="P1606" t="s">
        <v>3211</v>
      </c>
      <c r="Q1606" t="s">
        <v>3270</v>
      </c>
      <c r="R1606" t="s">
        <v>3198</v>
      </c>
      <c r="S1606">
        <f t="shared" si="91"/>
        <v>5.8730158730158726</v>
      </c>
      <c r="T1606" t="s">
        <v>3206</v>
      </c>
      <c r="U1606" t="s">
        <v>3231</v>
      </c>
      <c r="V1606" t="s">
        <v>3242</v>
      </c>
    </row>
    <row r="1607" spans="1:22" ht="22" customHeight="1" x14ac:dyDescent="0.3">
      <c r="A1607" s="5">
        <v>43072</v>
      </c>
      <c r="B1607" s="16" t="str">
        <f t="shared" si="89"/>
        <v>December, 2017</v>
      </c>
      <c r="C1607" s="16" t="str">
        <f t="shared" si="90"/>
        <v>December, 2017´</v>
      </c>
      <c r="D1607" s="6" t="s">
        <v>31</v>
      </c>
      <c r="E1607" s="11" t="s">
        <v>3318</v>
      </c>
      <c r="F1607" s="6" t="s">
        <v>56</v>
      </c>
      <c r="G1607" s="6" t="s">
        <v>1676</v>
      </c>
      <c r="H1607" s="6" t="s">
        <v>91</v>
      </c>
      <c r="I1607" s="6" t="s">
        <v>45</v>
      </c>
      <c r="J1607" s="6" t="s">
        <v>34</v>
      </c>
      <c r="K1607" s="6" t="s">
        <v>95</v>
      </c>
      <c r="L1607" s="6" t="s">
        <v>1836</v>
      </c>
      <c r="M1607" s="7">
        <v>104800</v>
      </c>
      <c r="N1607" s="7">
        <v>104.8</v>
      </c>
      <c r="O1607" s="7">
        <v>466000</v>
      </c>
      <c r="P1607" t="s">
        <v>3211</v>
      </c>
      <c r="Q1607" t="s">
        <v>3270</v>
      </c>
      <c r="R1607" t="s">
        <v>3198</v>
      </c>
      <c r="S1607">
        <f t="shared" si="91"/>
        <v>4.4465648854961835</v>
      </c>
      <c r="T1607" t="s">
        <v>3206</v>
      </c>
      <c r="U1607" t="s">
        <v>3231</v>
      </c>
      <c r="V1607" t="s">
        <v>3242</v>
      </c>
    </row>
    <row r="1608" spans="1:22" ht="22" customHeight="1" x14ac:dyDescent="0.3">
      <c r="A1608" s="2">
        <v>43072</v>
      </c>
      <c r="B1608" s="16" t="str">
        <f t="shared" si="89"/>
        <v>December, 2017</v>
      </c>
      <c r="C1608" s="16" t="str">
        <f t="shared" si="90"/>
        <v>December, 2017´</v>
      </c>
      <c r="D1608" s="3" t="s">
        <v>31</v>
      </c>
      <c r="E1608" s="11" t="s">
        <v>3318</v>
      </c>
      <c r="F1608" s="3" t="s">
        <v>56</v>
      </c>
      <c r="G1608" s="3" t="s">
        <v>1676</v>
      </c>
      <c r="H1608" s="3" t="s">
        <v>91</v>
      </c>
      <c r="I1608" s="3" t="s">
        <v>45</v>
      </c>
      <c r="J1608" s="3" t="s">
        <v>34</v>
      </c>
      <c r="K1608" s="3" t="s">
        <v>95</v>
      </c>
      <c r="L1608" s="3" t="s">
        <v>1837</v>
      </c>
      <c r="M1608" s="4">
        <v>78600</v>
      </c>
      <c r="N1608" s="4">
        <v>78.599999999999994</v>
      </c>
      <c r="O1608" s="4">
        <v>350000</v>
      </c>
      <c r="P1608" t="s">
        <v>3211</v>
      </c>
      <c r="Q1608" t="s">
        <v>3270</v>
      </c>
      <c r="R1608" t="s">
        <v>3198</v>
      </c>
      <c r="S1608">
        <f t="shared" si="91"/>
        <v>4.4529262086513999</v>
      </c>
      <c r="T1608" t="s">
        <v>3206</v>
      </c>
      <c r="U1608" t="s">
        <v>3231</v>
      </c>
      <c r="V1608" t="s">
        <v>3242</v>
      </c>
    </row>
    <row r="1609" spans="1:22" ht="22" customHeight="1" x14ac:dyDescent="0.3">
      <c r="A1609" s="5">
        <v>43072</v>
      </c>
      <c r="B1609" s="16" t="str">
        <f t="shared" si="89"/>
        <v>December, 2017</v>
      </c>
      <c r="C1609" s="16" t="str">
        <f t="shared" si="90"/>
        <v>December, 2017´</v>
      </c>
      <c r="D1609" s="6" t="s">
        <v>31</v>
      </c>
      <c r="E1609" s="11" t="s">
        <v>3318</v>
      </c>
      <c r="F1609" s="6" t="s">
        <v>56</v>
      </c>
      <c r="G1609" s="6" t="s">
        <v>1676</v>
      </c>
      <c r="H1609" s="6" t="s">
        <v>91</v>
      </c>
      <c r="I1609" s="6" t="s">
        <v>45</v>
      </c>
      <c r="J1609" s="6" t="s">
        <v>34</v>
      </c>
      <c r="K1609" s="6" t="s">
        <v>95</v>
      </c>
      <c r="L1609" s="6" t="s">
        <v>1838</v>
      </c>
      <c r="M1609" s="7">
        <v>78600</v>
      </c>
      <c r="N1609" s="7">
        <v>78.599999999999994</v>
      </c>
      <c r="O1609" s="7">
        <v>350000</v>
      </c>
      <c r="P1609" t="str">
        <f>IF(ISNUMBER(SEARCH("IMAZETAPYR",L1609)),"Imazetapyr",IF(ISNUMBER(SEARCH("VITAVAX",L1609)),"Carboxin",IF(ISNUMBER(SEARCH("CARBOXIN",L1609)),"Carboxin",IF(ISNUMBER(SEARCH("CONDAX",L1609)),"Imazetapyr",IF(ISNUMBER(SEARCH("CLETHODIM",L1609)),"Clethodim",IF(ISNUMBER(SEARCH("JACARE",L1609)),"2,4-D Acid",IF(ISNUMBER(SEARCH("LEOPARD",L1609)),"Picloram",IF(ISNUMBER(SEARCH("ZOXYSTROBIN",L1609)),"Azoxystrobin",IF(ISNUMBER(SEARCH("MANCOZEB",L1609)),"Mancozeb",IF(ISNUMBER(SEARCH("AZOXYS",L1609)),"Azoxystrobin",IF(ISNUMBER(SEARCH("FIPRON",L1609)),"Fipronil",IF(ISNUMBER(SEARCH("ACEF",L1609)),"Acephate",IF(ISNUMBER(SEARCH("ACETAMIPRID",L1609)),"Acetamiprid",IF(ISNUMBER(SEARCH("ALUMINIUM PHOSPHIDE",L1609)),"Aluminium Phosphide",IF(ISNUMBER(SEARCH("RANMAN",L1609)),"Cyazofamid",IF(ISNUMBER(SEARCH("BIFENTRINA",L1609)),"Bifenthrin","FIX IT!"))))))))))))))))</f>
        <v>Mancozeb</v>
      </c>
      <c r="Q1609" t="s">
        <v>3231</v>
      </c>
      <c r="R1609" t="s">
        <v>3242</v>
      </c>
      <c r="S1609">
        <f t="shared" si="91"/>
        <v>4.4529262086513999</v>
      </c>
      <c r="T1609" t="s">
        <v>3206</v>
      </c>
      <c r="U1609" t="s">
        <v>3231</v>
      </c>
      <c r="V1609" t="s">
        <v>3242</v>
      </c>
    </row>
    <row r="1610" spans="1:22" ht="22" customHeight="1" x14ac:dyDescent="0.3">
      <c r="A1610" s="2">
        <v>43072</v>
      </c>
      <c r="B1610" s="16" t="str">
        <f t="shared" si="89"/>
        <v>December, 2017</v>
      </c>
      <c r="C1610" s="16" t="str">
        <f t="shared" si="90"/>
        <v>December, 2017´</v>
      </c>
      <c r="D1610" s="3" t="s">
        <v>31</v>
      </c>
      <c r="E1610" s="11" t="s">
        <v>3318</v>
      </c>
      <c r="F1610" s="3" t="s">
        <v>56</v>
      </c>
      <c r="G1610" s="3" t="s">
        <v>1676</v>
      </c>
      <c r="H1610" s="3" t="s">
        <v>91</v>
      </c>
      <c r="I1610" s="3" t="s">
        <v>45</v>
      </c>
      <c r="J1610" s="3" t="s">
        <v>34</v>
      </c>
      <c r="K1610" s="3" t="s">
        <v>95</v>
      </c>
      <c r="L1610" s="3" t="s">
        <v>1839</v>
      </c>
      <c r="M1610" s="4">
        <v>52400</v>
      </c>
      <c r="N1610" s="4">
        <v>52.4</v>
      </c>
      <c r="O1610" s="4">
        <v>233000</v>
      </c>
      <c r="P1610" t="str">
        <f>IF(ISNUMBER(SEARCH("IMAZETAPYR",L1610)),"Imazetapyr",IF(ISNUMBER(SEARCH("VITAVAX",L1610)),"Carboxin",IF(ISNUMBER(SEARCH("CARBOXIN",L1610)),"Carboxin",IF(ISNUMBER(SEARCH("CONDAX",L1610)),"Imazetapyr",IF(ISNUMBER(SEARCH("CLETHODIM",L1610)),"Clethodim",IF(ISNUMBER(SEARCH("JACARE",L1610)),"2,4-D Acid",IF(ISNUMBER(SEARCH("LEOPARD",L1610)),"Picloram",IF(ISNUMBER(SEARCH("ZOXYSTROBIN",L1610)),"Azoxystrobin",IF(ISNUMBER(SEARCH("MANCOZEB",L1610)),"Mancozeb",IF(ISNUMBER(SEARCH("AZOXYS",L1610)),"Azoxystrobin",IF(ISNUMBER(SEARCH("FIPRON",L1610)),"Fipronil",IF(ISNUMBER(SEARCH("ACEF",L1610)),"Acephate",IF(ISNUMBER(SEARCH("ACETAMIPRID",L1610)),"Acetamiprid",IF(ISNUMBER(SEARCH("ALUMINIUM PHOSPHIDE",L1610)),"Aluminium Phosphide",IF(ISNUMBER(SEARCH("RANMAN",L1610)),"Cyazofamid",IF(ISNUMBER(SEARCH("BIFENTRINA",L1610)),"Bifenthrin","FIX IT!"))))))))))))))))</f>
        <v>Mancozeb</v>
      </c>
      <c r="Q1610" t="s">
        <v>3231</v>
      </c>
      <c r="R1610" t="s">
        <v>3242</v>
      </c>
      <c r="S1610">
        <f t="shared" si="91"/>
        <v>4.4465648854961835</v>
      </c>
      <c r="T1610" t="s">
        <v>3206</v>
      </c>
      <c r="U1610" t="s">
        <v>3231</v>
      </c>
      <c r="V1610" t="s">
        <v>3242</v>
      </c>
    </row>
    <row r="1611" spans="1:22" ht="22" customHeight="1" x14ac:dyDescent="0.3">
      <c r="A1611" s="5">
        <v>43070</v>
      </c>
      <c r="B1611" s="16" t="str">
        <f t="shared" si="89"/>
        <v>December, 2017</v>
      </c>
      <c r="C1611" s="16" t="str">
        <f t="shared" si="90"/>
        <v>December, 2017´</v>
      </c>
      <c r="D1611" s="6" t="s">
        <v>31</v>
      </c>
      <c r="E1611" s="11" t="s">
        <v>3318</v>
      </c>
      <c r="F1611" s="6" t="s">
        <v>56</v>
      </c>
      <c r="G1611" s="6" t="s">
        <v>579</v>
      </c>
      <c r="H1611" s="6" t="s">
        <v>968</v>
      </c>
      <c r="I1611" s="6" t="s">
        <v>45</v>
      </c>
      <c r="J1611" s="6" t="s">
        <v>34</v>
      </c>
      <c r="K1611" s="6" t="s">
        <v>145</v>
      </c>
      <c r="L1611" s="6" t="s">
        <v>1688</v>
      </c>
      <c r="M1611" s="7">
        <v>13975</v>
      </c>
      <c r="N1611" s="7">
        <v>13.98</v>
      </c>
      <c r="O1611" s="7">
        <v>158000</v>
      </c>
      <c r="P1611" t="str">
        <f>IF(ISNUMBER(SEARCH("BROWSER",L1611)),"Picloran",IF(ISNUMBER(SEARCH("NAVIGATOR",L1611)),"Picloran",IF(ISNUMBER(SEARCH("BIOZYME",L1611)),"Mineral Fertilizer",IF(ISNUMBER(SEARCH("K-FOL",L1611)),"Calcium Citrate",IF(ISNUMBER(SEARCH("FOLTRON",L1611)),"NPK Fertilizer",IF(ISNUMBER(SEARCH("CYHALOTHRI",L1611)),"Cyhalothrin",IF(ISNUMBER(SEARCH("ACEFATO",L1611)),"Acephate",IF(ISNUMBER(SEARCH("ACEPHATE",L1611)),"Acephate",IF(ISNUMBER(SEARCH("MICROTHIOL",L1611)),"Sulfur",IF(ISNUMBER(SEARCH("PROPICONAZOLE",L1611)),"Propiconazole",IF(ISNUMBER(SEARCH("METHOMYL",L1611)),"Methomyl",IF(ISNUMBER(SEARCH("IMIDACLOPRID",L1611)),"Imidacloprid",IF(ISNUMBER(SEARCH("ZONIC",L1611)),"Amicarbazone",IF(ISNUMBER(SEARCH("CRESCENDO",L1611)),"Triclopyr-Butyric",IF(ISNUMBER(SEARCH("IMAZETHAPYR",L1611)),"Imazethapyr",IF(ISNUMBER(SEARCH("TRICLOPYR",L1611)),"Triclopyr",IF(ISNUMBER(SEARCH("ISOPROPYLAMINE",L1611)),"Isopropylamine",IF(ISNUMBER(SEARCH("ABAMECTIM",L1611)),"Abamectin",IF(ISNUMBER(SEARCH("SPERTO",L1611)),"Bifenthrin","FIX IT!")))))))))))))))))))</f>
        <v>Cyhalothrin</v>
      </c>
      <c r="Q1611" t="s">
        <v>3248</v>
      </c>
      <c r="R1611" t="s">
        <v>3237</v>
      </c>
      <c r="S1611">
        <f t="shared" si="91"/>
        <v>11.305903398926654</v>
      </c>
      <c r="T1611" t="s">
        <v>3206</v>
      </c>
      <c r="U1611" t="s">
        <v>3231</v>
      </c>
      <c r="V1611" t="s">
        <v>3242</v>
      </c>
    </row>
    <row r="1612" spans="1:22" ht="22" customHeight="1" x14ac:dyDescent="0.3">
      <c r="A1612" s="2">
        <v>43070</v>
      </c>
      <c r="B1612" s="16" t="str">
        <f t="shared" si="89"/>
        <v>December, 2017</v>
      </c>
      <c r="C1612" s="16" t="str">
        <f t="shared" si="90"/>
        <v>December, 2017´</v>
      </c>
      <c r="D1612" s="3" t="s">
        <v>126</v>
      </c>
      <c r="E1612" s="11" t="s">
        <v>3318</v>
      </c>
      <c r="F1612" s="3" t="s">
        <v>56</v>
      </c>
      <c r="G1612" s="3" t="s">
        <v>1492</v>
      </c>
      <c r="H1612" s="3" t="s">
        <v>122</v>
      </c>
      <c r="I1612" s="3" t="s">
        <v>45</v>
      </c>
      <c r="J1612" s="3" t="s">
        <v>34</v>
      </c>
      <c r="K1612" s="3" t="s">
        <v>163</v>
      </c>
      <c r="L1612" s="3" t="s">
        <v>1840</v>
      </c>
      <c r="M1612" s="4">
        <v>3360</v>
      </c>
      <c r="N1612" s="4">
        <v>3.36</v>
      </c>
      <c r="O1612" s="4">
        <v>38200</v>
      </c>
      <c r="P1612" t="str">
        <f>IF(ISNUMBER(SEARCH("GLIFOSATO",L1612)),"Glyphosate",IF(ISNUMBER(SEARCH("TRICLON",L1612)),"Triclopyr",IF(ISNUMBER(SEARCH("ABAMECTIN",L1612)),"Abamectin",IF(ISNUMBER(SEARCH("ANCOSAR",L1612)),"Sodium Hydrogen Methylarsonate",IF(ISNUMBER(SEARCH("PERITO",L1612)),"Acephate","FIX IT!")))))</f>
        <v>Abamectin</v>
      </c>
      <c r="Q1612" t="s">
        <v>3215</v>
      </c>
      <c r="R1612" t="s">
        <v>3243</v>
      </c>
      <c r="S1612">
        <f t="shared" si="91"/>
        <v>11.369047619047619</v>
      </c>
      <c r="T1612" t="s">
        <v>3233</v>
      </c>
      <c r="U1612" t="s">
        <v>3284</v>
      </c>
      <c r="V1612" t="s">
        <v>3242</v>
      </c>
    </row>
    <row r="1613" spans="1:22" ht="22" customHeight="1" x14ac:dyDescent="0.3">
      <c r="A1613" s="5">
        <v>43070</v>
      </c>
      <c r="B1613" s="16" t="str">
        <f t="shared" si="89"/>
        <v>December, 2017</v>
      </c>
      <c r="C1613" s="16" t="str">
        <f t="shared" si="90"/>
        <v>December, 2017´</v>
      </c>
      <c r="D1613" s="6" t="s">
        <v>31</v>
      </c>
      <c r="E1613" s="11" t="s">
        <v>3318</v>
      </c>
      <c r="F1613" s="6" t="s">
        <v>56</v>
      </c>
      <c r="G1613" s="6" t="s">
        <v>131</v>
      </c>
      <c r="H1613" s="6" t="s">
        <v>133</v>
      </c>
      <c r="I1613" s="6" t="s">
        <v>45</v>
      </c>
      <c r="J1613" s="6" t="s">
        <v>34</v>
      </c>
      <c r="K1613" s="6" t="s">
        <v>145</v>
      </c>
      <c r="L1613" s="6" t="s">
        <v>1841</v>
      </c>
      <c r="M1613" s="7">
        <v>16200</v>
      </c>
      <c r="N1613" s="7">
        <v>16.2</v>
      </c>
      <c r="O1613" s="7">
        <v>183000</v>
      </c>
      <c r="P1613" t="str">
        <f>IF(ISNUMBER(SEARCH("BIORISK",L1613)),"Fertilizer",IF(ISNUMBER(SEARCH("DIFLUBENZURON",L1613)),"Diflubenzuron",IF(ISNUMBER(SEARCH("K-TIONIC",L1613)),"Fulvic Acids Fertilizers",IF(ISNUMBER(SEARCH("INICIATE",L1613)),"Fipronil",IF(ISNUMBER(SEARCH("FIPRONIL",L1613)),"Fipronil",IF(ISNUMBER(SEARCH("STAGE",L1613)),"Clomazone",IF(ISNUMBER(SEARCH("CLOMAZONE",L1613)),"Clomazone",IF(ISNUMBER(SEARCH("UNIMARK",L1613)),"Metribuzin",IF(ISNUMBER(SEARCH("RIBUZIN",L1613)),"Metribuzin",IF(ISNUMBER(SEARCH("UNITOP",L1613)),"Not Identified","FIX IT!"))))))))))</f>
        <v>Fipronil</v>
      </c>
      <c r="Q1613" t="s">
        <v>3261</v>
      </c>
      <c r="R1613" t="s">
        <v>3243</v>
      </c>
      <c r="S1613">
        <f t="shared" si="91"/>
        <v>11.296296296296296</v>
      </c>
      <c r="T1613" t="s">
        <v>3233</v>
      </c>
      <c r="U1613" t="s">
        <v>3284</v>
      </c>
      <c r="V1613" t="s">
        <v>3242</v>
      </c>
    </row>
    <row r="1614" spans="1:22" ht="22" customHeight="1" x14ac:dyDescent="0.3">
      <c r="A1614" s="2">
        <v>43070</v>
      </c>
      <c r="B1614" s="16" t="str">
        <f t="shared" si="89"/>
        <v>December, 2017</v>
      </c>
      <c r="C1614" s="16" t="str">
        <f t="shared" si="90"/>
        <v>December, 2017´</v>
      </c>
      <c r="D1614" s="3" t="s">
        <v>107</v>
      </c>
      <c r="E1614" s="11" t="s">
        <v>3318</v>
      </c>
      <c r="F1614" s="3" t="s">
        <v>56</v>
      </c>
      <c r="G1614" s="3" t="s">
        <v>108</v>
      </c>
      <c r="H1614" s="3" t="s">
        <v>133</v>
      </c>
      <c r="I1614" s="3" t="s">
        <v>45</v>
      </c>
      <c r="J1614" s="3" t="s">
        <v>34</v>
      </c>
      <c r="K1614" s="3" t="s">
        <v>1696</v>
      </c>
      <c r="L1614" s="13" t="s">
        <v>1842</v>
      </c>
      <c r="M1614" s="4">
        <v>25120</v>
      </c>
      <c r="N1614" s="4">
        <v>25.12</v>
      </c>
      <c r="O1614" s="4">
        <v>227000</v>
      </c>
      <c r="P1614" t="s">
        <v>3207</v>
      </c>
      <c r="Q1614" t="s">
        <v>3235</v>
      </c>
      <c r="R1614" t="s">
        <v>3216</v>
      </c>
      <c r="S1614">
        <f t="shared" si="91"/>
        <v>9.0366242038216562</v>
      </c>
      <c r="T1614" t="s">
        <v>3280</v>
      </c>
      <c r="U1614" t="s">
        <v>3279</v>
      </c>
      <c r="V1614" t="s">
        <v>3216</v>
      </c>
    </row>
    <row r="1615" spans="1:22" ht="22" customHeight="1" x14ac:dyDescent="0.3">
      <c r="A1615" s="5">
        <v>43068</v>
      </c>
      <c r="B1615" s="16" t="str">
        <f t="shared" si="89"/>
        <v>November, 2017</v>
      </c>
      <c r="C1615" s="16" t="str">
        <f t="shared" si="90"/>
        <v>November, 2017´</v>
      </c>
      <c r="D1615" s="6" t="s">
        <v>31</v>
      </c>
      <c r="E1615" s="11" t="s">
        <v>3318</v>
      </c>
      <c r="F1615" s="6" t="s">
        <v>56</v>
      </c>
      <c r="G1615" s="6" t="s">
        <v>588</v>
      </c>
      <c r="H1615" s="6" t="s">
        <v>102</v>
      </c>
      <c r="I1615" s="6" t="s">
        <v>45</v>
      </c>
      <c r="J1615" s="6" t="s">
        <v>34</v>
      </c>
      <c r="K1615" s="6" t="s">
        <v>105</v>
      </c>
      <c r="L1615" s="6" t="s">
        <v>1844</v>
      </c>
      <c r="M1615" s="7">
        <v>232425</v>
      </c>
      <c r="N1615" s="7">
        <v>232.43</v>
      </c>
      <c r="O1615" s="7">
        <v>1072000</v>
      </c>
      <c r="P1615" t="str">
        <f>IF(ISNUMBER(SEARCH("BROWSER",L1615)),"Picloran",IF(ISNUMBER(SEARCH("NAVIGATOR",L1615)),"Picloran",IF(ISNUMBER(SEARCH("BIOZYME",L1615)),"Mineral Fertilizer",IF(ISNUMBER(SEARCH("K-FOL",L1615)),"Calcium Citrate",IF(ISNUMBER(SEARCH("FOLTRON",L1615)),"NPK Fertilizer",IF(ISNUMBER(SEARCH("CYHALOTHRI",L1615)),"Cyhalothrin",IF(ISNUMBER(SEARCH("ACEFATO",L1615)),"Acephate",IF(ISNUMBER(SEARCH("ACEPHATE",L1615)),"Acephate",IF(ISNUMBER(SEARCH("MICROTHIOL",L1615)),"Sulfur",IF(ISNUMBER(SEARCH("PROPICONAZOLE",L1615)),"Propiconazole",IF(ISNUMBER(SEARCH("METHOMYL",L1615)),"Methomyl",IF(ISNUMBER(SEARCH("IMIDACLOPRID",L1615)),"Imidacloprid",IF(ISNUMBER(SEARCH("ZONIC",L1615)),"Amicarbazone",IF(ISNUMBER(SEARCH("CRESCENDO",L1615)),"Triclopyr-Butyric",IF(ISNUMBER(SEARCH("IMAZETHAPYR",L1615)),"Imazethapyr",IF(ISNUMBER(SEARCH("TRICLOPYR",L1615)),"Triclopyr",IF(ISNUMBER(SEARCH("ISOPROPYLAMINE",L1615)),"Isopropylamine",IF(ISNUMBER(SEARCH("ABAMECTIM",L1615)),"Abamectin",IF(ISNUMBER(SEARCH("SPERTO",L1615)),"Bifenthrin","FIX IT!")))))))))))))))))))</f>
        <v>Sulfur</v>
      </c>
      <c r="Q1615" t="s">
        <v>3279</v>
      </c>
      <c r="R1615" t="s">
        <v>3216</v>
      </c>
      <c r="S1615">
        <f t="shared" si="91"/>
        <v>4.612240507690653</v>
      </c>
      <c r="T1615" t="s">
        <v>3200</v>
      </c>
      <c r="U1615" t="s">
        <v>3234</v>
      </c>
      <c r="V1615" t="s">
        <v>3225</v>
      </c>
    </row>
    <row r="1616" spans="1:22" ht="22" customHeight="1" x14ac:dyDescent="0.3">
      <c r="A1616" s="2">
        <v>43068</v>
      </c>
      <c r="B1616" s="16" t="str">
        <f t="shared" si="89"/>
        <v>November, 2017</v>
      </c>
      <c r="C1616" s="16" t="str">
        <f t="shared" si="90"/>
        <v>November, 2017´</v>
      </c>
      <c r="D1616" s="3" t="s">
        <v>31</v>
      </c>
      <c r="E1616" s="11" t="s">
        <v>3318</v>
      </c>
      <c r="F1616" s="3" t="s">
        <v>56</v>
      </c>
      <c r="G1616" s="3" t="s">
        <v>230</v>
      </c>
      <c r="H1616" s="3" t="s">
        <v>113</v>
      </c>
      <c r="I1616" s="3" t="s">
        <v>45</v>
      </c>
      <c r="J1616" s="3" t="s">
        <v>34</v>
      </c>
      <c r="K1616" s="3" t="s">
        <v>232</v>
      </c>
      <c r="L1616" s="3" t="s">
        <v>1846</v>
      </c>
      <c r="M1616" s="4">
        <v>16694</v>
      </c>
      <c r="N1616" s="4">
        <v>16.690000000000001</v>
      </c>
      <c r="O1616" s="4">
        <v>22300</v>
      </c>
      <c r="P1616" t="s">
        <v>3273</v>
      </c>
      <c r="Q1616" t="s">
        <v>3274</v>
      </c>
      <c r="R1616" t="s">
        <v>3275</v>
      </c>
      <c r="S1616">
        <f t="shared" si="91"/>
        <v>1.3358092727926201</v>
      </c>
      <c r="T1616" t="s">
        <v>3297</v>
      </c>
      <c r="U1616" t="s">
        <v>3281</v>
      </c>
      <c r="V1616" t="s">
        <v>3198</v>
      </c>
    </row>
    <row r="1617" spans="1:22" ht="22" customHeight="1" x14ac:dyDescent="0.3">
      <c r="A1617" s="5">
        <v>43068</v>
      </c>
      <c r="B1617" s="16" t="str">
        <f t="shared" si="89"/>
        <v>November, 2017</v>
      </c>
      <c r="C1617" s="16" t="str">
        <f t="shared" si="90"/>
        <v>November, 2017´</v>
      </c>
      <c r="D1617" s="6" t="s">
        <v>31</v>
      </c>
      <c r="E1617" s="11" t="s">
        <v>3318</v>
      </c>
      <c r="F1617" s="6" t="s">
        <v>56</v>
      </c>
      <c r="G1617" s="6" t="s">
        <v>230</v>
      </c>
      <c r="H1617" s="6" t="s">
        <v>133</v>
      </c>
      <c r="I1617" s="6" t="s">
        <v>45</v>
      </c>
      <c r="J1617" s="6" t="s">
        <v>34</v>
      </c>
      <c r="K1617" s="6" t="s">
        <v>1847</v>
      </c>
      <c r="L1617" s="6" t="s">
        <v>1848</v>
      </c>
      <c r="M1617" s="7">
        <v>19044</v>
      </c>
      <c r="N1617" s="7">
        <v>19.04</v>
      </c>
      <c r="O1617" s="7">
        <v>11856000</v>
      </c>
      <c r="P1617" t="s">
        <v>3273</v>
      </c>
      <c r="Q1617" t="s">
        <v>3274</v>
      </c>
      <c r="R1617" t="s">
        <v>3275</v>
      </c>
      <c r="S1617">
        <f t="shared" si="91"/>
        <v>622.5582860743541</v>
      </c>
      <c r="T1617" t="s">
        <v>3207</v>
      </c>
      <c r="U1617" t="s">
        <v>3235</v>
      </c>
      <c r="V1617" t="s">
        <v>3216</v>
      </c>
    </row>
    <row r="1618" spans="1:22" ht="22" customHeight="1" x14ac:dyDescent="0.3">
      <c r="A1618" s="2">
        <v>43067</v>
      </c>
      <c r="B1618" s="16" t="str">
        <f t="shared" si="89"/>
        <v>November, 2017</v>
      </c>
      <c r="C1618" s="16" t="str">
        <f t="shared" si="90"/>
        <v>November, 2017´</v>
      </c>
      <c r="D1618" s="3" t="s">
        <v>31</v>
      </c>
      <c r="E1618" s="11" t="s">
        <v>3318</v>
      </c>
      <c r="F1618" s="3" t="s">
        <v>56</v>
      </c>
      <c r="G1618" s="3" t="s">
        <v>230</v>
      </c>
      <c r="H1618" s="3" t="s">
        <v>113</v>
      </c>
      <c r="I1618" s="3" t="s">
        <v>45</v>
      </c>
      <c r="J1618" s="3" t="s">
        <v>34</v>
      </c>
      <c r="K1618" s="3" t="s">
        <v>232</v>
      </c>
      <c r="L1618" s="3" t="s">
        <v>1849</v>
      </c>
      <c r="M1618" s="4">
        <v>96240</v>
      </c>
      <c r="N1618" s="4">
        <v>96.24</v>
      </c>
      <c r="O1618" s="4">
        <v>128000</v>
      </c>
      <c r="P1618" t="s">
        <v>3273</v>
      </c>
      <c r="Q1618" t="s">
        <v>3274</v>
      </c>
      <c r="R1618" t="s">
        <v>3275</v>
      </c>
      <c r="S1618">
        <f t="shared" si="91"/>
        <v>1.3300083125519535</v>
      </c>
      <c r="T1618" t="s">
        <v>3233</v>
      </c>
      <c r="U1618" t="s">
        <v>3284</v>
      </c>
      <c r="V1618" t="s">
        <v>3242</v>
      </c>
    </row>
    <row r="1619" spans="1:22" ht="22" customHeight="1" x14ac:dyDescent="0.3">
      <c r="A1619" s="5">
        <v>43066</v>
      </c>
      <c r="B1619" s="16" t="str">
        <f t="shared" si="89"/>
        <v>November, 2017</v>
      </c>
      <c r="C1619" s="16" t="str">
        <f t="shared" si="90"/>
        <v>November, 2017´</v>
      </c>
      <c r="D1619" s="6" t="s">
        <v>126</v>
      </c>
      <c r="E1619" s="11" t="s">
        <v>3318</v>
      </c>
      <c r="F1619" s="6" t="s">
        <v>56</v>
      </c>
      <c r="G1619" s="6" t="s">
        <v>1850</v>
      </c>
      <c r="H1619" s="6" t="s">
        <v>122</v>
      </c>
      <c r="I1619" s="6" t="s">
        <v>45</v>
      </c>
      <c r="J1619" s="6" t="s">
        <v>34</v>
      </c>
      <c r="K1619" s="6" t="s">
        <v>163</v>
      </c>
      <c r="L1619" s="6" t="s">
        <v>1852</v>
      </c>
      <c r="M1619" s="7">
        <v>2900</v>
      </c>
      <c r="N1619" s="7">
        <v>2.9</v>
      </c>
      <c r="O1619" s="7">
        <v>32500</v>
      </c>
      <c r="P1619" t="str">
        <f>IF(ISNUMBER(SEARCH("GLIFOSATO",L1619)),"Glyphosate",IF(ISNUMBER(SEARCH("TRICLON",L1619)),"Triclopyr",IF(ISNUMBER(SEARCH("ABAMECTIN",L1619)),"Abamectin",IF(ISNUMBER(SEARCH("ANCOSAR",L1619)),"Sodium Hydrogen Methylarsonate",IF(ISNUMBER(SEARCH("PERITO",L1619)),"Acephate","FIX IT!")))))</f>
        <v>Abamectin</v>
      </c>
      <c r="Q1619" t="s">
        <v>3215</v>
      </c>
      <c r="R1619" t="s">
        <v>3243</v>
      </c>
      <c r="S1619">
        <f t="shared" si="91"/>
        <v>11.206896551724139</v>
      </c>
      <c r="T1619" t="s">
        <v>3211</v>
      </c>
      <c r="U1619" t="s">
        <v>3270</v>
      </c>
      <c r="V1619" t="s">
        <v>3198</v>
      </c>
    </row>
    <row r="1620" spans="1:22" ht="22" customHeight="1" x14ac:dyDescent="0.3">
      <c r="A1620" s="2">
        <v>43065</v>
      </c>
      <c r="B1620" s="16" t="str">
        <f t="shared" si="89"/>
        <v>November, 2017</v>
      </c>
      <c r="C1620" s="16" t="str">
        <f t="shared" si="90"/>
        <v>November, 2017´</v>
      </c>
      <c r="D1620" s="3" t="s">
        <v>31</v>
      </c>
      <c r="E1620" s="11" t="s">
        <v>3318</v>
      </c>
      <c r="F1620" s="3" t="s">
        <v>56</v>
      </c>
      <c r="G1620" s="3" t="s">
        <v>1676</v>
      </c>
      <c r="H1620" s="3" t="s">
        <v>91</v>
      </c>
      <c r="I1620" s="3" t="s">
        <v>45</v>
      </c>
      <c r="J1620" s="3" t="s">
        <v>34</v>
      </c>
      <c r="K1620" s="3" t="s">
        <v>95</v>
      </c>
      <c r="L1620" s="3" t="s">
        <v>1853</v>
      </c>
      <c r="M1620" s="4">
        <v>78600</v>
      </c>
      <c r="N1620" s="4">
        <v>78.599999999999994</v>
      </c>
      <c r="O1620" s="4">
        <v>334000</v>
      </c>
      <c r="P1620" t="str">
        <f>IF(ISNUMBER(SEARCH("IMAZETAPYR",L1620)),"Imazetapyr",IF(ISNUMBER(SEARCH("VITAVAX",L1620)),"Carboxin",IF(ISNUMBER(SEARCH("CARBOXIN",L1620)),"Carboxin",IF(ISNUMBER(SEARCH("CONDAX",L1620)),"Imazetapyr",IF(ISNUMBER(SEARCH("CLETHODIM",L1620)),"Clethodim",IF(ISNUMBER(SEARCH("JACARE",L1620)),"2,4-D Acid",IF(ISNUMBER(SEARCH("LEOPARD",L1620)),"Picloram",IF(ISNUMBER(SEARCH("ZOXYSTROBIN",L1620)),"Azoxystrobin",IF(ISNUMBER(SEARCH("MANCOZEB",L1620)),"Mancozeb",IF(ISNUMBER(SEARCH("AZOXYS",L1620)),"Azoxystrobin",IF(ISNUMBER(SEARCH("FIPRON",L1620)),"Fipronil",IF(ISNUMBER(SEARCH("ACEF",L1620)),"Acephate",IF(ISNUMBER(SEARCH("ACETAMIPRID",L1620)),"Acetamiprid",IF(ISNUMBER(SEARCH("ALUMINIUM PHOSPHIDE",L1620)),"Aluminium Phosphide",IF(ISNUMBER(SEARCH("RANMAN",L1620)),"Cyazofamid",IF(ISNUMBER(SEARCH("BIFENTRINA",L1620)),"Bifenthrin","FIX IT!"))))))))))))))))</f>
        <v>Mancozeb</v>
      </c>
      <c r="Q1620" t="s">
        <v>3231</v>
      </c>
      <c r="R1620" t="s">
        <v>3242</v>
      </c>
      <c r="S1620">
        <f t="shared" si="91"/>
        <v>4.2493638676844787</v>
      </c>
      <c r="T1620" t="s">
        <v>3207</v>
      </c>
      <c r="U1620" t="s">
        <v>3235</v>
      </c>
      <c r="V1620" t="s">
        <v>3216</v>
      </c>
    </row>
    <row r="1621" spans="1:22" ht="22" customHeight="1" x14ac:dyDescent="0.3">
      <c r="A1621" s="5">
        <v>43065</v>
      </c>
      <c r="B1621" s="16" t="str">
        <f t="shared" si="89"/>
        <v>November, 2017</v>
      </c>
      <c r="C1621" s="16" t="str">
        <f t="shared" si="90"/>
        <v>November, 2017´</v>
      </c>
      <c r="D1621" s="6" t="s">
        <v>31</v>
      </c>
      <c r="E1621" s="11" t="s">
        <v>3318</v>
      </c>
      <c r="F1621" s="6" t="s">
        <v>56</v>
      </c>
      <c r="G1621" s="6" t="s">
        <v>1676</v>
      </c>
      <c r="H1621" s="6" t="s">
        <v>91</v>
      </c>
      <c r="I1621" s="6" t="s">
        <v>45</v>
      </c>
      <c r="J1621" s="6" t="s">
        <v>34</v>
      </c>
      <c r="K1621" s="6" t="s">
        <v>95</v>
      </c>
      <c r="L1621" s="6" t="s">
        <v>1854</v>
      </c>
      <c r="M1621" s="7">
        <v>78600</v>
      </c>
      <c r="N1621" s="7">
        <v>78.599999999999994</v>
      </c>
      <c r="O1621" s="7">
        <v>334000</v>
      </c>
      <c r="P1621" t="str">
        <f>IF(ISNUMBER(SEARCH("TRICLON",L1619)),"Triclopyr",IF(ISNUMBER(SEARCH("ABAMECTIN",L1619)),"Abamectin",IF(ISNUMBER(SEARCH("PERITO",L1619)),"Acephate",IF(ISNUMBER(SEARCH("GLUFOSINAT",L1619)),"Gluphosinate",IF(ISNUMBER(SEARCH("FIPRONIL",L1619)),"Fipronil",IF(ISNUMBER(SEARCH("ZARTAN",L1619)),"Metsulfuron-methyl",IF(ISNUMBER(SEARCH("DIFLUBENZURON",L1619)),"Diflubenzuron",IF(ISNUMBER(SEARCH("INICIATE",L1619)),"Fipronil",IF(ISNUMBER(SEARCH("STAGE",L1619)),"Clomazone",IF(ISNUMBER(SEARCH("CLOMAZON",L1619)),"Clomazone",IF(ISNUMBER(SEARCH("UNIMARK",L1619)),"Metribuzim",IF(ISNUMBER(SEARCH("ANCOSAR",L1619)),"Sodium hydrogen Methylarsonate","FIX IT!"))))))))))))</f>
        <v>Abamectin</v>
      </c>
      <c r="Q1621" t="s">
        <v>3215</v>
      </c>
      <c r="R1621" t="s">
        <v>3243</v>
      </c>
      <c r="S1621">
        <f t="shared" si="91"/>
        <v>4.2493638676844787</v>
      </c>
      <c r="T1621" t="s">
        <v>3250</v>
      </c>
      <c r="U1621" t="s">
        <v>3248</v>
      </c>
      <c r="V1621" t="s">
        <v>3237</v>
      </c>
    </row>
    <row r="1622" spans="1:22" ht="22" customHeight="1" x14ac:dyDescent="0.3">
      <c r="A1622" s="2">
        <v>43065</v>
      </c>
      <c r="B1622" s="16" t="str">
        <f t="shared" si="89"/>
        <v>November, 2017</v>
      </c>
      <c r="C1622" s="16" t="str">
        <f t="shared" si="90"/>
        <v>November, 2017´</v>
      </c>
      <c r="D1622" s="3" t="s">
        <v>31</v>
      </c>
      <c r="E1622" s="11" t="s">
        <v>3318</v>
      </c>
      <c r="F1622" s="3" t="s">
        <v>56</v>
      </c>
      <c r="G1622" s="3" t="s">
        <v>1676</v>
      </c>
      <c r="H1622" s="3" t="s">
        <v>91</v>
      </c>
      <c r="I1622" s="3" t="s">
        <v>45</v>
      </c>
      <c r="J1622" s="3" t="s">
        <v>34</v>
      </c>
      <c r="K1622" s="3" t="s">
        <v>95</v>
      </c>
      <c r="L1622" s="3" t="s">
        <v>1855</v>
      </c>
      <c r="M1622" s="4">
        <v>104800</v>
      </c>
      <c r="N1622" s="4">
        <v>104.8</v>
      </c>
      <c r="O1622" s="4">
        <v>445000</v>
      </c>
      <c r="P1622" t="str">
        <f>IF(ISNUMBER(SEARCH("IMAZETAPYR",L1622)),"Imazetapyr",IF(ISNUMBER(SEARCH("VITAVAX",L1622)),"Carboxin",IF(ISNUMBER(SEARCH("CARBOXIN",L1622)),"Carboxin",IF(ISNUMBER(SEARCH("CONDAX",L1622)),"Imazetapyr",IF(ISNUMBER(SEARCH("CLETHODIM",L1622)),"Clethodim",IF(ISNUMBER(SEARCH("JACARE",L1622)),"2,4-D Acid",IF(ISNUMBER(SEARCH("LEOPARD",L1622)),"Picloram",IF(ISNUMBER(SEARCH("ZOXYSTROBIN",L1622)),"Azoxystrobin",IF(ISNUMBER(SEARCH("MANCOZEB",L1622)),"Mancozeb",IF(ISNUMBER(SEARCH("AZOXYS",L1622)),"Azoxystrobin",IF(ISNUMBER(SEARCH("FIPRON",L1622)),"Fipronil",IF(ISNUMBER(SEARCH("ACEF",L1622)),"Acephate",IF(ISNUMBER(SEARCH("ACETAMIPRID",L1622)),"Acetamiprid",IF(ISNUMBER(SEARCH("ALUMINIUM PHOSPHIDE",L1622)),"Aluminium Phosphide",IF(ISNUMBER(SEARCH("RANMAN",L1622)),"Cyazofamid",IF(ISNUMBER(SEARCH("BIFENTRINA",L1622)),"Bifenthrin","FIX IT!"))))))))))))))))</f>
        <v>Mancozeb</v>
      </c>
      <c r="Q1622" t="s">
        <v>3231</v>
      </c>
      <c r="R1622" t="s">
        <v>3242</v>
      </c>
      <c r="S1622">
        <f t="shared" si="91"/>
        <v>4.2461832061068705</v>
      </c>
      <c r="T1622" t="s">
        <v>3250</v>
      </c>
      <c r="U1622" t="s">
        <v>3248</v>
      </c>
      <c r="V1622" t="s">
        <v>3237</v>
      </c>
    </row>
    <row r="1623" spans="1:22" ht="22" customHeight="1" x14ac:dyDescent="0.3">
      <c r="A1623" s="5">
        <v>43063</v>
      </c>
      <c r="B1623" s="16" t="str">
        <f t="shared" si="89"/>
        <v>November, 2017</v>
      </c>
      <c r="C1623" s="16" t="str">
        <f t="shared" si="90"/>
        <v>November, 2017´</v>
      </c>
      <c r="D1623" s="6" t="s">
        <v>107</v>
      </c>
      <c r="E1623" s="11" t="s">
        <v>3318</v>
      </c>
      <c r="F1623" s="6" t="s">
        <v>56</v>
      </c>
      <c r="G1623" s="6" t="s">
        <v>108</v>
      </c>
      <c r="H1623" s="6" t="s">
        <v>133</v>
      </c>
      <c r="I1623" s="6" t="s">
        <v>45</v>
      </c>
      <c r="J1623" s="6" t="s">
        <v>34</v>
      </c>
      <c r="K1623" s="6" t="s">
        <v>345</v>
      </c>
      <c r="L1623" s="14" t="s">
        <v>1857</v>
      </c>
      <c r="M1623" s="7">
        <v>12560</v>
      </c>
      <c r="N1623" s="7">
        <v>12.56</v>
      </c>
      <c r="O1623" s="7">
        <v>147000</v>
      </c>
      <c r="P1623" t="s">
        <v>3207</v>
      </c>
      <c r="Q1623" t="s">
        <v>3235</v>
      </c>
      <c r="R1623" t="s">
        <v>3216</v>
      </c>
      <c r="S1623">
        <f t="shared" si="91"/>
        <v>11.703821656050955</v>
      </c>
      <c r="T1623" t="s">
        <v>3200</v>
      </c>
      <c r="U1623" t="s">
        <v>3234</v>
      </c>
      <c r="V1623" t="s">
        <v>3225</v>
      </c>
    </row>
    <row r="1624" spans="1:22" ht="22" customHeight="1" x14ac:dyDescent="0.3">
      <c r="A1624" s="2">
        <v>43063</v>
      </c>
      <c r="B1624" s="16" t="str">
        <f t="shared" si="89"/>
        <v>November, 2017</v>
      </c>
      <c r="C1624" s="16" t="str">
        <f t="shared" si="90"/>
        <v>November, 2017´</v>
      </c>
      <c r="D1624" s="3" t="s">
        <v>31</v>
      </c>
      <c r="E1624" s="11" t="s">
        <v>3318</v>
      </c>
      <c r="F1624" s="3" t="s">
        <v>56</v>
      </c>
      <c r="G1624" s="3" t="s">
        <v>131</v>
      </c>
      <c r="H1624" s="3" t="s">
        <v>133</v>
      </c>
      <c r="I1624" s="3" t="s">
        <v>45</v>
      </c>
      <c r="J1624" s="3" t="s">
        <v>34</v>
      </c>
      <c r="K1624" s="3" t="s">
        <v>145</v>
      </c>
      <c r="L1624" s="3" t="s">
        <v>1859</v>
      </c>
      <c r="M1624" s="4">
        <v>8700</v>
      </c>
      <c r="N1624" s="4">
        <v>8.6999999999999993</v>
      </c>
      <c r="O1624" s="4">
        <v>102000</v>
      </c>
      <c r="P1624" t="str">
        <f>IF(ISNUMBER(SEARCH("IMAZETAPYR",L1624)),"Imazetapyr",IF(ISNUMBER(SEARCH("VITAVAX",L1624)),"Carboxin",IF(ISNUMBER(SEARCH("CARBOXIN",L1624)),"Carboxin",IF(ISNUMBER(SEARCH("CONDAX",L1624)),"Imazetapyr",IF(ISNUMBER(SEARCH("CLETHODIM",L1624)),"Clethodim",IF(ISNUMBER(SEARCH("JACARE",L1624)),"2,4-D Acid",IF(ISNUMBER(SEARCH("LEOPARD",L1624)),"Picloram",IF(ISNUMBER(SEARCH("ZOXYSTROBIN",L1624)),"Azoxystrobin",IF(ISNUMBER(SEARCH("MANCOZEB",L1624)),"Mancozeb",IF(ISNUMBER(SEARCH("AZOXYS",L1624)),"Azoxystrobin",IF(ISNUMBER(SEARCH("FIPRON",L1624)),"Fipronil",IF(ISNUMBER(SEARCH("ACEF",L1624)),"Acephate",IF(ISNUMBER(SEARCH("ACETAMIPRID",L1624)),"Acetamiprid",IF(ISNUMBER(SEARCH("ALUMINIUM PHOSPHIDE",L1624)),"Aluminium Phosphide",IF(ISNUMBER(SEARCH("RANMAN",L1624)),"Cyazofamid",IF(ISNUMBER(SEARCH("BIFENTRINA",L1624)),"Bifenthrin","FIX IT!"))))))))))))))))</f>
        <v>Acetamiprid</v>
      </c>
      <c r="Q1624" t="s">
        <v>3234</v>
      </c>
      <c r="R1624" t="s">
        <v>3243</v>
      </c>
      <c r="S1624">
        <f t="shared" si="91"/>
        <v>11.724137931034482</v>
      </c>
      <c r="T1624" t="s">
        <v>3250</v>
      </c>
      <c r="U1624" t="s">
        <v>3248</v>
      </c>
      <c r="V1624" t="s">
        <v>3237</v>
      </c>
    </row>
    <row r="1625" spans="1:22" ht="22" customHeight="1" x14ac:dyDescent="0.3">
      <c r="A1625" s="5">
        <v>43063</v>
      </c>
      <c r="B1625" s="16" t="str">
        <f t="shared" si="89"/>
        <v>November, 2017</v>
      </c>
      <c r="C1625" s="16" t="str">
        <f t="shared" si="90"/>
        <v>November, 2017´</v>
      </c>
      <c r="D1625" s="6" t="s">
        <v>31</v>
      </c>
      <c r="E1625" s="11" t="s">
        <v>3318</v>
      </c>
      <c r="F1625" s="6" t="s">
        <v>56</v>
      </c>
      <c r="G1625" s="6" t="s">
        <v>131</v>
      </c>
      <c r="H1625" s="6" t="s">
        <v>133</v>
      </c>
      <c r="I1625" s="6" t="s">
        <v>45</v>
      </c>
      <c r="J1625" s="6" t="s">
        <v>34</v>
      </c>
      <c r="K1625" s="6" t="s">
        <v>145</v>
      </c>
      <c r="L1625" s="6" t="s">
        <v>1860</v>
      </c>
      <c r="M1625" s="7">
        <v>8100</v>
      </c>
      <c r="N1625" s="7">
        <v>8.1</v>
      </c>
      <c r="O1625" s="7">
        <v>94900</v>
      </c>
      <c r="P1625" t="str">
        <f>IF(ISNUMBER(SEARCH("BIORISK",L1625)),"Fertilizer",IF(ISNUMBER(SEARCH("DIFLUBENZURON",L1625)),"Diflubenzuron",IF(ISNUMBER(SEARCH("K-TIONIC",L1625)),"Fulvic Acids Fertilizers",IF(ISNUMBER(SEARCH("INICIATE",L1625)),"Fipronil",IF(ISNUMBER(SEARCH("FIPRONIL",L1625)),"Fipronil",IF(ISNUMBER(SEARCH("STAGE",L1625)),"Clomazone",IF(ISNUMBER(SEARCH("CLOMAZONE",L1625)),"Clomazone",IF(ISNUMBER(SEARCH("UNIMARK",L1625)),"Metribuzin",IF(ISNUMBER(SEARCH("RIBUZIN",L1625)),"Metribuzin",IF(ISNUMBER(SEARCH("UNITOP",L1625)),"Not Identified","FIX IT!"))))))))))</f>
        <v>Fipronil</v>
      </c>
      <c r="Q1625" t="s">
        <v>3261</v>
      </c>
      <c r="R1625" t="s">
        <v>3243</v>
      </c>
      <c r="S1625">
        <f t="shared" si="91"/>
        <v>11.716049382716049</v>
      </c>
      <c r="T1625" t="s">
        <v>3250</v>
      </c>
      <c r="U1625" t="s">
        <v>3248</v>
      </c>
      <c r="V1625" t="s">
        <v>3237</v>
      </c>
    </row>
    <row r="1626" spans="1:22" ht="22" customHeight="1" x14ac:dyDescent="0.3">
      <c r="A1626" s="2">
        <v>43063</v>
      </c>
      <c r="B1626" s="16" t="str">
        <f t="shared" si="89"/>
        <v>November, 2017</v>
      </c>
      <c r="C1626" s="16" t="str">
        <f t="shared" si="90"/>
        <v>November, 2017´</v>
      </c>
      <c r="D1626" s="3" t="s">
        <v>126</v>
      </c>
      <c r="E1626" s="11" t="s">
        <v>3318</v>
      </c>
      <c r="F1626" s="3" t="s">
        <v>56</v>
      </c>
      <c r="G1626" s="3" t="s">
        <v>200</v>
      </c>
      <c r="H1626" s="3" t="s">
        <v>133</v>
      </c>
      <c r="I1626" s="3" t="s">
        <v>45</v>
      </c>
      <c r="J1626" s="3" t="s">
        <v>34</v>
      </c>
      <c r="K1626" s="3" t="s">
        <v>145</v>
      </c>
      <c r="L1626" s="3" t="s">
        <v>1861</v>
      </c>
      <c r="M1626" s="4">
        <v>38960</v>
      </c>
      <c r="N1626" s="4">
        <v>38.96</v>
      </c>
      <c r="O1626" s="4">
        <v>456000</v>
      </c>
      <c r="P1626" t="str">
        <f>IF(ISNUMBER(SEARCH("BROWSER",L1626)),"Picloran",IF(ISNUMBER(SEARCH("NAVIGATOR",L1626)),"Picloran",IF(ISNUMBER(SEARCH("BIOZYME",L1626)),"Mineral Fertilizer",IF(ISNUMBER(SEARCH("K-FOL",L1626)),"Calcium Citrate",IF(ISNUMBER(SEARCH("FOLTRON",L1626)),"NPK Fertilizer",IF(ISNUMBER(SEARCH("CYHALOTHRI",L1626)),"Cyhalothrin",IF(ISNUMBER(SEARCH("ACEFATO",L1626)),"Acephate",IF(ISNUMBER(SEARCH("ACEPHATE",L1626)),"Acephate",IF(ISNUMBER(SEARCH("MICROTHIOL",L1626)),"Sulfur",IF(ISNUMBER(SEARCH("PROPICONAZOLE",L1626)),"Propiconazole",IF(ISNUMBER(SEARCH("METHOMYL",L1626)),"Methomyl",IF(ISNUMBER(SEARCH("IMIDACLOPRID",L1626)),"Imidacloprid",IF(ISNUMBER(SEARCH("ZONIC",L1626)),"Amicarbazone",IF(ISNUMBER(SEARCH("CRESCENDO",L1626)),"Triclopyr-Butyric",IF(ISNUMBER(SEARCH("IMAZETHAPYR",L1626)),"Imazethapyr",IF(ISNUMBER(SEARCH("TRICLOPYR",L1626)),"Triclopyr",IF(ISNUMBER(SEARCH("ISOPROPYLAMINE",L1626)),"Isopropylamine",IF(ISNUMBER(SEARCH("ABAMECTIM",L1626)),"Abamectin",IF(ISNUMBER(SEARCH("SPERTO",L1626)),"Bifenthrin","FIX IT!")))))))))))))))))))</f>
        <v>Bifenthrin</v>
      </c>
      <c r="Q1626" t="s">
        <v>3238</v>
      </c>
      <c r="R1626" t="s">
        <v>3243</v>
      </c>
      <c r="S1626">
        <f t="shared" si="91"/>
        <v>11.704312114989733</v>
      </c>
      <c r="T1626" t="s">
        <v>3206</v>
      </c>
      <c r="U1626" t="s">
        <v>3231</v>
      </c>
      <c r="V1626" t="s">
        <v>3242</v>
      </c>
    </row>
    <row r="1627" spans="1:22" ht="22" customHeight="1" x14ac:dyDescent="0.3">
      <c r="A1627" s="5">
        <v>43063</v>
      </c>
      <c r="B1627" s="16" t="str">
        <f t="shared" si="89"/>
        <v>November, 2017</v>
      </c>
      <c r="C1627" s="16" t="str">
        <f t="shared" si="90"/>
        <v>November, 2017´</v>
      </c>
      <c r="D1627" s="6" t="s">
        <v>107</v>
      </c>
      <c r="E1627" s="11" t="s">
        <v>3318</v>
      </c>
      <c r="F1627" s="6" t="s">
        <v>56</v>
      </c>
      <c r="G1627" s="6" t="s">
        <v>108</v>
      </c>
      <c r="H1627" s="6" t="s">
        <v>210</v>
      </c>
      <c r="I1627" s="6" t="s">
        <v>45</v>
      </c>
      <c r="J1627" s="6" t="s">
        <v>34</v>
      </c>
      <c r="K1627" s="6" t="s">
        <v>187</v>
      </c>
      <c r="L1627" s="6" t="s">
        <v>1862</v>
      </c>
      <c r="M1627" s="7">
        <v>20280</v>
      </c>
      <c r="N1627" s="7">
        <v>20.28</v>
      </c>
      <c r="O1627" s="7">
        <v>178000</v>
      </c>
      <c r="P1627" t="s">
        <v>3203</v>
      </c>
      <c r="Q1627" t="str">
        <f>VLOOKUP(P1627,T:V,2,FALSE)</f>
        <v>Stage</v>
      </c>
      <c r="R1627" t="str">
        <f>VLOOKUP(Q1627,U:W,2,FALSE)</f>
        <v>Herbicide</v>
      </c>
      <c r="S1627">
        <f t="shared" si="91"/>
        <v>8.777120315581854</v>
      </c>
      <c r="T1627" t="s">
        <v>3206</v>
      </c>
      <c r="U1627" t="s">
        <v>3231</v>
      </c>
      <c r="V1627" t="s">
        <v>3242</v>
      </c>
    </row>
    <row r="1628" spans="1:22" ht="22" customHeight="1" x14ac:dyDescent="0.3">
      <c r="A1628" s="2">
        <v>43063</v>
      </c>
      <c r="B1628" s="16" t="str">
        <f t="shared" si="89"/>
        <v>November, 2017</v>
      </c>
      <c r="C1628" s="16" t="str">
        <f t="shared" si="90"/>
        <v>November, 2017´</v>
      </c>
      <c r="D1628" s="3" t="s">
        <v>107</v>
      </c>
      <c r="E1628" s="11" t="s">
        <v>3318</v>
      </c>
      <c r="F1628" s="3" t="s">
        <v>56</v>
      </c>
      <c r="G1628" s="3" t="s">
        <v>108</v>
      </c>
      <c r="H1628" s="3" t="s">
        <v>133</v>
      </c>
      <c r="I1628" s="3" t="s">
        <v>45</v>
      </c>
      <c r="J1628" s="3" t="s">
        <v>34</v>
      </c>
      <c r="K1628" s="3" t="s">
        <v>1696</v>
      </c>
      <c r="L1628" s="3" t="s">
        <v>1863</v>
      </c>
      <c r="M1628" s="4">
        <v>12560</v>
      </c>
      <c r="N1628" s="4">
        <v>12.56</v>
      </c>
      <c r="O1628" s="4">
        <v>114000</v>
      </c>
      <c r="P1628" t="str">
        <f>IF(ISNUMBER(SEARCH("IMAZETAPYR",L1628)),"Imazetapyr",IF(ISNUMBER(SEARCH("VITAVAX",L1628)),"Carboxin",IF(ISNUMBER(SEARCH("CARBOXIN",L1628)),"Carboxin",IF(ISNUMBER(SEARCH("CONDAX",L1628)),"Imazetapyr",IF(ISNUMBER(SEARCH("CLETHODIM",L1628)),"Clethodim",IF(ISNUMBER(SEARCH("JACARE",L1628)),"2,4-D Acid",IF(ISNUMBER(SEARCH("LEOPARD",L1628)),"Picloram",IF(ISNUMBER(SEARCH("ZOXYSTROBIN",L1628)),"Azoxystrobin",IF(ISNUMBER(SEARCH("MANCOZEB",L1628)),"Mancozeb",IF(ISNUMBER(SEARCH("AZOXYS",L1628)),"Azoxystrobin",IF(ISNUMBER(SEARCH("FIPRON",L1628)),"Fipronil",IF(ISNUMBER(SEARCH("ACEF",L1628)),"Acephate",IF(ISNUMBER(SEARCH("ACETAMIPRID",L1628)),"Acetamiprid",IF(ISNUMBER(SEARCH("ALUMINIUM PHOSPHIDE",L1628)),"Aluminium Phosphide",IF(ISNUMBER(SEARCH("RANMAN",L1628)),"Cyazofamid",IF(ISNUMBER(SEARCH("BIFENTRINA",L1628)),"Bifenthrin","FIX IT!"))))))))))))))))</f>
        <v>Aluminium Phosphide</v>
      </c>
      <c r="Q1628" t="s">
        <v>3235</v>
      </c>
      <c r="R1628" t="s">
        <v>3216</v>
      </c>
      <c r="S1628">
        <f t="shared" si="91"/>
        <v>9.0764331210191092</v>
      </c>
      <c r="T1628" t="s">
        <v>3206</v>
      </c>
      <c r="U1628" t="s">
        <v>3231</v>
      </c>
      <c r="V1628" t="s">
        <v>3242</v>
      </c>
    </row>
    <row r="1629" spans="1:22" ht="22" customHeight="1" x14ac:dyDescent="0.3">
      <c r="A1629" s="5">
        <v>43063</v>
      </c>
      <c r="B1629" s="16" t="str">
        <f t="shared" si="89"/>
        <v>November, 2017</v>
      </c>
      <c r="C1629" s="16" t="str">
        <f t="shared" si="90"/>
        <v>November, 2017´</v>
      </c>
      <c r="D1629" s="6" t="s">
        <v>31</v>
      </c>
      <c r="E1629" s="11" t="s">
        <v>3318</v>
      </c>
      <c r="F1629" s="6" t="s">
        <v>56</v>
      </c>
      <c r="G1629" s="6" t="s">
        <v>200</v>
      </c>
      <c r="H1629" s="6" t="s">
        <v>133</v>
      </c>
      <c r="I1629" s="6" t="s">
        <v>45</v>
      </c>
      <c r="J1629" s="6" t="s">
        <v>34</v>
      </c>
      <c r="K1629" s="6" t="s">
        <v>145</v>
      </c>
      <c r="L1629" s="6" t="s">
        <v>1864</v>
      </c>
      <c r="M1629" s="7">
        <v>19480</v>
      </c>
      <c r="N1629" s="7">
        <v>19.48</v>
      </c>
      <c r="O1629" s="7">
        <v>228000</v>
      </c>
      <c r="P1629" t="str">
        <f>IF(ISNUMBER(SEARCH("BROWSER",L1629)),"Picloran",IF(ISNUMBER(SEARCH("NAVIGATOR",L1629)),"Picloran",IF(ISNUMBER(SEARCH("BIOZYME",L1629)),"Mineral Fertilizer",IF(ISNUMBER(SEARCH("K-FOL",L1629)),"Calcium Citrate",IF(ISNUMBER(SEARCH("FOLTRON",L1629)),"NPK Fertilizer",IF(ISNUMBER(SEARCH("CYHALOTHRI",L1629)),"Cyhalothrin",IF(ISNUMBER(SEARCH("ACEFATO",L1629)),"Acephate",IF(ISNUMBER(SEARCH("ACEPHATE",L1629)),"Acephate",IF(ISNUMBER(SEARCH("MICROTHIOL",L1629)),"Sulfur",IF(ISNUMBER(SEARCH("PROPICONAZOLE",L1629)),"Propiconazole",IF(ISNUMBER(SEARCH("METHOMYL",L1629)),"Methomyl",IF(ISNUMBER(SEARCH("IMIDACLOPRID",L1629)),"Imidacloprid",IF(ISNUMBER(SEARCH("ZONIC",L1629)),"Amicarbazone",IF(ISNUMBER(SEARCH("CRESCENDO",L1629)),"Triclopyr-Butyric",IF(ISNUMBER(SEARCH("IMAZETHAPYR",L1629)),"Imazethapyr",IF(ISNUMBER(SEARCH("TRICLOPYR",L1629)),"Triclopyr",IF(ISNUMBER(SEARCH("ISOPROPYLAMINE",L1629)),"Isopropylamine",IF(ISNUMBER(SEARCH("ABAMECTIM",L1629)),"Abamectin",IF(ISNUMBER(SEARCH("SPERTO",L1629)),"Bifenthrin","FIX IT!")))))))))))))))))))</f>
        <v>Bifenthrin</v>
      </c>
      <c r="Q1629" t="s">
        <v>3238</v>
      </c>
      <c r="R1629" t="s">
        <v>3243</v>
      </c>
      <c r="S1629">
        <f t="shared" si="91"/>
        <v>11.704312114989733</v>
      </c>
      <c r="T1629" t="s">
        <v>3200</v>
      </c>
      <c r="U1629" t="s">
        <v>3234</v>
      </c>
      <c r="V1629" t="s">
        <v>3225</v>
      </c>
    </row>
    <row r="1630" spans="1:22" ht="22" customHeight="1" x14ac:dyDescent="0.3">
      <c r="A1630" s="2">
        <v>43063</v>
      </c>
      <c r="B1630" s="16" t="str">
        <f t="shared" si="89"/>
        <v>November, 2017</v>
      </c>
      <c r="C1630" s="16" t="str">
        <f t="shared" si="90"/>
        <v>November, 2017´</v>
      </c>
      <c r="D1630" s="3" t="s">
        <v>107</v>
      </c>
      <c r="E1630" s="11" t="s">
        <v>3318</v>
      </c>
      <c r="F1630" s="3" t="s">
        <v>56</v>
      </c>
      <c r="G1630" s="3" t="s">
        <v>108</v>
      </c>
      <c r="H1630" s="3" t="s">
        <v>133</v>
      </c>
      <c r="I1630" s="3" t="s">
        <v>45</v>
      </c>
      <c r="J1630" s="3" t="s">
        <v>34</v>
      </c>
      <c r="K1630" s="3" t="s">
        <v>145</v>
      </c>
      <c r="L1630" s="3" t="s">
        <v>1865</v>
      </c>
      <c r="M1630" s="4">
        <v>19480</v>
      </c>
      <c r="N1630" s="4">
        <v>19.48</v>
      </c>
      <c r="O1630" s="4">
        <v>228000</v>
      </c>
      <c r="P1630" t="str">
        <f>IF(ISNUMBER(SEARCH("IMAZETAPYR",L1630)),"Imazetapyr",IF(ISNUMBER(SEARCH("VITAVAX",L1630)),"Carboxin",IF(ISNUMBER(SEARCH("CARBOXIN",L1630)),"Carboxin",IF(ISNUMBER(SEARCH("CONDAX",L1630)),"Imazetapyr",IF(ISNUMBER(SEARCH("CLETHODIM",L1630)),"Clethodim",IF(ISNUMBER(SEARCH("JACARE",L1630)),"2,4-D Acid",IF(ISNUMBER(SEARCH("LEOPARD",L1630)),"Picloram",IF(ISNUMBER(SEARCH("ZOXYSTROBIN",L1630)),"Azoxystrobin",IF(ISNUMBER(SEARCH("MANCOZEB",L1630)),"Mancozeb",IF(ISNUMBER(SEARCH("AZOXYS",L1630)),"Azoxystrobin",IF(ISNUMBER(SEARCH("FIPRON",L1630)),"Fipronil",IF(ISNUMBER(SEARCH("ACEF",L1630)),"Acephate",IF(ISNUMBER(SEARCH("ACETAMIPRID",L1630)),"Acetamiprid",IF(ISNUMBER(SEARCH("ALUMINIUM PHOSPHIDE",L1630)),"Aluminium Phosphide",IF(ISNUMBER(SEARCH("RANMAN",L1630)),"Cyazofamid",IF(ISNUMBER(SEARCH("BIFENTRINA",L1630)),"Bifenthrin","FIX IT!"))))))))))))))))</f>
        <v>Acetamiprid</v>
      </c>
      <c r="Q1630" t="s">
        <v>3234</v>
      </c>
      <c r="R1630" t="s">
        <v>3243</v>
      </c>
      <c r="S1630">
        <f t="shared" si="91"/>
        <v>11.704312114989733</v>
      </c>
      <c r="T1630" t="s">
        <v>3214</v>
      </c>
      <c r="U1630" t="s">
        <v>3288</v>
      </c>
      <c r="V1630" t="s">
        <v>3198</v>
      </c>
    </row>
    <row r="1631" spans="1:22" ht="22" customHeight="1" x14ac:dyDescent="0.3">
      <c r="A1631" s="5">
        <v>43063</v>
      </c>
      <c r="B1631" s="16" t="str">
        <f t="shared" si="89"/>
        <v>November, 2017</v>
      </c>
      <c r="C1631" s="16" t="str">
        <f t="shared" si="90"/>
        <v>November, 2017´</v>
      </c>
      <c r="D1631" s="6" t="s">
        <v>107</v>
      </c>
      <c r="E1631" s="11" t="s">
        <v>3318</v>
      </c>
      <c r="F1631" s="6" t="s">
        <v>56</v>
      </c>
      <c r="G1631" s="6" t="s">
        <v>108</v>
      </c>
      <c r="H1631" s="6" t="s">
        <v>133</v>
      </c>
      <c r="I1631" s="6" t="s">
        <v>45</v>
      </c>
      <c r="J1631" s="6" t="s">
        <v>34</v>
      </c>
      <c r="K1631" s="6" t="s">
        <v>345</v>
      </c>
      <c r="L1631" s="6" t="s">
        <v>1866</v>
      </c>
      <c r="M1631" s="7">
        <v>12560</v>
      </c>
      <c r="N1631" s="7">
        <v>12.56</v>
      </c>
      <c r="O1631" s="7">
        <v>147000</v>
      </c>
      <c r="P1631" t="str">
        <f>IF(ISNUMBER(SEARCH("IMAZETAPYR",L1631)),"Imazetapyr",IF(ISNUMBER(SEARCH("VITAVAX",L1631)),"Carboxin",IF(ISNUMBER(SEARCH("CARBOXIN",L1631)),"Carboxin",IF(ISNUMBER(SEARCH("CONDAX",L1631)),"Imazetapyr",IF(ISNUMBER(SEARCH("CLETHODIM",L1631)),"Clethodim",IF(ISNUMBER(SEARCH("JACARE",L1631)),"2,4-D Acid",IF(ISNUMBER(SEARCH("LEOPARD",L1631)),"Picloram",IF(ISNUMBER(SEARCH("ZOXYSTROBIN",L1631)),"Azoxystrobin",IF(ISNUMBER(SEARCH("MANCOZEB",L1631)),"Mancozeb",IF(ISNUMBER(SEARCH("AZOXYS",L1631)),"Azoxystrobin",IF(ISNUMBER(SEARCH("FIPRON",L1631)),"Fipronil",IF(ISNUMBER(SEARCH("ACEF",L1631)),"Acephate",IF(ISNUMBER(SEARCH("ACETAMIPRID",L1631)),"Acetamiprid",IF(ISNUMBER(SEARCH("ALUMINIUM PHOSPHIDE",L1631)),"Aluminium Phosphide",IF(ISNUMBER(SEARCH("RANMAN",L1631)),"Cyazofamid",IF(ISNUMBER(SEARCH("BIFENTRINA",L1631)),"Bifenthrin","FIX IT!"))))))))))))))))</f>
        <v>Aluminium Phosphide</v>
      </c>
      <c r="Q1631" t="s">
        <v>3235</v>
      </c>
      <c r="R1631" t="s">
        <v>3216</v>
      </c>
      <c r="S1631">
        <f t="shared" si="91"/>
        <v>11.703821656050955</v>
      </c>
      <c r="T1631" t="s">
        <v>3200</v>
      </c>
      <c r="U1631" t="s">
        <v>3234</v>
      </c>
      <c r="V1631" t="s">
        <v>3225</v>
      </c>
    </row>
    <row r="1632" spans="1:22" ht="22" customHeight="1" x14ac:dyDescent="0.3">
      <c r="A1632" s="2">
        <v>43063</v>
      </c>
      <c r="B1632" s="16" t="str">
        <f t="shared" si="89"/>
        <v>November, 2017</v>
      </c>
      <c r="C1632" s="16" t="str">
        <f t="shared" si="90"/>
        <v>November, 2017´</v>
      </c>
      <c r="D1632" s="3" t="s">
        <v>107</v>
      </c>
      <c r="E1632" s="11" t="s">
        <v>3318</v>
      </c>
      <c r="F1632" s="3" t="s">
        <v>56</v>
      </c>
      <c r="G1632" s="3" t="s">
        <v>108</v>
      </c>
      <c r="H1632" s="3" t="s">
        <v>133</v>
      </c>
      <c r="I1632" s="3" t="s">
        <v>45</v>
      </c>
      <c r="J1632" s="3" t="s">
        <v>34</v>
      </c>
      <c r="K1632" s="3" t="s">
        <v>145</v>
      </c>
      <c r="L1632" s="3" t="s">
        <v>1867</v>
      </c>
      <c r="M1632" s="4">
        <v>19480</v>
      </c>
      <c r="N1632" s="4">
        <v>19.48</v>
      </c>
      <c r="O1632" s="4">
        <v>228000</v>
      </c>
      <c r="P1632" t="str">
        <f>IF(ISNUMBER(SEARCH("BROWSER",L1632)),"Picloran",IF(ISNUMBER(SEARCH("NAVIGATOR",L1632)),"Picloran",IF(ISNUMBER(SEARCH("BIOZYME",L1632)),"Mineral Fertilizer",IF(ISNUMBER(SEARCH("K-FOL",L1632)),"Calcium Citrate",IF(ISNUMBER(SEARCH("FOLTRON",L1632)),"NPK Fertilizer",IF(ISNUMBER(SEARCH("CYHALOTHRI",L1632)),"Cyhalothrin",IF(ISNUMBER(SEARCH("ACEFATO",L1632)),"Acephate",IF(ISNUMBER(SEARCH("ACEPHATE",L1632)),"Acephate",IF(ISNUMBER(SEARCH("MICROTHIOL",L1632)),"Sulfur",IF(ISNUMBER(SEARCH("PROPICONAZOLE",L1632)),"Propiconazole",IF(ISNUMBER(SEARCH("METHOMYL",L1632)),"Methomyl",IF(ISNUMBER(SEARCH("IMIDACLOPRID",L1632)),"Imidacloprid",IF(ISNUMBER(SEARCH("ZONIC",L1632)),"Amicarbazone",IF(ISNUMBER(SEARCH("CRESCENDO",L1632)),"Triclopyr-Butyric",IF(ISNUMBER(SEARCH("IMAZETHAPYR",L1632)),"Imazethapyr",IF(ISNUMBER(SEARCH("TRICLOPYR",L1632)),"Triclopyr",IF(ISNUMBER(SEARCH("ISOPROPYLAMINE",L1632)),"Isopropylamine",IF(ISNUMBER(SEARCH("ABAMECTIM",L1632)),"Abamectin",IF(ISNUMBER(SEARCH("SPERTO",L1632)),"Bifenthrin","FIX IT!")))))))))))))))))))</f>
        <v>Bifenthrin</v>
      </c>
      <c r="Q1632" t="s">
        <v>3238</v>
      </c>
      <c r="R1632" t="s">
        <v>3243</v>
      </c>
      <c r="S1632">
        <f t="shared" si="91"/>
        <v>11.704312114989733</v>
      </c>
      <c r="T1632" t="s">
        <v>3203</v>
      </c>
      <c r="U1632" t="s">
        <v>3246</v>
      </c>
      <c r="V1632" t="s">
        <v>3198</v>
      </c>
    </row>
    <row r="1633" spans="1:22" ht="22" customHeight="1" x14ac:dyDescent="0.3">
      <c r="A1633" s="5">
        <v>43063</v>
      </c>
      <c r="B1633" s="16" t="str">
        <f t="shared" si="89"/>
        <v>November, 2017</v>
      </c>
      <c r="C1633" s="16" t="str">
        <f t="shared" si="90"/>
        <v>November, 2017´</v>
      </c>
      <c r="D1633" s="6" t="s">
        <v>107</v>
      </c>
      <c r="E1633" s="11" t="s">
        <v>3318</v>
      </c>
      <c r="F1633" s="6" t="s">
        <v>56</v>
      </c>
      <c r="G1633" s="6" t="s">
        <v>108</v>
      </c>
      <c r="H1633" s="6" t="s">
        <v>133</v>
      </c>
      <c r="I1633" s="6" t="s">
        <v>45</v>
      </c>
      <c r="J1633" s="6" t="s">
        <v>34</v>
      </c>
      <c r="K1633" s="6" t="s">
        <v>345</v>
      </c>
      <c r="L1633" s="6" t="s">
        <v>1868</v>
      </c>
      <c r="M1633" s="7">
        <v>12560</v>
      </c>
      <c r="N1633" s="7">
        <v>12.56</v>
      </c>
      <c r="O1633" s="7">
        <v>147000</v>
      </c>
      <c r="P1633" t="s">
        <v>3207</v>
      </c>
      <c r="Q1633" t="s">
        <v>3235</v>
      </c>
      <c r="R1633" t="s">
        <v>3216</v>
      </c>
      <c r="S1633">
        <f t="shared" si="91"/>
        <v>11.703821656050955</v>
      </c>
      <c r="T1633" t="s">
        <v>3211</v>
      </c>
      <c r="U1633" t="s">
        <v>3270</v>
      </c>
      <c r="V1633" t="s">
        <v>3198</v>
      </c>
    </row>
    <row r="1634" spans="1:22" ht="22" customHeight="1" x14ac:dyDescent="0.3">
      <c r="A1634" s="2">
        <v>43063</v>
      </c>
      <c r="B1634" s="16" t="str">
        <f t="shared" si="89"/>
        <v>November, 2017</v>
      </c>
      <c r="C1634" s="16" t="str">
        <f t="shared" si="90"/>
        <v>November, 2017´</v>
      </c>
      <c r="D1634" s="3" t="s">
        <v>31</v>
      </c>
      <c r="E1634" s="11" t="s">
        <v>3318</v>
      </c>
      <c r="F1634" s="3" t="s">
        <v>56</v>
      </c>
      <c r="G1634" s="3" t="s">
        <v>1869</v>
      </c>
      <c r="H1634" s="3" t="s">
        <v>133</v>
      </c>
      <c r="I1634" s="3" t="s">
        <v>45</v>
      </c>
      <c r="J1634" s="3" t="s">
        <v>34</v>
      </c>
      <c r="K1634" s="3" t="s">
        <v>141</v>
      </c>
      <c r="L1634" s="3" t="s">
        <v>1871</v>
      </c>
      <c r="M1634" s="4">
        <v>20600</v>
      </c>
      <c r="N1634" s="4">
        <v>20.6</v>
      </c>
      <c r="O1634" s="4">
        <v>257000</v>
      </c>
      <c r="P1634" t="s">
        <v>3208</v>
      </c>
      <c r="Q1634" t="s">
        <v>3215</v>
      </c>
      <c r="R1634" t="s">
        <v>3216</v>
      </c>
      <c r="S1634">
        <f t="shared" si="91"/>
        <v>12.475728155339805</v>
      </c>
      <c r="T1634" t="s">
        <v>3294</v>
      </c>
      <c r="U1634" t="s">
        <v>3215</v>
      </c>
      <c r="V1634" t="s">
        <v>3243</v>
      </c>
    </row>
    <row r="1635" spans="1:22" ht="22" customHeight="1" x14ac:dyDescent="0.3">
      <c r="A1635" s="5">
        <v>43063</v>
      </c>
      <c r="B1635" s="16" t="str">
        <f t="shared" si="89"/>
        <v>November, 2017</v>
      </c>
      <c r="C1635" s="16" t="str">
        <f t="shared" si="90"/>
        <v>November, 2017´</v>
      </c>
      <c r="D1635" s="6" t="s">
        <v>107</v>
      </c>
      <c r="E1635" s="11" t="s">
        <v>3318</v>
      </c>
      <c r="F1635" s="6" t="s">
        <v>56</v>
      </c>
      <c r="G1635" s="6" t="s">
        <v>108</v>
      </c>
      <c r="H1635" s="6" t="s">
        <v>113</v>
      </c>
      <c r="I1635" s="6" t="s">
        <v>45</v>
      </c>
      <c r="J1635" s="6" t="s">
        <v>34</v>
      </c>
      <c r="K1635" s="6" t="s">
        <v>187</v>
      </c>
      <c r="L1635" s="6" t="s">
        <v>1872</v>
      </c>
      <c r="M1635" s="7">
        <v>121380</v>
      </c>
      <c r="N1635" s="7">
        <v>121.38</v>
      </c>
      <c r="O1635" s="7">
        <v>1064000</v>
      </c>
      <c r="P1635" t="str">
        <f>IF(ISNUMBER(SEARCH("BIORISK",L1635)),"Fertilizer",IF(ISNUMBER(SEARCH("DIFLUBENZURON",L1635)),"Diflubenzuron",IF(ISNUMBER(SEARCH("K-TIONIC",L1635)),"Fulvic Acids Fertilizers",IF(ISNUMBER(SEARCH("INICIATE",L1635)),"Fipronil",IF(ISNUMBER(SEARCH("FIPRONIL",L1635)),"Fipronil",IF(ISNUMBER(SEARCH("STAGE",L1635)),"Clomazone",IF(ISNUMBER(SEARCH("CLOMAZONE",L1635)),"Clomazone",IF(ISNUMBER(SEARCH("UNIMARK",L1635)),"Metribuzin",IF(ISNUMBER(SEARCH("RIBUZIN",L1635)),"Metribuzin",IF(ISNUMBER(SEARCH("UNITOP",L1635)),"Not Identified","FIX IT!"))))))))))</f>
        <v>Clomazone</v>
      </c>
      <c r="Q1635" t="s">
        <v>3246</v>
      </c>
      <c r="R1635" t="s">
        <v>3198</v>
      </c>
      <c r="S1635">
        <f t="shared" si="91"/>
        <v>8.7658592848904267</v>
      </c>
      <c r="T1635" t="s">
        <v>3292</v>
      </c>
      <c r="U1635" t="s">
        <v>3269</v>
      </c>
      <c r="V1635" t="s">
        <v>3216</v>
      </c>
    </row>
    <row r="1636" spans="1:22" ht="22" customHeight="1" x14ac:dyDescent="0.3">
      <c r="A1636" s="2">
        <v>43061</v>
      </c>
      <c r="B1636" s="16" t="str">
        <f t="shared" si="89"/>
        <v>November, 2017</v>
      </c>
      <c r="C1636" s="16" t="str">
        <f t="shared" si="90"/>
        <v>November, 2017´</v>
      </c>
      <c r="D1636" s="3" t="s">
        <v>31</v>
      </c>
      <c r="E1636" s="11" t="s">
        <v>3318</v>
      </c>
      <c r="F1636" s="3" t="s">
        <v>1873</v>
      </c>
      <c r="G1636" s="3" t="s">
        <v>230</v>
      </c>
      <c r="H1636" s="3" t="s">
        <v>133</v>
      </c>
      <c r="I1636" s="3" t="s">
        <v>45</v>
      </c>
      <c r="J1636" s="3" t="s">
        <v>34</v>
      </c>
      <c r="K1636" s="3" t="s">
        <v>232</v>
      </c>
      <c r="L1636" s="3" t="s">
        <v>1846</v>
      </c>
      <c r="M1636" s="4">
        <v>16694</v>
      </c>
      <c r="N1636" s="4">
        <v>16.690000000000001</v>
      </c>
      <c r="O1636" s="4">
        <v>22300</v>
      </c>
      <c r="P1636" t="s">
        <v>3273</v>
      </c>
      <c r="Q1636" t="s">
        <v>3274</v>
      </c>
      <c r="R1636" t="s">
        <v>3275</v>
      </c>
      <c r="S1636">
        <f t="shared" si="91"/>
        <v>1.3358092727926201</v>
      </c>
      <c r="T1636" t="s">
        <v>3202</v>
      </c>
      <c r="U1636" t="s">
        <v>3215</v>
      </c>
      <c r="V1636" t="s">
        <v>3216</v>
      </c>
    </row>
    <row r="1637" spans="1:22" ht="22" customHeight="1" x14ac:dyDescent="0.3">
      <c r="A1637" s="5">
        <v>43059</v>
      </c>
      <c r="B1637" s="16" t="str">
        <f t="shared" si="89"/>
        <v>November, 2017</v>
      </c>
      <c r="C1637" s="16" t="str">
        <f t="shared" si="90"/>
        <v>November, 2017´</v>
      </c>
      <c r="D1637" s="6" t="s">
        <v>31</v>
      </c>
      <c r="E1637" s="11" t="s">
        <v>3318</v>
      </c>
      <c r="F1637" s="6" t="s">
        <v>1873</v>
      </c>
      <c r="G1637" s="6" t="s">
        <v>1734</v>
      </c>
      <c r="H1637" s="6" t="s">
        <v>122</v>
      </c>
      <c r="I1637" s="6" t="s">
        <v>45</v>
      </c>
      <c r="J1637" s="6" t="s">
        <v>34</v>
      </c>
      <c r="K1637" s="6" t="s">
        <v>187</v>
      </c>
      <c r="L1637" s="6" t="s">
        <v>1530</v>
      </c>
      <c r="M1637" s="7">
        <v>11550</v>
      </c>
      <c r="N1637" s="7">
        <v>11.55</v>
      </c>
      <c r="O1637" s="7">
        <v>64100</v>
      </c>
      <c r="P1637" t="s">
        <v>3245</v>
      </c>
      <c r="Q1637" t="s">
        <v>3244</v>
      </c>
      <c r="R1637" t="s">
        <v>3198</v>
      </c>
      <c r="S1637">
        <f t="shared" si="91"/>
        <v>5.5497835497835499</v>
      </c>
      <c r="T1637" t="s">
        <v>3250</v>
      </c>
      <c r="U1637" t="s">
        <v>3248</v>
      </c>
      <c r="V1637" t="s">
        <v>3237</v>
      </c>
    </row>
    <row r="1638" spans="1:22" ht="22" customHeight="1" x14ac:dyDescent="0.3">
      <c r="A1638" s="2">
        <v>43058</v>
      </c>
      <c r="B1638" s="16" t="str">
        <f t="shared" si="89"/>
        <v>November, 2017</v>
      </c>
      <c r="C1638" s="16" t="str">
        <f t="shared" si="90"/>
        <v>November, 2017´</v>
      </c>
      <c r="D1638" s="3" t="s">
        <v>31</v>
      </c>
      <c r="E1638" s="11" t="s">
        <v>3318</v>
      </c>
      <c r="F1638" s="3" t="s">
        <v>56</v>
      </c>
      <c r="G1638" s="3" t="s">
        <v>1676</v>
      </c>
      <c r="H1638" s="3" t="s">
        <v>91</v>
      </c>
      <c r="I1638" s="3" t="s">
        <v>45</v>
      </c>
      <c r="J1638" s="3" t="s">
        <v>34</v>
      </c>
      <c r="K1638" s="3" t="s">
        <v>95</v>
      </c>
      <c r="L1638" s="3" t="s">
        <v>1875</v>
      </c>
      <c r="M1638" s="4">
        <v>25200</v>
      </c>
      <c r="N1638" s="4">
        <v>25.2</v>
      </c>
      <c r="O1638" s="4">
        <v>107000</v>
      </c>
      <c r="P1638" t="str">
        <f t="shared" ref="P1638:P1650" si="92">IF(ISNUMBER(SEARCH("IMAZETAPYR",L1638)),"Imazetapyr",IF(ISNUMBER(SEARCH("VITAVAX",L1638)),"Carboxin",IF(ISNUMBER(SEARCH("CARBOXIN",L1638)),"Carboxin",IF(ISNUMBER(SEARCH("CONDAX",L1638)),"Imazetapyr",IF(ISNUMBER(SEARCH("CLETHODIM",L1638)),"Clethodim",IF(ISNUMBER(SEARCH("JACARE",L1638)),"2,4-D Acid",IF(ISNUMBER(SEARCH("LEOPARD",L1638)),"Picloram",IF(ISNUMBER(SEARCH("ZOXYSTROBIN",L1638)),"Azoxystrobin",IF(ISNUMBER(SEARCH("MANCOZEB",L1638)),"Mancozeb",IF(ISNUMBER(SEARCH("AZOXYS",L1638)),"Azoxystrobin",IF(ISNUMBER(SEARCH("FIPRON",L1638)),"Fipronil",IF(ISNUMBER(SEARCH("ACEF",L1638)),"Acephate",IF(ISNUMBER(SEARCH("ACETAMIPRID",L1638)),"Acetamiprid",IF(ISNUMBER(SEARCH("ALUMINIUM PHOSPHIDE",L1638)),"Aluminium Phosphide",IF(ISNUMBER(SEARCH("RANMAN",L1638)),"Cyazofamid",IF(ISNUMBER(SEARCH("BIFENTRINA",L1638)),"Bifenthrin","FIX IT!"))))))))))))))))</f>
        <v>Mancozeb</v>
      </c>
      <c r="Q1638" t="s">
        <v>3231</v>
      </c>
      <c r="R1638" t="s">
        <v>3242</v>
      </c>
      <c r="S1638">
        <f t="shared" si="91"/>
        <v>4.246031746031746</v>
      </c>
      <c r="T1638" t="s">
        <v>3200</v>
      </c>
      <c r="U1638" t="s">
        <v>3234</v>
      </c>
      <c r="V1638" t="s">
        <v>3225</v>
      </c>
    </row>
    <row r="1639" spans="1:22" ht="22" customHeight="1" x14ac:dyDescent="0.3">
      <c r="A1639" s="5">
        <v>43058</v>
      </c>
      <c r="B1639" s="16" t="str">
        <f t="shared" si="89"/>
        <v>November, 2017</v>
      </c>
      <c r="C1639" s="16" t="str">
        <f t="shared" si="90"/>
        <v>November, 2017´</v>
      </c>
      <c r="D1639" s="6" t="s">
        <v>31</v>
      </c>
      <c r="E1639" s="11" t="s">
        <v>3318</v>
      </c>
      <c r="F1639" s="6" t="s">
        <v>56</v>
      </c>
      <c r="G1639" s="6" t="s">
        <v>1676</v>
      </c>
      <c r="H1639" s="6" t="s">
        <v>91</v>
      </c>
      <c r="I1639" s="6" t="s">
        <v>45</v>
      </c>
      <c r="J1639" s="6" t="s">
        <v>34</v>
      </c>
      <c r="K1639" s="6" t="s">
        <v>95</v>
      </c>
      <c r="L1639" s="6" t="s">
        <v>1876</v>
      </c>
      <c r="M1639" s="7">
        <v>78600</v>
      </c>
      <c r="N1639" s="7">
        <v>78.599999999999994</v>
      </c>
      <c r="O1639" s="7">
        <v>334000</v>
      </c>
      <c r="P1639" t="str">
        <f t="shared" si="92"/>
        <v>Mancozeb</v>
      </c>
      <c r="Q1639" t="s">
        <v>3231</v>
      </c>
      <c r="R1639" t="s">
        <v>3242</v>
      </c>
      <c r="S1639">
        <f t="shared" si="91"/>
        <v>4.2493638676844787</v>
      </c>
      <c r="T1639" t="s">
        <v>3200</v>
      </c>
      <c r="U1639" t="s">
        <v>3234</v>
      </c>
      <c r="V1639" t="s">
        <v>3225</v>
      </c>
    </row>
    <row r="1640" spans="1:22" ht="22" customHeight="1" x14ac:dyDescent="0.3">
      <c r="A1640" s="2">
        <v>43058</v>
      </c>
      <c r="B1640" s="16" t="str">
        <f t="shared" si="89"/>
        <v>November, 2017</v>
      </c>
      <c r="C1640" s="16" t="str">
        <f t="shared" si="90"/>
        <v>November, 2017´</v>
      </c>
      <c r="D1640" s="3" t="s">
        <v>31</v>
      </c>
      <c r="E1640" s="11" t="s">
        <v>3318</v>
      </c>
      <c r="F1640" s="3" t="s">
        <v>56</v>
      </c>
      <c r="G1640" s="3" t="s">
        <v>1676</v>
      </c>
      <c r="H1640" s="3" t="s">
        <v>91</v>
      </c>
      <c r="I1640" s="3" t="s">
        <v>45</v>
      </c>
      <c r="J1640" s="3" t="s">
        <v>34</v>
      </c>
      <c r="K1640" s="3" t="s">
        <v>95</v>
      </c>
      <c r="L1640" s="3" t="s">
        <v>1876</v>
      </c>
      <c r="M1640" s="4">
        <v>52400</v>
      </c>
      <c r="N1640" s="4">
        <v>52.4</v>
      </c>
      <c r="O1640" s="4">
        <v>222000</v>
      </c>
      <c r="P1640" t="str">
        <f t="shared" si="92"/>
        <v>Mancozeb</v>
      </c>
      <c r="Q1640" t="s">
        <v>3231</v>
      </c>
      <c r="R1640" t="s">
        <v>3242</v>
      </c>
      <c r="S1640">
        <f t="shared" si="91"/>
        <v>4.2366412213740459</v>
      </c>
      <c r="T1640" t="s">
        <v>3205</v>
      </c>
      <c r="U1640" t="s">
        <v>3238</v>
      </c>
      <c r="V1640" t="s">
        <v>3225</v>
      </c>
    </row>
    <row r="1641" spans="1:22" ht="22" customHeight="1" x14ac:dyDescent="0.3">
      <c r="A1641" s="5">
        <v>43058</v>
      </c>
      <c r="B1641" s="16" t="str">
        <f t="shared" si="89"/>
        <v>November, 2017</v>
      </c>
      <c r="C1641" s="16" t="str">
        <f t="shared" si="90"/>
        <v>November, 2017´</v>
      </c>
      <c r="D1641" s="6" t="s">
        <v>31</v>
      </c>
      <c r="E1641" s="11" t="s">
        <v>3318</v>
      </c>
      <c r="F1641" s="6" t="s">
        <v>56</v>
      </c>
      <c r="G1641" s="6" t="s">
        <v>1676</v>
      </c>
      <c r="H1641" s="6" t="s">
        <v>91</v>
      </c>
      <c r="I1641" s="6" t="s">
        <v>45</v>
      </c>
      <c r="J1641" s="6" t="s">
        <v>34</v>
      </c>
      <c r="K1641" s="6" t="s">
        <v>95</v>
      </c>
      <c r="L1641" s="6" t="s">
        <v>1877</v>
      </c>
      <c r="M1641" s="7">
        <v>50400</v>
      </c>
      <c r="N1641" s="7">
        <v>50.4</v>
      </c>
      <c r="O1641" s="7">
        <v>214000</v>
      </c>
      <c r="P1641" t="str">
        <f t="shared" si="92"/>
        <v>Mancozeb</v>
      </c>
      <c r="Q1641" t="s">
        <v>3231</v>
      </c>
      <c r="R1641" t="s">
        <v>3242</v>
      </c>
      <c r="S1641">
        <f t="shared" si="91"/>
        <v>4.246031746031746</v>
      </c>
      <c r="T1641" t="s">
        <v>3206</v>
      </c>
      <c r="U1641" t="s">
        <v>3231</v>
      </c>
      <c r="V1641" t="s">
        <v>3242</v>
      </c>
    </row>
    <row r="1642" spans="1:22" ht="22" customHeight="1" x14ac:dyDescent="0.3">
      <c r="A1642" s="2">
        <v>43058</v>
      </c>
      <c r="B1642" s="16" t="str">
        <f t="shared" si="89"/>
        <v>November, 2017</v>
      </c>
      <c r="C1642" s="16" t="str">
        <f t="shared" si="90"/>
        <v>November, 2017´</v>
      </c>
      <c r="D1642" s="3" t="s">
        <v>31</v>
      </c>
      <c r="E1642" s="11" t="s">
        <v>3318</v>
      </c>
      <c r="F1642" s="3" t="s">
        <v>56</v>
      </c>
      <c r="G1642" s="3" t="s">
        <v>1676</v>
      </c>
      <c r="H1642" s="3" t="s">
        <v>91</v>
      </c>
      <c r="I1642" s="3" t="s">
        <v>45</v>
      </c>
      <c r="J1642" s="3" t="s">
        <v>34</v>
      </c>
      <c r="K1642" s="3" t="s">
        <v>95</v>
      </c>
      <c r="L1642" s="3" t="s">
        <v>1877</v>
      </c>
      <c r="M1642" s="4">
        <v>50400</v>
      </c>
      <c r="N1642" s="4">
        <v>50.4</v>
      </c>
      <c r="O1642" s="4">
        <v>214000</v>
      </c>
      <c r="P1642" t="str">
        <f t="shared" si="92"/>
        <v>Mancozeb</v>
      </c>
      <c r="Q1642" t="s">
        <v>3231</v>
      </c>
      <c r="R1642" t="s">
        <v>3242</v>
      </c>
      <c r="S1642">
        <f t="shared" si="91"/>
        <v>4.246031746031746</v>
      </c>
      <c r="T1642" t="s">
        <v>3206</v>
      </c>
      <c r="U1642" t="s">
        <v>3231</v>
      </c>
      <c r="V1642" t="s">
        <v>3242</v>
      </c>
    </row>
    <row r="1643" spans="1:22" ht="22" customHeight="1" x14ac:dyDescent="0.3">
      <c r="A1643" s="5">
        <v>43058</v>
      </c>
      <c r="B1643" s="16" t="str">
        <f t="shared" si="89"/>
        <v>November, 2017</v>
      </c>
      <c r="C1643" s="16" t="str">
        <f t="shared" si="90"/>
        <v>November, 2017´</v>
      </c>
      <c r="D1643" s="6" t="s">
        <v>31</v>
      </c>
      <c r="E1643" s="11" t="s">
        <v>3318</v>
      </c>
      <c r="F1643" s="6" t="s">
        <v>56</v>
      </c>
      <c r="G1643" s="6" t="s">
        <v>1676</v>
      </c>
      <c r="H1643" s="6" t="s">
        <v>91</v>
      </c>
      <c r="I1643" s="6" t="s">
        <v>45</v>
      </c>
      <c r="J1643" s="6" t="s">
        <v>34</v>
      </c>
      <c r="K1643" s="6" t="s">
        <v>95</v>
      </c>
      <c r="L1643" s="6" t="s">
        <v>1878</v>
      </c>
      <c r="M1643" s="7">
        <v>52400</v>
      </c>
      <c r="N1643" s="7">
        <v>52.4</v>
      </c>
      <c r="O1643" s="7">
        <v>222000</v>
      </c>
      <c r="P1643" t="str">
        <f t="shared" si="92"/>
        <v>Mancozeb</v>
      </c>
      <c r="Q1643" t="s">
        <v>3231</v>
      </c>
      <c r="R1643" t="s">
        <v>3242</v>
      </c>
      <c r="S1643">
        <f t="shared" si="91"/>
        <v>4.2366412213740459</v>
      </c>
      <c r="T1643" t="s">
        <v>3206</v>
      </c>
      <c r="U1643" t="s">
        <v>3231</v>
      </c>
      <c r="V1643" t="s">
        <v>3242</v>
      </c>
    </row>
    <row r="1644" spans="1:22" ht="22" customHeight="1" x14ac:dyDescent="0.3">
      <c r="A1644" s="2">
        <v>43058</v>
      </c>
      <c r="B1644" s="16" t="str">
        <f t="shared" si="89"/>
        <v>November, 2017</v>
      </c>
      <c r="C1644" s="16" t="str">
        <f t="shared" si="90"/>
        <v>November, 2017´</v>
      </c>
      <c r="D1644" s="3" t="s">
        <v>31</v>
      </c>
      <c r="E1644" s="11" t="s">
        <v>3318</v>
      </c>
      <c r="F1644" s="3" t="s">
        <v>56</v>
      </c>
      <c r="G1644" s="3" t="s">
        <v>1676</v>
      </c>
      <c r="H1644" s="3" t="s">
        <v>91</v>
      </c>
      <c r="I1644" s="3" t="s">
        <v>45</v>
      </c>
      <c r="J1644" s="3" t="s">
        <v>34</v>
      </c>
      <c r="K1644" s="3" t="s">
        <v>95</v>
      </c>
      <c r="L1644" s="3" t="s">
        <v>1878</v>
      </c>
      <c r="M1644" s="4">
        <v>52400</v>
      </c>
      <c r="N1644" s="4">
        <v>52.4</v>
      </c>
      <c r="O1644" s="4">
        <v>222000</v>
      </c>
      <c r="P1644" t="str">
        <f t="shared" si="92"/>
        <v>Mancozeb</v>
      </c>
      <c r="Q1644" t="s">
        <v>3231</v>
      </c>
      <c r="R1644" t="s">
        <v>3242</v>
      </c>
      <c r="S1644">
        <f t="shared" si="91"/>
        <v>4.2366412213740459</v>
      </c>
      <c r="T1644" t="s">
        <v>3206</v>
      </c>
      <c r="U1644" t="s">
        <v>3231</v>
      </c>
      <c r="V1644" t="s">
        <v>3242</v>
      </c>
    </row>
    <row r="1645" spans="1:22" ht="22" customHeight="1" x14ac:dyDescent="0.3">
      <c r="A1645" s="5">
        <v>43058</v>
      </c>
      <c r="B1645" s="16" t="str">
        <f t="shared" si="89"/>
        <v>November, 2017</v>
      </c>
      <c r="C1645" s="16" t="str">
        <f t="shared" si="90"/>
        <v>November, 2017´</v>
      </c>
      <c r="D1645" s="6" t="s">
        <v>31</v>
      </c>
      <c r="E1645" s="11" t="s">
        <v>3318</v>
      </c>
      <c r="F1645" s="6" t="s">
        <v>56</v>
      </c>
      <c r="G1645" s="6" t="s">
        <v>1676</v>
      </c>
      <c r="H1645" s="6" t="s">
        <v>91</v>
      </c>
      <c r="I1645" s="6" t="s">
        <v>45</v>
      </c>
      <c r="J1645" s="6" t="s">
        <v>34</v>
      </c>
      <c r="K1645" s="6" t="s">
        <v>95</v>
      </c>
      <c r="L1645" s="6" t="s">
        <v>1876</v>
      </c>
      <c r="M1645" s="7">
        <v>52400</v>
      </c>
      <c r="N1645" s="7">
        <v>52.4</v>
      </c>
      <c r="O1645" s="7">
        <v>222000</v>
      </c>
      <c r="P1645" t="str">
        <f t="shared" si="92"/>
        <v>Mancozeb</v>
      </c>
      <c r="Q1645" t="s">
        <v>3231</v>
      </c>
      <c r="R1645" t="s">
        <v>3242</v>
      </c>
      <c r="S1645">
        <f t="shared" si="91"/>
        <v>4.2366412213740459</v>
      </c>
      <c r="T1645" t="s">
        <v>3206</v>
      </c>
      <c r="U1645" t="s">
        <v>3231</v>
      </c>
      <c r="V1645" t="s">
        <v>3242</v>
      </c>
    </row>
    <row r="1646" spans="1:22" ht="22" customHeight="1" x14ac:dyDescent="0.3">
      <c r="A1646" s="2">
        <v>43058</v>
      </c>
      <c r="B1646" s="16" t="str">
        <f t="shared" si="89"/>
        <v>November, 2017</v>
      </c>
      <c r="C1646" s="16" t="str">
        <f t="shared" si="90"/>
        <v>November, 2017´</v>
      </c>
      <c r="D1646" s="3" t="s">
        <v>31</v>
      </c>
      <c r="E1646" s="11" t="s">
        <v>3318</v>
      </c>
      <c r="F1646" s="3" t="s">
        <v>56</v>
      </c>
      <c r="G1646" s="3" t="s">
        <v>1676</v>
      </c>
      <c r="H1646" s="3" t="s">
        <v>91</v>
      </c>
      <c r="I1646" s="3" t="s">
        <v>45</v>
      </c>
      <c r="J1646" s="3" t="s">
        <v>34</v>
      </c>
      <c r="K1646" s="3" t="s">
        <v>95</v>
      </c>
      <c r="L1646" s="3" t="s">
        <v>1879</v>
      </c>
      <c r="M1646" s="4">
        <v>23000</v>
      </c>
      <c r="N1646" s="4">
        <v>23</v>
      </c>
      <c r="O1646" s="4">
        <v>97600</v>
      </c>
      <c r="P1646" t="str">
        <f t="shared" si="92"/>
        <v>Mancozeb</v>
      </c>
      <c r="Q1646" t="s">
        <v>3231</v>
      </c>
      <c r="R1646" t="s">
        <v>3242</v>
      </c>
      <c r="S1646">
        <f t="shared" si="91"/>
        <v>4.2434782608695656</v>
      </c>
      <c r="T1646" t="s">
        <v>3273</v>
      </c>
      <c r="U1646" t="s">
        <v>3274</v>
      </c>
      <c r="V1646" t="s">
        <v>3275</v>
      </c>
    </row>
    <row r="1647" spans="1:22" ht="22" customHeight="1" x14ac:dyDescent="0.3">
      <c r="A1647" s="5">
        <v>43058</v>
      </c>
      <c r="B1647" s="16" t="str">
        <f t="shared" si="89"/>
        <v>November, 2017</v>
      </c>
      <c r="C1647" s="16" t="str">
        <f t="shared" si="90"/>
        <v>November, 2017´</v>
      </c>
      <c r="D1647" s="6" t="s">
        <v>31</v>
      </c>
      <c r="E1647" s="11" t="s">
        <v>3318</v>
      </c>
      <c r="F1647" s="6" t="s">
        <v>56</v>
      </c>
      <c r="G1647" s="6" t="s">
        <v>1676</v>
      </c>
      <c r="H1647" s="6" t="s">
        <v>91</v>
      </c>
      <c r="I1647" s="6" t="s">
        <v>45</v>
      </c>
      <c r="J1647" s="6" t="s">
        <v>34</v>
      </c>
      <c r="K1647" s="6" t="s">
        <v>95</v>
      </c>
      <c r="L1647" s="6" t="s">
        <v>1877</v>
      </c>
      <c r="M1647" s="7">
        <v>50400</v>
      </c>
      <c r="N1647" s="7">
        <v>50.4</v>
      </c>
      <c r="O1647" s="7">
        <v>214000</v>
      </c>
      <c r="P1647" t="str">
        <f t="shared" si="92"/>
        <v>Mancozeb</v>
      </c>
      <c r="Q1647" t="s">
        <v>3231</v>
      </c>
      <c r="R1647" t="s">
        <v>3242</v>
      </c>
      <c r="S1647">
        <f t="shared" si="91"/>
        <v>4.246031746031746</v>
      </c>
      <c r="T1647" t="s">
        <v>3292</v>
      </c>
      <c r="U1647" t="s">
        <v>3269</v>
      </c>
      <c r="V1647" t="s">
        <v>3216</v>
      </c>
    </row>
    <row r="1648" spans="1:22" ht="22" customHeight="1" x14ac:dyDescent="0.3">
      <c r="A1648" s="2">
        <v>43058</v>
      </c>
      <c r="B1648" s="16" t="str">
        <f t="shared" si="89"/>
        <v>November, 2017</v>
      </c>
      <c r="C1648" s="16" t="str">
        <f t="shared" si="90"/>
        <v>November, 2017´</v>
      </c>
      <c r="D1648" s="3" t="s">
        <v>31</v>
      </c>
      <c r="E1648" s="11" t="s">
        <v>3318</v>
      </c>
      <c r="F1648" s="3" t="s">
        <v>56</v>
      </c>
      <c r="G1648" s="3" t="s">
        <v>1676</v>
      </c>
      <c r="H1648" s="3" t="s">
        <v>91</v>
      </c>
      <c r="I1648" s="3" t="s">
        <v>45</v>
      </c>
      <c r="J1648" s="3" t="s">
        <v>34</v>
      </c>
      <c r="K1648" s="3" t="s">
        <v>95</v>
      </c>
      <c r="L1648" s="3" t="s">
        <v>1876</v>
      </c>
      <c r="M1648" s="4">
        <v>52400</v>
      </c>
      <c r="N1648" s="4">
        <v>52.4</v>
      </c>
      <c r="O1648" s="4">
        <v>222000</v>
      </c>
      <c r="P1648" t="str">
        <f t="shared" si="92"/>
        <v>Mancozeb</v>
      </c>
      <c r="Q1648" t="s">
        <v>3231</v>
      </c>
      <c r="R1648" t="s">
        <v>3242</v>
      </c>
      <c r="S1648">
        <f t="shared" si="91"/>
        <v>4.2366412213740459</v>
      </c>
      <c r="T1648" t="s">
        <v>3292</v>
      </c>
      <c r="U1648" t="s">
        <v>3269</v>
      </c>
      <c r="V1648" t="s">
        <v>3216</v>
      </c>
    </row>
    <row r="1649" spans="1:22" ht="22" customHeight="1" x14ac:dyDescent="0.3">
      <c r="A1649" s="5">
        <v>43058</v>
      </c>
      <c r="B1649" s="16" t="str">
        <f t="shared" si="89"/>
        <v>November, 2017</v>
      </c>
      <c r="C1649" s="16" t="str">
        <f t="shared" si="90"/>
        <v>November, 2017´</v>
      </c>
      <c r="D1649" s="6" t="s">
        <v>31</v>
      </c>
      <c r="E1649" s="11" t="s">
        <v>3318</v>
      </c>
      <c r="F1649" s="6" t="s">
        <v>56</v>
      </c>
      <c r="G1649" s="6" t="s">
        <v>1676</v>
      </c>
      <c r="H1649" s="6" t="s">
        <v>91</v>
      </c>
      <c r="I1649" s="6" t="s">
        <v>45</v>
      </c>
      <c r="J1649" s="6" t="s">
        <v>34</v>
      </c>
      <c r="K1649" s="6" t="s">
        <v>95</v>
      </c>
      <c r="L1649" s="6" t="s">
        <v>1876</v>
      </c>
      <c r="M1649" s="7">
        <v>78600</v>
      </c>
      <c r="N1649" s="7">
        <v>78.599999999999994</v>
      </c>
      <c r="O1649" s="7">
        <v>334000</v>
      </c>
      <c r="P1649" t="str">
        <f t="shared" si="92"/>
        <v>Mancozeb</v>
      </c>
      <c r="Q1649" t="s">
        <v>3231</v>
      </c>
      <c r="R1649" t="s">
        <v>3242</v>
      </c>
      <c r="S1649">
        <f t="shared" si="91"/>
        <v>4.2493638676844787</v>
      </c>
      <c r="T1649" t="s">
        <v>3209</v>
      </c>
      <c r="U1649" t="s">
        <v>3215</v>
      </c>
      <c r="V1649" t="s">
        <v>3198</v>
      </c>
    </row>
    <row r="1650" spans="1:22" ht="22" customHeight="1" x14ac:dyDescent="0.3">
      <c r="A1650" s="2">
        <v>43058</v>
      </c>
      <c r="B1650" s="16" t="str">
        <f t="shared" si="89"/>
        <v>November, 2017</v>
      </c>
      <c r="C1650" s="16" t="str">
        <f t="shared" si="90"/>
        <v>November, 2017´</v>
      </c>
      <c r="D1650" s="3" t="s">
        <v>31</v>
      </c>
      <c r="E1650" s="11" t="s">
        <v>3318</v>
      </c>
      <c r="F1650" s="3" t="s">
        <v>56</v>
      </c>
      <c r="G1650" s="3" t="s">
        <v>1676</v>
      </c>
      <c r="H1650" s="3" t="s">
        <v>91</v>
      </c>
      <c r="I1650" s="3" t="s">
        <v>45</v>
      </c>
      <c r="J1650" s="3" t="s">
        <v>34</v>
      </c>
      <c r="K1650" s="3" t="s">
        <v>95</v>
      </c>
      <c r="L1650" s="3" t="s">
        <v>1880</v>
      </c>
      <c r="M1650" s="4">
        <v>46000</v>
      </c>
      <c r="N1650" s="4">
        <v>46</v>
      </c>
      <c r="O1650" s="4">
        <v>195000</v>
      </c>
      <c r="P1650" t="str">
        <f t="shared" si="92"/>
        <v>Mancozeb</v>
      </c>
      <c r="Q1650" t="s">
        <v>3231</v>
      </c>
      <c r="R1650" t="s">
        <v>3242</v>
      </c>
      <c r="S1650">
        <f t="shared" si="91"/>
        <v>4.2391304347826084</v>
      </c>
      <c r="T1650" t="s">
        <v>3206</v>
      </c>
      <c r="U1650" t="s">
        <v>3231</v>
      </c>
      <c r="V1650" t="s">
        <v>3242</v>
      </c>
    </row>
    <row r="1651" spans="1:22" ht="22" customHeight="1" x14ac:dyDescent="0.3">
      <c r="A1651" s="5">
        <v>43055</v>
      </c>
      <c r="B1651" s="16" t="str">
        <f t="shared" si="89"/>
        <v>November, 2017</v>
      </c>
      <c r="C1651" s="16" t="str">
        <f t="shared" si="90"/>
        <v>November, 2017´</v>
      </c>
      <c r="D1651" s="6" t="s">
        <v>31</v>
      </c>
      <c r="E1651" s="11" t="s">
        <v>3318</v>
      </c>
      <c r="F1651" s="6" t="s">
        <v>1873</v>
      </c>
      <c r="G1651" s="6" t="s">
        <v>244</v>
      </c>
      <c r="H1651" s="6" t="s">
        <v>474</v>
      </c>
      <c r="I1651" s="6" t="s">
        <v>45</v>
      </c>
      <c r="J1651" s="6" t="s">
        <v>34</v>
      </c>
      <c r="K1651" s="6" t="s">
        <v>187</v>
      </c>
      <c r="L1651" s="6" t="s">
        <v>1881</v>
      </c>
      <c r="M1651" s="7">
        <v>48800</v>
      </c>
      <c r="N1651" s="7">
        <v>48.8</v>
      </c>
      <c r="O1651" s="7">
        <v>546000</v>
      </c>
      <c r="P1651" t="str">
        <f>IF(ISNUMBER(SEARCH("GLIFOSATO",L1651)),"Glyphosate",IF(ISNUMBER(SEARCH("TRICLON",L1651)),"Triclopyr",IF(ISNUMBER(SEARCH("ABAMECTIN",L1651)),"Abamectin",IF(ISNUMBER(SEARCH("ANCOSAR",L1651)),"Sodium Hydrogen Methylarsonate",IF(ISNUMBER(SEARCH("PERITO",L1651)),"Acephate","FIX IT!")))))</f>
        <v>Sodium Hydrogen Methylarsonate</v>
      </c>
      <c r="Q1651" t="s">
        <v>3281</v>
      </c>
      <c r="R1651" t="s">
        <v>3198</v>
      </c>
      <c r="S1651">
        <f t="shared" si="91"/>
        <v>11.188524590163935</v>
      </c>
      <c r="T1651" t="s">
        <v>3209</v>
      </c>
      <c r="U1651" t="s">
        <v>3215</v>
      </c>
      <c r="V1651" t="s">
        <v>3198</v>
      </c>
    </row>
    <row r="1652" spans="1:22" ht="22" customHeight="1" x14ac:dyDescent="0.3">
      <c r="A1652" s="2">
        <v>43055</v>
      </c>
      <c r="B1652" s="16" t="str">
        <f t="shared" si="89"/>
        <v>November, 2017</v>
      </c>
      <c r="C1652" s="16" t="str">
        <f t="shared" si="90"/>
        <v>November, 2017´</v>
      </c>
      <c r="D1652" s="3" t="s">
        <v>31</v>
      </c>
      <c r="E1652" s="11" t="s">
        <v>3318</v>
      </c>
      <c r="F1652" s="3" t="s">
        <v>56</v>
      </c>
      <c r="G1652" s="3" t="s">
        <v>656</v>
      </c>
      <c r="H1652" s="3" t="s">
        <v>133</v>
      </c>
      <c r="I1652" s="3" t="s">
        <v>45</v>
      </c>
      <c r="J1652" s="3" t="s">
        <v>34</v>
      </c>
      <c r="K1652" s="3" t="s">
        <v>163</v>
      </c>
      <c r="L1652" s="13" t="s">
        <v>1883</v>
      </c>
      <c r="M1652" s="4">
        <v>55020</v>
      </c>
      <c r="N1652" s="4">
        <v>55.02</v>
      </c>
      <c r="O1652" s="4">
        <v>3627000</v>
      </c>
      <c r="P1652" t="s">
        <v>3202</v>
      </c>
      <c r="Q1652" t="s">
        <v>3215</v>
      </c>
      <c r="R1652" t="s">
        <v>3216</v>
      </c>
      <c r="S1652">
        <f t="shared" si="91"/>
        <v>65.921483097055614</v>
      </c>
      <c r="T1652" t="s">
        <v>3206</v>
      </c>
      <c r="U1652" t="s">
        <v>3231</v>
      </c>
      <c r="V1652" t="s">
        <v>3242</v>
      </c>
    </row>
    <row r="1653" spans="1:22" ht="22" customHeight="1" x14ac:dyDescent="0.3">
      <c r="A1653" s="5">
        <v>43054</v>
      </c>
      <c r="B1653" s="16" t="str">
        <f t="shared" si="89"/>
        <v>November, 2017</v>
      </c>
      <c r="C1653" s="16" t="str">
        <f t="shared" si="90"/>
        <v>November, 2017´</v>
      </c>
      <c r="D1653" s="6" t="s">
        <v>31</v>
      </c>
      <c r="E1653" s="11" t="s">
        <v>3318</v>
      </c>
      <c r="F1653" s="6" t="s">
        <v>1873</v>
      </c>
      <c r="G1653" s="6" t="s">
        <v>230</v>
      </c>
      <c r="H1653" s="6" t="s">
        <v>133</v>
      </c>
      <c r="I1653" s="6" t="s">
        <v>45</v>
      </c>
      <c r="J1653" s="6" t="s">
        <v>34</v>
      </c>
      <c r="K1653" s="6" t="s">
        <v>1884</v>
      </c>
      <c r="L1653" s="6" t="s">
        <v>1885</v>
      </c>
      <c r="M1653" s="7">
        <v>16694</v>
      </c>
      <c r="N1653" s="7">
        <v>16.690000000000001</v>
      </c>
      <c r="O1653" s="7">
        <v>41800</v>
      </c>
      <c r="P1653" t="str">
        <f>IF(ISNUMBER(SEARCH("TRICLON",L1651)),"Triclopyr",IF(ISNUMBER(SEARCH("ABAMECTIN",L1651)),"Abamectin",IF(ISNUMBER(SEARCH("PERITO",L1651)),"Acephate",IF(ISNUMBER(SEARCH("GLUFOSINAT",L1651)),"Gluphosinate",IF(ISNUMBER(SEARCH("FIPRONIL",L1651)),"Fipronil",IF(ISNUMBER(SEARCH("ZARTAN",L1651)),"Metsulfuron-methyl",IF(ISNUMBER(SEARCH("DIFLUBENZURON",L1651)),"Diflubenzuron",IF(ISNUMBER(SEARCH("INICIATE",L1651)),"Fipronil",IF(ISNUMBER(SEARCH("STAGE",L1651)),"Clomazone",IF(ISNUMBER(SEARCH("CLOMAZON",L1651)),"Clomazone",IF(ISNUMBER(SEARCH("UNIMARK",L1651)),"Metribuzim",IF(ISNUMBER(SEARCH("ANCOSAR",L1651)),"Sodium hydrogen Methylarsonate","FIX IT!"))))))))))))</f>
        <v>Sodium hydrogen Methylarsonate</v>
      </c>
      <c r="Q1653" t="s">
        <v>3281</v>
      </c>
      <c r="R1653" t="s">
        <v>3198</v>
      </c>
      <c r="S1653">
        <f t="shared" si="91"/>
        <v>2.5038936144722657</v>
      </c>
      <c r="T1653" t="s">
        <v>3206</v>
      </c>
      <c r="U1653" t="s">
        <v>3231</v>
      </c>
      <c r="V1653" t="s">
        <v>3242</v>
      </c>
    </row>
    <row r="1654" spans="1:22" ht="22" customHeight="1" x14ac:dyDescent="0.3">
      <c r="A1654" s="2">
        <v>43054</v>
      </c>
      <c r="B1654" s="16" t="str">
        <f t="shared" si="89"/>
        <v>November, 2017</v>
      </c>
      <c r="C1654" s="16" t="str">
        <f t="shared" si="90"/>
        <v>November, 2017´</v>
      </c>
      <c r="D1654" s="3" t="s">
        <v>31</v>
      </c>
      <c r="E1654" s="11" t="s">
        <v>3318</v>
      </c>
      <c r="F1654" s="3" t="s">
        <v>1873</v>
      </c>
      <c r="G1654" s="3" t="s">
        <v>230</v>
      </c>
      <c r="H1654" s="3" t="s">
        <v>113</v>
      </c>
      <c r="I1654" s="3" t="s">
        <v>45</v>
      </c>
      <c r="J1654" s="3" t="s">
        <v>34</v>
      </c>
      <c r="K1654" s="3" t="s">
        <v>232</v>
      </c>
      <c r="L1654" s="3" t="s">
        <v>1886</v>
      </c>
      <c r="M1654" s="4">
        <v>32080</v>
      </c>
      <c r="N1654" s="4">
        <v>32.08</v>
      </c>
      <c r="O1654" s="4">
        <v>42800</v>
      </c>
      <c r="P1654" t="s">
        <v>3273</v>
      </c>
      <c r="Q1654" t="s">
        <v>3274</v>
      </c>
      <c r="R1654" t="s">
        <v>3275</v>
      </c>
      <c r="S1654">
        <f t="shared" si="91"/>
        <v>1.3341645885286784</v>
      </c>
      <c r="T1654" t="s">
        <v>3206</v>
      </c>
      <c r="U1654" t="s">
        <v>3231</v>
      </c>
      <c r="V1654" t="s">
        <v>3242</v>
      </c>
    </row>
    <row r="1655" spans="1:22" ht="22" customHeight="1" x14ac:dyDescent="0.3">
      <c r="A1655" s="5">
        <v>43051</v>
      </c>
      <c r="B1655" s="16" t="str">
        <f t="shared" si="89"/>
        <v>November, 2017</v>
      </c>
      <c r="C1655" s="16" t="str">
        <f t="shared" si="90"/>
        <v>November, 2017´</v>
      </c>
      <c r="D1655" s="6" t="s">
        <v>31</v>
      </c>
      <c r="E1655" s="11" t="s">
        <v>3318</v>
      </c>
      <c r="F1655" s="6" t="s">
        <v>56</v>
      </c>
      <c r="G1655" s="6" t="s">
        <v>1676</v>
      </c>
      <c r="H1655" s="6" t="s">
        <v>91</v>
      </c>
      <c r="I1655" s="6" t="s">
        <v>45</v>
      </c>
      <c r="J1655" s="6" t="s">
        <v>34</v>
      </c>
      <c r="K1655" s="6" t="s">
        <v>95</v>
      </c>
      <c r="L1655" s="6" t="s">
        <v>1887</v>
      </c>
      <c r="M1655" s="7">
        <v>46000</v>
      </c>
      <c r="N1655" s="7">
        <v>46</v>
      </c>
      <c r="O1655" s="7">
        <v>195000</v>
      </c>
      <c r="P1655" t="str">
        <f t="shared" ref="P1655:P1660" si="93">IF(ISNUMBER(SEARCH("IMAZETAPYR",L1655)),"Imazetapyr",IF(ISNUMBER(SEARCH("VITAVAX",L1655)),"Carboxin",IF(ISNUMBER(SEARCH("CARBOXIN",L1655)),"Carboxin",IF(ISNUMBER(SEARCH("CONDAX",L1655)),"Imazetapyr",IF(ISNUMBER(SEARCH("CLETHODIM",L1655)),"Clethodim",IF(ISNUMBER(SEARCH("JACARE",L1655)),"2,4-D Acid",IF(ISNUMBER(SEARCH("LEOPARD",L1655)),"Picloram",IF(ISNUMBER(SEARCH("ZOXYSTROBIN",L1655)),"Azoxystrobin",IF(ISNUMBER(SEARCH("MANCOZEB",L1655)),"Mancozeb",IF(ISNUMBER(SEARCH("AZOXYS",L1655)),"Azoxystrobin",IF(ISNUMBER(SEARCH("FIPRON",L1655)),"Fipronil",IF(ISNUMBER(SEARCH("ACEF",L1655)),"Acephate",IF(ISNUMBER(SEARCH("ACETAMIPRID",L1655)),"Acetamiprid",IF(ISNUMBER(SEARCH("ALUMINIUM PHOSPHIDE",L1655)),"Aluminium Phosphide",IF(ISNUMBER(SEARCH("RANMAN",L1655)),"Cyazofamid",IF(ISNUMBER(SEARCH("BIFENTRINA",L1655)),"Bifenthrin","FIX IT!"))))))))))))))))</f>
        <v>Mancozeb</v>
      </c>
      <c r="Q1655" t="s">
        <v>3231</v>
      </c>
      <c r="R1655" t="s">
        <v>3242</v>
      </c>
      <c r="S1655">
        <f t="shared" si="91"/>
        <v>4.2391304347826084</v>
      </c>
      <c r="T1655" t="s">
        <v>3206</v>
      </c>
      <c r="U1655" t="s">
        <v>3231</v>
      </c>
      <c r="V1655" t="s">
        <v>3242</v>
      </c>
    </row>
    <row r="1656" spans="1:22" ht="22" customHeight="1" x14ac:dyDescent="0.3">
      <c r="A1656" s="2">
        <v>43051</v>
      </c>
      <c r="B1656" s="16" t="str">
        <f t="shared" si="89"/>
        <v>November, 2017</v>
      </c>
      <c r="C1656" s="16" t="str">
        <f t="shared" si="90"/>
        <v>November, 2017´</v>
      </c>
      <c r="D1656" s="3" t="s">
        <v>31</v>
      </c>
      <c r="E1656" s="11" t="s">
        <v>3318</v>
      </c>
      <c r="F1656" s="3" t="s">
        <v>56</v>
      </c>
      <c r="G1656" s="3" t="s">
        <v>1676</v>
      </c>
      <c r="H1656" s="3" t="s">
        <v>91</v>
      </c>
      <c r="I1656" s="3" t="s">
        <v>45</v>
      </c>
      <c r="J1656" s="3" t="s">
        <v>34</v>
      </c>
      <c r="K1656" s="3" t="s">
        <v>95</v>
      </c>
      <c r="L1656" s="3" t="s">
        <v>1824</v>
      </c>
      <c r="M1656" s="4">
        <v>52400</v>
      </c>
      <c r="N1656" s="4">
        <v>52.4</v>
      </c>
      <c r="O1656" s="4">
        <v>222000</v>
      </c>
      <c r="P1656" t="str">
        <f t="shared" si="93"/>
        <v>Mancozeb</v>
      </c>
      <c r="Q1656" t="s">
        <v>3231</v>
      </c>
      <c r="R1656" t="s">
        <v>3242</v>
      </c>
      <c r="S1656">
        <f t="shared" si="91"/>
        <v>4.2366412213740459</v>
      </c>
      <c r="T1656" t="s">
        <v>3206</v>
      </c>
      <c r="U1656" t="s">
        <v>3231</v>
      </c>
      <c r="V1656" t="s">
        <v>3242</v>
      </c>
    </row>
    <row r="1657" spans="1:22" ht="22" customHeight="1" x14ac:dyDescent="0.3">
      <c r="A1657" s="5">
        <v>43051</v>
      </c>
      <c r="B1657" s="16" t="str">
        <f t="shared" si="89"/>
        <v>November, 2017</v>
      </c>
      <c r="C1657" s="16" t="str">
        <f t="shared" si="90"/>
        <v>November, 2017´</v>
      </c>
      <c r="D1657" s="6" t="s">
        <v>31</v>
      </c>
      <c r="E1657" s="11" t="s">
        <v>3318</v>
      </c>
      <c r="F1657" s="6" t="s">
        <v>56</v>
      </c>
      <c r="G1657" s="6" t="s">
        <v>1676</v>
      </c>
      <c r="H1657" s="6" t="s">
        <v>91</v>
      </c>
      <c r="I1657" s="6" t="s">
        <v>45</v>
      </c>
      <c r="J1657" s="6" t="s">
        <v>34</v>
      </c>
      <c r="K1657" s="6" t="s">
        <v>95</v>
      </c>
      <c r="L1657" s="6" t="s">
        <v>1888</v>
      </c>
      <c r="M1657" s="7">
        <v>50400</v>
      </c>
      <c r="N1657" s="7">
        <v>50.4</v>
      </c>
      <c r="O1657" s="7">
        <v>214000</v>
      </c>
      <c r="P1657" t="str">
        <f t="shared" si="93"/>
        <v>Mancozeb</v>
      </c>
      <c r="Q1657" t="s">
        <v>3231</v>
      </c>
      <c r="R1657" t="s">
        <v>3242</v>
      </c>
      <c r="S1657">
        <f t="shared" si="91"/>
        <v>4.246031746031746</v>
      </c>
      <c r="T1657" t="s">
        <v>3206</v>
      </c>
      <c r="U1657" t="s">
        <v>3231</v>
      </c>
      <c r="V1657" t="s">
        <v>3242</v>
      </c>
    </row>
    <row r="1658" spans="1:22" ht="22" customHeight="1" x14ac:dyDescent="0.3">
      <c r="A1658" s="2">
        <v>43051</v>
      </c>
      <c r="B1658" s="16" t="str">
        <f t="shared" si="89"/>
        <v>November, 2017</v>
      </c>
      <c r="C1658" s="16" t="str">
        <f t="shared" si="90"/>
        <v>November, 2017´</v>
      </c>
      <c r="D1658" s="3" t="s">
        <v>31</v>
      </c>
      <c r="E1658" s="11" t="s">
        <v>3318</v>
      </c>
      <c r="F1658" s="3" t="s">
        <v>56</v>
      </c>
      <c r="G1658" s="3" t="s">
        <v>1676</v>
      </c>
      <c r="H1658" s="3" t="s">
        <v>91</v>
      </c>
      <c r="I1658" s="3" t="s">
        <v>45</v>
      </c>
      <c r="J1658" s="3" t="s">
        <v>34</v>
      </c>
      <c r="K1658" s="3" t="s">
        <v>95</v>
      </c>
      <c r="L1658" s="3" t="s">
        <v>1889</v>
      </c>
      <c r="M1658" s="4">
        <v>75600</v>
      </c>
      <c r="N1658" s="4">
        <v>75.599999999999994</v>
      </c>
      <c r="O1658" s="4">
        <v>321000</v>
      </c>
      <c r="P1658" t="str">
        <f t="shared" si="93"/>
        <v>Mancozeb</v>
      </c>
      <c r="Q1658" t="s">
        <v>3231</v>
      </c>
      <c r="R1658" t="s">
        <v>3242</v>
      </c>
      <c r="S1658">
        <f t="shared" si="91"/>
        <v>4.246031746031746</v>
      </c>
      <c r="T1658" t="s">
        <v>3206</v>
      </c>
      <c r="U1658" t="s">
        <v>3231</v>
      </c>
      <c r="V1658" t="s">
        <v>3242</v>
      </c>
    </row>
    <row r="1659" spans="1:22" ht="22" customHeight="1" x14ac:dyDescent="0.3">
      <c r="A1659" s="5">
        <v>43051</v>
      </c>
      <c r="B1659" s="16" t="str">
        <f t="shared" si="89"/>
        <v>November, 2017</v>
      </c>
      <c r="C1659" s="16" t="str">
        <f t="shared" si="90"/>
        <v>November, 2017´</v>
      </c>
      <c r="D1659" s="6" t="s">
        <v>31</v>
      </c>
      <c r="E1659" s="11" t="s">
        <v>3318</v>
      </c>
      <c r="F1659" s="6" t="s">
        <v>56</v>
      </c>
      <c r="G1659" s="6" t="s">
        <v>1676</v>
      </c>
      <c r="H1659" s="6" t="s">
        <v>91</v>
      </c>
      <c r="I1659" s="6" t="s">
        <v>45</v>
      </c>
      <c r="J1659" s="6" t="s">
        <v>34</v>
      </c>
      <c r="K1659" s="6" t="s">
        <v>95</v>
      </c>
      <c r="L1659" s="6" t="s">
        <v>1890</v>
      </c>
      <c r="M1659" s="7">
        <v>52400</v>
      </c>
      <c r="N1659" s="7">
        <v>52.4</v>
      </c>
      <c r="O1659" s="7">
        <v>222000</v>
      </c>
      <c r="P1659" t="str">
        <f t="shared" si="93"/>
        <v>Mancozeb</v>
      </c>
      <c r="Q1659" t="s">
        <v>3231</v>
      </c>
      <c r="R1659" t="s">
        <v>3242</v>
      </c>
      <c r="S1659">
        <f t="shared" si="91"/>
        <v>4.2366412213740459</v>
      </c>
      <c r="T1659" t="s">
        <v>3206</v>
      </c>
      <c r="U1659" t="s">
        <v>3231</v>
      </c>
      <c r="V1659" t="s">
        <v>3242</v>
      </c>
    </row>
    <row r="1660" spans="1:22" ht="22" customHeight="1" x14ac:dyDescent="0.3">
      <c r="A1660" s="2">
        <v>43051</v>
      </c>
      <c r="B1660" s="16" t="str">
        <f t="shared" si="89"/>
        <v>November, 2017</v>
      </c>
      <c r="C1660" s="16" t="str">
        <f t="shared" si="90"/>
        <v>November, 2017´</v>
      </c>
      <c r="D1660" s="3" t="s">
        <v>31</v>
      </c>
      <c r="E1660" s="11" t="s">
        <v>3318</v>
      </c>
      <c r="F1660" s="3" t="s">
        <v>56</v>
      </c>
      <c r="G1660" s="3" t="s">
        <v>1676</v>
      </c>
      <c r="H1660" s="3" t="s">
        <v>91</v>
      </c>
      <c r="I1660" s="3" t="s">
        <v>45</v>
      </c>
      <c r="J1660" s="3" t="s">
        <v>34</v>
      </c>
      <c r="K1660" s="3" t="s">
        <v>95</v>
      </c>
      <c r="L1660" s="3" t="s">
        <v>1887</v>
      </c>
      <c r="M1660" s="4">
        <v>46000</v>
      </c>
      <c r="N1660" s="4">
        <v>46</v>
      </c>
      <c r="O1660" s="4">
        <v>195000</v>
      </c>
      <c r="P1660" t="str">
        <f t="shared" si="93"/>
        <v>Mancozeb</v>
      </c>
      <c r="Q1660" t="s">
        <v>3231</v>
      </c>
      <c r="R1660" t="s">
        <v>3242</v>
      </c>
      <c r="S1660">
        <f t="shared" si="91"/>
        <v>4.2391304347826084</v>
      </c>
      <c r="T1660" t="s">
        <v>3206</v>
      </c>
      <c r="U1660" t="s">
        <v>3231</v>
      </c>
      <c r="V1660" t="s">
        <v>3242</v>
      </c>
    </row>
    <row r="1661" spans="1:22" ht="22" customHeight="1" x14ac:dyDescent="0.3">
      <c r="A1661" s="5">
        <v>43050</v>
      </c>
      <c r="B1661" s="16" t="str">
        <f t="shared" si="89"/>
        <v>November, 2017</v>
      </c>
      <c r="C1661" s="16" t="str">
        <f t="shared" si="90"/>
        <v>November, 2017´</v>
      </c>
      <c r="D1661" s="6" t="s">
        <v>31</v>
      </c>
      <c r="E1661" s="11" t="s">
        <v>3318</v>
      </c>
      <c r="F1661" s="6" t="s">
        <v>56</v>
      </c>
      <c r="G1661" s="6" t="s">
        <v>579</v>
      </c>
      <c r="H1661" s="6" t="s">
        <v>968</v>
      </c>
      <c r="I1661" s="6" t="s">
        <v>45</v>
      </c>
      <c r="J1661" s="6" t="s">
        <v>34</v>
      </c>
      <c r="K1661" s="6" t="s">
        <v>145</v>
      </c>
      <c r="L1661" s="6" t="s">
        <v>1891</v>
      </c>
      <c r="M1661" s="7">
        <v>13975</v>
      </c>
      <c r="N1661" s="7">
        <v>13.98</v>
      </c>
      <c r="O1661" s="7">
        <v>164000</v>
      </c>
      <c r="P1661" t="str">
        <f>IF(ISNUMBER(SEARCH("BROWSER",L1661)),"Picloran",IF(ISNUMBER(SEARCH("NAVIGATOR",L1661)),"Picloran",IF(ISNUMBER(SEARCH("BIOZYME",L1661)),"Mineral Fertilizer",IF(ISNUMBER(SEARCH("K-FOL",L1661)),"Calcium Citrate",IF(ISNUMBER(SEARCH("FOLTRON",L1661)),"NPK Fertilizer",IF(ISNUMBER(SEARCH("CYHALOTHRI",L1661)),"Cyhalothrin",IF(ISNUMBER(SEARCH("ACEFATO",L1661)),"Acephate",IF(ISNUMBER(SEARCH("ACEPHATE",L1661)),"Acephate",IF(ISNUMBER(SEARCH("MICROTHIOL",L1661)),"Sulfur",IF(ISNUMBER(SEARCH("PROPICONAZOLE",L1661)),"Propiconazole",IF(ISNUMBER(SEARCH("METHOMYL",L1661)),"Methomyl",IF(ISNUMBER(SEARCH("IMIDACLOPRID",L1661)),"Imidacloprid",IF(ISNUMBER(SEARCH("ZONIC",L1661)),"Amicarbazone",IF(ISNUMBER(SEARCH("CRESCENDO",L1661)),"Triclopyr-Butyric",IF(ISNUMBER(SEARCH("IMAZETHAPYR",L1661)),"Imazethapyr",IF(ISNUMBER(SEARCH("TRICLOPYR",L1661)),"Triclopyr",IF(ISNUMBER(SEARCH("ISOPROPYLAMINE",L1661)),"Isopropylamine",IF(ISNUMBER(SEARCH("ABAMECTIM",L1661)),"Abamectin",IF(ISNUMBER(SEARCH("SPERTO",L1661)),"Bifenthrin","FIX IT!")))))))))))))))))))</f>
        <v>Cyhalothrin</v>
      </c>
      <c r="Q1661" t="s">
        <v>3248</v>
      </c>
      <c r="R1661" t="s">
        <v>3237</v>
      </c>
      <c r="S1661">
        <f t="shared" si="91"/>
        <v>11.735241502683364</v>
      </c>
      <c r="T1661" t="s">
        <v>3206</v>
      </c>
      <c r="U1661" t="s">
        <v>3231</v>
      </c>
      <c r="V1661" t="s">
        <v>3242</v>
      </c>
    </row>
    <row r="1662" spans="1:22" ht="22" customHeight="1" x14ac:dyDescent="0.3">
      <c r="A1662" s="2">
        <v>43050</v>
      </c>
      <c r="B1662" s="16" t="str">
        <f t="shared" si="89"/>
        <v>November, 2017</v>
      </c>
      <c r="C1662" s="16" t="str">
        <f t="shared" si="90"/>
        <v>November, 2017´</v>
      </c>
      <c r="D1662" s="3" t="s">
        <v>107</v>
      </c>
      <c r="E1662" s="11" t="s">
        <v>3318</v>
      </c>
      <c r="F1662" s="3" t="s">
        <v>56</v>
      </c>
      <c r="G1662" s="3" t="s">
        <v>108</v>
      </c>
      <c r="H1662" s="3" t="s">
        <v>133</v>
      </c>
      <c r="I1662" s="3" t="s">
        <v>45</v>
      </c>
      <c r="J1662" s="3" t="s">
        <v>34</v>
      </c>
      <c r="K1662" s="3" t="s">
        <v>345</v>
      </c>
      <c r="L1662" s="3" t="s">
        <v>1892</v>
      </c>
      <c r="M1662" s="4">
        <v>11520</v>
      </c>
      <c r="N1662" s="4">
        <v>11.52</v>
      </c>
      <c r="O1662" s="4">
        <v>135000</v>
      </c>
      <c r="P1662" t="s">
        <v>3207</v>
      </c>
      <c r="Q1662" t="s">
        <v>3235</v>
      </c>
      <c r="R1662" t="s">
        <v>3216</v>
      </c>
      <c r="S1662">
        <f t="shared" si="91"/>
        <v>11.71875</v>
      </c>
      <c r="T1662" t="s">
        <v>3206</v>
      </c>
      <c r="U1662" t="s">
        <v>3231</v>
      </c>
      <c r="V1662" t="s">
        <v>3242</v>
      </c>
    </row>
    <row r="1663" spans="1:22" ht="22" customHeight="1" x14ac:dyDescent="0.3">
      <c r="A1663" s="2">
        <v>43050</v>
      </c>
      <c r="B1663" s="16" t="str">
        <f t="shared" si="89"/>
        <v>November, 2017</v>
      </c>
      <c r="C1663" s="16" t="str">
        <f t="shared" si="90"/>
        <v>November, 2017´</v>
      </c>
      <c r="D1663" s="3" t="s">
        <v>107</v>
      </c>
      <c r="E1663" s="11" t="s">
        <v>3318</v>
      </c>
      <c r="F1663" s="3" t="s">
        <v>56</v>
      </c>
      <c r="G1663" s="3" t="s">
        <v>108</v>
      </c>
      <c r="H1663" s="3" t="s">
        <v>210</v>
      </c>
      <c r="I1663" s="3" t="s">
        <v>45</v>
      </c>
      <c r="J1663" s="3" t="s">
        <v>34</v>
      </c>
      <c r="K1663" s="3" t="s">
        <v>145</v>
      </c>
      <c r="L1663" s="3" t="s">
        <v>1897</v>
      </c>
      <c r="M1663" s="4">
        <v>19480</v>
      </c>
      <c r="N1663" s="4">
        <v>19.48</v>
      </c>
      <c r="O1663" s="4">
        <v>228000</v>
      </c>
      <c r="P1663" t="str">
        <f>IF(ISNUMBER(SEARCH("BROWSER",L1663)),"Picloran",IF(ISNUMBER(SEARCH("NAVIGATOR",L1663)),"Picloran",IF(ISNUMBER(SEARCH("BIOZYME",L1663)),"Mineral Fertilizer",IF(ISNUMBER(SEARCH("K-FOL",L1663)),"Calcium Citrate",IF(ISNUMBER(SEARCH("FOLTRON",L1663)),"NPK Fertilizer",IF(ISNUMBER(SEARCH("CYHALOTHRI",L1663)),"Cyhalothrin",IF(ISNUMBER(SEARCH("ACEFATO",L1663)),"Acephate",IF(ISNUMBER(SEARCH("ACEPHATE",L1663)),"Acephate",IF(ISNUMBER(SEARCH("MICROTHIOL",L1663)),"Sulfur",IF(ISNUMBER(SEARCH("PROPICONAZOLE",L1663)),"Propiconazole",IF(ISNUMBER(SEARCH("METHOMYL",L1663)),"Methomyl",IF(ISNUMBER(SEARCH("IMIDACLOPRID",L1663)),"Imidacloprid",IF(ISNUMBER(SEARCH("ZONIC",L1663)),"Amicarbazone",IF(ISNUMBER(SEARCH("CRESCENDO",L1663)),"Triclopyr-Butyric",IF(ISNUMBER(SEARCH("IMAZETHAPYR",L1663)),"Imazethapyr",IF(ISNUMBER(SEARCH("TRICLOPYR",L1663)),"Triclopyr",IF(ISNUMBER(SEARCH("ISOPROPYLAMINE",L1663)),"Isopropylamine",IF(ISNUMBER(SEARCH("ABAMECTIM",L1663)),"Abamectin",IF(ISNUMBER(SEARCH("SPERTO",L1663)),"Bifenthrin","FIX IT!")))))))))))))))))))</f>
        <v>Bifenthrin</v>
      </c>
      <c r="Q1663" t="s">
        <v>3238</v>
      </c>
      <c r="R1663" t="s">
        <v>3243</v>
      </c>
      <c r="S1663">
        <f t="shared" si="91"/>
        <v>11.704312114989733</v>
      </c>
      <c r="T1663" t="s">
        <v>3206</v>
      </c>
      <c r="U1663" t="s">
        <v>3231</v>
      </c>
      <c r="V1663" t="s">
        <v>3242</v>
      </c>
    </row>
    <row r="1664" spans="1:22" ht="22" customHeight="1" x14ac:dyDescent="0.3">
      <c r="A1664" s="5">
        <v>43050</v>
      </c>
      <c r="B1664" s="16" t="str">
        <f t="shared" si="89"/>
        <v>November, 2017</v>
      </c>
      <c r="C1664" s="16" t="str">
        <f t="shared" si="90"/>
        <v>November, 2017´</v>
      </c>
      <c r="D1664" s="6" t="s">
        <v>107</v>
      </c>
      <c r="E1664" s="11" t="s">
        <v>3318</v>
      </c>
      <c r="F1664" s="6" t="s">
        <v>56</v>
      </c>
      <c r="G1664" s="6" t="s">
        <v>108</v>
      </c>
      <c r="H1664" s="6" t="s">
        <v>133</v>
      </c>
      <c r="I1664" s="6" t="s">
        <v>45</v>
      </c>
      <c r="J1664" s="6" t="s">
        <v>34</v>
      </c>
      <c r="K1664" s="6" t="s">
        <v>345</v>
      </c>
      <c r="L1664" s="6" t="s">
        <v>1898</v>
      </c>
      <c r="M1664" s="7">
        <v>25160</v>
      </c>
      <c r="N1664" s="7">
        <v>25.16</v>
      </c>
      <c r="O1664" s="7">
        <v>295000</v>
      </c>
      <c r="P1664" t="s">
        <v>3207</v>
      </c>
      <c r="Q1664" t="s">
        <v>3235</v>
      </c>
      <c r="R1664" t="s">
        <v>3216</v>
      </c>
      <c r="S1664">
        <f t="shared" si="91"/>
        <v>11.72496025437202</v>
      </c>
      <c r="T1664" t="s">
        <v>3200</v>
      </c>
      <c r="U1664" t="s">
        <v>3234</v>
      </c>
      <c r="V1664" t="s">
        <v>3225</v>
      </c>
    </row>
    <row r="1665" spans="1:22" ht="22" customHeight="1" x14ac:dyDescent="0.3">
      <c r="A1665" s="2">
        <v>43050</v>
      </c>
      <c r="B1665" s="16" t="str">
        <f t="shared" si="89"/>
        <v>November, 2017</v>
      </c>
      <c r="C1665" s="16" t="str">
        <f t="shared" si="90"/>
        <v>November, 2017´</v>
      </c>
      <c r="D1665" s="3" t="s">
        <v>107</v>
      </c>
      <c r="E1665" s="11" t="s">
        <v>3318</v>
      </c>
      <c r="F1665" s="3" t="s">
        <v>56</v>
      </c>
      <c r="G1665" s="3" t="s">
        <v>108</v>
      </c>
      <c r="H1665" s="3" t="s">
        <v>133</v>
      </c>
      <c r="I1665" s="3" t="s">
        <v>45</v>
      </c>
      <c r="J1665" s="3" t="s">
        <v>34</v>
      </c>
      <c r="K1665" s="3" t="s">
        <v>345</v>
      </c>
      <c r="L1665" s="3" t="s">
        <v>1899</v>
      </c>
      <c r="M1665" s="4">
        <v>12570</v>
      </c>
      <c r="N1665" s="4">
        <v>12.57</v>
      </c>
      <c r="O1665" s="4">
        <v>147000</v>
      </c>
      <c r="P1665" t="s">
        <v>3207</v>
      </c>
      <c r="Q1665" t="s">
        <v>3235</v>
      </c>
      <c r="R1665" t="s">
        <v>3216</v>
      </c>
      <c r="S1665">
        <f t="shared" si="91"/>
        <v>11.694510739856803</v>
      </c>
      <c r="T1665" t="s">
        <v>3206</v>
      </c>
      <c r="U1665" t="s">
        <v>3231</v>
      </c>
      <c r="V1665" t="s">
        <v>3242</v>
      </c>
    </row>
    <row r="1666" spans="1:22" ht="22" customHeight="1" x14ac:dyDescent="0.3">
      <c r="A1666" s="5">
        <v>43050</v>
      </c>
      <c r="B1666" s="16" t="str">
        <f t="shared" si="89"/>
        <v>November, 2017</v>
      </c>
      <c r="C1666" s="16" t="str">
        <f t="shared" si="90"/>
        <v>November, 2017´</v>
      </c>
      <c r="D1666" s="6" t="s">
        <v>31</v>
      </c>
      <c r="E1666" s="11" t="s">
        <v>3318</v>
      </c>
      <c r="F1666" s="6" t="s">
        <v>56</v>
      </c>
      <c r="G1666" s="6" t="s">
        <v>131</v>
      </c>
      <c r="H1666" s="6" t="s">
        <v>133</v>
      </c>
      <c r="I1666" s="6" t="s">
        <v>45</v>
      </c>
      <c r="J1666" s="6" t="s">
        <v>34</v>
      </c>
      <c r="K1666" s="6" t="s">
        <v>145</v>
      </c>
      <c r="L1666" s="6" t="s">
        <v>1900</v>
      </c>
      <c r="M1666" s="7">
        <v>8700</v>
      </c>
      <c r="N1666" s="7">
        <v>8.6999999999999993</v>
      </c>
      <c r="O1666" s="7">
        <v>102000</v>
      </c>
      <c r="P1666" t="str">
        <f>IF(ISNUMBER(SEARCH("IMAZETAPYR",L1666)),"Imazetapyr",IF(ISNUMBER(SEARCH("VITAVAX",L1666)),"Carboxin",IF(ISNUMBER(SEARCH("CARBOXIN",L1666)),"Carboxin",IF(ISNUMBER(SEARCH("CONDAX",L1666)),"Imazetapyr",IF(ISNUMBER(SEARCH("CLETHODIM",L1666)),"Clethodim",IF(ISNUMBER(SEARCH("JACARE",L1666)),"2,4-D Acid",IF(ISNUMBER(SEARCH("LEOPARD",L1666)),"Picloram",IF(ISNUMBER(SEARCH("ZOXYSTROBIN",L1666)),"Azoxystrobin",IF(ISNUMBER(SEARCH("MANCOZEB",L1666)),"Mancozeb",IF(ISNUMBER(SEARCH("AZOXYS",L1666)),"Azoxystrobin",IF(ISNUMBER(SEARCH("FIPRON",L1666)),"Fipronil",IF(ISNUMBER(SEARCH("ACEF",L1666)),"Acephate",IF(ISNUMBER(SEARCH("ACETAMIPRID",L1666)),"Acetamiprid",IF(ISNUMBER(SEARCH("ALUMINIUM PHOSPHIDE",L1666)),"Aluminium Phosphide",IF(ISNUMBER(SEARCH("RANMAN",L1666)),"Cyazofamid",IF(ISNUMBER(SEARCH("BIFENTRINA",L1666)),"Bifenthrin","FIX IT!"))))))))))))))))</f>
        <v>Acetamiprid</v>
      </c>
      <c r="Q1666" t="s">
        <v>3234</v>
      </c>
      <c r="R1666" t="s">
        <v>3243</v>
      </c>
      <c r="S1666">
        <f t="shared" si="91"/>
        <v>11.724137931034482</v>
      </c>
      <c r="T1666" t="s">
        <v>3206</v>
      </c>
      <c r="U1666" t="s">
        <v>3231</v>
      </c>
      <c r="V1666" t="s">
        <v>3242</v>
      </c>
    </row>
    <row r="1667" spans="1:22" ht="22" customHeight="1" x14ac:dyDescent="0.3">
      <c r="A1667" s="2">
        <v>43050</v>
      </c>
      <c r="B1667" s="16" t="str">
        <f t="shared" ref="B1667:B1730" si="94">TEXT(A1667, "MMMM, YYYY")</f>
        <v>November, 2017</v>
      </c>
      <c r="C1667" s="16" t="str">
        <f t="shared" ref="C1667:C1730" si="95">B1667&amp;"´"</f>
        <v>November, 2017´</v>
      </c>
      <c r="D1667" s="3" t="s">
        <v>107</v>
      </c>
      <c r="E1667" s="11" t="s">
        <v>3318</v>
      </c>
      <c r="F1667" s="3" t="s">
        <v>56</v>
      </c>
      <c r="G1667" s="3" t="s">
        <v>108</v>
      </c>
      <c r="H1667" s="3" t="s">
        <v>133</v>
      </c>
      <c r="I1667" s="3" t="s">
        <v>45</v>
      </c>
      <c r="J1667" s="3" t="s">
        <v>34</v>
      </c>
      <c r="K1667" s="3" t="s">
        <v>345</v>
      </c>
      <c r="L1667" s="3" t="s">
        <v>1901</v>
      </c>
      <c r="M1667" s="4">
        <v>12560</v>
      </c>
      <c r="N1667" s="4">
        <v>12.56</v>
      </c>
      <c r="O1667" s="4">
        <v>147000</v>
      </c>
      <c r="P1667" t="s">
        <v>3207</v>
      </c>
      <c r="Q1667" t="s">
        <v>3235</v>
      </c>
      <c r="R1667" t="s">
        <v>3216</v>
      </c>
      <c r="S1667">
        <f t="shared" ref="S1667:S1730" si="96">O1667/M1667</f>
        <v>11.703821656050955</v>
      </c>
      <c r="T1667" t="s">
        <v>3206</v>
      </c>
      <c r="U1667" t="s">
        <v>3231</v>
      </c>
      <c r="V1667" t="s">
        <v>3242</v>
      </c>
    </row>
    <row r="1668" spans="1:22" ht="22" customHeight="1" x14ac:dyDescent="0.3">
      <c r="A1668" s="5">
        <v>43044</v>
      </c>
      <c r="B1668" s="16" t="str">
        <f t="shared" si="94"/>
        <v>November, 2017</v>
      </c>
      <c r="C1668" s="16" t="str">
        <f t="shared" si="95"/>
        <v>November, 2017´</v>
      </c>
      <c r="D1668" s="6" t="s">
        <v>31</v>
      </c>
      <c r="E1668" s="11" t="s">
        <v>3318</v>
      </c>
      <c r="F1668" s="6" t="s">
        <v>56</v>
      </c>
      <c r="G1668" s="6" t="s">
        <v>1676</v>
      </c>
      <c r="H1668" s="6" t="s">
        <v>91</v>
      </c>
      <c r="I1668" s="6" t="s">
        <v>45</v>
      </c>
      <c r="J1668" s="6" t="s">
        <v>34</v>
      </c>
      <c r="K1668" s="6" t="s">
        <v>95</v>
      </c>
      <c r="L1668" s="6" t="s">
        <v>1902</v>
      </c>
      <c r="M1668" s="7">
        <v>46000</v>
      </c>
      <c r="N1668" s="7">
        <v>46</v>
      </c>
      <c r="O1668" s="7">
        <v>195000</v>
      </c>
      <c r="P1668" t="str">
        <f t="shared" ref="P1668:P1673" si="97">IF(ISNUMBER(SEARCH("IMAZETAPYR",L1668)),"Imazetapyr",IF(ISNUMBER(SEARCH("VITAVAX",L1668)),"Carboxin",IF(ISNUMBER(SEARCH("CARBOXIN",L1668)),"Carboxin",IF(ISNUMBER(SEARCH("CONDAX",L1668)),"Imazetapyr",IF(ISNUMBER(SEARCH("CLETHODIM",L1668)),"Clethodim",IF(ISNUMBER(SEARCH("JACARE",L1668)),"2,4-D Acid",IF(ISNUMBER(SEARCH("LEOPARD",L1668)),"Picloram",IF(ISNUMBER(SEARCH("ZOXYSTROBIN",L1668)),"Azoxystrobin",IF(ISNUMBER(SEARCH("MANCOZEB",L1668)),"Mancozeb",IF(ISNUMBER(SEARCH("AZOXYS",L1668)),"Azoxystrobin",IF(ISNUMBER(SEARCH("FIPRON",L1668)),"Fipronil",IF(ISNUMBER(SEARCH("ACEF",L1668)),"Acephate",IF(ISNUMBER(SEARCH("ACETAMIPRID",L1668)),"Acetamiprid",IF(ISNUMBER(SEARCH("ALUMINIUM PHOSPHIDE",L1668)),"Aluminium Phosphide",IF(ISNUMBER(SEARCH("RANMAN",L1668)),"Cyazofamid",IF(ISNUMBER(SEARCH("BIFENTRINA",L1668)),"Bifenthrin","FIX IT!"))))))))))))))))</f>
        <v>Mancozeb</v>
      </c>
      <c r="Q1668" t="s">
        <v>3231</v>
      </c>
      <c r="R1668" t="s">
        <v>3242</v>
      </c>
      <c r="S1668">
        <f t="shared" si="96"/>
        <v>4.2391304347826084</v>
      </c>
      <c r="T1668" t="s">
        <v>3206</v>
      </c>
      <c r="U1668" t="s">
        <v>3231</v>
      </c>
      <c r="V1668" t="s">
        <v>3242</v>
      </c>
    </row>
    <row r="1669" spans="1:22" ht="22" customHeight="1" x14ac:dyDescent="0.3">
      <c r="A1669" s="2">
        <v>43044</v>
      </c>
      <c r="B1669" s="16" t="str">
        <f t="shared" si="94"/>
        <v>November, 2017</v>
      </c>
      <c r="C1669" s="16" t="str">
        <f t="shared" si="95"/>
        <v>November, 2017´</v>
      </c>
      <c r="D1669" s="3" t="s">
        <v>31</v>
      </c>
      <c r="E1669" s="11" t="s">
        <v>3318</v>
      </c>
      <c r="F1669" s="3" t="s">
        <v>56</v>
      </c>
      <c r="G1669" s="3" t="s">
        <v>1676</v>
      </c>
      <c r="H1669" s="3" t="s">
        <v>91</v>
      </c>
      <c r="I1669" s="3" t="s">
        <v>45</v>
      </c>
      <c r="J1669" s="3" t="s">
        <v>34</v>
      </c>
      <c r="K1669" s="3" t="s">
        <v>95</v>
      </c>
      <c r="L1669" s="3" t="s">
        <v>1903</v>
      </c>
      <c r="M1669" s="4">
        <v>78600</v>
      </c>
      <c r="N1669" s="4">
        <v>78.599999999999994</v>
      </c>
      <c r="O1669" s="4">
        <v>334000</v>
      </c>
      <c r="P1669" t="str">
        <f t="shared" si="97"/>
        <v>Mancozeb</v>
      </c>
      <c r="Q1669" t="s">
        <v>3231</v>
      </c>
      <c r="R1669" t="s">
        <v>3242</v>
      </c>
      <c r="S1669">
        <f t="shared" si="96"/>
        <v>4.2493638676844787</v>
      </c>
      <c r="T1669" t="s">
        <v>3207</v>
      </c>
      <c r="U1669" t="s">
        <v>3235</v>
      </c>
      <c r="V1669" t="s">
        <v>3216</v>
      </c>
    </row>
    <row r="1670" spans="1:22" ht="22" customHeight="1" x14ac:dyDescent="0.3">
      <c r="A1670" s="5">
        <v>43044</v>
      </c>
      <c r="B1670" s="16" t="str">
        <f t="shared" si="94"/>
        <v>November, 2017</v>
      </c>
      <c r="C1670" s="16" t="str">
        <f t="shared" si="95"/>
        <v>November, 2017´</v>
      </c>
      <c r="D1670" s="6" t="s">
        <v>31</v>
      </c>
      <c r="E1670" s="11" t="s">
        <v>3318</v>
      </c>
      <c r="F1670" s="6" t="s">
        <v>56</v>
      </c>
      <c r="G1670" s="6" t="s">
        <v>1676</v>
      </c>
      <c r="H1670" s="6" t="s">
        <v>91</v>
      </c>
      <c r="I1670" s="6" t="s">
        <v>45</v>
      </c>
      <c r="J1670" s="6" t="s">
        <v>34</v>
      </c>
      <c r="K1670" s="6" t="s">
        <v>95</v>
      </c>
      <c r="L1670" s="6" t="s">
        <v>1904</v>
      </c>
      <c r="M1670" s="7">
        <v>78600</v>
      </c>
      <c r="N1670" s="7">
        <v>78.599999999999994</v>
      </c>
      <c r="O1670" s="7">
        <v>334000</v>
      </c>
      <c r="P1670" t="str">
        <f t="shared" si="97"/>
        <v>Mancozeb</v>
      </c>
      <c r="Q1670" t="s">
        <v>3231</v>
      </c>
      <c r="R1670" t="s">
        <v>3242</v>
      </c>
      <c r="S1670">
        <f t="shared" si="96"/>
        <v>4.2493638676844787</v>
      </c>
      <c r="T1670" t="s">
        <v>3206</v>
      </c>
      <c r="U1670" t="s">
        <v>3231</v>
      </c>
      <c r="V1670" t="s">
        <v>3242</v>
      </c>
    </row>
    <row r="1671" spans="1:22" ht="22" customHeight="1" x14ac:dyDescent="0.3">
      <c r="A1671" s="2">
        <v>43044</v>
      </c>
      <c r="B1671" s="16" t="str">
        <f t="shared" si="94"/>
        <v>November, 2017</v>
      </c>
      <c r="C1671" s="16" t="str">
        <f t="shared" si="95"/>
        <v>November, 2017´</v>
      </c>
      <c r="D1671" s="3" t="s">
        <v>31</v>
      </c>
      <c r="E1671" s="11" t="s">
        <v>3318</v>
      </c>
      <c r="F1671" s="3" t="s">
        <v>56</v>
      </c>
      <c r="G1671" s="3" t="s">
        <v>1676</v>
      </c>
      <c r="H1671" s="3" t="s">
        <v>91</v>
      </c>
      <c r="I1671" s="3" t="s">
        <v>45</v>
      </c>
      <c r="J1671" s="3" t="s">
        <v>34</v>
      </c>
      <c r="K1671" s="3" t="s">
        <v>95</v>
      </c>
      <c r="L1671" s="3" t="s">
        <v>1905</v>
      </c>
      <c r="M1671" s="4">
        <v>50400</v>
      </c>
      <c r="N1671" s="4">
        <v>50.4</v>
      </c>
      <c r="O1671" s="4">
        <v>214000</v>
      </c>
      <c r="P1671" t="str">
        <f t="shared" si="97"/>
        <v>Mancozeb</v>
      </c>
      <c r="Q1671" t="s">
        <v>3231</v>
      </c>
      <c r="R1671" t="s">
        <v>3242</v>
      </c>
      <c r="S1671">
        <f t="shared" si="96"/>
        <v>4.246031746031746</v>
      </c>
      <c r="T1671" t="s">
        <v>3250</v>
      </c>
      <c r="U1671" t="s">
        <v>3248</v>
      </c>
      <c r="V1671" t="s">
        <v>3237</v>
      </c>
    </row>
    <row r="1672" spans="1:22" ht="22" customHeight="1" x14ac:dyDescent="0.3">
      <c r="A1672" s="5">
        <v>43044</v>
      </c>
      <c r="B1672" s="16" t="str">
        <f t="shared" si="94"/>
        <v>November, 2017</v>
      </c>
      <c r="C1672" s="16" t="str">
        <f t="shared" si="95"/>
        <v>November, 2017´</v>
      </c>
      <c r="D1672" s="6" t="s">
        <v>31</v>
      </c>
      <c r="E1672" s="11" t="s">
        <v>3318</v>
      </c>
      <c r="F1672" s="6" t="s">
        <v>56</v>
      </c>
      <c r="G1672" s="6" t="s">
        <v>1676</v>
      </c>
      <c r="H1672" s="6" t="s">
        <v>91</v>
      </c>
      <c r="I1672" s="6" t="s">
        <v>45</v>
      </c>
      <c r="J1672" s="6" t="s">
        <v>34</v>
      </c>
      <c r="K1672" s="6" t="s">
        <v>95</v>
      </c>
      <c r="L1672" s="6" t="s">
        <v>1906</v>
      </c>
      <c r="M1672" s="7">
        <v>78600</v>
      </c>
      <c r="N1672" s="7">
        <v>78.599999999999994</v>
      </c>
      <c r="O1672" s="7">
        <v>334000</v>
      </c>
      <c r="P1672" t="str">
        <f t="shared" si="97"/>
        <v>Mancozeb</v>
      </c>
      <c r="Q1672" t="s">
        <v>3231</v>
      </c>
      <c r="R1672" t="s">
        <v>3242</v>
      </c>
      <c r="S1672">
        <f t="shared" si="96"/>
        <v>4.2493638676844787</v>
      </c>
      <c r="T1672" t="s">
        <v>3206</v>
      </c>
      <c r="U1672" t="s">
        <v>3231</v>
      </c>
      <c r="V1672" t="s">
        <v>3242</v>
      </c>
    </row>
    <row r="1673" spans="1:22" ht="22" customHeight="1" x14ac:dyDescent="0.3">
      <c r="A1673" s="2">
        <v>43044</v>
      </c>
      <c r="B1673" s="16" t="str">
        <f t="shared" si="94"/>
        <v>November, 2017</v>
      </c>
      <c r="C1673" s="16" t="str">
        <f t="shared" si="95"/>
        <v>November, 2017´</v>
      </c>
      <c r="D1673" s="3" t="s">
        <v>31</v>
      </c>
      <c r="E1673" s="11" t="s">
        <v>3318</v>
      </c>
      <c r="F1673" s="3" t="s">
        <v>56</v>
      </c>
      <c r="G1673" s="3" t="s">
        <v>1676</v>
      </c>
      <c r="H1673" s="3" t="s">
        <v>91</v>
      </c>
      <c r="I1673" s="3" t="s">
        <v>45</v>
      </c>
      <c r="J1673" s="3" t="s">
        <v>34</v>
      </c>
      <c r="K1673" s="3" t="s">
        <v>95</v>
      </c>
      <c r="L1673" s="3" t="s">
        <v>1906</v>
      </c>
      <c r="M1673" s="4">
        <v>78600</v>
      </c>
      <c r="N1673" s="4">
        <v>78.599999999999994</v>
      </c>
      <c r="O1673" s="4">
        <v>334000</v>
      </c>
      <c r="P1673" t="str">
        <f t="shared" si="97"/>
        <v>Mancozeb</v>
      </c>
      <c r="Q1673" t="s">
        <v>3231</v>
      </c>
      <c r="R1673" t="s">
        <v>3242</v>
      </c>
      <c r="S1673">
        <f t="shared" si="96"/>
        <v>4.2493638676844787</v>
      </c>
      <c r="T1673" t="s">
        <v>3222</v>
      </c>
      <c r="U1673" t="s">
        <v>3215</v>
      </c>
      <c r="V1673" t="s">
        <v>3225</v>
      </c>
    </row>
    <row r="1674" spans="1:22" ht="22" customHeight="1" x14ac:dyDescent="0.3">
      <c r="A1674" s="5">
        <v>43043</v>
      </c>
      <c r="B1674" s="16" t="str">
        <f t="shared" si="94"/>
        <v>November, 2017</v>
      </c>
      <c r="C1674" s="16" t="str">
        <f t="shared" si="95"/>
        <v>November, 2017´</v>
      </c>
      <c r="D1674" s="6" t="s">
        <v>31</v>
      </c>
      <c r="E1674" s="11" t="s">
        <v>3318</v>
      </c>
      <c r="F1674" s="6" t="s">
        <v>56</v>
      </c>
      <c r="G1674" s="6" t="s">
        <v>944</v>
      </c>
      <c r="H1674" s="6" t="s">
        <v>1684</v>
      </c>
      <c r="I1674" s="6" t="s">
        <v>45</v>
      </c>
      <c r="J1674" s="6" t="s">
        <v>34</v>
      </c>
      <c r="K1674" s="6" t="s">
        <v>361</v>
      </c>
      <c r="L1674" s="6" t="s">
        <v>1686</v>
      </c>
      <c r="M1674" s="7">
        <v>13200</v>
      </c>
      <c r="N1674" s="7">
        <v>13.2</v>
      </c>
      <c r="O1674" s="7">
        <v>112000</v>
      </c>
      <c r="P1674" t="str">
        <f>IF(ISNUMBER(SEARCH("THIRAM",L1674)),"Thiram",IF(ISNUMBER(SEARCH("TEBUCONAZOLE",L1674)),"Tebuconazole",IF(ISNUMBER(SEARCH("DIMETHYLAMINE",L1674)),"Dimethylamine",IF(ISNUMBER(SEARCH("TRINCA",L1674)),"Cyhalothrin",IF(ISNUMBER(SEARCH("CYHALOT",L1674)),"Cyhalothrin",IF(ISNUMBER(SEARCH("PICLORAM",L1674)),"Picloran",IF(ISNUMBER(SEARCH("PROPARGITE",L1674)),"Propargite",IF(ISNUMBER(SEARCH("OMEGA",L1674)),"Fertilizer",IF(ISNUMBER(SEARCH("ARTYS",L1674)),"Dimethylamine",IF(ISNUMBER(SEARCH("ORTHOCIDE",L1674)),"Captan","FIX IT!"))))))))))</f>
        <v>Tebuconazole</v>
      </c>
      <c r="Q1674" t="s">
        <v>3284</v>
      </c>
      <c r="R1674" t="s">
        <v>3242</v>
      </c>
      <c r="S1674">
        <f t="shared" si="96"/>
        <v>8.4848484848484844</v>
      </c>
      <c r="T1674" t="s">
        <v>3205</v>
      </c>
      <c r="U1674" t="s">
        <v>3238</v>
      </c>
      <c r="V1674" t="s">
        <v>3225</v>
      </c>
    </row>
    <row r="1675" spans="1:22" ht="22" customHeight="1" x14ac:dyDescent="0.3">
      <c r="A1675" s="2">
        <v>43043</v>
      </c>
      <c r="B1675" s="16" t="str">
        <f t="shared" si="94"/>
        <v>November, 2017</v>
      </c>
      <c r="C1675" s="16" t="str">
        <f t="shared" si="95"/>
        <v>November, 2017´</v>
      </c>
      <c r="D1675" s="3" t="s">
        <v>31</v>
      </c>
      <c r="E1675" s="11" t="s">
        <v>3318</v>
      </c>
      <c r="F1675" s="3" t="s">
        <v>56</v>
      </c>
      <c r="G1675" s="3" t="s">
        <v>944</v>
      </c>
      <c r="H1675" s="3" t="s">
        <v>1684</v>
      </c>
      <c r="I1675" s="3" t="s">
        <v>45</v>
      </c>
      <c r="J1675" s="3" t="s">
        <v>34</v>
      </c>
      <c r="K1675" s="3" t="s">
        <v>361</v>
      </c>
      <c r="L1675" s="3" t="s">
        <v>1686</v>
      </c>
      <c r="M1675" s="4">
        <v>13200</v>
      </c>
      <c r="N1675" s="4">
        <v>13.2</v>
      </c>
      <c r="O1675" s="4">
        <v>112000</v>
      </c>
      <c r="P1675" t="str">
        <f>IF(ISNUMBER(SEARCH("THIRAM",L1675)),"Thiram",IF(ISNUMBER(SEARCH("TEBUCONAZOLE",L1675)),"Tebuconazole",IF(ISNUMBER(SEARCH("DIMETHYLAMINE",L1675)),"Dimethylamine",IF(ISNUMBER(SEARCH("TRINCA",L1675)),"Cyhalothrin",IF(ISNUMBER(SEARCH("CYHALOT",L1675)),"Cyhalothrin",IF(ISNUMBER(SEARCH("PICLORAM",L1675)),"Picloran",IF(ISNUMBER(SEARCH("PROPARGITE",L1675)),"Propargite",IF(ISNUMBER(SEARCH("OMEGA",L1675)),"Fertilizer",IF(ISNUMBER(SEARCH("ARTYS",L1675)),"Dimethylamine",IF(ISNUMBER(SEARCH("ORTHOCIDE",L1675)),"Captan","FIX IT!"))))))))))</f>
        <v>Tebuconazole</v>
      </c>
      <c r="Q1675" t="s">
        <v>3284</v>
      </c>
      <c r="R1675" t="s">
        <v>3242</v>
      </c>
      <c r="S1675">
        <f t="shared" si="96"/>
        <v>8.4848484848484844</v>
      </c>
      <c r="T1675" t="s">
        <v>3203</v>
      </c>
      <c r="U1675" t="s">
        <v>3246</v>
      </c>
      <c r="V1675" t="s">
        <v>3198</v>
      </c>
    </row>
    <row r="1676" spans="1:22" ht="22" customHeight="1" x14ac:dyDescent="0.3">
      <c r="A1676" s="5">
        <v>43042</v>
      </c>
      <c r="B1676" s="16" t="str">
        <f t="shared" si="94"/>
        <v>November, 2017</v>
      </c>
      <c r="C1676" s="16" t="str">
        <f t="shared" si="95"/>
        <v>November, 2017´</v>
      </c>
      <c r="D1676" s="6" t="s">
        <v>31</v>
      </c>
      <c r="E1676" s="11" t="s">
        <v>3318</v>
      </c>
      <c r="F1676" s="6" t="s">
        <v>56</v>
      </c>
      <c r="G1676" s="6" t="s">
        <v>588</v>
      </c>
      <c r="H1676" s="6" t="s">
        <v>629</v>
      </c>
      <c r="I1676" s="6" t="s">
        <v>45</v>
      </c>
      <c r="J1676" s="6" t="s">
        <v>34</v>
      </c>
      <c r="K1676" s="6" t="s">
        <v>105</v>
      </c>
      <c r="L1676" s="6" t="s">
        <v>1914</v>
      </c>
      <c r="M1676" s="7">
        <v>348638</v>
      </c>
      <c r="N1676" s="7">
        <v>348.64</v>
      </c>
      <c r="O1676" s="7">
        <v>17491000</v>
      </c>
      <c r="P1676" t="str">
        <f>IF(ISNUMBER(SEARCH("BROWSER",L1676)),"Picloran",IF(ISNUMBER(SEARCH("NAVIGATOR",L1676)),"Picloran",IF(ISNUMBER(SEARCH("BIOZYME",L1676)),"Mineral Fertilizer",IF(ISNUMBER(SEARCH("K-FOL",L1676)),"Calcium Citrate",IF(ISNUMBER(SEARCH("FOLTRON",L1676)),"NPK Fertilizer",IF(ISNUMBER(SEARCH("CYHALOTHRI",L1676)),"Cyhalothrin",IF(ISNUMBER(SEARCH("ACEFATO",L1676)),"Acephate",IF(ISNUMBER(SEARCH("ACEPHATE",L1676)),"Acephate",IF(ISNUMBER(SEARCH("MICROTHIOL",L1676)),"Sulfur",IF(ISNUMBER(SEARCH("PROPICONAZOLE",L1676)),"Propiconazole",IF(ISNUMBER(SEARCH("METHOMYL",L1676)),"Methomyl",IF(ISNUMBER(SEARCH("IMIDACLOPRID",L1676)),"Imidacloprid",IF(ISNUMBER(SEARCH("ZONIC",L1676)),"Amicarbazone",IF(ISNUMBER(SEARCH("CRESCENDO",L1676)),"Triclopyr-Butyric",IF(ISNUMBER(SEARCH("IMAZETHAPYR",L1676)),"Imazethapyr",IF(ISNUMBER(SEARCH("TRICLOPYR",L1676)),"Triclopyr",IF(ISNUMBER(SEARCH("ISOPROPYLAMINE",L1676)),"Isopropylamine",IF(ISNUMBER(SEARCH("ABAMECTIM",L1676)),"Abamectin",IF(ISNUMBER(SEARCH("SPERTO",L1676)),"Bifenthrin","FIX IT!")))))))))))))))))))</f>
        <v>Sulfur</v>
      </c>
      <c r="Q1676" t="s">
        <v>3279</v>
      </c>
      <c r="R1676" t="s">
        <v>3216</v>
      </c>
      <c r="S1676">
        <f t="shared" si="96"/>
        <v>50.169516805397002</v>
      </c>
      <c r="T1676" t="s">
        <v>3206</v>
      </c>
      <c r="U1676" t="s">
        <v>3231</v>
      </c>
      <c r="V1676" t="s">
        <v>3242</v>
      </c>
    </row>
    <row r="1677" spans="1:22" ht="22" customHeight="1" x14ac:dyDescent="0.3">
      <c r="A1677" s="2">
        <v>43042</v>
      </c>
      <c r="B1677" s="16" t="str">
        <f t="shared" si="94"/>
        <v>November, 2017</v>
      </c>
      <c r="C1677" s="16" t="str">
        <f t="shared" si="95"/>
        <v>November, 2017´</v>
      </c>
      <c r="D1677" s="3" t="s">
        <v>31</v>
      </c>
      <c r="E1677" s="11" t="s">
        <v>3318</v>
      </c>
      <c r="F1677" s="3" t="s">
        <v>56</v>
      </c>
      <c r="G1677" s="3" t="s">
        <v>131</v>
      </c>
      <c r="H1677" s="3" t="s">
        <v>133</v>
      </c>
      <c r="I1677" s="3" t="s">
        <v>45</v>
      </c>
      <c r="J1677" s="3" t="s">
        <v>34</v>
      </c>
      <c r="K1677" s="3" t="s">
        <v>145</v>
      </c>
      <c r="L1677" s="3" t="s">
        <v>1915</v>
      </c>
      <c r="M1677" s="4">
        <v>60900</v>
      </c>
      <c r="N1677" s="4">
        <v>60.9</v>
      </c>
      <c r="O1677" s="4">
        <v>713000</v>
      </c>
      <c r="P1677" t="str">
        <f>IF(ISNUMBER(SEARCH("IMAZETAPYR",L1677)),"Imazetapyr",IF(ISNUMBER(SEARCH("VITAVAX",L1677)),"Carboxin",IF(ISNUMBER(SEARCH("CARBOXIN",L1677)),"Carboxin",IF(ISNUMBER(SEARCH("CONDAX",L1677)),"Imazetapyr",IF(ISNUMBER(SEARCH("CLETHODIM",L1677)),"Clethodim",IF(ISNUMBER(SEARCH("JACARE",L1677)),"2,4-D Acid",IF(ISNUMBER(SEARCH("LEOPARD",L1677)),"Picloram",IF(ISNUMBER(SEARCH("ZOXYSTROBIN",L1677)),"Azoxystrobin",IF(ISNUMBER(SEARCH("MANCOZEB",L1677)),"Mancozeb",IF(ISNUMBER(SEARCH("AZOXYS",L1677)),"Azoxystrobin",IF(ISNUMBER(SEARCH("FIPRON",L1677)),"Fipronil",IF(ISNUMBER(SEARCH("ACEF",L1677)),"Acephate",IF(ISNUMBER(SEARCH("ACETAMIPRID",L1677)),"Acetamiprid",IF(ISNUMBER(SEARCH("ALUMINIUM PHOSPHIDE",L1677)),"Aluminium Phosphide",IF(ISNUMBER(SEARCH("RANMAN",L1677)),"Cyazofamid",IF(ISNUMBER(SEARCH("BIFENTRINA",L1677)),"Bifenthrin","FIX IT!"))))))))))))))))</f>
        <v>Acetamiprid</v>
      </c>
      <c r="Q1677" t="s">
        <v>3234</v>
      </c>
      <c r="R1677" t="s">
        <v>3243</v>
      </c>
      <c r="S1677">
        <f t="shared" si="96"/>
        <v>11.707717569786535</v>
      </c>
      <c r="T1677" t="s">
        <v>3203</v>
      </c>
      <c r="U1677" t="s">
        <v>3246</v>
      </c>
      <c r="V1677" t="s">
        <v>3198</v>
      </c>
    </row>
    <row r="1678" spans="1:22" ht="22" customHeight="1" x14ac:dyDescent="0.3">
      <c r="A1678" s="5">
        <v>43041</v>
      </c>
      <c r="B1678" s="16" t="str">
        <f t="shared" si="94"/>
        <v>November, 2017</v>
      </c>
      <c r="C1678" s="16" t="str">
        <f t="shared" si="95"/>
        <v>November, 2017´</v>
      </c>
      <c r="D1678" s="6" t="s">
        <v>31</v>
      </c>
      <c r="E1678" s="11" t="s">
        <v>3318</v>
      </c>
      <c r="F1678" s="6" t="s">
        <v>56</v>
      </c>
      <c r="G1678" s="6" t="s">
        <v>1497</v>
      </c>
      <c r="H1678" s="6" t="s">
        <v>474</v>
      </c>
      <c r="I1678" s="6" t="s">
        <v>45</v>
      </c>
      <c r="J1678" s="6" t="s">
        <v>34</v>
      </c>
      <c r="K1678" s="6" t="s">
        <v>187</v>
      </c>
      <c r="L1678" s="6" t="s">
        <v>1916</v>
      </c>
      <c r="M1678" s="7">
        <v>97600</v>
      </c>
      <c r="N1678" s="7">
        <v>97.6</v>
      </c>
      <c r="O1678" s="7">
        <v>1092000</v>
      </c>
      <c r="P1678" t="str">
        <f>IF(ISNUMBER(SEARCH("GLIFOSATO",L1678)),"Glyphosate",IF(ISNUMBER(SEARCH("TRICLON",L1678)),"Triclopyr",IF(ISNUMBER(SEARCH("ABAMECTIN",L1678)),"Abamectin",IF(ISNUMBER(SEARCH("ANCOSAR",L1678)),"Sodium Hydrogen Methylarsonate",IF(ISNUMBER(SEARCH("PERITO",L1678)),"Acephate","FIX IT!")))))</f>
        <v>Sodium Hydrogen Methylarsonate</v>
      </c>
      <c r="Q1678" t="s">
        <v>3281</v>
      </c>
      <c r="R1678" t="s">
        <v>3198</v>
      </c>
      <c r="S1678">
        <f t="shared" si="96"/>
        <v>11.188524590163935</v>
      </c>
      <c r="T1678" t="s">
        <v>3206</v>
      </c>
      <c r="U1678" t="s">
        <v>3231</v>
      </c>
      <c r="V1678" t="s">
        <v>3242</v>
      </c>
    </row>
    <row r="1679" spans="1:22" ht="22" customHeight="1" x14ac:dyDescent="0.3">
      <c r="A1679" s="2">
        <v>43041</v>
      </c>
      <c r="B1679" s="16" t="str">
        <f t="shared" si="94"/>
        <v>November, 2017</v>
      </c>
      <c r="C1679" s="16" t="str">
        <f t="shared" si="95"/>
        <v>November, 2017´</v>
      </c>
      <c r="D1679" s="3" t="s">
        <v>107</v>
      </c>
      <c r="E1679" s="11" t="s">
        <v>3318</v>
      </c>
      <c r="F1679" s="3" t="s">
        <v>56</v>
      </c>
      <c r="G1679" s="3" t="s">
        <v>108</v>
      </c>
      <c r="H1679" s="3" t="s">
        <v>133</v>
      </c>
      <c r="I1679" s="3" t="s">
        <v>45</v>
      </c>
      <c r="J1679" s="3" t="s">
        <v>34</v>
      </c>
      <c r="K1679" s="3" t="s">
        <v>48</v>
      </c>
      <c r="L1679" s="3" t="s">
        <v>1917</v>
      </c>
      <c r="M1679" s="4">
        <v>11520</v>
      </c>
      <c r="N1679" s="4">
        <v>11.52</v>
      </c>
      <c r="O1679" s="4">
        <v>87800</v>
      </c>
      <c r="P1679" t="str">
        <f>IF(ISNUMBER(SEARCH("IMAZETAPYR",L1679)),"Imazetapyr",IF(ISNUMBER(SEARCH("VITAVAX",L1679)),"Carboxin",IF(ISNUMBER(SEARCH("CARBOXIN",L1679)),"Carboxin",IF(ISNUMBER(SEARCH("CONDAX",L1679)),"Imazetapyr",IF(ISNUMBER(SEARCH("CLETHODIM",L1679)),"Clethodim",IF(ISNUMBER(SEARCH("JACARE",L1679)),"2,4-D Acid",IF(ISNUMBER(SEARCH("LEOPARD",L1679)),"Picloram",IF(ISNUMBER(SEARCH("ZOXYSTROBIN",L1679)),"Azoxystrobin",IF(ISNUMBER(SEARCH("MANCOZEB",L1679)),"Mancozeb",IF(ISNUMBER(SEARCH("AZOXYS",L1679)),"Azoxystrobin",IF(ISNUMBER(SEARCH("FIPRON",L1679)),"Fipronil",IF(ISNUMBER(SEARCH("ACEF",L1679)),"Acephate",IF(ISNUMBER(SEARCH("ACETAMIPRID",L1679)),"Acetamiprid",IF(ISNUMBER(SEARCH("ALUMINIUM PHOSPHIDE",L1679)),"Aluminium Phosphide",IF(ISNUMBER(SEARCH("RANMAN",L1679)),"Cyazofamid",IF(ISNUMBER(SEARCH("BIFENTRINA",L1679)),"Bifenthrin","FIX IT!"))))))))))))))))</f>
        <v>Aluminium Phosphide</v>
      </c>
      <c r="Q1679" t="s">
        <v>3235</v>
      </c>
      <c r="R1679" t="s">
        <v>3216</v>
      </c>
      <c r="S1679">
        <f t="shared" si="96"/>
        <v>7.6215277777777777</v>
      </c>
      <c r="T1679" t="s">
        <v>3206</v>
      </c>
      <c r="U1679" t="s">
        <v>3231</v>
      </c>
      <c r="V1679" t="s">
        <v>3242</v>
      </c>
    </row>
    <row r="1680" spans="1:22" ht="22" customHeight="1" x14ac:dyDescent="0.3">
      <c r="A1680" s="5">
        <v>43040</v>
      </c>
      <c r="B1680" s="16" t="str">
        <f t="shared" si="94"/>
        <v>November, 2017</v>
      </c>
      <c r="C1680" s="16" t="str">
        <f t="shared" si="95"/>
        <v>November, 2017´</v>
      </c>
      <c r="D1680" s="6" t="s">
        <v>31</v>
      </c>
      <c r="E1680" s="11" t="s">
        <v>3318</v>
      </c>
      <c r="F1680" s="6" t="s">
        <v>56</v>
      </c>
      <c r="G1680" s="6" t="s">
        <v>1734</v>
      </c>
      <c r="H1680" s="6" t="s">
        <v>122</v>
      </c>
      <c r="I1680" s="6" t="s">
        <v>45</v>
      </c>
      <c r="J1680" s="6" t="s">
        <v>34</v>
      </c>
      <c r="K1680" s="6" t="s">
        <v>187</v>
      </c>
      <c r="L1680" s="6" t="s">
        <v>1918</v>
      </c>
      <c r="M1680" s="7">
        <v>14040</v>
      </c>
      <c r="N1680" s="7">
        <v>14.04</v>
      </c>
      <c r="O1680" s="7">
        <v>78000</v>
      </c>
      <c r="P1680" t="s">
        <v>3211</v>
      </c>
      <c r="Q1680" t="str">
        <f>VLOOKUP(P1680,T:V,2,FALSE)</f>
        <v>Zartan</v>
      </c>
      <c r="R1680" t="str">
        <f>VLOOKUP(Q1680,U:W,2,FALSE)</f>
        <v>Herbicide</v>
      </c>
      <c r="S1680">
        <f t="shared" si="96"/>
        <v>5.5555555555555554</v>
      </c>
      <c r="T1680" t="s">
        <v>3292</v>
      </c>
      <c r="U1680" t="s">
        <v>3269</v>
      </c>
      <c r="V1680" t="s">
        <v>3216</v>
      </c>
    </row>
    <row r="1681" spans="1:22" ht="22" customHeight="1" x14ac:dyDescent="0.3">
      <c r="A1681" s="2">
        <v>43039</v>
      </c>
      <c r="B1681" s="16" t="str">
        <f t="shared" si="94"/>
        <v>October, 2017</v>
      </c>
      <c r="C1681" s="16" t="str">
        <f t="shared" si="95"/>
        <v>October, 2017´</v>
      </c>
      <c r="D1681" s="3" t="s">
        <v>31</v>
      </c>
      <c r="E1681" s="11" t="s">
        <v>3318</v>
      </c>
      <c r="F1681" s="3" t="s">
        <v>56</v>
      </c>
      <c r="G1681" s="3" t="s">
        <v>944</v>
      </c>
      <c r="H1681" s="3" t="s">
        <v>1684</v>
      </c>
      <c r="I1681" s="3" t="s">
        <v>45</v>
      </c>
      <c r="J1681" s="3" t="s">
        <v>34</v>
      </c>
      <c r="K1681" s="3" t="s">
        <v>361</v>
      </c>
      <c r="L1681" s="3" t="s">
        <v>1686</v>
      </c>
      <c r="M1681" s="4">
        <v>13200</v>
      </c>
      <c r="N1681" s="4">
        <v>13.2</v>
      </c>
      <c r="O1681" s="4">
        <v>121000</v>
      </c>
      <c r="P1681" t="str">
        <f>IF(ISNUMBER(SEARCH("THIRAM",L1681)),"Thiram",IF(ISNUMBER(SEARCH("TEBUCONAZOLE",L1681)),"Tebuconazole",IF(ISNUMBER(SEARCH("DIMETHYLAMINE",L1681)),"Dimethylamine",IF(ISNUMBER(SEARCH("TRINCA",L1681)),"Cyhalothrin",IF(ISNUMBER(SEARCH("CYHALOT",L1681)),"Cyhalothrin",IF(ISNUMBER(SEARCH("PICLORAM",L1681)),"Picloran",IF(ISNUMBER(SEARCH("PROPARGITE",L1681)),"Propargite",IF(ISNUMBER(SEARCH("OMEGA",L1681)),"Fertilizer",IF(ISNUMBER(SEARCH("ARTYS",L1681)),"Dimethylamine",IF(ISNUMBER(SEARCH("ORTHOCIDE",L1681)),"Captan","FIX IT!"))))))))))</f>
        <v>Tebuconazole</v>
      </c>
      <c r="Q1681" t="s">
        <v>3284</v>
      </c>
      <c r="R1681" t="s">
        <v>3242</v>
      </c>
      <c r="S1681">
        <f t="shared" si="96"/>
        <v>9.1666666666666661</v>
      </c>
      <c r="T1681" t="s">
        <v>3292</v>
      </c>
      <c r="U1681" t="s">
        <v>3269</v>
      </c>
      <c r="V1681" t="s">
        <v>3216</v>
      </c>
    </row>
    <row r="1682" spans="1:22" ht="22" customHeight="1" x14ac:dyDescent="0.3">
      <c r="A1682" s="5">
        <v>43039</v>
      </c>
      <c r="B1682" s="16" t="str">
        <f t="shared" si="94"/>
        <v>October, 2017</v>
      </c>
      <c r="C1682" s="16" t="str">
        <f t="shared" si="95"/>
        <v>October, 2017´</v>
      </c>
      <c r="D1682" s="6" t="s">
        <v>31</v>
      </c>
      <c r="E1682" s="11" t="s">
        <v>3318</v>
      </c>
      <c r="F1682" s="6" t="s">
        <v>56</v>
      </c>
      <c r="G1682" s="6" t="s">
        <v>131</v>
      </c>
      <c r="H1682" s="6" t="s">
        <v>133</v>
      </c>
      <c r="I1682" s="6" t="s">
        <v>45</v>
      </c>
      <c r="J1682" s="6" t="s">
        <v>34</v>
      </c>
      <c r="K1682" s="6" t="s">
        <v>145</v>
      </c>
      <c r="L1682" s="6" t="s">
        <v>1919</v>
      </c>
      <c r="M1682" s="7">
        <v>8700</v>
      </c>
      <c r="N1682" s="7">
        <v>8.6999999999999993</v>
      </c>
      <c r="O1682" s="7">
        <v>97400</v>
      </c>
      <c r="P1682" t="s">
        <v>3211</v>
      </c>
      <c r="Q1682" t="s">
        <v>3270</v>
      </c>
      <c r="R1682" t="s">
        <v>3198</v>
      </c>
      <c r="S1682">
        <f t="shared" si="96"/>
        <v>11.195402298850574</v>
      </c>
      <c r="T1682" t="s">
        <v>3211</v>
      </c>
      <c r="U1682" t="s">
        <v>3270</v>
      </c>
      <c r="V1682" t="s">
        <v>3198</v>
      </c>
    </row>
    <row r="1683" spans="1:22" ht="22" customHeight="1" x14ac:dyDescent="0.3">
      <c r="A1683" s="2">
        <v>43039</v>
      </c>
      <c r="B1683" s="16" t="str">
        <f t="shared" si="94"/>
        <v>October, 2017</v>
      </c>
      <c r="C1683" s="16" t="str">
        <f t="shared" si="95"/>
        <v>October, 2017´</v>
      </c>
      <c r="D1683" s="3" t="s">
        <v>107</v>
      </c>
      <c r="E1683" s="11" t="s">
        <v>3318</v>
      </c>
      <c r="F1683" s="3" t="s">
        <v>56</v>
      </c>
      <c r="G1683" s="3" t="s">
        <v>108</v>
      </c>
      <c r="H1683" s="3" t="s">
        <v>133</v>
      </c>
      <c r="I1683" s="3" t="s">
        <v>45</v>
      </c>
      <c r="J1683" s="3" t="s">
        <v>34</v>
      </c>
      <c r="K1683" s="3" t="s">
        <v>345</v>
      </c>
      <c r="L1683" s="3" t="s">
        <v>1920</v>
      </c>
      <c r="M1683" s="4">
        <v>11520</v>
      </c>
      <c r="N1683" s="4">
        <v>11.52</v>
      </c>
      <c r="O1683" s="4">
        <v>129000</v>
      </c>
      <c r="P1683" t="s">
        <v>3207</v>
      </c>
      <c r="Q1683" t="s">
        <v>3235</v>
      </c>
      <c r="R1683" t="s">
        <v>3216</v>
      </c>
      <c r="S1683">
        <f t="shared" si="96"/>
        <v>11.197916666666666</v>
      </c>
      <c r="T1683" t="s">
        <v>3233</v>
      </c>
      <c r="U1683" t="s">
        <v>3284</v>
      </c>
      <c r="V1683" t="s">
        <v>3242</v>
      </c>
    </row>
    <row r="1684" spans="1:22" ht="22" customHeight="1" x14ac:dyDescent="0.3">
      <c r="A1684" s="5">
        <v>43039</v>
      </c>
      <c r="B1684" s="16" t="str">
        <f t="shared" si="94"/>
        <v>October, 2017</v>
      </c>
      <c r="C1684" s="16" t="str">
        <f t="shared" si="95"/>
        <v>October, 2017´</v>
      </c>
      <c r="D1684" s="6" t="s">
        <v>31</v>
      </c>
      <c r="E1684" s="11" t="s">
        <v>3318</v>
      </c>
      <c r="F1684" s="6" t="s">
        <v>56</v>
      </c>
      <c r="G1684" s="6" t="s">
        <v>579</v>
      </c>
      <c r="H1684" s="6" t="s">
        <v>968</v>
      </c>
      <c r="I1684" s="6" t="s">
        <v>45</v>
      </c>
      <c r="J1684" s="6" t="s">
        <v>34</v>
      </c>
      <c r="K1684" s="6" t="s">
        <v>145</v>
      </c>
      <c r="L1684" s="6" t="s">
        <v>1921</v>
      </c>
      <c r="M1684" s="7">
        <v>13356</v>
      </c>
      <c r="N1684" s="7">
        <v>13.36</v>
      </c>
      <c r="O1684" s="7">
        <v>150000</v>
      </c>
      <c r="P1684" t="str">
        <f>IF(ISNUMBER(SEARCH("BROWSER",L1684)),"Picloran",IF(ISNUMBER(SEARCH("NAVIGATOR",L1684)),"Picloran",IF(ISNUMBER(SEARCH("BIOZYME",L1684)),"Mineral Fertilizer",IF(ISNUMBER(SEARCH("K-FOL",L1684)),"Calcium Citrate",IF(ISNUMBER(SEARCH("FOLTRON",L1684)),"NPK Fertilizer",IF(ISNUMBER(SEARCH("CYHALOTHRI",L1684)),"Cyhalothrin",IF(ISNUMBER(SEARCH("ACEFATO",L1684)),"Acephate",IF(ISNUMBER(SEARCH("ACEPHATE",L1684)),"Acephate",IF(ISNUMBER(SEARCH("MICROTHIOL",L1684)),"Sulfur",IF(ISNUMBER(SEARCH("PROPICONAZOLE",L1684)),"Propiconazole",IF(ISNUMBER(SEARCH("METHOMYL",L1684)),"Methomyl",IF(ISNUMBER(SEARCH("IMIDACLOPRID",L1684)),"Imidacloprid",IF(ISNUMBER(SEARCH("ZONIC",L1684)),"Amicarbazone",IF(ISNUMBER(SEARCH("CRESCENDO",L1684)),"Triclopyr-Butyric",IF(ISNUMBER(SEARCH("IMAZETHAPYR",L1684)),"Imazethapyr",IF(ISNUMBER(SEARCH("TRICLOPYR",L1684)),"Triclopyr",IF(ISNUMBER(SEARCH("ISOPROPYLAMINE",L1684)),"Isopropylamine",IF(ISNUMBER(SEARCH("ABAMECTIM",L1684)),"Abamectin",IF(ISNUMBER(SEARCH("SPERTO",L1684)),"Bifenthrin","FIX IT!")))))))))))))))))))</f>
        <v>Cyhalothrin</v>
      </c>
      <c r="Q1684" t="s">
        <v>3248</v>
      </c>
      <c r="R1684" t="s">
        <v>3237</v>
      </c>
      <c r="S1684">
        <f t="shared" si="96"/>
        <v>11.230907457322552</v>
      </c>
      <c r="T1684" t="s">
        <v>3211</v>
      </c>
      <c r="U1684" t="s">
        <v>3270</v>
      </c>
      <c r="V1684" t="s">
        <v>3198</v>
      </c>
    </row>
    <row r="1685" spans="1:22" ht="22" customHeight="1" x14ac:dyDescent="0.3">
      <c r="A1685" s="2">
        <v>43039</v>
      </c>
      <c r="B1685" s="16" t="str">
        <f t="shared" si="94"/>
        <v>October, 2017</v>
      </c>
      <c r="C1685" s="16" t="str">
        <f t="shared" si="95"/>
        <v>October, 2017´</v>
      </c>
      <c r="D1685" s="3" t="s">
        <v>31</v>
      </c>
      <c r="E1685" s="11" t="s">
        <v>3318</v>
      </c>
      <c r="F1685" s="3" t="s">
        <v>56</v>
      </c>
      <c r="G1685" s="3" t="s">
        <v>579</v>
      </c>
      <c r="H1685" s="3" t="s">
        <v>968</v>
      </c>
      <c r="I1685" s="3" t="s">
        <v>45</v>
      </c>
      <c r="J1685" s="3" t="s">
        <v>34</v>
      </c>
      <c r="K1685" s="3" t="s">
        <v>145</v>
      </c>
      <c r="L1685" s="3" t="s">
        <v>1922</v>
      </c>
      <c r="M1685" s="4">
        <v>13975</v>
      </c>
      <c r="N1685" s="4">
        <v>13.98</v>
      </c>
      <c r="O1685" s="4">
        <v>156000</v>
      </c>
      <c r="P1685" t="str">
        <f>IF(ISNUMBER(SEARCH("BROWSER",L1685)),"Picloran",IF(ISNUMBER(SEARCH("NAVIGATOR",L1685)),"Picloran",IF(ISNUMBER(SEARCH("BIOZYME",L1685)),"Mineral Fertilizer",IF(ISNUMBER(SEARCH("K-FOL",L1685)),"Calcium Citrate",IF(ISNUMBER(SEARCH("FOLTRON",L1685)),"NPK Fertilizer",IF(ISNUMBER(SEARCH("CYHALOTHRI",L1685)),"Cyhalothrin",IF(ISNUMBER(SEARCH("ACEFATO",L1685)),"Acephate",IF(ISNUMBER(SEARCH("ACEPHATE",L1685)),"Acephate",IF(ISNUMBER(SEARCH("MICROTHIOL",L1685)),"Sulfur",IF(ISNUMBER(SEARCH("PROPICONAZOLE",L1685)),"Propiconazole",IF(ISNUMBER(SEARCH("METHOMYL",L1685)),"Methomyl",IF(ISNUMBER(SEARCH("IMIDACLOPRID",L1685)),"Imidacloprid",IF(ISNUMBER(SEARCH("ZONIC",L1685)),"Amicarbazone",IF(ISNUMBER(SEARCH("CRESCENDO",L1685)),"Triclopyr-Butyric",IF(ISNUMBER(SEARCH("IMAZETHAPYR",L1685)),"Imazethapyr",IF(ISNUMBER(SEARCH("TRICLOPYR",L1685)),"Triclopyr",IF(ISNUMBER(SEARCH("ISOPROPYLAMINE",L1685)),"Isopropylamine",IF(ISNUMBER(SEARCH("ABAMECTIM",L1685)),"Abamectin",IF(ISNUMBER(SEARCH("SPERTO",L1685)),"Bifenthrin","FIX IT!")))))))))))))))))))</f>
        <v>Cyhalothrin</v>
      </c>
      <c r="Q1685" t="s">
        <v>3248</v>
      </c>
      <c r="R1685" t="s">
        <v>3237</v>
      </c>
      <c r="S1685">
        <f t="shared" si="96"/>
        <v>11.162790697674419</v>
      </c>
      <c r="T1685" t="s">
        <v>3233</v>
      </c>
      <c r="U1685" t="s">
        <v>3284</v>
      </c>
      <c r="V1685" t="s">
        <v>3242</v>
      </c>
    </row>
    <row r="1686" spans="1:22" ht="22" customHeight="1" x14ac:dyDescent="0.3">
      <c r="A1686" s="5">
        <v>43039</v>
      </c>
      <c r="B1686" s="16" t="str">
        <f t="shared" si="94"/>
        <v>October, 2017</v>
      </c>
      <c r="C1686" s="16" t="str">
        <f t="shared" si="95"/>
        <v>October, 2017´</v>
      </c>
      <c r="D1686" s="6" t="s">
        <v>31</v>
      </c>
      <c r="E1686" s="11" t="s">
        <v>3318</v>
      </c>
      <c r="F1686" s="6" t="s">
        <v>56</v>
      </c>
      <c r="G1686" s="6" t="s">
        <v>579</v>
      </c>
      <c r="H1686" s="6" t="s">
        <v>968</v>
      </c>
      <c r="I1686" s="6" t="s">
        <v>45</v>
      </c>
      <c r="J1686" s="6" t="s">
        <v>34</v>
      </c>
      <c r="K1686" s="6" t="s">
        <v>145</v>
      </c>
      <c r="L1686" s="6" t="s">
        <v>1923</v>
      </c>
      <c r="M1686" s="7">
        <v>16070</v>
      </c>
      <c r="N1686" s="7">
        <v>16.07</v>
      </c>
      <c r="O1686" s="7">
        <v>180000</v>
      </c>
      <c r="P1686" t="str">
        <f>IF(ISNUMBER(SEARCH("IMAZETAPYR",L1686)),"Imazetapyr",IF(ISNUMBER(SEARCH("VITAVAX",L1686)),"Carboxin",IF(ISNUMBER(SEARCH("CARBOXIN",L1686)),"Carboxin",IF(ISNUMBER(SEARCH("CONDAX",L1686)),"Imazetapyr",IF(ISNUMBER(SEARCH("CLETHODIM",L1686)),"Clethodim",IF(ISNUMBER(SEARCH("JACARE",L1686)),"2,4-D Acid",IF(ISNUMBER(SEARCH("LEOPARD",L1686)),"Picloram",IF(ISNUMBER(SEARCH("ZOXYSTROBIN",L1686)),"Azoxystrobin",IF(ISNUMBER(SEARCH("MANCOZEB",L1686)),"Mancozeb",IF(ISNUMBER(SEARCH("AZOXYS",L1686)),"Azoxystrobin",IF(ISNUMBER(SEARCH("FIPRON",L1686)),"Fipronil",IF(ISNUMBER(SEARCH("ACEF",L1686)),"Acephate",IF(ISNUMBER(SEARCH("ACETAMIPRID",L1686)),"Acetamiprid",IF(ISNUMBER(SEARCH("ALUMINIUM PHOSPHIDE",L1686)),"Aluminium Phosphide",IF(ISNUMBER(SEARCH("RANMAN",L1686)),"Cyazofamid",IF(ISNUMBER(SEARCH("BIFENTRINA",L1686)),"Bifenthrin","FIX IT!"))))))))))))))))</f>
        <v>Acetamiprid</v>
      </c>
      <c r="Q1686" t="s">
        <v>3234</v>
      </c>
      <c r="R1686" t="s">
        <v>3243</v>
      </c>
      <c r="S1686">
        <f t="shared" si="96"/>
        <v>11.200995644057249</v>
      </c>
      <c r="T1686" t="s">
        <v>3304</v>
      </c>
      <c r="U1686" t="s">
        <v>3281</v>
      </c>
      <c r="V1686" t="s">
        <v>3198</v>
      </c>
    </row>
    <row r="1687" spans="1:22" ht="22" customHeight="1" x14ac:dyDescent="0.3">
      <c r="A1687" s="2">
        <v>43039</v>
      </c>
      <c r="B1687" s="16" t="str">
        <f t="shared" si="94"/>
        <v>October, 2017</v>
      </c>
      <c r="C1687" s="16" t="str">
        <f t="shared" si="95"/>
        <v>October, 2017´</v>
      </c>
      <c r="D1687" s="3" t="s">
        <v>31</v>
      </c>
      <c r="E1687" s="11" t="s">
        <v>3318</v>
      </c>
      <c r="F1687" s="3" t="s">
        <v>56</v>
      </c>
      <c r="G1687" s="3" t="s">
        <v>579</v>
      </c>
      <c r="H1687" s="3" t="s">
        <v>968</v>
      </c>
      <c r="I1687" s="3" t="s">
        <v>45</v>
      </c>
      <c r="J1687" s="3" t="s">
        <v>34</v>
      </c>
      <c r="K1687" s="3" t="s">
        <v>145</v>
      </c>
      <c r="L1687" s="3" t="s">
        <v>1924</v>
      </c>
      <c r="M1687" s="4">
        <v>26712</v>
      </c>
      <c r="N1687" s="4">
        <v>26.71</v>
      </c>
      <c r="O1687" s="4">
        <v>299000</v>
      </c>
      <c r="P1687" t="str">
        <f>IF(ISNUMBER(SEARCH("THIRAM",L1687)),"Thiram",IF(ISNUMBER(SEARCH("TEBUCONAZOLE",L1687)),"Tebuconazole",IF(ISNUMBER(SEARCH("DIMETHYLAMINE",L1687)),"Dimethylamine",IF(ISNUMBER(SEARCH("TRINCA",L1687)),"Cyhalothrin",IF(ISNUMBER(SEARCH("CYHALOT",L1687)),"Cyhalothrin",IF(ISNUMBER(SEARCH("PICLORAM",L1687)),"Picloran",IF(ISNUMBER(SEARCH("PROPARGITE",L1687)),"Propargite",IF(ISNUMBER(SEARCH("OMEGA",L1687)),"Fertilizer",IF(ISNUMBER(SEARCH("ARTYS",L1687)),"Dimethylamine",IF(ISNUMBER(SEARCH("ORTHOCIDE",L1687)),"Captan","FIX IT!"))))))))))</f>
        <v>Cyhalothrin</v>
      </c>
      <c r="Q1687" t="s">
        <v>3248</v>
      </c>
      <c r="R1687" t="s">
        <v>3237</v>
      </c>
      <c r="S1687">
        <f t="shared" si="96"/>
        <v>11.193471099131477</v>
      </c>
      <c r="T1687" t="s">
        <v>3273</v>
      </c>
      <c r="U1687" t="s">
        <v>3274</v>
      </c>
      <c r="V1687" t="s">
        <v>3275</v>
      </c>
    </row>
    <row r="1688" spans="1:22" ht="22" customHeight="1" x14ac:dyDescent="0.3">
      <c r="A1688" s="5">
        <v>43039</v>
      </c>
      <c r="B1688" s="16" t="str">
        <f t="shared" si="94"/>
        <v>October, 2017</v>
      </c>
      <c r="C1688" s="16" t="str">
        <f t="shared" si="95"/>
        <v>October, 2017´</v>
      </c>
      <c r="D1688" s="6" t="s">
        <v>31</v>
      </c>
      <c r="E1688" s="11" t="s">
        <v>3318</v>
      </c>
      <c r="F1688" s="6" t="s">
        <v>56</v>
      </c>
      <c r="G1688" s="6" t="s">
        <v>131</v>
      </c>
      <c r="H1688" s="6" t="s">
        <v>133</v>
      </c>
      <c r="I1688" s="6" t="s">
        <v>45</v>
      </c>
      <c r="J1688" s="6" t="s">
        <v>34</v>
      </c>
      <c r="K1688" s="6" t="s">
        <v>145</v>
      </c>
      <c r="L1688" s="6" t="s">
        <v>1925</v>
      </c>
      <c r="M1688" s="7">
        <v>27504</v>
      </c>
      <c r="N1688" s="7">
        <v>27.5</v>
      </c>
      <c r="O1688" s="7">
        <v>308000</v>
      </c>
      <c r="P1688" t="str">
        <f>IF(ISNUMBER(SEARCH("BROWSER",L1688)),"Picloran",IF(ISNUMBER(SEARCH("NAVIGATOR",L1688)),"Picloran",IF(ISNUMBER(SEARCH("BIOZYME",L1688)),"Mineral Fertilizer",IF(ISNUMBER(SEARCH("K-FOL",L1688)),"Calcium Citrate",IF(ISNUMBER(SEARCH("FOLTRON",L1688)),"NPK Fertilizer",IF(ISNUMBER(SEARCH("CYHALOTHRI",L1688)),"Cyhalothrin",IF(ISNUMBER(SEARCH("ACEFATO",L1688)),"Acephate",IF(ISNUMBER(SEARCH("ACEPHATE",L1688)),"Acephate",IF(ISNUMBER(SEARCH("MICROTHIOL",L1688)),"Sulfur",IF(ISNUMBER(SEARCH("PROPICONAZOLE",L1688)),"Propiconazole",IF(ISNUMBER(SEARCH("METHOMYL",L1688)),"Methomyl",IF(ISNUMBER(SEARCH("IMIDACLOPRID",L1688)),"Imidacloprid",IF(ISNUMBER(SEARCH("ZONIC",L1688)),"Amicarbazone",IF(ISNUMBER(SEARCH("CRESCENDO",L1688)),"Triclopyr-Butyric",IF(ISNUMBER(SEARCH("IMAZETHAPYR",L1688)),"Imazethapyr",IF(ISNUMBER(SEARCH("TRICLOPYR",L1688)),"Triclopyr",IF(ISNUMBER(SEARCH("ISOPROPYLAMINE",L1688)),"Isopropylamine",IF(ISNUMBER(SEARCH("ABAMECTIM",L1688)),"Abamectin",IF(ISNUMBER(SEARCH("SPERTO",L1688)),"Bifenthrin","FIX IT!")))))))))))))))))))</f>
        <v>Cyhalothrin</v>
      </c>
      <c r="Q1688" t="s">
        <v>3248</v>
      </c>
      <c r="R1688" t="s">
        <v>3237</v>
      </c>
      <c r="S1688">
        <f t="shared" si="96"/>
        <v>11.198371146015125</v>
      </c>
      <c r="T1688" t="s">
        <v>3297</v>
      </c>
      <c r="U1688" t="s">
        <v>3281</v>
      </c>
      <c r="V1688" t="s">
        <v>3198</v>
      </c>
    </row>
    <row r="1689" spans="1:22" ht="22" customHeight="1" x14ac:dyDescent="0.3">
      <c r="A1689" s="2">
        <v>43038</v>
      </c>
      <c r="B1689" s="16" t="str">
        <f t="shared" si="94"/>
        <v>October, 2017</v>
      </c>
      <c r="C1689" s="16" t="str">
        <f t="shared" si="95"/>
        <v>October, 2017´</v>
      </c>
      <c r="D1689" s="3" t="s">
        <v>31</v>
      </c>
      <c r="E1689" s="11" t="s">
        <v>3318</v>
      </c>
      <c r="F1689" s="3" t="s">
        <v>56</v>
      </c>
      <c r="G1689" s="3" t="s">
        <v>1676</v>
      </c>
      <c r="H1689" s="3" t="s">
        <v>91</v>
      </c>
      <c r="I1689" s="3" t="s">
        <v>45</v>
      </c>
      <c r="J1689" s="3" t="s">
        <v>34</v>
      </c>
      <c r="K1689" s="3" t="s">
        <v>95</v>
      </c>
      <c r="L1689" s="3" t="s">
        <v>1926</v>
      </c>
      <c r="M1689" s="4">
        <v>78600</v>
      </c>
      <c r="N1689" s="4">
        <v>78.599999999999994</v>
      </c>
      <c r="O1689" s="4">
        <v>361000</v>
      </c>
      <c r="P1689" t="str">
        <f>IF(ISNUMBER(SEARCH("IMAZETAPYR",L1689)),"Imazetapyr",IF(ISNUMBER(SEARCH("VITAVAX",L1689)),"Carboxin",IF(ISNUMBER(SEARCH("CARBOXIN",L1689)),"Carboxin",IF(ISNUMBER(SEARCH("CONDAX",L1689)),"Imazetapyr",IF(ISNUMBER(SEARCH("CLETHODIM",L1689)),"Clethodim",IF(ISNUMBER(SEARCH("JACARE",L1689)),"2,4-D Acid",IF(ISNUMBER(SEARCH("LEOPARD",L1689)),"Picloram",IF(ISNUMBER(SEARCH("ZOXYSTROBIN",L1689)),"Azoxystrobin",IF(ISNUMBER(SEARCH("MANCOZEB",L1689)),"Mancozeb",IF(ISNUMBER(SEARCH("AZOXYS",L1689)),"Azoxystrobin",IF(ISNUMBER(SEARCH("FIPRON",L1689)),"Fipronil",IF(ISNUMBER(SEARCH("ACEF",L1689)),"Acephate",IF(ISNUMBER(SEARCH("ACETAMIPRID",L1689)),"Acetamiprid",IF(ISNUMBER(SEARCH("ALUMINIUM PHOSPHIDE",L1689)),"Aluminium Phosphide",IF(ISNUMBER(SEARCH("RANMAN",L1689)),"Cyazofamid",IF(ISNUMBER(SEARCH("BIFENTRINA",L1689)),"Bifenthrin","FIX IT!"))))))))))))))))</f>
        <v>Mancozeb</v>
      </c>
      <c r="Q1689" t="s">
        <v>3231</v>
      </c>
      <c r="R1689" t="s">
        <v>3242</v>
      </c>
      <c r="S1689">
        <f t="shared" si="96"/>
        <v>4.5928753180661577</v>
      </c>
      <c r="T1689" t="s">
        <v>3203</v>
      </c>
      <c r="U1689" t="s">
        <v>3246</v>
      </c>
      <c r="V1689" t="s">
        <v>3198</v>
      </c>
    </row>
    <row r="1690" spans="1:22" ht="22" customHeight="1" x14ac:dyDescent="0.3">
      <c r="A1690" s="5">
        <v>43038</v>
      </c>
      <c r="B1690" s="16" t="str">
        <f t="shared" si="94"/>
        <v>October, 2017</v>
      </c>
      <c r="C1690" s="16" t="str">
        <f t="shared" si="95"/>
        <v>October, 2017´</v>
      </c>
      <c r="D1690" s="6" t="s">
        <v>31</v>
      </c>
      <c r="E1690" s="11" t="s">
        <v>3318</v>
      </c>
      <c r="F1690" s="6" t="s">
        <v>56</v>
      </c>
      <c r="G1690" s="6" t="s">
        <v>1676</v>
      </c>
      <c r="H1690" s="6" t="s">
        <v>91</v>
      </c>
      <c r="I1690" s="6" t="s">
        <v>45</v>
      </c>
      <c r="J1690" s="6" t="s">
        <v>34</v>
      </c>
      <c r="K1690" s="6" t="s">
        <v>95</v>
      </c>
      <c r="L1690" s="6" t="s">
        <v>1927</v>
      </c>
      <c r="M1690" s="7">
        <v>26200</v>
      </c>
      <c r="N1690" s="7">
        <v>26.2</v>
      </c>
      <c r="O1690" s="7">
        <v>120000</v>
      </c>
      <c r="P1690" t="str">
        <f>IF(ISNUMBER(SEARCH("IMAZETAPYR",L1690)),"Imazetapyr",IF(ISNUMBER(SEARCH("VITAVAX",L1690)),"Carboxin",IF(ISNUMBER(SEARCH("CARBOXIN",L1690)),"Carboxin",IF(ISNUMBER(SEARCH("CONDAX",L1690)),"Imazetapyr",IF(ISNUMBER(SEARCH("CLETHODIM",L1690)),"Clethodim",IF(ISNUMBER(SEARCH("JACARE",L1690)),"2,4-D Acid",IF(ISNUMBER(SEARCH("LEOPARD",L1690)),"Picloram",IF(ISNUMBER(SEARCH("ZOXYSTROBIN",L1690)),"Azoxystrobin",IF(ISNUMBER(SEARCH("MANCOZEB",L1690)),"Mancozeb",IF(ISNUMBER(SEARCH("AZOXYS",L1690)),"Azoxystrobin",IF(ISNUMBER(SEARCH("FIPRON",L1690)),"Fipronil",IF(ISNUMBER(SEARCH("ACEF",L1690)),"Acephate",IF(ISNUMBER(SEARCH("ACETAMIPRID",L1690)),"Acetamiprid",IF(ISNUMBER(SEARCH("ALUMINIUM PHOSPHIDE",L1690)),"Aluminium Phosphide",IF(ISNUMBER(SEARCH("RANMAN",L1690)),"Cyazofamid",IF(ISNUMBER(SEARCH("BIFENTRINA",L1690)),"Bifenthrin","FIX IT!"))))))))))))))))</f>
        <v>Mancozeb</v>
      </c>
      <c r="Q1690" t="s">
        <v>3231</v>
      </c>
      <c r="R1690" t="s">
        <v>3242</v>
      </c>
      <c r="S1690">
        <f t="shared" si="96"/>
        <v>4.5801526717557248</v>
      </c>
      <c r="T1690" t="s">
        <v>3207</v>
      </c>
      <c r="U1690" t="s">
        <v>3235</v>
      </c>
      <c r="V1690" t="s">
        <v>3216</v>
      </c>
    </row>
    <row r="1691" spans="1:22" ht="22" customHeight="1" x14ac:dyDescent="0.3">
      <c r="A1691" s="2">
        <v>43038</v>
      </c>
      <c r="B1691" s="16" t="str">
        <f t="shared" si="94"/>
        <v>October, 2017</v>
      </c>
      <c r="C1691" s="16" t="str">
        <f t="shared" si="95"/>
        <v>October, 2017´</v>
      </c>
      <c r="D1691" s="3" t="s">
        <v>31</v>
      </c>
      <c r="E1691" s="11" t="s">
        <v>3318</v>
      </c>
      <c r="F1691" s="3" t="s">
        <v>56</v>
      </c>
      <c r="G1691" s="3" t="s">
        <v>1676</v>
      </c>
      <c r="H1691" s="3" t="s">
        <v>91</v>
      </c>
      <c r="I1691" s="3" t="s">
        <v>45</v>
      </c>
      <c r="J1691" s="3" t="s">
        <v>34</v>
      </c>
      <c r="K1691" s="3" t="s">
        <v>95</v>
      </c>
      <c r="L1691" s="3" t="s">
        <v>1928</v>
      </c>
      <c r="M1691" s="4">
        <v>52400</v>
      </c>
      <c r="N1691" s="4">
        <v>52.4</v>
      </c>
      <c r="O1691" s="4">
        <v>240000</v>
      </c>
      <c r="P1691" t="str">
        <f>IF(ISNUMBER(SEARCH("IMAZETAPYR",L1691)),"Imazetapyr",IF(ISNUMBER(SEARCH("VITAVAX",L1691)),"Carboxin",IF(ISNUMBER(SEARCH("CARBOXIN",L1691)),"Carboxin",IF(ISNUMBER(SEARCH("CONDAX",L1691)),"Imazetapyr",IF(ISNUMBER(SEARCH("CLETHODIM",L1691)),"Clethodim",IF(ISNUMBER(SEARCH("JACARE",L1691)),"2,4-D Acid",IF(ISNUMBER(SEARCH("LEOPARD",L1691)),"Picloram",IF(ISNUMBER(SEARCH("ZOXYSTROBIN",L1691)),"Azoxystrobin",IF(ISNUMBER(SEARCH("MANCOZEB",L1691)),"Mancozeb",IF(ISNUMBER(SEARCH("AZOXYS",L1691)),"Azoxystrobin",IF(ISNUMBER(SEARCH("FIPRON",L1691)),"Fipronil",IF(ISNUMBER(SEARCH("ACEF",L1691)),"Acephate",IF(ISNUMBER(SEARCH("ACETAMIPRID",L1691)),"Acetamiprid",IF(ISNUMBER(SEARCH("ALUMINIUM PHOSPHIDE",L1691)),"Aluminium Phosphide",IF(ISNUMBER(SEARCH("RANMAN",L1691)),"Cyazofamid",IF(ISNUMBER(SEARCH("BIFENTRINA",L1691)),"Bifenthrin","FIX IT!"))))))))))))))))</f>
        <v>Mancozeb</v>
      </c>
      <c r="Q1691" t="s">
        <v>3231</v>
      </c>
      <c r="R1691" t="s">
        <v>3242</v>
      </c>
      <c r="S1691">
        <f t="shared" si="96"/>
        <v>4.5801526717557248</v>
      </c>
      <c r="T1691" t="s">
        <v>3203</v>
      </c>
      <c r="U1691" t="s">
        <v>3246</v>
      </c>
      <c r="V1691" t="s">
        <v>3198</v>
      </c>
    </row>
    <row r="1692" spans="1:22" ht="22" customHeight="1" x14ac:dyDescent="0.3">
      <c r="A1692" s="5">
        <v>43037</v>
      </c>
      <c r="B1692" s="16" t="str">
        <f t="shared" si="94"/>
        <v>October, 2017</v>
      </c>
      <c r="C1692" s="16" t="str">
        <f t="shared" si="95"/>
        <v>October, 2017´</v>
      </c>
      <c r="D1692" s="6" t="s">
        <v>31</v>
      </c>
      <c r="E1692" s="11" t="s">
        <v>3318</v>
      </c>
      <c r="F1692" s="6" t="s">
        <v>56</v>
      </c>
      <c r="G1692" s="6" t="s">
        <v>131</v>
      </c>
      <c r="H1692" s="6" t="s">
        <v>133</v>
      </c>
      <c r="I1692" s="6" t="s">
        <v>45</v>
      </c>
      <c r="J1692" s="6" t="s">
        <v>34</v>
      </c>
      <c r="K1692" s="6" t="s">
        <v>145</v>
      </c>
      <c r="L1692" s="6" t="s">
        <v>1929</v>
      </c>
      <c r="M1692" s="7">
        <v>43500</v>
      </c>
      <c r="N1692" s="7">
        <v>43.5</v>
      </c>
      <c r="O1692" s="7">
        <v>487000</v>
      </c>
      <c r="P1692" t="str">
        <f>IF(ISNUMBER(SEARCH("IMAZETAPYR",L1692)),"Imazetapyr",IF(ISNUMBER(SEARCH("VITAVAX",L1692)),"Carboxin",IF(ISNUMBER(SEARCH("CARBOXIN",L1692)),"Carboxin",IF(ISNUMBER(SEARCH("CONDAX",L1692)),"Imazetapyr",IF(ISNUMBER(SEARCH("CLETHODIM",L1692)),"Clethodim",IF(ISNUMBER(SEARCH("JACARE",L1692)),"2,4-D Acid",IF(ISNUMBER(SEARCH("LEOPARD",L1692)),"Picloram",IF(ISNUMBER(SEARCH("ZOXYSTROBIN",L1692)),"Azoxystrobin",IF(ISNUMBER(SEARCH("MANCOZEB",L1692)),"Mancozeb",IF(ISNUMBER(SEARCH("AZOXYS",L1692)),"Azoxystrobin",IF(ISNUMBER(SEARCH("FIPRON",L1692)),"Fipronil",IF(ISNUMBER(SEARCH("ACEF",L1692)),"Acephate",IF(ISNUMBER(SEARCH("ACETAMIPRID",L1692)),"Acetamiprid",IF(ISNUMBER(SEARCH("ALUMINIUM PHOSPHIDE",L1692)),"Aluminium Phosphide",IF(ISNUMBER(SEARCH("RANMAN",L1692)),"Cyazofamid",IF(ISNUMBER(SEARCH("BIFENTRINA",L1692)),"Bifenthrin","FIX IT!"))))))))))))))))</f>
        <v>Acetamiprid</v>
      </c>
      <c r="Q1692" t="s">
        <v>3234</v>
      </c>
      <c r="R1692" t="s">
        <v>3243</v>
      </c>
      <c r="S1692">
        <f t="shared" si="96"/>
        <v>11.195402298850574</v>
      </c>
      <c r="T1692" t="s">
        <v>3200</v>
      </c>
      <c r="U1692" t="s">
        <v>3234</v>
      </c>
      <c r="V1692" t="s">
        <v>3225</v>
      </c>
    </row>
    <row r="1693" spans="1:22" ht="22" customHeight="1" x14ac:dyDescent="0.3">
      <c r="A1693" s="2">
        <v>43037</v>
      </c>
      <c r="B1693" s="16" t="str">
        <f t="shared" si="94"/>
        <v>October, 2017</v>
      </c>
      <c r="C1693" s="16" t="str">
        <f t="shared" si="95"/>
        <v>October, 2017´</v>
      </c>
      <c r="D1693" s="3" t="s">
        <v>107</v>
      </c>
      <c r="E1693" s="11" t="s">
        <v>3318</v>
      </c>
      <c r="F1693" s="3" t="s">
        <v>56</v>
      </c>
      <c r="G1693" s="3" t="s">
        <v>108</v>
      </c>
      <c r="H1693" s="3" t="s">
        <v>133</v>
      </c>
      <c r="I1693" s="3" t="s">
        <v>45</v>
      </c>
      <c r="J1693" s="3" t="s">
        <v>34</v>
      </c>
      <c r="K1693" s="3" t="s">
        <v>934</v>
      </c>
      <c r="L1693" s="3" t="s">
        <v>1930</v>
      </c>
      <c r="M1693" s="4">
        <v>20840</v>
      </c>
      <c r="N1693" s="4">
        <v>20.84</v>
      </c>
      <c r="O1693" s="4">
        <v>185000</v>
      </c>
      <c r="P1693" t="s">
        <v>3214</v>
      </c>
      <c r="Q1693" t="s">
        <v>3288</v>
      </c>
      <c r="R1693" t="s">
        <v>3198</v>
      </c>
      <c r="S1693">
        <f t="shared" si="96"/>
        <v>8.8771593090211134</v>
      </c>
      <c r="T1693" t="s">
        <v>3203</v>
      </c>
      <c r="U1693" t="s">
        <v>3246</v>
      </c>
      <c r="V1693" t="s">
        <v>3198</v>
      </c>
    </row>
    <row r="1694" spans="1:22" ht="22" customHeight="1" x14ac:dyDescent="0.3">
      <c r="A1694" s="5">
        <v>43037</v>
      </c>
      <c r="B1694" s="16" t="str">
        <f t="shared" si="94"/>
        <v>October, 2017</v>
      </c>
      <c r="C1694" s="16" t="str">
        <f t="shared" si="95"/>
        <v>October, 2017´</v>
      </c>
      <c r="D1694" s="6" t="s">
        <v>31</v>
      </c>
      <c r="E1694" s="11" t="s">
        <v>3318</v>
      </c>
      <c r="F1694" s="6" t="s">
        <v>56</v>
      </c>
      <c r="G1694" s="6" t="s">
        <v>579</v>
      </c>
      <c r="H1694" s="6" t="s">
        <v>968</v>
      </c>
      <c r="I1694" s="6" t="s">
        <v>45</v>
      </c>
      <c r="J1694" s="6" t="s">
        <v>34</v>
      </c>
      <c r="K1694" s="6" t="s">
        <v>145</v>
      </c>
      <c r="L1694" s="6" t="s">
        <v>1931</v>
      </c>
      <c r="M1694" s="7">
        <v>16070</v>
      </c>
      <c r="N1694" s="7">
        <v>16.07</v>
      </c>
      <c r="O1694" s="7">
        <v>180000</v>
      </c>
      <c r="P1694" t="str">
        <f>IF(ISNUMBER(SEARCH("IMAZETAPYR",L1694)),"Imazetapyr",IF(ISNUMBER(SEARCH("VITAVAX",L1694)),"Carboxin",IF(ISNUMBER(SEARCH("CARBOXIN",L1694)),"Carboxin",IF(ISNUMBER(SEARCH("CONDAX",L1694)),"Imazetapyr",IF(ISNUMBER(SEARCH("CLETHODIM",L1694)),"Clethodim",IF(ISNUMBER(SEARCH("JACARE",L1694)),"2,4-D Acid",IF(ISNUMBER(SEARCH("LEOPARD",L1694)),"Picloram",IF(ISNUMBER(SEARCH("ZOXYSTROBIN",L1694)),"Azoxystrobin",IF(ISNUMBER(SEARCH("MANCOZEB",L1694)),"Mancozeb",IF(ISNUMBER(SEARCH("AZOXYS",L1694)),"Azoxystrobin",IF(ISNUMBER(SEARCH("FIPRON",L1694)),"Fipronil",IF(ISNUMBER(SEARCH("ACEF",L1694)),"Acephate",IF(ISNUMBER(SEARCH("ACETAMIPRID",L1694)),"Acetamiprid",IF(ISNUMBER(SEARCH("ALUMINIUM PHOSPHIDE",L1694)),"Aluminium Phosphide",IF(ISNUMBER(SEARCH("RANMAN",L1694)),"Cyazofamid",IF(ISNUMBER(SEARCH("BIFENTRINA",L1694)),"Bifenthrin","FIX IT!"))))))))))))))))</f>
        <v>Acetamiprid</v>
      </c>
      <c r="Q1694" t="s">
        <v>3234</v>
      </c>
      <c r="R1694" t="s">
        <v>3243</v>
      </c>
      <c r="S1694">
        <f t="shared" si="96"/>
        <v>11.200995644057249</v>
      </c>
      <c r="T1694" t="s">
        <v>3209</v>
      </c>
      <c r="U1694" t="s">
        <v>3215</v>
      </c>
      <c r="V1694" t="s">
        <v>3198</v>
      </c>
    </row>
    <row r="1695" spans="1:22" ht="22" customHeight="1" x14ac:dyDescent="0.3">
      <c r="A1695" s="2">
        <v>43037</v>
      </c>
      <c r="B1695" s="16" t="str">
        <f t="shared" si="94"/>
        <v>October, 2017</v>
      </c>
      <c r="C1695" s="16" t="str">
        <f t="shared" si="95"/>
        <v>October, 2017´</v>
      </c>
      <c r="D1695" s="3" t="s">
        <v>107</v>
      </c>
      <c r="E1695" s="11" t="s">
        <v>3318</v>
      </c>
      <c r="F1695" s="3" t="s">
        <v>56</v>
      </c>
      <c r="G1695" s="3" t="s">
        <v>108</v>
      </c>
      <c r="H1695" s="3" t="s">
        <v>133</v>
      </c>
      <c r="I1695" s="3" t="s">
        <v>45</v>
      </c>
      <c r="J1695" s="3" t="s">
        <v>34</v>
      </c>
      <c r="K1695" s="3" t="s">
        <v>187</v>
      </c>
      <c r="L1695" s="3" t="s">
        <v>1932</v>
      </c>
      <c r="M1695" s="4">
        <v>20280</v>
      </c>
      <c r="N1695" s="4">
        <v>20.28</v>
      </c>
      <c r="O1695" s="4">
        <v>180000</v>
      </c>
      <c r="P1695" t="str">
        <f>IF(ISNUMBER(SEARCH("BIORISK",L1695)),"Fertilizer",IF(ISNUMBER(SEARCH("DIFLUBENZURON",L1695)),"Diflubenzuron",IF(ISNUMBER(SEARCH("K-TIONIC",L1695)),"Fulvic Acids Fertilizers",IF(ISNUMBER(SEARCH("INICIATE",L1695)),"Fipronil",IF(ISNUMBER(SEARCH("FIPRONIL",L1695)),"Fipronil",IF(ISNUMBER(SEARCH("STAGE",L1695)),"Clomazone",IF(ISNUMBER(SEARCH("CLOMAZONE",L1695)),"Clomazone",IF(ISNUMBER(SEARCH("UNIMARK",L1695)),"Metribuzin",IF(ISNUMBER(SEARCH("RIBUZIN",L1695)),"Metribuzin",IF(ISNUMBER(SEARCH("UNITOP",L1695)),"Not Identified","FIX IT!"))))))))))</f>
        <v>Clomazone</v>
      </c>
      <c r="Q1695" t="s">
        <v>3246</v>
      </c>
      <c r="R1695" t="s">
        <v>3198</v>
      </c>
      <c r="S1695">
        <f t="shared" si="96"/>
        <v>8.8757396449704142</v>
      </c>
      <c r="T1695" t="s">
        <v>3206</v>
      </c>
      <c r="U1695" t="s">
        <v>3231</v>
      </c>
      <c r="V1695" t="s">
        <v>3242</v>
      </c>
    </row>
    <row r="1696" spans="1:22" ht="22" customHeight="1" x14ac:dyDescent="0.3">
      <c r="A1696" s="5">
        <v>43036</v>
      </c>
      <c r="B1696" s="16" t="str">
        <f t="shared" si="94"/>
        <v>October, 2017</v>
      </c>
      <c r="C1696" s="16" t="str">
        <f t="shared" si="95"/>
        <v>October, 2017´</v>
      </c>
      <c r="D1696" s="6" t="s">
        <v>31</v>
      </c>
      <c r="E1696" s="11" t="s">
        <v>3318</v>
      </c>
      <c r="F1696" s="6" t="s">
        <v>56</v>
      </c>
      <c r="G1696" s="6" t="s">
        <v>1382</v>
      </c>
      <c r="H1696" s="6" t="s">
        <v>122</v>
      </c>
      <c r="I1696" s="6" t="s">
        <v>45</v>
      </c>
      <c r="J1696" s="6" t="s">
        <v>34</v>
      </c>
      <c r="K1696" s="6" t="s">
        <v>187</v>
      </c>
      <c r="L1696" s="6" t="s">
        <v>1933</v>
      </c>
      <c r="M1696" s="7">
        <v>7488</v>
      </c>
      <c r="N1696" s="7">
        <v>7.49</v>
      </c>
      <c r="O1696" s="7">
        <v>38400</v>
      </c>
      <c r="P1696" t="s">
        <v>3211</v>
      </c>
      <c r="Q1696" t="s">
        <v>3270</v>
      </c>
      <c r="R1696" t="s">
        <v>3198</v>
      </c>
      <c r="S1696">
        <f t="shared" si="96"/>
        <v>5.1282051282051286</v>
      </c>
      <c r="T1696" t="s">
        <v>3209</v>
      </c>
      <c r="U1696" t="s">
        <v>3215</v>
      </c>
      <c r="V1696" t="s">
        <v>3198</v>
      </c>
    </row>
    <row r="1697" spans="1:22" ht="22" customHeight="1" x14ac:dyDescent="0.3">
      <c r="A1697" s="2">
        <v>43036</v>
      </c>
      <c r="B1697" s="16" t="str">
        <f t="shared" si="94"/>
        <v>October, 2017</v>
      </c>
      <c r="C1697" s="16" t="str">
        <f t="shared" si="95"/>
        <v>October, 2017´</v>
      </c>
      <c r="D1697" s="3" t="s">
        <v>31</v>
      </c>
      <c r="E1697" s="11" t="s">
        <v>3318</v>
      </c>
      <c r="F1697" s="3" t="s">
        <v>56</v>
      </c>
      <c r="G1697" s="3" t="s">
        <v>1492</v>
      </c>
      <c r="H1697" s="3" t="s">
        <v>122</v>
      </c>
      <c r="I1697" s="3" t="s">
        <v>45</v>
      </c>
      <c r="J1697" s="3" t="s">
        <v>34</v>
      </c>
      <c r="K1697" s="3" t="s">
        <v>143</v>
      </c>
      <c r="L1697" s="3" t="s">
        <v>1934</v>
      </c>
      <c r="M1697" s="4">
        <v>42400</v>
      </c>
      <c r="N1697" s="4">
        <v>42.4</v>
      </c>
      <c r="O1697" s="4">
        <v>214000</v>
      </c>
      <c r="P1697" t="str">
        <f>IF(ISNUMBER(SEARCH("BROWSER",L1697)),"Picloran",IF(ISNUMBER(SEARCH("NAVIGATOR",L1697)),"Picloran",IF(ISNUMBER(SEARCH("BIOZYME",L1697)),"Mineral Fertilizer",IF(ISNUMBER(SEARCH("K-FOL",L1697)),"Calcium Citrate",IF(ISNUMBER(SEARCH("FOLTRON",L1697)),"NPK Fertilizer",IF(ISNUMBER(SEARCH("CYHALOTHRI",L1697)),"Cyhalothrin",IF(ISNUMBER(SEARCH("ACEFATO",L1697)),"Acephate",IF(ISNUMBER(SEARCH("ACEPHATE",L1697)),"Acephate",IF(ISNUMBER(SEARCH("MICROTHIOL",L1697)),"Sulfur",IF(ISNUMBER(SEARCH("PROPICONAZOLE",L1697)),"Propiconazole",IF(ISNUMBER(SEARCH("METHOMYL",L1697)),"Methomyl",IF(ISNUMBER(SEARCH("IMIDACLOPRID",L1697)),"Imidacloprid",IF(ISNUMBER(SEARCH("ZONIC",L1697)),"Amicarbazone",IF(ISNUMBER(SEARCH("CRESCENDO",L1697)),"Triclopyr-Butyric",IF(ISNUMBER(SEARCH("IMAZETHAPYR",L1697)),"Imazethapyr",IF(ISNUMBER(SEARCH("TRICLOPYR",L1697)),"Triclopyr",IF(ISNUMBER(SEARCH("ISOPROPYLAMINE",L1697)),"Isopropylamine",IF(ISNUMBER(SEARCH("ABAMECTIM",L1697)),"Abamectin",IF(ISNUMBER(SEARCH("SPERTO",L1697)),"Bifenthrin","FIX IT!")))))))))))))))))))</f>
        <v>Methomyl</v>
      </c>
      <c r="Q1697" t="s">
        <v>3215</v>
      </c>
      <c r="R1697" t="s">
        <v>3243</v>
      </c>
      <c r="S1697">
        <f t="shared" si="96"/>
        <v>5.0471698113207548</v>
      </c>
      <c r="T1697" t="s">
        <v>3206</v>
      </c>
      <c r="U1697" t="s">
        <v>3231</v>
      </c>
      <c r="V1697" t="s">
        <v>3242</v>
      </c>
    </row>
    <row r="1698" spans="1:22" ht="22" customHeight="1" x14ac:dyDescent="0.3">
      <c r="A1698" s="5">
        <v>43035</v>
      </c>
      <c r="B1698" s="16" t="str">
        <f t="shared" si="94"/>
        <v>October, 2017</v>
      </c>
      <c r="C1698" s="16" t="str">
        <f t="shared" si="95"/>
        <v>October, 2017´</v>
      </c>
      <c r="D1698" s="6" t="s">
        <v>31</v>
      </c>
      <c r="E1698" s="11" t="s">
        <v>3318</v>
      </c>
      <c r="F1698" s="6" t="s">
        <v>56</v>
      </c>
      <c r="G1698" s="6" t="s">
        <v>1805</v>
      </c>
      <c r="H1698" s="6" t="s">
        <v>82</v>
      </c>
      <c r="I1698" s="6" t="s">
        <v>45</v>
      </c>
      <c r="J1698" s="6" t="s">
        <v>34</v>
      </c>
      <c r="K1698" s="6" t="s">
        <v>84</v>
      </c>
      <c r="L1698" s="6" t="s">
        <v>1935</v>
      </c>
      <c r="M1698" s="7">
        <v>86501</v>
      </c>
      <c r="N1698" s="7">
        <v>86.5</v>
      </c>
      <c r="O1698" s="7">
        <v>292000</v>
      </c>
      <c r="P1698" t="str">
        <f>IF(ISNUMBER(SEARCH("BROWSER",L1698)),"Picloran",IF(ISNUMBER(SEARCH("NAVIGATOR",L1698)),"Picloran",IF(ISNUMBER(SEARCH("BIOZYME",L1698)),"Mineral Fertilizer",IF(ISNUMBER(SEARCH("K-FOL",L1698)),"Calcium Citrate",IF(ISNUMBER(SEARCH("FOLTRON",L1698)),"NPK Fertilizer",IF(ISNUMBER(SEARCH("CYHALOTHRI",L1698)),"Cyhalothrin",IF(ISNUMBER(SEARCH("ACEFATO",L1698)),"Acephate",IF(ISNUMBER(SEARCH("ACEPHATE",L1698)),"Acephate",IF(ISNUMBER(SEARCH("MICROTHIOL",L1698)),"Sulfur",IF(ISNUMBER(SEARCH("PROPICONAZOLE",L1698)),"Propiconazole",IF(ISNUMBER(SEARCH("METHOMYL",L1698)),"Methomyl",IF(ISNUMBER(SEARCH("IMIDACLOPRID",L1698)),"Imidacloprid",IF(ISNUMBER(SEARCH("ZONIC",L1698)),"Amicarbazone",IF(ISNUMBER(SEARCH("CRESCENDO",L1698)),"Triclopyr-Butyric",IF(ISNUMBER(SEARCH("IMAZETHAPYR",L1698)),"Imazethapyr",IF(ISNUMBER(SEARCH("TRICLOPYR",L1698)),"Triclopyr",IF(ISNUMBER(SEARCH("ISOPROPYLAMINE",L1698)),"Isopropylamine",IF(ISNUMBER(SEARCH("ABAMECTIM",L1698)),"Abamectin",IF(ISNUMBER(SEARCH("SPERTO",L1698)),"Bifenthrin","FIX IT!")))))))))))))))))))</f>
        <v>Isopropylamine</v>
      </c>
      <c r="Q1698" t="s">
        <v>3269</v>
      </c>
      <c r="R1698" t="s">
        <v>3216</v>
      </c>
      <c r="S1698">
        <f t="shared" si="96"/>
        <v>3.3756835181096174</v>
      </c>
      <c r="T1698" t="s">
        <v>3273</v>
      </c>
      <c r="U1698" t="s">
        <v>3274</v>
      </c>
      <c r="V1698" t="s">
        <v>3275</v>
      </c>
    </row>
    <row r="1699" spans="1:22" ht="22" customHeight="1" x14ac:dyDescent="0.3">
      <c r="A1699" s="2">
        <v>43033</v>
      </c>
      <c r="B1699" s="16" t="str">
        <f t="shared" si="94"/>
        <v>October, 2017</v>
      </c>
      <c r="C1699" s="16" t="str">
        <f t="shared" si="95"/>
        <v>October, 2017´</v>
      </c>
      <c r="D1699" s="3" t="s">
        <v>31</v>
      </c>
      <c r="E1699" s="11" t="s">
        <v>3318</v>
      </c>
      <c r="F1699" s="3" t="s">
        <v>56</v>
      </c>
      <c r="G1699" s="3" t="s">
        <v>656</v>
      </c>
      <c r="H1699" s="3" t="s">
        <v>133</v>
      </c>
      <c r="I1699" s="3" t="s">
        <v>45</v>
      </c>
      <c r="J1699" s="3" t="s">
        <v>34</v>
      </c>
      <c r="K1699" s="3" t="s">
        <v>163</v>
      </c>
      <c r="L1699" s="3" t="s">
        <v>1936</v>
      </c>
      <c r="M1699" s="4">
        <v>54720</v>
      </c>
      <c r="N1699" s="4">
        <v>54.72</v>
      </c>
      <c r="O1699" s="4">
        <v>3685000</v>
      </c>
      <c r="P1699" t="str">
        <f>IF(ISNUMBER(SEARCH("NICROSULFURON",L1699)),"Nicosulfuron",IF(ISNUMBER(SEARCH("BUTYROLACTONE",L1699)),"Butyrolactone",IF(ISNUMBER(SEARCH("MEQUIPAT",L1699)),"Mequipat Chloride",IF(ISNUMBER(SEARCH("ENTRINA",L1699)),"Bifenthrin",IF(ISNUMBER(SEARCH("ACETAMI",L1699)),"Acetamiprid",IF(ISNUMBER(SEARCH("THIODICARB",L1699)),"Thiodicarb",IF(ISNUMBER(SEARCH("2 4 D",L1699)),"2,4-D Acid",IF(ISNUMBER(SEARCH("CIPERMETRINA",L1699)),"Cypermethrin",IF(ISNUMBER(SEARCH("SULFENTRAZONE",L1699)),"Sulfenthrazone",IF(ISNUMBER(SEARCH("AKITO",L1699)),"Cypermethrin",IF(ISNUMBER(SEARCH("EMINENT",L1699)),"Tetraconazole","FIX IT!")))))))))))</f>
        <v>Butyrolactone</v>
      </c>
      <c r="Q1699" t="s">
        <v>3215</v>
      </c>
      <c r="R1699" t="s">
        <v>3216</v>
      </c>
      <c r="S1699">
        <f t="shared" si="96"/>
        <v>67.342836257309941</v>
      </c>
      <c r="T1699" t="s">
        <v>3203</v>
      </c>
      <c r="U1699" t="s">
        <v>3246</v>
      </c>
      <c r="V1699" t="s">
        <v>3198</v>
      </c>
    </row>
    <row r="1700" spans="1:22" ht="22" customHeight="1" x14ac:dyDescent="0.3">
      <c r="A1700" s="5">
        <v>43033</v>
      </c>
      <c r="B1700" s="16" t="str">
        <f t="shared" si="94"/>
        <v>October, 2017</v>
      </c>
      <c r="C1700" s="16" t="str">
        <f t="shared" si="95"/>
        <v>October, 2017´</v>
      </c>
      <c r="D1700" s="6" t="s">
        <v>31</v>
      </c>
      <c r="E1700" s="11" t="s">
        <v>3318</v>
      </c>
      <c r="F1700" s="6" t="s">
        <v>56</v>
      </c>
      <c r="G1700" s="6" t="s">
        <v>579</v>
      </c>
      <c r="H1700" s="6" t="s">
        <v>968</v>
      </c>
      <c r="I1700" s="6" t="s">
        <v>45</v>
      </c>
      <c r="J1700" s="6" t="s">
        <v>34</v>
      </c>
      <c r="K1700" s="6" t="s">
        <v>145</v>
      </c>
      <c r="L1700" s="6" t="s">
        <v>1937</v>
      </c>
      <c r="M1700" s="7">
        <v>13356</v>
      </c>
      <c r="N1700" s="7">
        <v>13.36</v>
      </c>
      <c r="O1700" s="7">
        <v>150000</v>
      </c>
      <c r="P1700" t="str">
        <f>IF(ISNUMBER(SEARCH("BROWSER",L1700)),"Picloran",IF(ISNUMBER(SEARCH("NAVIGATOR",L1700)),"Picloran",IF(ISNUMBER(SEARCH("BIOZYME",L1700)),"Mineral Fertilizer",IF(ISNUMBER(SEARCH("K-FOL",L1700)),"Calcium Citrate",IF(ISNUMBER(SEARCH("FOLTRON",L1700)),"NPK Fertilizer",IF(ISNUMBER(SEARCH("CYHALOTHRI",L1700)),"Cyhalothrin",IF(ISNUMBER(SEARCH("ACEFATO",L1700)),"Acephate",IF(ISNUMBER(SEARCH("ACEPHATE",L1700)),"Acephate",IF(ISNUMBER(SEARCH("MICROTHIOL",L1700)),"Sulfur",IF(ISNUMBER(SEARCH("PROPICONAZOLE",L1700)),"Propiconazole",IF(ISNUMBER(SEARCH("METHOMYL",L1700)),"Methomyl",IF(ISNUMBER(SEARCH("IMIDACLOPRID",L1700)),"Imidacloprid",IF(ISNUMBER(SEARCH("ZONIC",L1700)),"Amicarbazone",IF(ISNUMBER(SEARCH("CRESCENDO",L1700)),"Triclopyr-Butyric",IF(ISNUMBER(SEARCH("IMAZETHAPYR",L1700)),"Imazethapyr",IF(ISNUMBER(SEARCH("TRICLOPYR",L1700)),"Triclopyr",IF(ISNUMBER(SEARCH("ISOPROPYLAMINE",L1700)),"Isopropylamine",IF(ISNUMBER(SEARCH("ABAMECTIM",L1700)),"Abamectin",IF(ISNUMBER(SEARCH("SPERTO",L1700)),"Bifenthrin","FIX IT!")))))))))))))))))))</f>
        <v>Cyhalothrin</v>
      </c>
      <c r="Q1700" t="s">
        <v>3248</v>
      </c>
      <c r="R1700" t="s">
        <v>3237</v>
      </c>
      <c r="S1700">
        <f t="shared" si="96"/>
        <v>11.230907457322552</v>
      </c>
      <c r="T1700" t="s">
        <v>3200</v>
      </c>
      <c r="U1700" t="s">
        <v>3234</v>
      </c>
      <c r="V1700" t="s">
        <v>3225</v>
      </c>
    </row>
    <row r="1701" spans="1:22" ht="22" customHeight="1" x14ac:dyDescent="0.3">
      <c r="A1701" s="2">
        <v>43033</v>
      </c>
      <c r="B1701" s="16" t="str">
        <f t="shared" si="94"/>
        <v>October, 2017</v>
      </c>
      <c r="C1701" s="16" t="str">
        <f t="shared" si="95"/>
        <v>October, 2017´</v>
      </c>
      <c r="D1701" s="3" t="s">
        <v>31</v>
      </c>
      <c r="E1701" s="11" t="s">
        <v>3318</v>
      </c>
      <c r="F1701" s="3" t="s">
        <v>56</v>
      </c>
      <c r="G1701" s="3" t="s">
        <v>131</v>
      </c>
      <c r="H1701" s="3" t="s">
        <v>133</v>
      </c>
      <c r="I1701" s="3" t="s">
        <v>45</v>
      </c>
      <c r="J1701" s="3" t="s">
        <v>34</v>
      </c>
      <c r="K1701" s="3" t="s">
        <v>145</v>
      </c>
      <c r="L1701" s="3" t="s">
        <v>1938</v>
      </c>
      <c r="M1701" s="4">
        <v>17400</v>
      </c>
      <c r="N1701" s="4">
        <v>17.399999999999999</v>
      </c>
      <c r="O1701" s="4">
        <v>195000</v>
      </c>
      <c r="P1701" t="str">
        <f>IF(ISNUMBER(SEARCH("IMAZETAPYR",L1701)),"Imazetapyr",IF(ISNUMBER(SEARCH("VITAVAX",L1701)),"Carboxin",IF(ISNUMBER(SEARCH("CARBOXIN",L1701)),"Carboxin",IF(ISNUMBER(SEARCH("CONDAX",L1701)),"Imazetapyr",IF(ISNUMBER(SEARCH("CLETHODIM",L1701)),"Clethodim",IF(ISNUMBER(SEARCH("JACARE",L1701)),"2,4-D Acid",IF(ISNUMBER(SEARCH("LEOPARD",L1701)),"Picloram",IF(ISNUMBER(SEARCH("ZOXYSTROBIN",L1701)),"Azoxystrobin",IF(ISNUMBER(SEARCH("MANCOZEB",L1701)),"Mancozeb",IF(ISNUMBER(SEARCH("AZOXYS",L1701)),"Azoxystrobin",IF(ISNUMBER(SEARCH("FIPRON",L1701)),"Fipronil",IF(ISNUMBER(SEARCH("ACEF",L1701)),"Acephate",IF(ISNUMBER(SEARCH("ACETAMIPRID",L1701)),"Acetamiprid",IF(ISNUMBER(SEARCH("ALUMINIUM PHOSPHIDE",L1701)),"Aluminium Phosphide",IF(ISNUMBER(SEARCH("RANMAN",L1701)),"Cyazofamid",IF(ISNUMBER(SEARCH("BIFENTRINA",L1701)),"Bifenthrin","FIX IT!"))))))))))))))))</f>
        <v>Acetamiprid</v>
      </c>
      <c r="Q1701" t="s">
        <v>3234</v>
      </c>
      <c r="R1701" t="s">
        <v>3243</v>
      </c>
      <c r="S1701">
        <f t="shared" si="96"/>
        <v>11.206896551724139</v>
      </c>
      <c r="T1701" t="s">
        <v>3205</v>
      </c>
      <c r="U1701" t="s">
        <v>3238</v>
      </c>
      <c r="V1701" t="s">
        <v>3225</v>
      </c>
    </row>
    <row r="1702" spans="1:22" ht="22" customHeight="1" x14ac:dyDescent="0.3">
      <c r="A1702" s="5">
        <v>43033</v>
      </c>
      <c r="B1702" s="16" t="str">
        <f t="shared" si="94"/>
        <v>October, 2017</v>
      </c>
      <c r="C1702" s="16" t="str">
        <f t="shared" si="95"/>
        <v>October, 2017´</v>
      </c>
      <c r="D1702" s="6" t="s">
        <v>31</v>
      </c>
      <c r="E1702" s="11" t="s">
        <v>3318</v>
      </c>
      <c r="F1702" s="6" t="s">
        <v>56</v>
      </c>
      <c r="G1702" s="6" t="s">
        <v>579</v>
      </c>
      <c r="H1702" s="6" t="s">
        <v>968</v>
      </c>
      <c r="I1702" s="6" t="s">
        <v>45</v>
      </c>
      <c r="J1702" s="6" t="s">
        <v>34</v>
      </c>
      <c r="K1702" s="6" t="s">
        <v>145</v>
      </c>
      <c r="L1702" s="6" t="s">
        <v>1944</v>
      </c>
      <c r="M1702" s="7">
        <v>24105</v>
      </c>
      <c r="N1702" s="7">
        <v>24.1</v>
      </c>
      <c r="O1702" s="7">
        <v>270000</v>
      </c>
      <c r="P1702" t="str">
        <f>IF(ISNUMBER(SEARCH("IMAZETAPYR",L1702)),"Imazetapyr",IF(ISNUMBER(SEARCH("VITAVAX",L1702)),"Carboxin",IF(ISNUMBER(SEARCH("CARBOXIN",L1702)),"Carboxin",IF(ISNUMBER(SEARCH("CONDAX",L1702)),"Imazetapyr",IF(ISNUMBER(SEARCH("CLETHODIM",L1702)),"Clethodim",IF(ISNUMBER(SEARCH("JACARE",L1702)),"2,4-D Acid",IF(ISNUMBER(SEARCH("LEOPARD",L1702)),"Picloram",IF(ISNUMBER(SEARCH("ZOXYSTROBIN",L1702)),"Azoxystrobin",IF(ISNUMBER(SEARCH("MANCOZEB",L1702)),"Mancozeb",IF(ISNUMBER(SEARCH("AZOXYS",L1702)),"Azoxystrobin",IF(ISNUMBER(SEARCH("FIPRON",L1702)),"Fipronil",IF(ISNUMBER(SEARCH("ACEF",L1702)),"Acephate",IF(ISNUMBER(SEARCH("ACETAMIPRID",L1702)),"Acetamiprid",IF(ISNUMBER(SEARCH("ALUMINIUM PHOSPHIDE",L1702)),"Aluminium Phosphide",IF(ISNUMBER(SEARCH("RANMAN",L1702)),"Cyazofamid",IF(ISNUMBER(SEARCH("BIFENTRINA",L1702)),"Bifenthrin","FIX IT!"))))))))))))))))</f>
        <v>Acetamiprid</v>
      </c>
      <c r="Q1702" t="s">
        <v>3234</v>
      </c>
      <c r="R1702" t="s">
        <v>3243</v>
      </c>
      <c r="S1702">
        <f t="shared" si="96"/>
        <v>11.200995644057249</v>
      </c>
      <c r="T1702" t="s">
        <v>3200</v>
      </c>
      <c r="U1702" t="s">
        <v>3234</v>
      </c>
      <c r="V1702" t="s">
        <v>3225</v>
      </c>
    </row>
    <row r="1703" spans="1:22" ht="22" customHeight="1" x14ac:dyDescent="0.3">
      <c r="A1703" s="2">
        <v>43033</v>
      </c>
      <c r="B1703" s="16" t="str">
        <f t="shared" si="94"/>
        <v>October, 2017</v>
      </c>
      <c r="C1703" s="16" t="str">
        <f t="shared" si="95"/>
        <v>October, 2017´</v>
      </c>
      <c r="D1703" s="3" t="s">
        <v>206</v>
      </c>
      <c r="E1703" s="11" t="s">
        <v>3318</v>
      </c>
      <c r="F1703" s="3" t="s">
        <v>56</v>
      </c>
      <c r="G1703" s="3" t="s">
        <v>108</v>
      </c>
      <c r="H1703" s="3" t="s">
        <v>133</v>
      </c>
      <c r="I1703" s="3" t="s">
        <v>45</v>
      </c>
      <c r="J1703" s="3" t="s">
        <v>34</v>
      </c>
      <c r="K1703" s="3" t="s">
        <v>145</v>
      </c>
      <c r="L1703" s="3" t="s">
        <v>1945</v>
      </c>
      <c r="M1703" s="4">
        <v>19480</v>
      </c>
      <c r="N1703" s="4">
        <v>19.48</v>
      </c>
      <c r="O1703" s="4">
        <v>218000</v>
      </c>
      <c r="P1703" t="str">
        <f>IF(ISNUMBER(SEARCH("BROWSER",L1703)),"Picloran",IF(ISNUMBER(SEARCH("NAVIGATOR",L1703)),"Picloran",IF(ISNUMBER(SEARCH("BIOZYME",L1703)),"Mineral Fertilizer",IF(ISNUMBER(SEARCH("K-FOL",L1703)),"Calcium Citrate",IF(ISNUMBER(SEARCH("FOLTRON",L1703)),"NPK Fertilizer",IF(ISNUMBER(SEARCH("CYHALOTHRI",L1703)),"Cyhalothrin",IF(ISNUMBER(SEARCH("ACEFATO",L1703)),"Acephate",IF(ISNUMBER(SEARCH("ACEPHATE",L1703)),"Acephate",IF(ISNUMBER(SEARCH("MICROTHIOL",L1703)),"Sulfur",IF(ISNUMBER(SEARCH("PROPICONAZOLE",L1703)),"Propiconazole",IF(ISNUMBER(SEARCH("METHOMYL",L1703)),"Methomyl",IF(ISNUMBER(SEARCH("IMIDACLOPRID",L1703)),"Imidacloprid",IF(ISNUMBER(SEARCH("ZONIC",L1703)),"Amicarbazone",IF(ISNUMBER(SEARCH("CRESCENDO",L1703)),"Triclopyr-Butyric",IF(ISNUMBER(SEARCH("IMAZETHAPYR",L1703)),"Imazethapyr",IF(ISNUMBER(SEARCH("TRICLOPYR",L1703)),"Triclopyr",IF(ISNUMBER(SEARCH("ISOPROPYLAMINE",L1703)),"Isopropylamine",IF(ISNUMBER(SEARCH("ABAMECTIM",L1703)),"Abamectin",IF(ISNUMBER(SEARCH("SPERTO",L1703)),"Bifenthrin","FIX IT!")))))))))))))))))))</f>
        <v>Bifenthrin</v>
      </c>
      <c r="Q1703" t="s">
        <v>3238</v>
      </c>
      <c r="R1703" t="s">
        <v>3243</v>
      </c>
      <c r="S1703">
        <f t="shared" si="96"/>
        <v>11.190965092402465</v>
      </c>
      <c r="T1703" t="s">
        <v>3206</v>
      </c>
      <c r="U1703" t="s">
        <v>3231</v>
      </c>
      <c r="V1703" t="s">
        <v>3242</v>
      </c>
    </row>
    <row r="1704" spans="1:22" ht="22" customHeight="1" x14ac:dyDescent="0.3">
      <c r="A1704" s="5">
        <v>43030</v>
      </c>
      <c r="B1704" s="16" t="str">
        <f t="shared" si="94"/>
        <v>October, 2017</v>
      </c>
      <c r="C1704" s="16" t="str">
        <f t="shared" si="95"/>
        <v>October, 2017´</v>
      </c>
      <c r="D1704" s="6" t="s">
        <v>31</v>
      </c>
      <c r="E1704" s="11" t="s">
        <v>3318</v>
      </c>
      <c r="F1704" s="6" t="s">
        <v>56</v>
      </c>
      <c r="G1704" s="6" t="s">
        <v>1676</v>
      </c>
      <c r="H1704" s="6" t="s">
        <v>91</v>
      </c>
      <c r="I1704" s="6" t="s">
        <v>45</v>
      </c>
      <c r="J1704" s="6" t="s">
        <v>34</v>
      </c>
      <c r="K1704" s="6" t="s">
        <v>95</v>
      </c>
      <c r="L1704" s="6" t="s">
        <v>1946</v>
      </c>
      <c r="M1704" s="7">
        <v>75600</v>
      </c>
      <c r="N1704" s="7">
        <v>75.599999999999994</v>
      </c>
      <c r="O1704" s="7">
        <v>347000</v>
      </c>
      <c r="P1704" t="str">
        <f>IF(ISNUMBER(SEARCH("IMAZETAPYR",L1704)),"Imazetapyr",IF(ISNUMBER(SEARCH("VITAVAX",L1704)),"Carboxin",IF(ISNUMBER(SEARCH("CARBOXIN",L1704)),"Carboxin",IF(ISNUMBER(SEARCH("CONDAX",L1704)),"Imazetapyr",IF(ISNUMBER(SEARCH("CLETHODIM",L1704)),"Clethodim",IF(ISNUMBER(SEARCH("JACARE",L1704)),"2,4-D Acid",IF(ISNUMBER(SEARCH("LEOPARD",L1704)),"Picloram",IF(ISNUMBER(SEARCH("ZOXYSTROBIN",L1704)),"Azoxystrobin",IF(ISNUMBER(SEARCH("MANCOZEB",L1704)),"Mancozeb",IF(ISNUMBER(SEARCH("AZOXYS",L1704)),"Azoxystrobin",IF(ISNUMBER(SEARCH("FIPRON",L1704)),"Fipronil",IF(ISNUMBER(SEARCH("ACEF",L1704)),"Acephate",IF(ISNUMBER(SEARCH("ACETAMIPRID",L1704)),"Acetamiprid",IF(ISNUMBER(SEARCH("ALUMINIUM PHOSPHIDE",L1704)),"Aluminium Phosphide",IF(ISNUMBER(SEARCH("RANMAN",L1704)),"Cyazofamid",IF(ISNUMBER(SEARCH("BIFENTRINA",L1704)),"Bifenthrin","FIX IT!"))))))))))))))))</f>
        <v>Mancozeb</v>
      </c>
      <c r="Q1704" t="s">
        <v>3231</v>
      </c>
      <c r="R1704" t="s">
        <v>3242</v>
      </c>
      <c r="S1704">
        <f t="shared" si="96"/>
        <v>4.5899470899470902</v>
      </c>
      <c r="T1704" t="s">
        <v>3206</v>
      </c>
      <c r="U1704" t="s">
        <v>3231</v>
      </c>
      <c r="V1704" t="s">
        <v>3242</v>
      </c>
    </row>
    <row r="1705" spans="1:22" ht="22" customHeight="1" x14ac:dyDescent="0.3">
      <c r="A1705" s="2">
        <v>43030</v>
      </c>
      <c r="B1705" s="16" t="str">
        <f t="shared" si="94"/>
        <v>October, 2017</v>
      </c>
      <c r="C1705" s="16" t="str">
        <f t="shared" si="95"/>
        <v>October, 2017´</v>
      </c>
      <c r="D1705" s="3" t="s">
        <v>31</v>
      </c>
      <c r="E1705" s="11" t="s">
        <v>3318</v>
      </c>
      <c r="F1705" s="3" t="s">
        <v>56</v>
      </c>
      <c r="G1705" s="3" t="s">
        <v>1676</v>
      </c>
      <c r="H1705" s="3" t="s">
        <v>91</v>
      </c>
      <c r="I1705" s="3" t="s">
        <v>45</v>
      </c>
      <c r="J1705" s="3" t="s">
        <v>34</v>
      </c>
      <c r="K1705" s="3" t="s">
        <v>95</v>
      </c>
      <c r="L1705" s="3" t="s">
        <v>1824</v>
      </c>
      <c r="M1705" s="4">
        <v>78600</v>
      </c>
      <c r="N1705" s="4">
        <v>78.599999999999994</v>
      </c>
      <c r="O1705" s="4">
        <v>361000</v>
      </c>
      <c r="P1705" t="str">
        <f>IF(ISNUMBER(SEARCH("IMAZETAPYR",L1705)),"Imazetapyr",IF(ISNUMBER(SEARCH("VITAVAX",L1705)),"Carboxin",IF(ISNUMBER(SEARCH("CARBOXIN",L1705)),"Carboxin",IF(ISNUMBER(SEARCH("CONDAX",L1705)),"Imazetapyr",IF(ISNUMBER(SEARCH("CLETHODIM",L1705)),"Clethodim",IF(ISNUMBER(SEARCH("JACARE",L1705)),"2,4-D Acid",IF(ISNUMBER(SEARCH("LEOPARD",L1705)),"Picloram",IF(ISNUMBER(SEARCH("ZOXYSTROBIN",L1705)),"Azoxystrobin",IF(ISNUMBER(SEARCH("MANCOZEB",L1705)),"Mancozeb",IF(ISNUMBER(SEARCH("AZOXYS",L1705)),"Azoxystrobin",IF(ISNUMBER(SEARCH("FIPRON",L1705)),"Fipronil",IF(ISNUMBER(SEARCH("ACEF",L1705)),"Acephate",IF(ISNUMBER(SEARCH("ACETAMIPRID",L1705)),"Acetamiprid",IF(ISNUMBER(SEARCH("ALUMINIUM PHOSPHIDE",L1705)),"Aluminium Phosphide",IF(ISNUMBER(SEARCH("RANMAN",L1705)),"Cyazofamid",IF(ISNUMBER(SEARCH("BIFENTRINA",L1705)),"Bifenthrin","FIX IT!"))))))))))))))))</f>
        <v>Mancozeb</v>
      </c>
      <c r="Q1705" t="s">
        <v>3231</v>
      </c>
      <c r="R1705" t="s">
        <v>3242</v>
      </c>
      <c r="S1705">
        <f t="shared" si="96"/>
        <v>4.5928753180661577</v>
      </c>
      <c r="T1705" t="s">
        <v>3209</v>
      </c>
      <c r="U1705" t="s">
        <v>3215</v>
      </c>
      <c r="V1705" t="s">
        <v>3198</v>
      </c>
    </row>
    <row r="1706" spans="1:22" ht="22" customHeight="1" x14ac:dyDescent="0.3">
      <c r="A1706" s="5">
        <v>43030</v>
      </c>
      <c r="B1706" s="16" t="str">
        <f t="shared" si="94"/>
        <v>October, 2017</v>
      </c>
      <c r="C1706" s="16" t="str">
        <f t="shared" si="95"/>
        <v>October, 2017´</v>
      </c>
      <c r="D1706" s="6" t="s">
        <v>31</v>
      </c>
      <c r="E1706" s="11" t="s">
        <v>3318</v>
      </c>
      <c r="F1706" s="6" t="s">
        <v>56</v>
      </c>
      <c r="G1706" s="6" t="s">
        <v>1676</v>
      </c>
      <c r="H1706" s="6" t="s">
        <v>91</v>
      </c>
      <c r="I1706" s="6" t="s">
        <v>45</v>
      </c>
      <c r="J1706" s="6" t="s">
        <v>34</v>
      </c>
      <c r="K1706" s="6" t="s">
        <v>95</v>
      </c>
      <c r="L1706" s="6" t="s">
        <v>1947</v>
      </c>
      <c r="M1706" s="7">
        <v>78600</v>
      </c>
      <c r="N1706" s="7">
        <v>78.599999999999994</v>
      </c>
      <c r="O1706" s="7">
        <v>361000</v>
      </c>
      <c r="P1706" t="str">
        <f>IF(ISNUMBER(SEARCH("IMAZETAPYR",L1706)),"Imazetapyr",IF(ISNUMBER(SEARCH("VITAVAX",L1706)),"Carboxin",IF(ISNUMBER(SEARCH("CARBOXIN",L1706)),"Carboxin",IF(ISNUMBER(SEARCH("CONDAX",L1706)),"Imazetapyr",IF(ISNUMBER(SEARCH("CLETHODIM",L1706)),"Clethodim",IF(ISNUMBER(SEARCH("JACARE",L1706)),"2,4-D Acid",IF(ISNUMBER(SEARCH("LEOPARD",L1706)),"Picloram",IF(ISNUMBER(SEARCH("ZOXYSTROBIN",L1706)),"Azoxystrobin",IF(ISNUMBER(SEARCH("MANCOZEB",L1706)),"Mancozeb",IF(ISNUMBER(SEARCH("AZOXYS",L1706)),"Azoxystrobin",IF(ISNUMBER(SEARCH("FIPRON",L1706)),"Fipronil",IF(ISNUMBER(SEARCH("ACEF",L1706)),"Acephate",IF(ISNUMBER(SEARCH("ACETAMIPRID",L1706)),"Acetamiprid",IF(ISNUMBER(SEARCH("ALUMINIUM PHOSPHIDE",L1706)),"Aluminium Phosphide",IF(ISNUMBER(SEARCH("RANMAN",L1706)),"Cyazofamid",IF(ISNUMBER(SEARCH("BIFENTRINA",L1706)),"Bifenthrin","FIX IT!"))))))))))))))))</f>
        <v>Mancozeb</v>
      </c>
      <c r="Q1706" t="s">
        <v>3231</v>
      </c>
      <c r="R1706" t="s">
        <v>3242</v>
      </c>
      <c r="S1706">
        <f t="shared" si="96"/>
        <v>4.5928753180661577</v>
      </c>
      <c r="T1706" t="s">
        <v>3206</v>
      </c>
      <c r="U1706" t="s">
        <v>3231</v>
      </c>
      <c r="V1706" t="s">
        <v>3242</v>
      </c>
    </row>
    <row r="1707" spans="1:22" ht="22" customHeight="1" x14ac:dyDescent="0.3">
      <c r="A1707" s="2">
        <v>43030</v>
      </c>
      <c r="B1707" s="16" t="str">
        <f t="shared" si="94"/>
        <v>October, 2017</v>
      </c>
      <c r="C1707" s="16" t="str">
        <f t="shared" si="95"/>
        <v>October, 2017´</v>
      </c>
      <c r="D1707" s="3" t="s">
        <v>31</v>
      </c>
      <c r="E1707" s="11" t="s">
        <v>3318</v>
      </c>
      <c r="F1707" s="3" t="s">
        <v>56</v>
      </c>
      <c r="G1707" s="3" t="s">
        <v>1676</v>
      </c>
      <c r="H1707" s="3" t="s">
        <v>91</v>
      </c>
      <c r="I1707" s="3" t="s">
        <v>45</v>
      </c>
      <c r="J1707" s="3" t="s">
        <v>34</v>
      </c>
      <c r="K1707" s="3" t="s">
        <v>95</v>
      </c>
      <c r="L1707" s="3" t="s">
        <v>1948</v>
      </c>
      <c r="M1707" s="4">
        <v>78600</v>
      </c>
      <c r="N1707" s="4">
        <v>78.599999999999994</v>
      </c>
      <c r="O1707" s="4">
        <v>361000</v>
      </c>
      <c r="P1707" t="str">
        <f>IF(ISNUMBER(SEARCH("IMAZETAPYR",L1707)),"Imazetapyr",IF(ISNUMBER(SEARCH("VITAVAX",L1707)),"Carboxin",IF(ISNUMBER(SEARCH("CARBOXIN",L1707)),"Carboxin",IF(ISNUMBER(SEARCH("CONDAX",L1707)),"Imazetapyr",IF(ISNUMBER(SEARCH("CLETHODIM",L1707)),"Clethodim",IF(ISNUMBER(SEARCH("JACARE",L1707)),"2,4-D Acid",IF(ISNUMBER(SEARCH("LEOPARD",L1707)),"Picloram",IF(ISNUMBER(SEARCH("ZOXYSTROBIN",L1707)),"Azoxystrobin",IF(ISNUMBER(SEARCH("MANCOZEB",L1707)),"Mancozeb",IF(ISNUMBER(SEARCH("AZOXYS",L1707)),"Azoxystrobin",IF(ISNUMBER(SEARCH("FIPRON",L1707)),"Fipronil",IF(ISNUMBER(SEARCH("ACEF",L1707)),"Acephate",IF(ISNUMBER(SEARCH("ACETAMIPRID",L1707)),"Acetamiprid",IF(ISNUMBER(SEARCH("ALUMINIUM PHOSPHIDE",L1707)),"Aluminium Phosphide",IF(ISNUMBER(SEARCH("RANMAN",L1707)),"Cyazofamid",IF(ISNUMBER(SEARCH("BIFENTRINA",L1707)),"Bifenthrin","FIX IT!"))))))))))))))))</f>
        <v>Mancozeb</v>
      </c>
      <c r="Q1707" t="s">
        <v>3231</v>
      </c>
      <c r="R1707" t="s">
        <v>3242</v>
      </c>
      <c r="S1707">
        <f t="shared" si="96"/>
        <v>4.5928753180661577</v>
      </c>
      <c r="T1707" t="s">
        <v>3209</v>
      </c>
      <c r="U1707" t="s">
        <v>3215</v>
      </c>
      <c r="V1707" t="s">
        <v>3198</v>
      </c>
    </row>
    <row r="1708" spans="1:22" ht="22" customHeight="1" x14ac:dyDescent="0.3">
      <c r="A1708" s="5">
        <v>43030</v>
      </c>
      <c r="B1708" s="16" t="str">
        <f t="shared" si="94"/>
        <v>October, 2017</v>
      </c>
      <c r="C1708" s="16" t="str">
        <f t="shared" si="95"/>
        <v>October, 2017´</v>
      </c>
      <c r="D1708" s="6" t="s">
        <v>31</v>
      </c>
      <c r="E1708" s="11" t="s">
        <v>3318</v>
      </c>
      <c r="F1708" s="6" t="s">
        <v>56</v>
      </c>
      <c r="G1708" s="6" t="s">
        <v>1676</v>
      </c>
      <c r="H1708" s="6" t="s">
        <v>91</v>
      </c>
      <c r="I1708" s="6" t="s">
        <v>45</v>
      </c>
      <c r="J1708" s="6" t="s">
        <v>34</v>
      </c>
      <c r="K1708" s="6" t="s">
        <v>95</v>
      </c>
      <c r="L1708" s="6" t="s">
        <v>1949</v>
      </c>
      <c r="M1708" s="7">
        <v>26200</v>
      </c>
      <c r="N1708" s="7">
        <v>26.2</v>
      </c>
      <c r="O1708" s="7">
        <v>120000</v>
      </c>
      <c r="P1708" t="str">
        <f>IF(ISNUMBER(SEARCH("2, 4 D",L1708)),"2,4-D Acid",IF(ISNUMBER(SEARCH("2,4 D",L1708)),"2,4-D Acid",IF(ISNUMBER(SEARCH("UNIZEB",L1708)),"Mancozeb",IF(ISNUMBER(SEARCH("PROPANIL",L1708)),"Propanyl","FIX IT!"))))</f>
        <v>Mancozeb</v>
      </c>
      <c r="Q1708" t="s">
        <v>3231</v>
      </c>
      <c r="R1708" t="s">
        <v>3242</v>
      </c>
      <c r="S1708">
        <f t="shared" si="96"/>
        <v>4.5801526717557248</v>
      </c>
      <c r="T1708" t="s">
        <v>3206</v>
      </c>
      <c r="U1708" t="s">
        <v>3231</v>
      </c>
      <c r="V1708" t="s">
        <v>3242</v>
      </c>
    </row>
    <row r="1709" spans="1:22" ht="22" customHeight="1" x14ac:dyDescent="0.3">
      <c r="A1709" s="2">
        <v>43029</v>
      </c>
      <c r="B1709" s="16" t="str">
        <f t="shared" si="94"/>
        <v>October, 2017</v>
      </c>
      <c r="C1709" s="16" t="str">
        <f t="shared" si="95"/>
        <v>October, 2017´</v>
      </c>
      <c r="D1709" s="3" t="s">
        <v>31</v>
      </c>
      <c r="E1709" s="11" t="s">
        <v>3318</v>
      </c>
      <c r="F1709" s="3" t="s">
        <v>56</v>
      </c>
      <c r="G1709" s="3" t="s">
        <v>230</v>
      </c>
      <c r="H1709" s="3" t="s">
        <v>113</v>
      </c>
      <c r="I1709" s="3" t="s">
        <v>45</v>
      </c>
      <c r="J1709" s="3" t="s">
        <v>34</v>
      </c>
      <c r="K1709" s="3" t="s">
        <v>232</v>
      </c>
      <c r="L1709" s="3" t="s">
        <v>1950</v>
      </c>
      <c r="M1709" s="4">
        <v>96240</v>
      </c>
      <c r="N1709" s="4">
        <v>96.24</v>
      </c>
      <c r="O1709" s="4">
        <v>135000</v>
      </c>
      <c r="P1709" t="s">
        <v>3273</v>
      </c>
      <c r="Q1709" t="s">
        <v>3274</v>
      </c>
      <c r="R1709" t="s">
        <v>3275</v>
      </c>
      <c r="S1709">
        <f t="shared" si="96"/>
        <v>1.4027431421446384</v>
      </c>
      <c r="T1709" t="s">
        <v>3206</v>
      </c>
      <c r="U1709" t="s">
        <v>3231</v>
      </c>
      <c r="V1709" t="s">
        <v>3242</v>
      </c>
    </row>
    <row r="1710" spans="1:22" ht="22" customHeight="1" x14ac:dyDescent="0.3">
      <c r="A1710" s="2">
        <v>43026</v>
      </c>
      <c r="B1710" s="16" t="str">
        <f t="shared" si="94"/>
        <v>October, 2017</v>
      </c>
      <c r="C1710" s="16" t="str">
        <f t="shared" si="95"/>
        <v>October, 2017´</v>
      </c>
      <c r="D1710" s="3" t="s">
        <v>31</v>
      </c>
      <c r="E1710" s="11" t="s">
        <v>3318</v>
      </c>
      <c r="F1710" s="3" t="s">
        <v>56</v>
      </c>
      <c r="G1710" s="3" t="s">
        <v>1774</v>
      </c>
      <c r="H1710" s="3" t="s">
        <v>82</v>
      </c>
      <c r="I1710" s="3" t="s">
        <v>45</v>
      </c>
      <c r="J1710" s="3" t="s">
        <v>34</v>
      </c>
      <c r="K1710" s="3" t="s">
        <v>84</v>
      </c>
      <c r="L1710" s="3" t="s">
        <v>1952</v>
      </c>
      <c r="M1710" s="4">
        <v>87035</v>
      </c>
      <c r="N1710" s="4">
        <v>87.04</v>
      </c>
      <c r="O1710" s="4">
        <v>294000</v>
      </c>
      <c r="P1710" t="str">
        <f>IF(ISNUMBER(SEARCH("BROWSER",L1710)),"Picloran",IF(ISNUMBER(SEARCH("NAVIGATOR",L1710)),"Picloran",IF(ISNUMBER(SEARCH("BIOZYME",L1710)),"Mineral Fertilizer",IF(ISNUMBER(SEARCH("K-FOL",L1710)),"Calcium Citrate",IF(ISNUMBER(SEARCH("FOLTRON",L1710)),"NPK Fertilizer",IF(ISNUMBER(SEARCH("CYHALOTHRI",L1710)),"Cyhalothrin",IF(ISNUMBER(SEARCH("ACEFATO",L1710)),"Acephate",IF(ISNUMBER(SEARCH("ACEPHATE",L1710)),"Acephate",IF(ISNUMBER(SEARCH("MICROTHIOL",L1710)),"Sulfur",IF(ISNUMBER(SEARCH("PROPICONAZOLE",L1710)),"Propiconazole",IF(ISNUMBER(SEARCH("METHOMYL",L1710)),"Methomyl",IF(ISNUMBER(SEARCH("IMIDACLOPRID",L1710)),"Imidacloprid",IF(ISNUMBER(SEARCH("ZONIC",L1710)),"Amicarbazone",IF(ISNUMBER(SEARCH("CRESCENDO",L1710)),"Triclopyr-Butyric",IF(ISNUMBER(SEARCH("IMAZETHAPYR",L1710)),"Imazethapyr",IF(ISNUMBER(SEARCH("TRICLOPYR",L1710)),"Triclopyr",IF(ISNUMBER(SEARCH("ISOPROPYLAMINE",L1710)),"Isopropylamine",IF(ISNUMBER(SEARCH("ABAMECTIM",L1710)),"Abamectin",IF(ISNUMBER(SEARCH("SPERTO",L1710)),"Bifenthrin","FIX IT!")))))))))))))))))))</f>
        <v>Isopropylamine</v>
      </c>
      <c r="Q1710" t="s">
        <v>3269</v>
      </c>
      <c r="R1710" t="s">
        <v>3216</v>
      </c>
      <c r="S1710">
        <f t="shared" si="96"/>
        <v>3.3779513988625265</v>
      </c>
      <c r="T1710" t="s">
        <v>3206</v>
      </c>
      <c r="U1710" t="s">
        <v>3231</v>
      </c>
      <c r="V1710" t="s">
        <v>3242</v>
      </c>
    </row>
    <row r="1711" spans="1:22" ht="22" customHeight="1" x14ac:dyDescent="0.3">
      <c r="A1711" s="5">
        <v>43026</v>
      </c>
      <c r="B1711" s="16" t="str">
        <f t="shared" si="94"/>
        <v>October, 2017</v>
      </c>
      <c r="C1711" s="16" t="str">
        <f t="shared" si="95"/>
        <v>October, 2017´</v>
      </c>
      <c r="D1711" s="6" t="s">
        <v>31</v>
      </c>
      <c r="E1711" s="11" t="s">
        <v>3318</v>
      </c>
      <c r="F1711" s="6" t="s">
        <v>56</v>
      </c>
      <c r="G1711" s="6" t="s">
        <v>1805</v>
      </c>
      <c r="H1711" s="6" t="s">
        <v>82</v>
      </c>
      <c r="I1711" s="6" t="s">
        <v>45</v>
      </c>
      <c r="J1711" s="6" t="s">
        <v>34</v>
      </c>
      <c r="K1711" s="6" t="s">
        <v>84</v>
      </c>
      <c r="L1711" s="6" t="s">
        <v>1953</v>
      </c>
      <c r="M1711" s="7">
        <v>101270</v>
      </c>
      <c r="N1711" s="7">
        <v>101.27</v>
      </c>
      <c r="O1711" s="7">
        <v>342000</v>
      </c>
      <c r="P1711" t="str">
        <f>IF(ISNUMBER(SEARCH("BROWSER",L1711)),"Picloran",IF(ISNUMBER(SEARCH("NAVIGATOR",L1711)),"Picloran",IF(ISNUMBER(SEARCH("BIOZYME",L1711)),"Mineral Fertilizer",IF(ISNUMBER(SEARCH("K-FOL",L1711)),"Calcium Citrate",IF(ISNUMBER(SEARCH("FOLTRON",L1711)),"NPK Fertilizer",IF(ISNUMBER(SEARCH("CYHALOTHRI",L1711)),"Cyhalothrin",IF(ISNUMBER(SEARCH("ACEFATO",L1711)),"Acephate",IF(ISNUMBER(SEARCH("ACEPHATE",L1711)),"Acephate",IF(ISNUMBER(SEARCH("MICROTHIOL",L1711)),"Sulfur",IF(ISNUMBER(SEARCH("PROPICONAZOLE",L1711)),"Propiconazole",IF(ISNUMBER(SEARCH("METHOMYL",L1711)),"Methomyl",IF(ISNUMBER(SEARCH("IMIDACLOPRID",L1711)),"Imidacloprid",IF(ISNUMBER(SEARCH("ZONIC",L1711)),"Amicarbazone",IF(ISNUMBER(SEARCH("CRESCENDO",L1711)),"Triclopyr-Butyric",IF(ISNUMBER(SEARCH("IMAZETHAPYR",L1711)),"Imazethapyr",IF(ISNUMBER(SEARCH("TRICLOPYR",L1711)),"Triclopyr",IF(ISNUMBER(SEARCH("ISOPROPYLAMINE",L1711)),"Isopropylamine",IF(ISNUMBER(SEARCH("ABAMECTIM",L1711)),"Abamectin",IF(ISNUMBER(SEARCH("SPERTO",L1711)),"Bifenthrin","FIX IT!")))))))))))))))))))</f>
        <v>Isopropylamine</v>
      </c>
      <c r="Q1711" t="s">
        <v>3269</v>
      </c>
      <c r="R1711" t="s">
        <v>3216</v>
      </c>
      <c r="S1711">
        <f t="shared" si="96"/>
        <v>3.3771106941838651</v>
      </c>
      <c r="T1711" t="s">
        <v>3297</v>
      </c>
      <c r="U1711" t="s">
        <v>3281</v>
      </c>
      <c r="V1711" t="s">
        <v>3198</v>
      </c>
    </row>
    <row r="1712" spans="1:22" ht="22" customHeight="1" x14ac:dyDescent="0.3">
      <c r="A1712" s="5">
        <v>43024</v>
      </c>
      <c r="B1712" s="16" t="str">
        <f t="shared" si="94"/>
        <v>October, 2017</v>
      </c>
      <c r="C1712" s="16" t="str">
        <f t="shared" si="95"/>
        <v>October, 2017´</v>
      </c>
      <c r="D1712" s="6" t="s">
        <v>31</v>
      </c>
      <c r="E1712" s="11" t="s">
        <v>3318</v>
      </c>
      <c r="F1712" s="6" t="s">
        <v>56</v>
      </c>
      <c r="G1712" s="6" t="s">
        <v>385</v>
      </c>
      <c r="H1712" s="6" t="s">
        <v>122</v>
      </c>
      <c r="I1712" s="6" t="s">
        <v>45</v>
      </c>
      <c r="J1712" s="6" t="s">
        <v>34</v>
      </c>
      <c r="K1712" s="6" t="s">
        <v>207</v>
      </c>
      <c r="L1712" s="6" t="s">
        <v>1956</v>
      </c>
      <c r="M1712" s="7">
        <v>20120</v>
      </c>
      <c r="N1712" s="7">
        <v>20.12</v>
      </c>
      <c r="O1712" s="7">
        <v>57800</v>
      </c>
      <c r="P1712" t="s">
        <v>3209</v>
      </c>
      <c r="Q1712" t="s">
        <v>3215</v>
      </c>
      <c r="R1712" t="s">
        <v>3198</v>
      </c>
      <c r="S1712">
        <f t="shared" si="96"/>
        <v>2.8727634194831015</v>
      </c>
      <c r="T1712" t="s">
        <v>3200</v>
      </c>
      <c r="U1712" t="s">
        <v>3234</v>
      </c>
      <c r="V1712" t="s">
        <v>3225</v>
      </c>
    </row>
    <row r="1713" spans="1:22" ht="22" customHeight="1" x14ac:dyDescent="0.3">
      <c r="A1713" s="2">
        <v>43023</v>
      </c>
      <c r="B1713" s="16" t="str">
        <f t="shared" si="94"/>
        <v>October, 2017</v>
      </c>
      <c r="C1713" s="16" t="str">
        <f t="shared" si="95"/>
        <v>October, 2017´</v>
      </c>
      <c r="D1713" s="3" t="s">
        <v>31</v>
      </c>
      <c r="E1713" s="11" t="s">
        <v>3318</v>
      </c>
      <c r="F1713" s="3" t="s">
        <v>56</v>
      </c>
      <c r="G1713" s="3" t="s">
        <v>1676</v>
      </c>
      <c r="H1713" s="3" t="s">
        <v>91</v>
      </c>
      <c r="I1713" s="3" t="s">
        <v>45</v>
      </c>
      <c r="J1713" s="3" t="s">
        <v>34</v>
      </c>
      <c r="K1713" s="3" t="s">
        <v>95</v>
      </c>
      <c r="L1713" s="3" t="s">
        <v>1957</v>
      </c>
      <c r="M1713" s="4">
        <v>50400</v>
      </c>
      <c r="N1713" s="4">
        <v>50.4</v>
      </c>
      <c r="O1713" s="4">
        <v>231000</v>
      </c>
      <c r="P1713" t="str">
        <f>IF(ISNUMBER(SEARCH("IMAZETAPYR",L1713)),"Imazetapyr",IF(ISNUMBER(SEARCH("VITAVAX",L1713)),"Carboxin",IF(ISNUMBER(SEARCH("CARBOXIN",L1713)),"Carboxin",IF(ISNUMBER(SEARCH("CONDAX",L1713)),"Imazetapyr",IF(ISNUMBER(SEARCH("CLETHODIM",L1713)),"Clethodim",IF(ISNUMBER(SEARCH("JACARE",L1713)),"2,4-D Acid",IF(ISNUMBER(SEARCH("LEOPARD",L1713)),"Picloram",IF(ISNUMBER(SEARCH("ZOXYSTROBIN",L1713)),"Azoxystrobin",IF(ISNUMBER(SEARCH("MANCOZEB",L1713)),"Mancozeb",IF(ISNUMBER(SEARCH("AZOXYS",L1713)),"Azoxystrobin",IF(ISNUMBER(SEARCH("FIPRON",L1713)),"Fipronil",IF(ISNUMBER(SEARCH("ACEF",L1713)),"Acephate",IF(ISNUMBER(SEARCH("ACETAMIPRID",L1713)),"Acetamiprid",IF(ISNUMBER(SEARCH("ALUMINIUM PHOSPHIDE",L1713)),"Aluminium Phosphide",IF(ISNUMBER(SEARCH("RANMAN",L1713)),"Cyazofamid",IF(ISNUMBER(SEARCH("BIFENTRINA",L1713)),"Bifenthrin","FIX IT!"))))))))))))))))</f>
        <v>Mancozeb</v>
      </c>
      <c r="Q1713" t="s">
        <v>3231</v>
      </c>
      <c r="R1713" t="s">
        <v>3242</v>
      </c>
      <c r="S1713">
        <f t="shared" si="96"/>
        <v>4.583333333333333</v>
      </c>
      <c r="T1713" t="s">
        <v>3304</v>
      </c>
      <c r="U1713" t="s">
        <v>3281</v>
      </c>
      <c r="V1713" t="s">
        <v>3198</v>
      </c>
    </row>
    <row r="1714" spans="1:22" ht="22" customHeight="1" x14ac:dyDescent="0.3">
      <c r="A1714" s="5">
        <v>43023</v>
      </c>
      <c r="B1714" s="16" t="str">
        <f t="shared" si="94"/>
        <v>October, 2017</v>
      </c>
      <c r="C1714" s="16" t="str">
        <f t="shared" si="95"/>
        <v>October, 2017´</v>
      </c>
      <c r="D1714" s="6" t="s">
        <v>31</v>
      </c>
      <c r="E1714" s="11" t="s">
        <v>3318</v>
      </c>
      <c r="F1714" s="6" t="s">
        <v>56</v>
      </c>
      <c r="G1714" s="6" t="s">
        <v>1676</v>
      </c>
      <c r="H1714" s="6" t="s">
        <v>91</v>
      </c>
      <c r="I1714" s="6" t="s">
        <v>45</v>
      </c>
      <c r="J1714" s="6" t="s">
        <v>34</v>
      </c>
      <c r="K1714" s="6" t="s">
        <v>95</v>
      </c>
      <c r="L1714" s="6" t="s">
        <v>1878</v>
      </c>
      <c r="M1714" s="7">
        <v>52400</v>
      </c>
      <c r="N1714" s="7">
        <v>52.4</v>
      </c>
      <c r="O1714" s="7">
        <v>240000</v>
      </c>
      <c r="P1714" t="s">
        <v>3209</v>
      </c>
      <c r="Q1714" t="s">
        <v>3215</v>
      </c>
      <c r="R1714" t="s">
        <v>3198</v>
      </c>
      <c r="S1714">
        <f t="shared" si="96"/>
        <v>4.5801526717557248</v>
      </c>
      <c r="T1714" t="s">
        <v>3200</v>
      </c>
      <c r="U1714" t="s">
        <v>3234</v>
      </c>
      <c r="V1714" t="s">
        <v>3225</v>
      </c>
    </row>
    <row r="1715" spans="1:22" ht="22" customHeight="1" x14ac:dyDescent="0.3">
      <c r="A1715" s="2">
        <v>43023</v>
      </c>
      <c r="B1715" s="16" t="str">
        <f t="shared" si="94"/>
        <v>October, 2017</v>
      </c>
      <c r="C1715" s="16" t="str">
        <f t="shared" si="95"/>
        <v>October, 2017´</v>
      </c>
      <c r="D1715" s="3" t="s">
        <v>31</v>
      </c>
      <c r="E1715" s="11" t="s">
        <v>3318</v>
      </c>
      <c r="F1715" s="3" t="s">
        <v>56</v>
      </c>
      <c r="G1715" s="3" t="s">
        <v>1676</v>
      </c>
      <c r="H1715" s="3" t="s">
        <v>91</v>
      </c>
      <c r="I1715" s="3" t="s">
        <v>45</v>
      </c>
      <c r="J1715" s="3" t="s">
        <v>34</v>
      </c>
      <c r="K1715" s="3" t="s">
        <v>95</v>
      </c>
      <c r="L1715" s="3" t="s">
        <v>1958</v>
      </c>
      <c r="M1715" s="4">
        <v>78600</v>
      </c>
      <c r="N1715" s="4">
        <v>78.599999999999994</v>
      </c>
      <c r="O1715" s="4">
        <v>361000</v>
      </c>
      <c r="P1715" t="str">
        <f t="shared" ref="P1715:P1733" si="98">IF(ISNUMBER(SEARCH("IMAZETAPYR",L1715)),"Imazetapyr",IF(ISNUMBER(SEARCH("VITAVAX",L1715)),"Carboxin",IF(ISNUMBER(SEARCH("CARBOXIN",L1715)),"Carboxin",IF(ISNUMBER(SEARCH("CONDAX",L1715)),"Imazetapyr",IF(ISNUMBER(SEARCH("CLETHODIM",L1715)),"Clethodim",IF(ISNUMBER(SEARCH("JACARE",L1715)),"2,4-D Acid",IF(ISNUMBER(SEARCH("LEOPARD",L1715)),"Picloram",IF(ISNUMBER(SEARCH("ZOXYSTROBIN",L1715)),"Azoxystrobin",IF(ISNUMBER(SEARCH("MANCOZEB",L1715)),"Mancozeb",IF(ISNUMBER(SEARCH("AZOXYS",L1715)),"Azoxystrobin",IF(ISNUMBER(SEARCH("FIPRON",L1715)),"Fipronil",IF(ISNUMBER(SEARCH("ACEF",L1715)),"Acephate",IF(ISNUMBER(SEARCH("ACETAMIPRID",L1715)),"Acetamiprid",IF(ISNUMBER(SEARCH("ALUMINIUM PHOSPHIDE",L1715)),"Aluminium Phosphide",IF(ISNUMBER(SEARCH("RANMAN",L1715)),"Cyazofamid",IF(ISNUMBER(SEARCH("BIFENTRINA",L1715)),"Bifenthrin","FIX IT!"))))))))))))))))</f>
        <v>Mancozeb</v>
      </c>
      <c r="Q1715" t="s">
        <v>3231</v>
      </c>
      <c r="R1715" t="s">
        <v>3242</v>
      </c>
      <c r="S1715">
        <f t="shared" si="96"/>
        <v>4.5928753180661577</v>
      </c>
      <c r="T1715" t="s">
        <v>3211</v>
      </c>
      <c r="U1715" t="s">
        <v>3270</v>
      </c>
      <c r="V1715" t="s">
        <v>3198</v>
      </c>
    </row>
    <row r="1716" spans="1:22" ht="22" customHeight="1" x14ac:dyDescent="0.3">
      <c r="A1716" s="5">
        <v>43023</v>
      </c>
      <c r="B1716" s="16" t="str">
        <f t="shared" si="94"/>
        <v>October, 2017</v>
      </c>
      <c r="C1716" s="16" t="str">
        <f t="shared" si="95"/>
        <v>October, 2017´</v>
      </c>
      <c r="D1716" s="6" t="s">
        <v>31</v>
      </c>
      <c r="E1716" s="11" t="s">
        <v>3318</v>
      </c>
      <c r="F1716" s="6" t="s">
        <v>56</v>
      </c>
      <c r="G1716" s="6" t="s">
        <v>1676</v>
      </c>
      <c r="H1716" s="6" t="s">
        <v>91</v>
      </c>
      <c r="I1716" s="6" t="s">
        <v>45</v>
      </c>
      <c r="J1716" s="6" t="s">
        <v>34</v>
      </c>
      <c r="K1716" s="6" t="s">
        <v>95</v>
      </c>
      <c r="L1716" s="6" t="s">
        <v>1959</v>
      </c>
      <c r="M1716" s="7">
        <v>75600</v>
      </c>
      <c r="N1716" s="7">
        <v>75.599999999999994</v>
      </c>
      <c r="O1716" s="7">
        <v>347000</v>
      </c>
      <c r="P1716" t="str">
        <f t="shared" si="98"/>
        <v>Mancozeb</v>
      </c>
      <c r="Q1716" t="s">
        <v>3231</v>
      </c>
      <c r="R1716" t="s">
        <v>3242</v>
      </c>
      <c r="S1716">
        <f t="shared" si="96"/>
        <v>4.5899470899470902</v>
      </c>
      <c r="T1716" t="s">
        <v>3202</v>
      </c>
      <c r="U1716" t="s">
        <v>3215</v>
      </c>
      <c r="V1716" t="s">
        <v>3216</v>
      </c>
    </row>
    <row r="1717" spans="1:22" ht="22" customHeight="1" x14ac:dyDescent="0.3">
      <c r="A1717" s="2">
        <v>43023</v>
      </c>
      <c r="B1717" s="16" t="str">
        <f t="shared" si="94"/>
        <v>October, 2017</v>
      </c>
      <c r="C1717" s="16" t="str">
        <f t="shared" si="95"/>
        <v>October, 2017´</v>
      </c>
      <c r="D1717" s="3" t="s">
        <v>31</v>
      </c>
      <c r="E1717" s="11" t="s">
        <v>3318</v>
      </c>
      <c r="F1717" s="3" t="s">
        <v>56</v>
      </c>
      <c r="G1717" s="3" t="s">
        <v>1676</v>
      </c>
      <c r="H1717" s="3" t="s">
        <v>91</v>
      </c>
      <c r="I1717" s="3" t="s">
        <v>45</v>
      </c>
      <c r="J1717" s="3" t="s">
        <v>34</v>
      </c>
      <c r="K1717" s="3" t="s">
        <v>95</v>
      </c>
      <c r="L1717" s="3" t="s">
        <v>1958</v>
      </c>
      <c r="M1717" s="4">
        <v>78600</v>
      </c>
      <c r="N1717" s="4">
        <v>78.599999999999994</v>
      </c>
      <c r="O1717" s="4">
        <v>361000</v>
      </c>
      <c r="P1717" t="str">
        <f t="shared" si="98"/>
        <v>Mancozeb</v>
      </c>
      <c r="Q1717" t="s">
        <v>3231</v>
      </c>
      <c r="R1717" t="s">
        <v>3242</v>
      </c>
      <c r="S1717">
        <f t="shared" si="96"/>
        <v>4.5928753180661577</v>
      </c>
      <c r="T1717" t="s">
        <v>3211</v>
      </c>
      <c r="U1717" t="s">
        <v>3270</v>
      </c>
      <c r="V1717" t="s">
        <v>3198</v>
      </c>
    </row>
    <row r="1718" spans="1:22" ht="22" customHeight="1" x14ac:dyDescent="0.3">
      <c r="A1718" s="5">
        <v>43023</v>
      </c>
      <c r="B1718" s="16" t="str">
        <f t="shared" si="94"/>
        <v>October, 2017</v>
      </c>
      <c r="C1718" s="16" t="str">
        <f t="shared" si="95"/>
        <v>October, 2017´</v>
      </c>
      <c r="D1718" s="6" t="s">
        <v>31</v>
      </c>
      <c r="E1718" s="11" t="s">
        <v>3318</v>
      </c>
      <c r="F1718" s="6" t="s">
        <v>56</v>
      </c>
      <c r="G1718" s="6" t="s">
        <v>1676</v>
      </c>
      <c r="H1718" s="6" t="s">
        <v>91</v>
      </c>
      <c r="I1718" s="6" t="s">
        <v>45</v>
      </c>
      <c r="J1718" s="6" t="s">
        <v>34</v>
      </c>
      <c r="K1718" s="6" t="s">
        <v>95</v>
      </c>
      <c r="L1718" s="6" t="s">
        <v>1958</v>
      </c>
      <c r="M1718" s="7">
        <v>78600</v>
      </c>
      <c r="N1718" s="7">
        <v>78.599999999999994</v>
      </c>
      <c r="O1718" s="7">
        <v>361000</v>
      </c>
      <c r="P1718" t="str">
        <f t="shared" si="98"/>
        <v>Mancozeb</v>
      </c>
      <c r="Q1718" t="s">
        <v>3231</v>
      </c>
      <c r="R1718" t="s">
        <v>3242</v>
      </c>
      <c r="S1718">
        <f t="shared" si="96"/>
        <v>4.5928753180661577</v>
      </c>
      <c r="T1718" t="s">
        <v>3212</v>
      </c>
      <c r="U1718" t="s">
        <v>3277</v>
      </c>
      <c r="V1718" t="s">
        <v>3198</v>
      </c>
    </row>
    <row r="1719" spans="1:22" ht="22" customHeight="1" x14ac:dyDescent="0.3">
      <c r="A1719" s="2">
        <v>43023</v>
      </c>
      <c r="B1719" s="16" t="str">
        <f t="shared" si="94"/>
        <v>October, 2017</v>
      </c>
      <c r="C1719" s="16" t="str">
        <f t="shared" si="95"/>
        <v>October, 2017´</v>
      </c>
      <c r="D1719" s="3" t="s">
        <v>31</v>
      </c>
      <c r="E1719" s="11" t="s">
        <v>3318</v>
      </c>
      <c r="F1719" s="3" t="s">
        <v>56</v>
      </c>
      <c r="G1719" s="3" t="s">
        <v>1676</v>
      </c>
      <c r="H1719" s="3" t="s">
        <v>91</v>
      </c>
      <c r="I1719" s="3" t="s">
        <v>45</v>
      </c>
      <c r="J1719" s="3" t="s">
        <v>34</v>
      </c>
      <c r="K1719" s="3" t="s">
        <v>95</v>
      </c>
      <c r="L1719" s="3" t="s">
        <v>1960</v>
      </c>
      <c r="M1719" s="4">
        <v>52400</v>
      </c>
      <c r="N1719" s="4">
        <v>52.4</v>
      </c>
      <c r="O1719" s="4">
        <v>240000</v>
      </c>
      <c r="P1719" t="str">
        <f t="shared" si="98"/>
        <v>Mancozeb</v>
      </c>
      <c r="Q1719" t="s">
        <v>3231</v>
      </c>
      <c r="R1719" t="s">
        <v>3242</v>
      </c>
      <c r="S1719">
        <f t="shared" si="96"/>
        <v>4.5801526717557248</v>
      </c>
      <c r="T1719" t="s">
        <v>3304</v>
      </c>
      <c r="U1719" t="s">
        <v>3281</v>
      </c>
      <c r="V1719" t="s">
        <v>3198</v>
      </c>
    </row>
    <row r="1720" spans="1:22" ht="22" customHeight="1" x14ac:dyDescent="0.3">
      <c r="A1720" s="5">
        <v>43023</v>
      </c>
      <c r="B1720" s="16" t="str">
        <f t="shared" si="94"/>
        <v>October, 2017</v>
      </c>
      <c r="C1720" s="16" t="str">
        <f t="shared" si="95"/>
        <v>October, 2017´</v>
      </c>
      <c r="D1720" s="6" t="s">
        <v>31</v>
      </c>
      <c r="E1720" s="11" t="s">
        <v>3318</v>
      </c>
      <c r="F1720" s="6" t="s">
        <v>56</v>
      </c>
      <c r="G1720" s="6" t="s">
        <v>1676</v>
      </c>
      <c r="H1720" s="6" t="s">
        <v>91</v>
      </c>
      <c r="I1720" s="6" t="s">
        <v>45</v>
      </c>
      <c r="J1720" s="6" t="s">
        <v>34</v>
      </c>
      <c r="K1720" s="6" t="s">
        <v>95</v>
      </c>
      <c r="L1720" s="6" t="s">
        <v>1961</v>
      </c>
      <c r="M1720" s="7">
        <v>50400</v>
      </c>
      <c r="N1720" s="7">
        <v>50.4</v>
      </c>
      <c r="O1720" s="7">
        <v>231000</v>
      </c>
      <c r="P1720" t="str">
        <f t="shared" si="98"/>
        <v>Mancozeb</v>
      </c>
      <c r="Q1720" t="s">
        <v>3231</v>
      </c>
      <c r="R1720" t="s">
        <v>3242</v>
      </c>
      <c r="S1720">
        <f t="shared" si="96"/>
        <v>4.583333333333333</v>
      </c>
      <c r="T1720" t="s">
        <v>3245</v>
      </c>
      <c r="U1720" t="s">
        <v>3244</v>
      </c>
      <c r="V1720" t="s">
        <v>3198</v>
      </c>
    </row>
    <row r="1721" spans="1:22" ht="22" customHeight="1" x14ac:dyDescent="0.3">
      <c r="A1721" s="2">
        <v>43023</v>
      </c>
      <c r="B1721" s="16" t="str">
        <f t="shared" si="94"/>
        <v>October, 2017</v>
      </c>
      <c r="C1721" s="16" t="str">
        <f t="shared" si="95"/>
        <v>October, 2017´</v>
      </c>
      <c r="D1721" s="3" t="s">
        <v>31</v>
      </c>
      <c r="E1721" s="11" t="s">
        <v>3318</v>
      </c>
      <c r="F1721" s="3" t="s">
        <v>56</v>
      </c>
      <c r="G1721" s="3" t="s">
        <v>1676</v>
      </c>
      <c r="H1721" s="3" t="s">
        <v>91</v>
      </c>
      <c r="I1721" s="3" t="s">
        <v>45</v>
      </c>
      <c r="J1721" s="3" t="s">
        <v>34</v>
      </c>
      <c r="K1721" s="3" t="s">
        <v>95</v>
      </c>
      <c r="L1721" s="3" t="s">
        <v>1878</v>
      </c>
      <c r="M1721" s="4">
        <v>52400</v>
      </c>
      <c r="N1721" s="4">
        <v>52.4</v>
      </c>
      <c r="O1721" s="4">
        <v>240000</v>
      </c>
      <c r="P1721" t="str">
        <f t="shared" si="98"/>
        <v>Mancozeb</v>
      </c>
      <c r="Q1721" t="s">
        <v>3231</v>
      </c>
      <c r="R1721" t="s">
        <v>3242</v>
      </c>
      <c r="S1721">
        <f t="shared" si="96"/>
        <v>4.5801526717557248</v>
      </c>
      <c r="T1721" t="s">
        <v>3214</v>
      </c>
      <c r="U1721" t="s">
        <v>3288</v>
      </c>
      <c r="V1721" t="s">
        <v>3198</v>
      </c>
    </row>
    <row r="1722" spans="1:22" ht="22" customHeight="1" x14ac:dyDescent="0.3">
      <c r="A1722" s="5">
        <v>43023</v>
      </c>
      <c r="B1722" s="16" t="str">
        <f t="shared" si="94"/>
        <v>October, 2017</v>
      </c>
      <c r="C1722" s="16" t="str">
        <f t="shared" si="95"/>
        <v>October, 2017´</v>
      </c>
      <c r="D1722" s="6" t="s">
        <v>31</v>
      </c>
      <c r="E1722" s="11" t="s">
        <v>3318</v>
      </c>
      <c r="F1722" s="6" t="s">
        <v>56</v>
      </c>
      <c r="G1722" s="6" t="s">
        <v>1676</v>
      </c>
      <c r="H1722" s="6" t="s">
        <v>91</v>
      </c>
      <c r="I1722" s="6" t="s">
        <v>45</v>
      </c>
      <c r="J1722" s="6" t="s">
        <v>34</v>
      </c>
      <c r="K1722" s="6" t="s">
        <v>95</v>
      </c>
      <c r="L1722" s="6" t="s">
        <v>1962</v>
      </c>
      <c r="M1722" s="7">
        <v>78600</v>
      </c>
      <c r="N1722" s="7">
        <v>78.599999999999994</v>
      </c>
      <c r="O1722" s="7">
        <v>361000</v>
      </c>
      <c r="P1722" t="str">
        <f t="shared" si="98"/>
        <v>Mancozeb</v>
      </c>
      <c r="Q1722" t="s">
        <v>3231</v>
      </c>
      <c r="R1722" t="s">
        <v>3242</v>
      </c>
      <c r="S1722">
        <f t="shared" si="96"/>
        <v>4.5928753180661577</v>
      </c>
      <c r="T1722" t="s">
        <v>3200</v>
      </c>
      <c r="U1722" t="s">
        <v>3234</v>
      </c>
      <c r="V1722" t="s">
        <v>3225</v>
      </c>
    </row>
    <row r="1723" spans="1:22" ht="22" customHeight="1" x14ac:dyDescent="0.3">
      <c r="A1723" s="2">
        <v>43023</v>
      </c>
      <c r="B1723" s="16" t="str">
        <f t="shared" si="94"/>
        <v>October, 2017</v>
      </c>
      <c r="C1723" s="16" t="str">
        <f t="shared" si="95"/>
        <v>October, 2017´</v>
      </c>
      <c r="D1723" s="3" t="s">
        <v>31</v>
      </c>
      <c r="E1723" s="11" t="s">
        <v>3318</v>
      </c>
      <c r="F1723" s="3" t="s">
        <v>56</v>
      </c>
      <c r="G1723" s="3" t="s">
        <v>1676</v>
      </c>
      <c r="H1723" s="3" t="s">
        <v>91</v>
      </c>
      <c r="I1723" s="3" t="s">
        <v>45</v>
      </c>
      <c r="J1723" s="3" t="s">
        <v>34</v>
      </c>
      <c r="K1723" s="3" t="s">
        <v>95</v>
      </c>
      <c r="L1723" s="3" t="s">
        <v>1963</v>
      </c>
      <c r="M1723" s="4">
        <v>78600</v>
      </c>
      <c r="N1723" s="4">
        <v>78.599999999999994</v>
      </c>
      <c r="O1723" s="4">
        <v>361000</v>
      </c>
      <c r="P1723" t="str">
        <f t="shared" si="98"/>
        <v>Mancozeb</v>
      </c>
      <c r="Q1723" t="s">
        <v>3231</v>
      </c>
      <c r="R1723" t="s">
        <v>3242</v>
      </c>
      <c r="S1723">
        <f t="shared" si="96"/>
        <v>4.5928753180661577</v>
      </c>
      <c r="T1723" t="s">
        <v>3203</v>
      </c>
      <c r="U1723" t="s">
        <v>3246</v>
      </c>
      <c r="V1723" t="s">
        <v>3198</v>
      </c>
    </row>
    <row r="1724" spans="1:22" ht="22" customHeight="1" x14ac:dyDescent="0.3">
      <c r="A1724" s="5">
        <v>43023</v>
      </c>
      <c r="B1724" s="16" t="str">
        <f t="shared" si="94"/>
        <v>October, 2017</v>
      </c>
      <c r="C1724" s="16" t="str">
        <f t="shared" si="95"/>
        <v>October, 2017´</v>
      </c>
      <c r="D1724" s="6" t="s">
        <v>31</v>
      </c>
      <c r="E1724" s="11" t="s">
        <v>3318</v>
      </c>
      <c r="F1724" s="6" t="s">
        <v>56</v>
      </c>
      <c r="G1724" s="6" t="s">
        <v>1676</v>
      </c>
      <c r="H1724" s="6" t="s">
        <v>91</v>
      </c>
      <c r="I1724" s="6" t="s">
        <v>45</v>
      </c>
      <c r="J1724" s="6" t="s">
        <v>34</v>
      </c>
      <c r="K1724" s="6" t="s">
        <v>95</v>
      </c>
      <c r="L1724" s="6" t="s">
        <v>1964</v>
      </c>
      <c r="M1724" s="7">
        <v>23000</v>
      </c>
      <c r="N1724" s="7">
        <v>23</v>
      </c>
      <c r="O1724" s="7">
        <v>106000</v>
      </c>
      <c r="P1724" t="str">
        <f t="shared" si="98"/>
        <v>Mancozeb</v>
      </c>
      <c r="Q1724" t="s">
        <v>3231</v>
      </c>
      <c r="R1724" t="s">
        <v>3242</v>
      </c>
      <c r="S1724">
        <f t="shared" si="96"/>
        <v>4.6086956521739131</v>
      </c>
      <c r="T1724" t="s">
        <v>3206</v>
      </c>
      <c r="U1724" t="s">
        <v>3231</v>
      </c>
      <c r="V1724" t="s">
        <v>3242</v>
      </c>
    </row>
    <row r="1725" spans="1:22" ht="22" customHeight="1" x14ac:dyDescent="0.3">
      <c r="A1725" s="2">
        <v>43023</v>
      </c>
      <c r="B1725" s="16" t="str">
        <f t="shared" si="94"/>
        <v>October, 2017</v>
      </c>
      <c r="C1725" s="16" t="str">
        <f t="shared" si="95"/>
        <v>October, 2017´</v>
      </c>
      <c r="D1725" s="3" t="s">
        <v>31</v>
      </c>
      <c r="E1725" s="11" t="s">
        <v>3318</v>
      </c>
      <c r="F1725" s="3" t="s">
        <v>56</v>
      </c>
      <c r="G1725" s="3" t="s">
        <v>1676</v>
      </c>
      <c r="H1725" s="3" t="s">
        <v>91</v>
      </c>
      <c r="I1725" s="3" t="s">
        <v>45</v>
      </c>
      <c r="J1725" s="3" t="s">
        <v>34</v>
      </c>
      <c r="K1725" s="3" t="s">
        <v>95</v>
      </c>
      <c r="L1725" s="3" t="s">
        <v>1965</v>
      </c>
      <c r="M1725" s="4">
        <v>52400</v>
      </c>
      <c r="N1725" s="4">
        <v>52.4</v>
      </c>
      <c r="O1725" s="4">
        <v>240000</v>
      </c>
      <c r="P1725" t="str">
        <f t="shared" si="98"/>
        <v>Mancozeb</v>
      </c>
      <c r="Q1725" t="s">
        <v>3231</v>
      </c>
      <c r="R1725" t="s">
        <v>3242</v>
      </c>
      <c r="S1725">
        <f t="shared" si="96"/>
        <v>4.5801526717557248</v>
      </c>
      <c r="T1725" t="s">
        <v>3203</v>
      </c>
      <c r="U1725" t="s">
        <v>3246</v>
      </c>
      <c r="V1725" t="s">
        <v>3198</v>
      </c>
    </row>
    <row r="1726" spans="1:22" ht="22" customHeight="1" x14ac:dyDescent="0.3">
      <c r="A1726" s="5">
        <v>43018</v>
      </c>
      <c r="B1726" s="16" t="str">
        <f t="shared" si="94"/>
        <v>October, 2017</v>
      </c>
      <c r="C1726" s="16" t="str">
        <f t="shared" si="95"/>
        <v>October, 2017´</v>
      </c>
      <c r="D1726" s="6" t="s">
        <v>31</v>
      </c>
      <c r="E1726" s="11" t="s">
        <v>3318</v>
      </c>
      <c r="F1726" s="6" t="s">
        <v>56</v>
      </c>
      <c r="G1726" s="6" t="s">
        <v>1676</v>
      </c>
      <c r="H1726" s="6" t="s">
        <v>91</v>
      </c>
      <c r="I1726" s="6" t="s">
        <v>45</v>
      </c>
      <c r="J1726" s="6" t="s">
        <v>34</v>
      </c>
      <c r="K1726" s="6" t="s">
        <v>95</v>
      </c>
      <c r="L1726" s="6" t="s">
        <v>1966</v>
      </c>
      <c r="M1726" s="7">
        <v>26200</v>
      </c>
      <c r="N1726" s="7">
        <v>26.2</v>
      </c>
      <c r="O1726" s="7">
        <v>120000</v>
      </c>
      <c r="P1726" t="str">
        <f t="shared" si="98"/>
        <v>Mancozeb</v>
      </c>
      <c r="Q1726" t="s">
        <v>3231</v>
      </c>
      <c r="R1726" t="s">
        <v>3242</v>
      </c>
      <c r="S1726">
        <f t="shared" si="96"/>
        <v>4.5801526717557248</v>
      </c>
      <c r="T1726" t="s">
        <v>3206</v>
      </c>
      <c r="U1726" t="s">
        <v>3231</v>
      </c>
      <c r="V1726" t="s">
        <v>3242</v>
      </c>
    </row>
    <row r="1727" spans="1:22" ht="22" customHeight="1" x14ac:dyDescent="0.3">
      <c r="A1727" s="2">
        <v>43018</v>
      </c>
      <c r="B1727" s="16" t="str">
        <f t="shared" si="94"/>
        <v>October, 2017</v>
      </c>
      <c r="C1727" s="16" t="str">
        <f t="shared" si="95"/>
        <v>October, 2017´</v>
      </c>
      <c r="D1727" s="3" t="s">
        <v>31</v>
      </c>
      <c r="E1727" s="11" t="s">
        <v>3318</v>
      </c>
      <c r="F1727" s="3" t="s">
        <v>56</v>
      </c>
      <c r="G1727" s="3" t="s">
        <v>131</v>
      </c>
      <c r="H1727" s="3" t="s">
        <v>133</v>
      </c>
      <c r="I1727" s="3" t="s">
        <v>45</v>
      </c>
      <c r="J1727" s="3" t="s">
        <v>34</v>
      </c>
      <c r="K1727" s="3" t="s">
        <v>145</v>
      </c>
      <c r="L1727" s="3" t="s">
        <v>1967</v>
      </c>
      <c r="M1727" s="4">
        <v>26100</v>
      </c>
      <c r="N1727" s="4">
        <v>26.1</v>
      </c>
      <c r="O1727" s="4">
        <v>292000</v>
      </c>
      <c r="P1727" t="str">
        <f t="shared" si="98"/>
        <v>Acetamiprid</v>
      </c>
      <c r="Q1727" t="s">
        <v>3234</v>
      </c>
      <c r="R1727" t="s">
        <v>3243</v>
      </c>
      <c r="S1727">
        <f t="shared" si="96"/>
        <v>11.187739463601533</v>
      </c>
      <c r="T1727" t="s">
        <v>3206</v>
      </c>
      <c r="U1727" t="s">
        <v>3231</v>
      </c>
      <c r="V1727" t="s">
        <v>3242</v>
      </c>
    </row>
    <row r="1728" spans="1:22" ht="22" customHeight="1" x14ac:dyDescent="0.3">
      <c r="A1728" s="5">
        <v>43018</v>
      </c>
      <c r="B1728" s="16" t="str">
        <f t="shared" si="94"/>
        <v>October, 2017</v>
      </c>
      <c r="C1728" s="16" t="str">
        <f t="shared" si="95"/>
        <v>October, 2017´</v>
      </c>
      <c r="D1728" s="6" t="s">
        <v>31</v>
      </c>
      <c r="E1728" s="11" t="s">
        <v>3318</v>
      </c>
      <c r="F1728" s="6" t="s">
        <v>56</v>
      </c>
      <c r="G1728" s="6" t="s">
        <v>1676</v>
      </c>
      <c r="H1728" s="6" t="s">
        <v>91</v>
      </c>
      <c r="I1728" s="6" t="s">
        <v>45</v>
      </c>
      <c r="J1728" s="6" t="s">
        <v>34</v>
      </c>
      <c r="K1728" s="6" t="s">
        <v>95</v>
      </c>
      <c r="L1728" s="6" t="s">
        <v>1968</v>
      </c>
      <c r="M1728" s="7">
        <v>50400</v>
      </c>
      <c r="N1728" s="7">
        <v>50.4</v>
      </c>
      <c r="O1728" s="7">
        <v>231000</v>
      </c>
      <c r="P1728" t="str">
        <f t="shared" si="98"/>
        <v>Mancozeb</v>
      </c>
      <c r="Q1728" t="s">
        <v>3231</v>
      </c>
      <c r="R1728" t="s">
        <v>3242</v>
      </c>
      <c r="S1728">
        <f t="shared" si="96"/>
        <v>4.583333333333333</v>
      </c>
      <c r="T1728" t="s">
        <v>3294</v>
      </c>
      <c r="U1728" t="s">
        <v>3215</v>
      </c>
      <c r="V1728" t="s">
        <v>3243</v>
      </c>
    </row>
    <row r="1729" spans="1:22" ht="22" customHeight="1" x14ac:dyDescent="0.3">
      <c r="A1729" s="2">
        <v>43018</v>
      </c>
      <c r="B1729" s="16" t="str">
        <f t="shared" si="94"/>
        <v>October, 2017</v>
      </c>
      <c r="C1729" s="16" t="str">
        <f t="shared" si="95"/>
        <v>October, 2017´</v>
      </c>
      <c r="D1729" s="3" t="s">
        <v>31</v>
      </c>
      <c r="E1729" s="11" t="s">
        <v>3318</v>
      </c>
      <c r="F1729" s="3" t="s">
        <v>56</v>
      </c>
      <c r="G1729" s="3" t="s">
        <v>1676</v>
      </c>
      <c r="H1729" s="3" t="s">
        <v>91</v>
      </c>
      <c r="I1729" s="3" t="s">
        <v>45</v>
      </c>
      <c r="J1729" s="3" t="s">
        <v>34</v>
      </c>
      <c r="K1729" s="3" t="s">
        <v>95</v>
      </c>
      <c r="L1729" s="3" t="s">
        <v>1969</v>
      </c>
      <c r="M1729" s="4">
        <v>25200</v>
      </c>
      <c r="N1729" s="4">
        <v>25.2</v>
      </c>
      <c r="O1729" s="4">
        <v>116000</v>
      </c>
      <c r="P1729" t="str">
        <f t="shared" si="98"/>
        <v>Mancozeb</v>
      </c>
      <c r="Q1729" t="s">
        <v>3231</v>
      </c>
      <c r="R1729" t="s">
        <v>3242</v>
      </c>
      <c r="S1729">
        <f t="shared" si="96"/>
        <v>4.6031746031746028</v>
      </c>
      <c r="T1729" t="s">
        <v>3208</v>
      </c>
      <c r="U1729" t="s">
        <v>3215</v>
      </c>
      <c r="V1729" t="s">
        <v>3216</v>
      </c>
    </row>
    <row r="1730" spans="1:22" ht="22" customHeight="1" x14ac:dyDescent="0.3">
      <c r="A1730" s="5">
        <v>43018</v>
      </c>
      <c r="B1730" s="16" t="str">
        <f t="shared" si="94"/>
        <v>October, 2017</v>
      </c>
      <c r="C1730" s="16" t="str">
        <f t="shared" si="95"/>
        <v>October, 2017´</v>
      </c>
      <c r="D1730" s="6" t="s">
        <v>31</v>
      </c>
      <c r="E1730" s="11" t="s">
        <v>3318</v>
      </c>
      <c r="F1730" s="6" t="s">
        <v>56</v>
      </c>
      <c r="G1730" s="6" t="s">
        <v>1676</v>
      </c>
      <c r="H1730" s="6" t="s">
        <v>91</v>
      </c>
      <c r="I1730" s="6" t="s">
        <v>45</v>
      </c>
      <c r="J1730" s="6" t="s">
        <v>34</v>
      </c>
      <c r="K1730" s="6" t="s">
        <v>95</v>
      </c>
      <c r="L1730" s="6" t="s">
        <v>1970</v>
      </c>
      <c r="M1730" s="7">
        <v>75600</v>
      </c>
      <c r="N1730" s="7">
        <v>75.599999999999994</v>
      </c>
      <c r="O1730" s="7">
        <v>347000</v>
      </c>
      <c r="P1730" t="str">
        <f t="shared" si="98"/>
        <v>Mancozeb</v>
      </c>
      <c r="Q1730" t="s">
        <v>3231</v>
      </c>
      <c r="R1730" t="s">
        <v>3242</v>
      </c>
      <c r="S1730">
        <f t="shared" si="96"/>
        <v>4.5899470899470902</v>
      </c>
      <c r="T1730" t="s">
        <v>3200</v>
      </c>
      <c r="U1730" t="s">
        <v>3234</v>
      </c>
      <c r="V1730" t="s">
        <v>3225</v>
      </c>
    </row>
    <row r="1731" spans="1:22" ht="22" customHeight="1" x14ac:dyDescent="0.3">
      <c r="A1731" s="2">
        <v>43018</v>
      </c>
      <c r="B1731" s="16" t="str">
        <f t="shared" ref="B1731:B1794" si="99">TEXT(A1731, "MMMM, YYYY")</f>
        <v>October, 2017</v>
      </c>
      <c r="C1731" s="16" t="str">
        <f t="shared" ref="C1731:C1794" si="100">B1731&amp;"´"</f>
        <v>October, 2017´</v>
      </c>
      <c r="D1731" s="3" t="s">
        <v>31</v>
      </c>
      <c r="E1731" s="11" t="s">
        <v>3318</v>
      </c>
      <c r="F1731" s="3" t="s">
        <v>56</v>
      </c>
      <c r="G1731" s="3" t="s">
        <v>1676</v>
      </c>
      <c r="H1731" s="3" t="s">
        <v>91</v>
      </c>
      <c r="I1731" s="3" t="s">
        <v>45</v>
      </c>
      <c r="J1731" s="3" t="s">
        <v>34</v>
      </c>
      <c r="K1731" s="3" t="s">
        <v>95</v>
      </c>
      <c r="L1731" s="3" t="s">
        <v>1971</v>
      </c>
      <c r="M1731" s="4">
        <v>50400</v>
      </c>
      <c r="N1731" s="4">
        <v>50.4</v>
      </c>
      <c r="O1731" s="4">
        <v>231000</v>
      </c>
      <c r="P1731" t="str">
        <f t="shared" si="98"/>
        <v>Mancozeb</v>
      </c>
      <c r="Q1731" t="s">
        <v>3231</v>
      </c>
      <c r="R1731" t="s">
        <v>3242</v>
      </c>
      <c r="S1731">
        <f t="shared" ref="S1731:S1794" si="101">O1731/M1731</f>
        <v>4.583333333333333</v>
      </c>
      <c r="T1731" t="s">
        <v>3200</v>
      </c>
      <c r="U1731" t="s">
        <v>3234</v>
      </c>
      <c r="V1731" t="s">
        <v>3225</v>
      </c>
    </row>
    <row r="1732" spans="1:22" ht="22" customHeight="1" x14ac:dyDescent="0.3">
      <c r="A1732" s="5">
        <v>43018</v>
      </c>
      <c r="B1732" s="16" t="str">
        <f t="shared" si="99"/>
        <v>October, 2017</v>
      </c>
      <c r="C1732" s="16" t="str">
        <f t="shared" si="100"/>
        <v>October, 2017´</v>
      </c>
      <c r="D1732" s="6" t="s">
        <v>107</v>
      </c>
      <c r="E1732" s="11" t="s">
        <v>3318</v>
      </c>
      <c r="F1732" s="6" t="s">
        <v>56</v>
      </c>
      <c r="G1732" s="6" t="s">
        <v>108</v>
      </c>
      <c r="H1732" s="6" t="s">
        <v>133</v>
      </c>
      <c r="I1732" s="6" t="s">
        <v>45</v>
      </c>
      <c r="J1732" s="6" t="s">
        <v>34</v>
      </c>
      <c r="K1732" s="6" t="s">
        <v>1696</v>
      </c>
      <c r="L1732" s="6" t="s">
        <v>1972</v>
      </c>
      <c r="M1732" s="7">
        <v>25120</v>
      </c>
      <c r="N1732" s="7">
        <v>25.12</v>
      </c>
      <c r="O1732" s="7">
        <v>228000</v>
      </c>
      <c r="P1732" t="str">
        <f t="shared" si="98"/>
        <v>Aluminium Phosphide</v>
      </c>
      <c r="Q1732" t="s">
        <v>3235</v>
      </c>
      <c r="R1732" t="s">
        <v>3216</v>
      </c>
      <c r="S1732">
        <f t="shared" si="101"/>
        <v>9.0764331210191092</v>
      </c>
      <c r="T1732" t="s">
        <v>3232</v>
      </c>
      <c r="U1732" t="s">
        <v>3254</v>
      </c>
      <c r="V1732" t="s">
        <v>3216</v>
      </c>
    </row>
    <row r="1733" spans="1:22" ht="22" customHeight="1" x14ac:dyDescent="0.3">
      <c r="A1733" s="2">
        <v>43018</v>
      </c>
      <c r="B1733" s="16" t="str">
        <f t="shared" si="99"/>
        <v>October, 2017</v>
      </c>
      <c r="C1733" s="16" t="str">
        <f t="shared" si="100"/>
        <v>October, 2017´</v>
      </c>
      <c r="D1733" s="3" t="s">
        <v>31</v>
      </c>
      <c r="E1733" s="11" t="s">
        <v>3318</v>
      </c>
      <c r="F1733" s="3" t="s">
        <v>56</v>
      </c>
      <c r="G1733" s="3" t="s">
        <v>1676</v>
      </c>
      <c r="H1733" s="3" t="s">
        <v>91</v>
      </c>
      <c r="I1733" s="3" t="s">
        <v>45</v>
      </c>
      <c r="J1733" s="3" t="s">
        <v>34</v>
      </c>
      <c r="K1733" s="3" t="s">
        <v>95</v>
      </c>
      <c r="L1733" s="3" t="s">
        <v>1973</v>
      </c>
      <c r="M1733" s="4">
        <v>25200</v>
      </c>
      <c r="N1733" s="4">
        <v>25.2</v>
      </c>
      <c r="O1733" s="4">
        <v>116000</v>
      </c>
      <c r="P1733" t="str">
        <f t="shared" si="98"/>
        <v>Mancozeb</v>
      </c>
      <c r="Q1733" t="s">
        <v>3231</v>
      </c>
      <c r="R1733" t="s">
        <v>3242</v>
      </c>
      <c r="S1733">
        <f t="shared" si="101"/>
        <v>4.6031746031746028</v>
      </c>
      <c r="T1733" t="s">
        <v>3250</v>
      </c>
      <c r="U1733" t="s">
        <v>3248</v>
      </c>
      <c r="V1733" t="s">
        <v>3237</v>
      </c>
    </row>
    <row r="1734" spans="1:22" ht="22" customHeight="1" x14ac:dyDescent="0.3">
      <c r="A1734" s="5">
        <v>43018</v>
      </c>
      <c r="B1734" s="16" t="str">
        <f t="shared" si="99"/>
        <v>October, 2017</v>
      </c>
      <c r="C1734" s="16" t="str">
        <f t="shared" si="100"/>
        <v>October, 2017´</v>
      </c>
      <c r="D1734" s="6" t="s">
        <v>31</v>
      </c>
      <c r="E1734" s="11" t="s">
        <v>3318</v>
      </c>
      <c r="F1734" s="6" t="s">
        <v>56</v>
      </c>
      <c r="G1734" s="6" t="s">
        <v>131</v>
      </c>
      <c r="H1734" s="6" t="s">
        <v>133</v>
      </c>
      <c r="I1734" s="6" t="s">
        <v>45</v>
      </c>
      <c r="J1734" s="6" t="s">
        <v>34</v>
      </c>
      <c r="K1734" s="6" t="s">
        <v>145</v>
      </c>
      <c r="L1734" s="6" t="s">
        <v>1974</v>
      </c>
      <c r="M1734" s="7">
        <v>13752</v>
      </c>
      <c r="N1734" s="7">
        <v>13.75</v>
      </c>
      <c r="O1734" s="7">
        <v>154000</v>
      </c>
      <c r="P1734" t="str">
        <f>IF(ISNUMBER(SEARCH("BROWSER",L1734)),"Picloran",IF(ISNUMBER(SEARCH("NAVIGATOR",L1734)),"Picloran",IF(ISNUMBER(SEARCH("BIOZYME",L1734)),"Mineral Fertilizer",IF(ISNUMBER(SEARCH("K-FOL",L1734)),"Calcium Citrate",IF(ISNUMBER(SEARCH("FOLTRON",L1734)),"NPK Fertilizer",IF(ISNUMBER(SEARCH("CYHALOTHRI",L1734)),"Cyhalothrin",IF(ISNUMBER(SEARCH("ACEFATO",L1734)),"Acephate",IF(ISNUMBER(SEARCH("ACEPHATE",L1734)),"Acephate",IF(ISNUMBER(SEARCH("MICROTHIOL",L1734)),"Sulfur",IF(ISNUMBER(SEARCH("PROPICONAZOLE",L1734)),"Propiconazole",IF(ISNUMBER(SEARCH("METHOMYL",L1734)),"Methomyl",IF(ISNUMBER(SEARCH("IMIDACLOPRID",L1734)),"Imidacloprid",IF(ISNUMBER(SEARCH("ZONIC",L1734)),"Amicarbazone",IF(ISNUMBER(SEARCH("CRESCENDO",L1734)),"Triclopyr-Butyric",IF(ISNUMBER(SEARCH("IMAZETHAPYR",L1734)),"Imazethapyr",IF(ISNUMBER(SEARCH("TRICLOPYR",L1734)),"Triclopyr",IF(ISNUMBER(SEARCH("ISOPROPYLAMINE",L1734)),"Isopropylamine",IF(ISNUMBER(SEARCH("ABAMECTIM",L1734)),"Abamectin",IF(ISNUMBER(SEARCH("SPERTO",L1734)),"Bifenthrin","FIX IT!")))))))))))))))))))</f>
        <v>Cyhalothrin</v>
      </c>
      <c r="Q1734" t="s">
        <v>3248</v>
      </c>
      <c r="R1734" t="s">
        <v>3237</v>
      </c>
      <c r="S1734">
        <f t="shared" si="101"/>
        <v>11.198371146015125</v>
      </c>
      <c r="T1734" t="s">
        <v>3200</v>
      </c>
      <c r="U1734" t="s">
        <v>3234</v>
      </c>
      <c r="V1734" t="s">
        <v>3225</v>
      </c>
    </row>
    <row r="1735" spans="1:22" ht="22" customHeight="1" x14ac:dyDescent="0.3">
      <c r="A1735" s="2">
        <v>43018</v>
      </c>
      <c r="B1735" s="16" t="str">
        <f t="shared" si="99"/>
        <v>October, 2017</v>
      </c>
      <c r="C1735" s="16" t="str">
        <f t="shared" si="100"/>
        <v>October, 2017´</v>
      </c>
      <c r="D1735" s="3" t="s">
        <v>31</v>
      </c>
      <c r="E1735" s="11" t="s">
        <v>3318</v>
      </c>
      <c r="F1735" s="3" t="s">
        <v>56</v>
      </c>
      <c r="G1735" s="3" t="s">
        <v>1676</v>
      </c>
      <c r="H1735" s="3" t="s">
        <v>91</v>
      </c>
      <c r="I1735" s="3" t="s">
        <v>45</v>
      </c>
      <c r="J1735" s="3" t="s">
        <v>34</v>
      </c>
      <c r="K1735" s="3" t="s">
        <v>95</v>
      </c>
      <c r="L1735" s="3" t="s">
        <v>1975</v>
      </c>
      <c r="M1735" s="4">
        <v>75600</v>
      </c>
      <c r="N1735" s="4">
        <v>75.599999999999994</v>
      </c>
      <c r="O1735" s="4">
        <v>347000</v>
      </c>
      <c r="P1735" t="str">
        <f>IF(ISNUMBER(SEARCH("IMAZETAPYR",L1735)),"Imazetapyr",IF(ISNUMBER(SEARCH("VITAVAX",L1735)),"Carboxin",IF(ISNUMBER(SEARCH("CARBOXIN",L1735)),"Carboxin",IF(ISNUMBER(SEARCH("CONDAX",L1735)),"Imazetapyr",IF(ISNUMBER(SEARCH("CLETHODIM",L1735)),"Clethodim",IF(ISNUMBER(SEARCH("JACARE",L1735)),"2,4-D Acid",IF(ISNUMBER(SEARCH("LEOPARD",L1735)),"Picloram",IF(ISNUMBER(SEARCH("ZOXYSTROBIN",L1735)),"Azoxystrobin",IF(ISNUMBER(SEARCH("MANCOZEB",L1735)),"Mancozeb",IF(ISNUMBER(SEARCH("AZOXYS",L1735)),"Azoxystrobin",IF(ISNUMBER(SEARCH("FIPRON",L1735)),"Fipronil",IF(ISNUMBER(SEARCH("ACEF",L1735)),"Acephate",IF(ISNUMBER(SEARCH("ACETAMIPRID",L1735)),"Acetamiprid",IF(ISNUMBER(SEARCH("ALUMINIUM PHOSPHIDE",L1735)),"Aluminium Phosphide",IF(ISNUMBER(SEARCH("RANMAN",L1735)),"Cyazofamid",IF(ISNUMBER(SEARCH("BIFENTRINA",L1735)),"Bifenthrin","FIX IT!"))))))))))))))))</f>
        <v>Mancozeb</v>
      </c>
      <c r="Q1735" t="s">
        <v>3231</v>
      </c>
      <c r="R1735" t="s">
        <v>3242</v>
      </c>
      <c r="S1735">
        <f t="shared" si="101"/>
        <v>4.5899470899470902</v>
      </c>
      <c r="T1735" t="s">
        <v>3200</v>
      </c>
      <c r="U1735" t="s">
        <v>3234</v>
      </c>
      <c r="V1735" t="s">
        <v>3225</v>
      </c>
    </row>
    <row r="1736" spans="1:22" ht="22" customHeight="1" x14ac:dyDescent="0.3">
      <c r="A1736" s="5">
        <v>43018</v>
      </c>
      <c r="B1736" s="16" t="str">
        <f t="shared" si="99"/>
        <v>October, 2017</v>
      </c>
      <c r="C1736" s="16" t="str">
        <f t="shared" si="100"/>
        <v>October, 2017´</v>
      </c>
      <c r="D1736" s="6" t="s">
        <v>126</v>
      </c>
      <c r="E1736" s="11" t="s">
        <v>3318</v>
      </c>
      <c r="F1736" s="6" t="s">
        <v>56</v>
      </c>
      <c r="G1736" s="6" t="s">
        <v>160</v>
      </c>
      <c r="H1736" s="6" t="s">
        <v>122</v>
      </c>
      <c r="I1736" s="6" t="s">
        <v>45</v>
      </c>
      <c r="J1736" s="6" t="s">
        <v>34</v>
      </c>
      <c r="K1736" s="6" t="s">
        <v>163</v>
      </c>
      <c r="L1736" s="6" t="s">
        <v>1147</v>
      </c>
      <c r="M1736" s="7">
        <v>7540</v>
      </c>
      <c r="N1736" s="7">
        <v>7.54</v>
      </c>
      <c r="O1736" s="7">
        <v>83400</v>
      </c>
      <c r="P1736" t="str">
        <f>IF(ISNUMBER(SEARCH("GLIFOSATO",L1736)),"Glyphosate",IF(ISNUMBER(SEARCH("TRICLON",L1736)),"Triclopyr",IF(ISNUMBER(SEARCH("ABAMECTIN",L1736)),"Abamectin",IF(ISNUMBER(SEARCH("ANCOSAR",L1736)),"Sodium Hydrogen Methylarsonate",IF(ISNUMBER(SEARCH("PERITO",L1736)),"Acephate","FIX IT!")))))</f>
        <v>Abamectin</v>
      </c>
      <c r="Q1736" t="s">
        <v>3215</v>
      </c>
      <c r="R1736" t="s">
        <v>3243</v>
      </c>
      <c r="S1736">
        <f t="shared" si="101"/>
        <v>11.061007957559681</v>
      </c>
      <c r="T1736" t="s">
        <v>3245</v>
      </c>
      <c r="U1736" t="s">
        <v>3244</v>
      </c>
      <c r="V1736" t="s">
        <v>3198</v>
      </c>
    </row>
    <row r="1737" spans="1:22" ht="22" customHeight="1" x14ac:dyDescent="0.3">
      <c r="A1737" s="2">
        <v>43018</v>
      </c>
      <c r="B1737" s="16" t="str">
        <f t="shared" si="99"/>
        <v>October, 2017</v>
      </c>
      <c r="C1737" s="16" t="str">
        <f t="shared" si="100"/>
        <v>October, 2017´</v>
      </c>
      <c r="D1737" s="3" t="s">
        <v>107</v>
      </c>
      <c r="E1737" s="11" t="s">
        <v>3318</v>
      </c>
      <c r="F1737" s="3" t="s">
        <v>56</v>
      </c>
      <c r="G1737" s="3" t="s">
        <v>108</v>
      </c>
      <c r="H1737" s="3" t="s">
        <v>133</v>
      </c>
      <c r="I1737" s="3" t="s">
        <v>45</v>
      </c>
      <c r="J1737" s="3" t="s">
        <v>34</v>
      </c>
      <c r="K1737" s="3" t="s">
        <v>145</v>
      </c>
      <c r="L1737" s="3" t="s">
        <v>1976</v>
      </c>
      <c r="M1737" s="4">
        <v>38960</v>
      </c>
      <c r="N1737" s="4">
        <v>38.96</v>
      </c>
      <c r="O1737" s="4">
        <v>436000</v>
      </c>
      <c r="P1737" t="str">
        <f>IF(ISNUMBER(SEARCH("BROWSER",L1737)),"Picloran",IF(ISNUMBER(SEARCH("NAVIGATOR",L1737)),"Picloran",IF(ISNUMBER(SEARCH("BIOZYME",L1737)),"Mineral Fertilizer",IF(ISNUMBER(SEARCH("K-FOL",L1737)),"Calcium Citrate",IF(ISNUMBER(SEARCH("FOLTRON",L1737)),"NPK Fertilizer",IF(ISNUMBER(SEARCH("CYHALOTHRI",L1737)),"Cyhalothrin",IF(ISNUMBER(SEARCH("ACEFATO",L1737)),"Acephate",IF(ISNUMBER(SEARCH("ACEPHATE",L1737)),"Acephate",IF(ISNUMBER(SEARCH("MICROTHIOL",L1737)),"Sulfur",IF(ISNUMBER(SEARCH("PROPICONAZOLE",L1737)),"Propiconazole",IF(ISNUMBER(SEARCH("METHOMYL",L1737)),"Methomyl",IF(ISNUMBER(SEARCH("IMIDACLOPRID",L1737)),"Imidacloprid",IF(ISNUMBER(SEARCH("ZONIC",L1737)),"Amicarbazone",IF(ISNUMBER(SEARCH("CRESCENDO",L1737)),"Triclopyr-Butyric",IF(ISNUMBER(SEARCH("IMAZETHAPYR",L1737)),"Imazethapyr",IF(ISNUMBER(SEARCH("TRICLOPYR",L1737)),"Triclopyr",IF(ISNUMBER(SEARCH("ISOPROPYLAMINE",L1737)),"Isopropylamine",IF(ISNUMBER(SEARCH("ABAMECTIM",L1737)),"Abamectin",IF(ISNUMBER(SEARCH("SPERTO",L1737)),"Bifenthrin","FIX IT!")))))))))))))))))))</f>
        <v>Bifenthrin</v>
      </c>
      <c r="Q1737" t="s">
        <v>3238</v>
      </c>
      <c r="R1737" t="s">
        <v>3243</v>
      </c>
      <c r="S1737">
        <f t="shared" si="101"/>
        <v>11.190965092402465</v>
      </c>
      <c r="T1737" t="s">
        <v>3208</v>
      </c>
      <c r="U1737" t="s">
        <v>3215</v>
      </c>
      <c r="V1737" t="s">
        <v>3216</v>
      </c>
    </row>
    <row r="1738" spans="1:22" ht="22" customHeight="1" x14ac:dyDescent="0.3">
      <c r="A1738" s="5">
        <v>43018</v>
      </c>
      <c r="B1738" s="16" t="str">
        <f t="shared" si="99"/>
        <v>October, 2017</v>
      </c>
      <c r="C1738" s="16" t="str">
        <f t="shared" si="100"/>
        <v>October, 2017´</v>
      </c>
      <c r="D1738" s="6" t="s">
        <v>107</v>
      </c>
      <c r="E1738" s="11" t="s">
        <v>3318</v>
      </c>
      <c r="F1738" s="6" t="s">
        <v>56</v>
      </c>
      <c r="G1738" s="6" t="s">
        <v>108</v>
      </c>
      <c r="H1738" s="6" t="s">
        <v>133</v>
      </c>
      <c r="I1738" s="6" t="s">
        <v>45</v>
      </c>
      <c r="J1738" s="6" t="s">
        <v>34</v>
      </c>
      <c r="K1738" s="6" t="s">
        <v>187</v>
      </c>
      <c r="L1738" s="14" t="s">
        <v>1977</v>
      </c>
      <c r="M1738" s="7">
        <v>40360</v>
      </c>
      <c r="N1738" s="7">
        <v>40.36</v>
      </c>
      <c r="O1738" s="7">
        <v>358000</v>
      </c>
      <c r="P1738" t="s">
        <v>3203</v>
      </c>
      <c r="Q1738" t="s">
        <v>3246</v>
      </c>
      <c r="R1738" t="s">
        <v>3198</v>
      </c>
      <c r="S1738">
        <f t="shared" si="101"/>
        <v>8.8701684836471753</v>
      </c>
      <c r="T1738" t="s">
        <v>3212</v>
      </c>
      <c r="U1738" t="s">
        <v>3277</v>
      </c>
      <c r="V1738" t="s">
        <v>3198</v>
      </c>
    </row>
    <row r="1739" spans="1:22" ht="22" customHeight="1" x14ac:dyDescent="0.3">
      <c r="A1739" s="2">
        <v>43018</v>
      </c>
      <c r="B1739" s="16" t="str">
        <f t="shared" si="99"/>
        <v>October, 2017</v>
      </c>
      <c r="C1739" s="16" t="str">
        <f t="shared" si="100"/>
        <v>October, 2017´</v>
      </c>
      <c r="D1739" s="3" t="s">
        <v>31</v>
      </c>
      <c r="E1739" s="11" t="s">
        <v>3318</v>
      </c>
      <c r="F1739" s="3" t="s">
        <v>56</v>
      </c>
      <c r="G1739" s="3" t="s">
        <v>1676</v>
      </c>
      <c r="H1739" s="3" t="s">
        <v>91</v>
      </c>
      <c r="I1739" s="3" t="s">
        <v>45</v>
      </c>
      <c r="J1739" s="3" t="s">
        <v>34</v>
      </c>
      <c r="K1739" s="3" t="s">
        <v>95</v>
      </c>
      <c r="L1739" s="3" t="s">
        <v>1978</v>
      </c>
      <c r="M1739" s="4">
        <v>75600</v>
      </c>
      <c r="N1739" s="4">
        <v>75.599999999999994</v>
      </c>
      <c r="O1739" s="4">
        <v>347000</v>
      </c>
      <c r="P1739" t="str">
        <f>IF(ISNUMBER(SEARCH("IMAZETAPYR",L1739)),"Imazetapyr",IF(ISNUMBER(SEARCH("VITAVAX",L1739)),"Carboxin",IF(ISNUMBER(SEARCH("CARBOXIN",L1739)),"Carboxin",IF(ISNUMBER(SEARCH("CONDAX",L1739)),"Imazetapyr",IF(ISNUMBER(SEARCH("CLETHODIM",L1739)),"Clethodim",IF(ISNUMBER(SEARCH("JACARE",L1739)),"2,4-D Acid",IF(ISNUMBER(SEARCH("LEOPARD",L1739)),"Picloram",IF(ISNUMBER(SEARCH("ZOXYSTROBIN",L1739)),"Azoxystrobin",IF(ISNUMBER(SEARCH("MANCOZEB",L1739)),"Mancozeb",IF(ISNUMBER(SEARCH("AZOXYS",L1739)),"Azoxystrobin",IF(ISNUMBER(SEARCH("FIPRON",L1739)),"Fipronil",IF(ISNUMBER(SEARCH("ACEF",L1739)),"Acephate",IF(ISNUMBER(SEARCH("ACETAMIPRID",L1739)),"Acetamiprid",IF(ISNUMBER(SEARCH("ALUMINIUM PHOSPHIDE",L1739)),"Aluminium Phosphide",IF(ISNUMBER(SEARCH("RANMAN",L1739)),"Cyazofamid",IF(ISNUMBER(SEARCH("BIFENTRINA",L1739)),"Bifenthrin","FIX IT!"))))))))))))))))</f>
        <v>Mancozeb</v>
      </c>
      <c r="Q1739" t="s">
        <v>3231</v>
      </c>
      <c r="R1739" t="s">
        <v>3242</v>
      </c>
      <c r="S1739">
        <f t="shared" si="101"/>
        <v>4.5899470899470902</v>
      </c>
      <c r="T1739" t="s">
        <v>3209</v>
      </c>
      <c r="U1739" t="s">
        <v>3215</v>
      </c>
      <c r="V1739" t="s">
        <v>3198</v>
      </c>
    </row>
    <row r="1740" spans="1:22" ht="22" customHeight="1" x14ac:dyDescent="0.3">
      <c r="A1740" s="5">
        <v>43018</v>
      </c>
      <c r="B1740" s="16" t="str">
        <f t="shared" si="99"/>
        <v>October, 2017</v>
      </c>
      <c r="C1740" s="16" t="str">
        <f t="shared" si="100"/>
        <v>October, 2017´</v>
      </c>
      <c r="D1740" s="6" t="s">
        <v>31</v>
      </c>
      <c r="E1740" s="11" t="s">
        <v>3318</v>
      </c>
      <c r="F1740" s="6" t="s">
        <v>56</v>
      </c>
      <c r="G1740" s="6" t="s">
        <v>1676</v>
      </c>
      <c r="H1740" s="6" t="s">
        <v>91</v>
      </c>
      <c r="I1740" s="6" t="s">
        <v>45</v>
      </c>
      <c r="J1740" s="6" t="s">
        <v>34</v>
      </c>
      <c r="K1740" s="6" t="s">
        <v>95</v>
      </c>
      <c r="L1740" s="6" t="s">
        <v>1966</v>
      </c>
      <c r="M1740" s="7">
        <v>78600</v>
      </c>
      <c r="N1740" s="7">
        <v>78.599999999999994</v>
      </c>
      <c r="O1740" s="7">
        <v>361000</v>
      </c>
      <c r="P1740" t="str">
        <f>IF(ISNUMBER(SEARCH("TRICLON",L1738)),"Triclopyr",IF(ISNUMBER(SEARCH("ABAMECTIN",L1738)),"Abamectin",IF(ISNUMBER(SEARCH("PERITO",L1738)),"Acephate",IF(ISNUMBER(SEARCH("GLUFOSINAT",L1738)),"Gluphosinate",IF(ISNUMBER(SEARCH("FIPRONIL",L1738)),"Fipronil",IF(ISNUMBER(SEARCH("ZARTAN",L1738)),"Metsulfuron-methyl",IF(ISNUMBER(SEARCH("DIFLUBENZURON",L1738)),"Diflubenzuron",IF(ISNUMBER(SEARCH("INICIATE",L1738)),"Fipronil",IF(ISNUMBER(SEARCH("STAGE",L1738)),"Clomazone",IF(ISNUMBER(SEARCH("CLOMAZON",L1738)),"Clomazone",IF(ISNUMBER(SEARCH("UNIMARK",L1738)),"Metribuzim",IF(ISNUMBER(SEARCH("ANCOSAR",L1738)),"Sodium hydrogen Methylarsonate","FIX IT!"))))))))))))</f>
        <v>Clomazone</v>
      </c>
      <c r="Q1740" t="s">
        <v>3246</v>
      </c>
      <c r="R1740" t="s">
        <v>3198</v>
      </c>
      <c r="S1740">
        <f t="shared" si="101"/>
        <v>4.5928753180661577</v>
      </c>
      <c r="T1740" t="s">
        <v>3206</v>
      </c>
      <c r="U1740" t="s">
        <v>3231</v>
      </c>
      <c r="V1740" t="s">
        <v>3242</v>
      </c>
    </row>
    <row r="1741" spans="1:22" ht="22" customHeight="1" x14ac:dyDescent="0.3">
      <c r="A1741" s="2">
        <v>43018</v>
      </c>
      <c r="B1741" s="16" t="str">
        <f t="shared" si="99"/>
        <v>October, 2017</v>
      </c>
      <c r="C1741" s="16" t="str">
        <f t="shared" si="100"/>
        <v>October, 2017´</v>
      </c>
      <c r="D1741" s="3" t="s">
        <v>31</v>
      </c>
      <c r="E1741" s="11" t="s">
        <v>3318</v>
      </c>
      <c r="F1741" s="3" t="s">
        <v>56</v>
      </c>
      <c r="G1741" s="3" t="s">
        <v>1676</v>
      </c>
      <c r="H1741" s="3" t="s">
        <v>91</v>
      </c>
      <c r="I1741" s="3" t="s">
        <v>45</v>
      </c>
      <c r="J1741" s="3" t="s">
        <v>34</v>
      </c>
      <c r="K1741" s="3" t="s">
        <v>95</v>
      </c>
      <c r="L1741" s="3" t="s">
        <v>1979</v>
      </c>
      <c r="M1741" s="4">
        <v>78600</v>
      </c>
      <c r="N1741" s="4">
        <v>78.599999999999994</v>
      </c>
      <c r="O1741" s="4">
        <v>361000</v>
      </c>
      <c r="P1741" t="str">
        <f>IF(ISNUMBER(SEARCH("IMAZETAPYR",L1741)),"Imazetapyr",IF(ISNUMBER(SEARCH("VITAVAX",L1741)),"Carboxin",IF(ISNUMBER(SEARCH("CARBOXIN",L1741)),"Carboxin",IF(ISNUMBER(SEARCH("CONDAX",L1741)),"Imazetapyr",IF(ISNUMBER(SEARCH("CLETHODIM",L1741)),"Clethodim",IF(ISNUMBER(SEARCH("JACARE",L1741)),"2,4-D Acid",IF(ISNUMBER(SEARCH("LEOPARD",L1741)),"Picloram",IF(ISNUMBER(SEARCH("ZOXYSTROBIN",L1741)),"Azoxystrobin",IF(ISNUMBER(SEARCH("MANCOZEB",L1741)),"Mancozeb",IF(ISNUMBER(SEARCH("AZOXYS",L1741)),"Azoxystrobin",IF(ISNUMBER(SEARCH("FIPRON",L1741)),"Fipronil",IF(ISNUMBER(SEARCH("ACEF",L1741)),"Acephate",IF(ISNUMBER(SEARCH("ACETAMIPRID",L1741)),"Acetamiprid",IF(ISNUMBER(SEARCH("ALUMINIUM PHOSPHIDE",L1741)),"Aluminium Phosphide",IF(ISNUMBER(SEARCH("RANMAN",L1741)),"Cyazofamid",IF(ISNUMBER(SEARCH("BIFENTRINA",L1741)),"Bifenthrin","FIX IT!"))))))))))))))))</f>
        <v>Mancozeb</v>
      </c>
      <c r="Q1741" t="s">
        <v>3231</v>
      </c>
      <c r="R1741" t="s">
        <v>3242</v>
      </c>
      <c r="S1741">
        <f t="shared" si="101"/>
        <v>4.5928753180661577</v>
      </c>
      <c r="T1741" t="s">
        <v>3209</v>
      </c>
      <c r="U1741" t="s">
        <v>3215</v>
      </c>
      <c r="V1741" t="s">
        <v>3198</v>
      </c>
    </row>
    <row r="1742" spans="1:22" ht="22" customHeight="1" x14ac:dyDescent="0.3">
      <c r="A1742" s="5">
        <v>43018</v>
      </c>
      <c r="B1742" s="16" t="str">
        <f t="shared" si="99"/>
        <v>October, 2017</v>
      </c>
      <c r="C1742" s="16" t="str">
        <f t="shared" si="100"/>
        <v>October, 2017´</v>
      </c>
      <c r="D1742" s="6" t="s">
        <v>31</v>
      </c>
      <c r="E1742" s="11" t="s">
        <v>3318</v>
      </c>
      <c r="F1742" s="6" t="s">
        <v>56</v>
      </c>
      <c r="G1742" s="6" t="s">
        <v>1676</v>
      </c>
      <c r="H1742" s="6" t="s">
        <v>91</v>
      </c>
      <c r="I1742" s="6" t="s">
        <v>45</v>
      </c>
      <c r="J1742" s="6" t="s">
        <v>34</v>
      </c>
      <c r="K1742" s="6" t="s">
        <v>95</v>
      </c>
      <c r="L1742" s="6" t="s">
        <v>1980</v>
      </c>
      <c r="M1742" s="7">
        <v>52400</v>
      </c>
      <c r="N1742" s="7">
        <v>52.4</v>
      </c>
      <c r="O1742" s="7">
        <v>240000</v>
      </c>
      <c r="P1742" t="str">
        <f>IF(ISNUMBER(SEARCH("IMAZETAPYR",L1742)),"Imazetapyr",IF(ISNUMBER(SEARCH("VITAVAX",L1742)),"Carboxin",IF(ISNUMBER(SEARCH("CARBOXIN",L1742)),"Carboxin",IF(ISNUMBER(SEARCH("CONDAX",L1742)),"Imazetapyr",IF(ISNUMBER(SEARCH("CLETHODIM",L1742)),"Clethodim",IF(ISNUMBER(SEARCH("JACARE",L1742)),"2,4-D Acid",IF(ISNUMBER(SEARCH("LEOPARD",L1742)),"Picloram",IF(ISNUMBER(SEARCH("ZOXYSTROBIN",L1742)),"Azoxystrobin",IF(ISNUMBER(SEARCH("MANCOZEB",L1742)),"Mancozeb",IF(ISNUMBER(SEARCH("AZOXYS",L1742)),"Azoxystrobin",IF(ISNUMBER(SEARCH("FIPRON",L1742)),"Fipronil",IF(ISNUMBER(SEARCH("ACEF",L1742)),"Acephate",IF(ISNUMBER(SEARCH("ACETAMIPRID",L1742)),"Acetamiprid",IF(ISNUMBER(SEARCH("ALUMINIUM PHOSPHIDE",L1742)),"Aluminium Phosphide",IF(ISNUMBER(SEARCH("RANMAN",L1742)),"Cyazofamid",IF(ISNUMBER(SEARCH("BIFENTRINA",L1742)),"Bifenthrin","FIX IT!"))))))))))))))))</f>
        <v>Mancozeb</v>
      </c>
      <c r="Q1742" t="s">
        <v>3231</v>
      </c>
      <c r="R1742" t="s">
        <v>3242</v>
      </c>
      <c r="S1742">
        <f t="shared" si="101"/>
        <v>4.5801526717557248</v>
      </c>
      <c r="T1742" t="s">
        <v>3250</v>
      </c>
      <c r="U1742" t="s">
        <v>3248</v>
      </c>
      <c r="V1742" t="s">
        <v>3237</v>
      </c>
    </row>
    <row r="1743" spans="1:22" ht="22" customHeight="1" x14ac:dyDescent="0.3">
      <c r="A1743" s="2">
        <v>43017</v>
      </c>
      <c r="B1743" s="16" t="str">
        <f t="shared" si="99"/>
        <v>October, 2017</v>
      </c>
      <c r="C1743" s="16" t="str">
        <f t="shared" si="100"/>
        <v>October, 2017´</v>
      </c>
      <c r="D1743" s="3" t="s">
        <v>31</v>
      </c>
      <c r="E1743" s="11" t="s">
        <v>3318</v>
      </c>
      <c r="F1743" s="3" t="s">
        <v>1873</v>
      </c>
      <c r="G1743" s="3" t="s">
        <v>1805</v>
      </c>
      <c r="H1743" s="3" t="s">
        <v>82</v>
      </c>
      <c r="I1743" s="3" t="s">
        <v>45</v>
      </c>
      <c r="J1743" s="3" t="s">
        <v>34</v>
      </c>
      <c r="K1743" s="3" t="s">
        <v>1981</v>
      </c>
      <c r="L1743" s="3" t="s">
        <v>1982</v>
      </c>
      <c r="M1743" s="4">
        <v>86746</v>
      </c>
      <c r="N1743" s="4">
        <v>86.75</v>
      </c>
      <c r="O1743" s="4">
        <v>293000</v>
      </c>
      <c r="P1743" t="str">
        <f>IF(ISNUMBER(SEARCH("BROWSER",L1743)),"Picloran",IF(ISNUMBER(SEARCH("NAVIGATOR",L1743)),"Picloran",IF(ISNUMBER(SEARCH("BIOZYME",L1743)),"Mineral Fertilizer",IF(ISNUMBER(SEARCH("K-FOL",L1743)),"Calcium Citrate",IF(ISNUMBER(SEARCH("FOLTRON",L1743)),"NPK Fertilizer",IF(ISNUMBER(SEARCH("CYHALOTHRI",L1743)),"Cyhalothrin",IF(ISNUMBER(SEARCH("ACEFATO",L1743)),"Acephate",IF(ISNUMBER(SEARCH("ACEPHATE",L1743)),"Acephate",IF(ISNUMBER(SEARCH("MICROTHIOL",L1743)),"Sulfur",IF(ISNUMBER(SEARCH("PROPICONAZOLE",L1743)),"Propiconazole",IF(ISNUMBER(SEARCH("METHOMYL",L1743)),"Methomyl",IF(ISNUMBER(SEARCH("IMIDACLOPRID",L1743)),"Imidacloprid",IF(ISNUMBER(SEARCH("ZONIC",L1743)),"Amicarbazone",IF(ISNUMBER(SEARCH("CRESCENDO",L1743)),"Triclopyr-Butyric",IF(ISNUMBER(SEARCH("IMAZETHAPYR",L1743)),"Imazethapyr",IF(ISNUMBER(SEARCH("TRICLOPYR",L1743)),"Triclopyr",IF(ISNUMBER(SEARCH("ISOPROPYLAMINE",L1743)),"Isopropylamine",IF(ISNUMBER(SEARCH("ABAMECTIM",L1743)),"Abamectin",IF(ISNUMBER(SEARCH("SPERTO",L1743)),"Bifenthrin","FIX IT!")))))))))))))))))))</f>
        <v>Isopropylamine</v>
      </c>
      <c r="Q1743" t="s">
        <v>3269</v>
      </c>
      <c r="R1743" t="s">
        <v>3216</v>
      </c>
      <c r="S1743">
        <f t="shared" si="101"/>
        <v>3.377677356881009</v>
      </c>
      <c r="T1743" t="s">
        <v>3208</v>
      </c>
      <c r="U1743" t="s">
        <v>3215</v>
      </c>
      <c r="V1743" t="s">
        <v>3216</v>
      </c>
    </row>
    <row r="1744" spans="1:22" ht="22" customHeight="1" x14ac:dyDescent="0.3">
      <c r="A1744" s="5">
        <v>43017</v>
      </c>
      <c r="B1744" s="16" t="str">
        <f t="shared" si="99"/>
        <v>October, 2017</v>
      </c>
      <c r="C1744" s="16" t="str">
        <f t="shared" si="100"/>
        <v>October, 2017´</v>
      </c>
      <c r="D1744" s="6" t="s">
        <v>31</v>
      </c>
      <c r="E1744" s="11" t="s">
        <v>3318</v>
      </c>
      <c r="F1744" s="6" t="s">
        <v>56</v>
      </c>
      <c r="G1744" s="6" t="s">
        <v>1774</v>
      </c>
      <c r="H1744" s="6" t="s">
        <v>82</v>
      </c>
      <c r="I1744" s="6" t="s">
        <v>45</v>
      </c>
      <c r="J1744" s="6" t="s">
        <v>34</v>
      </c>
      <c r="K1744" s="6" t="s">
        <v>84</v>
      </c>
      <c r="L1744" s="6" t="s">
        <v>1983</v>
      </c>
      <c r="M1744" s="7">
        <v>100762</v>
      </c>
      <c r="N1744" s="7">
        <v>100.76</v>
      </c>
      <c r="O1744" s="7">
        <v>341000</v>
      </c>
      <c r="P1744" t="str">
        <f>IF(ISNUMBER(SEARCH("BROWSER",L1744)),"Picloran",IF(ISNUMBER(SEARCH("NAVIGATOR",L1744)),"Picloran",IF(ISNUMBER(SEARCH("BIOZYME",L1744)),"Mineral Fertilizer",IF(ISNUMBER(SEARCH("K-FOL",L1744)),"Calcium Citrate",IF(ISNUMBER(SEARCH("FOLTRON",L1744)),"NPK Fertilizer",IF(ISNUMBER(SEARCH("CYHALOTHRI",L1744)),"Cyhalothrin",IF(ISNUMBER(SEARCH("ACEFATO",L1744)),"Acephate",IF(ISNUMBER(SEARCH("ACEPHATE",L1744)),"Acephate",IF(ISNUMBER(SEARCH("MICROTHIOL",L1744)),"Sulfur",IF(ISNUMBER(SEARCH("PROPICONAZOLE",L1744)),"Propiconazole",IF(ISNUMBER(SEARCH("METHOMYL",L1744)),"Methomyl",IF(ISNUMBER(SEARCH("IMIDACLOPRID",L1744)),"Imidacloprid",IF(ISNUMBER(SEARCH("ZONIC",L1744)),"Amicarbazone",IF(ISNUMBER(SEARCH("CRESCENDO",L1744)),"Triclopyr-Butyric",IF(ISNUMBER(SEARCH("IMAZETHAPYR",L1744)),"Imazethapyr",IF(ISNUMBER(SEARCH("TRICLOPYR",L1744)),"Triclopyr",IF(ISNUMBER(SEARCH("ISOPROPYLAMINE",L1744)),"Isopropylamine",IF(ISNUMBER(SEARCH("ABAMECTIM",L1744)),"Abamectin",IF(ISNUMBER(SEARCH("SPERTO",L1744)),"Bifenthrin","FIX IT!")))))))))))))))))))</f>
        <v>Isopropylamine</v>
      </c>
      <c r="Q1744" t="s">
        <v>3269</v>
      </c>
      <c r="R1744" t="s">
        <v>3216</v>
      </c>
      <c r="S1744">
        <f t="shared" si="101"/>
        <v>3.3842123022568034</v>
      </c>
      <c r="T1744" t="s">
        <v>3226</v>
      </c>
      <c r="U1744" t="s">
        <v>3261</v>
      </c>
      <c r="V1744" t="s">
        <v>3243</v>
      </c>
    </row>
    <row r="1745" spans="1:22" ht="22" customHeight="1" x14ac:dyDescent="0.3">
      <c r="A1745" s="2">
        <v>43017</v>
      </c>
      <c r="B1745" s="16" t="str">
        <f t="shared" si="99"/>
        <v>October, 2017</v>
      </c>
      <c r="C1745" s="16" t="str">
        <f t="shared" si="100"/>
        <v>October, 2017´</v>
      </c>
      <c r="D1745" s="3" t="s">
        <v>31</v>
      </c>
      <c r="E1745" s="11" t="s">
        <v>3318</v>
      </c>
      <c r="F1745" s="3" t="s">
        <v>56</v>
      </c>
      <c r="G1745" s="3" t="s">
        <v>1734</v>
      </c>
      <c r="H1745" s="3" t="s">
        <v>122</v>
      </c>
      <c r="I1745" s="3" t="s">
        <v>45</v>
      </c>
      <c r="J1745" s="3" t="s">
        <v>34</v>
      </c>
      <c r="K1745" s="3" t="s">
        <v>187</v>
      </c>
      <c r="L1745" s="3" t="s">
        <v>1531</v>
      </c>
      <c r="M1745" s="4">
        <v>7020</v>
      </c>
      <c r="N1745" s="4">
        <v>7.02</v>
      </c>
      <c r="O1745" s="4">
        <v>36000</v>
      </c>
      <c r="P1745" t="s">
        <v>3211</v>
      </c>
      <c r="Q1745" t="s">
        <v>3270</v>
      </c>
      <c r="R1745" t="s">
        <v>3198</v>
      </c>
      <c r="S1745">
        <f t="shared" si="101"/>
        <v>5.1282051282051286</v>
      </c>
      <c r="T1745" t="s">
        <v>3200</v>
      </c>
      <c r="U1745" t="s">
        <v>3234</v>
      </c>
      <c r="V1745" t="s">
        <v>3225</v>
      </c>
    </row>
    <row r="1746" spans="1:22" ht="22" customHeight="1" x14ac:dyDescent="0.3">
      <c r="A1746" s="5">
        <v>43016</v>
      </c>
      <c r="B1746" s="16" t="str">
        <f t="shared" si="99"/>
        <v>October, 2017</v>
      </c>
      <c r="C1746" s="16" t="str">
        <f t="shared" si="100"/>
        <v>October, 2017´</v>
      </c>
      <c r="D1746" s="6" t="s">
        <v>31</v>
      </c>
      <c r="E1746" s="11" t="s">
        <v>3318</v>
      </c>
      <c r="F1746" s="6" t="s">
        <v>56</v>
      </c>
      <c r="G1746" s="6" t="s">
        <v>944</v>
      </c>
      <c r="H1746" s="6" t="s">
        <v>1684</v>
      </c>
      <c r="I1746" s="6" t="s">
        <v>45</v>
      </c>
      <c r="J1746" s="6" t="s">
        <v>34</v>
      </c>
      <c r="K1746" s="6" t="s">
        <v>361</v>
      </c>
      <c r="L1746" s="6" t="s">
        <v>1686</v>
      </c>
      <c r="M1746" s="7">
        <v>13200</v>
      </c>
      <c r="N1746" s="7">
        <v>13.2</v>
      </c>
      <c r="O1746" s="7">
        <v>121000</v>
      </c>
      <c r="P1746" t="str">
        <f>IF(ISNUMBER(SEARCH("THIRAM",L1746)),"Thiram",IF(ISNUMBER(SEARCH("TEBUCONAZOLE",L1746)),"Tebuconazole",IF(ISNUMBER(SEARCH("DIMETHYLAMINE",L1746)),"Dimethylamine",IF(ISNUMBER(SEARCH("TRINCA",L1746)),"Cyhalothrin",IF(ISNUMBER(SEARCH("CYHALOT",L1746)),"Cyhalothrin",IF(ISNUMBER(SEARCH("PICLORAM",L1746)),"Picloran",IF(ISNUMBER(SEARCH("PROPARGITE",L1746)),"Propargite",IF(ISNUMBER(SEARCH("OMEGA",L1746)),"Fertilizer",IF(ISNUMBER(SEARCH("ARTYS",L1746)),"Dimethylamine",IF(ISNUMBER(SEARCH("ORTHOCIDE",L1746)),"Captan","FIX IT!"))))))))))</f>
        <v>Tebuconazole</v>
      </c>
      <c r="Q1746" t="s">
        <v>3284</v>
      </c>
      <c r="R1746" t="s">
        <v>3242</v>
      </c>
      <c r="S1746">
        <f t="shared" si="101"/>
        <v>9.1666666666666661</v>
      </c>
      <c r="T1746" t="s">
        <v>3278</v>
      </c>
      <c r="U1746" t="s">
        <v>3215</v>
      </c>
      <c r="V1746" t="s">
        <v>3216</v>
      </c>
    </row>
    <row r="1747" spans="1:22" ht="22" customHeight="1" x14ac:dyDescent="0.3">
      <c r="A1747" s="2">
        <v>43016</v>
      </c>
      <c r="B1747" s="16" t="str">
        <f t="shared" si="99"/>
        <v>October, 2017</v>
      </c>
      <c r="C1747" s="16" t="str">
        <f t="shared" si="100"/>
        <v>October, 2017´</v>
      </c>
      <c r="D1747" s="3" t="s">
        <v>31</v>
      </c>
      <c r="E1747" s="11" t="s">
        <v>3318</v>
      </c>
      <c r="F1747" s="3" t="s">
        <v>56</v>
      </c>
      <c r="G1747" s="3" t="s">
        <v>1497</v>
      </c>
      <c r="H1747" s="3" t="s">
        <v>474</v>
      </c>
      <c r="I1747" s="3" t="s">
        <v>45</v>
      </c>
      <c r="J1747" s="3" t="s">
        <v>34</v>
      </c>
      <c r="K1747" s="3" t="s">
        <v>187</v>
      </c>
      <c r="L1747" s="3" t="s">
        <v>1984</v>
      </c>
      <c r="M1747" s="4">
        <v>122000</v>
      </c>
      <c r="N1747" s="4">
        <v>122</v>
      </c>
      <c r="O1747" s="4">
        <v>1409000</v>
      </c>
      <c r="P1747" t="s">
        <v>3211</v>
      </c>
      <c r="Q1747" t="s">
        <v>3270</v>
      </c>
      <c r="R1747" t="s">
        <v>3198</v>
      </c>
      <c r="S1747">
        <f t="shared" si="101"/>
        <v>11.549180327868852</v>
      </c>
      <c r="T1747" t="s">
        <v>3214</v>
      </c>
      <c r="U1747" t="s">
        <v>3288</v>
      </c>
      <c r="V1747" t="s">
        <v>3198</v>
      </c>
    </row>
    <row r="1748" spans="1:22" ht="22" customHeight="1" x14ac:dyDescent="0.3">
      <c r="A1748" s="5">
        <v>43016</v>
      </c>
      <c r="B1748" s="16" t="str">
        <f t="shared" si="99"/>
        <v>October, 2017</v>
      </c>
      <c r="C1748" s="16" t="str">
        <f t="shared" si="100"/>
        <v>October, 2017´</v>
      </c>
      <c r="D1748" s="6" t="s">
        <v>31</v>
      </c>
      <c r="E1748" s="11" t="s">
        <v>3318</v>
      </c>
      <c r="F1748" s="6" t="s">
        <v>56</v>
      </c>
      <c r="G1748" s="6" t="s">
        <v>944</v>
      </c>
      <c r="H1748" s="6" t="s">
        <v>1684</v>
      </c>
      <c r="I1748" s="6" t="s">
        <v>45</v>
      </c>
      <c r="J1748" s="6" t="s">
        <v>34</v>
      </c>
      <c r="K1748" s="6" t="s">
        <v>361</v>
      </c>
      <c r="L1748" s="6" t="s">
        <v>1686</v>
      </c>
      <c r="M1748" s="7">
        <v>13200</v>
      </c>
      <c r="N1748" s="7">
        <v>13.2</v>
      </c>
      <c r="O1748" s="7">
        <v>121000</v>
      </c>
      <c r="P1748" t="str">
        <f>IF(ISNUMBER(SEARCH("THIRAM",L1748)),"Thiram",IF(ISNUMBER(SEARCH("TEBUCONAZOLE",L1748)),"Tebuconazole",IF(ISNUMBER(SEARCH("DIMETHYLAMINE",L1748)),"Dimethylamine",IF(ISNUMBER(SEARCH("TRINCA",L1748)),"Cyhalothrin",IF(ISNUMBER(SEARCH("CYHALOT",L1748)),"Cyhalothrin",IF(ISNUMBER(SEARCH("PICLORAM",L1748)),"Picloran",IF(ISNUMBER(SEARCH("PROPARGITE",L1748)),"Propargite",IF(ISNUMBER(SEARCH("OMEGA",L1748)),"Fertilizer",IF(ISNUMBER(SEARCH("ARTYS",L1748)),"Dimethylamine",IF(ISNUMBER(SEARCH("ORTHOCIDE",L1748)),"Captan","FIX IT!"))))))))))</f>
        <v>Tebuconazole</v>
      </c>
      <c r="Q1748" t="s">
        <v>3284</v>
      </c>
      <c r="R1748" t="s">
        <v>3242</v>
      </c>
      <c r="S1748">
        <f t="shared" si="101"/>
        <v>9.1666666666666661</v>
      </c>
      <c r="T1748" t="s">
        <v>3297</v>
      </c>
      <c r="U1748" t="s">
        <v>3281</v>
      </c>
      <c r="V1748" t="s">
        <v>3198</v>
      </c>
    </row>
    <row r="1749" spans="1:22" ht="22" customHeight="1" x14ac:dyDescent="0.3">
      <c r="A1749" s="2">
        <v>43015</v>
      </c>
      <c r="B1749" s="16" t="str">
        <f t="shared" si="99"/>
        <v>October, 2017</v>
      </c>
      <c r="C1749" s="16" t="str">
        <f t="shared" si="100"/>
        <v>October, 2017´</v>
      </c>
      <c r="D1749" s="3" t="s">
        <v>31</v>
      </c>
      <c r="E1749" s="11" t="s">
        <v>3318</v>
      </c>
      <c r="F1749" s="3" t="s">
        <v>1873</v>
      </c>
      <c r="G1749" s="3" t="s">
        <v>230</v>
      </c>
      <c r="H1749" s="3" t="s">
        <v>113</v>
      </c>
      <c r="I1749" s="3" t="s">
        <v>45</v>
      </c>
      <c r="J1749" s="3" t="s">
        <v>34</v>
      </c>
      <c r="K1749" s="3" t="s">
        <v>232</v>
      </c>
      <c r="L1749" s="3" t="s">
        <v>1985</v>
      </c>
      <c r="M1749" s="4">
        <v>16040</v>
      </c>
      <c r="N1749" s="4">
        <v>16.04</v>
      </c>
      <c r="O1749" s="4">
        <v>22600</v>
      </c>
      <c r="P1749" t="str">
        <f>IF(ISNUMBER(SEARCH("TRICLON",L1747)),"Triclopyr",IF(ISNUMBER(SEARCH("ABAMECTIN",L1747)),"Abamectin",IF(ISNUMBER(SEARCH("PERITO",L1747)),"Acephate",IF(ISNUMBER(SEARCH("GLUFOSINAT",L1747)),"Gluphosinate",IF(ISNUMBER(SEARCH("FIPRONIL",L1747)),"Fipronil",IF(ISNUMBER(SEARCH("ZARTAN",L1747)),"Metsulfuron-methyl",IF(ISNUMBER(SEARCH("DIFLUBENZURON",L1747)),"Diflubenzuron",IF(ISNUMBER(SEARCH("INICIATE",L1747)),"Fipronil",IF(ISNUMBER(SEARCH("STAGE",L1747)),"Clomazone",IF(ISNUMBER(SEARCH("CLOMAZON",L1747)),"Clomazone",IF(ISNUMBER(SEARCH("UNIMARK",L1747)),"Metribuzim",IF(ISNUMBER(SEARCH("ANCOSAR",L1747)),"Sodium hydrogen Methylarsonate","FIX IT!"))))))))))))</f>
        <v>Sodium hydrogen Methylarsonate</v>
      </c>
      <c r="Q1749" t="s">
        <v>3281</v>
      </c>
      <c r="R1749" t="s">
        <v>3198</v>
      </c>
      <c r="S1749">
        <f t="shared" si="101"/>
        <v>1.4089775561097257</v>
      </c>
      <c r="T1749" t="s">
        <v>3297</v>
      </c>
      <c r="U1749" t="s">
        <v>3281</v>
      </c>
      <c r="V1749" t="s">
        <v>3198</v>
      </c>
    </row>
    <row r="1750" spans="1:22" ht="22" customHeight="1" x14ac:dyDescent="0.3">
      <c r="A1750" s="5">
        <v>43015</v>
      </c>
      <c r="B1750" s="16" t="str">
        <f t="shared" si="99"/>
        <v>October, 2017</v>
      </c>
      <c r="C1750" s="16" t="str">
        <f t="shared" si="100"/>
        <v>October, 2017´</v>
      </c>
      <c r="D1750" s="6" t="s">
        <v>31</v>
      </c>
      <c r="E1750" s="11" t="s">
        <v>3318</v>
      </c>
      <c r="F1750" s="6" t="s">
        <v>1873</v>
      </c>
      <c r="G1750" s="6" t="s">
        <v>230</v>
      </c>
      <c r="H1750" s="6" t="s">
        <v>113</v>
      </c>
      <c r="I1750" s="6" t="s">
        <v>45</v>
      </c>
      <c r="J1750" s="6" t="s">
        <v>34</v>
      </c>
      <c r="K1750" s="6" t="s">
        <v>1986</v>
      </c>
      <c r="L1750" s="6" t="s">
        <v>1987</v>
      </c>
      <c r="M1750" s="7">
        <v>17000</v>
      </c>
      <c r="N1750" s="7">
        <v>17</v>
      </c>
      <c r="O1750" s="7">
        <v>51200</v>
      </c>
      <c r="P1750" t="s">
        <v>3273</v>
      </c>
      <c r="Q1750" t="s">
        <v>3274</v>
      </c>
      <c r="R1750" t="s">
        <v>3275</v>
      </c>
      <c r="S1750">
        <f t="shared" si="101"/>
        <v>3.0117647058823529</v>
      </c>
      <c r="T1750" t="s">
        <v>3304</v>
      </c>
      <c r="U1750" t="s">
        <v>3281</v>
      </c>
      <c r="V1750" t="s">
        <v>3198</v>
      </c>
    </row>
    <row r="1751" spans="1:22" ht="22" customHeight="1" x14ac:dyDescent="0.3">
      <c r="A1751" s="2">
        <v>43013</v>
      </c>
      <c r="B1751" s="16" t="str">
        <f t="shared" si="99"/>
        <v>October, 2017</v>
      </c>
      <c r="C1751" s="16" t="str">
        <f t="shared" si="100"/>
        <v>October, 2017´</v>
      </c>
      <c r="D1751" s="3" t="s">
        <v>31</v>
      </c>
      <c r="E1751" s="11" t="s">
        <v>3318</v>
      </c>
      <c r="F1751" s="3" t="s">
        <v>56</v>
      </c>
      <c r="G1751" s="3" t="s">
        <v>244</v>
      </c>
      <c r="H1751" s="3" t="s">
        <v>474</v>
      </c>
      <c r="I1751" s="3" t="s">
        <v>45</v>
      </c>
      <c r="J1751" s="3" t="s">
        <v>34</v>
      </c>
      <c r="K1751" s="3" t="s">
        <v>187</v>
      </c>
      <c r="L1751" s="3" t="s">
        <v>1988</v>
      </c>
      <c r="M1751" s="4">
        <v>48880</v>
      </c>
      <c r="N1751" s="4">
        <v>48.88</v>
      </c>
      <c r="O1751" s="4">
        <v>564000</v>
      </c>
      <c r="P1751" t="str">
        <f>IF(ISNUMBER(SEARCH("GLIFOSATO",L1751)),"Glyphosate",IF(ISNUMBER(SEARCH("TRICLON",L1751)),"Triclopyr",IF(ISNUMBER(SEARCH("ABAMECTIN",L1751)),"Abamectin",IF(ISNUMBER(SEARCH("ANCOSAR",L1751)),"Sodium Hydrogen Methylarsonate",IF(ISNUMBER(SEARCH("PERITO",L1751)),"Acephate","FIX IT!")))))</f>
        <v>Sodium Hydrogen Methylarsonate</v>
      </c>
      <c r="Q1751" t="s">
        <v>3281</v>
      </c>
      <c r="R1751" t="s">
        <v>3198</v>
      </c>
      <c r="S1751">
        <f t="shared" si="101"/>
        <v>11.538461538461538</v>
      </c>
      <c r="T1751" t="s">
        <v>3294</v>
      </c>
      <c r="U1751" t="s">
        <v>3215</v>
      </c>
      <c r="V1751" t="s">
        <v>3243</v>
      </c>
    </row>
    <row r="1752" spans="1:22" ht="22" customHeight="1" x14ac:dyDescent="0.3">
      <c r="A1752" s="5">
        <v>43010</v>
      </c>
      <c r="B1752" s="16" t="str">
        <f t="shared" si="99"/>
        <v>October, 2017</v>
      </c>
      <c r="C1752" s="16" t="str">
        <f t="shared" si="100"/>
        <v>October, 2017´</v>
      </c>
      <c r="D1752" s="6" t="s">
        <v>107</v>
      </c>
      <c r="E1752" s="11" t="s">
        <v>3318</v>
      </c>
      <c r="F1752" s="6" t="s">
        <v>56</v>
      </c>
      <c r="G1752" s="6" t="s">
        <v>108</v>
      </c>
      <c r="H1752" s="6" t="s">
        <v>133</v>
      </c>
      <c r="I1752" s="6" t="s">
        <v>45</v>
      </c>
      <c r="J1752" s="6" t="s">
        <v>34</v>
      </c>
      <c r="K1752" s="6" t="s">
        <v>187</v>
      </c>
      <c r="L1752" s="6" t="s">
        <v>1989</v>
      </c>
      <c r="M1752" s="7">
        <v>60540</v>
      </c>
      <c r="N1752" s="7">
        <v>60.54</v>
      </c>
      <c r="O1752" s="7">
        <v>537000</v>
      </c>
      <c r="P1752" t="str">
        <f>IF(ISNUMBER(SEARCH("BIORISK",L1752)),"Fertilizer",IF(ISNUMBER(SEARCH("DIFLUBENZURON",L1752)),"Diflubenzuron",IF(ISNUMBER(SEARCH("K-TIONIC",L1752)),"Fulvic Acids Fertilizers",IF(ISNUMBER(SEARCH("INICIATE",L1752)),"Fipronil",IF(ISNUMBER(SEARCH("FIPRONIL",L1752)),"Fipronil",IF(ISNUMBER(SEARCH("STAGE",L1752)),"Clomazone",IF(ISNUMBER(SEARCH("CLOMAZONE",L1752)),"Clomazone",IF(ISNUMBER(SEARCH("UNIMARK",L1752)),"Metribuzin",IF(ISNUMBER(SEARCH("RIBUZIN",L1752)),"Metribuzin",IF(ISNUMBER(SEARCH("UNITOP",L1752)),"Not Identified","FIX IT!"))))))))))</f>
        <v>Clomazone</v>
      </c>
      <c r="Q1752" t="s">
        <v>3246</v>
      </c>
      <c r="R1752" t="s">
        <v>3198</v>
      </c>
      <c r="S1752">
        <f t="shared" si="101"/>
        <v>8.8701684836471753</v>
      </c>
      <c r="T1752" t="s">
        <v>3304</v>
      </c>
      <c r="U1752" t="s">
        <v>3281</v>
      </c>
      <c r="V1752" t="s">
        <v>3198</v>
      </c>
    </row>
    <row r="1753" spans="1:22" ht="22" customHeight="1" x14ac:dyDescent="0.3">
      <c r="A1753" s="2">
        <v>43010</v>
      </c>
      <c r="B1753" s="16" t="str">
        <f t="shared" si="99"/>
        <v>October, 2017</v>
      </c>
      <c r="C1753" s="16" t="str">
        <f t="shared" si="100"/>
        <v>October, 2017´</v>
      </c>
      <c r="D1753" s="3" t="s">
        <v>31</v>
      </c>
      <c r="E1753" s="11" t="s">
        <v>3318</v>
      </c>
      <c r="F1753" s="3" t="s">
        <v>56</v>
      </c>
      <c r="G1753" s="3" t="s">
        <v>1990</v>
      </c>
      <c r="H1753" s="3" t="s">
        <v>968</v>
      </c>
      <c r="I1753" s="3" t="s">
        <v>45</v>
      </c>
      <c r="J1753" s="3" t="s">
        <v>34</v>
      </c>
      <c r="K1753" s="3" t="s">
        <v>145</v>
      </c>
      <c r="L1753" s="3" t="s">
        <v>1992</v>
      </c>
      <c r="M1753" s="4">
        <v>16070</v>
      </c>
      <c r="N1753" s="4">
        <v>16.07</v>
      </c>
      <c r="O1753" s="4">
        <v>180000</v>
      </c>
      <c r="P1753" t="s">
        <v>3200</v>
      </c>
      <c r="Q1753" t="str">
        <f t="shared" ref="Q1753:R1753" si="102">VLOOKUP(P1753,T:V,2,FALSE)</f>
        <v>Battus</v>
      </c>
      <c r="R1753" t="s">
        <v>3243</v>
      </c>
      <c r="S1753">
        <f t="shared" si="101"/>
        <v>11.200995644057249</v>
      </c>
      <c r="T1753" t="s">
        <v>3209</v>
      </c>
      <c r="U1753" t="s">
        <v>3215</v>
      </c>
      <c r="V1753" t="s">
        <v>3198</v>
      </c>
    </row>
    <row r="1754" spans="1:22" ht="22" customHeight="1" x14ac:dyDescent="0.3">
      <c r="A1754" s="5">
        <v>43010</v>
      </c>
      <c r="B1754" s="16" t="str">
        <f t="shared" si="99"/>
        <v>October, 2017</v>
      </c>
      <c r="C1754" s="16" t="str">
        <f t="shared" si="100"/>
        <v>October, 2017´</v>
      </c>
      <c r="D1754" s="6" t="s">
        <v>31</v>
      </c>
      <c r="E1754" s="11" t="s">
        <v>3318</v>
      </c>
      <c r="F1754" s="6" t="s">
        <v>56</v>
      </c>
      <c r="G1754" s="6" t="s">
        <v>1990</v>
      </c>
      <c r="H1754" s="6" t="s">
        <v>968</v>
      </c>
      <c r="I1754" s="6" t="s">
        <v>45</v>
      </c>
      <c r="J1754" s="6" t="s">
        <v>34</v>
      </c>
      <c r="K1754" s="6" t="s">
        <v>145</v>
      </c>
      <c r="L1754" s="6" t="s">
        <v>1993</v>
      </c>
      <c r="M1754" s="7">
        <v>40175</v>
      </c>
      <c r="N1754" s="7">
        <v>40.17</v>
      </c>
      <c r="O1754" s="7">
        <v>450000</v>
      </c>
      <c r="P1754" t="s">
        <v>3200</v>
      </c>
      <c r="Q1754" t="str">
        <f t="shared" ref="Q1754:R1754" si="103">VLOOKUP(P1754,T:V,2,FALSE)</f>
        <v>Battus</v>
      </c>
      <c r="R1754" t="s">
        <v>3243</v>
      </c>
      <c r="S1754">
        <f t="shared" si="101"/>
        <v>11.200995644057249</v>
      </c>
      <c r="T1754" t="s">
        <v>3304</v>
      </c>
      <c r="U1754" t="s">
        <v>3281</v>
      </c>
      <c r="V1754" t="s">
        <v>3198</v>
      </c>
    </row>
    <row r="1755" spans="1:22" ht="22" customHeight="1" x14ac:dyDescent="0.3">
      <c r="A1755" s="2">
        <v>43010</v>
      </c>
      <c r="B1755" s="16" t="str">
        <f t="shared" si="99"/>
        <v>October, 2017</v>
      </c>
      <c r="C1755" s="16" t="str">
        <f t="shared" si="100"/>
        <v>October, 2017´</v>
      </c>
      <c r="D1755" s="3" t="s">
        <v>107</v>
      </c>
      <c r="E1755" s="11" t="s">
        <v>3318</v>
      </c>
      <c r="F1755" s="3" t="s">
        <v>56</v>
      </c>
      <c r="G1755" s="3" t="s">
        <v>108</v>
      </c>
      <c r="H1755" s="3" t="s">
        <v>133</v>
      </c>
      <c r="I1755" s="3" t="s">
        <v>45</v>
      </c>
      <c r="J1755" s="3" t="s">
        <v>34</v>
      </c>
      <c r="K1755" s="3" t="s">
        <v>345</v>
      </c>
      <c r="L1755" s="3" t="s">
        <v>1994</v>
      </c>
      <c r="M1755" s="4">
        <v>25140</v>
      </c>
      <c r="N1755" s="4">
        <v>25.14</v>
      </c>
      <c r="O1755" s="4">
        <v>281000</v>
      </c>
      <c r="P1755" t="s">
        <v>3207</v>
      </c>
      <c r="Q1755" t="s">
        <v>3235</v>
      </c>
      <c r="R1755" t="s">
        <v>3216</v>
      </c>
      <c r="S1755">
        <f t="shared" si="101"/>
        <v>11.177406523468576</v>
      </c>
      <c r="T1755" t="s">
        <v>3209</v>
      </c>
      <c r="U1755" t="s">
        <v>3215</v>
      </c>
      <c r="V1755" t="s">
        <v>3198</v>
      </c>
    </row>
    <row r="1756" spans="1:22" ht="22" customHeight="1" x14ac:dyDescent="0.3">
      <c r="A1756" s="5">
        <v>43010</v>
      </c>
      <c r="B1756" s="16" t="str">
        <f t="shared" si="99"/>
        <v>October, 2017</v>
      </c>
      <c r="C1756" s="16" t="str">
        <f t="shared" si="100"/>
        <v>October, 2017´</v>
      </c>
      <c r="D1756" s="6" t="s">
        <v>107</v>
      </c>
      <c r="E1756" s="11" t="s">
        <v>3318</v>
      </c>
      <c r="F1756" s="6" t="s">
        <v>56</v>
      </c>
      <c r="G1756" s="6" t="s">
        <v>108</v>
      </c>
      <c r="H1756" s="6" t="s">
        <v>133</v>
      </c>
      <c r="I1756" s="6" t="s">
        <v>45</v>
      </c>
      <c r="J1756" s="6" t="s">
        <v>34</v>
      </c>
      <c r="K1756" s="6" t="s">
        <v>187</v>
      </c>
      <c r="L1756" s="6" t="s">
        <v>1995</v>
      </c>
      <c r="M1756" s="7">
        <v>20180</v>
      </c>
      <c r="N1756" s="7">
        <v>20.18</v>
      </c>
      <c r="O1756" s="7">
        <v>179000</v>
      </c>
      <c r="P1756" t="str">
        <f>IF(ISNUMBER(SEARCH("BIORISK",L1756)),"Fertilizer",IF(ISNUMBER(SEARCH("DIFLUBENZURON",L1756)),"Diflubenzuron",IF(ISNUMBER(SEARCH("K-TIONIC",L1756)),"Fulvic Acids Fertilizers",IF(ISNUMBER(SEARCH("INICIATE",L1756)),"Fipronil",IF(ISNUMBER(SEARCH("FIPRONIL",L1756)),"Fipronil",IF(ISNUMBER(SEARCH("STAGE",L1756)),"Clomazone",IF(ISNUMBER(SEARCH("CLOMAZONE",L1756)),"Clomazone",IF(ISNUMBER(SEARCH("UNIMARK",L1756)),"Metribuzin",IF(ISNUMBER(SEARCH("RIBUZIN",L1756)),"Metribuzin",IF(ISNUMBER(SEARCH("UNITOP",L1756)),"Not Identified","FIX IT!"))))))))))</f>
        <v>Clomazone</v>
      </c>
      <c r="Q1756" t="s">
        <v>3246</v>
      </c>
      <c r="R1756" t="s">
        <v>3198</v>
      </c>
      <c r="S1756">
        <f t="shared" si="101"/>
        <v>8.8701684836471753</v>
      </c>
      <c r="T1756" t="s">
        <v>3273</v>
      </c>
      <c r="U1756" t="s">
        <v>3274</v>
      </c>
      <c r="V1756" t="s">
        <v>3275</v>
      </c>
    </row>
    <row r="1757" spans="1:22" ht="22" customHeight="1" x14ac:dyDescent="0.3">
      <c r="A1757" s="2">
        <v>43010</v>
      </c>
      <c r="B1757" s="16" t="str">
        <f t="shared" si="99"/>
        <v>October, 2017</v>
      </c>
      <c r="C1757" s="16" t="str">
        <f t="shared" si="100"/>
        <v>October, 2017´</v>
      </c>
      <c r="D1757" s="3" t="s">
        <v>31</v>
      </c>
      <c r="E1757" s="11" t="s">
        <v>3318</v>
      </c>
      <c r="F1757" s="3" t="s">
        <v>1873</v>
      </c>
      <c r="G1757" s="3" t="s">
        <v>131</v>
      </c>
      <c r="H1757" s="3" t="s">
        <v>133</v>
      </c>
      <c r="I1757" s="3" t="s">
        <v>45</v>
      </c>
      <c r="J1757" s="3" t="s">
        <v>34</v>
      </c>
      <c r="K1757" s="3" t="s">
        <v>145</v>
      </c>
      <c r="L1757" s="3" t="s">
        <v>1996</v>
      </c>
      <c r="M1757" s="4">
        <v>52200</v>
      </c>
      <c r="N1757" s="4">
        <v>52.2</v>
      </c>
      <c r="O1757" s="4">
        <v>584000</v>
      </c>
      <c r="P1757" t="str">
        <f>IF(ISNUMBER(SEARCH("IMAZETAPYR",L1757)),"Imazetapyr",IF(ISNUMBER(SEARCH("VITAVAX",L1757)),"Carboxin",IF(ISNUMBER(SEARCH("CARBOXIN",L1757)),"Carboxin",IF(ISNUMBER(SEARCH("CONDAX",L1757)),"Imazetapyr",IF(ISNUMBER(SEARCH("CLETHODIM",L1757)),"Clethodim",IF(ISNUMBER(SEARCH("JACARE",L1757)),"2,4-D Acid",IF(ISNUMBER(SEARCH("LEOPARD",L1757)),"Picloram",IF(ISNUMBER(SEARCH("ZOXYSTROBIN",L1757)),"Azoxystrobin",IF(ISNUMBER(SEARCH("MANCOZEB",L1757)),"Mancozeb",IF(ISNUMBER(SEARCH("AZOXYS",L1757)),"Azoxystrobin",IF(ISNUMBER(SEARCH("FIPRON",L1757)),"Fipronil",IF(ISNUMBER(SEARCH("ACEF",L1757)),"Acephate",IF(ISNUMBER(SEARCH("ACETAMIPRID",L1757)),"Acetamiprid",IF(ISNUMBER(SEARCH("ALUMINIUM PHOSPHIDE",L1757)),"Aluminium Phosphide",IF(ISNUMBER(SEARCH("RANMAN",L1757)),"Cyazofamid",IF(ISNUMBER(SEARCH("BIFENTRINA",L1757)),"Bifenthrin","FIX IT!"))))))))))))))))</f>
        <v>Acetamiprid</v>
      </c>
      <c r="Q1757" t="s">
        <v>3234</v>
      </c>
      <c r="R1757" t="s">
        <v>3243</v>
      </c>
      <c r="S1757">
        <f t="shared" si="101"/>
        <v>11.187739463601533</v>
      </c>
      <c r="T1757" t="s">
        <v>3245</v>
      </c>
      <c r="U1757" t="s">
        <v>3244</v>
      </c>
      <c r="V1757" t="s">
        <v>3198</v>
      </c>
    </row>
    <row r="1758" spans="1:22" ht="22" customHeight="1" x14ac:dyDescent="0.3">
      <c r="A1758" s="5">
        <v>43009</v>
      </c>
      <c r="B1758" s="16" t="str">
        <f t="shared" si="99"/>
        <v>October, 2017</v>
      </c>
      <c r="C1758" s="16" t="str">
        <f t="shared" si="100"/>
        <v>October, 2017´</v>
      </c>
      <c r="D1758" s="6" t="s">
        <v>31</v>
      </c>
      <c r="E1758" s="11" t="s">
        <v>3318</v>
      </c>
      <c r="F1758" s="6" t="s">
        <v>56</v>
      </c>
      <c r="G1758" s="6" t="s">
        <v>1676</v>
      </c>
      <c r="H1758" s="6" t="s">
        <v>91</v>
      </c>
      <c r="I1758" s="6" t="s">
        <v>45</v>
      </c>
      <c r="J1758" s="6" t="s">
        <v>34</v>
      </c>
      <c r="K1758" s="6" t="s">
        <v>95</v>
      </c>
      <c r="L1758" s="6" t="s">
        <v>1966</v>
      </c>
      <c r="M1758" s="7">
        <v>78600</v>
      </c>
      <c r="N1758" s="7">
        <v>78.599999999999994</v>
      </c>
      <c r="O1758" s="7">
        <v>361000</v>
      </c>
      <c r="P1758" t="str">
        <f>IF(ISNUMBER(SEARCH("TRICLON",L1756)),"Triclopyr",IF(ISNUMBER(SEARCH("ABAMECTIN",L1756)),"Abamectin",IF(ISNUMBER(SEARCH("PERITO",L1756)),"Acephate",IF(ISNUMBER(SEARCH("GLUFOSINAT",L1756)),"Gluphosinate",IF(ISNUMBER(SEARCH("FIPRONIL",L1756)),"Fipronil",IF(ISNUMBER(SEARCH("ZARTAN",L1756)),"Metsulfuron-methyl",IF(ISNUMBER(SEARCH("DIFLUBENZURON",L1756)),"Diflubenzuron",IF(ISNUMBER(SEARCH("INICIATE",L1756)),"Fipronil",IF(ISNUMBER(SEARCH("STAGE",L1756)),"Clomazone",IF(ISNUMBER(SEARCH("CLOMAZON",L1756)),"Clomazone",IF(ISNUMBER(SEARCH("UNIMARK",L1756)),"Metribuzim",IF(ISNUMBER(SEARCH("ANCOSAR",L1756)),"Sodium hydrogen Methylarsonate","FIX IT!"))))))))))))</f>
        <v>Clomazone</v>
      </c>
      <c r="Q1758" t="s">
        <v>3246</v>
      </c>
      <c r="R1758" t="s">
        <v>3198</v>
      </c>
      <c r="S1758">
        <f t="shared" si="101"/>
        <v>4.5928753180661577</v>
      </c>
      <c r="T1758" t="s">
        <v>3265</v>
      </c>
      <c r="U1758" t="s">
        <v>3215</v>
      </c>
      <c r="V1758" t="s">
        <v>3225</v>
      </c>
    </row>
    <row r="1759" spans="1:22" ht="22" customHeight="1" x14ac:dyDescent="0.3">
      <c r="A1759" s="2">
        <v>43009</v>
      </c>
      <c r="B1759" s="16" t="str">
        <f t="shared" si="99"/>
        <v>October, 2017</v>
      </c>
      <c r="C1759" s="16" t="str">
        <f t="shared" si="100"/>
        <v>October, 2017´</v>
      </c>
      <c r="D1759" s="3" t="s">
        <v>31</v>
      </c>
      <c r="E1759" s="11" t="s">
        <v>3318</v>
      </c>
      <c r="F1759" s="3" t="s">
        <v>56</v>
      </c>
      <c r="G1759" s="3" t="s">
        <v>385</v>
      </c>
      <c r="H1759" s="3" t="s">
        <v>122</v>
      </c>
      <c r="I1759" s="3" t="s">
        <v>45</v>
      </c>
      <c r="J1759" s="3" t="s">
        <v>34</v>
      </c>
      <c r="K1759" s="3" t="s">
        <v>207</v>
      </c>
      <c r="L1759" s="3" t="s">
        <v>1517</v>
      </c>
      <c r="M1759" s="4">
        <v>40240</v>
      </c>
      <c r="N1759" s="4">
        <v>40.24</v>
      </c>
      <c r="O1759" s="4">
        <v>116000</v>
      </c>
      <c r="P1759" t="s">
        <v>3209</v>
      </c>
      <c r="Q1759" t="s">
        <v>3215</v>
      </c>
      <c r="R1759" t="s">
        <v>3198</v>
      </c>
      <c r="S1759">
        <f t="shared" si="101"/>
        <v>2.8827037773359843</v>
      </c>
      <c r="T1759" t="s">
        <v>3250</v>
      </c>
      <c r="U1759" t="s">
        <v>3248</v>
      </c>
      <c r="V1759" t="s">
        <v>3237</v>
      </c>
    </row>
    <row r="1760" spans="1:22" ht="22" customHeight="1" x14ac:dyDescent="0.3">
      <c r="A1760" s="5">
        <v>43009</v>
      </c>
      <c r="B1760" s="16" t="str">
        <f t="shared" si="99"/>
        <v>October, 2017</v>
      </c>
      <c r="C1760" s="16" t="str">
        <f t="shared" si="100"/>
        <v>October, 2017´</v>
      </c>
      <c r="D1760" s="6" t="s">
        <v>31</v>
      </c>
      <c r="E1760" s="11" t="s">
        <v>3318</v>
      </c>
      <c r="F1760" s="6" t="s">
        <v>56</v>
      </c>
      <c r="G1760" s="6" t="s">
        <v>1676</v>
      </c>
      <c r="H1760" s="6" t="s">
        <v>91</v>
      </c>
      <c r="I1760" s="6" t="s">
        <v>45</v>
      </c>
      <c r="J1760" s="6" t="s">
        <v>34</v>
      </c>
      <c r="K1760" s="6" t="s">
        <v>95</v>
      </c>
      <c r="L1760" s="6" t="s">
        <v>1997</v>
      </c>
      <c r="M1760" s="7">
        <v>78600</v>
      </c>
      <c r="N1760" s="7">
        <v>78.599999999999994</v>
      </c>
      <c r="O1760" s="7">
        <v>361000</v>
      </c>
      <c r="P1760" t="str">
        <f>IF(ISNUMBER(SEARCH("IMAZETAPYR",L1760)),"Imazetapyr",IF(ISNUMBER(SEARCH("VITAVAX",L1760)),"Carboxin",IF(ISNUMBER(SEARCH("CARBOXIN",L1760)),"Carboxin",IF(ISNUMBER(SEARCH("CONDAX",L1760)),"Imazetapyr",IF(ISNUMBER(SEARCH("CLETHODIM",L1760)),"Clethodim",IF(ISNUMBER(SEARCH("JACARE",L1760)),"2,4-D Acid",IF(ISNUMBER(SEARCH("LEOPARD",L1760)),"Picloram",IF(ISNUMBER(SEARCH("ZOXYSTROBIN",L1760)),"Azoxystrobin",IF(ISNUMBER(SEARCH("MANCOZEB",L1760)),"Mancozeb",IF(ISNUMBER(SEARCH("AZOXYS",L1760)),"Azoxystrobin",IF(ISNUMBER(SEARCH("FIPRON",L1760)),"Fipronil",IF(ISNUMBER(SEARCH("ACEF",L1760)),"Acephate",IF(ISNUMBER(SEARCH("ACETAMIPRID",L1760)),"Acetamiprid",IF(ISNUMBER(SEARCH("ALUMINIUM PHOSPHIDE",L1760)),"Aluminium Phosphide",IF(ISNUMBER(SEARCH("RANMAN",L1760)),"Cyazofamid",IF(ISNUMBER(SEARCH("BIFENTRINA",L1760)),"Bifenthrin","FIX IT!"))))))))))))))))</f>
        <v>Mancozeb</v>
      </c>
      <c r="Q1760" t="s">
        <v>3231</v>
      </c>
      <c r="R1760" t="s">
        <v>3242</v>
      </c>
      <c r="S1760">
        <f t="shared" si="101"/>
        <v>4.5928753180661577</v>
      </c>
      <c r="T1760" t="s">
        <v>3200</v>
      </c>
      <c r="U1760" t="s">
        <v>3234</v>
      </c>
      <c r="V1760" t="s">
        <v>3225</v>
      </c>
    </row>
    <row r="1761" spans="1:22" ht="22" customHeight="1" x14ac:dyDescent="0.3">
      <c r="A1761" s="2">
        <v>43009</v>
      </c>
      <c r="B1761" s="16" t="str">
        <f t="shared" si="99"/>
        <v>October, 2017</v>
      </c>
      <c r="C1761" s="16" t="str">
        <f t="shared" si="100"/>
        <v>October, 2017´</v>
      </c>
      <c r="D1761" s="3" t="s">
        <v>31</v>
      </c>
      <c r="E1761" s="11" t="s">
        <v>3318</v>
      </c>
      <c r="F1761" s="3" t="s">
        <v>56</v>
      </c>
      <c r="G1761" s="3" t="s">
        <v>1676</v>
      </c>
      <c r="H1761" s="3" t="s">
        <v>91</v>
      </c>
      <c r="I1761" s="3" t="s">
        <v>45</v>
      </c>
      <c r="J1761" s="3" t="s">
        <v>34</v>
      </c>
      <c r="K1761" s="3" t="s">
        <v>95</v>
      </c>
      <c r="L1761" s="3" t="s">
        <v>1998</v>
      </c>
      <c r="M1761" s="4">
        <v>78600</v>
      </c>
      <c r="N1761" s="4">
        <v>78.599999999999994</v>
      </c>
      <c r="O1761" s="4">
        <v>361000</v>
      </c>
      <c r="P1761" t="s">
        <v>3209</v>
      </c>
      <c r="Q1761" t="s">
        <v>3215</v>
      </c>
      <c r="R1761" t="s">
        <v>3198</v>
      </c>
      <c r="S1761">
        <f t="shared" si="101"/>
        <v>4.5928753180661577</v>
      </c>
      <c r="T1761" t="s">
        <v>3203</v>
      </c>
      <c r="U1761" t="s">
        <v>3246</v>
      </c>
      <c r="V1761" t="s">
        <v>3198</v>
      </c>
    </row>
    <row r="1762" spans="1:22" ht="22" customHeight="1" x14ac:dyDescent="0.3">
      <c r="A1762" s="5">
        <v>43009</v>
      </c>
      <c r="B1762" s="16" t="str">
        <f t="shared" si="99"/>
        <v>October, 2017</v>
      </c>
      <c r="C1762" s="16" t="str">
        <f t="shared" si="100"/>
        <v>October, 2017´</v>
      </c>
      <c r="D1762" s="6" t="s">
        <v>31</v>
      </c>
      <c r="E1762" s="11" t="s">
        <v>3318</v>
      </c>
      <c r="F1762" s="6" t="s">
        <v>56</v>
      </c>
      <c r="G1762" s="6" t="s">
        <v>1676</v>
      </c>
      <c r="H1762" s="6" t="s">
        <v>91</v>
      </c>
      <c r="I1762" s="6" t="s">
        <v>45</v>
      </c>
      <c r="J1762" s="6" t="s">
        <v>34</v>
      </c>
      <c r="K1762" s="6" t="s">
        <v>95</v>
      </c>
      <c r="L1762" s="6" t="s">
        <v>1966</v>
      </c>
      <c r="M1762" s="7">
        <v>78600</v>
      </c>
      <c r="N1762" s="7">
        <v>78.599999999999994</v>
      </c>
      <c r="O1762" s="7">
        <v>361000</v>
      </c>
      <c r="P1762" t="str">
        <f>IF(ISNUMBER(SEARCH("IMAZETAPYR",L1762)),"Imazetapyr",IF(ISNUMBER(SEARCH("VITAVAX",L1762)),"Carboxin",IF(ISNUMBER(SEARCH("CARBOXIN",L1762)),"Carboxin",IF(ISNUMBER(SEARCH("CONDAX",L1762)),"Imazetapyr",IF(ISNUMBER(SEARCH("CLETHODIM",L1762)),"Clethodim",IF(ISNUMBER(SEARCH("JACARE",L1762)),"2,4-D Acid",IF(ISNUMBER(SEARCH("LEOPARD",L1762)),"Picloram",IF(ISNUMBER(SEARCH("ZOXYSTROBIN",L1762)),"Azoxystrobin",IF(ISNUMBER(SEARCH("MANCOZEB",L1762)),"Mancozeb",IF(ISNUMBER(SEARCH("AZOXYS",L1762)),"Azoxystrobin",IF(ISNUMBER(SEARCH("FIPRON",L1762)),"Fipronil",IF(ISNUMBER(SEARCH("ACEF",L1762)),"Acephate",IF(ISNUMBER(SEARCH("ACETAMIPRID",L1762)),"Acetamiprid",IF(ISNUMBER(SEARCH("ALUMINIUM PHOSPHIDE",L1762)),"Aluminium Phosphide",IF(ISNUMBER(SEARCH("RANMAN",L1762)),"Cyazofamid",IF(ISNUMBER(SEARCH("BIFENTRINA",L1762)),"Bifenthrin","FIX IT!"))))))))))))))))</f>
        <v>Mancozeb</v>
      </c>
      <c r="Q1762" t="s">
        <v>3231</v>
      </c>
      <c r="R1762" t="s">
        <v>3242</v>
      </c>
      <c r="S1762">
        <f t="shared" si="101"/>
        <v>4.5928753180661577</v>
      </c>
      <c r="T1762" t="s">
        <v>3203</v>
      </c>
      <c r="U1762" t="s">
        <v>3246</v>
      </c>
      <c r="V1762" t="s">
        <v>3198</v>
      </c>
    </row>
    <row r="1763" spans="1:22" ht="22" customHeight="1" x14ac:dyDescent="0.3">
      <c r="A1763" s="2">
        <v>43008</v>
      </c>
      <c r="B1763" s="16" t="str">
        <f t="shared" si="99"/>
        <v>September, 2017</v>
      </c>
      <c r="C1763" s="16" t="str">
        <f t="shared" si="100"/>
        <v>September, 2017´</v>
      </c>
      <c r="D1763" s="3" t="s">
        <v>31</v>
      </c>
      <c r="E1763" s="11" t="s">
        <v>3318</v>
      </c>
      <c r="F1763" s="3" t="s">
        <v>56</v>
      </c>
      <c r="G1763" s="3" t="s">
        <v>230</v>
      </c>
      <c r="H1763" s="3" t="s">
        <v>113</v>
      </c>
      <c r="I1763" s="3" t="s">
        <v>45</v>
      </c>
      <c r="J1763" s="3" t="s">
        <v>34</v>
      </c>
      <c r="K1763" s="3" t="s">
        <v>232</v>
      </c>
      <c r="L1763" s="3" t="s">
        <v>1999</v>
      </c>
      <c r="M1763" s="4">
        <v>48120</v>
      </c>
      <c r="N1763" s="4">
        <v>48.12</v>
      </c>
      <c r="O1763" s="4">
        <v>72600</v>
      </c>
      <c r="P1763" t="s">
        <v>3273</v>
      </c>
      <c r="Q1763" t="s">
        <v>3274</v>
      </c>
      <c r="R1763" t="s">
        <v>3275</v>
      </c>
      <c r="S1763">
        <f t="shared" si="101"/>
        <v>1.5087281795511223</v>
      </c>
      <c r="T1763" t="s">
        <v>3206</v>
      </c>
      <c r="U1763" t="s">
        <v>3231</v>
      </c>
      <c r="V1763" t="s">
        <v>3242</v>
      </c>
    </row>
    <row r="1764" spans="1:22" ht="22" customHeight="1" x14ac:dyDescent="0.3">
      <c r="A1764" s="5">
        <v>43004</v>
      </c>
      <c r="B1764" s="16" t="str">
        <f t="shared" si="99"/>
        <v>September, 2017</v>
      </c>
      <c r="C1764" s="16" t="str">
        <f t="shared" si="100"/>
        <v>September, 2017´</v>
      </c>
      <c r="D1764" s="6" t="s">
        <v>107</v>
      </c>
      <c r="E1764" s="11" t="s">
        <v>3318</v>
      </c>
      <c r="F1764" s="6" t="s">
        <v>56</v>
      </c>
      <c r="G1764" s="6" t="s">
        <v>108</v>
      </c>
      <c r="H1764" s="6" t="s">
        <v>133</v>
      </c>
      <c r="I1764" s="6" t="s">
        <v>45</v>
      </c>
      <c r="J1764" s="6" t="s">
        <v>34</v>
      </c>
      <c r="K1764" s="6" t="s">
        <v>187</v>
      </c>
      <c r="L1764" s="6" t="s">
        <v>2000</v>
      </c>
      <c r="M1764" s="7">
        <v>20180</v>
      </c>
      <c r="N1764" s="7">
        <v>20.18</v>
      </c>
      <c r="O1764" s="7">
        <v>177000</v>
      </c>
      <c r="P1764" t="str">
        <f>IF(ISNUMBER(SEARCH("BIORISK",L1764)),"Fertilizer",IF(ISNUMBER(SEARCH("DIFLUBENZURON",L1764)),"Diflubenzuron",IF(ISNUMBER(SEARCH("K-TIONIC",L1764)),"Fulvic Acids Fertilizers",IF(ISNUMBER(SEARCH("INICIATE",L1764)),"Fipronil",IF(ISNUMBER(SEARCH("FIPRONIL",L1764)),"Fipronil",IF(ISNUMBER(SEARCH("STAGE",L1764)),"Clomazone",IF(ISNUMBER(SEARCH("CLOMAZONE",L1764)),"Clomazone",IF(ISNUMBER(SEARCH("UNIMARK",L1764)),"Metribuzin",IF(ISNUMBER(SEARCH("RIBUZIN",L1764)),"Metribuzin",IF(ISNUMBER(SEARCH("UNITOP",L1764)),"Not Identified","FIX IT!"))))))))))</f>
        <v>Clomazone</v>
      </c>
      <c r="Q1764" t="s">
        <v>3246</v>
      </c>
      <c r="R1764" t="s">
        <v>3198</v>
      </c>
      <c r="S1764">
        <f t="shared" si="101"/>
        <v>8.7710604558969276</v>
      </c>
      <c r="T1764" t="s">
        <v>3206</v>
      </c>
      <c r="U1764" t="s">
        <v>3231</v>
      </c>
      <c r="V1764" t="s">
        <v>3242</v>
      </c>
    </row>
    <row r="1765" spans="1:22" ht="22" customHeight="1" x14ac:dyDescent="0.3">
      <c r="A1765" s="2">
        <v>43004</v>
      </c>
      <c r="B1765" s="16" t="str">
        <f t="shared" si="99"/>
        <v>September, 2017</v>
      </c>
      <c r="C1765" s="16" t="str">
        <f t="shared" si="100"/>
        <v>September, 2017´</v>
      </c>
      <c r="D1765" s="3" t="s">
        <v>31</v>
      </c>
      <c r="E1765" s="11" t="s">
        <v>3318</v>
      </c>
      <c r="F1765" s="3" t="s">
        <v>56</v>
      </c>
      <c r="G1765" s="3" t="s">
        <v>579</v>
      </c>
      <c r="H1765" s="3" t="s">
        <v>968</v>
      </c>
      <c r="I1765" s="3" t="s">
        <v>45</v>
      </c>
      <c r="J1765" s="3" t="s">
        <v>34</v>
      </c>
      <c r="K1765" s="3" t="s">
        <v>145</v>
      </c>
      <c r="L1765" s="3" t="s">
        <v>2001</v>
      </c>
      <c r="M1765" s="4">
        <v>32140</v>
      </c>
      <c r="N1765" s="4">
        <v>32.14</v>
      </c>
      <c r="O1765" s="4">
        <v>359000</v>
      </c>
      <c r="P1765" t="str">
        <f>IF(ISNUMBER(SEARCH("IMAZETAPYR",L1765)),"Imazetapyr",IF(ISNUMBER(SEARCH("VITAVAX",L1765)),"Carboxin",IF(ISNUMBER(SEARCH("CARBOXIN",L1765)),"Carboxin",IF(ISNUMBER(SEARCH("CONDAX",L1765)),"Imazetapyr",IF(ISNUMBER(SEARCH("CLETHODIM",L1765)),"Clethodim",IF(ISNUMBER(SEARCH("JACARE",L1765)),"2,4-D Acid",IF(ISNUMBER(SEARCH("LEOPARD",L1765)),"Picloram",IF(ISNUMBER(SEARCH("ZOXYSTROBIN",L1765)),"Azoxystrobin",IF(ISNUMBER(SEARCH("MANCOZEB",L1765)),"Mancozeb",IF(ISNUMBER(SEARCH("AZOXYS",L1765)),"Azoxystrobin",IF(ISNUMBER(SEARCH("FIPRON",L1765)),"Fipronil",IF(ISNUMBER(SEARCH("ACEF",L1765)),"Acephate",IF(ISNUMBER(SEARCH("ACETAMIPRID",L1765)),"Acetamiprid",IF(ISNUMBER(SEARCH("ALUMINIUM PHOSPHIDE",L1765)),"Aluminium Phosphide",IF(ISNUMBER(SEARCH("RANMAN",L1765)),"Cyazofamid",IF(ISNUMBER(SEARCH("BIFENTRINA",L1765)),"Bifenthrin","FIX IT!"))))))))))))))))</f>
        <v>Acetamiprid</v>
      </c>
      <c r="Q1765" t="s">
        <v>3234</v>
      </c>
      <c r="R1765" t="s">
        <v>3243</v>
      </c>
      <c r="S1765">
        <f t="shared" si="101"/>
        <v>11.169881767268201</v>
      </c>
      <c r="T1765" t="s">
        <v>3280</v>
      </c>
      <c r="U1765" t="s">
        <v>3279</v>
      </c>
      <c r="V1765" t="s">
        <v>3216</v>
      </c>
    </row>
    <row r="1766" spans="1:22" ht="22" customHeight="1" x14ac:dyDescent="0.3">
      <c r="A1766" s="5">
        <v>43004</v>
      </c>
      <c r="B1766" s="16" t="str">
        <f t="shared" si="99"/>
        <v>September, 2017</v>
      </c>
      <c r="C1766" s="16" t="str">
        <f t="shared" si="100"/>
        <v>September, 2017´</v>
      </c>
      <c r="D1766" s="6" t="s">
        <v>31</v>
      </c>
      <c r="E1766" s="11" t="s">
        <v>3318</v>
      </c>
      <c r="F1766" s="6" t="s">
        <v>1873</v>
      </c>
      <c r="G1766" s="6" t="s">
        <v>131</v>
      </c>
      <c r="H1766" s="6" t="s">
        <v>133</v>
      </c>
      <c r="I1766" s="6" t="s">
        <v>45</v>
      </c>
      <c r="J1766" s="6" t="s">
        <v>34</v>
      </c>
      <c r="K1766" s="6" t="s">
        <v>145</v>
      </c>
      <c r="L1766" s="6" t="s">
        <v>2002</v>
      </c>
      <c r="M1766" s="7">
        <v>34800</v>
      </c>
      <c r="N1766" s="7">
        <v>34.799999999999997</v>
      </c>
      <c r="O1766" s="7">
        <v>389000</v>
      </c>
      <c r="P1766" t="s">
        <v>3200</v>
      </c>
      <c r="Q1766" t="str">
        <f>VLOOKUP(P1766,T:V,2,FALSE)</f>
        <v>Battus</v>
      </c>
      <c r="R1766" t="s">
        <v>3243</v>
      </c>
      <c r="S1766">
        <f t="shared" si="101"/>
        <v>11.178160919540231</v>
      </c>
      <c r="T1766" t="s">
        <v>3204</v>
      </c>
      <c r="U1766" t="s">
        <v>3227</v>
      </c>
      <c r="V1766" t="s">
        <v>3198</v>
      </c>
    </row>
    <row r="1767" spans="1:22" ht="22" customHeight="1" x14ac:dyDescent="0.3">
      <c r="A1767" s="2">
        <v>43004</v>
      </c>
      <c r="B1767" s="16" t="str">
        <f t="shared" si="99"/>
        <v>September, 2017</v>
      </c>
      <c r="C1767" s="16" t="str">
        <f t="shared" si="100"/>
        <v>September, 2017´</v>
      </c>
      <c r="D1767" s="3" t="s">
        <v>206</v>
      </c>
      <c r="E1767" s="11" t="s">
        <v>3318</v>
      </c>
      <c r="F1767" s="3" t="s">
        <v>56</v>
      </c>
      <c r="G1767" s="3" t="s">
        <v>108</v>
      </c>
      <c r="H1767" s="3" t="s">
        <v>133</v>
      </c>
      <c r="I1767" s="3" t="s">
        <v>45</v>
      </c>
      <c r="J1767" s="3" t="s">
        <v>34</v>
      </c>
      <c r="K1767" s="3" t="s">
        <v>145</v>
      </c>
      <c r="L1767" s="3" t="s">
        <v>2003</v>
      </c>
      <c r="M1767" s="4">
        <v>39040</v>
      </c>
      <c r="N1767" s="4">
        <v>39.04</v>
      </c>
      <c r="O1767" s="4">
        <v>437000</v>
      </c>
      <c r="P1767" t="str">
        <f>IF(ISNUMBER(SEARCH("BROWSER",L1767)),"Picloran",IF(ISNUMBER(SEARCH("NAVIGATOR",L1767)),"Picloran",IF(ISNUMBER(SEARCH("BIOZYME",L1767)),"Mineral Fertilizer",IF(ISNUMBER(SEARCH("K-FOL",L1767)),"Calcium Citrate",IF(ISNUMBER(SEARCH("FOLTRON",L1767)),"NPK Fertilizer",IF(ISNUMBER(SEARCH("CYHALOTHRI",L1767)),"Cyhalothrin",IF(ISNUMBER(SEARCH("ACEFATO",L1767)),"Acephate",IF(ISNUMBER(SEARCH("ACEPHATE",L1767)),"Acephate",IF(ISNUMBER(SEARCH("MICROTHIOL",L1767)),"Sulfur",IF(ISNUMBER(SEARCH("PROPICONAZOLE",L1767)),"Propiconazole",IF(ISNUMBER(SEARCH("METHOMYL",L1767)),"Methomyl",IF(ISNUMBER(SEARCH("IMIDACLOPRID",L1767)),"Imidacloprid",IF(ISNUMBER(SEARCH("ZONIC",L1767)),"Amicarbazone",IF(ISNUMBER(SEARCH("CRESCENDO",L1767)),"Triclopyr-Butyric",IF(ISNUMBER(SEARCH("IMAZETHAPYR",L1767)),"Imazethapyr",IF(ISNUMBER(SEARCH("TRICLOPYR",L1767)),"Triclopyr",IF(ISNUMBER(SEARCH("ISOPROPYLAMINE",L1767)),"Isopropylamine",IF(ISNUMBER(SEARCH("ABAMECTIM",L1767)),"Abamectin",IF(ISNUMBER(SEARCH("SPERTO",L1767)),"Bifenthrin","FIX IT!")))))))))))))))))))</f>
        <v>Bifenthrin</v>
      </c>
      <c r="Q1767" t="s">
        <v>3238</v>
      </c>
      <c r="R1767" t="s">
        <v>3243</v>
      </c>
      <c r="S1767">
        <f t="shared" si="101"/>
        <v>11.193647540983607</v>
      </c>
      <c r="T1767" t="s">
        <v>3280</v>
      </c>
      <c r="U1767" t="s">
        <v>3279</v>
      </c>
      <c r="V1767" t="s">
        <v>3216</v>
      </c>
    </row>
    <row r="1768" spans="1:22" ht="22" customHeight="1" x14ac:dyDescent="0.3">
      <c r="A1768" s="5">
        <v>43004</v>
      </c>
      <c r="B1768" s="16" t="str">
        <f t="shared" si="99"/>
        <v>September, 2017</v>
      </c>
      <c r="C1768" s="16" t="str">
        <f t="shared" si="100"/>
        <v>September, 2017´</v>
      </c>
      <c r="D1768" s="6" t="s">
        <v>31</v>
      </c>
      <c r="E1768" s="11" t="s">
        <v>3318</v>
      </c>
      <c r="F1768" s="6" t="s">
        <v>1873</v>
      </c>
      <c r="G1768" s="6" t="s">
        <v>131</v>
      </c>
      <c r="H1768" s="6" t="s">
        <v>133</v>
      </c>
      <c r="I1768" s="6" t="s">
        <v>45</v>
      </c>
      <c r="J1768" s="6" t="s">
        <v>34</v>
      </c>
      <c r="K1768" s="6" t="s">
        <v>145</v>
      </c>
      <c r="L1768" s="6" t="s">
        <v>2004</v>
      </c>
      <c r="M1768" s="7">
        <v>26100</v>
      </c>
      <c r="N1768" s="7">
        <v>26.1</v>
      </c>
      <c r="O1768" s="7">
        <v>292000</v>
      </c>
      <c r="P1768" t="str">
        <f>IF(ISNUMBER(SEARCH("IMAZETAPYR",L1768)),"Imazetapyr",IF(ISNUMBER(SEARCH("VITAVAX",L1768)),"Carboxin",IF(ISNUMBER(SEARCH("CARBOXIN",L1768)),"Carboxin",IF(ISNUMBER(SEARCH("CONDAX",L1768)),"Imazetapyr",IF(ISNUMBER(SEARCH("CLETHODIM",L1768)),"Clethodim",IF(ISNUMBER(SEARCH("JACARE",L1768)),"2,4-D Acid",IF(ISNUMBER(SEARCH("LEOPARD",L1768)),"Picloram",IF(ISNUMBER(SEARCH("ZOXYSTROBIN",L1768)),"Azoxystrobin",IF(ISNUMBER(SEARCH("MANCOZEB",L1768)),"Mancozeb",IF(ISNUMBER(SEARCH("AZOXYS",L1768)),"Azoxystrobin",IF(ISNUMBER(SEARCH("FIPRON",L1768)),"Fipronil",IF(ISNUMBER(SEARCH("ACEF",L1768)),"Acephate",IF(ISNUMBER(SEARCH("ACETAMIPRID",L1768)),"Acetamiprid",IF(ISNUMBER(SEARCH("ALUMINIUM PHOSPHIDE",L1768)),"Aluminium Phosphide",IF(ISNUMBER(SEARCH("RANMAN",L1768)),"Cyazofamid",IF(ISNUMBER(SEARCH("BIFENTRINA",L1768)),"Bifenthrin","FIX IT!"))))))))))))))))</f>
        <v>Acetamiprid</v>
      </c>
      <c r="Q1768" t="s">
        <v>3234</v>
      </c>
      <c r="R1768" t="s">
        <v>3243</v>
      </c>
      <c r="S1768">
        <f t="shared" si="101"/>
        <v>11.187739463601533</v>
      </c>
      <c r="T1768" t="s">
        <v>3273</v>
      </c>
      <c r="U1768" t="s">
        <v>3274</v>
      </c>
      <c r="V1768" t="s">
        <v>3275</v>
      </c>
    </row>
    <row r="1769" spans="1:22" ht="22" customHeight="1" x14ac:dyDescent="0.3">
      <c r="A1769" s="5">
        <v>43003</v>
      </c>
      <c r="B1769" s="16" t="str">
        <f t="shared" si="99"/>
        <v>September, 2017</v>
      </c>
      <c r="C1769" s="16" t="str">
        <f t="shared" si="100"/>
        <v>September, 2017´</v>
      </c>
      <c r="D1769" s="6" t="s">
        <v>31</v>
      </c>
      <c r="E1769" s="11" t="s">
        <v>3318</v>
      </c>
      <c r="F1769" s="6" t="s">
        <v>56</v>
      </c>
      <c r="G1769" s="6" t="s">
        <v>1676</v>
      </c>
      <c r="H1769" s="6" t="s">
        <v>91</v>
      </c>
      <c r="I1769" s="6" t="s">
        <v>45</v>
      </c>
      <c r="J1769" s="6" t="s">
        <v>34</v>
      </c>
      <c r="K1769" s="6" t="s">
        <v>95</v>
      </c>
      <c r="L1769" s="6" t="s">
        <v>2006</v>
      </c>
      <c r="M1769" s="7">
        <v>50400</v>
      </c>
      <c r="N1769" s="7">
        <v>50.4</v>
      </c>
      <c r="O1769" s="7">
        <v>218000</v>
      </c>
      <c r="P1769" t="str">
        <f>IF(ISNUMBER(SEARCH("IMAZETAPYR",L1769)),"Imazetapyr",IF(ISNUMBER(SEARCH("VITAVAX",L1769)),"Carboxin",IF(ISNUMBER(SEARCH("CARBOXIN",L1769)),"Carboxin",IF(ISNUMBER(SEARCH("CONDAX",L1769)),"Imazetapyr",IF(ISNUMBER(SEARCH("CLETHODIM",L1769)),"Clethodim",IF(ISNUMBER(SEARCH("JACARE",L1769)),"2,4-D Acid",IF(ISNUMBER(SEARCH("LEOPARD",L1769)),"Picloram",IF(ISNUMBER(SEARCH("ZOXYSTROBIN",L1769)),"Azoxystrobin",IF(ISNUMBER(SEARCH("MANCOZEB",L1769)),"Mancozeb",IF(ISNUMBER(SEARCH("AZOXYS",L1769)),"Azoxystrobin",IF(ISNUMBER(SEARCH("FIPRON",L1769)),"Fipronil",IF(ISNUMBER(SEARCH("ACEF",L1769)),"Acephate",IF(ISNUMBER(SEARCH("ACETAMIPRID",L1769)),"Acetamiprid",IF(ISNUMBER(SEARCH("ALUMINIUM PHOSPHIDE",L1769)),"Aluminium Phosphide",IF(ISNUMBER(SEARCH("RANMAN",L1769)),"Cyazofamid",IF(ISNUMBER(SEARCH("BIFENTRINA",L1769)),"Bifenthrin","FIX IT!"))))))))))))))))</f>
        <v>Mancozeb</v>
      </c>
      <c r="Q1769" t="s">
        <v>3231</v>
      </c>
      <c r="R1769" t="s">
        <v>3242</v>
      </c>
      <c r="S1769">
        <f t="shared" si="101"/>
        <v>4.3253968253968251</v>
      </c>
      <c r="T1769" t="s">
        <v>3207</v>
      </c>
      <c r="U1769" t="s">
        <v>3235</v>
      </c>
      <c r="V1769" t="s">
        <v>3216</v>
      </c>
    </row>
    <row r="1770" spans="1:22" ht="22" customHeight="1" x14ac:dyDescent="0.3">
      <c r="A1770" s="2">
        <v>43003</v>
      </c>
      <c r="B1770" s="16" t="str">
        <f t="shared" si="99"/>
        <v>September, 2017</v>
      </c>
      <c r="C1770" s="16" t="str">
        <f t="shared" si="100"/>
        <v>September, 2017´</v>
      </c>
      <c r="D1770" s="3" t="s">
        <v>31</v>
      </c>
      <c r="E1770" s="11" t="s">
        <v>3318</v>
      </c>
      <c r="F1770" s="3" t="s">
        <v>56</v>
      </c>
      <c r="G1770" s="3" t="s">
        <v>1676</v>
      </c>
      <c r="H1770" s="3" t="s">
        <v>91</v>
      </c>
      <c r="I1770" s="3" t="s">
        <v>45</v>
      </c>
      <c r="J1770" s="3" t="s">
        <v>34</v>
      </c>
      <c r="K1770" s="3" t="s">
        <v>95</v>
      </c>
      <c r="L1770" s="3" t="s">
        <v>2007</v>
      </c>
      <c r="M1770" s="4">
        <v>52400</v>
      </c>
      <c r="N1770" s="4">
        <v>52.4</v>
      </c>
      <c r="O1770" s="4">
        <v>227000</v>
      </c>
      <c r="P1770" t="str">
        <f>IF(ISNUMBER(SEARCH("2, 4 D",L1770)),"2,4-D Acid",IF(ISNUMBER(SEARCH("2,4 D",L1770)),"2,4-D Acid",IF(ISNUMBER(SEARCH("UNIZEB",L1770)),"Mancozeb",IF(ISNUMBER(SEARCH("PROPANIL",L1770)),"Propanyl","FIX IT!"))))</f>
        <v>Mancozeb</v>
      </c>
      <c r="Q1770" t="s">
        <v>3231</v>
      </c>
      <c r="R1770" t="s">
        <v>3242</v>
      </c>
      <c r="S1770">
        <f t="shared" si="101"/>
        <v>4.3320610687022905</v>
      </c>
      <c r="T1770" t="s">
        <v>3252</v>
      </c>
      <c r="U1770" t="s">
        <v>3287</v>
      </c>
      <c r="V1770" t="s">
        <v>3243</v>
      </c>
    </row>
    <row r="1771" spans="1:22" ht="22" customHeight="1" x14ac:dyDescent="0.3">
      <c r="A1771" s="5">
        <v>43003</v>
      </c>
      <c r="B1771" s="16" t="str">
        <f t="shared" si="99"/>
        <v>September, 2017</v>
      </c>
      <c r="C1771" s="16" t="str">
        <f t="shared" si="100"/>
        <v>September, 2017´</v>
      </c>
      <c r="D1771" s="6" t="s">
        <v>31</v>
      </c>
      <c r="E1771" s="11" t="s">
        <v>3318</v>
      </c>
      <c r="F1771" s="6" t="s">
        <v>56</v>
      </c>
      <c r="G1771" s="6" t="s">
        <v>385</v>
      </c>
      <c r="H1771" s="6" t="s">
        <v>122</v>
      </c>
      <c r="I1771" s="6" t="s">
        <v>45</v>
      </c>
      <c r="J1771" s="6" t="s">
        <v>34</v>
      </c>
      <c r="K1771" s="6" t="s">
        <v>207</v>
      </c>
      <c r="L1771" s="6" t="s">
        <v>1517</v>
      </c>
      <c r="M1771" s="7">
        <v>20120</v>
      </c>
      <c r="N1771" s="7">
        <v>20.12</v>
      </c>
      <c r="O1771" s="7">
        <v>55300</v>
      </c>
      <c r="P1771" t="s">
        <v>3209</v>
      </c>
      <c r="Q1771" t="s">
        <v>3215</v>
      </c>
      <c r="R1771" t="s">
        <v>3198</v>
      </c>
      <c r="S1771">
        <f t="shared" si="101"/>
        <v>2.7485089463220675</v>
      </c>
      <c r="T1771" t="s">
        <v>3245</v>
      </c>
      <c r="U1771" t="s">
        <v>3244</v>
      </c>
      <c r="V1771" t="s">
        <v>3198</v>
      </c>
    </row>
    <row r="1772" spans="1:22" ht="22" customHeight="1" x14ac:dyDescent="0.3">
      <c r="A1772" s="2">
        <v>43003</v>
      </c>
      <c r="B1772" s="16" t="str">
        <f t="shared" si="99"/>
        <v>September, 2017</v>
      </c>
      <c r="C1772" s="16" t="str">
        <f t="shared" si="100"/>
        <v>September, 2017´</v>
      </c>
      <c r="D1772" s="3" t="s">
        <v>31</v>
      </c>
      <c r="E1772" s="11" t="s">
        <v>3318</v>
      </c>
      <c r="F1772" s="3" t="s">
        <v>56</v>
      </c>
      <c r="G1772" s="3" t="s">
        <v>1676</v>
      </c>
      <c r="H1772" s="3" t="s">
        <v>91</v>
      </c>
      <c r="I1772" s="3" t="s">
        <v>45</v>
      </c>
      <c r="J1772" s="3" t="s">
        <v>34</v>
      </c>
      <c r="K1772" s="3" t="s">
        <v>95</v>
      </c>
      <c r="L1772" s="3" t="s">
        <v>2008</v>
      </c>
      <c r="M1772" s="4">
        <v>52400</v>
      </c>
      <c r="N1772" s="4">
        <v>52.4</v>
      </c>
      <c r="O1772" s="4">
        <v>227000</v>
      </c>
      <c r="P1772" t="str">
        <f>IF(ISNUMBER(SEARCH("IMAZETAPYR",L1772)),"Imazetapyr",IF(ISNUMBER(SEARCH("VITAVAX",L1772)),"Carboxin",IF(ISNUMBER(SEARCH("CARBOXIN",L1772)),"Carboxin",IF(ISNUMBER(SEARCH("CONDAX",L1772)),"Imazetapyr",IF(ISNUMBER(SEARCH("CLETHODIM",L1772)),"Clethodim",IF(ISNUMBER(SEARCH("JACARE",L1772)),"2,4-D Acid",IF(ISNUMBER(SEARCH("LEOPARD",L1772)),"Picloram",IF(ISNUMBER(SEARCH("ZOXYSTROBIN",L1772)),"Azoxystrobin",IF(ISNUMBER(SEARCH("MANCOZEB",L1772)),"Mancozeb",IF(ISNUMBER(SEARCH("AZOXYS",L1772)),"Azoxystrobin",IF(ISNUMBER(SEARCH("FIPRON",L1772)),"Fipronil",IF(ISNUMBER(SEARCH("ACEF",L1772)),"Acephate",IF(ISNUMBER(SEARCH("ACETAMIPRID",L1772)),"Acetamiprid",IF(ISNUMBER(SEARCH("ALUMINIUM PHOSPHIDE",L1772)),"Aluminium Phosphide",IF(ISNUMBER(SEARCH("RANMAN",L1772)),"Cyazofamid",IF(ISNUMBER(SEARCH("BIFENTRINA",L1772)),"Bifenthrin","FIX IT!"))))))))))))))))</f>
        <v>Mancozeb</v>
      </c>
      <c r="Q1772" t="s">
        <v>3231</v>
      </c>
      <c r="R1772" t="s">
        <v>3242</v>
      </c>
      <c r="S1772">
        <f t="shared" si="101"/>
        <v>4.3320610687022905</v>
      </c>
      <c r="T1772" t="s">
        <v>3226</v>
      </c>
      <c r="U1772" t="s">
        <v>3261</v>
      </c>
      <c r="V1772" t="s">
        <v>3243</v>
      </c>
    </row>
    <row r="1773" spans="1:22" ht="22" customHeight="1" x14ac:dyDescent="0.3">
      <c r="A1773" s="5">
        <v>43003</v>
      </c>
      <c r="B1773" s="16" t="str">
        <f t="shared" si="99"/>
        <v>September, 2017</v>
      </c>
      <c r="C1773" s="16" t="str">
        <f t="shared" si="100"/>
        <v>September, 2017´</v>
      </c>
      <c r="D1773" s="6" t="s">
        <v>31</v>
      </c>
      <c r="E1773" s="11" t="s">
        <v>3318</v>
      </c>
      <c r="F1773" s="6" t="s">
        <v>56</v>
      </c>
      <c r="G1773" s="6" t="s">
        <v>1676</v>
      </c>
      <c r="H1773" s="6" t="s">
        <v>91</v>
      </c>
      <c r="I1773" s="6" t="s">
        <v>45</v>
      </c>
      <c r="J1773" s="6" t="s">
        <v>34</v>
      </c>
      <c r="K1773" s="6" t="s">
        <v>95</v>
      </c>
      <c r="L1773" s="6" t="s">
        <v>2007</v>
      </c>
      <c r="M1773" s="7">
        <v>52400</v>
      </c>
      <c r="N1773" s="7">
        <v>52.4</v>
      </c>
      <c r="O1773" s="7">
        <v>227000</v>
      </c>
      <c r="P1773" t="s">
        <v>3209</v>
      </c>
      <c r="Q1773" t="s">
        <v>3215</v>
      </c>
      <c r="R1773" t="s">
        <v>3198</v>
      </c>
      <c r="S1773">
        <f t="shared" si="101"/>
        <v>4.3320610687022905</v>
      </c>
      <c r="T1773" t="s">
        <v>3250</v>
      </c>
      <c r="U1773" t="s">
        <v>3248</v>
      </c>
      <c r="V1773" t="s">
        <v>3237</v>
      </c>
    </row>
    <row r="1774" spans="1:22" ht="22" customHeight="1" x14ac:dyDescent="0.3">
      <c r="A1774" s="2">
        <v>43003</v>
      </c>
      <c r="B1774" s="16" t="str">
        <f t="shared" si="99"/>
        <v>September, 2017</v>
      </c>
      <c r="C1774" s="16" t="str">
        <f t="shared" si="100"/>
        <v>September, 2017´</v>
      </c>
      <c r="D1774" s="3" t="s">
        <v>31</v>
      </c>
      <c r="E1774" s="11" t="s">
        <v>3318</v>
      </c>
      <c r="F1774" s="3" t="s">
        <v>56</v>
      </c>
      <c r="G1774" s="3" t="s">
        <v>1676</v>
      </c>
      <c r="H1774" s="3" t="s">
        <v>91</v>
      </c>
      <c r="I1774" s="3" t="s">
        <v>45</v>
      </c>
      <c r="J1774" s="3" t="s">
        <v>34</v>
      </c>
      <c r="K1774" s="3" t="s">
        <v>95</v>
      </c>
      <c r="L1774" s="3" t="s">
        <v>2009</v>
      </c>
      <c r="M1774" s="4">
        <v>78600</v>
      </c>
      <c r="N1774" s="4">
        <v>78.599999999999994</v>
      </c>
      <c r="O1774" s="4">
        <v>340000</v>
      </c>
      <c r="P1774" t="str">
        <f>IF(ISNUMBER(SEARCH("IMAZETAPYR",L1774)),"Imazetapyr",IF(ISNUMBER(SEARCH("VITAVAX",L1774)),"Carboxin",IF(ISNUMBER(SEARCH("CARBOXIN",L1774)),"Carboxin",IF(ISNUMBER(SEARCH("CONDAX",L1774)),"Imazetapyr",IF(ISNUMBER(SEARCH("CLETHODIM",L1774)),"Clethodim",IF(ISNUMBER(SEARCH("JACARE",L1774)),"2,4-D Acid",IF(ISNUMBER(SEARCH("LEOPARD",L1774)),"Picloram",IF(ISNUMBER(SEARCH("ZOXYSTROBIN",L1774)),"Azoxystrobin",IF(ISNUMBER(SEARCH("MANCOZEB",L1774)),"Mancozeb",IF(ISNUMBER(SEARCH("AZOXYS",L1774)),"Azoxystrobin",IF(ISNUMBER(SEARCH("FIPRON",L1774)),"Fipronil",IF(ISNUMBER(SEARCH("ACEF",L1774)),"Acephate",IF(ISNUMBER(SEARCH("ACETAMIPRID",L1774)),"Acetamiprid",IF(ISNUMBER(SEARCH("ALUMINIUM PHOSPHIDE",L1774)),"Aluminium Phosphide",IF(ISNUMBER(SEARCH("RANMAN",L1774)),"Cyazofamid",IF(ISNUMBER(SEARCH("BIFENTRINA",L1774)),"Bifenthrin","FIX IT!"))))))))))))))))</f>
        <v>Mancozeb</v>
      </c>
      <c r="Q1774" t="s">
        <v>3231</v>
      </c>
      <c r="R1774" t="s">
        <v>3242</v>
      </c>
      <c r="S1774">
        <f t="shared" si="101"/>
        <v>4.325699745547074</v>
      </c>
      <c r="T1774" t="s">
        <v>3200</v>
      </c>
      <c r="U1774" t="s">
        <v>3234</v>
      </c>
      <c r="V1774" t="s">
        <v>3225</v>
      </c>
    </row>
    <row r="1775" spans="1:22" ht="22" customHeight="1" x14ac:dyDescent="0.3">
      <c r="A1775" s="5">
        <v>43003</v>
      </c>
      <c r="B1775" s="16" t="str">
        <f t="shared" si="99"/>
        <v>September, 2017</v>
      </c>
      <c r="C1775" s="16" t="str">
        <f t="shared" si="100"/>
        <v>September, 2017´</v>
      </c>
      <c r="D1775" s="6" t="s">
        <v>31</v>
      </c>
      <c r="E1775" s="11" t="s">
        <v>3318</v>
      </c>
      <c r="F1775" s="6" t="s">
        <v>56</v>
      </c>
      <c r="G1775" s="6" t="s">
        <v>1676</v>
      </c>
      <c r="H1775" s="6" t="s">
        <v>91</v>
      </c>
      <c r="I1775" s="6" t="s">
        <v>45</v>
      </c>
      <c r="J1775" s="6" t="s">
        <v>34</v>
      </c>
      <c r="K1775" s="6" t="s">
        <v>95</v>
      </c>
      <c r="L1775" s="6" t="s">
        <v>2007</v>
      </c>
      <c r="M1775" s="7">
        <v>78600</v>
      </c>
      <c r="N1775" s="7">
        <v>78.599999999999994</v>
      </c>
      <c r="O1775" s="7">
        <v>340000</v>
      </c>
      <c r="P1775" t="str">
        <f>IF(ISNUMBER(SEARCH("2, 4 D",L1775)),"2,4-D Acid",IF(ISNUMBER(SEARCH("2,4 D",L1775)),"2,4-D Acid",IF(ISNUMBER(SEARCH("UNIZEB",L1775)),"Mancozeb",IF(ISNUMBER(SEARCH("PROPANIL",L1775)),"Propanyl","FIX IT!"))))</f>
        <v>Mancozeb</v>
      </c>
      <c r="Q1775" t="s">
        <v>3231</v>
      </c>
      <c r="R1775" t="s">
        <v>3242</v>
      </c>
      <c r="S1775">
        <f t="shared" si="101"/>
        <v>4.325699745547074</v>
      </c>
      <c r="T1775" t="s">
        <v>3297</v>
      </c>
      <c r="U1775" t="s">
        <v>3281</v>
      </c>
      <c r="V1775" t="s">
        <v>3198</v>
      </c>
    </row>
    <row r="1776" spans="1:22" ht="22" customHeight="1" x14ac:dyDescent="0.3">
      <c r="A1776" s="2">
        <v>43003</v>
      </c>
      <c r="B1776" s="16" t="str">
        <f t="shared" si="99"/>
        <v>September, 2017</v>
      </c>
      <c r="C1776" s="16" t="str">
        <f t="shared" si="100"/>
        <v>September, 2017´</v>
      </c>
      <c r="D1776" s="3" t="s">
        <v>31</v>
      </c>
      <c r="E1776" s="11" t="s">
        <v>3318</v>
      </c>
      <c r="F1776" s="3" t="s">
        <v>56</v>
      </c>
      <c r="G1776" s="3" t="s">
        <v>1676</v>
      </c>
      <c r="H1776" s="3" t="s">
        <v>91</v>
      </c>
      <c r="I1776" s="3" t="s">
        <v>45</v>
      </c>
      <c r="J1776" s="3" t="s">
        <v>34</v>
      </c>
      <c r="K1776" s="3" t="s">
        <v>95</v>
      </c>
      <c r="L1776" s="3" t="s">
        <v>2010</v>
      </c>
      <c r="M1776" s="4">
        <v>78600</v>
      </c>
      <c r="N1776" s="4">
        <v>78.599999999999994</v>
      </c>
      <c r="O1776" s="4">
        <v>340000</v>
      </c>
      <c r="P1776" t="str">
        <f>IF(ISNUMBER(SEARCH("2, 4 D",L1776)),"2,4-D Acid",IF(ISNUMBER(SEARCH("2,4 D",L1776)),"2,4-D Acid",IF(ISNUMBER(SEARCH("UNIZEB",L1776)),"Mancozeb",IF(ISNUMBER(SEARCH("PROPANIL",L1776)),"Propanyl","FIX IT!"))))</f>
        <v>Mancozeb</v>
      </c>
      <c r="Q1776" t="s">
        <v>3231</v>
      </c>
      <c r="R1776" t="s">
        <v>3242</v>
      </c>
      <c r="S1776">
        <f t="shared" si="101"/>
        <v>4.325699745547074</v>
      </c>
      <c r="T1776" t="s">
        <v>3297</v>
      </c>
      <c r="U1776" t="s">
        <v>3281</v>
      </c>
      <c r="V1776" t="s">
        <v>3198</v>
      </c>
    </row>
    <row r="1777" spans="1:22" ht="22" customHeight="1" x14ac:dyDescent="0.3">
      <c r="A1777" s="2">
        <v>42999</v>
      </c>
      <c r="B1777" s="16" t="str">
        <f t="shared" si="99"/>
        <v>September, 2017</v>
      </c>
      <c r="C1777" s="16" t="str">
        <f t="shared" si="100"/>
        <v>September, 2017´</v>
      </c>
      <c r="D1777" s="3" t="s">
        <v>31</v>
      </c>
      <c r="E1777" s="11" t="s">
        <v>3318</v>
      </c>
      <c r="F1777" s="3" t="s">
        <v>1873</v>
      </c>
      <c r="G1777" s="3" t="s">
        <v>244</v>
      </c>
      <c r="H1777" s="3" t="s">
        <v>474</v>
      </c>
      <c r="I1777" s="3" t="s">
        <v>45</v>
      </c>
      <c r="J1777" s="3" t="s">
        <v>34</v>
      </c>
      <c r="K1777" s="3" t="s">
        <v>187</v>
      </c>
      <c r="L1777" s="3" t="s">
        <v>2012</v>
      </c>
      <c r="M1777" s="4">
        <v>48800</v>
      </c>
      <c r="N1777" s="4">
        <v>48.8</v>
      </c>
      <c r="O1777" s="4">
        <v>555000</v>
      </c>
      <c r="P1777" t="str">
        <f>IF(ISNUMBER(SEARCH("GLIFOSATO",L1777)),"Glyphosate",IF(ISNUMBER(SEARCH("TRICLON",L1777)),"Triclopyr",IF(ISNUMBER(SEARCH("ABAMECTIN",L1777)),"Abamectin",IF(ISNUMBER(SEARCH("ANCOSAR",L1777)),"Sodium Hydrogen Methylarsonate",IF(ISNUMBER(SEARCH("PERITO",L1777)),"Acephate","FIX IT!")))))</f>
        <v>Sodium Hydrogen Methylarsonate</v>
      </c>
      <c r="Q1777" t="s">
        <v>3281</v>
      </c>
      <c r="R1777" t="s">
        <v>3198</v>
      </c>
      <c r="S1777">
        <f t="shared" si="101"/>
        <v>11.372950819672131</v>
      </c>
      <c r="T1777" t="s">
        <v>3304</v>
      </c>
      <c r="U1777" t="s">
        <v>3281</v>
      </c>
      <c r="V1777" t="s">
        <v>3198</v>
      </c>
    </row>
    <row r="1778" spans="1:22" ht="22" customHeight="1" x14ac:dyDescent="0.3">
      <c r="A1778" s="5">
        <v>42997</v>
      </c>
      <c r="B1778" s="16" t="str">
        <f t="shared" si="99"/>
        <v>September, 2017</v>
      </c>
      <c r="C1778" s="16" t="str">
        <f t="shared" si="100"/>
        <v>September, 2017´</v>
      </c>
      <c r="D1778" s="6" t="s">
        <v>31</v>
      </c>
      <c r="E1778" s="11" t="s">
        <v>3318</v>
      </c>
      <c r="F1778" s="6" t="s">
        <v>56</v>
      </c>
      <c r="G1778" s="6" t="s">
        <v>579</v>
      </c>
      <c r="H1778" s="6" t="s">
        <v>968</v>
      </c>
      <c r="I1778" s="6" t="s">
        <v>45</v>
      </c>
      <c r="J1778" s="6" t="s">
        <v>34</v>
      </c>
      <c r="K1778" s="6" t="s">
        <v>145</v>
      </c>
      <c r="L1778" s="6" t="s">
        <v>2013</v>
      </c>
      <c r="M1778" s="7">
        <v>24105</v>
      </c>
      <c r="N1778" s="7">
        <v>24.1</v>
      </c>
      <c r="O1778" s="7">
        <v>270000</v>
      </c>
      <c r="P1778" t="str">
        <f>IF(ISNUMBER(SEARCH("IMAZETAPYR",L1778)),"Imazetapyr",IF(ISNUMBER(SEARCH("VITAVAX",L1778)),"Carboxin",IF(ISNUMBER(SEARCH("CARBOXIN",L1778)),"Carboxin",IF(ISNUMBER(SEARCH("CONDAX",L1778)),"Imazetapyr",IF(ISNUMBER(SEARCH("CLETHODIM",L1778)),"Clethodim",IF(ISNUMBER(SEARCH("JACARE",L1778)),"2,4-D Acid",IF(ISNUMBER(SEARCH("LEOPARD",L1778)),"Picloram",IF(ISNUMBER(SEARCH("ZOXYSTROBIN",L1778)),"Azoxystrobin",IF(ISNUMBER(SEARCH("MANCOZEB",L1778)),"Mancozeb",IF(ISNUMBER(SEARCH("AZOXYS",L1778)),"Azoxystrobin",IF(ISNUMBER(SEARCH("FIPRON",L1778)),"Fipronil",IF(ISNUMBER(SEARCH("ACEF",L1778)),"Acephate",IF(ISNUMBER(SEARCH("ACETAMIPRID",L1778)),"Acetamiprid",IF(ISNUMBER(SEARCH("ALUMINIUM PHOSPHIDE",L1778)),"Aluminium Phosphide",IF(ISNUMBER(SEARCH("RANMAN",L1778)),"Cyazofamid",IF(ISNUMBER(SEARCH("BIFENTRINA",L1778)),"Bifenthrin","FIX IT!"))))))))))))))))</f>
        <v>Acetamiprid</v>
      </c>
      <c r="Q1778" t="s">
        <v>3234</v>
      </c>
      <c r="R1778" t="s">
        <v>3243</v>
      </c>
      <c r="S1778">
        <f t="shared" si="101"/>
        <v>11.200995644057249</v>
      </c>
      <c r="T1778" t="s">
        <v>3211</v>
      </c>
      <c r="U1778" t="s">
        <v>3270</v>
      </c>
      <c r="V1778" t="s">
        <v>3198</v>
      </c>
    </row>
    <row r="1779" spans="1:22" ht="22" customHeight="1" x14ac:dyDescent="0.3">
      <c r="A1779" s="2">
        <v>42997</v>
      </c>
      <c r="B1779" s="16" t="str">
        <f t="shared" si="99"/>
        <v>September, 2017</v>
      </c>
      <c r="C1779" s="16" t="str">
        <f t="shared" si="100"/>
        <v>September, 2017´</v>
      </c>
      <c r="D1779" s="3" t="s">
        <v>31</v>
      </c>
      <c r="E1779" s="11" t="s">
        <v>3318</v>
      </c>
      <c r="F1779" s="3" t="s">
        <v>1873</v>
      </c>
      <c r="G1779" s="3" t="s">
        <v>131</v>
      </c>
      <c r="H1779" s="3" t="s">
        <v>133</v>
      </c>
      <c r="I1779" s="3" t="s">
        <v>45</v>
      </c>
      <c r="J1779" s="3" t="s">
        <v>34</v>
      </c>
      <c r="K1779" s="3" t="s">
        <v>187</v>
      </c>
      <c r="L1779" s="3" t="s">
        <v>2014</v>
      </c>
      <c r="M1779" s="4">
        <v>5700</v>
      </c>
      <c r="N1779" s="4">
        <v>5.7</v>
      </c>
      <c r="O1779" s="4">
        <v>49900</v>
      </c>
      <c r="P1779" t="str">
        <f>IF(ISNUMBER(SEARCH("TRICLON",L1777)),"Triclopyr",IF(ISNUMBER(SEARCH("ABAMECTIN",L1777)),"Abamectin",IF(ISNUMBER(SEARCH("PERITO",L1777)),"Acephate",IF(ISNUMBER(SEARCH("GLUFOSINAT",L1777)),"Gluphosinate",IF(ISNUMBER(SEARCH("FIPRONIL",L1777)),"Fipronil",IF(ISNUMBER(SEARCH("ZARTAN",L1777)),"Metsulfuron-methyl",IF(ISNUMBER(SEARCH("DIFLUBENZURON",L1777)),"Diflubenzuron",IF(ISNUMBER(SEARCH("INICIATE",L1777)),"Fipronil",IF(ISNUMBER(SEARCH("STAGE",L1777)),"Clomazone",IF(ISNUMBER(SEARCH("CLOMAZON",L1777)),"Clomazone",IF(ISNUMBER(SEARCH("UNIMARK",L1777)),"Metribuzim",IF(ISNUMBER(SEARCH("ANCOSAR",L1777)),"Sodium hydrogen Methylarsonate","FIX IT!"))))))))))))</f>
        <v>Sodium hydrogen Methylarsonate</v>
      </c>
      <c r="Q1779" t="s">
        <v>3281</v>
      </c>
      <c r="R1779" t="s">
        <v>3198</v>
      </c>
      <c r="S1779">
        <f t="shared" si="101"/>
        <v>8.7543859649122808</v>
      </c>
      <c r="T1779" t="s">
        <v>3211</v>
      </c>
      <c r="U1779" t="s">
        <v>3270</v>
      </c>
      <c r="V1779" t="s">
        <v>3198</v>
      </c>
    </row>
    <row r="1780" spans="1:22" ht="22" customHeight="1" x14ac:dyDescent="0.3">
      <c r="A1780" s="5">
        <v>42997</v>
      </c>
      <c r="B1780" s="16" t="str">
        <f t="shared" si="99"/>
        <v>September, 2017</v>
      </c>
      <c r="C1780" s="16" t="str">
        <f t="shared" si="100"/>
        <v>September, 2017´</v>
      </c>
      <c r="D1780" s="6" t="s">
        <v>31</v>
      </c>
      <c r="E1780" s="11" t="s">
        <v>3318</v>
      </c>
      <c r="F1780" s="6" t="s">
        <v>56</v>
      </c>
      <c r="G1780" s="6" t="s">
        <v>131</v>
      </c>
      <c r="H1780" s="6" t="s">
        <v>133</v>
      </c>
      <c r="I1780" s="6" t="s">
        <v>45</v>
      </c>
      <c r="J1780" s="6" t="s">
        <v>34</v>
      </c>
      <c r="K1780" s="6" t="s">
        <v>145</v>
      </c>
      <c r="L1780" s="6" t="s">
        <v>2015</v>
      </c>
      <c r="M1780" s="7">
        <v>43500</v>
      </c>
      <c r="N1780" s="7">
        <v>43.5</v>
      </c>
      <c r="O1780" s="7">
        <v>486000</v>
      </c>
      <c r="P1780" t="str">
        <f>IF(ISNUMBER(SEARCH("IMAZETAPYR",L1780)),"Imazetapyr",IF(ISNUMBER(SEARCH("VITAVAX",L1780)),"Carboxin",IF(ISNUMBER(SEARCH("CARBOXIN",L1780)),"Carboxin",IF(ISNUMBER(SEARCH("CONDAX",L1780)),"Imazetapyr",IF(ISNUMBER(SEARCH("CLETHODIM",L1780)),"Clethodim",IF(ISNUMBER(SEARCH("JACARE",L1780)),"2,4-D Acid",IF(ISNUMBER(SEARCH("LEOPARD",L1780)),"Picloram",IF(ISNUMBER(SEARCH("ZOXYSTROBIN",L1780)),"Azoxystrobin",IF(ISNUMBER(SEARCH("MANCOZEB",L1780)),"Mancozeb",IF(ISNUMBER(SEARCH("AZOXYS",L1780)),"Azoxystrobin",IF(ISNUMBER(SEARCH("FIPRON",L1780)),"Fipronil",IF(ISNUMBER(SEARCH("ACEF",L1780)),"Acephate",IF(ISNUMBER(SEARCH("ACETAMIPRID",L1780)),"Acetamiprid",IF(ISNUMBER(SEARCH("ALUMINIUM PHOSPHIDE",L1780)),"Aluminium Phosphide",IF(ISNUMBER(SEARCH("RANMAN",L1780)),"Cyazofamid",IF(ISNUMBER(SEARCH("BIFENTRINA",L1780)),"Bifenthrin","FIX IT!"))))))))))))))))</f>
        <v>Acetamiprid</v>
      </c>
      <c r="Q1780" t="s">
        <v>3234</v>
      </c>
      <c r="R1780" t="s">
        <v>3243</v>
      </c>
      <c r="S1780">
        <f t="shared" si="101"/>
        <v>11.172413793103448</v>
      </c>
      <c r="T1780" t="s">
        <v>3200</v>
      </c>
      <c r="U1780" t="s">
        <v>3234</v>
      </c>
      <c r="V1780" t="s">
        <v>3225</v>
      </c>
    </row>
    <row r="1781" spans="1:22" ht="22" customHeight="1" x14ac:dyDescent="0.3">
      <c r="A1781" s="2">
        <v>42996</v>
      </c>
      <c r="B1781" s="16" t="str">
        <f t="shared" si="99"/>
        <v>September, 2017</v>
      </c>
      <c r="C1781" s="16" t="str">
        <f t="shared" si="100"/>
        <v>September, 2017´</v>
      </c>
      <c r="D1781" s="3" t="s">
        <v>31</v>
      </c>
      <c r="E1781" s="11" t="s">
        <v>3318</v>
      </c>
      <c r="F1781" s="3" t="s">
        <v>56</v>
      </c>
      <c r="G1781" s="3" t="s">
        <v>1734</v>
      </c>
      <c r="H1781" s="3" t="s">
        <v>122</v>
      </c>
      <c r="I1781" s="3" t="s">
        <v>45</v>
      </c>
      <c r="J1781" s="3" t="s">
        <v>34</v>
      </c>
      <c r="K1781" s="3" t="s">
        <v>187</v>
      </c>
      <c r="L1781" s="3" t="s">
        <v>2016</v>
      </c>
      <c r="M1781" s="4">
        <v>14040</v>
      </c>
      <c r="N1781" s="4">
        <v>14.04</v>
      </c>
      <c r="O1781" s="4">
        <v>67400</v>
      </c>
      <c r="P1781" t="s">
        <v>3211</v>
      </c>
      <c r="Q1781" t="s">
        <v>3270</v>
      </c>
      <c r="R1781" t="s">
        <v>3198</v>
      </c>
      <c r="S1781">
        <f t="shared" si="101"/>
        <v>4.800569800569801</v>
      </c>
      <c r="T1781" t="s">
        <v>3280</v>
      </c>
      <c r="U1781" t="s">
        <v>3279</v>
      </c>
      <c r="V1781" t="s">
        <v>3216</v>
      </c>
    </row>
    <row r="1782" spans="1:22" ht="22" customHeight="1" x14ac:dyDescent="0.3">
      <c r="A1782" s="5">
        <v>42993</v>
      </c>
      <c r="B1782" s="16" t="str">
        <f t="shared" si="99"/>
        <v>September, 2017</v>
      </c>
      <c r="C1782" s="16" t="str">
        <f t="shared" si="100"/>
        <v>September, 2017´</v>
      </c>
      <c r="D1782" s="6" t="s">
        <v>31</v>
      </c>
      <c r="E1782" s="11" t="s">
        <v>3318</v>
      </c>
      <c r="F1782" s="6" t="s">
        <v>56</v>
      </c>
      <c r="G1782" s="6" t="s">
        <v>656</v>
      </c>
      <c r="H1782" s="6" t="s">
        <v>133</v>
      </c>
      <c r="I1782" s="6" t="s">
        <v>45</v>
      </c>
      <c r="J1782" s="6" t="s">
        <v>34</v>
      </c>
      <c r="K1782" s="6" t="s">
        <v>163</v>
      </c>
      <c r="L1782" s="14" t="s">
        <v>2017</v>
      </c>
      <c r="M1782" s="7">
        <v>36560</v>
      </c>
      <c r="N1782" s="7">
        <v>36.56</v>
      </c>
      <c r="O1782" s="7">
        <v>2142000</v>
      </c>
      <c r="P1782" t="str">
        <f>IF(ISNUMBER(SEARCH("NICROSULFURON",L1782)),"Nicosulfuron",IF(ISNUMBER(SEARCH("BUTYROLACTONE",L1782)),"Butyrolactone",IF(ISNUMBER(SEARCH("MEQUIPAT",L1782)),"Mequipat Chloride",IF(ISNUMBER(SEARCH("ENTRINA",L1782)),"Bifenthrin",IF(ISNUMBER(SEARCH("ACETAMI",L1782)),"Acetamiprid",IF(ISNUMBER(SEARCH("THIODICARB",L1782)),"Thiodicarb",IF(ISNUMBER(SEARCH("2 4 D",L1782)),"2,4-D Acid",IF(ISNUMBER(SEARCH("CIPERMETRINA",L1782)),"Cypermethrin",IF(ISNUMBER(SEARCH("SULFENTRAZONE",L1782)),"Sulfenthrazone",IF(ISNUMBER(SEARCH("AKITO",L1782)),"Cypermethrin",IF(ISNUMBER(SEARCH("EMINENT",L1782)),"Tetraconazole","FIX IT!")))))))))))</f>
        <v>Butyrolactone</v>
      </c>
      <c r="Q1782" t="s">
        <v>3215</v>
      </c>
      <c r="R1782" t="s">
        <v>3216</v>
      </c>
      <c r="S1782">
        <f t="shared" si="101"/>
        <v>58.588621444201316</v>
      </c>
      <c r="T1782" t="s">
        <v>3297</v>
      </c>
      <c r="U1782" t="s">
        <v>3281</v>
      </c>
      <c r="V1782" t="s">
        <v>3198</v>
      </c>
    </row>
    <row r="1783" spans="1:22" ht="22" customHeight="1" x14ac:dyDescent="0.3">
      <c r="A1783" s="2">
        <v>42992</v>
      </c>
      <c r="B1783" s="16" t="str">
        <f t="shared" si="99"/>
        <v>September, 2017</v>
      </c>
      <c r="C1783" s="16" t="str">
        <f t="shared" si="100"/>
        <v>September, 2017´</v>
      </c>
      <c r="D1783" s="3" t="s">
        <v>31</v>
      </c>
      <c r="E1783" s="11" t="s">
        <v>3318</v>
      </c>
      <c r="F1783" s="3" t="s">
        <v>1873</v>
      </c>
      <c r="G1783" s="3" t="s">
        <v>244</v>
      </c>
      <c r="H1783" s="3" t="s">
        <v>474</v>
      </c>
      <c r="I1783" s="3" t="s">
        <v>45</v>
      </c>
      <c r="J1783" s="3" t="s">
        <v>34</v>
      </c>
      <c r="K1783" s="3" t="s">
        <v>187</v>
      </c>
      <c r="L1783" s="3" t="s">
        <v>2018</v>
      </c>
      <c r="M1783" s="4">
        <v>24400</v>
      </c>
      <c r="N1783" s="4">
        <v>24.4</v>
      </c>
      <c r="O1783" s="4">
        <v>277000</v>
      </c>
      <c r="P1783" t="s">
        <v>3211</v>
      </c>
      <c r="Q1783" t="s">
        <v>3270</v>
      </c>
      <c r="R1783" t="s">
        <v>3198</v>
      </c>
      <c r="S1783">
        <f t="shared" si="101"/>
        <v>11.352459016393443</v>
      </c>
      <c r="T1783" t="s">
        <v>3297</v>
      </c>
      <c r="U1783" t="s">
        <v>3281</v>
      </c>
      <c r="V1783" t="s">
        <v>3198</v>
      </c>
    </row>
    <row r="1784" spans="1:22" ht="22" customHeight="1" x14ac:dyDescent="0.3">
      <c r="A1784" s="5">
        <v>42992</v>
      </c>
      <c r="B1784" s="16" t="str">
        <f t="shared" si="99"/>
        <v>September, 2017</v>
      </c>
      <c r="C1784" s="16" t="str">
        <f t="shared" si="100"/>
        <v>September, 2017´</v>
      </c>
      <c r="D1784" s="6" t="s">
        <v>31</v>
      </c>
      <c r="E1784" s="11" t="s">
        <v>3318</v>
      </c>
      <c r="F1784" s="6" t="s">
        <v>56</v>
      </c>
      <c r="G1784" s="6" t="s">
        <v>1492</v>
      </c>
      <c r="H1784" s="6" t="s">
        <v>122</v>
      </c>
      <c r="I1784" s="6" t="s">
        <v>45</v>
      </c>
      <c r="J1784" s="6" t="s">
        <v>34</v>
      </c>
      <c r="K1784" s="6" t="s">
        <v>388</v>
      </c>
      <c r="L1784" s="6" t="s">
        <v>2019</v>
      </c>
      <c r="M1784" s="7">
        <v>24120</v>
      </c>
      <c r="N1784" s="7">
        <v>24.12</v>
      </c>
      <c r="O1784" s="7">
        <v>996000</v>
      </c>
      <c r="P1784" t="s">
        <v>3212</v>
      </c>
      <c r="Q1784" t="s">
        <v>3277</v>
      </c>
      <c r="R1784" t="s">
        <v>3198</v>
      </c>
      <c r="S1784">
        <f t="shared" si="101"/>
        <v>41.293532338308459</v>
      </c>
      <c r="T1784" t="s">
        <v>3292</v>
      </c>
      <c r="U1784" t="s">
        <v>3269</v>
      </c>
      <c r="V1784" t="s">
        <v>3216</v>
      </c>
    </row>
    <row r="1785" spans="1:22" ht="22" customHeight="1" x14ac:dyDescent="0.3">
      <c r="A1785" s="2">
        <v>42992</v>
      </c>
      <c r="B1785" s="16" t="str">
        <f t="shared" si="99"/>
        <v>September, 2017</v>
      </c>
      <c r="C1785" s="16" t="str">
        <f t="shared" si="100"/>
        <v>September, 2017´</v>
      </c>
      <c r="D1785" s="3" t="s">
        <v>31</v>
      </c>
      <c r="E1785" s="11" t="s">
        <v>3318</v>
      </c>
      <c r="F1785" s="3" t="s">
        <v>1873</v>
      </c>
      <c r="G1785" s="3" t="s">
        <v>244</v>
      </c>
      <c r="H1785" s="3" t="s">
        <v>474</v>
      </c>
      <c r="I1785" s="3" t="s">
        <v>45</v>
      </c>
      <c r="J1785" s="3" t="s">
        <v>34</v>
      </c>
      <c r="K1785" s="3" t="s">
        <v>187</v>
      </c>
      <c r="L1785" s="3" t="s">
        <v>2020</v>
      </c>
      <c r="M1785" s="4">
        <v>97600</v>
      </c>
      <c r="N1785" s="4">
        <v>97.6</v>
      </c>
      <c r="O1785" s="4">
        <v>1110000</v>
      </c>
      <c r="P1785" t="str">
        <f>IF(ISNUMBER(SEARCH("TRICLON",L1783)),"Triclopyr",IF(ISNUMBER(SEARCH("ABAMECTIN",L1783)),"Abamectin",IF(ISNUMBER(SEARCH("PERITO",L1783)),"Acephate",IF(ISNUMBER(SEARCH("GLUFOSINAT",L1783)),"Gluphosinate",IF(ISNUMBER(SEARCH("FIPRONIL",L1783)),"Fipronil",IF(ISNUMBER(SEARCH("ZARTAN",L1783)),"Metsulfuron-methyl",IF(ISNUMBER(SEARCH("DIFLUBENZURON",L1783)),"Diflubenzuron",IF(ISNUMBER(SEARCH("INICIATE",L1783)),"Fipronil",IF(ISNUMBER(SEARCH("STAGE",L1783)),"Clomazone",IF(ISNUMBER(SEARCH("CLOMAZON",L1783)),"Clomazone",IF(ISNUMBER(SEARCH("UNIMARK",L1783)),"Metribuzim",IF(ISNUMBER(SEARCH("ANCOSAR",L1783)),"Sodium hydrogen Methylarsonate","FIX IT!"))))))))))))</f>
        <v>Sodium hydrogen Methylarsonate</v>
      </c>
      <c r="Q1785" t="s">
        <v>3281</v>
      </c>
      <c r="R1785" t="s">
        <v>3198</v>
      </c>
      <c r="S1785">
        <f t="shared" si="101"/>
        <v>11.372950819672131</v>
      </c>
      <c r="T1785" t="s">
        <v>3206</v>
      </c>
      <c r="U1785" t="s">
        <v>3231</v>
      </c>
      <c r="V1785" t="s">
        <v>3242</v>
      </c>
    </row>
    <row r="1786" spans="1:22" ht="22" customHeight="1" x14ac:dyDescent="0.3">
      <c r="A1786" s="5">
        <v>42989</v>
      </c>
      <c r="B1786" s="16" t="str">
        <f t="shared" si="99"/>
        <v>September, 2017</v>
      </c>
      <c r="C1786" s="16" t="str">
        <f t="shared" si="100"/>
        <v>September, 2017´</v>
      </c>
      <c r="D1786" s="6" t="s">
        <v>31</v>
      </c>
      <c r="E1786" s="11" t="s">
        <v>3318</v>
      </c>
      <c r="F1786" s="6" t="s">
        <v>56</v>
      </c>
      <c r="G1786" s="6" t="s">
        <v>131</v>
      </c>
      <c r="H1786" s="6" t="s">
        <v>133</v>
      </c>
      <c r="I1786" s="6" t="s">
        <v>45</v>
      </c>
      <c r="J1786" s="6" t="s">
        <v>34</v>
      </c>
      <c r="K1786" s="6" t="s">
        <v>187</v>
      </c>
      <c r="L1786" s="6" t="s">
        <v>2021</v>
      </c>
      <c r="M1786" s="7">
        <v>5700</v>
      </c>
      <c r="N1786" s="7">
        <v>5.7</v>
      </c>
      <c r="O1786" s="7">
        <v>49900</v>
      </c>
      <c r="P1786" t="s">
        <v>3245</v>
      </c>
      <c r="Q1786" t="s">
        <v>3244</v>
      </c>
      <c r="R1786" t="s">
        <v>3198</v>
      </c>
      <c r="S1786">
        <f t="shared" si="101"/>
        <v>8.7543859649122808</v>
      </c>
      <c r="T1786" t="s">
        <v>3226</v>
      </c>
      <c r="U1786" t="s">
        <v>3261</v>
      </c>
      <c r="V1786" t="s">
        <v>3243</v>
      </c>
    </row>
    <row r="1787" spans="1:22" ht="22" customHeight="1" x14ac:dyDescent="0.3">
      <c r="A1787" s="2">
        <v>42989</v>
      </c>
      <c r="B1787" s="16" t="str">
        <f t="shared" si="99"/>
        <v>September, 2017</v>
      </c>
      <c r="C1787" s="16" t="str">
        <f t="shared" si="100"/>
        <v>September, 2017´</v>
      </c>
      <c r="D1787" s="3" t="s">
        <v>107</v>
      </c>
      <c r="E1787" s="11" t="s">
        <v>3318</v>
      </c>
      <c r="F1787" s="3" t="s">
        <v>56</v>
      </c>
      <c r="G1787" s="3" t="s">
        <v>108</v>
      </c>
      <c r="H1787" s="3" t="s">
        <v>133</v>
      </c>
      <c r="I1787" s="3" t="s">
        <v>45</v>
      </c>
      <c r="J1787" s="3" t="s">
        <v>34</v>
      </c>
      <c r="K1787" s="3" t="s">
        <v>934</v>
      </c>
      <c r="L1787" s="13" t="s">
        <v>2022</v>
      </c>
      <c r="M1787" s="4">
        <v>41680</v>
      </c>
      <c r="N1787" s="4">
        <v>41.68</v>
      </c>
      <c r="O1787" s="4">
        <v>365000</v>
      </c>
      <c r="P1787" t="s">
        <v>3214</v>
      </c>
      <c r="Q1787" t="s">
        <v>3288</v>
      </c>
      <c r="R1787" t="s">
        <v>3198</v>
      </c>
      <c r="S1787">
        <f t="shared" si="101"/>
        <v>8.7571976967370446</v>
      </c>
      <c r="T1787" t="s">
        <v>3226</v>
      </c>
      <c r="U1787" t="s">
        <v>3261</v>
      </c>
      <c r="V1787" t="s">
        <v>3243</v>
      </c>
    </row>
    <row r="1788" spans="1:22" ht="22" customHeight="1" x14ac:dyDescent="0.3">
      <c r="A1788" s="5">
        <v>42989</v>
      </c>
      <c r="B1788" s="16" t="str">
        <f t="shared" si="99"/>
        <v>September, 2017</v>
      </c>
      <c r="C1788" s="16" t="str">
        <f t="shared" si="100"/>
        <v>September, 2017´</v>
      </c>
      <c r="D1788" s="6" t="s">
        <v>31</v>
      </c>
      <c r="E1788" s="11" t="s">
        <v>3318</v>
      </c>
      <c r="F1788" s="6" t="s">
        <v>56</v>
      </c>
      <c r="G1788" s="6" t="s">
        <v>579</v>
      </c>
      <c r="H1788" s="6" t="s">
        <v>968</v>
      </c>
      <c r="I1788" s="6" t="s">
        <v>45</v>
      </c>
      <c r="J1788" s="6" t="s">
        <v>34</v>
      </c>
      <c r="K1788" s="6" t="s">
        <v>145</v>
      </c>
      <c r="L1788" s="6" t="s">
        <v>2023</v>
      </c>
      <c r="M1788" s="7">
        <v>32140</v>
      </c>
      <c r="N1788" s="7">
        <v>32.14</v>
      </c>
      <c r="O1788" s="7">
        <v>359000</v>
      </c>
      <c r="P1788" t="str">
        <f>IF(ISNUMBER(SEARCH("IMAZETAPYR",L1788)),"Imazetapyr",IF(ISNUMBER(SEARCH("VITAVAX",L1788)),"Carboxin",IF(ISNUMBER(SEARCH("CARBOXIN",L1788)),"Carboxin",IF(ISNUMBER(SEARCH("CONDAX",L1788)),"Imazetapyr",IF(ISNUMBER(SEARCH("CLETHODIM",L1788)),"Clethodim",IF(ISNUMBER(SEARCH("JACARE",L1788)),"2,4-D Acid",IF(ISNUMBER(SEARCH("LEOPARD",L1788)),"Picloram",IF(ISNUMBER(SEARCH("ZOXYSTROBIN",L1788)),"Azoxystrobin",IF(ISNUMBER(SEARCH("MANCOZEB",L1788)),"Mancozeb",IF(ISNUMBER(SEARCH("AZOXYS",L1788)),"Azoxystrobin",IF(ISNUMBER(SEARCH("FIPRON",L1788)),"Fipronil",IF(ISNUMBER(SEARCH("ACEF",L1788)),"Acephate",IF(ISNUMBER(SEARCH("ACETAMIPRID",L1788)),"Acetamiprid",IF(ISNUMBER(SEARCH("ALUMINIUM PHOSPHIDE",L1788)),"Aluminium Phosphide",IF(ISNUMBER(SEARCH("RANMAN",L1788)),"Cyazofamid",IF(ISNUMBER(SEARCH("BIFENTRINA",L1788)),"Bifenthrin","FIX IT!"))))))))))))))))</f>
        <v>Acetamiprid</v>
      </c>
      <c r="Q1788" t="s">
        <v>3234</v>
      </c>
      <c r="R1788" t="s">
        <v>3243</v>
      </c>
      <c r="S1788">
        <f t="shared" si="101"/>
        <v>11.169881767268201</v>
      </c>
      <c r="T1788" t="s">
        <v>3226</v>
      </c>
      <c r="U1788" t="s">
        <v>3261</v>
      </c>
      <c r="V1788" t="s">
        <v>3243</v>
      </c>
    </row>
    <row r="1789" spans="1:22" ht="22" customHeight="1" x14ac:dyDescent="0.3">
      <c r="A1789" s="2">
        <v>42989</v>
      </c>
      <c r="B1789" s="16" t="str">
        <f t="shared" si="99"/>
        <v>September, 2017</v>
      </c>
      <c r="C1789" s="16" t="str">
        <f t="shared" si="100"/>
        <v>September, 2017´</v>
      </c>
      <c r="D1789" s="3" t="s">
        <v>107</v>
      </c>
      <c r="E1789" s="11" t="s">
        <v>3318</v>
      </c>
      <c r="F1789" s="3" t="s">
        <v>56</v>
      </c>
      <c r="G1789" s="3" t="s">
        <v>108</v>
      </c>
      <c r="H1789" s="3" t="s">
        <v>133</v>
      </c>
      <c r="I1789" s="3" t="s">
        <v>45</v>
      </c>
      <c r="J1789" s="3" t="s">
        <v>34</v>
      </c>
      <c r="K1789" s="3" t="s">
        <v>187</v>
      </c>
      <c r="L1789" s="3" t="s">
        <v>2024</v>
      </c>
      <c r="M1789" s="4">
        <v>20180</v>
      </c>
      <c r="N1789" s="4">
        <v>20.18</v>
      </c>
      <c r="O1789" s="4">
        <v>177000</v>
      </c>
      <c r="P1789" t="str">
        <f>IF(ISNUMBER(SEARCH("BIORISK",L1789)),"Fertilizer",IF(ISNUMBER(SEARCH("DIFLUBENZURON",L1789)),"Diflubenzuron",IF(ISNUMBER(SEARCH("K-TIONIC",L1789)),"Fulvic Acids Fertilizers",IF(ISNUMBER(SEARCH("INICIATE",L1789)),"Fipronil",IF(ISNUMBER(SEARCH("FIPRONIL",L1789)),"Fipronil",IF(ISNUMBER(SEARCH("STAGE",L1789)),"Clomazone",IF(ISNUMBER(SEARCH("CLOMAZONE",L1789)),"Clomazone",IF(ISNUMBER(SEARCH("UNIMARK",L1789)),"Metribuzin",IF(ISNUMBER(SEARCH("RIBUZIN",L1789)),"Metribuzin",IF(ISNUMBER(SEARCH("UNITOP",L1789)),"Not Identified","FIX IT!"))))))))))</f>
        <v>Clomazone</v>
      </c>
      <c r="Q1789" t="s">
        <v>3246</v>
      </c>
      <c r="R1789" t="s">
        <v>3198</v>
      </c>
      <c r="S1789">
        <f t="shared" si="101"/>
        <v>8.7710604558969276</v>
      </c>
      <c r="T1789" t="s">
        <v>3292</v>
      </c>
      <c r="U1789" t="s">
        <v>3269</v>
      </c>
      <c r="V1789" t="s">
        <v>3216</v>
      </c>
    </row>
    <row r="1790" spans="1:22" ht="22" customHeight="1" x14ac:dyDescent="0.3">
      <c r="A1790" s="5">
        <v>42988</v>
      </c>
      <c r="B1790" s="16" t="str">
        <f t="shared" si="99"/>
        <v>September, 2017</v>
      </c>
      <c r="C1790" s="16" t="str">
        <f t="shared" si="100"/>
        <v>September, 2017´</v>
      </c>
      <c r="D1790" s="6" t="s">
        <v>31</v>
      </c>
      <c r="E1790" s="11" t="s">
        <v>3318</v>
      </c>
      <c r="F1790" s="6" t="s">
        <v>56</v>
      </c>
      <c r="G1790" s="6" t="s">
        <v>1676</v>
      </c>
      <c r="H1790" s="6" t="s">
        <v>91</v>
      </c>
      <c r="I1790" s="6" t="s">
        <v>45</v>
      </c>
      <c r="J1790" s="6" t="s">
        <v>34</v>
      </c>
      <c r="K1790" s="6" t="s">
        <v>95</v>
      </c>
      <c r="L1790" s="6" t="s">
        <v>2025</v>
      </c>
      <c r="M1790" s="7">
        <v>46000</v>
      </c>
      <c r="N1790" s="7">
        <v>46</v>
      </c>
      <c r="O1790" s="7">
        <v>199000</v>
      </c>
      <c r="P1790" t="str">
        <f>IF(ISNUMBER(SEARCH("IMAZETAPYR",L1790)),"Imazetapyr",IF(ISNUMBER(SEARCH("VITAVAX",L1790)),"Carboxin",IF(ISNUMBER(SEARCH("CARBOXIN",L1790)),"Carboxin",IF(ISNUMBER(SEARCH("CONDAX",L1790)),"Imazetapyr",IF(ISNUMBER(SEARCH("CLETHODIM",L1790)),"Clethodim",IF(ISNUMBER(SEARCH("JACARE",L1790)),"2,4-D Acid",IF(ISNUMBER(SEARCH("LEOPARD",L1790)),"Picloram",IF(ISNUMBER(SEARCH("ZOXYSTROBIN",L1790)),"Azoxystrobin",IF(ISNUMBER(SEARCH("MANCOZEB",L1790)),"Mancozeb",IF(ISNUMBER(SEARCH("AZOXYS",L1790)),"Azoxystrobin",IF(ISNUMBER(SEARCH("FIPRON",L1790)),"Fipronil",IF(ISNUMBER(SEARCH("ACEF",L1790)),"Acephate",IF(ISNUMBER(SEARCH("ACETAMIPRID",L1790)),"Acetamiprid",IF(ISNUMBER(SEARCH("ALUMINIUM PHOSPHIDE",L1790)),"Aluminium Phosphide",IF(ISNUMBER(SEARCH("RANMAN",L1790)),"Cyazofamid",IF(ISNUMBER(SEARCH("BIFENTRINA",L1790)),"Bifenthrin","FIX IT!"))))))))))))))))</f>
        <v>Mancozeb</v>
      </c>
      <c r="Q1790" t="s">
        <v>3231</v>
      </c>
      <c r="R1790" t="s">
        <v>3242</v>
      </c>
      <c r="S1790">
        <f t="shared" si="101"/>
        <v>4.3260869565217392</v>
      </c>
      <c r="T1790" t="s">
        <v>3202</v>
      </c>
      <c r="U1790" t="s">
        <v>3215</v>
      </c>
      <c r="V1790" t="s">
        <v>3216</v>
      </c>
    </row>
    <row r="1791" spans="1:22" ht="22" customHeight="1" x14ac:dyDescent="0.3">
      <c r="A1791" s="2">
        <v>42988</v>
      </c>
      <c r="B1791" s="16" t="str">
        <f t="shared" si="99"/>
        <v>September, 2017</v>
      </c>
      <c r="C1791" s="16" t="str">
        <f t="shared" si="100"/>
        <v>September, 2017´</v>
      </c>
      <c r="D1791" s="3" t="s">
        <v>31</v>
      </c>
      <c r="E1791" s="11" t="s">
        <v>3318</v>
      </c>
      <c r="F1791" s="3" t="s">
        <v>56</v>
      </c>
      <c r="G1791" s="3" t="s">
        <v>1676</v>
      </c>
      <c r="H1791" s="3" t="s">
        <v>91</v>
      </c>
      <c r="I1791" s="3" t="s">
        <v>45</v>
      </c>
      <c r="J1791" s="3" t="s">
        <v>34</v>
      </c>
      <c r="K1791" s="3" t="s">
        <v>95</v>
      </c>
      <c r="L1791" s="3" t="s">
        <v>2026</v>
      </c>
      <c r="M1791" s="4">
        <v>50400</v>
      </c>
      <c r="N1791" s="4">
        <v>50.4</v>
      </c>
      <c r="O1791" s="4">
        <v>218000</v>
      </c>
      <c r="P1791" t="str">
        <f>IF(ISNUMBER(SEARCH("TRICLON",L1789)),"Triclopyr",IF(ISNUMBER(SEARCH("ABAMECTIN",L1789)),"Abamectin",IF(ISNUMBER(SEARCH("PERITO",L1789)),"Acephate",IF(ISNUMBER(SEARCH("GLUFOSINAT",L1789)),"Gluphosinate",IF(ISNUMBER(SEARCH("FIPRONIL",L1789)),"Fipronil",IF(ISNUMBER(SEARCH("ZARTAN",L1789)),"Metsulfuron-methyl",IF(ISNUMBER(SEARCH("DIFLUBENZURON",L1789)),"Diflubenzuron",IF(ISNUMBER(SEARCH("INICIATE",L1789)),"Fipronil",IF(ISNUMBER(SEARCH("STAGE",L1789)),"Clomazone",IF(ISNUMBER(SEARCH("CLOMAZON",L1789)),"Clomazone",IF(ISNUMBER(SEARCH("UNIMARK",L1789)),"Metribuzim",IF(ISNUMBER(SEARCH("ANCOSAR",L1789)),"Sodium hydrogen Methylarsonate","FIX IT!"))))))))))))</f>
        <v>Clomazone</v>
      </c>
      <c r="Q1791" t="s">
        <v>3246</v>
      </c>
      <c r="R1791" t="s">
        <v>3198</v>
      </c>
      <c r="S1791">
        <f t="shared" si="101"/>
        <v>4.3253968253968251</v>
      </c>
      <c r="T1791" t="s">
        <v>3206</v>
      </c>
      <c r="U1791" t="s">
        <v>3231</v>
      </c>
      <c r="V1791" t="s">
        <v>3242</v>
      </c>
    </row>
    <row r="1792" spans="1:22" ht="22" customHeight="1" x14ac:dyDescent="0.3">
      <c r="A1792" s="5">
        <v>42988</v>
      </c>
      <c r="B1792" s="16" t="str">
        <f t="shared" si="99"/>
        <v>September, 2017</v>
      </c>
      <c r="C1792" s="16" t="str">
        <f t="shared" si="100"/>
        <v>September, 2017´</v>
      </c>
      <c r="D1792" s="6" t="s">
        <v>31</v>
      </c>
      <c r="E1792" s="11" t="s">
        <v>3318</v>
      </c>
      <c r="F1792" s="6" t="s">
        <v>56</v>
      </c>
      <c r="G1792" s="6" t="s">
        <v>1676</v>
      </c>
      <c r="H1792" s="6" t="s">
        <v>91</v>
      </c>
      <c r="I1792" s="6" t="s">
        <v>45</v>
      </c>
      <c r="J1792" s="6" t="s">
        <v>34</v>
      </c>
      <c r="K1792" s="6" t="s">
        <v>95</v>
      </c>
      <c r="L1792" s="6" t="s">
        <v>2025</v>
      </c>
      <c r="M1792" s="7">
        <v>46000</v>
      </c>
      <c r="N1792" s="7">
        <v>46</v>
      </c>
      <c r="O1792" s="7">
        <v>199000</v>
      </c>
      <c r="P1792" t="str">
        <f>IF(ISNUMBER(SEARCH("IMAZETAPYR",L1792)),"Imazetapyr",IF(ISNUMBER(SEARCH("VITAVAX",L1792)),"Carboxin",IF(ISNUMBER(SEARCH("CARBOXIN",L1792)),"Carboxin",IF(ISNUMBER(SEARCH("CONDAX",L1792)),"Imazetapyr",IF(ISNUMBER(SEARCH("CLETHODIM",L1792)),"Clethodim",IF(ISNUMBER(SEARCH("JACARE",L1792)),"2,4-D Acid",IF(ISNUMBER(SEARCH("LEOPARD",L1792)),"Picloram",IF(ISNUMBER(SEARCH("ZOXYSTROBIN",L1792)),"Azoxystrobin",IF(ISNUMBER(SEARCH("MANCOZEB",L1792)),"Mancozeb",IF(ISNUMBER(SEARCH("AZOXYS",L1792)),"Azoxystrobin",IF(ISNUMBER(SEARCH("FIPRON",L1792)),"Fipronil",IF(ISNUMBER(SEARCH("ACEF",L1792)),"Acephate",IF(ISNUMBER(SEARCH("ACETAMIPRID",L1792)),"Acetamiprid",IF(ISNUMBER(SEARCH("ALUMINIUM PHOSPHIDE",L1792)),"Aluminium Phosphide",IF(ISNUMBER(SEARCH("RANMAN",L1792)),"Cyazofamid",IF(ISNUMBER(SEARCH("BIFENTRINA",L1792)),"Bifenthrin","FIX IT!"))))))))))))))))</f>
        <v>Mancozeb</v>
      </c>
      <c r="Q1792" t="s">
        <v>3231</v>
      </c>
      <c r="R1792" t="s">
        <v>3242</v>
      </c>
      <c r="S1792">
        <f t="shared" si="101"/>
        <v>4.3260869565217392</v>
      </c>
      <c r="T1792" t="s">
        <v>3206</v>
      </c>
      <c r="U1792" t="s">
        <v>3231</v>
      </c>
      <c r="V1792" t="s">
        <v>3242</v>
      </c>
    </row>
    <row r="1793" spans="1:22" ht="22" customHeight="1" x14ac:dyDescent="0.3">
      <c r="A1793" s="2">
        <v>42988</v>
      </c>
      <c r="B1793" s="16" t="str">
        <f t="shared" si="99"/>
        <v>September, 2017</v>
      </c>
      <c r="C1793" s="16" t="str">
        <f t="shared" si="100"/>
        <v>September, 2017´</v>
      </c>
      <c r="D1793" s="3" t="s">
        <v>31</v>
      </c>
      <c r="E1793" s="11" t="s">
        <v>3318</v>
      </c>
      <c r="F1793" s="3" t="s">
        <v>56</v>
      </c>
      <c r="G1793" s="3" t="s">
        <v>1676</v>
      </c>
      <c r="H1793" s="3" t="s">
        <v>91</v>
      </c>
      <c r="I1793" s="3" t="s">
        <v>45</v>
      </c>
      <c r="J1793" s="3" t="s">
        <v>34</v>
      </c>
      <c r="K1793" s="3" t="s">
        <v>95</v>
      </c>
      <c r="L1793" s="3" t="s">
        <v>1783</v>
      </c>
      <c r="M1793" s="4">
        <v>78600</v>
      </c>
      <c r="N1793" s="4">
        <v>78.599999999999994</v>
      </c>
      <c r="O1793" s="4">
        <v>340000</v>
      </c>
      <c r="P1793" t="str">
        <f>IF(ISNUMBER(SEARCH("IMAZETAPYR",L1793)),"Imazetapyr",IF(ISNUMBER(SEARCH("VITAVAX",L1793)),"Carboxin",IF(ISNUMBER(SEARCH("CARBOXIN",L1793)),"Carboxin",IF(ISNUMBER(SEARCH("CONDAX",L1793)),"Imazetapyr",IF(ISNUMBER(SEARCH("CLETHODIM",L1793)),"Clethodim",IF(ISNUMBER(SEARCH("JACARE",L1793)),"2,4-D Acid",IF(ISNUMBER(SEARCH("LEOPARD",L1793)),"Picloram",IF(ISNUMBER(SEARCH("ZOXYSTROBIN",L1793)),"Azoxystrobin",IF(ISNUMBER(SEARCH("MANCOZEB",L1793)),"Mancozeb",IF(ISNUMBER(SEARCH("AZOXYS",L1793)),"Azoxystrobin",IF(ISNUMBER(SEARCH("FIPRON",L1793)),"Fipronil",IF(ISNUMBER(SEARCH("ACEF",L1793)),"Acephate",IF(ISNUMBER(SEARCH("ACETAMIPRID",L1793)),"Acetamiprid",IF(ISNUMBER(SEARCH("ALUMINIUM PHOSPHIDE",L1793)),"Aluminium Phosphide",IF(ISNUMBER(SEARCH("RANMAN",L1793)),"Cyazofamid",IF(ISNUMBER(SEARCH("BIFENTRINA",L1793)),"Bifenthrin","FIX IT!"))))))))))))))))</f>
        <v>Mancozeb</v>
      </c>
      <c r="Q1793" t="s">
        <v>3231</v>
      </c>
      <c r="R1793" t="s">
        <v>3242</v>
      </c>
      <c r="S1793">
        <f t="shared" si="101"/>
        <v>4.325699745547074</v>
      </c>
      <c r="T1793" t="s">
        <v>3200</v>
      </c>
      <c r="U1793" t="s">
        <v>3234</v>
      </c>
      <c r="V1793" t="s">
        <v>3225</v>
      </c>
    </row>
    <row r="1794" spans="1:22" ht="22" customHeight="1" x14ac:dyDescent="0.3">
      <c r="A1794" s="5">
        <v>42986</v>
      </c>
      <c r="B1794" s="16" t="str">
        <f t="shared" si="99"/>
        <v>September, 2017</v>
      </c>
      <c r="C1794" s="16" t="str">
        <f t="shared" si="100"/>
        <v>September, 2017´</v>
      </c>
      <c r="D1794" s="6" t="s">
        <v>31</v>
      </c>
      <c r="E1794" s="11" t="s">
        <v>3318</v>
      </c>
      <c r="F1794" s="6" t="s">
        <v>56</v>
      </c>
      <c r="G1794" s="6" t="s">
        <v>1492</v>
      </c>
      <c r="H1794" s="6" t="s">
        <v>122</v>
      </c>
      <c r="I1794" s="6" t="s">
        <v>45</v>
      </c>
      <c r="J1794" s="6" t="s">
        <v>34</v>
      </c>
      <c r="K1794" s="6" t="s">
        <v>143</v>
      </c>
      <c r="L1794" s="6" t="s">
        <v>2027</v>
      </c>
      <c r="M1794" s="7">
        <v>106000</v>
      </c>
      <c r="N1794" s="7">
        <v>106</v>
      </c>
      <c r="O1794" s="7">
        <v>497000</v>
      </c>
      <c r="P1794" t="str">
        <f>IF(ISNUMBER(SEARCH("BROWSER",L1794)),"Picloran",IF(ISNUMBER(SEARCH("NAVIGATOR",L1794)),"Picloran",IF(ISNUMBER(SEARCH("BIOZYME",L1794)),"Mineral Fertilizer",IF(ISNUMBER(SEARCH("K-FOL",L1794)),"Calcium Citrate",IF(ISNUMBER(SEARCH("FOLTRON",L1794)),"NPK Fertilizer",IF(ISNUMBER(SEARCH("CYHALOTHRI",L1794)),"Cyhalothrin",IF(ISNUMBER(SEARCH("ACEFATO",L1794)),"Acephate",IF(ISNUMBER(SEARCH("ACEPHATE",L1794)),"Acephate",IF(ISNUMBER(SEARCH("MICROTHIOL",L1794)),"Sulfur",IF(ISNUMBER(SEARCH("PROPICONAZOLE",L1794)),"Propiconazole",IF(ISNUMBER(SEARCH("METHOMYL",L1794)),"Methomyl",IF(ISNUMBER(SEARCH("IMIDACLOPRID",L1794)),"Imidacloprid",IF(ISNUMBER(SEARCH("ZONIC",L1794)),"Amicarbazone",IF(ISNUMBER(SEARCH("CRESCENDO",L1794)),"Triclopyr-Butyric",IF(ISNUMBER(SEARCH("IMAZETHAPYR",L1794)),"Imazethapyr",IF(ISNUMBER(SEARCH("TRICLOPYR",L1794)),"Triclopyr",IF(ISNUMBER(SEARCH("ISOPROPYLAMINE",L1794)),"Isopropylamine",IF(ISNUMBER(SEARCH("ABAMECTIM",L1794)),"Abamectin",IF(ISNUMBER(SEARCH("SPERTO",L1794)),"Bifenthrin","FIX IT!")))))))))))))))))))</f>
        <v>Methomyl</v>
      </c>
      <c r="Q1794" t="s">
        <v>3215</v>
      </c>
      <c r="R1794" t="s">
        <v>3243</v>
      </c>
      <c r="S1794">
        <f t="shared" si="101"/>
        <v>4.6886792452830193</v>
      </c>
      <c r="T1794" t="s">
        <v>3206</v>
      </c>
      <c r="U1794" t="s">
        <v>3231</v>
      </c>
      <c r="V1794" t="s">
        <v>3242</v>
      </c>
    </row>
    <row r="1795" spans="1:22" ht="22" customHeight="1" x14ac:dyDescent="0.3">
      <c r="A1795" s="2">
        <v>42985</v>
      </c>
      <c r="B1795" s="16" t="str">
        <f t="shared" ref="B1795:B1858" si="104">TEXT(A1795, "MMMM, YYYY")</f>
        <v>September, 2017</v>
      </c>
      <c r="C1795" s="16" t="str">
        <f t="shared" ref="C1795:C1858" si="105">B1795&amp;"´"</f>
        <v>September, 2017´</v>
      </c>
      <c r="D1795" s="3" t="s">
        <v>31</v>
      </c>
      <c r="E1795" s="11" t="s">
        <v>3318</v>
      </c>
      <c r="F1795" s="3" t="s">
        <v>56</v>
      </c>
      <c r="G1795" s="3" t="s">
        <v>1869</v>
      </c>
      <c r="H1795" s="3" t="s">
        <v>133</v>
      </c>
      <c r="I1795" s="3" t="s">
        <v>45</v>
      </c>
      <c r="J1795" s="3" t="s">
        <v>34</v>
      </c>
      <c r="K1795" s="3" t="s">
        <v>141</v>
      </c>
      <c r="L1795" s="3" t="s">
        <v>2028</v>
      </c>
      <c r="M1795" s="4">
        <v>257011.99</v>
      </c>
      <c r="N1795" s="4">
        <v>257.01</v>
      </c>
      <c r="O1795" s="4">
        <v>2966000</v>
      </c>
      <c r="P1795" t="s">
        <v>3208</v>
      </c>
      <c r="Q1795" t="s">
        <v>3215</v>
      </c>
      <c r="R1795" t="s">
        <v>3216</v>
      </c>
      <c r="S1795">
        <f t="shared" ref="S1795:S1858" si="106">O1795/M1795</f>
        <v>11.54031763265208</v>
      </c>
      <c r="T1795" t="s">
        <v>3292</v>
      </c>
      <c r="U1795" t="s">
        <v>3269</v>
      </c>
      <c r="V1795" t="s">
        <v>3216</v>
      </c>
    </row>
    <row r="1796" spans="1:22" ht="22" customHeight="1" x14ac:dyDescent="0.3">
      <c r="A1796" s="5">
        <v>42985</v>
      </c>
      <c r="B1796" s="16" t="str">
        <f t="shared" si="104"/>
        <v>September, 2017</v>
      </c>
      <c r="C1796" s="16" t="str">
        <f t="shared" si="105"/>
        <v>September, 2017´</v>
      </c>
      <c r="D1796" s="6" t="s">
        <v>31</v>
      </c>
      <c r="E1796" s="11" t="s">
        <v>3318</v>
      </c>
      <c r="F1796" s="6" t="s">
        <v>56</v>
      </c>
      <c r="G1796" s="6" t="s">
        <v>579</v>
      </c>
      <c r="H1796" s="6" t="s">
        <v>968</v>
      </c>
      <c r="I1796" s="6" t="s">
        <v>45</v>
      </c>
      <c r="J1796" s="6" t="s">
        <v>34</v>
      </c>
      <c r="K1796" s="6" t="s">
        <v>145</v>
      </c>
      <c r="L1796" s="6" t="s">
        <v>2029</v>
      </c>
      <c r="M1796" s="7">
        <v>8035</v>
      </c>
      <c r="N1796" s="7">
        <v>8.0299999999999994</v>
      </c>
      <c r="O1796" s="7">
        <v>89900</v>
      </c>
      <c r="P1796" t="str">
        <f>IF(ISNUMBER(SEARCH("IMAZETAPYR",L1796)),"Imazetapyr",IF(ISNUMBER(SEARCH("VITAVAX",L1796)),"Carboxin",IF(ISNUMBER(SEARCH("CARBOXIN",L1796)),"Carboxin",IF(ISNUMBER(SEARCH("CONDAX",L1796)),"Imazetapyr",IF(ISNUMBER(SEARCH("CLETHODIM",L1796)),"Clethodim",IF(ISNUMBER(SEARCH("JACARE",L1796)),"2,4-D Acid",IF(ISNUMBER(SEARCH("LEOPARD",L1796)),"Picloram",IF(ISNUMBER(SEARCH("ZOXYSTROBIN",L1796)),"Azoxystrobin",IF(ISNUMBER(SEARCH("MANCOZEB",L1796)),"Mancozeb",IF(ISNUMBER(SEARCH("AZOXYS",L1796)),"Azoxystrobin",IF(ISNUMBER(SEARCH("FIPRON",L1796)),"Fipronil",IF(ISNUMBER(SEARCH("ACEF",L1796)),"Acephate",IF(ISNUMBER(SEARCH("ACETAMIPRID",L1796)),"Acetamiprid",IF(ISNUMBER(SEARCH("ALUMINIUM PHOSPHIDE",L1796)),"Aluminium Phosphide",IF(ISNUMBER(SEARCH("RANMAN",L1796)),"Cyazofamid",IF(ISNUMBER(SEARCH("BIFENTRINA",L1796)),"Bifenthrin","FIX IT!"))))))))))))))))</f>
        <v>Acetamiprid</v>
      </c>
      <c r="Q1796" t="s">
        <v>3234</v>
      </c>
      <c r="R1796" t="s">
        <v>3243</v>
      </c>
      <c r="S1796">
        <f t="shared" si="106"/>
        <v>11.188550093341631</v>
      </c>
      <c r="T1796" t="s">
        <v>3209</v>
      </c>
      <c r="U1796" t="s">
        <v>3215</v>
      </c>
      <c r="V1796" t="s">
        <v>3198</v>
      </c>
    </row>
    <row r="1797" spans="1:22" ht="22" customHeight="1" x14ac:dyDescent="0.3">
      <c r="A1797" s="2">
        <v>42985</v>
      </c>
      <c r="B1797" s="16" t="str">
        <f t="shared" si="104"/>
        <v>September, 2017</v>
      </c>
      <c r="C1797" s="16" t="str">
        <f t="shared" si="105"/>
        <v>September, 2017´</v>
      </c>
      <c r="D1797" s="3" t="s">
        <v>31</v>
      </c>
      <c r="E1797" s="11" t="s">
        <v>3318</v>
      </c>
      <c r="F1797" s="3" t="s">
        <v>56</v>
      </c>
      <c r="G1797" s="3" t="s">
        <v>131</v>
      </c>
      <c r="H1797" s="3" t="s">
        <v>133</v>
      </c>
      <c r="I1797" s="3" t="s">
        <v>45</v>
      </c>
      <c r="J1797" s="3" t="s">
        <v>34</v>
      </c>
      <c r="K1797" s="3" t="s">
        <v>145</v>
      </c>
      <c r="L1797" s="3" t="s">
        <v>2030</v>
      </c>
      <c r="M1797" s="4">
        <v>26100</v>
      </c>
      <c r="N1797" s="4">
        <v>26.1</v>
      </c>
      <c r="O1797" s="4">
        <v>292000</v>
      </c>
      <c r="P1797" t="str">
        <f>IF(ISNUMBER(SEARCH("NICROSULFURON",L1797)),"Nicosulfuron",IF(ISNUMBER(SEARCH("BUTYROLACTONE",L1797)),"Butyrolactone",IF(ISNUMBER(SEARCH("MEQUIPAT",L1797)),"Mequipat Chloride",IF(ISNUMBER(SEARCH("ENTRINA",L1797)),"Bifenthrin",IF(ISNUMBER(SEARCH("ACETAMI",L1797)),"Acetamiprid",IF(ISNUMBER(SEARCH("THIODICARB",L1797)),"Thiodicarb",IF(ISNUMBER(SEARCH("2 4 D",L1797)),"2,4-D Acid",IF(ISNUMBER(SEARCH("CIPERMETRINA",L1797)),"Cypermethrin",IF(ISNUMBER(SEARCH("SULFENTRAZONE",L1797)),"Sulfenthrazone",IF(ISNUMBER(SEARCH("AKITO",L1797)),"Cypermethrin",IF(ISNUMBER(SEARCH("EMINENT",L1797)),"Tetraconazole","FIX IT!")))))))))))</f>
        <v>Acetamiprid</v>
      </c>
      <c r="Q1797" t="s">
        <v>3234</v>
      </c>
      <c r="R1797" t="s">
        <v>3243</v>
      </c>
      <c r="S1797">
        <f t="shared" si="106"/>
        <v>11.187739463601533</v>
      </c>
      <c r="T1797" t="s">
        <v>3292</v>
      </c>
      <c r="U1797" t="s">
        <v>3269</v>
      </c>
      <c r="V1797" t="s">
        <v>3216</v>
      </c>
    </row>
    <row r="1798" spans="1:22" ht="22" customHeight="1" x14ac:dyDescent="0.3">
      <c r="A1798" s="5">
        <v>42985</v>
      </c>
      <c r="B1798" s="16" t="str">
        <f t="shared" si="104"/>
        <v>September, 2017</v>
      </c>
      <c r="C1798" s="16" t="str">
        <f t="shared" si="105"/>
        <v>September, 2017´</v>
      </c>
      <c r="D1798" s="6" t="s">
        <v>31</v>
      </c>
      <c r="E1798" s="11" t="s">
        <v>3318</v>
      </c>
      <c r="F1798" s="6" t="s">
        <v>56</v>
      </c>
      <c r="G1798" s="6" t="s">
        <v>347</v>
      </c>
      <c r="H1798" s="6" t="s">
        <v>371</v>
      </c>
      <c r="I1798" s="6" t="s">
        <v>45</v>
      </c>
      <c r="J1798" s="6" t="s">
        <v>34</v>
      </c>
      <c r="K1798" s="6" t="s">
        <v>373</v>
      </c>
      <c r="L1798" s="6" t="s">
        <v>2032</v>
      </c>
      <c r="M1798" s="7">
        <v>56120</v>
      </c>
      <c r="N1798" s="7">
        <v>56.12</v>
      </c>
      <c r="O1798" s="7">
        <v>91500</v>
      </c>
      <c r="P1798" t="str">
        <f>IF(ISNUMBER(SEARCH("THIRAM",L1798)),"Thiram",IF(ISNUMBER(SEARCH("TEBUCONAZOLE",L1798)),"Tebuconazole",IF(ISNUMBER(SEARCH("DIMETHYLAMINE",L1798)),"Dimethylamine",IF(ISNUMBER(SEARCH("TRINCA",L1798)),"Cyhalothrin",IF(ISNUMBER(SEARCH("CYHALOT",L1798)),"Cyhalothrin",IF(ISNUMBER(SEARCH("PICLORAM",L1798)),"Picloran",IF(ISNUMBER(SEARCH("PROPARGITE",L1798)),"Propargite",IF(ISNUMBER(SEARCH("OMEGA",L1798)),"Fertilizer",IF(ISNUMBER(SEARCH("ARTYS",L1798)),"Dimethylamine",IF(ISNUMBER(SEARCH("ORTHOCIDE",L1798)),"Captan","FIX IT!"))))))))))</f>
        <v>Dimethylamine</v>
      </c>
      <c r="Q1798" t="s">
        <v>3254</v>
      </c>
      <c r="R1798" t="s">
        <v>3216</v>
      </c>
      <c r="S1798">
        <f t="shared" si="106"/>
        <v>1.6304347826086956</v>
      </c>
      <c r="T1798" t="s">
        <v>3292</v>
      </c>
      <c r="U1798" t="s">
        <v>3269</v>
      </c>
      <c r="V1798" t="s">
        <v>3216</v>
      </c>
    </row>
    <row r="1799" spans="1:22" ht="22" customHeight="1" x14ac:dyDescent="0.3">
      <c r="A1799" s="2">
        <v>42985</v>
      </c>
      <c r="B1799" s="16" t="str">
        <f t="shared" si="104"/>
        <v>September, 2017</v>
      </c>
      <c r="C1799" s="16" t="str">
        <f t="shared" si="105"/>
        <v>September, 2017´</v>
      </c>
      <c r="D1799" s="3" t="s">
        <v>31</v>
      </c>
      <c r="E1799" s="11" t="s">
        <v>3318</v>
      </c>
      <c r="F1799" s="3" t="s">
        <v>56</v>
      </c>
      <c r="G1799" s="3" t="s">
        <v>131</v>
      </c>
      <c r="H1799" s="3" t="s">
        <v>133</v>
      </c>
      <c r="I1799" s="3" t="s">
        <v>45</v>
      </c>
      <c r="J1799" s="3" t="s">
        <v>34</v>
      </c>
      <c r="K1799" s="3" t="s">
        <v>145</v>
      </c>
      <c r="L1799" s="3" t="s">
        <v>2033</v>
      </c>
      <c r="M1799" s="4">
        <v>43260</v>
      </c>
      <c r="N1799" s="4">
        <v>43.26</v>
      </c>
      <c r="O1799" s="4">
        <v>484000</v>
      </c>
      <c r="P1799" t="str">
        <f>IF(ISNUMBER(SEARCH("BROWSER",L1799)),"Picloran",IF(ISNUMBER(SEARCH("NAVIGATOR",L1799)),"Picloran",IF(ISNUMBER(SEARCH("BIOZYME",L1799)),"Mineral Fertilizer",IF(ISNUMBER(SEARCH("K-FOL",L1799)),"Calcium Citrate",IF(ISNUMBER(SEARCH("FOLTRON",L1799)),"NPK Fertilizer",IF(ISNUMBER(SEARCH("CYHALOTHRI",L1799)),"Cyhalothrin",IF(ISNUMBER(SEARCH("ACEFATO",L1799)),"Acephate",IF(ISNUMBER(SEARCH("ACEPHATE",L1799)),"Acephate",IF(ISNUMBER(SEARCH("MICROTHIOL",L1799)),"Sulfur",IF(ISNUMBER(SEARCH("PROPICONAZOLE",L1799)),"Propiconazole",IF(ISNUMBER(SEARCH("METHOMYL",L1799)),"Methomyl",IF(ISNUMBER(SEARCH("IMIDACLOPRID",L1799)),"Imidacloprid",IF(ISNUMBER(SEARCH("ZONIC",L1799)),"Amicarbazone",IF(ISNUMBER(SEARCH("CRESCENDO",L1799)),"Triclopyr-Butyric",IF(ISNUMBER(SEARCH("IMAZETHAPYR",L1799)),"Imazethapyr",IF(ISNUMBER(SEARCH("TRICLOPYR",L1799)),"Triclopyr",IF(ISNUMBER(SEARCH("ISOPROPYLAMINE",L1799)),"Isopropylamine",IF(ISNUMBER(SEARCH("ABAMECTIM",L1799)),"Abamectin",IF(ISNUMBER(SEARCH("SPERTO",L1799)),"Bifenthrin","FIX IT!")))))))))))))))))))</f>
        <v>Cyhalothrin</v>
      </c>
      <c r="Q1799" t="s">
        <v>3248</v>
      </c>
      <c r="R1799" t="s">
        <v>3237</v>
      </c>
      <c r="S1799">
        <f t="shared" si="106"/>
        <v>11.188164586222838</v>
      </c>
      <c r="T1799" t="s">
        <v>3205</v>
      </c>
      <c r="U1799" t="s">
        <v>3238</v>
      </c>
      <c r="V1799" t="s">
        <v>3225</v>
      </c>
    </row>
    <row r="1800" spans="1:22" ht="22" customHeight="1" x14ac:dyDescent="0.3">
      <c r="A1800" s="5">
        <v>42985</v>
      </c>
      <c r="B1800" s="16" t="str">
        <f t="shared" si="104"/>
        <v>September, 2017</v>
      </c>
      <c r="C1800" s="16" t="str">
        <f t="shared" si="105"/>
        <v>September, 2017´</v>
      </c>
      <c r="D1800" s="6" t="s">
        <v>31</v>
      </c>
      <c r="E1800" s="11" t="s">
        <v>3318</v>
      </c>
      <c r="F1800" s="6" t="s">
        <v>56</v>
      </c>
      <c r="G1800" s="6" t="s">
        <v>131</v>
      </c>
      <c r="H1800" s="6" t="s">
        <v>133</v>
      </c>
      <c r="I1800" s="6" t="s">
        <v>45</v>
      </c>
      <c r="J1800" s="6" t="s">
        <v>34</v>
      </c>
      <c r="K1800" s="6" t="s">
        <v>145</v>
      </c>
      <c r="L1800" s="6" t="s">
        <v>2034</v>
      </c>
      <c r="M1800" s="7">
        <v>8700</v>
      </c>
      <c r="N1800" s="7">
        <v>8.6999999999999993</v>
      </c>
      <c r="O1800" s="7">
        <v>97300</v>
      </c>
      <c r="P1800" t="str">
        <f>IF(ISNUMBER(SEARCH("NICROSULFURON",L1800)),"Nicosulfuron",IF(ISNUMBER(SEARCH("BUTYROLACTONE",L1800)),"Butyrolactone",IF(ISNUMBER(SEARCH("MEQUIPAT",L1800)),"Mequipat Chloride",IF(ISNUMBER(SEARCH("ENTRINA",L1800)),"Bifenthrin",IF(ISNUMBER(SEARCH("ACETAMI",L1800)),"Acetamiprid",IF(ISNUMBER(SEARCH("THIODICARB",L1800)),"Thiodicarb",IF(ISNUMBER(SEARCH("2 4 D",L1800)),"2,4-D Acid",IF(ISNUMBER(SEARCH("CIPERMETRINA",L1800)),"Cypermethrin",IF(ISNUMBER(SEARCH("SULFENTRAZONE",L1800)),"Sulfenthrazone",IF(ISNUMBER(SEARCH("AKITO",L1800)),"Cypermethrin",IF(ISNUMBER(SEARCH("EMINENT",L1800)),"Tetraconazole","FIX IT!")))))))))))</f>
        <v>Acetamiprid</v>
      </c>
      <c r="Q1800" t="s">
        <v>3234</v>
      </c>
      <c r="R1800" t="s">
        <v>3243</v>
      </c>
      <c r="S1800">
        <f t="shared" si="106"/>
        <v>11.183908045977011</v>
      </c>
      <c r="T1800" t="s">
        <v>3200</v>
      </c>
      <c r="U1800" t="s">
        <v>3234</v>
      </c>
      <c r="V1800" t="s">
        <v>3225</v>
      </c>
    </row>
    <row r="1801" spans="1:22" ht="22" customHeight="1" x14ac:dyDescent="0.3">
      <c r="A1801" s="2">
        <v>42985</v>
      </c>
      <c r="B1801" s="16" t="str">
        <f t="shared" si="104"/>
        <v>September, 2017</v>
      </c>
      <c r="C1801" s="16" t="str">
        <f t="shared" si="105"/>
        <v>September, 2017´</v>
      </c>
      <c r="D1801" s="3" t="s">
        <v>31</v>
      </c>
      <c r="E1801" s="11" t="s">
        <v>3318</v>
      </c>
      <c r="F1801" s="3" t="s">
        <v>56</v>
      </c>
      <c r="G1801" s="3" t="s">
        <v>579</v>
      </c>
      <c r="H1801" s="3" t="s">
        <v>968</v>
      </c>
      <c r="I1801" s="3" t="s">
        <v>45</v>
      </c>
      <c r="J1801" s="3" t="s">
        <v>34</v>
      </c>
      <c r="K1801" s="3" t="s">
        <v>145</v>
      </c>
      <c r="L1801" s="3" t="s">
        <v>2035</v>
      </c>
      <c r="M1801" s="4">
        <v>40175</v>
      </c>
      <c r="N1801" s="4">
        <v>40.17</v>
      </c>
      <c r="O1801" s="4">
        <v>449000</v>
      </c>
      <c r="P1801" t="str">
        <f>IF(ISNUMBER(SEARCH("IMAZETAPYR",L1801)),"Imazetapyr",IF(ISNUMBER(SEARCH("VITAVAX",L1801)),"Carboxin",IF(ISNUMBER(SEARCH("CARBOXIN",L1801)),"Carboxin",IF(ISNUMBER(SEARCH("CONDAX",L1801)),"Imazetapyr",IF(ISNUMBER(SEARCH("CLETHODIM",L1801)),"Clethodim",IF(ISNUMBER(SEARCH("JACARE",L1801)),"2,4-D Acid",IF(ISNUMBER(SEARCH("LEOPARD",L1801)),"Picloram",IF(ISNUMBER(SEARCH("ZOXYSTROBIN",L1801)),"Azoxystrobin",IF(ISNUMBER(SEARCH("MANCOZEB",L1801)),"Mancozeb",IF(ISNUMBER(SEARCH("AZOXYS",L1801)),"Azoxystrobin",IF(ISNUMBER(SEARCH("FIPRON",L1801)),"Fipronil",IF(ISNUMBER(SEARCH("ACEF",L1801)),"Acephate",IF(ISNUMBER(SEARCH("ACETAMIPRID",L1801)),"Acetamiprid",IF(ISNUMBER(SEARCH("ALUMINIUM PHOSPHIDE",L1801)),"Aluminium Phosphide",IF(ISNUMBER(SEARCH("RANMAN",L1801)),"Cyazofamid",IF(ISNUMBER(SEARCH("BIFENTRINA",L1801)),"Bifenthrin","FIX IT!"))))))))))))))))</f>
        <v>Acetamiprid</v>
      </c>
      <c r="Q1801" t="s">
        <v>3234</v>
      </c>
      <c r="R1801" t="s">
        <v>3243</v>
      </c>
      <c r="S1801">
        <f t="shared" si="106"/>
        <v>11.17610454262601</v>
      </c>
      <c r="T1801" t="s">
        <v>3232</v>
      </c>
      <c r="U1801" t="s">
        <v>3254</v>
      </c>
      <c r="V1801" t="s">
        <v>3216</v>
      </c>
    </row>
    <row r="1802" spans="1:22" ht="22" customHeight="1" x14ac:dyDescent="0.3">
      <c r="A1802" s="5">
        <v>42985</v>
      </c>
      <c r="B1802" s="16" t="str">
        <f t="shared" si="104"/>
        <v>September, 2017</v>
      </c>
      <c r="C1802" s="16" t="str">
        <f t="shared" si="105"/>
        <v>September, 2017´</v>
      </c>
      <c r="D1802" s="6" t="s">
        <v>31</v>
      </c>
      <c r="E1802" s="11" t="s">
        <v>3318</v>
      </c>
      <c r="F1802" s="6" t="s">
        <v>56</v>
      </c>
      <c r="G1802" s="6" t="s">
        <v>131</v>
      </c>
      <c r="H1802" s="6" t="s">
        <v>133</v>
      </c>
      <c r="I1802" s="6" t="s">
        <v>45</v>
      </c>
      <c r="J1802" s="6" t="s">
        <v>34</v>
      </c>
      <c r="K1802" s="6" t="s">
        <v>187</v>
      </c>
      <c r="L1802" s="6" t="s">
        <v>2036</v>
      </c>
      <c r="M1802" s="7">
        <v>5700</v>
      </c>
      <c r="N1802" s="7">
        <v>5.7</v>
      </c>
      <c r="O1802" s="7">
        <v>49900</v>
      </c>
      <c r="P1802" t="s">
        <v>3245</v>
      </c>
      <c r="Q1802" t="s">
        <v>3244</v>
      </c>
      <c r="R1802" t="s">
        <v>3198</v>
      </c>
      <c r="S1802">
        <f t="shared" si="106"/>
        <v>8.7543859649122808</v>
      </c>
      <c r="T1802" t="s">
        <v>3250</v>
      </c>
      <c r="U1802" t="s">
        <v>3248</v>
      </c>
      <c r="V1802" t="s">
        <v>3237</v>
      </c>
    </row>
    <row r="1803" spans="1:22" ht="22" customHeight="1" x14ac:dyDescent="0.3">
      <c r="A1803" s="2">
        <v>42985</v>
      </c>
      <c r="B1803" s="16" t="str">
        <f t="shared" si="104"/>
        <v>September, 2017</v>
      </c>
      <c r="C1803" s="16" t="str">
        <f t="shared" si="105"/>
        <v>September, 2017´</v>
      </c>
      <c r="D1803" s="3" t="s">
        <v>31</v>
      </c>
      <c r="E1803" s="11" t="s">
        <v>3318</v>
      </c>
      <c r="F1803" s="3" t="s">
        <v>56</v>
      </c>
      <c r="G1803" s="3" t="s">
        <v>1869</v>
      </c>
      <c r="H1803" s="3" t="s">
        <v>133</v>
      </c>
      <c r="I1803" s="3" t="s">
        <v>45</v>
      </c>
      <c r="J1803" s="3" t="s">
        <v>34</v>
      </c>
      <c r="K1803" s="3" t="s">
        <v>141</v>
      </c>
      <c r="L1803" s="13" t="s">
        <v>2037</v>
      </c>
      <c r="M1803" s="4">
        <v>220896</v>
      </c>
      <c r="N1803" s="4">
        <v>220.9</v>
      </c>
      <c r="O1803" s="4">
        <v>2550000</v>
      </c>
      <c r="P1803" t="s">
        <v>3208</v>
      </c>
      <c r="Q1803" t="s">
        <v>3215</v>
      </c>
      <c r="R1803" t="s">
        <v>3216</v>
      </c>
      <c r="S1803">
        <f t="shared" si="106"/>
        <v>11.543893959148196</v>
      </c>
      <c r="T1803" t="s">
        <v>3250</v>
      </c>
      <c r="U1803" t="s">
        <v>3248</v>
      </c>
      <c r="V1803" t="s">
        <v>3237</v>
      </c>
    </row>
    <row r="1804" spans="1:22" ht="22" customHeight="1" x14ac:dyDescent="0.3">
      <c r="A1804" s="5">
        <v>42983</v>
      </c>
      <c r="B1804" s="16" t="str">
        <f t="shared" si="104"/>
        <v>September, 2017</v>
      </c>
      <c r="C1804" s="16" t="str">
        <f t="shared" si="105"/>
        <v>September, 2017´</v>
      </c>
      <c r="D1804" s="6" t="s">
        <v>31</v>
      </c>
      <c r="E1804" s="11" t="s">
        <v>3318</v>
      </c>
      <c r="F1804" s="6" t="s">
        <v>56</v>
      </c>
      <c r="G1804" s="6" t="s">
        <v>1492</v>
      </c>
      <c r="H1804" s="6" t="s">
        <v>122</v>
      </c>
      <c r="I1804" s="6" t="s">
        <v>45</v>
      </c>
      <c r="J1804" s="6" t="s">
        <v>34</v>
      </c>
      <c r="K1804" s="6" t="s">
        <v>388</v>
      </c>
      <c r="L1804" s="6" t="s">
        <v>2038</v>
      </c>
      <c r="M1804" s="7">
        <v>24120</v>
      </c>
      <c r="N1804" s="7">
        <v>24.12</v>
      </c>
      <c r="O1804" s="7">
        <v>996000</v>
      </c>
      <c r="P1804" t="s">
        <v>3212</v>
      </c>
      <c r="Q1804" t="s">
        <v>3277</v>
      </c>
      <c r="R1804" t="s">
        <v>3198</v>
      </c>
      <c r="S1804">
        <f t="shared" si="106"/>
        <v>41.293532338308459</v>
      </c>
      <c r="T1804" t="s">
        <v>3232</v>
      </c>
      <c r="U1804" t="s">
        <v>3254</v>
      </c>
      <c r="V1804" t="s">
        <v>3216</v>
      </c>
    </row>
    <row r="1805" spans="1:22" ht="22" customHeight="1" x14ac:dyDescent="0.3">
      <c r="A1805" s="2">
        <v>42983</v>
      </c>
      <c r="B1805" s="16" t="str">
        <f t="shared" si="104"/>
        <v>September, 2017</v>
      </c>
      <c r="C1805" s="16" t="str">
        <f t="shared" si="105"/>
        <v>September, 2017´</v>
      </c>
      <c r="D1805" s="3" t="s">
        <v>31</v>
      </c>
      <c r="E1805" s="11" t="s">
        <v>3318</v>
      </c>
      <c r="F1805" s="3" t="s">
        <v>56</v>
      </c>
      <c r="G1805" s="3" t="s">
        <v>385</v>
      </c>
      <c r="H1805" s="3" t="s">
        <v>122</v>
      </c>
      <c r="I1805" s="3" t="s">
        <v>45</v>
      </c>
      <c r="J1805" s="3" t="s">
        <v>34</v>
      </c>
      <c r="K1805" s="3" t="s">
        <v>207</v>
      </c>
      <c r="L1805" s="3" t="s">
        <v>2039</v>
      </c>
      <c r="M1805" s="4">
        <v>20120</v>
      </c>
      <c r="N1805" s="4">
        <v>20.12</v>
      </c>
      <c r="O1805" s="4">
        <v>55300</v>
      </c>
      <c r="P1805" t="s">
        <v>3209</v>
      </c>
      <c r="Q1805" t="s">
        <v>3215</v>
      </c>
      <c r="R1805" t="s">
        <v>3198</v>
      </c>
      <c r="S1805">
        <f t="shared" si="106"/>
        <v>2.7485089463220675</v>
      </c>
      <c r="T1805" t="s">
        <v>3273</v>
      </c>
      <c r="U1805" t="s">
        <v>3274</v>
      </c>
      <c r="V1805" t="s">
        <v>3275</v>
      </c>
    </row>
    <row r="1806" spans="1:22" ht="22" customHeight="1" x14ac:dyDescent="0.3">
      <c r="A1806" s="5">
        <v>42981</v>
      </c>
      <c r="B1806" s="16" t="str">
        <f t="shared" si="104"/>
        <v>September, 2017</v>
      </c>
      <c r="C1806" s="16" t="str">
        <f t="shared" si="105"/>
        <v>September, 2017´</v>
      </c>
      <c r="D1806" s="6" t="s">
        <v>31</v>
      </c>
      <c r="E1806" s="11" t="s">
        <v>3318</v>
      </c>
      <c r="F1806" s="6" t="s">
        <v>56</v>
      </c>
      <c r="G1806" s="6" t="s">
        <v>1676</v>
      </c>
      <c r="H1806" s="6" t="s">
        <v>91</v>
      </c>
      <c r="I1806" s="6" t="s">
        <v>45</v>
      </c>
      <c r="J1806" s="6" t="s">
        <v>34</v>
      </c>
      <c r="K1806" s="6" t="s">
        <v>95</v>
      </c>
      <c r="L1806" s="6" t="s">
        <v>2040</v>
      </c>
      <c r="M1806" s="7">
        <v>46000</v>
      </c>
      <c r="N1806" s="7">
        <v>46</v>
      </c>
      <c r="O1806" s="7">
        <v>199000</v>
      </c>
      <c r="P1806" t="str">
        <f>IF(ISNUMBER(SEARCH("IMAZETAPYR",L1806)),"Imazetapyr",IF(ISNUMBER(SEARCH("VITAVAX",L1806)),"Carboxin",IF(ISNUMBER(SEARCH("CARBOXIN",L1806)),"Carboxin",IF(ISNUMBER(SEARCH("CONDAX",L1806)),"Imazetapyr",IF(ISNUMBER(SEARCH("CLETHODIM",L1806)),"Clethodim",IF(ISNUMBER(SEARCH("JACARE",L1806)),"2,4-D Acid",IF(ISNUMBER(SEARCH("LEOPARD",L1806)),"Picloram",IF(ISNUMBER(SEARCH("ZOXYSTROBIN",L1806)),"Azoxystrobin",IF(ISNUMBER(SEARCH("MANCOZEB",L1806)),"Mancozeb",IF(ISNUMBER(SEARCH("AZOXYS",L1806)),"Azoxystrobin",IF(ISNUMBER(SEARCH("FIPRON",L1806)),"Fipronil",IF(ISNUMBER(SEARCH("ACEF",L1806)),"Acephate",IF(ISNUMBER(SEARCH("ACETAMIPRID",L1806)),"Acetamiprid",IF(ISNUMBER(SEARCH("ALUMINIUM PHOSPHIDE",L1806)),"Aluminium Phosphide",IF(ISNUMBER(SEARCH("RANMAN",L1806)),"Cyazofamid",IF(ISNUMBER(SEARCH("BIFENTRINA",L1806)),"Bifenthrin","FIX IT!"))))))))))))))))</f>
        <v>Mancozeb</v>
      </c>
      <c r="Q1806" t="s">
        <v>3231</v>
      </c>
      <c r="R1806" t="s">
        <v>3242</v>
      </c>
      <c r="S1806">
        <f t="shared" si="106"/>
        <v>4.3260869565217392</v>
      </c>
      <c r="T1806" t="s">
        <v>3265</v>
      </c>
      <c r="U1806" t="s">
        <v>3215</v>
      </c>
      <c r="V1806" t="s">
        <v>3225</v>
      </c>
    </row>
    <row r="1807" spans="1:22" ht="22" customHeight="1" x14ac:dyDescent="0.3">
      <c r="A1807" s="2">
        <v>42979</v>
      </c>
      <c r="B1807" s="16" t="str">
        <f t="shared" si="104"/>
        <v>September, 2017</v>
      </c>
      <c r="C1807" s="16" t="str">
        <f t="shared" si="105"/>
        <v>September, 2017´</v>
      </c>
      <c r="D1807" s="3" t="s">
        <v>31</v>
      </c>
      <c r="E1807" s="11" t="s">
        <v>3318</v>
      </c>
      <c r="F1807" s="3" t="s">
        <v>56</v>
      </c>
      <c r="G1807" s="3" t="s">
        <v>131</v>
      </c>
      <c r="H1807" s="3" t="s">
        <v>133</v>
      </c>
      <c r="I1807" s="3" t="s">
        <v>45</v>
      </c>
      <c r="J1807" s="3" t="s">
        <v>34</v>
      </c>
      <c r="K1807" s="3" t="s">
        <v>187</v>
      </c>
      <c r="L1807" s="3" t="s">
        <v>2041</v>
      </c>
      <c r="M1807" s="4">
        <v>22800</v>
      </c>
      <c r="N1807" s="4">
        <v>22.8</v>
      </c>
      <c r="O1807" s="4">
        <v>200000</v>
      </c>
      <c r="P1807" t="s">
        <v>3209</v>
      </c>
      <c r="Q1807" t="s">
        <v>3215</v>
      </c>
      <c r="R1807" t="s">
        <v>3198</v>
      </c>
      <c r="S1807">
        <f t="shared" si="106"/>
        <v>8.7719298245614041</v>
      </c>
      <c r="T1807" t="s">
        <v>3292</v>
      </c>
      <c r="U1807" t="s">
        <v>3269</v>
      </c>
      <c r="V1807" t="s">
        <v>3216</v>
      </c>
    </row>
    <row r="1808" spans="1:22" ht="22" customHeight="1" x14ac:dyDescent="0.3">
      <c r="A1808" s="5">
        <v>42979</v>
      </c>
      <c r="B1808" s="16" t="str">
        <f t="shared" si="104"/>
        <v>September, 2017</v>
      </c>
      <c r="C1808" s="16" t="str">
        <f t="shared" si="105"/>
        <v>September, 2017´</v>
      </c>
      <c r="D1808" s="6" t="s">
        <v>31</v>
      </c>
      <c r="E1808" s="11" t="s">
        <v>3318</v>
      </c>
      <c r="F1808" s="6" t="s">
        <v>56</v>
      </c>
      <c r="G1808" s="6" t="s">
        <v>131</v>
      </c>
      <c r="H1808" s="6" t="s">
        <v>133</v>
      </c>
      <c r="I1808" s="6" t="s">
        <v>45</v>
      </c>
      <c r="J1808" s="6" t="s">
        <v>34</v>
      </c>
      <c r="K1808" s="6" t="s">
        <v>145</v>
      </c>
      <c r="L1808" s="6" t="s">
        <v>2042</v>
      </c>
      <c r="M1808" s="7">
        <v>43260</v>
      </c>
      <c r="N1808" s="7">
        <v>43.26</v>
      </c>
      <c r="O1808" s="7">
        <v>484000</v>
      </c>
      <c r="P1808" t="str">
        <f>IF(ISNUMBER(SEARCH("BROWSER",L1808)),"Picloran",IF(ISNUMBER(SEARCH("NAVIGATOR",L1808)),"Picloran",IF(ISNUMBER(SEARCH("BIOZYME",L1808)),"Mineral Fertilizer",IF(ISNUMBER(SEARCH("K-FOL",L1808)),"Calcium Citrate",IF(ISNUMBER(SEARCH("FOLTRON",L1808)),"NPK Fertilizer",IF(ISNUMBER(SEARCH("CYHALOTHRI",L1808)),"Cyhalothrin",IF(ISNUMBER(SEARCH("ACEFATO",L1808)),"Acephate",IF(ISNUMBER(SEARCH("ACEPHATE",L1808)),"Acephate",IF(ISNUMBER(SEARCH("MICROTHIOL",L1808)),"Sulfur",IF(ISNUMBER(SEARCH("PROPICONAZOLE",L1808)),"Propiconazole",IF(ISNUMBER(SEARCH("METHOMYL",L1808)),"Methomyl",IF(ISNUMBER(SEARCH("IMIDACLOPRID",L1808)),"Imidacloprid",IF(ISNUMBER(SEARCH("ZONIC",L1808)),"Amicarbazone",IF(ISNUMBER(SEARCH("CRESCENDO",L1808)),"Triclopyr-Butyric",IF(ISNUMBER(SEARCH("IMAZETHAPYR",L1808)),"Imazethapyr",IF(ISNUMBER(SEARCH("TRICLOPYR",L1808)),"Triclopyr",IF(ISNUMBER(SEARCH("ISOPROPYLAMINE",L1808)),"Isopropylamine",IF(ISNUMBER(SEARCH("ABAMECTIM",L1808)),"Abamectin",IF(ISNUMBER(SEARCH("SPERTO",L1808)),"Bifenthrin","FIX IT!")))))))))))))))))))</f>
        <v>Cyhalothrin</v>
      </c>
      <c r="Q1808" t="s">
        <v>3248</v>
      </c>
      <c r="R1808" t="s">
        <v>3237</v>
      </c>
      <c r="S1808">
        <f t="shared" si="106"/>
        <v>11.188164586222838</v>
      </c>
      <c r="T1808" t="s">
        <v>3292</v>
      </c>
      <c r="U1808" t="s">
        <v>3269</v>
      </c>
      <c r="V1808" t="s">
        <v>3216</v>
      </c>
    </row>
    <row r="1809" spans="1:22" ht="22" customHeight="1" x14ac:dyDescent="0.3">
      <c r="A1809" s="2">
        <v>42979</v>
      </c>
      <c r="B1809" s="16" t="str">
        <f t="shared" si="104"/>
        <v>September, 2017</v>
      </c>
      <c r="C1809" s="16" t="str">
        <f t="shared" si="105"/>
        <v>September, 2017´</v>
      </c>
      <c r="D1809" s="3" t="s">
        <v>31</v>
      </c>
      <c r="E1809" s="11" t="s">
        <v>3318</v>
      </c>
      <c r="F1809" s="3" t="s">
        <v>56</v>
      </c>
      <c r="G1809" s="3" t="s">
        <v>1869</v>
      </c>
      <c r="H1809" s="3" t="s">
        <v>133</v>
      </c>
      <c r="I1809" s="3" t="s">
        <v>45</v>
      </c>
      <c r="J1809" s="3" t="s">
        <v>34</v>
      </c>
      <c r="K1809" s="3" t="s">
        <v>141</v>
      </c>
      <c r="L1809" s="3" t="s">
        <v>2043</v>
      </c>
      <c r="M1809" s="4">
        <v>257011.99</v>
      </c>
      <c r="N1809" s="4">
        <v>257.01</v>
      </c>
      <c r="O1809" s="4">
        <v>2966000</v>
      </c>
      <c r="P1809" t="s">
        <v>3208</v>
      </c>
      <c r="Q1809" t="s">
        <v>3215</v>
      </c>
      <c r="R1809" t="s">
        <v>3216</v>
      </c>
      <c r="S1809">
        <f t="shared" si="106"/>
        <v>11.54031763265208</v>
      </c>
      <c r="T1809" t="s">
        <v>3292</v>
      </c>
      <c r="U1809" t="s">
        <v>3269</v>
      </c>
      <c r="V1809" t="s">
        <v>3216</v>
      </c>
    </row>
    <row r="1810" spans="1:22" ht="22" customHeight="1" x14ac:dyDescent="0.3">
      <c r="A1810" s="5">
        <v>42979</v>
      </c>
      <c r="B1810" s="16" t="str">
        <f t="shared" si="104"/>
        <v>September, 2017</v>
      </c>
      <c r="C1810" s="16" t="str">
        <f t="shared" si="105"/>
        <v>September, 2017´</v>
      </c>
      <c r="D1810" s="6" t="s">
        <v>31</v>
      </c>
      <c r="E1810" s="11" t="s">
        <v>3318</v>
      </c>
      <c r="F1810" s="6" t="s">
        <v>56</v>
      </c>
      <c r="G1810" s="6" t="s">
        <v>131</v>
      </c>
      <c r="H1810" s="6" t="s">
        <v>133</v>
      </c>
      <c r="I1810" s="6" t="s">
        <v>45</v>
      </c>
      <c r="J1810" s="6" t="s">
        <v>34</v>
      </c>
      <c r="K1810" s="6" t="s">
        <v>145</v>
      </c>
      <c r="L1810" s="6" t="s">
        <v>2044</v>
      </c>
      <c r="M1810" s="7">
        <v>8100</v>
      </c>
      <c r="N1810" s="7">
        <v>8.1</v>
      </c>
      <c r="O1810" s="7">
        <v>90600</v>
      </c>
      <c r="P1810" t="str">
        <f>IF(ISNUMBER(SEARCH("BIORISK",L1810)),"Fertilizer",IF(ISNUMBER(SEARCH("DIFLUBENZURON",L1810)),"Diflubenzuron",IF(ISNUMBER(SEARCH("K-TIONIC",L1810)),"Fulvic Acids Fertilizers",IF(ISNUMBER(SEARCH("INICIATE",L1810)),"Fipronil",IF(ISNUMBER(SEARCH("FIPRONIL",L1810)),"Fipronil",IF(ISNUMBER(SEARCH("STAGE",L1810)),"Clomazone",IF(ISNUMBER(SEARCH("CLOMAZONE",L1810)),"Clomazone",IF(ISNUMBER(SEARCH("UNIMARK",L1810)),"Metribuzin",IF(ISNUMBER(SEARCH("RIBUZIN",L1810)),"Metribuzin",IF(ISNUMBER(SEARCH("UNITOP",L1810)),"Not Identified","FIX IT!"))))))))))</f>
        <v>Fipronil</v>
      </c>
      <c r="Q1810" t="s">
        <v>3261</v>
      </c>
      <c r="R1810" t="s">
        <v>3243</v>
      </c>
      <c r="S1810">
        <f t="shared" si="106"/>
        <v>11.185185185185185</v>
      </c>
      <c r="T1810" t="s">
        <v>3206</v>
      </c>
      <c r="U1810" t="s">
        <v>3231</v>
      </c>
      <c r="V1810" t="s">
        <v>3242</v>
      </c>
    </row>
    <row r="1811" spans="1:22" ht="22" customHeight="1" x14ac:dyDescent="0.3">
      <c r="A1811" s="2">
        <v>42979</v>
      </c>
      <c r="B1811" s="16" t="str">
        <f t="shared" si="104"/>
        <v>September, 2017</v>
      </c>
      <c r="C1811" s="16" t="str">
        <f t="shared" si="105"/>
        <v>September, 2017´</v>
      </c>
      <c r="D1811" s="3" t="s">
        <v>31</v>
      </c>
      <c r="E1811" s="11" t="s">
        <v>3318</v>
      </c>
      <c r="F1811" s="3" t="s">
        <v>56</v>
      </c>
      <c r="G1811" s="3" t="s">
        <v>131</v>
      </c>
      <c r="H1811" s="3" t="s">
        <v>133</v>
      </c>
      <c r="I1811" s="3" t="s">
        <v>45</v>
      </c>
      <c r="J1811" s="3" t="s">
        <v>34</v>
      </c>
      <c r="K1811" s="3" t="s">
        <v>145</v>
      </c>
      <c r="L1811" s="3" t="s">
        <v>2045</v>
      </c>
      <c r="M1811" s="4">
        <v>8700</v>
      </c>
      <c r="N1811" s="4">
        <v>8.6999999999999993</v>
      </c>
      <c r="O1811" s="4">
        <v>97300</v>
      </c>
      <c r="P1811" t="str">
        <f>IF(ISNUMBER(SEARCH("IMAZETAPYR",L1811)),"Imazetapyr",IF(ISNUMBER(SEARCH("VITAVAX",L1811)),"Carboxin",IF(ISNUMBER(SEARCH("CARBOXIN",L1811)),"Carboxin",IF(ISNUMBER(SEARCH("CONDAX",L1811)),"Imazetapyr",IF(ISNUMBER(SEARCH("CLETHODIM",L1811)),"Clethodim",IF(ISNUMBER(SEARCH("JACARE",L1811)),"2,4-D Acid",IF(ISNUMBER(SEARCH("LEOPARD",L1811)),"Picloram",IF(ISNUMBER(SEARCH("ZOXYSTROBIN",L1811)),"Azoxystrobin",IF(ISNUMBER(SEARCH("MANCOZEB",L1811)),"Mancozeb",IF(ISNUMBER(SEARCH("AZOXYS",L1811)),"Azoxystrobin",IF(ISNUMBER(SEARCH("FIPRON",L1811)),"Fipronil",IF(ISNUMBER(SEARCH("ACEF",L1811)),"Acephate",IF(ISNUMBER(SEARCH("ACETAMIPRID",L1811)),"Acetamiprid",IF(ISNUMBER(SEARCH("ALUMINIUM PHOSPHIDE",L1811)),"Aluminium Phosphide",IF(ISNUMBER(SEARCH("RANMAN",L1811)),"Cyazofamid",IF(ISNUMBER(SEARCH("BIFENTRINA",L1811)),"Bifenthrin","FIX IT!"))))))))))))))))</f>
        <v>Acetamiprid</v>
      </c>
      <c r="Q1811" t="s">
        <v>3234</v>
      </c>
      <c r="R1811" t="s">
        <v>3243</v>
      </c>
      <c r="S1811">
        <f t="shared" si="106"/>
        <v>11.183908045977011</v>
      </c>
      <c r="T1811" t="s">
        <v>3206</v>
      </c>
      <c r="U1811" t="s">
        <v>3231</v>
      </c>
      <c r="V1811" t="s">
        <v>3242</v>
      </c>
    </row>
    <row r="1812" spans="1:22" ht="22" customHeight="1" x14ac:dyDescent="0.3">
      <c r="A1812" s="5">
        <v>42979</v>
      </c>
      <c r="B1812" s="16" t="str">
        <f t="shared" si="104"/>
        <v>September, 2017</v>
      </c>
      <c r="C1812" s="16" t="str">
        <f t="shared" si="105"/>
        <v>September, 2017´</v>
      </c>
      <c r="D1812" s="6" t="s">
        <v>107</v>
      </c>
      <c r="E1812" s="11" t="s">
        <v>3318</v>
      </c>
      <c r="F1812" s="6" t="s">
        <v>56</v>
      </c>
      <c r="G1812" s="6" t="s">
        <v>1429</v>
      </c>
      <c r="H1812" s="6" t="s">
        <v>210</v>
      </c>
      <c r="I1812" s="6" t="s">
        <v>45</v>
      </c>
      <c r="J1812" s="6" t="s">
        <v>34</v>
      </c>
      <c r="K1812" s="6" t="s">
        <v>934</v>
      </c>
      <c r="L1812" s="6" t="s">
        <v>2046</v>
      </c>
      <c r="M1812" s="7">
        <v>41680</v>
      </c>
      <c r="N1812" s="7">
        <v>41.68</v>
      </c>
      <c r="O1812" s="7">
        <v>365000</v>
      </c>
      <c r="P1812" t="s">
        <v>3278</v>
      </c>
      <c r="Q1812" t="s">
        <v>3215</v>
      </c>
      <c r="R1812" t="s">
        <v>3216</v>
      </c>
      <c r="S1812">
        <f t="shared" si="106"/>
        <v>8.7571976967370446</v>
      </c>
      <c r="T1812" t="s">
        <v>3206</v>
      </c>
      <c r="U1812" t="s">
        <v>3231</v>
      </c>
      <c r="V1812" t="s">
        <v>3242</v>
      </c>
    </row>
    <row r="1813" spans="1:22" ht="22" customHeight="1" x14ac:dyDescent="0.3">
      <c r="A1813" s="2">
        <v>42979</v>
      </c>
      <c r="B1813" s="16" t="str">
        <f t="shared" si="104"/>
        <v>September, 2017</v>
      </c>
      <c r="C1813" s="16" t="str">
        <f t="shared" si="105"/>
        <v>September, 2017´</v>
      </c>
      <c r="D1813" s="3" t="s">
        <v>31</v>
      </c>
      <c r="E1813" s="11" t="s">
        <v>3318</v>
      </c>
      <c r="F1813" s="3" t="s">
        <v>56</v>
      </c>
      <c r="G1813" s="3" t="s">
        <v>2047</v>
      </c>
      <c r="H1813" s="3" t="s">
        <v>133</v>
      </c>
      <c r="I1813" s="3" t="s">
        <v>45</v>
      </c>
      <c r="J1813" s="3" t="s">
        <v>34</v>
      </c>
      <c r="K1813" s="3" t="s">
        <v>934</v>
      </c>
      <c r="L1813" s="3" t="s">
        <v>2049</v>
      </c>
      <c r="M1813" s="4">
        <v>41680</v>
      </c>
      <c r="N1813" s="4">
        <v>41.68</v>
      </c>
      <c r="O1813" s="4">
        <v>365000</v>
      </c>
      <c r="P1813" t="s">
        <v>3214</v>
      </c>
      <c r="Q1813" t="s">
        <v>3288</v>
      </c>
      <c r="R1813" t="s">
        <v>3198</v>
      </c>
      <c r="S1813">
        <f t="shared" si="106"/>
        <v>8.7571976967370446</v>
      </c>
      <c r="T1813" t="s">
        <v>3206</v>
      </c>
      <c r="U1813" t="s">
        <v>3231</v>
      </c>
      <c r="V1813" t="s">
        <v>3242</v>
      </c>
    </row>
    <row r="1814" spans="1:22" ht="22" customHeight="1" x14ac:dyDescent="0.3">
      <c r="A1814" s="2">
        <v>42977</v>
      </c>
      <c r="B1814" s="16" t="str">
        <f t="shared" si="104"/>
        <v>August, 2017</v>
      </c>
      <c r="C1814" s="16" t="str">
        <f t="shared" si="105"/>
        <v>August, 2017´</v>
      </c>
      <c r="D1814" s="3" t="s">
        <v>31</v>
      </c>
      <c r="E1814" s="11" t="s">
        <v>3318</v>
      </c>
      <c r="F1814" s="3" t="s">
        <v>56</v>
      </c>
      <c r="G1814" s="3" t="s">
        <v>244</v>
      </c>
      <c r="H1814" s="3" t="s">
        <v>474</v>
      </c>
      <c r="I1814" s="3" t="s">
        <v>45</v>
      </c>
      <c r="J1814" s="3" t="s">
        <v>34</v>
      </c>
      <c r="K1814" s="3" t="s">
        <v>187</v>
      </c>
      <c r="L1814" s="3" t="s">
        <v>2051</v>
      </c>
      <c r="M1814" s="4">
        <v>73200</v>
      </c>
      <c r="N1814" s="4">
        <v>73.2</v>
      </c>
      <c r="O1814" s="4">
        <v>798000</v>
      </c>
      <c r="P1814" t="str">
        <f>IF(ISNUMBER(SEARCH("GLIFOSATO",L1814)),"Glyphosate",IF(ISNUMBER(SEARCH("TRICLON",L1814)),"Triclopyr",IF(ISNUMBER(SEARCH("ABAMECTIN",L1814)),"Abamectin",IF(ISNUMBER(SEARCH("ANCOSAR",L1814)),"Sodium Hydrogen Methylarsonate",IF(ISNUMBER(SEARCH("PERITO",L1814)),"Acephate","FIX IT!")))))</f>
        <v>Sodium Hydrogen Methylarsonate</v>
      </c>
      <c r="Q1814" t="s">
        <v>3281</v>
      </c>
      <c r="R1814" t="s">
        <v>3198</v>
      </c>
      <c r="S1814">
        <f t="shared" si="106"/>
        <v>10.901639344262295</v>
      </c>
      <c r="T1814" t="s">
        <v>3232</v>
      </c>
      <c r="U1814" t="s">
        <v>3254</v>
      </c>
      <c r="V1814" t="s">
        <v>3216</v>
      </c>
    </row>
    <row r="1815" spans="1:22" ht="22" customHeight="1" x14ac:dyDescent="0.3">
      <c r="A1815" s="5">
        <v>42977</v>
      </c>
      <c r="B1815" s="16" t="str">
        <f t="shared" si="104"/>
        <v>August, 2017</v>
      </c>
      <c r="C1815" s="16" t="str">
        <f t="shared" si="105"/>
        <v>August, 2017´</v>
      </c>
      <c r="D1815" s="6" t="s">
        <v>31</v>
      </c>
      <c r="E1815" s="11" t="s">
        <v>3318</v>
      </c>
      <c r="F1815" s="6" t="s">
        <v>56</v>
      </c>
      <c r="G1815" s="6" t="s">
        <v>244</v>
      </c>
      <c r="H1815" s="6" t="s">
        <v>474</v>
      </c>
      <c r="I1815" s="6" t="s">
        <v>45</v>
      </c>
      <c r="J1815" s="6" t="s">
        <v>34</v>
      </c>
      <c r="K1815" s="6" t="s">
        <v>187</v>
      </c>
      <c r="L1815" s="6" t="s">
        <v>2052</v>
      </c>
      <c r="M1815" s="7">
        <v>48800</v>
      </c>
      <c r="N1815" s="7">
        <v>48.8</v>
      </c>
      <c r="O1815" s="7">
        <v>532000</v>
      </c>
      <c r="P1815" t="str">
        <f>IF(ISNUMBER(SEARCH("GLIFOSATO",L1815)),"Glyphosate",IF(ISNUMBER(SEARCH("TRICLON",L1815)),"Triclopyr",IF(ISNUMBER(SEARCH("ABAMECTIN",L1815)),"Abamectin",IF(ISNUMBER(SEARCH("ANCOSAR",L1815)),"Sodium Hydrogen Methylarsonate",IF(ISNUMBER(SEARCH("PERITO",L1815)),"Acephate","FIX IT!")))))</f>
        <v>Sodium Hydrogen Methylarsonate</v>
      </c>
      <c r="Q1815" t="s">
        <v>3281</v>
      </c>
      <c r="R1815" t="s">
        <v>3198</v>
      </c>
      <c r="S1815">
        <f t="shared" si="106"/>
        <v>10.901639344262295</v>
      </c>
      <c r="T1815" t="s">
        <v>3232</v>
      </c>
      <c r="U1815" t="s">
        <v>3254</v>
      </c>
      <c r="V1815" t="s">
        <v>3216</v>
      </c>
    </row>
    <row r="1816" spans="1:22" ht="22" customHeight="1" x14ac:dyDescent="0.3">
      <c r="A1816" s="2">
        <v>42977</v>
      </c>
      <c r="B1816" s="16" t="str">
        <f t="shared" si="104"/>
        <v>August, 2017</v>
      </c>
      <c r="C1816" s="16" t="str">
        <f t="shared" si="105"/>
        <v>August, 2017´</v>
      </c>
      <c r="D1816" s="3" t="s">
        <v>31</v>
      </c>
      <c r="E1816" s="11" t="s">
        <v>3318</v>
      </c>
      <c r="F1816" s="3" t="s">
        <v>56</v>
      </c>
      <c r="G1816" s="3" t="s">
        <v>244</v>
      </c>
      <c r="H1816" s="3" t="s">
        <v>474</v>
      </c>
      <c r="I1816" s="3" t="s">
        <v>45</v>
      </c>
      <c r="J1816" s="3" t="s">
        <v>34</v>
      </c>
      <c r="K1816" s="3" t="s">
        <v>187</v>
      </c>
      <c r="L1816" s="3" t="s">
        <v>2052</v>
      </c>
      <c r="M1816" s="4">
        <v>48800</v>
      </c>
      <c r="N1816" s="4">
        <v>48.8</v>
      </c>
      <c r="O1816" s="4">
        <v>532000</v>
      </c>
      <c r="P1816" t="str">
        <f>IF(ISNUMBER(SEARCH("TRICLON",L1814)),"Triclopyr",IF(ISNUMBER(SEARCH("ABAMECTIN",L1814)),"Abamectin",IF(ISNUMBER(SEARCH("PERITO",L1814)),"Acephate",IF(ISNUMBER(SEARCH("GLUFOSINAT",L1814)),"Gluphosinate",IF(ISNUMBER(SEARCH("FIPRONIL",L1814)),"Fipronil",IF(ISNUMBER(SEARCH("ZARTAN",L1814)),"Metsulfuron-methyl",IF(ISNUMBER(SEARCH("DIFLUBENZURON",L1814)),"Diflubenzuron",IF(ISNUMBER(SEARCH("INICIATE",L1814)),"Fipronil",IF(ISNUMBER(SEARCH("STAGE",L1814)),"Clomazone",IF(ISNUMBER(SEARCH("CLOMAZON",L1814)),"Clomazone",IF(ISNUMBER(SEARCH("UNIMARK",L1814)),"Metribuzim",IF(ISNUMBER(SEARCH("ANCOSAR",L1814)),"Sodium hydrogen Methylarsonate","FIX IT!"))))))))))))</f>
        <v>Sodium hydrogen Methylarsonate</v>
      </c>
      <c r="Q1816" t="s">
        <v>3281</v>
      </c>
      <c r="R1816" t="s">
        <v>3198</v>
      </c>
      <c r="S1816">
        <f t="shared" si="106"/>
        <v>10.901639344262295</v>
      </c>
      <c r="T1816" t="s">
        <v>3250</v>
      </c>
      <c r="U1816" t="s">
        <v>3248</v>
      </c>
      <c r="V1816" t="s">
        <v>3237</v>
      </c>
    </row>
    <row r="1817" spans="1:22" ht="22" customHeight="1" x14ac:dyDescent="0.3">
      <c r="A1817" s="5">
        <v>42975</v>
      </c>
      <c r="B1817" s="16" t="str">
        <f t="shared" si="104"/>
        <v>August, 2017</v>
      </c>
      <c r="C1817" s="16" t="str">
        <f t="shared" si="105"/>
        <v>August, 2017´</v>
      </c>
      <c r="D1817" s="6" t="s">
        <v>31</v>
      </c>
      <c r="E1817" s="11" t="s">
        <v>3318</v>
      </c>
      <c r="F1817" s="6" t="s">
        <v>56</v>
      </c>
      <c r="G1817" s="6" t="s">
        <v>1492</v>
      </c>
      <c r="H1817" s="6" t="s">
        <v>122</v>
      </c>
      <c r="I1817" s="6" t="s">
        <v>45</v>
      </c>
      <c r="J1817" s="6" t="s">
        <v>34</v>
      </c>
      <c r="K1817" s="6" t="s">
        <v>143</v>
      </c>
      <c r="L1817" s="6" t="s">
        <v>2053</v>
      </c>
      <c r="M1817" s="7">
        <v>42400</v>
      </c>
      <c r="N1817" s="7">
        <v>42.4</v>
      </c>
      <c r="O1817" s="7">
        <v>168000</v>
      </c>
      <c r="P1817" t="str">
        <f>IF(ISNUMBER(SEARCH("BROWSER",L1817)),"Picloran",IF(ISNUMBER(SEARCH("NAVIGATOR",L1817)),"Picloran",IF(ISNUMBER(SEARCH("BIOZYME",L1817)),"Mineral Fertilizer",IF(ISNUMBER(SEARCH("K-FOL",L1817)),"Calcium Citrate",IF(ISNUMBER(SEARCH("FOLTRON",L1817)),"NPK Fertilizer",IF(ISNUMBER(SEARCH("CYHALOTHRI",L1817)),"Cyhalothrin",IF(ISNUMBER(SEARCH("ACEFATO",L1817)),"Acephate",IF(ISNUMBER(SEARCH("ACEPHATE",L1817)),"Acephate",IF(ISNUMBER(SEARCH("MICROTHIOL",L1817)),"Sulfur",IF(ISNUMBER(SEARCH("PROPICONAZOLE",L1817)),"Propiconazole",IF(ISNUMBER(SEARCH("METHOMYL",L1817)),"Methomyl",IF(ISNUMBER(SEARCH("IMIDACLOPRID",L1817)),"Imidacloprid",IF(ISNUMBER(SEARCH("ZONIC",L1817)),"Amicarbazone",IF(ISNUMBER(SEARCH("CRESCENDO",L1817)),"Triclopyr-Butyric",IF(ISNUMBER(SEARCH("IMAZETHAPYR",L1817)),"Imazethapyr",IF(ISNUMBER(SEARCH("TRICLOPYR",L1817)),"Triclopyr",IF(ISNUMBER(SEARCH("ISOPROPYLAMINE",L1817)),"Isopropylamine",IF(ISNUMBER(SEARCH("ABAMECTIM",L1817)),"Abamectin",IF(ISNUMBER(SEARCH("SPERTO",L1817)),"Bifenthrin","FIX IT!")))))))))))))))))))</f>
        <v>Methomyl</v>
      </c>
      <c r="Q1817" t="s">
        <v>3215</v>
      </c>
      <c r="R1817" t="s">
        <v>3243</v>
      </c>
      <c r="S1817">
        <f t="shared" si="106"/>
        <v>3.9622641509433962</v>
      </c>
      <c r="T1817" t="s">
        <v>3200</v>
      </c>
      <c r="U1817" t="s">
        <v>3234</v>
      </c>
      <c r="V1817" t="s">
        <v>3225</v>
      </c>
    </row>
    <row r="1818" spans="1:22" ht="22" customHeight="1" x14ac:dyDescent="0.3">
      <c r="A1818" s="2">
        <v>42972</v>
      </c>
      <c r="B1818" s="16" t="str">
        <f t="shared" si="104"/>
        <v>August, 2017</v>
      </c>
      <c r="C1818" s="16" t="str">
        <f t="shared" si="105"/>
        <v>August, 2017´</v>
      </c>
      <c r="D1818" s="3" t="s">
        <v>31</v>
      </c>
      <c r="E1818" s="11" t="s">
        <v>3318</v>
      </c>
      <c r="F1818" s="3" t="s">
        <v>56</v>
      </c>
      <c r="G1818" s="3" t="s">
        <v>244</v>
      </c>
      <c r="H1818" s="3" t="s">
        <v>474</v>
      </c>
      <c r="I1818" s="3" t="s">
        <v>45</v>
      </c>
      <c r="J1818" s="3" t="s">
        <v>34</v>
      </c>
      <c r="K1818" s="3" t="s">
        <v>187</v>
      </c>
      <c r="L1818" s="3" t="s">
        <v>2054</v>
      </c>
      <c r="M1818" s="4">
        <v>48800</v>
      </c>
      <c r="N1818" s="4">
        <v>48.8</v>
      </c>
      <c r="O1818" s="4">
        <v>532000</v>
      </c>
      <c r="P1818" t="str">
        <f>IF(ISNUMBER(SEARCH("TRICLON",L1816)),"Triclopyr",IF(ISNUMBER(SEARCH("ABAMECTIN",L1816)),"Abamectin",IF(ISNUMBER(SEARCH("PERITO",L1816)),"Acephate",IF(ISNUMBER(SEARCH("GLUFOSINAT",L1816)),"Gluphosinate",IF(ISNUMBER(SEARCH("FIPRONIL",L1816)),"Fipronil",IF(ISNUMBER(SEARCH("ZARTAN",L1816)),"Metsulfuron-methyl",IF(ISNUMBER(SEARCH("DIFLUBENZURON",L1816)),"Diflubenzuron",IF(ISNUMBER(SEARCH("INICIATE",L1816)),"Fipronil",IF(ISNUMBER(SEARCH("STAGE",L1816)),"Clomazone",IF(ISNUMBER(SEARCH("CLOMAZON",L1816)),"Clomazone",IF(ISNUMBER(SEARCH("UNIMARK",L1816)),"Metribuzim",IF(ISNUMBER(SEARCH("ANCOSAR",L1816)),"Sodium hydrogen Methylarsonate","FIX IT!"))))))))))))</f>
        <v>Sodium hydrogen Methylarsonate</v>
      </c>
      <c r="Q1818" t="s">
        <v>3281</v>
      </c>
      <c r="R1818" t="s">
        <v>3198</v>
      </c>
      <c r="S1818">
        <f t="shared" si="106"/>
        <v>10.901639344262295</v>
      </c>
      <c r="T1818" t="s">
        <v>3273</v>
      </c>
      <c r="U1818" t="s">
        <v>3274</v>
      </c>
      <c r="V1818" t="s">
        <v>3275</v>
      </c>
    </row>
    <row r="1819" spans="1:22" ht="22" customHeight="1" x14ac:dyDescent="0.3">
      <c r="A1819" s="5">
        <v>42971</v>
      </c>
      <c r="B1819" s="16" t="str">
        <f t="shared" si="104"/>
        <v>August, 2017</v>
      </c>
      <c r="C1819" s="16" t="str">
        <f t="shared" si="105"/>
        <v>August, 2017´</v>
      </c>
      <c r="D1819" s="6" t="s">
        <v>31</v>
      </c>
      <c r="E1819" s="11" t="s">
        <v>3318</v>
      </c>
      <c r="F1819" s="6" t="s">
        <v>56</v>
      </c>
      <c r="G1819" s="6" t="s">
        <v>2055</v>
      </c>
      <c r="H1819" s="6" t="s">
        <v>122</v>
      </c>
      <c r="I1819" s="6" t="s">
        <v>45</v>
      </c>
      <c r="J1819" s="6" t="s">
        <v>34</v>
      </c>
      <c r="K1819" s="6" t="s">
        <v>207</v>
      </c>
      <c r="L1819" s="6" t="s">
        <v>2058</v>
      </c>
      <c r="M1819" s="7">
        <v>20120</v>
      </c>
      <c r="N1819" s="7">
        <v>20.12</v>
      </c>
      <c r="O1819" s="7">
        <v>55800</v>
      </c>
      <c r="P1819" t="s">
        <v>3209</v>
      </c>
      <c r="Q1819" t="s">
        <v>3215</v>
      </c>
      <c r="R1819" t="s">
        <v>3198</v>
      </c>
      <c r="S1819">
        <f t="shared" si="106"/>
        <v>2.7733598409542743</v>
      </c>
      <c r="T1819" t="s">
        <v>3273</v>
      </c>
      <c r="U1819" t="s">
        <v>3274</v>
      </c>
      <c r="V1819" t="s">
        <v>3275</v>
      </c>
    </row>
    <row r="1820" spans="1:22" ht="22" customHeight="1" x14ac:dyDescent="0.3">
      <c r="A1820" s="2">
        <v>42971</v>
      </c>
      <c r="B1820" s="16" t="str">
        <f t="shared" si="104"/>
        <v>August, 2017</v>
      </c>
      <c r="C1820" s="16" t="str">
        <f t="shared" si="105"/>
        <v>August, 2017´</v>
      </c>
      <c r="D1820" s="3" t="s">
        <v>31</v>
      </c>
      <c r="E1820" s="11" t="s">
        <v>3318</v>
      </c>
      <c r="F1820" s="3" t="s">
        <v>56</v>
      </c>
      <c r="G1820" s="3" t="s">
        <v>579</v>
      </c>
      <c r="H1820" s="3" t="s">
        <v>968</v>
      </c>
      <c r="I1820" s="3" t="s">
        <v>45</v>
      </c>
      <c r="J1820" s="3" t="s">
        <v>34</v>
      </c>
      <c r="K1820" s="3" t="s">
        <v>145</v>
      </c>
      <c r="L1820" s="3" t="s">
        <v>2059</v>
      </c>
      <c r="M1820" s="4">
        <v>8035</v>
      </c>
      <c r="N1820" s="4">
        <v>8.0299999999999994</v>
      </c>
      <c r="O1820" s="4">
        <v>90000</v>
      </c>
      <c r="P1820" t="str">
        <f>IF(ISNUMBER(SEARCH("TRICLON",L1818)),"Triclopyr",IF(ISNUMBER(SEARCH("ABAMECTIN",L1818)),"Abamectin",IF(ISNUMBER(SEARCH("PERITO",L1818)),"Acephate",IF(ISNUMBER(SEARCH("GLUFOSINAT",L1818)),"Gluphosinate",IF(ISNUMBER(SEARCH("FIPRONIL",L1818)),"Fipronil",IF(ISNUMBER(SEARCH("ZARTAN",L1818)),"Metsulfuron-methyl",IF(ISNUMBER(SEARCH("DIFLUBENZURON",L1818)),"Diflubenzuron",IF(ISNUMBER(SEARCH("INICIATE",L1818)),"Fipronil",IF(ISNUMBER(SEARCH("STAGE",L1818)),"Clomazone",IF(ISNUMBER(SEARCH("CLOMAZON",L1818)),"Clomazone",IF(ISNUMBER(SEARCH("UNIMARK",L1818)),"Metribuzim",IF(ISNUMBER(SEARCH("ANCOSAR",L1818)),"Sodium hydrogen Methylarsonate","FIX IT!"))))))))))))</f>
        <v>Sodium hydrogen Methylarsonate</v>
      </c>
      <c r="Q1820" t="s">
        <v>3281</v>
      </c>
      <c r="R1820" t="s">
        <v>3198</v>
      </c>
      <c r="S1820">
        <f t="shared" si="106"/>
        <v>11.200995644057249</v>
      </c>
      <c r="T1820" t="s">
        <v>3292</v>
      </c>
      <c r="U1820" t="s">
        <v>3269</v>
      </c>
      <c r="V1820" t="s">
        <v>3216</v>
      </c>
    </row>
    <row r="1821" spans="1:22" ht="22" customHeight="1" x14ac:dyDescent="0.3">
      <c r="A1821" s="5">
        <v>42971</v>
      </c>
      <c r="B1821" s="16" t="str">
        <f t="shared" si="104"/>
        <v>August, 2017</v>
      </c>
      <c r="C1821" s="16" t="str">
        <f t="shared" si="105"/>
        <v>August, 2017´</v>
      </c>
      <c r="D1821" s="6" t="s">
        <v>31</v>
      </c>
      <c r="E1821" s="11" t="s">
        <v>3318</v>
      </c>
      <c r="F1821" s="6" t="s">
        <v>56</v>
      </c>
      <c r="G1821" s="6" t="s">
        <v>131</v>
      </c>
      <c r="H1821" s="6" t="s">
        <v>133</v>
      </c>
      <c r="I1821" s="6" t="s">
        <v>45</v>
      </c>
      <c r="J1821" s="6" t="s">
        <v>34</v>
      </c>
      <c r="K1821" s="6" t="s">
        <v>145</v>
      </c>
      <c r="L1821" s="6" t="s">
        <v>2060</v>
      </c>
      <c r="M1821" s="7">
        <v>13752</v>
      </c>
      <c r="N1821" s="7">
        <v>13.75</v>
      </c>
      <c r="O1821" s="7">
        <v>154000</v>
      </c>
      <c r="P1821" t="s">
        <v>3209</v>
      </c>
      <c r="Q1821" t="s">
        <v>3215</v>
      </c>
      <c r="R1821" t="s">
        <v>3198</v>
      </c>
      <c r="S1821">
        <f t="shared" si="106"/>
        <v>11.198371146015125</v>
      </c>
      <c r="T1821" t="s">
        <v>3280</v>
      </c>
      <c r="U1821" t="s">
        <v>3279</v>
      </c>
      <c r="V1821" t="s">
        <v>3216</v>
      </c>
    </row>
    <row r="1822" spans="1:22" ht="22" customHeight="1" x14ac:dyDescent="0.3">
      <c r="A1822" s="5">
        <v>42971</v>
      </c>
      <c r="B1822" s="16" t="str">
        <f t="shared" si="104"/>
        <v>August, 2017</v>
      </c>
      <c r="C1822" s="16" t="str">
        <f t="shared" si="105"/>
        <v>August, 2017´</v>
      </c>
      <c r="D1822" s="6" t="s">
        <v>31</v>
      </c>
      <c r="E1822" s="11" t="s">
        <v>3318</v>
      </c>
      <c r="F1822" s="6" t="s">
        <v>56</v>
      </c>
      <c r="G1822" s="6" t="s">
        <v>230</v>
      </c>
      <c r="H1822" s="6" t="s">
        <v>113</v>
      </c>
      <c r="I1822" s="6" t="s">
        <v>45</v>
      </c>
      <c r="J1822" s="6" t="s">
        <v>34</v>
      </c>
      <c r="K1822" s="6" t="s">
        <v>232</v>
      </c>
      <c r="L1822" s="6" t="s">
        <v>2062</v>
      </c>
      <c r="M1822" s="7">
        <v>32080</v>
      </c>
      <c r="N1822" s="7">
        <v>32.08</v>
      </c>
      <c r="O1822" s="7">
        <v>46600</v>
      </c>
      <c r="P1822" t="s">
        <v>3273</v>
      </c>
      <c r="Q1822" t="s">
        <v>3274</v>
      </c>
      <c r="R1822" t="s">
        <v>3275</v>
      </c>
      <c r="S1822">
        <f t="shared" si="106"/>
        <v>1.4526184538653366</v>
      </c>
      <c r="T1822" t="s">
        <v>3280</v>
      </c>
      <c r="U1822" t="s">
        <v>3279</v>
      </c>
      <c r="V1822" t="s">
        <v>3216</v>
      </c>
    </row>
    <row r="1823" spans="1:22" ht="22" customHeight="1" x14ac:dyDescent="0.3">
      <c r="A1823" s="2">
        <v>42971</v>
      </c>
      <c r="B1823" s="16" t="str">
        <f t="shared" si="104"/>
        <v>August, 2017</v>
      </c>
      <c r="C1823" s="16" t="str">
        <f t="shared" si="105"/>
        <v>August, 2017´</v>
      </c>
      <c r="D1823" s="3" t="s">
        <v>31</v>
      </c>
      <c r="E1823" s="11" t="s">
        <v>3318</v>
      </c>
      <c r="F1823" s="3" t="s">
        <v>56</v>
      </c>
      <c r="G1823" s="3" t="s">
        <v>131</v>
      </c>
      <c r="H1823" s="3" t="s">
        <v>133</v>
      </c>
      <c r="I1823" s="3" t="s">
        <v>45</v>
      </c>
      <c r="J1823" s="3" t="s">
        <v>34</v>
      </c>
      <c r="K1823" s="3" t="s">
        <v>187</v>
      </c>
      <c r="L1823" s="3" t="s">
        <v>2063</v>
      </c>
      <c r="M1823" s="4">
        <v>11400</v>
      </c>
      <c r="N1823" s="4">
        <v>11.4</v>
      </c>
      <c r="O1823" s="4">
        <v>99900</v>
      </c>
      <c r="P1823" t="s">
        <v>3245</v>
      </c>
      <c r="Q1823" t="s">
        <v>3244</v>
      </c>
      <c r="R1823" t="s">
        <v>3198</v>
      </c>
      <c r="S1823">
        <f t="shared" si="106"/>
        <v>8.7631578947368425</v>
      </c>
      <c r="T1823" t="s">
        <v>3292</v>
      </c>
      <c r="U1823" t="s">
        <v>3269</v>
      </c>
      <c r="V1823" t="s">
        <v>3216</v>
      </c>
    </row>
    <row r="1824" spans="1:22" ht="22" customHeight="1" x14ac:dyDescent="0.3">
      <c r="A1824" s="5">
        <v>42971</v>
      </c>
      <c r="B1824" s="16" t="str">
        <f t="shared" si="104"/>
        <v>August, 2017</v>
      </c>
      <c r="C1824" s="16" t="str">
        <f t="shared" si="105"/>
        <v>August, 2017´</v>
      </c>
      <c r="D1824" s="6" t="s">
        <v>31</v>
      </c>
      <c r="E1824" s="11" t="s">
        <v>3318</v>
      </c>
      <c r="F1824" s="6" t="s">
        <v>56</v>
      </c>
      <c r="G1824" s="6" t="s">
        <v>870</v>
      </c>
      <c r="H1824" s="6" t="s">
        <v>122</v>
      </c>
      <c r="I1824" s="6" t="s">
        <v>45</v>
      </c>
      <c r="J1824" s="6" t="s">
        <v>34</v>
      </c>
      <c r="K1824" s="6" t="s">
        <v>872</v>
      </c>
      <c r="L1824" s="6" t="s">
        <v>2064</v>
      </c>
      <c r="M1824" s="7">
        <v>20160</v>
      </c>
      <c r="N1824" s="7">
        <v>20.16</v>
      </c>
      <c r="O1824" s="7">
        <v>211000</v>
      </c>
      <c r="P1824" t="str">
        <f>IF(ISNUMBER(SEARCH("NICOSULFURONTECHNICAL",L1824)),"Nicosulfuron",IF(ISNUMBER(SEARCH("CITRASHINE",L1824)),"General Foods Aditives",IF(ISNUMBER(SEARCH("CHLORIMURON",L1824)),"Chlorimuron-ethyl",IF(ISNUMBER(SEARCH("LUFENURON",L1824)),"Lufenuron","FIX IT!"))))</f>
        <v>Lufenuron</v>
      </c>
      <c r="Q1824" t="s">
        <v>3215</v>
      </c>
      <c r="R1824" t="s">
        <v>3243</v>
      </c>
      <c r="S1824">
        <f t="shared" si="106"/>
        <v>10.466269841269842</v>
      </c>
      <c r="T1824" t="s">
        <v>3200</v>
      </c>
      <c r="U1824" t="s">
        <v>3234</v>
      </c>
      <c r="V1824" t="s">
        <v>3225</v>
      </c>
    </row>
    <row r="1825" spans="1:22" ht="22" customHeight="1" x14ac:dyDescent="0.3">
      <c r="A1825" s="5">
        <v>42971</v>
      </c>
      <c r="B1825" s="16" t="str">
        <f t="shared" si="104"/>
        <v>August, 2017</v>
      </c>
      <c r="C1825" s="16" t="str">
        <f t="shared" si="105"/>
        <v>August, 2017´</v>
      </c>
      <c r="D1825" s="6" t="s">
        <v>31</v>
      </c>
      <c r="E1825" s="11" t="s">
        <v>3318</v>
      </c>
      <c r="F1825" s="6" t="s">
        <v>56</v>
      </c>
      <c r="G1825" s="6" t="s">
        <v>131</v>
      </c>
      <c r="H1825" s="6" t="s">
        <v>133</v>
      </c>
      <c r="I1825" s="6" t="s">
        <v>45</v>
      </c>
      <c r="J1825" s="6" t="s">
        <v>34</v>
      </c>
      <c r="K1825" s="6" t="s">
        <v>145</v>
      </c>
      <c r="L1825" s="6" t="s">
        <v>2066</v>
      </c>
      <c r="M1825" s="7">
        <v>14420</v>
      </c>
      <c r="N1825" s="7">
        <v>14.42</v>
      </c>
      <c r="O1825" s="7">
        <v>161000</v>
      </c>
      <c r="P1825" t="str">
        <f>IF(ISNUMBER(SEARCH("BROWSER",L1825)),"Picloran",IF(ISNUMBER(SEARCH("NAVIGATOR",L1825)),"Picloran",IF(ISNUMBER(SEARCH("BIOZYME",L1825)),"Mineral Fertilizer",IF(ISNUMBER(SEARCH("K-FOL",L1825)),"Calcium Citrate",IF(ISNUMBER(SEARCH("FOLTRON",L1825)),"NPK Fertilizer",IF(ISNUMBER(SEARCH("CYHALOTHRI",L1825)),"Cyhalothrin",IF(ISNUMBER(SEARCH("ACEFATO",L1825)),"Acephate",IF(ISNUMBER(SEARCH("ACEPHATE",L1825)),"Acephate",IF(ISNUMBER(SEARCH("MICROTHIOL",L1825)),"Sulfur",IF(ISNUMBER(SEARCH("PROPICONAZOLE",L1825)),"Propiconazole",IF(ISNUMBER(SEARCH("METHOMYL",L1825)),"Methomyl",IF(ISNUMBER(SEARCH("IMIDACLOPRID",L1825)),"Imidacloprid",IF(ISNUMBER(SEARCH("ZONIC",L1825)),"Amicarbazone",IF(ISNUMBER(SEARCH("CRESCENDO",L1825)),"Triclopyr-Butyric",IF(ISNUMBER(SEARCH("IMAZETHAPYR",L1825)),"Imazethapyr",IF(ISNUMBER(SEARCH("TRICLOPYR",L1825)),"Triclopyr",IF(ISNUMBER(SEARCH("ISOPROPYLAMINE",L1825)),"Isopropylamine",IF(ISNUMBER(SEARCH("ABAMECTIM",L1825)),"Abamectin",IF(ISNUMBER(SEARCH("SPERTO",L1825)),"Bifenthrin","FIX IT!")))))))))))))))))))</f>
        <v>Cyhalothrin</v>
      </c>
      <c r="Q1825" t="s">
        <v>3248</v>
      </c>
      <c r="R1825" t="s">
        <v>3237</v>
      </c>
      <c r="S1825">
        <f t="shared" si="106"/>
        <v>11.16504854368932</v>
      </c>
      <c r="T1825" t="s">
        <v>3226</v>
      </c>
      <c r="U1825" t="s">
        <v>3261</v>
      </c>
      <c r="V1825" t="s">
        <v>3243</v>
      </c>
    </row>
    <row r="1826" spans="1:22" ht="22" customHeight="1" x14ac:dyDescent="0.3">
      <c r="A1826" s="2">
        <v>42971</v>
      </c>
      <c r="B1826" s="16" t="str">
        <f t="shared" si="104"/>
        <v>August, 2017</v>
      </c>
      <c r="C1826" s="16" t="str">
        <f t="shared" si="105"/>
        <v>August, 2017´</v>
      </c>
      <c r="D1826" s="3" t="s">
        <v>31</v>
      </c>
      <c r="E1826" s="11" t="s">
        <v>3318</v>
      </c>
      <c r="F1826" s="3" t="s">
        <v>56</v>
      </c>
      <c r="G1826" s="3" t="s">
        <v>131</v>
      </c>
      <c r="H1826" s="3" t="s">
        <v>133</v>
      </c>
      <c r="I1826" s="3" t="s">
        <v>45</v>
      </c>
      <c r="J1826" s="3" t="s">
        <v>34</v>
      </c>
      <c r="K1826" s="3" t="s">
        <v>145</v>
      </c>
      <c r="L1826" s="3" t="s">
        <v>2067</v>
      </c>
      <c r="M1826" s="4">
        <v>26100</v>
      </c>
      <c r="N1826" s="4">
        <v>26.1</v>
      </c>
      <c r="O1826" s="4">
        <v>292000</v>
      </c>
      <c r="P1826" t="s">
        <v>3200</v>
      </c>
      <c r="Q1826" t="s">
        <v>3234</v>
      </c>
      <c r="R1826" t="s">
        <v>3243</v>
      </c>
      <c r="S1826">
        <f t="shared" si="106"/>
        <v>11.187739463601533</v>
      </c>
      <c r="T1826" t="s">
        <v>3250</v>
      </c>
      <c r="U1826" t="s">
        <v>3248</v>
      </c>
      <c r="V1826" t="s">
        <v>3237</v>
      </c>
    </row>
    <row r="1827" spans="1:22" ht="22" customHeight="1" x14ac:dyDescent="0.3">
      <c r="A1827" s="5">
        <v>42971</v>
      </c>
      <c r="B1827" s="16" t="str">
        <f t="shared" si="104"/>
        <v>August, 2017</v>
      </c>
      <c r="C1827" s="16" t="str">
        <f t="shared" si="105"/>
        <v>August, 2017´</v>
      </c>
      <c r="D1827" s="6" t="s">
        <v>2068</v>
      </c>
      <c r="E1827" s="11" t="s">
        <v>3318</v>
      </c>
      <c r="F1827" s="6" t="s">
        <v>1873</v>
      </c>
      <c r="G1827" s="6" t="s">
        <v>108</v>
      </c>
      <c r="H1827" s="6" t="s">
        <v>133</v>
      </c>
      <c r="I1827" s="6" t="s">
        <v>45</v>
      </c>
      <c r="J1827" s="6" t="s">
        <v>34</v>
      </c>
      <c r="K1827" s="6" t="s">
        <v>187</v>
      </c>
      <c r="L1827" s="6" t="s">
        <v>2069</v>
      </c>
      <c r="M1827" s="7">
        <v>60540</v>
      </c>
      <c r="N1827" s="7">
        <v>60.54</v>
      </c>
      <c r="O1827" s="7">
        <v>531000</v>
      </c>
      <c r="P1827" t="str">
        <f>IF(ISNUMBER(SEARCH("BIORISK",L1827)),"Fertilizer",IF(ISNUMBER(SEARCH("DIFLUBENZURON",L1827)),"Diflubenzuron",IF(ISNUMBER(SEARCH("K-TIONIC",L1827)),"Fulvic Acids Fertilizers",IF(ISNUMBER(SEARCH("INICIATE",L1827)),"Fipronil",IF(ISNUMBER(SEARCH("FIPRONIL",L1827)),"Fipronil",IF(ISNUMBER(SEARCH("STAGE",L1827)),"Clomazone",IF(ISNUMBER(SEARCH("CLOMAZONE",L1827)),"Clomazone",IF(ISNUMBER(SEARCH("UNIMARK",L1827)),"Metribuzin",IF(ISNUMBER(SEARCH("RIBUZIN",L1827)),"Metribuzin",IF(ISNUMBER(SEARCH("UNITOP",L1827)),"Not Identified","FIX IT!"))))))))))</f>
        <v>Clomazone</v>
      </c>
      <c r="Q1827" t="s">
        <v>3246</v>
      </c>
      <c r="R1827" t="s">
        <v>3198</v>
      </c>
      <c r="S1827">
        <f t="shared" si="106"/>
        <v>8.7710604558969276</v>
      </c>
      <c r="T1827" t="s">
        <v>3226</v>
      </c>
      <c r="U1827" t="s">
        <v>3261</v>
      </c>
      <c r="V1827" t="s">
        <v>3243</v>
      </c>
    </row>
    <row r="1828" spans="1:22" ht="22" customHeight="1" x14ac:dyDescent="0.3">
      <c r="A1828" s="5">
        <v>42968</v>
      </c>
      <c r="B1828" s="16" t="str">
        <f t="shared" si="104"/>
        <v>August, 2017</v>
      </c>
      <c r="C1828" s="16" t="str">
        <f t="shared" si="105"/>
        <v>August, 2017´</v>
      </c>
      <c r="D1828" s="6" t="s">
        <v>31</v>
      </c>
      <c r="E1828" s="11" t="s">
        <v>3318</v>
      </c>
      <c r="F1828" s="6" t="s">
        <v>56</v>
      </c>
      <c r="G1828" s="6" t="s">
        <v>1676</v>
      </c>
      <c r="H1828" s="6" t="s">
        <v>91</v>
      </c>
      <c r="I1828" s="6" t="s">
        <v>45</v>
      </c>
      <c r="J1828" s="6" t="s">
        <v>34</v>
      </c>
      <c r="K1828" s="6" t="s">
        <v>95</v>
      </c>
      <c r="L1828" s="6" t="s">
        <v>2073</v>
      </c>
      <c r="M1828" s="7">
        <v>46000</v>
      </c>
      <c r="N1828" s="7">
        <v>46</v>
      </c>
      <c r="O1828" s="7">
        <v>185000</v>
      </c>
      <c r="P1828" t="str">
        <f>IF(ISNUMBER(SEARCH("TRICLON",L1827)),"Triclopyr",IF(ISNUMBER(SEARCH("ABAMECTIN",L1827)),"Abamectin",IF(ISNUMBER(SEARCH("PERITO",L1827)),"Acephate",IF(ISNUMBER(SEARCH("GLUFOSINAT",L1827)),"Gluphosinate",IF(ISNUMBER(SEARCH("FIPRONIL",L1827)),"Fipronil",IF(ISNUMBER(SEARCH("ZARTAN",L1827)),"Metsulfuron-methyl",IF(ISNUMBER(SEARCH("DIFLUBENZURON",L1827)),"Diflubenzuron",IF(ISNUMBER(SEARCH("INICIATE",L1827)),"Fipronil",IF(ISNUMBER(SEARCH("STAGE",L1827)),"Clomazone",IF(ISNUMBER(SEARCH("CLOMAZON",L1827)),"Clomazone",IF(ISNUMBER(SEARCH("UNIMARK",L1827)),"Metribuzim",IF(ISNUMBER(SEARCH("ANCOSAR",L1827)),"Sodium hydrogen Methylarsonate","FIX IT!"))))))))))))</f>
        <v>Clomazone</v>
      </c>
      <c r="Q1828" t="s">
        <v>3246</v>
      </c>
      <c r="R1828" t="s">
        <v>3198</v>
      </c>
      <c r="S1828">
        <f t="shared" si="106"/>
        <v>4.0217391304347823</v>
      </c>
      <c r="T1828" t="s">
        <v>3208</v>
      </c>
      <c r="U1828" t="s">
        <v>3215</v>
      </c>
      <c r="V1828" t="s">
        <v>3216</v>
      </c>
    </row>
    <row r="1829" spans="1:22" ht="22" customHeight="1" x14ac:dyDescent="0.3">
      <c r="A1829" s="2">
        <v>42968</v>
      </c>
      <c r="B1829" s="16" t="str">
        <f t="shared" si="104"/>
        <v>August, 2017</v>
      </c>
      <c r="C1829" s="16" t="str">
        <f t="shared" si="105"/>
        <v>August, 2017´</v>
      </c>
      <c r="D1829" s="3" t="s">
        <v>31</v>
      </c>
      <c r="E1829" s="11" t="s">
        <v>3318</v>
      </c>
      <c r="F1829" s="3" t="s">
        <v>56</v>
      </c>
      <c r="G1829" s="3" t="s">
        <v>1676</v>
      </c>
      <c r="H1829" s="3" t="s">
        <v>91</v>
      </c>
      <c r="I1829" s="3" t="s">
        <v>45</v>
      </c>
      <c r="J1829" s="3" t="s">
        <v>34</v>
      </c>
      <c r="K1829" s="3" t="s">
        <v>95</v>
      </c>
      <c r="L1829" s="3" t="s">
        <v>2074</v>
      </c>
      <c r="M1829" s="4">
        <v>46000</v>
      </c>
      <c r="N1829" s="4">
        <v>46</v>
      </c>
      <c r="O1829" s="4">
        <v>185000</v>
      </c>
      <c r="P1829" t="s">
        <v>3206</v>
      </c>
      <c r="Q1829" t="s">
        <v>3231</v>
      </c>
      <c r="R1829" t="s">
        <v>3242</v>
      </c>
      <c r="S1829">
        <f t="shared" si="106"/>
        <v>4.0217391304347823</v>
      </c>
      <c r="T1829" t="s">
        <v>3250</v>
      </c>
      <c r="U1829" t="s">
        <v>3248</v>
      </c>
      <c r="V1829" t="s">
        <v>3237</v>
      </c>
    </row>
    <row r="1830" spans="1:22" ht="22" customHeight="1" x14ac:dyDescent="0.3">
      <c r="A1830" s="5">
        <v>42968</v>
      </c>
      <c r="B1830" s="16" t="str">
        <f t="shared" si="104"/>
        <v>August, 2017</v>
      </c>
      <c r="C1830" s="16" t="str">
        <f t="shared" si="105"/>
        <v>August, 2017´</v>
      </c>
      <c r="D1830" s="6" t="s">
        <v>31</v>
      </c>
      <c r="E1830" s="11" t="s">
        <v>3318</v>
      </c>
      <c r="F1830" s="6" t="s">
        <v>56</v>
      </c>
      <c r="G1830" s="6" t="s">
        <v>1676</v>
      </c>
      <c r="H1830" s="6" t="s">
        <v>91</v>
      </c>
      <c r="I1830" s="6" t="s">
        <v>45</v>
      </c>
      <c r="J1830" s="6" t="s">
        <v>34</v>
      </c>
      <c r="K1830" s="6" t="s">
        <v>95</v>
      </c>
      <c r="L1830" s="6" t="s">
        <v>2075</v>
      </c>
      <c r="M1830" s="7">
        <v>23000</v>
      </c>
      <c r="N1830" s="7">
        <v>23</v>
      </c>
      <c r="O1830" s="7">
        <v>92400</v>
      </c>
      <c r="P1830" t="str">
        <f>IF(ISNUMBER(SEARCH("IMAZETAPYR",L1830)),"Imazetapyr",IF(ISNUMBER(SEARCH("VITAVAX",L1830)),"Carboxin",IF(ISNUMBER(SEARCH("CARBOXIN",L1830)),"Carboxin",IF(ISNUMBER(SEARCH("CONDAX",L1830)),"Imazetapyr",IF(ISNUMBER(SEARCH("CLETHODIM",L1830)),"Clethodim",IF(ISNUMBER(SEARCH("JACARE",L1830)),"2,4-D Acid",IF(ISNUMBER(SEARCH("LEOPARD",L1830)),"Picloram",IF(ISNUMBER(SEARCH("ZOXYSTROBIN",L1830)),"Azoxystrobin",IF(ISNUMBER(SEARCH("MANCOZEB",L1830)),"Mancozeb",IF(ISNUMBER(SEARCH("AZOXYS",L1830)),"Azoxystrobin",IF(ISNUMBER(SEARCH("FIPRON",L1830)),"Fipronil",IF(ISNUMBER(SEARCH("ACEF",L1830)),"Acephate",IF(ISNUMBER(SEARCH("ACETAMIPRID",L1830)),"Acetamiprid",IF(ISNUMBER(SEARCH("ALUMINIUM PHOSPHIDE",L1830)),"Aluminium Phosphide",IF(ISNUMBER(SEARCH("RANMAN",L1830)),"Cyazofamid",IF(ISNUMBER(SEARCH("BIFENTRINA",L1830)),"Bifenthrin","FIX IT!"))))))))))))))))</f>
        <v>Mancozeb</v>
      </c>
      <c r="Q1830" t="s">
        <v>3231</v>
      </c>
      <c r="R1830" t="s">
        <v>3242</v>
      </c>
      <c r="S1830">
        <f t="shared" si="106"/>
        <v>4.017391304347826</v>
      </c>
      <c r="T1830" t="s">
        <v>3245</v>
      </c>
      <c r="U1830" t="s">
        <v>3244</v>
      </c>
      <c r="V1830" t="s">
        <v>3198</v>
      </c>
    </row>
    <row r="1831" spans="1:22" ht="22" customHeight="1" x14ac:dyDescent="0.3">
      <c r="A1831" s="2">
        <v>42966</v>
      </c>
      <c r="B1831" s="16" t="str">
        <f t="shared" si="104"/>
        <v>August, 2017</v>
      </c>
      <c r="C1831" s="16" t="str">
        <f t="shared" si="105"/>
        <v>August, 2017´</v>
      </c>
      <c r="D1831" s="3" t="s">
        <v>31</v>
      </c>
      <c r="E1831" s="11" t="s">
        <v>3318</v>
      </c>
      <c r="F1831" s="3" t="s">
        <v>56</v>
      </c>
      <c r="G1831" s="3" t="s">
        <v>588</v>
      </c>
      <c r="H1831" s="3" t="s">
        <v>102</v>
      </c>
      <c r="I1831" s="3" t="s">
        <v>45</v>
      </c>
      <c r="J1831" s="3" t="s">
        <v>34</v>
      </c>
      <c r="K1831" s="3" t="s">
        <v>105</v>
      </c>
      <c r="L1831" s="3" t="s">
        <v>2076</v>
      </c>
      <c r="M1831" s="4">
        <v>92968</v>
      </c>
      <c r="N1831" s="4">
        <v>92.97</v>
      </c>
      <c r="O1831" s="4">
        <v>512000</v>
      </c>
      <c r="P1831" t="str">
        <f>IF(ISNUMBER(SEARCH("BROWSER",L1831)),"Picloran",IF(ISNUMBER(SEARCH("NAVIGATOR",L1831)),"Picloran",IF(ISNUMBER(SEARCH("BIOZYME",L1831)),"Mineral Fertilizer",IF(ISNUMBER(SEARCH("K-FOL",L1831)),"Calcium Citrate",IF(ISNUMBER(SEARCH("FOLTRON",L1831)),"NPK Fertilizer",IF(ISNUMBER(SEARCH("CYHALOTHRI",L1831)),"Cyhalothrin",IF(ISNUMBER(SEARCH("ACEFATO",L1831)),"Acephate",IF(ISNUMBER(SEARCH("ACEPHATE",L1831)),"Acephate",IF(ISNUMBER(SEARCH("MICROTHIOL",L1831)),"Sulfur",IF(ISNUMBER(SEARCH("PROPICONAZOLE",L1831)),"Propiconazole",IF(ISNUMBER(SEARCH("METHOMYL",L1831)),"Methomyl",IF(ISNUMBER(SEARCH("IMIDACLOPRID",L1831)),"Imidacloprid",IF(ISNUMBER(SEARCH("ZONIC",L1831)),"Amicarbazone",IF(ISNUMBER(SEARCH("CRESCENDO",L1831)),"Triclopyr-Butyric",IF(ISNUMBER(SEARCH("IMAZETHAPYR",L1831)),"Imazethapyr",IF(ISNUMBER(SEARCH("TRICLOPYR",L1831)),"Triclopyr",IF(ISNUMBER(SEARCH("ISOPROPYLAMINE",L1831)),"Isopropylamine",IF(ISNUMBER(SEARCH("ABAMECTIM",L1831)),"Abamectin",IF(ISNUMBER(SEARCH("SPERTO",L1831)),"Bifenthrin","FIX IT!")))))))))))))))))))</f>
        <v>Sulfur</v>
      </c>
      <c r="Q1831" t="s">
        <v>3279</v>
      </c>
      <c r="R1831" t="s">
        <v>3216</v>
      </c>
      <c r="S1831">
        <f t="shared" si="106"/>
        <v>5.5072713191635829</v>
      </c>
      <c r="T1831" t="s">
        <v>3200</v>
      </c>
      <c r="U1831" t="s">
        <v>3234</v>
      </c>
      <c r="V1831" t="s">
        <v>3225</v>
      </c>
    </row>
    <row r="1832" spans="1:22" ht="22" customHeight="1" x14ac:dyDescent="0.3">
      <c r="A1832" s="5">
        <v>42966</v>
      </c>
      <c r="B1832" s="16" t="str">
        <f t="shared" si="104"/>
        <v>August, 2017</v>
      </c>
      <c r="C1832" s="16" t="str">
        <f t="shared" si="105"/>
        <v>August, 2017´</v>
      </c>
      <c r="D1832" s="6" t="s">
        <v>31</v>
      </c>
      <c r="E1832" s="11" t="s">
        <v>3318</v>
      </c>
      <c r="F1832" s="6" t="s">
        <v>56</v>
      </c>
      <c r="G1832" s="6" t="s">
        <v>944</v>
      </c>
      <c r="H1832" s="6" t="s">
        <v>122</v>
      </c>
      <c r="I1832" s="6" t="s">
        <v>45</v>
      </c>
      <c r="J1832" s="6" t="s">
        <v>34</v>
      </c>
      <c r="K1832" s="6" t="s">
        <v>187</v>
      </c>
      <c r="L1832" s="6" t="s">
        <v>2077</v>
      </c>
      <c r="M1832" s="7">
        <v>14970</v>
      </c>
      <c r="N1832" s="7">
        <v>14.97</v>
      </c>
      <c r="O1832" s="7">
        <v>67600</v>
      </c>
      <c r="P1832" t="s">
        <v>3204</v>
      </c>
      <c r="Q1832" t="s">
        <v>3227</v>
      </c>
      <c r="R1832" t="s">
        <v>3198</v>
      </c>
      <c r="S1832">
        <f t="shared" si="106"/>
        <v>4.5156980627922509</v>
      </c>
      <c r="T1832" t="s">
        <v>3204</v>
      </c>
      <c r="U1832" t="s">
        <v>3227</v>
      </c>
      <c r="V1832" t="s">
        <v>3198</v>
      </c>
    </row>
    <row r="1833" spans="1:22" ht="22" customHeight="1" x14ac:dyDescent="0.3">
      <c r="A1833" s="2">
        <v>42966</v>
      </c>
      <c r="B1833" s="16" t="str">
        <f t="shared" si="104"/>
        <v>August, 2017</v>
      </c>
      <c r="C1833" s="16" t="str">
        <f t="shared" si="105"/>
        <v>August, 2017´</v>
      </c>
      <c r="D1833" s="3" t="s">
        <v>31</v>
      </c>
      <c r="E1833" s="11" t="s">
        <v>3318</v>
      </c>
      <c r="F1833" s="3" t="s">
        <v>56</v>
      </c>
      <c r="G1833" s="3" t="s">
        <v>588</v>
      </c>
      <c r="H1833" s="3" t="s">
        <v>102</v>
      </c>
      <c r="I1833" s="3" t="s">
        <v>45</v>
      </c>
      <c r="J1833" s="3" t="s">
        <v>34</v>
      </c>
      <c r="K1833" s="3" t="s">
        <v>105</v>
      </c>
      <c r="L1833" s="3" t="s">
        <v>2078</v>
      </c>
      <c r="M1833" s="4">
        <v>325388</v>
      </c>
      <c r="N1833" s="4">
        <v>325.39</v>
      </c>
      <c r="O1833" s="4">
        <v>1791000</v>
      </c>
      <c r="P1833" t="str">
        <f>IF(ISNUMBER(SEARCH("BROWSER",L1833)),"Picloran",IF(ISNUMBER(SEARCH("NAVIGATOR",L1833)),"Picloran",IF(ISNUMBER(SEARCH("BIOZYME",L1833)),"Mineral Fertilizer",IF(ISNUMBER(SEARCH("K-FOL",L1833)),"Calcium Citrate",IF(ISNUMBER(SEARCH("FOLTRON",L1833)),"NPK Fertilizer",IF(ISNUMBER(SEARCH("CYHALOTHRI",L1833)),"Cyhalothrin",IF(ISNUMBER(SEARCH("ACEFATO",L1833)),"Acephate",IF(ISNUMBER(SEARCH("ACEPHATE",L1833)),"Acephate",IF(ISNUMBER(SEARCH("MICROTHIOL",L1833)),"Sulfur",IF(ISNUMBER(SEARCH("PROPICONAZOLE",L1833)),"Propiconazole",IF(ISNUMBER(SEARCH("METHOMYL",L1833)),"Methomyl",IF(ISNUMBER(SEARCH("IMIDACLOPRID",L1833)),"Imidacloprid",IF(ISNUMBER(SEARCH("ZONIC",L1833)),"Amicarbazone",IF(ISNUMBER(SEARCH("CRESCENDO",L1833)),"Triclopyr-Butyric",IF(ISNUMBER(SEARCH("IMAZETHAPYR",L1833)),"Imazethapyr",IF(ISNUMBER(SEARCH("TRICLOPYR",L1833)),"Triclopyr",IF(ISNUMBER(SEARCH("ISOPROPYLAMINE",L1833)),"Isopropylamine",IF(ISNUMBER(SEARCH("ABAMECTIM",L1833)),"Abamectin",IF(ISNUMBER(SEARCH("SPERTO",L1833)),"Bifenthrin","FIX IT!")))))))))))))))))))</f>
        <v>Sulfur</v>
      </c>
      <c r="Q1833" t="s">
        <v>3279</v>
      </c>
      <c r="R1833" t="s">
        <v>3216</v>
      </c>
      <c r="S1833">
        <f t="shared" si="106"/>
        <v>5.5041980650792288</v>
      </c>
      <c r="T1833" t="s">
        <v>3202</v>
      </c>
      <c r="U1833" t="s">
        <v>3215</v>
      </c>
      <c r="V1833" t="s">
        <v>3216</v>
      </c>
    </row>
    <row r="1834" spans="1:22" ht="22" customHeight="1" x14ac:dyDescent="0.3">
      <c r="A1834" s="5">
        <v>42964</v>
      </c>
      <c r="B1834" s="16" t="str">
        <f t="shared" si="104"/>
        <v>August, 2017</v>
      </c>
      <c r="C1834" s="16" t="str">
        <f t="shared" si="105"/>
        <v>August, 2017´</v>
      </c>
      <c r="D1834" s="6" t="s">
        <v>31</v>
      </c>
      <c r="E1834" s="11" t="s">
        <v>3318</v>
      </c>
      <c r="F1834" s="6" t="s">
        <v>56</v>
      </c>
      <c r="G1834" s="6" t="s">
        <v>230</v>
      </c>
      <c r="H1834" s="6" t="s">
        <v>113</v>
      </c>
      <c r="I1834" s="6" t="s">
        <v>45</v>
      </c>
      <c r="J1834" s="6" t="s">
        <v>34</v>
      </c>
      <c r="K1834" s="6" t="s">
        <v>2079</v>
      </c>
      <c r="L1834" s="6" t="s">
        <v>2080</v>
      </c>
      <c r="M1834" s="7">
        <v>51000</v>
      </c>
      <c r="N1834" s="7">
        <v>51</v>
      </c>
      <c r="O1834" s="7">
        <v>65400</v>
      </c>
      <c r="P1834" t="s">
        <v>3273</v>
      </c>
      <c r="Q1834" t="s">
        <v>3274</v>
      </c>
      <c r="R1834" t="s">
        <v>3275</v>
      </c>
      <c r="S1834">
        <f t="shared" si="106"/>
        <v>1.2823529411764707</v>
      </c>
      <c r="T1834" t="s">
        <v>3204</v>
      </c>
      <c r="U1834" t="s">
        <v>3227</v>
      </c>
      <c r="V1834" t="s">
        <v>3198</v>
      </c>
    </row>
    <row r="1835" spans="1:22" ht="22" customHeight="1" x14ac:dyDescent="0.3">
      <c r="A1835" s="2">
        <v>42964</v>
      </c>
      <c r="B1835" s="16" t="str">
        <f t="shared" si="104"/>
        <v>August, 2017</v>
      </c>
      <c r="C1835" s="16" t="str">
        <f t="shared" si="105"/>
        <v>August, 2017´</v>
      </c>
      <c r="D1835" s="3" t="s">
        <v>107</v>
      </c>
      <c r="E1835" s="11" t="s">
        <v>3318</v>
      </c>
      <c r="F1835" s="3" t="s">
        <v>56</v>
      </c>
      <c r="G1835" s="3" t="s">
        <v>108</v>
      </c>
      <c r="H1835" s="3" t="s">
        <v>133</v>
      </c>
      <c r="I1835" s="3" t="s">
        <v>45</v>
      </c>
      <c r="J1835" s="3" t="s">
        <v>34</v>
      </c>
      <c r="K1835" s="3" t="s">
        <v>345</v>
      </c>
      <c r="L1835" s="3" t="s">
        <v>2081</v>
      </c>
      <c r="M1835" s="4">
        <v>25140</v>
      </c>
      <c r="N1835" s="4">
        <v>25.14</v>
      </c>
      <c r="O1835" s="4">
        <v>281000</v>
      </c>
      <c r="P1835" t="s">
        <v>3207</v>
      </c>
      <c r="Q1835" t="s">
        <v>3235</v>
      </c>
      <c r="R1835" t="s">
        <v>3216</v>
      </c>
      <c r="S1835">
        <f t="shared" si="106"/>
        <v>11.177406523468576</v>
      </c>
      <c r="T1835" t="s">
        <v>3208</v>
      </c>
      <c r="U1835" t="s">
        <v>3215</v>
      </c>
      <c r="V1835" t="s">
        <v>3216</v>
      </c>
    </row>
    <row r="1836" spans="1:22" ht="22" customHeight="1" x14ac:dyDescent="0.3">
      <c r="A1836" s="5">
        <v>42964</v>
      </c>
      <c r="B1836" s="16" t="str">
        <f t="shared" si="104"/>
        <v>August, 2017</v>
      </c>
      <c r="C1836" s="16" t="str">
        <f t="shared" si="105"/>
        <v>August, 2017´</v>
      </c>
      <c r="D1836" s="6" t="s">
        <v>31</v>
      </c>
      <c r="E1836" s="11" t="s">
        <v>3318</v>
      </c>
      <c r="F1836" s="6" t="s">
        <v>56</v>
      </c>
      <c r="G1836" s="6" t="s">
        <v>1382</v>
      </c>
      <c r="H1836" s="6" t="s">
        <v>122</v>
      </c>
      <c r="I1836" s="6" t="s">
        <v>45</v>
      </c>
      <c r="J1836" s="6" t="s">
        <v>34</v>
      </c>
      <c r="K1836" s="6" t="s">
        <v>145</v>
      </c>
      <c r="L1836" s="6" t="s">
        <v>2082</v>
      </c>
      <c r="M1836" s="7">
        <v>16416</v>
      </c>
      <c r="N1836" s="7">
        <v>16.420000000000002</v>
      </c>
      <c r="O1836" s="7">
        <v>269000</v>
      </c>
      <c r="P1836" t="str">
        <f>IF(ISNUMBER(SEARCH("NICROSULFURON",L1836)),"Nicosulfuron",IF(ISNUMBER(SEARCH("BUTYROLACTONE",L1836)),"Butyrolactone",IF(ISNUMBER(SEARCH("MEQUIPAT",L1836)),"Mequipat Chloride",IF(ISNUMBER(SEARCH("ENTRINA",L1836)),"Bifenthrin",IF(ISNUMBER(SEARCH("ACETAMI",L1836)),"Acetamiprid",IF(ISNUMBER(SEARCH("THIODICARB",L1836)),"Thiodicarb",IF(ISNUMBER(SEARCH("2 4 D",L1836)),"2,4-D Acid",IF(ISNUMBER(SEARCH("CIPERMETRINA",L1836)),"Cypermethrin",IF(ISNUMBER(SEARCH("SULFENTRAZONE",L1836)),"Sulfenthrazone",IF(ISNUMBER(SEARCH("AKITO",L1836)),"Cypermethrin",IF(ISNUMBER(SEARCH("EMINENT",L1836)),"Tetraconazole","FIX IT!")))))))))))</f>
        <v>Thiodicarb</v>
      </c>
      <c r="Q1836" t="s">
        <v>3287</v>
      </c>
      <c r="R1836" t="s">
        <v>3243</v>
      </c>
      <c r="S1836">
        <f t="shared" si="106"/>
        <v>16.3864522417154</v>
      </c>
      <c r="T1836" t="s">
        <v>3199</v>
      </c>
      <c r="U1836" t="s">
        <v>3268</v>
      </c>
      <c r="V1836" t="s">
        <v>3243</v>
      </c>
    </row>
    <row r="1837" spans="1:22" ht="22" customHeight="1" x14ac:dyDescent="0.3">
      <c r="A1837" s="2">
        <v>42964</v>
      </c>
      <c r="B1837" s="16" t="str">
        <f t="shared" si="104"/>
        <v>August, 2017</v>
      </c>
      <c r="C1837" s="16" t="str">
        <f t="shared" si="105"/>
        <v>August, 2017´</v>
      </c>
      <c r="D1837" s="3" t="s">
        <v>31</v>
      </c>
      <c r="E1837" s="11" t="s">
        <v>3318</v>
      </c>
      <c r="F1837" s="3" t="s">
        <v>1873</v>
      </c>
      <c r="G1837" s="3" t="s">
        <v>131</v>
      </c>
      <c r="H1837" s="3" t="s">
        <v>133</v>
      </c>
      <c r="I1837" s="3" t="s">
        <v>45</v>
      </c>
      <c r="J1837" s="3" t="s">
        <v>34</v>
      </c>
      <c r="K1837" s="3" t="s">
        <v>187</v>
      </c>
      <c r="L1837" s="3" t="s">
        <v>2083</v>
      </c>
      <c r="M1837" s="4">
        <v>22800</v>
      </c>
      <c r="N1837" s="4">
        <v>22.8</v>
      </c>
      <c r="O1837" s="4">
        <v>200000</v>
      </c>
      <c r="P1837" t="s">
        <v>3245</v>
      </c>
      <c r="Q1837" t="s">
        <v>3244</v>
      </c>
      <c r="R1837" t="s">
        <v>3198</v>
      </c>
      <c r="S1837">
        <f t="shared" si="106"/>
        <v>8.7719298245614041</v>
      </c>
      <c r="T1837" t="s">
        <v>3204</v>
      </c>
      <c r="U1837" t="s">
        <v>3227</v>
      </c>
      <c r="V1837" t="s">
        <v>3198</v>
      </c>
    </row>
    <row r="1838" spans="1:22" ht="22" customHeight="1" x14ac:dyDescent="0.3">
      <c r="A1838" s="5">
        <v>42964</v>
      </c>
      <c r="B1838" s="16" t="str">
        <f t="shared" si="104"/>
        <v>August, 2017</v>
      </c>
      <c r="C1838" s="16" t="str">
        <f t="shared" si="105"/>
        <v>August, 2017´</v>
      </c>
      <c r="D1838" s="6" t="s">
        <v>31</v>
      </c>
      <c r="E1838" s="11" t="s">
        <v>3318</v>
      </c>
      <c r="F1838" s="6" t="s">
        <v>1873</v>
      </c>
      <c r="G1838" s="6" t="s">
        <v>131</v>
      </c>
      <c r="H1838" s="6" t="s">
        <v>133</v>
      </c>
      <c r="I1838" s="6" t="s">
        <v>45</v>
      </c>
      <c r="J1838" s="6" t="s">
        <v>34</v>
      </c>
      <c r="K1838" s="6" t="s">
        <v>145</v>
      </c>
      <c r="L1838" s="6" t="s">
        <v>2084</v>
      </c>
      <c r="M1838" s="7">
        <v>32400</v>
      </c>
      <c r="N1838" s="7">
        <v>32.4</v>
      </c>
      <c r="O1838" s="7">
        <v>363000</v>
      </c>
      <c r="P1838" t="str">
        <f>IF(ISNUMBER(SEARCH("BIORISK",L1838)),"Fertilizer",IF(ISNUMBER(SEARCH("DIFLUBENZURON",L1838)),"Diflubenzuron",IF(ISNUMBER(SEARCH("K-TIONIC",L1838)),"Fulvic Acids Fertilizers",IF(ISNUMBER(SEARCH("INICIATE",L1838)),"Fipronil",IF(ISNUMBER(SEARCH("FIPRONIL",L1838)),"Fipronil",IF(ISNUMBER(SEARCH("STAGE",L1838)),"Clomazone",IF(ISNUMBER(SEARCH("CLOMAZONE",L1838)),"Clomazone",IF(ISNUMBER(SEARCH("UNIMARK",L1838)),"Metribuzin",IF(ISNUMBER(SEARCH("RIBUZIN",L1838)),"Metribuzin",IF(ISNUMBER(SEARCH("UNITOP",L1838)),"Not Identified","FIX IT!"))))))))))</f>
        <v>Fipronil</v>
      </c>
      <c r="Q1838" t="s">
        <v>3261</v>
      </c>
      <c r="R1838" t="s">
        <v>3243</v>
      </c>
      <c r="S1838">
        <f t="shared" si="106"/>
        <v>11.203703703703704</v>
      </c>
      <c r="T1838" t="s">
        <v>3203</v>
      </c>
      <c r="U1838" t="s">
        <v>3246</v>
      </c>
      <c r="V1838" t="s">
        <v>3198</v>
      </c>
    </row>
    <row r="1839" spans="1:22" ht="22" customHeight="1" x14ac:dyDescent="0.3">
      <c r="A1839" s="2">
        <v>42964</v>
      </c>
      <c r="B1839" s="16" t="str">
        <f t="shared" si="104"/>
        <v>August, 2017</v>
      </c>
      <c r="C1839" s="16" t="str">
        <f t="shared" si="105"/>
        <v>August, 2017´</v>
      </c>
      <c r="D1839" s="3" t="s">
        <v>31</v>
      </c>
      <c r="E1839" s="11" t="s">
        <v>3318</v>
      </c>
      <c r="F1839" s="3" t="s">
        <v>56</v>
      </c>
      <c r="G1839" s="3" t="s">
        <v>131</v>
      </c>
      <c r="H1839" s="3" t="s">
        <v>133</v>
      </c>
      <c r="I1839" s="3" t="s">
        <v>45</v>
      </c>
      <c r="J1839" s="3" t="s">
        <v>34</v>
      </c>
      <c r="K1839" s="3" t="s">
        <v>145</v>
      </c>
      <c r="L1839" s="3" t="s">
        <v>2085</v>
      </c>
      <c r="M1839" s="4">
        <v>14420</v>
      </c>
      <c r="N1839" s="4">
        <v>14.42</v>
      </c>
      <c r="O1839" s="4">
        <v>161000</v>
      </c>
      <c r="P1839" t="str">
        <f>IF(ISNUMBER(SEARCH("THIRAM",L1839)),"Thiram",IF(ISNUMBER(SEARCH("TEBUCONAZOLE",L1839)),"Tebuconazole",IF(ISNUMBER(SEARCH("DIMETHYLAMINE",L1839)),"Dimethylamine",IF(ISNUMBER(SEARCH("TRINCA",L1839)),"Cyhalothrin",IF(ISNUMBER(SEARCH("CYHALOT",L1839)),"Cyhalothrin",IF(ISNUMBER(SEARCH("PICLORAM",L1839)),"Picloran",IF(ISNUMBER(SEARCH("PROPARGITE",L1839)),"Propargite",IF(ISNUMBER(SEARCH("OMEGA",L1839)),"Fertilizer",IF(ISNUMBER(SEARCH("ARTYS",L1839)),"Dimethylamine",IF(ISNUMBER(SEARCH("ORTHOCIDE",L1839)),"Captan","FIX IT!"))))))))))</f>
        <v>Cyhalothrin</v>
      </c>
      <c r="Q1839" t="s">
        <v>3248</v>
      </c>
      <c r="R1839" t="s">
        <v>3237</v>
      </c>
      <c r="S1839">
        <f t="shared" si="106"/>
        <v>11.16504854368932</v>
      </c>
      <c r="T1839" t="s">
        <v>3204</v>
      </c>
      <c r="U1839" t="s">
        <v>3227</v>
      </c>
      <c r="V1839" t="s">
        <v>3198</v>
      </c>
    </row>
    <row r="1840" spans="1:22" ht="22" customHeight="1" x14ac:dyDescent="0.3">
      <c r="A1840" s="5">
        <v>42964</v>
      </c>
      <c r="B1840" s="16" t="str">
        <f t="shared" si="104"/>
        <v>August, 2017</v>
      </c>
      <c r="C1840" s="16" t="str">
        <f t="shared" si="105"/>
        <v>August, 2017´</v>
      </c>
      <c r="D1840" s="6" t="s">
        <v>31</v>
      </c>
      <c r="E1840" s="11" t="s">
        <v>3318</v>
      </c>
      <c r="F1840" s="6" t="s">
        <v>56</v>
      </c>
      <c r="G1840" s="6" t="s">
        <v>579</v>
      </c>
      <c r="H1840" s="6" t="s">
        <v>968</v>
      </c>
      <c r="I1840" s="6" t="s">
        <v>45</v>
      </c>
      <c r="J1840" s="6" t="s">
        <v>34</v>
      </c>
      <c r="K1840" s="6" t="s">
        <v>145</v>
      </c>
      <c r="L1840" s="6" t="s">
        <v>2086</v>
      </c>
      <c r="M1840" s="7">
        <v>32140</v>
      </c>
      <c r="N1840" s="7">
        <v>32.14</v>
      </c>
      <c r="O1840" s="7">
        <v>360000</v>
      </c>
      <c r="P1840" t="s">
        <v>3200</v>
      </c>
      <c r="Q1840" t="str">
        <f>VLOOKUP(P1840,T:V,2,FALSE)</f>
        <v>Battus</v>
      </c>
      <c r="R1840" t="s">
        <v>3243</v>
      </c>
      <c r="S1840">
        <f t="shared" si="106"/>
        <v>11.200995644057249</v>
      </c>
      <c r="T1840" t="s">
        <v>3203</v>
      </c>
      <c r="U1840" t="s">
        <v>3246</v>
      </c>
      <c r="V1840" t="s">
        <v>3198</v>
      </c>
    </row>
    <row r="1841" spans="1:22" ht="22" customHeight="1" x14ac:dyDescent="0.3">
      <c r="A1841" s="2">
        <v>42964</v>
      </c>
      <c r="B1841" s="16" t="str">
        <f t="shared" si="104"/>
        <v>August, 2017</v>
      </c>
      <c r="C1841" s="16" t="str">
        <f t="shared" si="105"/>
        <v>August, 2017´</v>
      </c>
      <c r="D1841" s="3" t="s">
        <v>31</v>
      </c>
      <c r="E1841" s="11" t="s">
        <v>3318</v>
      </c>
      <c r="F1841" s="3" t="s">
        <v>1873</v>
      </c>
      <c r="G1841" s="3" t="s">
        <v>131</v>
      </c>
      <c r="H1841" s="3" t="s">
        <v>133</v>
      </c>
      <c r="I1841" s="3" t="s">
        <v>45</v>
      </c>
      <c r="J1841" s="3" t="s">
        <v>34</v>
      </c>
      <c r="K1841" s="3" t="s">
        <v>145</v>
      </c>
      <c r="L1841" s="3" t="s">
        <v>2087</v>
      </c>
      <c r="M1841" s="4">
        <v>17400</v>
      </c>
      <c r="N1841" s="4">
        <v>17.399999999999999</v>
      </c>
      <c r="O1841" s="4">
        <v>195000</v>
      </c>
      <c r="P1841" t="str">
        <f>IF(ISNUMBER(SEARCH("IMAZETAPYR",L1841)),"Imazetapyr",IF(ISNUMBER(SEARCH("VITAVAX",L1841)),"Carboxin",IF(ISNUMBER(SEARCH("CARBOXIN",L1841)),"Carboxin",IF(ISNUMBER(SEARCH("CONDAX",L1841)),"Imazetapyr",IF(ISNUMBER(SEARCH("CLETHODIM",L1841)),"Clethodim",IF(ISNUMBER(SEARCH("JACARE",L1841)),"2,4-D Acid",IF(ISNUMBER(SEARCH("LEOPARD",L1841)),"Picloram",IF(ISNUMBER(SEARCH("ZOXYSTROBIN",L1841)),"Azoxystrobin",IF(ISNUMBER(SEARCH("MANCOZEB",L1841)),"Mancozeb",IF(ISNUMBER(SEARCH("AZOXYS",L1841)),"Azoxystrobin",IF(ISNUMBER(SEARCH("FIPRON",L1841)),"Fipronil",IF(ISNUMBER(SEARCH("ACEF",L1841)),"Acephate",IF(ISNUMBER(SEARCH("ACETAMIPRID",L1841)),"Acetamiprid",IF(ISNUMBER(SEARCH("ALUMINIUM PHOSPHIDE",L1841)),"Aluminium Phosphide",IF(ISNUMBER(SEARCH("RANMAN",L1841)),"Cyazofamid",IF(ISNUMBER(SEARCH("BIFENTRINA",L1841)),"Bifenthrin","FIX IT!"))))))))))))))))</f>
        <v>Acetamiprid</v>
      </c>
      <c r="Q1841" t="s">
        <v>3234</v>
      </c>
      <c r="R1841" t="s">
        <v>3243</v>
      </c>
      <c r="S1841">
        <f t="shared" si="106"/>
        <v>11.206896551724139</v>
      </c>
      <c r="T1841" t="s">
        <v>3200</v>
      </c>
      <c r="U1841" t="s">
        <v>3234</v>
      </c>
      <c r="V1841" t="s">
        <v>3225</v>
      </c>
    </row>
    <row r="1842" spans="1:22" ht="22" customHeight="1" x14ac:dyDescent="0.3">
      <c r="A1842" s="5">
        <v>42963</v>
      </c>
      <c r="B1842" s="16" t="str">
        <f t="shared" si="104"/>
        <v>August, 2017</v>
      </c>
      <c r="C1842" s="16" t="str">
        <f t="shared" si="105"/>
        <v>August, 2017´</v>
      </c>
      <c r="D1842" s="6" t="s">
        <v>31</v>
      </c>
      <c r="E1842" s="11" t="s">
        <v>3318</v>
      </c>
      <c r="F1842" s="6" t="s">
        <v>1873</v>
      </c>
      <c r="G1842" s="6" t="s">
        <v>244</v>
      </c>
      <c r="H1842" s="6" t="s">
        <v>474</v>
      </c>
      <c r="I1842" s="6" t="s">
        <v>45</v>
      </c>
      <c r="J1842" s="6" t="s">
        <v>34</v>
      </c>
      <c r="K1842" s="6" t="s">
        <v>187</v>
      </c>
      <c r="L1842" s="6" t="s">
        <v>2088</v>
      </c>
      <c r="M1842" s="7">
        <v>48800</v>
      </c>
      <c r="N1842" s="7">
        <v>48.8</v>
      </c>
      <c r="O1842" s="7">
        <v>532000</v>
      </c>
      <c r="P1842" t="str">
        <f>IF(ISNUMBER(SEARCH("GLIFOSATO",L1842)),"Glyphosate",IF(ISNUMBER(SEARCH("TRICLON",L1842)),"Triclopyr",IF(ISNUMBER(SEARCH("ABAMECTIN",L1842)),"Abamectin",IF(ISNUMBER(SEARCH("ANCOSAR",L1842)),"Sodium Hydrogen Methylarsonate",IF(ISNUMBER(SEARCH("PERITO",L1842)),"Acephate","FIX IT!")))))</f>
        <v>Sodium Hydrogen Methylarsonate</v>
      </c>
      <c r="Q1842" t="s">
        <v>3281</v>
      </c>
      <c r="R1842" t="s">
        <v>3198</v>
      </c>
      <c r="S1842">
        <f t="shared" si="106"/>
        <v>10.901639344262295</v>
      </c>
      <c r="T1842" t="s">
        <v>3250</v>
      </c>
      <c r="U1842" t="s">
        <v>3248</v>
      </c>
      <c r="V1842" t="s">
        <v>3237</v>
      </c>
    </row>
    <row r="1843" spans="1:22" ht="22" customHeight="1" x14ac:dyDescent="0.3">
      <c r="A1843" s="2">
        <v>42963</v>
      </c>
      <c r="B1843" s="16" t="str">
        <f t="shared" si="104"/>
        <v>August, 2017</v>
      </c>
      <c r="C1843" s="16" t="str">
        <f t="shared" si="105"/>
        <v>August, 2017´</v>
      </c>
      <c r="D1843" s="3" t="s">
        <v>31</v>
      </c>
      <c r="E1843" s="11" t="s">
        <v>3318</v>
      </c>
      <c r="F1843" s="3" t="s">
        <v>1873</v>
      </c>
      <c r="G1843" s="3" t="s">
        <v>244</v>
      </c>
      <c r="H1843" s="3" t="s">
        <v>474</v>
      </c>
      <c r="I1843" s="3" t="s">
        <v>45</v>
      </c>
      <c r="J1843" s="3" t="s">
        <v>34</v>
      </c>
      <c r="K1843" s="3" t="s">
        <v>187</v>
      </c>
      <c r="L1843" s="3" t="s">
        <v>2089</v>
      </c>
      <c r="M1843" s="4">
        <v>97600</v>
      </c>
      <c r="N1843" s="4">
        <v>97.6</v>
      </c>
      <c r="O1843" s="4">
        <v>1063000</v>
      </c>
      <c r="P1843" t="str">
        <f>IF(ISNUMBER(SEARCH("GLIFOSATO",L1843)),"Glyphosate",IF(ISNUMBER(SEARCH("TRICLON",L1843)),"Triclopyr",IF(ISNUMBER(SEARCH("ABAMECTIN",L1843)),"Abamectin",IF(ISNUMBER(SEARCH("ANCOSAR",L1843)),"Sodium Hydrogen Methylarsonate",IF(ISNUMBER(SEARCH("PERITO",L1843)),"Acephate","FIX IT!")))))</f>
        <v>Sodium Hydrogen Methylarsonate</v>
      </c>
      <c r="Q1843" t="s">
        <v>3281</v>
      </c>
      <c r="R1843" t="s">
        <v>3198</v>
      </c>
      <c r="S1843">
        <f t="shared" si="106"/>
        <v>10.891393442622951</v>
      </c>
      <c r="T1843" t="s">
        <v>3245</v>
      </c>
      <c r="U1843" t="s">
        <v>3244</v>
      </c>
      <c r="V1843" t="s">
        <v>3198</v>
      </c>
    </row>
    <row r="1844" spans="1:22" ht="22" customHeight="1" x14ac:dyDescent="0.3">
      <c r="A1844" s="5">
        <v>42961</v>
      </c>
      <c r="B1844" s="16" t="str">
        <f t="shared" si="104"/>
        <v>August, 2017</v>
      </c>
      <c r="C1844" s="16" t="str">
        <f t="shared" si="105"/>
        <v>August, 2017´</v>
      </c>
      <c r="D1844" s="6" t="s">
        <v>31</v>
      </c>
      <c r="E1844" s="11" t="s">
        <v>3318</v>
      </c>
      <c r="F1844" s="6" t="s">
        <v>56</v>
      </c>
      <c r="G1844" s="6" t="s">
        <v>1734</v>
      </c>
      <c r="H1844" s="6" t="s">
        <v>122</v>
      </c>
      <c r="I1844" s="6" t="s">
        <v>45</v>
      </c>
      <c r="J1844" s="6" t="s">
        <v>34</v>
      </c>
      <c r="K1844" s="6" t="s">
        <v>187</v>
      </c>
      <c r="L1844" s="6" t="s">
        <v>1531</v>
      </c>
      <c r="M1844" s="7">
        <v>14040</v>
      </c>
      <c r="N1844" s="7">
        <v>14.04</v>
      </c>
      <c r="O1844" s="7">
        <v>63400</v>
      </c>
      <c r="P1844" t="s">
        <v>3211</v>
      </c>
      <c r="Q1844" t="str">
        <f>VLOOKUP(P1844,T:V,2,FALSE)</f>
        <v>Zartan</v>
      </c>
      <c r="R1844" t="str">
        <f>VLOOKUP(Q1844,U:W,2,FALSE)</f>
        <v>Herbicide</v>
      </c>
      <c r="S1844">
        <f t="shared" si="106"/>
        <v>4.5156695156695159</v>
      </c>
      <c r="T1844" t="s">
        <v>3200</v>
      </c>
      <c r="U1844" t="s">
        <v>3234</v>
      </c>
      <c r="V1844" t="s">
        <v>3225</v>
      </c>
    </row>
    <row r="1845" spans="1:22" ht="22" customHeight="1" x14ac:dyDescent="0.3">
      <c r="A1845" s="2">
        <v>42961</v>
      </c>
      <c r="B1845" s="16" t="str">
        <f t="shared" si="104"/>
        <v>August, 2017</v>
      </c>
      <c r="C1845" s="16" t="str">
        <f t="shared" si="105"/>
        <v>August, 2017´</v>
      </c>
      <c r="D1845" s="3" t="s">
        <v>31</v>
      </c>
      <c r="E1845" s="11" t="s">
        <v>3318</v>
      </c>
      <c r="F1845" s="3" t="s">
        <v>56</v>
      </c>
      <c r="G1845" s="3" t="s">
        <v>1382</v>
      </c>
      <c r="H1845" s="3" t="s">
        <v>122</v>
      </c>
      <c r="I1845" s="3" t="s">
        <v>45</v>
      </c>
      <c r="J1845" s="3" t="s">
        <v>34</v>
      </c>
      <c r="K1845" s="3" t="s">
        <v>187</v>
      </c>
      <c r="L1845" s="3" t="s">
        <v>2090</v>
      </c>
      <c r="M1845" s="4">
        <v>15120</v>
      </c>
      <c r="N1845" s="4">
        <v>15.12</v>
      </c>
      <c r="O1845" s="4">
        <v>68300</v>
      </c>
      <c r="P1845" t="str">
        <f>IF(ISNUMBER(SEARCH("TRICLON",L1843)),"Triclopyr",IF(ISNUMBER(SEARCH("ABAMECTIN",L1843)),"Abamectin",IF(ISNUMBER(SEARCH("PERITO",L1843)),"Acephate",IF(ISNUMBER(SEARCH("GLUFOSINAT",L1843)),"Gluphosinate",IF(ISNUMBER(SEARCH("FIPRONIL",L1843)),"Fipronil",IF(ISNUMBER(SEARCH("ZARTAN",L1843)),"Metsulfuron-methyl",IF(ISNUMBER(SEARCH("DIFLUBENZURON",L1843)),"Diflubenzuron",IF(ISNUMBER(SEARCH("INICIATE",L1843)),"Fipronil",IF(ISNUMBER(SEARCH("STAGE",L1843)),"Clomazone",IF(ISNUMBER(SEARCH("CLOMAZON",L1843)),"Clomazone",IF(ISNUMBER(SEARCH("UNIMARK",L1843)),"Metribuzim",IF(ISNUMBER(SEARCH("ANCOSAR",L1843)),"Sodium hydrogen Methylarsonate","FIX IT!"))))))))))))</f>
        <v>Sodium hydrogen Methylarsonate</v>
      </c>
      <c r="Q1845" t="s">
        <v>3281</v>
      </c>
      <c r="R1845" t="s">
        <v>3198</v>
      </c>
      <c r="S1845">
        <f t="shared" si="106"/>
        <v>4.5171957671957674</v>
      </c>
      <c r="T1845" t="s">
        <v>3204</v>
      </c>
      <c r="U1845" t="s">
        <v>3227</v>
      </c>
      <c r="V1845" t="s">
        <v>3198</v>
      </c>
    </row>
    <row r="1846" spans="1:22" ht="22" customHeight="1" x14ac:dyDescent="0.3">
      <c r="A1846" s="5">
        <v>42961</v>
      </c>
      <c r="B1846" s="16" t="str">
        <f t="shared" si="104"/>
        <v>August, 2017</v>
      </c>
      <c r="C1846" s="16" t="str">
        <f t="shared" si="105"/>
        <v>August, 2017´</v>
      </c>
      <c r="D1846" s="6" t="s">
        <v>31</v>
      </c>
      <c r="E1846" s="11" t="s">
        <v>3318</v>
      </c>
      <c r="F1846" s="6" t="s">
        <v>56</v>
      </c>
      <c r="G1846" s="6" t="s">
        <v>800</v>
      </c>
      <c r="H1846" s="6" t="s">
        <v>152</v>
      </c>
      <c r="I1846" s="6" t="s">
        <v>45</v>
      </c>
      <c r="J1846" s="6" t="s">
        <v>34</v>
      </c>
      <c r="K1846" s="6" t="s">
        <v>154</v>
      </c>
      <c r="L1846" s="6" t="s">
        <v>2091</v>
      </c>
      <c r="M1846" s="7">
        <v>13660</v>
      </c>
      <c r="N1846" s="7">
        <v>13.66</v>
      </c>
      <c r="O1846" s="7">
        <v>213000</v>
      </c>
      <c r="P1846" t="s">
        <v>3211</v>
      </c>
      <c r="Q1846" t="s">
        <v>3270</v>
      </c>
      <c r="R1846" t="s">
        <v>3198</v>
      </c>
      <c r="S1846">
        <f t="shared" si="106"/>
        <v>15.592972181551977</v>
      </c>
      <c r="T1846" t="s">
        <v>3232</v>
      </c>
      <c r="U1846" t="s">
        <v>3254</v>
      </c>
      <c r="V1846" t="s">
        <v>3216</v>
      </c>
    </row>
    <row r="1847" spans="1:22" ht="22" customHeight="1" x14ac:dyDescent="0.3">
      <c r="A1847" s="2">
        <v>42960</v>
      </c>
      <c r="B1847" s="16" t="str">
        <f t="shared" si="104"/>
        <v>August, 2017</v>
      </c>
      <c r="C1847" s="16" t="str">
        <f t="shared" si="105"/>
        <v>August, 2017´</v>
      </c>
      <c r="D1847" s="3" t="s">
        <v>31</v>
      </c>
      <c r="E1847" s="11" t="s">
        <v>3318</v>
      </c>
      <c r="F1847" s="3" t="s">
        <v>56</v>
      </c>
      <c r="G1847" s="3" t="s">
        <v>579</v>
      </c>
      <c r="H1847" s="3" t="s">
        <v>968</v>
      </c>
      <c r="I1847" s="3" t="s">
        <v>45</v>
      </c>
      <c r="J1847" s="3" t="s">
        <v>34</v>
      </c>
      <c r="K1847" s="3" t="s">
        <v>145</v>
      </c>
      <c r="L1847" s="3" t="s">
        <v>2092</v>
      </c>
      <c r="M1847" s="4">
        <v>40175</v>
      </c>
      <c r="N1847" s="4">
        <v>40.17</v>
      </c>
      <c r="O1847" s="4">
        <v>450000</v>
      </c>
      <c r="P1847" t="s">
        <v>3211</v>
      </c>
      <c r="Q1847" t="s">
        <v>3270</v>
      </c>
      <c r="R1847" t="s">
        <v>3198</v>
      </c>
      <c r="S1847">
        <f t="shared" si="106"/>
        <v>11.200995644057249</v>
      </c>
      <c r="T1847" t="s">
        <v>3199</v>
      </c>
      <c r="U1847" t="s">
        <v>3268</v>
      </c>
      <c r="V1847" t="s">
        <v>3243</v>
      </c>
    </row>
    <row r="1848" spans="1:22" ht="22" customHeight="1" x14ac:dyDescent="0.3">
      <c r="A1848" s="5">
        <v>42960</v>
      </c>
      <c r="B1848" s="16" t="str">
        <f t="shared" si="104"/>
        <v>August, 2017</v>
      </c>
      <c r="C1848" s="16" t="str">
        <f t="shared" si="105"/>
        <v>August, 2017´</v>
      </c>
      <c r="D1848" s="6" t="s">
        <v>31</v>
      </c>
      <c r="E1848" s="11" t="s">
        <v>3318</v>
      </c>
      <c r="F1848" s="6" t="s">
        <v>1873</v>
      </c>
      <c r="G1848" s="6" t="s">
        <v>131</v>
      </c>
      <c r="H1848" s="6" t="s">
        <v>133</v>
      </c>
      <c r="I1848" s="6" t="s">
        <v>45</v>
      </c>
      <c r="J1848" s="6" t="s">
        <v>34</v>
      </c>
      <c r="K1848" s="6" t="s">
        <v>145</v>
      </c>
      <c r="L1848" s="6" t="s">
        <v>2093</v>
      </c>
      <c r="M1848" s="7">
        <v>34800</v>
      </c>
      <c r="N1848" s="7">
        <v>34.799999999999997</v>
      </c>
      <c r="O1848" s="7">
        <v>390000</v>
      </c>
      <c r="P1848" t="str">
        <f>IF(ISNUMBER(SEARCH("IMAZETAPYR",L1848)),"Imazetapyr",IF(ISNUMBER(SEARCH("VITAVAX",L1848)),"Carboxin",IF(ISNUMBER(SEARCH("CARBOXIN",L1848)),"Carboxin",IF(ISNUMBER(SEARCH("CONDAX",L1848)),"Imazetapyr",IF(ISNUMBER(SEARCH("CLETHODIM",L1848)),"Clethodim",IF(ISNUMBER(SEARCH("JACARE",L1848)),"2,4-D Acid",IF(ISNUMBER(SEARCH("LEOPARD",L1848)),"Picloram",IF(ISNUMBER(SEARCH("ZOXYSTROBIN",L1848)),"Azoxystrobin",IF(ISNUMBER(SEARCH("MANCOZEB",L1848)),"Mancozeb",IF(ISNUMBER(SEARCH("AZOXYS",L1848)),"Azoxystrobin",IF(ISNUMBER(SEARCH("FIPRON",L1848)),"Fipronil",IF(ISNUMBER(SEARCH("ACEF",L1848)),"Acephate",IF(ISNUMBER(SEARCH("ACETAMIPRID",L1848)),"Acetamiprid",IF(ISNUMBER(SEARCH("ALUMINIUM PHOSPHIDE",L1848)),"Aluminium Phosphide",IF(ISNUMBER(SEARCH("RANMAN",L1848)),"Cyazofamid",IF(ISNUMBER(SEARCH("BIFENTRINA",L1848)),"Bifenthrin","FIX IT!"))))))))))))))))</f>
        <v>Acetamiprid</v>
      </c>
      <c r="Q1848" t="s">
        <v>3234</v>
      </c>
      <c r="R1848" t="s">
        <v>3243</v>
      </c>
      <c r="S1848">
        <f t="shared" si="106"/>
        <v>11.206896551724139</v>
      </c>
      <c r="T1848" t="s">
        <v>3250</v>
      </c>
      <c r="U1848" t="s">
        <v>3248</v>
      </c>
      <c r="V1848" t="s">
        <v>3237</v>
      </c>
    </row>
    <row r="1849" spans="1:22" ht="22" customHeight="1" x14ac:dyDescent="0.3">
      <c r="A1849" s="2">
        <v>42960</v>
      </c>
      <c r="B1849" s="16" t="str">
        <f t="shared" si="104"/>
        <v>August, 2017</v>
      </c>
      <c r="C1849" s="16" t="str">
        <f t="shared" si="105"/>
        <v>August, 2017´</v>
      </c>
      <c r="D1849" s="3" t="s">
        <v>31</v>
      </c>
      <c r="E1849" s="11" t="s">
        <v>3318</v>
      </c>
      <c r="F1849" s="3" t="s">
        <v>56</v>
      </c>
      <c r="G1849" s="3" t="s">
        <v>588</v>
      </c>
      <c r="H1849" s="3" t="s">
        <v>102</v>
      </c>
      <c r="I1849" s="3" t="s">
        <v>45</v>
      </c>
      <c r="J1849" s="3" t="s">
        <v>34</v>
      </c>
      <c r="K1849" s="3" t="s">
        <v>105</v>
      </c>
      <c r="L1849" s="3" t="s">
        <v>2094</v>
      </c>
      <c r="M1849" s="4">
        <v>139452</v>
      </c>
      <c r="N1849" s="4">
        <v>139.44999999999999</v>
      </c>
      <c r="O1849" s="4">
        <v>768000</v>
      </c>
      <c r="P1849" t="str">
        <f>IF(ISNUMBER(SEARCH("BROWSER",L1849)),"Picloran",IF(ISNUMBER(SEARCH("NAVIGATOR",L1849)),"Picloran",IF(ISNUMBER(SEARCH("BIOZYME",L1849)),"Mineral Fertilizer",IF(ISNUMBER(SEARCH("K-FOL",L1849)),"Calcium Citrate",IF(ISNUMBER(SEARCH("FOLTRON",L1849)),"NPK Fertilizer",IF(ISNUMBER(SEARCH("CYHALOTHRI",L1849)),"Cyhalothrin",IF(ISNUMBER(SEARCH("ACEFATO",L1849)),"Acephate",IF(ISNUMBER(SEARCH("ACEPHATE",L1849)),"Acephate",IF(ISNUMBER(SEARCH("MICROTHIOL",L1849)),"Sulfur",IF(ISNUMBER(SEARCH("PROPICONAZOLE",L1849)),"Propiconazole",IF(ISNUMBER(SEARCH("METHOMYL",L1849)),"Methomyl",IF(ISNUMBER(SEARCH("IMIDACLOPRID",L1849)),"Imidacloprid",IF(ISNUMBER(SEARCH("ZONIC",L1849)),"Amicarbazone",IF(ISNUMBER(SEARCH("CRESCENDO",L1849)),"Triclopyr-Butyric",IF(ISNUMBER(SEARCH("IMAZETHAPYR",L1849)),"Imazethapyr",IF(ISNUMBER(SEARCH("TRICLOPYR",L1849)),"Triclopyr",IF(ISNUMBER(SEARCH("ISOPROPYLAMINE",L1849)),"Isopropylamine",IF(ISNUMBER(SEARCH("ABAMECTIM",L1849)),"Abamectin",IF(ISNUMBER(SEARCH("SPERTO",L1849)),"Bifenthrin","FIX IT!")))))))))))))))))))</f>
        <v>Sulfur</v>
      </c>
      <c r="Q1849" t="s">
        <v>3279</v>
      </c>
      <c r="R1849" t="s">
        <v>3216</v>
      </c>
      <c r="S1849">
        <f t="shared" si="106"/>
        <v>5.5072713191635829</v>
      </c>
      <c r="T1849" t="s">
        <v>3259</v>
      </c>
      <c r="U1849" t="s">
        <v>3230</v>
      </c>
      <c r="V1849" t="s">
        <v>3225</v>
      </c>
    </row>
    <row r="1850" spans="1:22" ht="22" customHeight="1" x14ac:dyDescent="0.3">
      <c r="A1850" s="5">
        <v>42959</v>
      </c>
      <c r="B1850" s="16" t="str">
        <f t="shared" si="104"/>
        <v>August, 2017</v>
      </c>
      <c r="C1850" s="16" t="str">
        <f t="shared" si="105"/>
        <v>August, 2017´</v>
      </c>
      <c r="D1850" s="6" t="s">
        <v>31</v>
      </c>
      <c r="E1850" s="11" t="s">
        <v>3318</v>
      </c>
      <c r="F1850" s="6" t="s">
        <v>56</v>
      </c>
      <c r="G1850" s="6" t="s">
        <v>244</v>
      </c>
      <c r="H1850" s="6" t="s">
        <v>474</v>
      </c>
      <c r="I1850" s="6" t="s">
        <v>45</v>
      </c>
      <c r="J1850" s="6" t="s">
        <v>34</v>
      </c>
      <c r="K1850" s="6" t="s">
        <v>187</v>
      </c>
      <c r="L1850" s="6" t="s">
        <v>2095</v>
      </c>
      <c r="M1850" s="7">
        <v>48800</v>
      </c>
      <c r="N1850" s="7">
        <v>48.8</v>
      </c>
      <c r="O1850" s="7">
        <v>532000</v>
      </c>
      <c r="P1850" t="str">
        <f>IF(ISNUMBER(SEARCH("GLIFOSATO",L1850)),"Glyphosate",IF(ISNUMBER(SEARCH("TRICLON",L1850)),"Triclopyr",IF(ISNUMBER(SEARCH("ABAMECTIN",L1850)),"Abamectin",IF(ISNUMBER(SEARCH("ANCOSAR",L1850)),"Sodium Hydrogen Methylarsonate",IF(ISNUMBER(SEARCH("PERITO",L1850)),"Acephate","FIX IT!")))))</f>
        <v>Sodium Hydrogen Methylarsonate</v>
      </c>
      <c r="Q1850" t="s">
        <v>3281</v>
      </c>
      <c r="R1850" t="s">
        <v>3198</v>
      </c>
      <c r="S1850">
        <f t="shared" si="106"/>
        <v>10.901639344262295</v>
      </c>
      <c r="T1850" t="s">
        <v>3200</v>
      </c>
      <c r="U1850" t="s">
        <v>3234</v>
      </c>
      <c r="V1850" t="s">
        <v>3225</v>
      </c>
    </row>
    <row r="1851" spans="1:22" ht="22" customHeight="1" x14ac:dyDescent="0.3">
      <c r="A1851" s="2">
        <v>42959</v>
      </c>
      <c r="B1851" s="16" t="str">
        <f t="shared" si="104"/>
        <v>August, 2017</v>
      </c>
      <c r="C1851" s="16" t="str">
        <f t="shared" si="105"/>
        <v>August, 2017´</v>
      </c>
      <c r="D1851" s="3" t="s">
        <v>31</v>
      </c>
      <c r="E1851" s="11" t="s">
        <v>3318</v>
      </c>
      <c r="F1851" s="3" t="s">
        <v>56</v>
      </c>
      <c r="G1851" s="3" t="s">
        <v>244</v>
      </c>
      <c r="H1851" s="3" t="s">
        <v>474</v>
      </c>
      <c r="I1851" s="3" t="s">
        <v>45</v>
      </c>
      <c r="J1851" s="3" t="s">
        <v>34</v>
      </c>
      <c r="K1851" s="3" t="s">
        <v>187</v>
      </c>
      <c r="L1851" s="3" t="s">
        <v>2054</v>
      </c>
      <c r="M1851" s="4">
        <v>48800</v>
      </c>
      <c r="N1851" s="4">
        <v>48.8</v>
      </c>
      <c r="O1851" s="4">
        <v>532000</v>
      </c>
      <c r="P1851" t="str">
        <f>IF(ISNUMBER(SEARCH("GLIFOSATO",L1851)),"Glyphosate",IF(ISNUMBER(SEARCH("TRICLON",L1851)),"Triclopyr",IF(ISNUMBER(SEARCH("ABAMECTIN",L1851)),"Abamectin",IF(ISNUMBER(SEARCH("ANCOSAR",L1851)),"Sodium Hydrogen Methylarsonate",IF(ISNUMBER(SEARCH("PERITO",L1851)),"Acephate","FIX IT!")))))</f>
        <v>Sodium Hydrogen Methylarsonate</v>
      </c>
      <c r="Q1851" t="s">
        <v>3281</v>
      </c>
      <c r="R1851" t="s">
        <v>3198</v>
      </c>
      <c r="S1851">
        <f t="shared" si="106"/>
        <v>10.901639344262295</v>
      </c>
      <c r="T1851" t="s">
        <v>3259</v>
      </c>
      <c r="U1851" t="s">
        <v>3230</v>
      </c>
      <c r="V1851" t="s">
        <v>3225</v>
      </c>
    </row>
    <row r="1852" spans="1:22" ht="22" customHeight="1" x14ac:dyDescent="0.3">
      <c r="A1852" s="5">
        <v>42954</v>
      </c>
      <c r="B1852" s="16" t="str">
        <f t="shared" si="104"/>
        <v>August, 2017</v>
      </c>
      <c r="C1852" s="16" t="str">
        <f t="shared" si="105"/>
        <v>August, 2017´</v>
      </c>
      <c r="D1852" s="6" t="s">
        <v>31</v>
      </c>
      <c r="E1852" s="11" t="s">
        <v>3318</v>
      </c>
      <c r="F1852" s="6" t="s">
        <v>1873</v>
      </c>
      <c r="G1852" s="6" t="s">
        <v>1805</v>
      </c>
      <c r="H1852" s="6" t="s">
        <v>82</v>
      </c>
      <c r="I1852" s="6" t="s">
        <v>45</v>
      </c>
      <c r="J1852" s="6" t="s">
        <v>34</v>
      </c>
      <c r="K1852" s="6" t="s">
        <v>84</v>
      </c>
      <c r="L1852" s="6" t="s">
        <v>2096</v>
      </c>
      <c r="M1852" s="7">
        <v>86681</v>
      </c>
      <c r="N1852" s="7">
        <v>86.68</v>
      </c>
      <c r="O1852" s="7">
        <v>292000</v>
      </c>
      <c r="P1852" t="str">
        <f>IF(ISNUMBER(SEARCH("BROWSER",L1852)),"Picloran",IF(ISNUMBER(SEARCH("NAVIGATOR",L1852)),"Picloran",IF(ISNUMBER(SEARCH("BIOZYME",L1852)),"Mineral Fertilizer",IF(ISNUMBER(SEARCH("K-FOL",L1852)),"Calcium Citrate",IF(ISNUMBER(SEARCH("FOLTRON",L1852)),"NPK Fertilizer",IF(ISNUMBER(SEARCH("CYHALOTHRI",L1852)),"Cyhalothrin",IF(ISNUMBER(SEARCH("ACEFATO",L1852)),"Acephate",IF(ISNUMBER(SEARCH("ACEPHATE",L1852)),"Acephate",IF(ISNUMBER(SEARCH("MICROTHIOL",L1852)),"Sulfur",IF(ISNUMBER(SEARCH("PROPICONAZOLE",L1852)),"Propiconazole",IF(ISNUMBER(SEARCH("METHOMYL",L1852)),"Methomyl",IF(ISNUMBER(SEARCH("IMIDACLOPRID",L1852)),"Imidacloprid",IF(ISNUMBER(SEARCH("ZONIC",L1852)),"Amicarbazone",IF(ISNUMBER(SEARCH("CRESCENDO",L1852)),"Triclopyr-Butyric",IF(ISNUMBER(SEARCH("IMAZETHAPYR",L1852)),"Imazethapyr",IF(ISNUMBER(SEARCH("TRICLOPYR",L1852)),"Triclopyr",IF(ISNUMBER(SEARCH("ISOPROPYLAMINE",L1852)),"Isopropylamine",IF(ISNUMBER(SEARCH("ABAMECTIM",L1852)),"Abamectin",IF(ISNUMBER(SEARCH("SPERTO",L1852)),"Bifenthrin","FIX IT!")))))))))))))))))))</f>
        <v>Isopropylamine</v>
      </c>
      <c r="Q1852" t="s">
        <v>3269</v>
      </c>
      <c r="R1852" t="s">
        <v>3216</v>
      </c>
      <c r="S1852">
        <f t="shared" si="106"/>
        <v>3.3686736424360588</v>
      </c>
      <c r="T1852" t="s">
        <v>3245</v>
      </c>
      <c r="U1852" t="s">
        <v>3244</v>
      </c>
      <c r="V1852" t="s">
        <v>3198</v>
      </c>
    </row>
    <row r="1853" spans="1:22" ht="22" customHeight="1" x14ac:dyDescent="0.3">
      <c r="A1853" s="2">
        <v>42953</v>
      </c>
      <c r="B1853" s="16" t="str">
        <f t="shared" si="104"/>
        <v>August, 2017</v>
      </c>
      <c r="C1853" s="16" t="str">
        <f t="shared" si="105"/>
        <v>August, 2017´</v>
      </c>
      <c r="D1853" s="3" t="s">
        <v>31</v>
      </c>
      <c r="E1853" s="11" t="s">
        <v>3318</v>
      </c>
      <c r="F1853" s="3" t="s">
        <v>56</v>
      </c>
      <c r="G1853" s="3" t="s">
        <v>1149</v>
      </c>
      <c r="H1853" s="3" t="s">
        <v>122</v>
      </c>
      <c r="I1853" s="3" t="s">
        <v>45</v>
      </c>
      <c r="J1853" s="3" t="s">
        <v>34</v>
      </c>
      <c r="K1853" s="3" t="s">
        <v>187</v>
      </c>
      <c r="L1853" s="3" t="s">
        <v>2097</v>
      </c>
      <c r="M1853" s="4">
        <v>31920</v>
      </c>
      <c r="N1853" s="4">
        <v>31.92</v>
      </c>
      <c r="O1853" s="4">
        <v>144000</v>
      </c>
      <c r="P1853" t="s">
        <v>3226</v>
      </c>
      <c r="Q1853" t="str">
        <f>VLOOKUP(P1853,T:V,2,FALSE)</f>
        <v>Barão</v>
      </c>
      <c r="R1853" t="s">
        <v>3243</v>
      </c>
      <c r="S1853">
        <f t="shared" si="106"/>
        <v>4.511278195488722</v>
      </c>
      <c r="T1853" t="s">
        <v>3209</v>
      </c>
      <c r="U1853" t="s">
        <v>3215</v>
      </c>
      <c r="V1853" t="s">
        <v>3198</v>
      </c>
    </row>
    <row r="1854" spans="1:22" ht="22" customHeight="1" x14ac:dyDescent="0.3">
      <c r="A1854" s="5">
        <v>42953</v>
      </c>
      <c r="B1854" s="16" t="str">
        <f t="shared" si="104"/>
        <v>August, 2017</v>
      </c>
      <c r="C1854" s="16" t="str">
        <f t="shared" si="105"/>
        <v>August, 2017´</v>
      </c>
      <c r="D1854" s="6" t="s">
        <v>31</v>
      </c>
      <c r="E1854" s="11" t="s">
        <v>3318</v>
      </c>
      <c r="F1854" s="6" t="s">
        <v>56</v>
      </c>
      <c r="G1854" s="6" t="s">
        <v>1676</v>
      </c>
      <c r="H1854" s="6" t="s">
        <v>91</v>
      </c>
      <c r="I1854" s="6" t="s">
        <v>45</v>
      </c>
      <c r="J1854" s="6" t="s">
        <v>34</v>
      </c>
      <c r="K1854" s="6" t="s">
        <v>95</v>
      </c>
      <c r="L1854" s="6" t="s">
        <v>2098</v>
      </c>
      <c r="M1854" s="7">
        <v>50400</v>
      </c>
      <c r="N1854" s="7">
        <v>50.4</v>
      </c>
      <c r="O1854" s="7">
        <v>203000</v>
      </c>
      <c r="P1854" t="str">
        <f>IF(ISNUMBER(SEARCH("IMAZETAPYR",L1854)),"Imazetapyr",IF(ISNUMBER(SEARCH("VITAVAX",L1854)),"Carboxin",IF(ISNUMBER(SEARCH("CARBOXIN",L1854)),"Carboxin",IF(ISNUMBER(SEARCH("CONDAX",L1854)),"Imazetapyr",IF(ISNUMBER(SEARCH("CLETHODIM",L1854)),"Clethodim",IF(ISNUMBER(SEARCH("JACARE",L1854)),"2,4-D Acid",IF(ISNUMBER(SEARCH("LEOPARD",L1854)),"Picloram",IF(ISNUMBER(SEARCH("ZOXYSTROBIN",L1854)),"Azoxystrobin",IF(ISNUMBER(SEARCH("MANCOZEB",L1854)),"Mancozeb",IF(ISNUMBER(SEARCH("AZOXYS",L1854)),"Azoxystrobin",IF(ISNUMBER(SEARCH("FIPRON",L1854)),"Fipronil",IF(ISNUMBER(SEARCH("ACEF",L1854)),"Acephate",IF(ISNUMBER(SEARCH("ACETAMIPRID",L1854)),"Acetamiprid",IF(ISNUMBER(SEARCH("ALUMINIUM PHOSPHIDE",L1854)),"Aluminium Phosphide",IF(ISNUMBER(SEARCH("RANMAN",L1854)),"Cyazofamid",IF(ISNUMBER(SEARCH("BIFENTRINA",L1854)),"Bifenthrin","FIX IT!"))))))))))))))))</f>
        <v>Mancozeb</v>
      </c>
      <c r="Q1854" t="s">
        <v>3231</v>
      </c>
      <c r="R1854" t="s">
        <v>3242</v>
      </c>
      <c r="S1854">
        <f t="shared" si="106"/>
        <v>4.0277777777777777</v>
      </c>
      <c r="T1854" t="s">
        <v>3292</v>
      </c>
      <c r="U1854" t="s">
        <v>3269</v>
      </c>
      <c r="V1854" t="s">
        <v>3216</v>
      </c>
    </row>
    <row r="1855" spans="1:22" ht="22" customHeight="1" x14ac:dyDescent="0.3">
      <c r="A1855" s="2">
        <v>42953</v>
      </c>
      <c r="B1855" s="16" t="str">
        <f t="shared" si="104"/>
        <v>August, 2017</v>
      </c>
      <c r="C1855" s="16" t="str">
        <f t="shared" si="105"/>
        <v>August, 2017´</v>
      </c>
      <c r="D1855" s="3" t="s">
        <v>31</v>
      </c>
      <c r="E1855" s="11" t="s">
        <v>3318</v>
      </c>
      <c r="F1855" s="3" t="s">
        <v>56</v>
      </c>
      <c r="G1855" s="3" t="s">
        <v>1676</v>
      </c>
      <c r="H1855" s="3" t="s">
        <v>91</v>
      </c>
      <c r="I1855" s="3" t="s">
        <v>45</v>
      </c>
      <c r="J1855" s="3" t="s">
        <v>34</v>
      </c>
      <c r="K1855" s="3" t="s">
        <v>95</v>
      </c>
      <c r="L1855" s="3" t="s">
        <v>2099</v>
      </c>
      <c r="M1855" s="4">
        <v>50400</v>
      </c>
      <c r="N1855" s="4">
        <v>50.4</v>
      </c>
      <c r="O1855" s="4">
        <v>203000</v>
      </c>
      <c r="Q1855" t="e">
        <f>VLOOKUP(P1855,T:V,2,FALSE)</f>
        <v>#N/A</v>
      </c>
      <c r="R1855" t="e">
        <f>VLOOKUP(Q1855,U:W,2,FALSE)</f>
        <v>#N/A</v>
      </c>
      <c r="S1855">
        <f t="shared" si="106"/>
        <v>4.0277777777777777</v>
      </c>
      <c r="T1855" t="s">
        <v>3250</v>
      </c>
      <c r="U1855" t="s">
        <v>3248</v>
      </c>
      <c r="V1855" t="s">
        <v>3237</v>
      </c>
    </row>
    <row r="1856" spans="1:22" ht="22" customHeight="1" x14ac:dyDescent="0.3">
      <c r="A1856" s="2">
        <v>42947</v>
      </c>
      <c r="B1856" s="16" t="str">
        <f t="shared" si="104"/>
        <v>July, 2017</v>
      </c>
      <c r="C1856" s="16" t="str">
        <f t="shared" si="105"/>
        <v>July, 2017´</v>
      </c>
      <c r="D1856" s="3" t="s">
        <v>31</v>
      </c>
      <c r="E1856" s="11" t="s">
        <v>3318</v>
      </c>
      <c r="F1856" s="3" t="s">
        <v>1873</v>
      </c>
      <c r="G1856" s="3" t="s">
        <v>1149</v>
      </c>
      <c r="H1856" s="3" t="s">
        <v>122</v>
      </c>
      <c r="I1856" s="3" t="s">
        <v>45</v>
      </c>
      <c r="J1856" s="3" t="s">
        <v>34</v>
      </c>
      <c r="K1856" s="3" t="s">
        <v>187</v>
      </c>
      <c r="L1856" s="3" t="s">
        <v>2101</v>
      </c>
      <c r="M1856" s="4">
        <v>15960</v>
      </c>
      <c r="N1856" s="4">
        <v>15.96</v>
      </c>
      <c r="O1856" s="4">
        <v>75200</v>
      </c>
      <c r="P1856" t="str">
        <f>IF(ISNUMBER(SEARCH("BIORISK",L1856)),"Fertilizer",IF(ISNUMBER(SEARCH("DIFLUBENZURON",L1856)),"Diflubenzuron",IF(ISNUMBER(SEARCH("K-TIONIC",L1856)),"Fulvic Acids Fertilizers",IF(ISNUMBER(SEARCH("INICIATE",L1856)),"Fipronil",IF(ISNUMBER(SEARCH("FIPRONIL",L1856)),"Fipronil",IF(ISNUMBER(SEARCH("STAGE",L1856)),"Clomazone",IF(ISNUMBER(SEARCH("CLOMAZONE",L1856)),"Clomazone",IF(ISNUMBER(SEARCH("UNIMARK",L1856)),"Metribuzin",IF(ISNUMBER(SEARCH("RIBUZIN",L1856)),"Metribuzin",IF(ISNUMBER(SEARCH("UNITOP",L1856)),"Not Identified","FIX IT!"))))))))))</f>
        <v>Fipronil</v>
      </c>
      <c r="Q1856" t="s">
        <v>3261</v>
      </c>
      <c r="R1856" t="s">
        <v>3243</v>
      </c>
      <c r="S1856">
        <f t="shared" si="106"/>
        <v>4.7117794486215541</v>
      </c>
      <c r="T1856" t="s">
        <v>3292</v>
      </c>
      <c r="U1856" t="s">
        <v>3269</v>
      </c>
      <c r="V1856" t="s">
        <v>3216</v>
      </c>
    </row>
    <row r="1857" spans="1:22" ht="22" customHeight="1" x14ac:dyDescent="0.3">
      <c r="A1857" s="5">
        <v>42947</v>
      </c>
      <c r="B1857" s="16" t="str">
        <f t="shared" si="104"/>
        <v>July, 2017</v>
      </c>
      <c r="C1857" s="16" t="str">
        <f t="shared" si="105"/>
        <v>July, 2017´</v>
      </c>
      <c r="D1857" s="6" t="s">
        <v>31</v>
      </c>
      <c r="E1857" s="11" t="s">
        <v>3318</v>
      </c>
      <c r="F1857" s="6" t="s">
        <v>1873</v>
      </c>
      <c r="G1857" s="6" t="s">
        <v>1149</v>
      </c>
      <c r="H1857" s="6" t="s">
        <v>122</v>
      </c>
      <c r="I1857" s="6" t="s">
        <v>45</v>
      </c>
      <c r="J1857" s="6" t="s">
        <v>34</v>
      </c>
      <c r="K1857" s="6" t="s">
        <v>187</v>
      </c>
      <c r="L1857" s="6" t="s">
        <v>2101</v>
      </c>
      <c r="M1857" s="7">
        <v>15960</v>
      </c>
      <c r="N1857" s="7">
        <v>15.96</v>
      </c>
      <c r="O1857" s="7">
        <v>75200</v>
      </c>
      <c r="P1857" t="str">
        <f>IF(ISNUMBER(SEARCH("BIORISK",L1857)),"Fertilizer",IF(ISNUMBER(SEARCH("DIFLUBENZURON",L1857)),"Diflubenzuron",IF(ISNUMBER(SEARCH("K-TIONIC",L1857)),"Fulvic Acids Fertilizers",IF(ISNUMBER(SEARCH("INICIATE",L1857)),"Fipronil",IF(ISNUMBER(SEARCH("FIPRONIL",L1857)),"Fipronil",IF(ISNUMBER(SEARCH("STAGE",L1857)),"Clomazone",IF(ISNUMBER(SEARCH("CLOMAZONE",L1857)),"Clomazone",IF(ISNUMBER(SEARCH("UNIMARK",L1857)),"Metribuzin",IF(ISNUMBER(SEARCH("RIBUZIN",L1857)),"Metribuzin",IF(ISNUMBER(SEARCH("UNITOP",L1857)),"Not Identified","FIX IT!"))))))))))</f>
        <v>Fipronil</v>
      </c>
      <c r="Q1857" t="s">
        <v>3261</v>
      </c>
      <c r="R1857" t="s">
        <v>3243</v>
      </c>
      <c r="S1857">
        <f t="shared" si="106"/>
        <v>4.7117794486215541</v>
      </c>
      <c r="T1857" t="s">
        <v>3218</v>
      </c>
      <c r="U1857" t="s">
        <v>3218</v>
      </c>
      <c r="V1857" t="s">
        <v>3198</v>
      </c>
    </row>
    <row r="1858" spans="1:22" ht="22" customHeight="1" x14ac:dyDescent="0.3">
      <c r="A1858" s="2">
        <v>42947</v>
      </c>
      <c r="B1858" s="16" t="str">
        <f t="shared" si="104"/>
        <v>July, 2017</v>
      </c>
      <c r="C1858" s="16" t="str">
        <f t="shared" si="105"/>
        <v>July, 2017´</v>
      </c>
      <c r="D1858" s="3" t="s">
        <v>31</v>
      </c>
      <c r="E1858" s="11" t="s">
        <v>3318</v>
      </c>
      <c r="F1858" s="3" t="s">
        <v>56</v>
      </c>
      <c r="G1858" s="3" t="s">
        <v>1676</v>
      </c>
      <c r="H1858" s="3" t="s">
        <v>91</v>
      </c>
      <c r="I1858" s="3" t="s">
        <v>45</v>
      </c>
      <c r="J1858" s="3" t="s">
        <v>34</v>
      </c>
      <c r="K1858" s="3" t="s">
        <v>95</v>
      </c>
      <c r="L1858" s="3" t="s">
        <v>2102</v>
      </c>
      <c r="M1858" s="4">
        <v>75600</v>
      </c>
      <c r="N1858" s="4">
        <v>75.599999999999994</v>
      </c>
      <c r="O1858" s="4">
        <v>293000</v>
      </c>
      <c r="P1858" t="str">
        <f>IF(ISNUMBER(SEARCH("TRICLON",L1856)),"Triclopyr",IF(ISNUMBER(SEARCH("ABAMECTIN",L1856)),"Abamectin",IF(ISNUMBER(SEARCH("PERITO",L1856)),"Acephate",IF(ISNUMBER(SEARCH("GLUFOSINAT",L1856)),"Gluphosinate",IF(ISNUMBER(SEARCH("FIPRONIL",L1856)),"Fipronil",IF(ISNUMBER(SEARCH("ZARTAN",L1856)),"Metsulfuron-methyl",IF(ISNUMBER(SEARCH("DIFLUBENZURON",L1856)),"Diflubenzuron",IF(ISNUMBER(SEARCH("INICIATE",L1856)),"Fipronil",IF(ISNUMBER(SEARCH("STAGE",L1856)),"Clomazone",IF(ISNUMBER(SEARCH("CLOMAZON",L1856)),"Clomazone",IF(ISNUMBER(SEARCH("UNIMARK",L1856)),"Metribuzim",IF(ISNUMBER(SEARCH("ANCOSAR",L1856)),"Sodium hydrogen Methylarsonate","FIX IT!"))))))))))))</f>
        <v>Fipronil</v>
      </c>
      <c r="Q1858" t="s">
        <v>3261</v>
      </c>
      <c r="R1858" t="s">
        <v>3243</v>
      </c>
      <c r="S1858">
        <f t="shared" si="106"/>
        <v>3.8756613756613758</v>
      </c>
      <c r="T1858" t="s">
        <v>3218</v>
      </c>
      <c r="U1858" t="s">
        <v>3218</v>
      </c>
      <c r="V1858" t="s">
        <v>3198</v>
      </c>
    </row>
    <row r="1859" spans="1:22" ht="22" customHeight="1" x14ac:dyDescent="0.3">
      <c r="A1859" s="5">
        <v>42947</v>
      </c>
      <c r="B1859" s="16" t="str">
        <f t="shared" ref="B1859:B1922" si="107">TEXT(A1859, "MMMM, YYYY")</f>
        <v>July, 2017</v>
      </c>
      <c r="C1859" s="16" t="str">
        <f t="shared" ref="C1859:C1922" si="108">B1859&amp;"´"</f>
        <v>July, 2017´</v>
      </c>
      <c r="D1859" s="6" t="s">
        <v>126</v>
      </c>
      <c r="E1859" s="11" t="s">
        <v>3318</v>
      </c>
      <c r="F1859" s="6" t="s">
        <v>56</v>
      </c>
      <c r="G1859" s="6" t="s">
        <v>160</v>
      </c>
      <c r="H1859" s="6" t="s">
        <v>122</v>
      </c>
      <c r="I1859" s="6" t="s">
        <v>45</v>
      </c>
      <c r="J1859" s="6" t="s">
        <v>34</v>
      </c>
      <c r="K1859" s="6" t="s">
        <v>163</v>
      </c>
      <c r="L1859" s="6" t="s">
        <v>1147</v>
      </c>
      <c r="M1859" s="7">
        <v>7540</v>
      </c>
      <c r="N1859" s="7">
        <v>7.54</v>
      </c>
      <c r="O1859" s="7">
        <v>74200</v>
      </c>
      <c r="P1859" t="s">
        <v>3222</v>
      </c>
      <c r="Q1859" t="str">
        <f>VLOOKUP(P1859,T:V,2,FALSE)</f>
        <v>Not Identified</v>
      </c>
      <c r="R1859" t="str">
        <f>VLOOKUP(Q1859,U:W,2,FALSE)</f>
        <v>Fungicide</v>
      </c>
      <c r="S1859">
        <f t="shared" ref="S1859:S1922" si="109">O1859/M1859</f>
        <v>9.8408488063660471</v>
      </c>
      <c r="T1859" t="s">
        <v>3292</v>
      </c>
      <c r="U1859" t="s">
        <v>3269</v>
      </c>
      <c r="V1859" t="s">
        <v>3216</v>
      </c>
    </row>
    <row r="1860" spans="1:22" ht="22" customHeight="1" x14ac:dyDescent="0.3">
      <c r="A1860" s="2">
        <v>42947</v>
      </c>
      <c r="B1860" s="16" t="str">
        <f t="shared" si="107"/>
        <v>July, 2017</v>
      </c>
      <c r="C1860" s="16" t="str">
        <f t="shared" si="108"/>
        <v>July, 2017´</v>
      </c>
      <c r="D1860" s="3" t="s">
        <v>31</v>
      </c>
      <c r="E1860" s="11" t="s">
        <v>3318</v>
      </c>
      <c r="F1860" s="3" t="s">
        <v>1873</v>
      </c>
      <c r="G1860" s="3" t="s">
        <v>1805</v>
      </c>
      <c r="H1860" s="3" t="s">
        <v>82</v>
      </c>
      <c r="I1860" s="3" t="s">
        <v>45</v>
      </c>
      <c r="J1860" s="3" t="s">
        <v>34</v>
      </c>
      <c r="K1860" s="3" t="s">
        <v>84</v>
      </c>
      <c r="L1860" s="3" t="s">
        <v>2096</v>
      </c>
      <c r="M1860" s="4">
        <v>86655</v>
      </c>
      <c r="N1860" s="4">
        <v>86.65</v>
      </c>
      <c r="O1860" s="4">
        <v>286000</v>
      </c>
      <c r="P1860" t="str">
        <f>IF(ISNUMBER(SEARCH("BROWSER",L1860)),"Picloran",IF(ISNUMBER(SEARCH("NAVIGATOR",L1860)),"Picloran",IF(ISNUMBER(SEARCH("BIOZYME",L1860)),"Mineral Fertilizer",IF(ISNUMBER(SEARCH("K-FOL",L1860)),"Calcium Citrate",IF(ISNUMBER(SEARCH("FOLTRON",L1860)),"NPK Fertilizer",IF(ISNUMBER(SEARCH("CYHALOTHRI",L1860)),"Cyhalothrin",IF(ISNUMBER(SEARCH("ACEFATO",L1860)),"Acephate",IF(ISNUMBER(SEARCH("ACEPHATE",L1860)),"Acephate",IF(ISNUMBER(SEARCH("MICROTHIOL",L1860)),"Sulfur",IF(ISNUMBER(SEARCH("PROPICONAZOLE",L1860)),"Propiconazole",IF(ISNUMBER(SEARCH("METHOMYL",L1860)),"Methomyl",IF(ISNUMBER(SEARCH("IMIDACLOPRID",L1860)),"Imidacloprid",IF(ISNUMBER(SEARCH("ZONIC",L1860)),"Amicarbazone",IF(ISNUMBER(SEARCH("CRESCENDO",L1860)),"Triclopyr-Butyric",IF(ISNUMBER(SEARCH("IMAZETHAPYR",L1860)),"Imazethapyr",IF(ISNUMBER(SEARCH("TRICLOPYR",L1860)),"Triclopyr",IF(ISNUMBER(SEARCH("ISOPROPYLAMINE",L1860)),"Isopropylamine",IF(ISNUMBER(SEARCH("ABAMECTIM",L1860)),"Abamectin",IF(ISNUMBER(SEARCH("SPERTO",L1860)),"Bifenthrin","FIX IT!")))))))))))))))))))</f>
        <v>Isopropylamine</v>
      </c>
      <c r="Q1860" t="s">
        <v>3269</v>
      </c>
      <c r="R1860" t="s">
        <v>3216</v>
      </c>
      <c r="S1860">
        <f t="shared" si="109"/>
        <v>3.3004442905775777</v>
      </c>
      <c r="T1860" t="s">
        <v>3245</v>
      </c>
      <c r="U1860" t="s">
        <v>3244</v>
      </c>
      <c r="V1860" t="s">
        <v>3198</v>
      </c>
    </row>
    <row r="1861" spans="1:22" ht="22" customHeight="1" x14ac:dyDescent="0.3">
      <c r="A1861" s="5">
        <v>42947</v>
      </c>
      <c r="B1861" s="16" t="str">
        <f t="shared" si="107"/>
        <v>July, 2017</v>
      </c>
      <c r="C1861" s="16" t="str">
        <f t="shared" si="108"/>
        <v>July, 2017´</v>
      </c>
      <c r="D1861" s="6" t="s">
        <v>31</v>
      </c>
      <c r="E1861" s="11" t="s">
        <v>3318</v>
      </c>
      <c r="F1861" s="6" t="s">
        <v>56</v>
      </c>
      <c r="G1861" s="6" t="s">
        <v>656</v>
      </c>
      <c r="H1861" s="6" t="s">
        <v>133</v>
      </c>
      <c r="I1861" s="6" t="s">
        <v>45</v>
      </c>
      <c r="J1861" s="6" t="s">
        <v>34</v>
      </c>
      <c r="K1861" s="6" t="s">
        <v>163</v>
      </c>
      <c r="L1861" s="6" t="s">
        <v>2103</v>
      </c>
      <c r="M1861" s="7">
        <v>36360</v>
      </c>
      <c r="N1861" s="7">
        <v>36.36</v>
      </c>
      <c r="O1861" s="7">
        <v>920000</v>
      </c>
      <c r="P1861" t="s">
        <v>3202</v>
      </c>
      <c r="Q1861" t="s">
        <v>3215</v>
      </c>
      <c r="R1861" t="s">
        <v>3216</v>
      </c>
      <c r="S1861">
        <f t="shared" si="109"/>
        <v>25.302530253025303</v>
      </c>
      <c r="T1861" t="s">
        <v>3200</v>
      </c>
      <c r="U1861" t="s">
        <v>3234</v>
      </c>
      <c r="V1861" t="s">
        <v>3225</v>
      </c>
    </row>
    <row r="1862" spans="1:22" ht="22" customHeight="1" x14ac:dyDescent="0.3">
      <c r="A1862" s="2">
        <v>42947</v>
      </c>
      <c r="B1862" s="16" t="str">
        <f t="shared" si="107"/>
        <v>July, 2017</v>
      </c>
      <c r="C1862" s="16" t="str">
        <f t="shared" si="108"/>
        <v>July, 2017´</v>
      </c>
      <c r="D1862" s="3" t="s">
        <v>31</v>
      </c>
      <c r="E1862" s="11" t="s">
        <v>3318</v>
      </c>
      <c r="F1862" s="3" t="s">
        <v>56</v>
      </c>
      <c r="G1862" s="3" t="s">
        <v>1676</v>
      </c>
      <c r="H1862" s="3" t="s">
        <v>91</v>
      </c>
      <c r="I1862" s="3" t="s">
        <v>45</v>
      </c>
      <c r="J1862" s="3" t="s">
        <v>34</v>
      </c>
      <c r="K1862" s="3" t="s">
        <v>95</v>
      </c>
      <c r="L1862" s="3" t="s">
        <v>2102</v>
      </c>
      <c r="M1862" s="4">
        <v>75600</v>
      </c>
      <c r="N1862" s="4">
        <v>75.599999999999994</v>
      </c>
      <c r="O1862" s="4">
        <v>293000</v>
      </c>
      <c r="P1862" t="str">
        <f>IF(ISNUMBER(SEARCH("IMAZETAPYR",L1862)),"Imazetapyr",IF(ISNUMBER(SEARCH("VITAVAX",L1862)),"Carboxin",IF(ISNUMBER(SEARCH("CARBOXIN",L1862)),"Carboxin",IF(ISNUMBER(SEARCH("CONDAX",L1862)),"Imazetapyr",IF(ISNUMBER(SEARCH("CLETHODIM",L1862)),"Clethodim",IF(ISNUMBER(SEARCH("JACARE",L1862)),"2,4-D Acid",IF(ISNUMBER(SEARCH("LEOPARD",L1862)),"Picloram",IF(ISNUMBER(SEARCH("ZOXYSTROBIN",L1862)),"Azoxystrobin",IF(ISNUMBER(SEARCH("MANCOZEB",L1862)),"Mancozeb",IF(ISNUMBER(SEARCH("AZOXYS",L1862)),"Azoxystrobin",IF(ISNUMBER(SEARCH("FIPRON",L1862)),"Fipronil",IF(ISNUMBER(SEARCH("ACEF",L1862)),"Acephate",IF(ISNUMBER(SEARCH("ACETAMIPRID",L1862)),"Acetamiprid",IF(ISNUMBER(SEARCH("ALUMINIUM PHOSPHIDE",L1862)),"Aluminium Phosphide",IF(ISNUMBER(SEARCH("RANMAN",L1862)),"Cyazofamid",IF(ISNUMBER(SEARCH("BIFENTRINA",L1862)),"Bifenthrin","FIX IT!"))))))))))))))))</f>
        <v>Mancozeb</v>
      </c>
      <c r="Q1862" t="s">
        <v>3231</v>
      </c>
      <c r="R1862" t="s">
        <v>3242</v>
      </c>
      <c r="S1862">
        <f t="shared" si="109"/>
        <v>3.8756613756613758</v>
      </c>
      <c r="T1862" t="s">
        <v>3250</v>
      </c>
      <c r="U1862" t="s">
        <v>3248</v>
      </c>
      <c r="V1862" t="s">
        <v>3237</v>
      </c>
    </row>
    <row r="1863" spans="1:22" ht="22" customHeight="1" x14ac:dyDescent="0.3">
      <c r="A1863" s="5">
        <v>42947</v>
      </c>
      <c r="B1863" s="16" t="str">
        <f t="shared" si="107"/>
        <v>July, 2017</v>
      </c>
      <c r="C1863" s="16" t="str">
        <f t="shared" si="108"/>
        <v>July, 2017´</v>
      </c>
      <c r="D1863" s="6" t="s">
        <v>31</v>
      </c>
      <c r="E1863" s="11" t="s">
        <v>3318</v>
      </c>
      <c r="F1863" s="6" t="s">
        <v>56</v>
      </c>
      <c r="G1863" s="6" t="s">
        <v>1676</v>
      </c>
      <c r="H1863" s="6" t="s">
        <v>91</v>
      </c>
      <c r="I1863" s="6" t="s">
        <v>45</v>
      </c>
      <c r="J1863" s="6" t="s">
        <v>34</v>
      </c>
      <c r="K1863" s="6" t="s">
        <v>95</v>
      </c>
      <c r="L1863" s="6" t="s">
        <v>1969</v>
      </c>
      <c r="M1863" s="7">
        <v>25200</v>
      </c>
      <c r="N1863" s="7">
        <v>25.2</v>
      </c>
      <c r="O1863" s="7">
        <v>97800</v>
      </c>
      <c r="P1863" t="str">
        <f>IF(ISNUMBER(SEARCH("IMAZETAPYR",L1863)),"Imazetapyr",IF(ISNUMBER(SEARCH("VITAVAX",L1863)),"Carboxin",IF(ISNUMBER(SEARCH("CARBOXIN",L1863)),"Carboxin",IF(ISNUMBER(SEARCH("CONDAX",L1863)),"Imazetapyr",IF(ISNUMBER(SEARCH("CLETHODIM",L1863)),"Clethodim",IF(ISNUMBER(SEARCH("JACARE",L1863)),"2,4-D Acid",IF(ISNUMBER(SEARCH("LEOPARD",L1863)),"Picloram",IF(ISNUMBER(SEARCH("ZOXYSTROBIN",L1863)),"Azoxystrobin",IF(ISNUMBER(SEARCH("MANCOZEB",L1863)),"Mancozeb",IF(ISNUMBER(SEARCH("AZOXYS",L1863)),"Azoxystrobin",IF(ISNUMBER(SEARCH("FIPRON",L1863)),"Fipronil",IF(ISNUMBER(SEARCH("ACEF",L1863)),"Acephate",IF(ISNUMBER(SEARCH("ACETAMIPRID",L1863)),"Acetamiprid",IF(ISNUMBER(SEARCH("ALUMINIUM PHOSPHIDE",L1863)),"Aluminium Phosphide",IF(ISNUMBER(SEARCH("RANMAN",L1863)),"Cyazofamid",IF(ISNUMBER(SEARCH("BIFENTRINA",L1863)),"Bifenthrin","FIX IT!"))))))))))))))))</f>
        <v>Mancozeb</v>
      </c>
      <c r="Q1863" t="s">
        <v>3231</v>
      </c>
      <c r="R1863" t="s">
        <v>3242</v>
      </c>
      <c r="S1863">
        <f t="shared" si="109"/>
        <v>3.8809523809523809</v>
      </c>
      <c r="T1863" t="s">
        <v>3250</v>
      </c>
      <c r="U1863" t="s">
        <v>3248</v>
      </c>
      <c r="V1863" t="s">
        <v>3237</v>
      </c>
    </row>
    <row r="1864" spans="1:22" ht="22" customHeight="1" x14ac:dyDescent="0.3">
      <c r="A1864" s="2">
        <v>42947</v>
      </c>
      <c r="B1864" s="16" t="str">
        <f t="shared" si="107"/>
        <v>July, 2017</v>
      </c>
      <c r="C1864" s="16" t="str">
        <f t="shared" si="108"/>
        <v>July, 2017´</v>
      </c>
      <c r="D1864" s="3" t="s">
        <v>31</v>
      </c>
      <c r="E1864" s="11" t="s">
        <v>3318</v>
      </c>
      <c r="F1864" s="3" t="s">
        <v>56</v>
      </c>
      <c r="G1864" s="3" t="s">
        <v>579</v>
      </c>
      <c r="H1864" s="3" t="s">
        <v>968</v>
      </c>
      <c r="I1864" s="3" t="s">
        <v>45</v>
      </c>
      <c r="J1864" s="3" t="s">
        <v>34</v>
      </c>
      <c r="K1864" s="3" t="s">
        <v>145</v>
      </c>
      <c r="L1864" s="3" t="s">
        <v>2104</v>
      </c>
      <c r="M1864" s="4">
        <v>24105</v>
      </c>
      <c r="N1864" s="4">
        <v>24.1</v>
      </c>
      <c r="O1864" s="4">
        <v>256000</v>
      </c>
      <c r="P1864" t="str">
        <f>IF(ISNUMBER(SEARCH("IMAZETAPYR",L1864)),"Imazetapyr",IF(ISNUMBER(SEARCH("VITAVAX",L1864)),"Carboxin",IF(ISNUMBER(SEARCH("CARBOXIN",L1864)),"Carboxin",IF(ISNUMBER(SEARCH("CONDAX",L1864)),"Imazetapyr",IF(ISNUMBER(SEARCH("CLETHODIM",L1864)),"Clethodim",IF(ISNUMBER(SEARCH("JACARE",L1864)),"2,4-D Acid",IF(ISNUMBER(SEARCH("LEOPARD",L1864)),"Picloram",IF(ISNUMBER(SEARCH("ZOXYSTROBIN",L1864)),"Azoxystrobin",IF(ISNUMBER(SEARCH("MANCOZEB",L1864)),"Mancozeb",IF(ISNUMBER(SEARCH("AZOXYS",L1864)),"Azoxystrobin",IF(ISNUMBER(SEARCH("FIPRON",L1864)),"Fipronil",IF(ISNUMBER(SEARCH("ACEF",L1864)),"Acephate",IF(ISNUMBER(SEARCH("ACETAMIPRID",L1864)),"Acetamiprid",IF(ISNUMBER(SEARCH("ALUMINIUM PHOSPHIDE",L1864)),"Aluminium Phosphide",IF(ISNUMBER(SEARCH("RANMAN",L1864)),"Cyazofamid",IF(ISNUMBER(SEARCH("BIFENTRINA",L1864)),"Bifenthrin","FIX IT!"))))))))))))))))</f>
        <v>Acetamiprid</v>
      </c>
      <c r="Q1864" t="s">
        <v>3234</v>
      </c>
      <c r="R1864" t="s">
        <v>3243</v>
      </c>
      <c r="S1864">
        <f t="shared" si="109"/>
        <v>10.620203277328356</v>
      </c>
      <c r="T1864" t="s">
        <v>3250</v>
      </c>
      <c r="U1864" t="s">
        <v>3248</v>
      </c>
      <c r="V1864" t="s">
        <v>3237</v>
      </c>
    </row>
    <row r="1865" spans="1:22" ht="22" customHeight="1" x14ac:dyDescent="0.3">
      <c r="A1865" s="5">
        <v>42947</v>
      </c>
      <c r="B1865" s="16" t="str">
        <f t="shared" si="107"/>
        <v>July, 2017</v>
      </c>
      <c r="C1865" s="16" t="str">
        <f t="shared" si="108"/>
        <v>July, 2017´</v>
      </c>
      <c r="D1865" s="6" t="s">
        <v>31</v>
      </c>
      <c r="E1865" s="11" t="s">
        <v>3318</v>
      </c>
      <c r="F1865" s="6" t="s">
        <v>56</v>
      </c>
      <c r="G1865" s="6" t="s">
        <v>1676</v>
      </c>
      <c r="H1865" s="6" t="s">
        <v>91</v>
      </c>
      <c r="I1865" s="6" t="s">
        <v>45</v>
      </c>
      <c r="J1865" s="6" t="s">
        <v>34</v>
      </c>
      <c r="K1865" s="6" t="s">
        <v>95</v>
      </c>
      <c r="L1865" s="6" t="s">
        <v>1969</v>
      </c>
      <c r="M1865" s="7">
        <v>25200</v>
      </c>
      <c r="N1865" s="7">
        <v>25.2</v>
      </c>
      <c r="O1865" s="7">
        <v>97800</v>
      </c>
      <c r="P1865" t="str">
        <f>IF(ISNUMBER(SEARCH("IMAZETAPYR",L1865)),"Imazetapyr",IF(ISNUMBER(SEARCH("VITAVAX",L1865)),"Carboxin",IF(ISNUMBER(SEARCH("CARBOXIN",L1865)),"Carboxin",IF(ISNUMBER(SEARCH("CONDAX",L1865)),"Imazetapyr",IF(ISNUMBER(SEARCH("CLETHODIM",L1865)),"Clethodim",IF(ISNUMBER(SEARCH("JACARE",L1865)),"2,4-D Acid",IF(ISNUMBER(SEARCH("LEOPARD",L1865)),"Picloram",IF(ISNUMBER(SEARCH("ZOXYSTROBIN",L1865)),"Azoxystrobin",IF(ISNUMBER(SEARCH("MANCOZEB",L1865)),"Mancozeb",IF(ISNUMBER(SEARCH("AZOXYS",L1865)),"Azoxystrobin",IF(ISNUMBER(SEARCH("FIPRON",L1865)),"Fipronil",IF(ISNUMBER(SEARCH("ACEF",L1865)),"Acephate",IF(ISNUMBER(SEARCH("ACETAMIPRID",L1865)),"Acetamiprid",IF(ISNUMBER(SEARCH("ALUMINIUM PHOSPHIDE",L1865)),"Aluminium Phosphide",IF(ISNUMBER(SEARCH("RANMAN",L1865)),"Cyazofamid",IF(ISNUMBER(SEARCH("BIFENTRINA",L1865)),"Bifenthrin","FIX IT!"))))))))))))))))</f>
        <v>Mancozeb</v>
      </c>
      <c r="Q1865" t="s">
        <v>3231</v>
      </c>
      <c r="R1865" t="s">
        <v>3242</v>
      </c>
      <c r="S1865">
        <f t="shared" si="109"/>
        <v>3.8809523809523809</v>
      </c>
      <c r="T1865" t="s">
        <v>3292</v>
      </c>
      <c r="U1865" t="s">
        <v>3269</v>
      </c>
      <c r="V1865" t="s">
        <v>3216</v>
      </c>
    </row>
    <row r="1866" spans="1:22" ht="22" customHeight="1" x14ac:dyDescent="0.3">
      <c r="A1866" s="2">
        <v>42947</v>
      </c>
      <c r="B1866" s="16" t="str">
        <f t="shared" si="107"/>
        <v>July, 2017</v>
      </c>
      <c r="C1866" s="16" t="str">
        <f t="shared" si="108"/>
        <v>July, 2017´</v>
      </c>
      <c r="D1866" s="3" t="s">
        <v>31</v>
      </c>
      <c r="E1866" s="11" t="s">
        <v>3318</v>
      </c>
      <c r="F1866" s="3" t="s">
        <v>56</v>
      </c>
      <c r="G1866" s="3" t="s">
        <v>1774</v>
      </c>
      <c r="H1866" s="3" t="s">
        <v>82</v>
      </c>
      <c r="I1866" s="3" t="s">
        <v>45</v>
      </c>
      <c r="J1866" s="3" t="s">
        <v>34</v>
      </c>
      <c r="K1866" s="3" t="s">
        <v>84</v>
      </c>
      <c r="L1866" s="3" t="s">
        <v>2105</v>
      </c>
      <c r="M1866" s="4">
        <v>101216</v>
      </c>
      <c r="N1866" s="4">
        <v>101.22</v>
      </c>
      <c r="O1866" s="4">
        <v>334000</v>
      </c>
      <c r="P1866" t="str">
        <f>IF(ISNUMBER(SEARCH("BROWSER",L1866)),"Picloran",IF(ISNUMBER(SEARCH("NAVIGATOR",L1866)),"Picloran",IF(ISNUMBER(SEARCH("BIOZYME",L1866)),"Mineral Fertilizer",IF(ISNUMBER(SEARCH("K-FOL",L1866)),"Calcium Citrate",IF(ISNUMBER(SEARCH("FOLTRON",L1866)),"NPK Fertilizer",IF(ISNUMBER(SEARCH("CYHALOTHRI",L1866)),"Cyhalothrin",IF(ISNUMBER(SEARCH("ACEFATO",L1866)),"Acephate",IF(ISNUMBER(SEARCH("ACEPHATE",L1866)),"Acephate",IF(ISNUMBER(SEARCH("MICROTHIOL",L1866)),"Sulfur",IF(ISNUMBER(SEARCH("PROPICONAZOLE",L1866)),"Propiconazole",IF(ISNUMBER(SEARCH("METHOMYL",L1866)),"Methomyl",IF(ISNUMBER(SEARCH("IMIDACLOPRID",L1866)),"Imidacloprid",IF(ISNUMBER(SEARCH("ZONIC",L1866)),"Amicarbazone",IF(ISNUMBER(SEARCH("CRESCENDO",L1866)),"Triclopyr-Butyric",IF(ISNUMBER(SEARCH("IMAZETHAPYR",L1866)),"Imazethapyr",IF(ISNUMBER(SEARCH("TRICLOPYR",L1866)),"Triclopyr",IF(ISNUMBER(SEARCH("ISOPROPYLAMINE",L1866)),"Isopropylamine",IF(ISNUMBER(SEARCH("ABAMECTIM",L1866)),"Abamectin",IF(ISNUMBER(SEARCH("SPERTO",L1866)),"Bifenthrin","FIX IT!")))))))))))))))))))</f>
        <v>Isopropylamine</v>
      </c>
      <c r="Q1866" t="s">
        <v>3269</v>
      </c>
      <c r="R1866" t="s">
        <v>3216</v>
      </c>
      <c r="S1866">
        <f t="shared" si="109"/>
        <v>3.2998735377805879</v>
      </c>
      <c r="T1866" t="s">
        <v>3292</v>
      </c>
      <c r="U1866" t="s">
        <v>3269</v>
      </c>
      <c r="V1866" t="s">
        <v>3216</v>
      </c>
    </row>
    <row r="1867" spans="1:22" ht="22" customHeight="1" x14ac:dyDescent="0.3">
      <c r="A1867" s="5">
        <v>42947</v>
      </c>
      <c r="B1867" s="16" t="str">
        <f t="shared" si="107"/>
        <v>July, 2017</v>
      </c>
      <c r="C1867" s="16" t="str">
        <f t="shared" si="108"/>
        <v>July, 2017´</v>
      </c>
      <c r="D1867" s="6" t="s">
        <v>31</v>
      </c>
      <c r="E1867" s="11" t="s">
        <v>3318</v>
      </c>
      <c r="F1867" s="6" t="s">
        <v>1873</v>
      </c>
      <c r="G1867" s="6" t="s">
        <v>127</v>
      </c>
      <c r="H1867" s="6" t="s">
        <v>122</v>
      </c>
      <c r="I1867" s="6" t="s">
        <v>45</v>
      </c>
      <c r="J1867" s="6" t="s">
        <v>34</v>
      </c>
      <c r="K1867" s="6" t="s">
        <v>207</v>
      </c>
      <c r="L1867" s="6" t="s">
        <v>1517</v>
      </c>
      <c r="M1867" s="7">
        <v>30180</v>
      </c>
      <c r="N1867" s="7">
        <v>30.18</v>
      </c>
      <c r="O1867" s="7">
        <v>81600</v>
      </c>
      <c r="P1867" t="s">
        <v>3209</v>
      </c>
      <c r="Q1867" t="s">
        <v>3215</v>
      </c>
      <c r="R1867" t="s">
        <v>3198</v>
      </c>
      <c r="S1867">
        <f t="shared" si="109"/>
        <v>2.7037773359840953</v>
      </c>
      <c r="T1867" t="s">
        <v>3209</v>
      </c>
      <c r="U1867" t="s">
        <v>3215</v>
      </c>
      <c r="V1867" t="s">
        <v>3198</v>
      </c>
    </row>
    <row r="1868" spans="1:22" ht="22" customHeight="1" x14ac:dyDescent="0.3">
      <c r="A1868" s="2">
        <v>42947</v>
      </c>
      <c r="B1868" s="16" t="str">
        <f t="shared" si="107"/>
        <v>July, 2017</v>
      </c>
      <c r="C1868" s="16" t="str">
        <f t="shared" si="108"/>
        <v>July, 2017´</v>
      </c>
      <c r="D1868" s="3" t="s">
        <v>31</v>
      </c>
      <c r="E1868" s="11" t="s">
        <v>3318</v>
      </c>
      <c r="F1868" s="3" t="s">
        <v>56</v>
      </c>
      <c r="G1868" s="3" t="s">
        <v>1774</v>
      </c>
      <c r="H1868" s="3" t="s">
        <v>82</v>
      </c>
      <c r="I1868" s="3" t="s">
        <v>45</v>
      </c>
      <c r="J1868" s="3" t="s">
        <v>34</v>
      </c>
      <c r="K1868" s="3" t="s">
        <v>84</v>
      </c>
      <c r="L1868" s="3" t="s">
        <v>2106</v>
      </c>
      <c r="M1868" s="4">
        <v>57353</v>
      </c>
      <c r="N1868" s="4">
        <v>57.35</v>
      </c>
      <c r="O1868" s="4">
        <v>189000</v>
      </c>
      <c r="P1868" t="str">
        <f>IF(ISNUMBER(SEARCH("BROWSER",L1868)),"Picloran",IF(ISNUMBER(SEARCH("NAVIGATOR",L1868)),"Picloran",IF(ISNUMBER(SEARCH("BIOZYME",L1868)),"Mineral Fertilizer",IF(ISNUMBER(SEARCH("K-FOL",L1868)),"Calcium Citrate",IF(ISNUMBER(SEARCH("FOLTRON",L1868)),"NPK Fertilizer",IF(ISNUMBER(SEARCH("CYHALOTHRI",L1868)),"Cyhalothrin",IF(ISNUMBER(SEARCH("ACEFATO",L1868)),"Acephate",IF(ISNUMBER(SEARCH("ACEPHATE",L1868)),"Acephate",IF(ISNUMBER(SEARCH("MICROTHIOL",L1868)),"Sulfur",IF(ISNUMBER(SEARCH("PROPICONAZOLE",L1868)),"Propiconazole",IF(ISNUMBER(SEARCH("METHOMYL",L1868)),"Methomyl",IF(ISNUMBER(SEARCH("IMIDACLOPRID",L1868)),"Imidacloprid",IF(ISNUMBER(SEARCH("ZONIC",L1868)),"Amicarbazone",IF(ISNUMBER(SEARCH("CRESCENDO",L1868)),"Triclopyr-Butyric",IF(ISNUMBER(SEARCH("IMAZETHAPYR",L1868)),"Imazethapyr",IF(ISNUMBER(SEARCH("TRICLOPYR",L1868)),"Triclopyr",IF(ISNUMBER(SEARCH("ISOPROPYLAMINE",L1868)),"Isopropylamine",IF(ISNUMBER(SEARCH("ABAMECTIM",L1868)),"Abamectin",IF(ISNUMBER(SEARCH("SPERTO",L1868)),"Bifenthrin","FIX IT!")))))))))))))))))))</f>
        <v>Isopropylamine</v>
      </c>
      <c r="Q1868" t="s">
        <v>3269</v>
      </c>
      <c r="R1868" t="s">
        <v>3216</v>
      </c>
      <c r="S1868">
        <f t="shared" si="109"/>
        <v>3.2953812355064249</v>
      </c>
      <c r="T1868" t="s">
        <v>3292</v>
      </c>
      <c r="U1868" t="s">
        <v>3269</v>
      </c>
      <c r="V1868" t="s">
        <v>3216</v>
      </c>
    </row>
    <row r="1869" spans="1:22" ht="22" customHeight="1" x14ac:dyDescent="0.3">
      <c r="A1869" s="5">
        <v>42947</v>
      </c>
      <c r="B1869" s="16" t="str">
        <f t="shared" si="107"/>
        <v>July, 2017</v>
      </c>
      <c r="C1869" s="16" t="str">
        <f t="shared" si="108"/>
        <v>July, 2017´</v>
      </c>
      <c r="D1869" s="6" t="s">
        <v>31</v>
      </c>
      <c r="E1869" s="11" t="s">
        <v>3318</v>
      </c>
      <c r="F1869" s="6" t="s">
        <v>1873</v>
      </c>
      <c r="G1869" s="6" t="s">
        <v>1805</v>
      </c>
      <c r="H1869" s="6" t="s">
        <v>82</v>
      </c>
      <c r="I1869" s="6" t="s">
        <v>45</v>
      </c>
      <c r="J1869" s="6" t="s">
        <v>34</v>
      </c>
      <c r="K1869" s="6" t="s">
        <v>84</v>
      </c>
      <c r="L1869" s="6" t="s">
        <v>2107</v>
      </c>
      <c r="M1869" s="7">
        <v>86755</v>
      </c>
      <c r="N1869" s="7">
        <v>86.75</v>
      </c>
      <c r="O1869" s="7">
        <v>286000</v>
      </c>
      <c r="P1869" t="str">
        <f>IF(ISNUMBER(SEARCH("BROWSER",L1869)),"Picloran",IF(ISNUMBER(SEARCH("NAVIGATOR",L1869)),"Picloran",IF(ISNUMBER(SEARCH("BIOZYME",L1869)),"Mineral Fertilizer",IF(ISNUMBER(SEARCH("K-FOL",L1869)),"Calcium Citrate",IF(ISNUMBER(SEARCH("FOLTRON",L1869)),"NPK Fertilizer",IF(ISNUMBER(SEARCH("CYHALOTHRI",L1869)),"Cyhalothrin",IF(ISNUMBER(SEARCH("ACEFATO",L1869)),"Acephate",IF(ISNUMBER(SEARCH("ACEPHATE",L1869)),"Acephate",IF(ISNUMBER(SEARCH("MICROTHIOL",L1869)),"Sulfur",IF(ISNUMBER(SEARCH("PROPICONAZOLE",L1869)),"Propiconazole",IF(ISNUMBER(SEARCH("METHOMYL",L1869)),"Methomyl",IF(ISNUMBER(SEARCH("IMIDACLOPRID",L1869)),"Imidacloprid",IF(ISNUMBER(SEARCH("ZONIC",L1869)),"Amicarbazone",IF(ISNUMBER(SEARCH("CRESCENDO",L1869)),"Triclopyr-Butyric",IF(ISNUMBER(SEARCH("IMAZETHAPYR",L1869)),"Imazethapyr",IF(ISNUMBER(SEARCH("TRICLOPYR",L1869)),"Triclopyr",IF(ISNUMBER(SEARCH("ISOPROPYLAMINE",L1869)),"Isopropylamine",IF(ISNUMBER(SEARCH("ABAMECTIM",L1869)),"Abamectin",IF(ISNUMBER(SEARCH("SPERTO",L1869)),"Bifenthrin","FIX IT!")))))))))))))))))))</f>
        <v>Isopropylamine</v>
      </c>
      <c r="Q1869" t="s">
        <v>3269</v>
      </c>
      <c r="R1869" t="s">
        <v>3216</v>
      </c>
      <c r="S1869">
        <f t="shared" si="109"/>
        <v>3.2966399631145178</v>
      </c>
      <c r="T1869" t="s">
        <v>3252</v>
      </c>
      <c r="U1869" t="s">
        <v>3287</v>
      </c>
      <c r="V1869" t="s">
        <v>3243</v>
      </c>
    </row>
    <row r="1870" spans="1:22" ht="22" customHeight="1" x14ac:dyDescent="0.3">
      <c r="A1870" s="2">
        <v>42944</v>
      </c>
      <c r="B1870" s="16" t="str">
        <f t="shared" si="107"/>
        <v>July, 2017</v>
      </c>
      <c r="C1870" s="16" t="str">
        <f t="shared" si="108"/>
        <v>July, 2017´</v>
      </c>
      <c r="D1870" s="3" t="s">
        <v>31</v>
      </c>
      <c r="E1870" s="11" t="s">
        <v>3318</v>
      </c>
      <c r="F1870" s="3" t="s">
        <v>56</v>
      </c>
      <c r="G1870" s="3" t="s">
        <v>131</v>
      </c>
      <c r="H1870" s="3" t="s">
        <v>133</v>
      </c>
      <c r="I1870" s="3" t="s">
        <v>45</v>
      </c>
      <c r="J1870" s="3" t="s">
        <v>34</v>
      </c>
      <c r="K1870" s="3" t="s">
        <v>145</v>
      </c>
      <c r="L1870" s="13" t="s">
        <v>2108</v>
      </c>
      <c r="M1870" s="4">
        <v>11400</v>
      </c>
      <c r="N1870" s="4">
        <v>11.4</v>
      </c>
      <c r="O1870" s="4">
        <v>121000</v>
      </c>
      <c r="P1870" t="s">
        <v>3205</v>
      </c>
      <c r="Q1870" t="s">
        <v>3238</v>
      </c>
      <c r="R1870" t="s">
        <v>3243</v>
      </c>
      <c r="S1870">
        <f t="shared" si="109"/>
        <v>10.614035087719298</v>
      </c>
      <c r="T1870" t="s">
        <v>3297</v>
      </c>
      <c r="U1870" t="s">
        <v>3281</v>
      </c>
      <c r="V1870" t="s">
        <v>3198</v>
      </c>
    </row>
    <row r="1871" spans="1:22" ht="22" customHeight="1" x14ac:dyDescent="0.3">
      <c r="A1871" s="5">
        <v>42944</v>
      </c>
      <c r="B1871" s="16" t="str">
        <f t="shared" si="107"/>
        <v>July, 2017</v>
      </c>
      <c r="C1871" s="16" t="str">
        <f t="shared" si="108"/>
        <v>July, 2017´</v>
      </c>
      <c r="D1871" s="6" t="s">
        <v>31</v>
      </c>
      <c r="E1871" s="11" t="s">
        <v>3318</v>
      </c>
      <c r="F1871" s="6" t="s">
        <v>56</v>
      </c>
      <c r="G1871" s="6" t="s">
        <v>131</v>
      </c>
      <c r="H1871" s="6" t="s">
        <v>133</v>
      </c>
      <c r="I1871" s="6" t="s">
        <v>45</v>
      </c>
      <c r="J1871" s="6" t="s">
        <v>34</v>
      </c>
      <c r="K1871" s="6" t="s">
        <v>145</v>
      </c>
      <c r="L1871" s="6" t="s">
        <v>2109</v>
      </c>
      <c r="M1871" s="7">
        <v>17400</v>
      </c>
      <c r="N1871" s="7">
        <v>17.399999999999999</v>
      </c>
      <c r="O1871" s="7">
        <v>185000</v>
      </c>
      <c r="P1871" t="str">
        <f>IF(ISNUMBER(SEARCH("IMAZETAPYR",L1871)),"Imazetapyr",IF(ISNUMBER(SEARCH("VITAVAX",L1871)),"Carboxin",IF(ISNUMBER(SEARCH("CARBOXIN",L1871)),"Carboxin",IF(ISNUMBER(SEARCH("CONDAX",L1871)),"Imazetapyr",IF(ISNUMBER(SEARCH("CLETHODIM",L1871)),"Clethodim",IF(ISNUMBER(SEARCH("JACARE",L1871)),"2,4-D Acid",IF(ISNUMBER(SEARCH("LEOPARD",L1871)),"Picloram",IF(ISNUMBER(SEARCH("ZOXYSTROBIN",L1871)),"Azoxystrobin",IF(ISNUMBER(SEARCH("MANCOZEB",L1871)),"Mancozeb",IF(ISNUMBER(SEARCH("AZOXYS",L1871)),"Azoxystrobin",IF(ISNUMBER(SEARCH("FIPRON",L1871)),"Fipronil",IF(ISNUMBER(SEARCH("ACEF",L1871)),"Acephate",IF(ISNUMBER(SEARCH("ACETAMIPRID",L1871)),"Acetamiprid",IF(ISNUMBER(SEARCH("ALUMINIUM PHOSPHIDE",L1871)),"Aluminium Phosphide",IF(ISNUMBER(SEARCH("RANMAN",L1871)),"Cyazofamid",IF(ISNUMBER(SEARCH("BIFENTRINA",L1871)),"Bifenthrin","FIX IT!"))))))))))))))))</f>
        <v>Acetamiprid</v>
      </c>
      <c r="Q1871" t="s">
        <v>3234</v>
      </c>
      <c r="R1871" t="s">
        <v>3243</v>
      </c>
      <c r="S1871">
        <f t="shared" si="109"/>
        <v>10.632183908045977</v>
      </c>
      <c r="T1871" t="s">
        <v>3250</v>
      </c>
      <c r="U1871" t="s">
        <v>3248</v>
      </c>
      <c r="V1871" t="s">
        <v>3237</v>
      </c>
    </row>
    <row r="1872" spans="1:22" ht="22" customHeight="1" x14ac:dyDescent="0.3">
      <c r="A1872" s="2">
        <v>42944</v>
      </c>
      <c r="B1872" s="16" t="str">
        <f t="shared" si="107"/>
        <v>July, 2017</v>
      </c>
      <c r="C1872" s="16" t="str">
        <f t="shared" si="108"/>
        <v>July, 2017´</v>
      </c>
      <c r="D1872" s="3" t="s">
        <v>31</v>
      </c>
      <c r="E1872" s="11" t="s">
        <v>3318</v>
      </c>
      <c r="F1872" s="3" t="s">
        <v>56</v>
      </c>
      <c r="G1872" s="3" t="s">
        <v>347</v>
      </c>
      <c r="H1872" s="3" t="s">
        <v>371</v>
      </c>
      <c r="I1872" s="3" t="s">
        <v>45</v>
      </c>
      <c r="J1872" s="3" t="s">
        <v>34</v>
      </c>
      <c r="K1872" s="3" t="s">
        <v>373</v>
      </c>
      <c r="L1872" s="3" t="s">
        <v>2110</v>
      </c>
      <c r="M1872" s="4">
        <v>18260</v>
      </c>
      <c r="N1872" s="4">
        <v>18.260000000000002</v>
      </c>
      <c r="O1872" s="4">
        <v>25500</v>
      </c>
      <c r="P1872" t="str">
        <f>IF(ISNUMBER(SEARCH("THIRAM",L1872)),"Thiram",IF(ISNUMBER(SEARCH("TEBUCONAZOLE",L1872)),"Tebuconazole",IF(ISNUMBER(SEARCH("DIMETHYLAMINE",L1872)),"Dimethylamine",IF(ISNUMBER(SEARCH("TRINCA",L1872)),"Cyhalothrin",IF(ISNUMBER(SEARCH("CYHALOT",L1872)),"Cyhalothrin",IF(ISNUMBER(SEARCH("PICLORAM",L1872)),"Picloran",IF(ISNUMBER(SEARCH("PROPARGITE",L1872)),"Propargite",IF(ISNUMBER(SEARCH("OMEGA",L1872)),"Fertilizer",IF(ISNUMBER(SEARCH("ARTYS",L1872)),"Dimethylamine",IF(ISNUMBER(SEARCH("ORTHOCIDE",L1872)),"Captan","FIX IT!"))))))))))</f>
        <v>Dimethylamine</v>
      </c>
      <c r="Q1872" t="s">
        <v>3254</v>
      </c>
      <c r="R1872" t="s">
        <v>3216</v>
      </c>
      <c r="S1872">
        <f t="shared" si="109"/>
        <v>1.3964950711938664</v>
      </c>
      <c r="T1872" t="s">
        <v>3304</v>
      </c>
      <c r="U1872" t="s">
        <v>3281</v>
      </c>
      <c r="V1872" t="s">
        <v>3198</v>
      </c>
    </row>
    <row r="1873" spans="1:22" ht="22" customHeight="1" x14ac:dyDescent="0.3">
      <c r="A1873" s="5">
        <v>42944</v>
      </c>
      <c r="B1873" s="16" t="str">
        <f t="shared" si="107"/>
        <v>July, 2017</v>
      </c>
      <c r="C1873" s="16" t="str">
        <f t="shared" si="108"/>
        <v>July, 2017´</v>
      </c>
      <c r="D1873" s="6" t="s">
        <v>31</v>
      </c>
      <c r="E1873" s="11" t="s">
        <v>3318</v>
      </c>
      <c r="F1873" s="6" t="s">
        <v>56</v>
      </c>
      <c r="G1873" s="6" t="s">
        <v>131</v>
      </c>
      <c r="H1873" s="6" t="s">
        <v>133</v>
      </c>
      <c r="I1873" s="6" t="s">
        <v>45</v>
      </c>
      <c r="J1873" s="6" t="s">
        <v>34</v>
      </c>
      <c r="K1873" s="6" t="s">
        <v>145</v>
      </c>
      <c r="L1873" s="6" t="s">
        <v>2111</v>
      </c>
      <c r="M1873" s="7">
        <v>41256</v>
      </c>
      <c r="N1873" s="7">
        <v>41.26</v>
      </c>
      <c r="O1873" s="7">
        <v>438000</v>
      </c>
      <c r="P1873" t="str">
        <f>IF(ISNUMBER(SEARCH("BROWSER",L1873)),"Picloran",IF(ISNUMBER(SEARCH("NAVIGATOR",L1873)),"Picloran",IF(ISNUMBER(SEARCH("BIOZYME",L1873)),"Mineral Fertilizer",IF(ISNUMBER(SEARCH("K-FOL",L1873)),"Calcium Citrate",IF(ISNUMBER(SEARCH("FOLTRON",L1873)),"NPK Fertilizer",IF(ISNUMBER(SEARCH("CYHALOTHRI",L1873)),"Cyhalothrin",IF(ISNUMBER(SEARCH("ACEFATO",L1873)),"Acephate",IF(ISNUMBER(SEARCH("ACEPHATE",L1873)),"Acephate",IF(ISNUMBER(SEARCH("MICROTHIOL",L1873)),"Sulfur",IF(ISNUMBER(SEARCH("PROPICONAZOLE",L1873)),"Propiconazole",IF(ISNUMBER(SEARCH("METHOMYL",L1873)),"Methomyl",IF(ISNUMBER(SEARCH("IMIDACLOPRID",L1873)),"Imidacloprid",IF(ISNUMBER(SEARCH("ZONIC",L1873)),"Amicarbazone",IF(ISNUMBER(SEARCH("CRESCENDO",L1873)),"Triclopyr-Butyric",IF(ISNUMBER(SEARCH("IMAZETHAPYR",L1873)),"Imazethapyr",IF(ISNUMBER(SEARCH("TRICLOPYR",L1873)),"Triclopyr",IF(ISNUMBER(SEARCH("ISOPROPYLAMINE",L1873)),"Isopropylamine",IF(ISNUMBER(SEARCH("ABAMECTIM",L1873)),"Abamectin",IF(ISNUMBER(SEARCH("SPERTO",L1873)),"Bifenthrin","FIX IT!")))))))))))))))))))</f>
        <v>Cyhalothrin</v>
      </c>
      <c r="Q1873" t="s">
        <v>3248</v>
      </c>
      <c r="R1873" t="s">
        <v>3237</v>
      </c>
      <c r="S1873">
        <f t="shared" si="109"/>
        <v>10.616637579988366</v>
      </c>
      <c r="T1873" t="s">
        <v>3292</v>
      </c>
      <c r="U1873" t="s">
        <v>3269</v>
      </c>
      <c r="V1873" t="s">
        <v>3216</v>
      </c>
    </row>
    <row r="1874" spans="1:22" ht="22" customHeight="1" x14ac:dyDescent="0.3">
      <c r="A1874" s="2">
        <v>42944</v>
      </c>
      <c r="B1874" s="16" t="str">
        <f t="shared" si="107"/>
        <v>July, 2017</v>
      </c>
      <c r="C1874" s="16" t="str">
        <f t="shared" si="108"/>
        <v>July, 2017´</v>
      </c>
      <c r="D1874" s="3" t="s">
        <v>31</v>
      </c>
      <c r="E1874" s="11" t="s">
        <v>3318</v>
      </c>
      <c r="F1874" s="3" t="s">
        <v>56</v>
      </c>
      <c r="G1874" s="3" t="s">
        <v>131</v>
      </c>
      <c r="H1874" s="3" t="s">
        <v>133</v>
      </c>
      <c r="I1874" s="3" t="s">
        <v>45</v>
      </c>
      <c r="J1874" s="3" t="s">
        <v>34</v>
      </c>
      <c r="K1874" s="3" t="s">
        <v>145</v>
      </c>
      <c r="L1874" s="3" t="s">
        <v>2112</v>
      </c>
      <c r="M1874" s="4">
        <v>28840</v>
      </c>
      <c r="N1874" s="4">
        <v>28.84</v>
      </c>
      <c r="O1874" s="4">
        <v>306000</v>
      </c>
      <c r="P1874" t="str">
        <f>IF(ISNUMBER(SEARCH("BROWSER",L1874)),"Picloran",IF(ISNUMBER(SEARCH("NAVIGATOR",L1874)),"Picloran",IF(ISNUMBER(SEARCH("BIOZYME",L1874)),"Mineral Fertilizer",IF(ISNUMBER(SEARCH("K-FOL",L1874)),"Calcium Citrate",IF(ISNUMBER(SEARCH("FOLTRON",L1874)),"NPK Fertilizer",IF(ISNUMBER(SEARCH("CYHALOTHRI",L1874)),"Cyhalothrin",IF(ISNUMBER(SEARCH("ACEFATO",L1874)),"Acephate",IF(ISNUMBER(SEARCH("ACEPHATE",L1874)),"Acephate",IF(ISNUMBER(SEARCH("MICROTHIOL",L1874)),"Sulfur",IF(ISNUMBER(SEARCH("PROPICONAZOLE",L1874)),"Propiconazole",IF(ISNUMBER(SEARCH("METHOMYL",L1874)),"Methomyl",IF(ISNUMBER(SEARCH("IMIDACLOPRID",L1874)),"Imidacloprid",IF(ISNUMBER(SEARCH("ZONIC",L1874)),"Amicarbazone",IF(ISNUMBER(SEARCH("CRESCENDO",L1874)),"Triclopyr-Butyric",IF(ISNUMBER(SEARCH("IMAZETHAPYR",L1874)),"Imazethapyr",IF(ISNUMBER(SEARCH("TRICLOPYR",L1874)),"Triclopyr",IF(ISNUMBER(SEARCH("ISOPROPYLAMINE",L1874)),"Isopropylamine",IF(ISNUMBER(SEARCH("ABAMECTIM",L1874)),"Abamectin",IF(ISNUMBER(SEARCH("SPERTO",L1874)),"Bifenthrin","FIX IT!")))))))))))))))))))</f>
        <v>Cyhalothrin</v>
      </c>
      <c r="Q1874" t="s">
        <v>3248</v>
      </c>
      <c r="R1874" t="s">
        <v>3237</v>
      </c>
      <c r="S1874">
        <f t="shared" si="109"/>
        <v>10.610263522884882</v>
      </c>
      <c r="T1874" t="s">
        <v>3203</v>
      </c>
      <c r="U1874" t="s">
        <v>3246</v>
      </c>
      <c r="V1874" t="s">
        <v>3198</v>
      </c>
    </row>
    <row r="1875" spans="1:22" ht="22" customHeight="1" x14ac:dyDescent="0.3">
      <c r="A1875" s="5">
        <v>42944</v>
      </c>
      <c r="B1875" s="16" t="str">
        <f t="shared" si="107"/>
        <v>July, 2017</v>
      </c>
      <c r="C1875" s="16" t="str">
        <f t="shared" si="108"/>
        <v>July, 2017´</v>
      </c>
      <c r="D1875" s="6" t="s">
        <v>31</v>
      </c>
      <c r="E1875" s="11" t="s">
        <v>3318</v>
      </c>
      <c r="F1875" s="6" t="s">
        <v>56</v>
      </c>
      <c r="G1875" s="6" t="s">
        <v>347</v>
      </c>
      <c r="H1875" s="6" t="s">
        <v>371</v>
      </c>
      <c r="I1875" s="6" t="s">
        <v>45</v>
      </c>
      <c r="J1875" s="6" t="s">
        <v>34</v>
      </c>
      <c r="K1875" s="6" t="s">
        <v>373</v>
      </c>
      <c r="L1875" s="6" t="s">
        <v>2113</v>
      </c>
      <c r="M1875" s="7">
        <v>18320</v>
      </c>
      <c r="N1875" s="7">
        <v>18.32</v>
      </c>
      <c r="O1875" s="7">
        <v>25500</v>
      </c>
      <c r="P1875" t="str">
        <f>IF(ISNUMBER(SEARCH("THIRAM",L1875)),"Thiram",IF(ISNUMBER(SEARCH("TEBUCONAZOLE",L1875)),"Tebuconazole",IF(ISNUMBER(SEARCH("DIMETHYLAMINE",L1875)),"Dimethylamine",IF(ISNUMBER(SEARCH("TRINCA",L1875)),"Cyhalothrin",IF(ISNUMBER(SEARCH("CYHALOT",L1875)),"Cyhalothrin",IF(ISNUMBER(SEARCH("PICLORAM",L1875)),"Picloran",IF(ISNUMBER(SEARCH("PROPARGITE",L1875)),"Propargite",IF(ISNUMBER(SEARCH("OMEGA",L1875)),"Fertilizer",IF(ISNUMBER(SEARCH("ARTYS",L1875)),"Dimethylamine",IF(ISNUMBER(SEARCH("ORTHOCIDE",L1875)),"Captan","FIX IT!"))))))))))</f>
        <v>Dimethylamine</v>
      </c>
      <c r="Q1875" t="s">
        <v>3254</v>
      </c>
      <c r="R1875" t="s">
        <v>3216</v>
      </c>
      <c r="S1875">
        <f t="shared" si="109"/>
        <v>1.3919213973799127</v>
      </c>
      <c r="T1875" t="s">
        <v>3218</v>
      </c>
      <c r="U1875" t="s">
        <v>3218</v>
      </c>
      <c r="V1875" t="s">
        <v>3198</v>
      </c>
    </row>
    <row r="1876" spans="1:22" ht="22" customHeight="1" x14ac:dyDescent="0.3">
      <c r="A1876" s="2">
        <v>42941</v>
      </c>
      <c r="B1876" s="16" t="str">
        <f t="shared" si="107"/>
        <v>July, 2017</v>
      </c>
      <c r="C1876" s="16" t="str">
        <f t="shared" si="108"/>
        <v>July, 2017´</v>
      </c>
      <c r="D1876" s="3" t="s">
        <v>31</v>
      </c>
      <c r="E1876" s="11" t="s">
        <v>3318</v>
      </c>
      <c r="F1876" s="3" t="s">
        <v>1873</v>
      </c>
      <c r="G1876" s="3" t="s">
        <v>230</v>
      </c>
      <c r="H1876" s="3" t="s">
        <v>113</v>
      </c>
      <c r="I1876" s="3" t="s">
        <v>45</v>
      </c>
      <c r="J1876" s="3" t="s">
        <v>34</v>
      </c>
      <c r="K1876" s="3" t="s">
        <v>232</v>
      </c>
      <c r="L1876" s="3" t="s">
        <v>2114</v>
      </c>
      <c r="M1876" s="4">
        <v>32080</v>
      </c>
      <c r="N1876" s="4">
        <v>32.08</v>
      </c>
      <c r="O1876" s="4">
        <v>46000</v>
      </c>
      <c r="P1876" t="s">
        <v>3273</v>
      </c>
      <c r="Q1876" t="s">
        <v>3274</v>
      </c>
      <c r="R1876" t="s">
        <v>3275</v>
      </c>
      <c r="S1876">
        <f t="shared" si="109"/>
        <v>1.4339152119700749</v>
      </c>
      <c r="T1876" t="s">
        <v>3203</v>
      </c>
      <c r="U1876" t="s">
        <v>3246</v>
      </c>
      <c r="V1876" t="s">
        <v>3198</v>
      </c>
    </row>
    <row r="1877" spans="1:22" ht="22" customHeight="1" x14ac:dyDescent="0.3">
      <c r="A1877" s="5">
        <v>42940</v>
      </c>
      <c r="B1877" s="16" t="str">
        <f t="shared" si="107"/>
        <v>July, 2017</v>
      </c>
      <c r="C1877" s="16" t="str">
        <f t="shared" si="108"/>
        <v>July, 2017´</v>
      </c>
      <c r="D1877" s="6" t="s">
        <v>31</v>
      </c>
      <c r="E1877" s="11" t="s">
        <v>3318</v>
      </c>
      <c r="F1877" s="6" t="s">
        <v>56</v>
      </c>
      <c r="G1877" s="6" t="s">
        <v>870</v>
      </c>
      <c r="H1877" s="6" t="s">
        <v>122</v>
      </c>
      <c r="I1877" s="6" t="s">
        <v>45</v>
      </c>
      <c r="J1877" s="6" t="s">
        <v>34</v>
      </c>
      <c r="K1877" s="6" t="s">
        <v>872</v>
      </c>
      <c r="L1877" s="6" t="s">
        <v>2115</v>
      </c>
      <c r="M1877" s="7">
        <v>20160</v>
      </c>
      <c r="N1877" s="7">
        <v>20.16</v>
      </c>
      <c r="O1877" s="7">
        <v>210000</v>
      </c>
      <c r="P1877" t="str">
        <f>IF(ISNUMBER(SEARCH("NICOSULFURONTECHNICAL",L1877)),"Nicosulfuron",IF(ISNUMBER(SEARCH("CITRASHINE",L1877)),"General Foods Aditives",IF(ISNUMBER(SEARCH("CHLORIMURON",L1877)),"Chlorimuron-ethyl",IF(ISNUMBER(SEARCH("LUFENURON",L1877)),"Lufenuron","FIX IT!"))))</f>
        <v>Lufenuron</v>
      </c>
      <c r="Q1877" t="s">
        <v>3215</v>
      </c>
      <c r="R1877" t="s">
        <v>3243</v>
      </c>
      <c r="S1877">
        <f t="shared" si="109"/>
        <v>10.416666666666666</v>
      </c>
      <c r="T1877" t="s">
        <v>3297</v>
      </c>
      <c r="U1877" t="s">
        <v>3281</v>
      </c>
      <c r="V1877" t="s">
        <v>3198</v>
      </c>
    </row>
    <row r="1878" spans="1:22" ht="22" customHeight="1" x14ac:dyDescent="0.3">
      <c r="A1878" s="2">
        <v>42940</v>
      </c>
      <c r="B1878" s="16" t="str">
        <f t="shared" si="107"/>
        <v>July, 2017</v>
      </c>
      <c r="C1878" s="16" t="str">
        <f t="shared" si="108"/>
        <v>July, 2017´</v>
      </c>
      <c r="D1878" s="3" t="s">
        <v>31</v>
      </c>
      <c r="E1878" s="11" t="s">
        <v>3318</v>
      </c>
      <c r="F1878" s="3" t="s">
        <v>56</v>
      </c>
      <c r="G1878" s="3" t="s">
        <v>1774</v>
      </c>
      <c r="H1878" s="3" t="s">
        <v>82</v>
      </c>
      <c r="I1878" s="3" t="s">
        <v>45</v>
      </c>
      <c r="J1878" s="3" t="s">
        <v>34</v>
      </c>
      <c r="K1878" s="3" t="s">
        <v>84</v>
      </c>
      <c r="L1878" s="3" t="s">
        <v>2117</v>
      </c>
      <c r="M1878" s="4">
        <v>101150</v>
      </c>
      <c r="N1878" s="4">
        <v>101.15</v>
      </c>
      <c r="O1878" s="4">
        <v>334000</v>
      </c>
      <c r="P1878" t="str">
        <f>IF(ISNUMBER(SEARCH("BROWSER",L1878)),"Picloran",IF(ISNUMBER(SEARCH("NAVIGATOR",L1878)),"Picloran",IF(ISNUMBER(SEARCH("BIOZYME",L1878)),"Mineral Fertilizer",IF(ISNUMBER(SEARCH("K-FOL",L1878)),"Calcium Citrate",IF(ISNUMBER(SEARCH("FOLTRON",L1878)),"NPK Fertilizer",IF(ISNUMBER(SEARCH("CYHALOTHRI",L1878)),"Cyhalothrin",IF(ISNUMBER(SEARCH("ACEFATO",L1878)),"Acephate",IF(ISNUMBER(SEARCH("ACEPHATE",L1878)),"Acephate",IF(ISNUMBER(SEARCH("MICROTHIOL",L1878)),"Sulfur",IF(ISNUMBER(SEARCH("PROPICONAZOLE",L1878)),"Propiconazole",IF(ISNUMBER(SEARCH("METHOMYL",L1878)),"Methomyl",IF(ISNUMBER(SEARCH("IMIDACLOPRID",L1878)),"Imidacloprid",IF(ISNUMBER(SEARCH("ZONIC",L1878)),"Amicarbazone",IF(ISNUMBER(SEARCH("CRESCENDO",L1878)),"Triclopyr-Butyric",IF(ISNUMBER(SEARCH("IMAZETHAPYR",L1878)),"Imazethapyr",IF(ISNUMBER(SEARCH("TRICLOPYR",L1878)),"Triclopyr",IF(ISNUMBER(SEARCH("ISOPROPYLAMINE",L1878)),"Isopropylamine",IF(ISNUMBER(SEARCH("ABAMECTIM",L1878)),"Abamectin",IF(ISNUMBER(SEARCH("SPERTO",L1878)),"Bifenthrin","FIX IT!")))))))))))))))))))</f>
        <v>Isopropylamine</v>
      </c>
      <c r="Q1878" t="s">
        <v>3269</v>
      </c>
      <c r="R1878" t="s">
        <v>3216</v>
      </c>
      <c r="S1878">
        <f t="shared" si="109"/>
        <v>3.3020266930301534</v>
      </c>
      <c r="T1878" t="s">
        <v>3304</v>
      </c>
      <c r="U1878" t="s">
        <v>3281</v>
      </c>
      <c r="V1878" t="s">
        <v>3198</v>
      </c>
    </row>
    <row r="1879" spans="1:22" ht="22" customHeight="1" x14ac:dyDescent="0.3">
      <c r="A1879" s="5">
        <v>42940</v>
      </c>
      <c r="B1879" s="16" t="str">
        <f t="shared" si="107"/>
        <v>July, 2017</v>
      </c>
      <c r="C1879" s="16" t="str">
        <f t="shared" si="108"/>
        <v>July, 2017´</v>
      </c>
      <c r="D1879" s="6" t="s">
        <v>31</v>
      </c>
      <c r="E1879" s="11" t="s">
        <v>3318</v>
      </c>
      <c r="F1879" s="6" t="s">
        <v>56</v>
      </c>
      <c r="G1879" s="6" t="s">
        <v>1774</v>
      </c>
      <c r="H1879" s="6" t="s">
        <v>82</v>
      </c>
      <c r="I1879" s="6" t="s">
        <v>45</v>
      </c>
      <c r="J1879" s="6" t="s">
        <v>34</v>
      </c>
      <c r="K1879" s="6" t="s">
        <v>84</v>
      </c>
      <c r="L1879" s="6" t="s">
        <v>2118</v>
      </c>
      <c r="M1879" s="7">
        <v>43317</v>
      </c>
      <c r="N1879" s="7">
        <v>43.32</v>
      </c>
      <c r="O1879" s="7">
        <v>143000</v>
      </c>
      <c r="P1879" t="str">
        <f>IF(ISNUMBER(SEARCH("BROWSER",L1879)),"Picloran",IF(ISNUMBER(SEARCH("NAVIGATOR",L1879)),"Picloran",IF(ISNUMBER(SEARCH("BIOZYME",L1879)),"Mineral Fertilizer",IF(ISNUMBER(SEARCH("K-FOL",L1879)),"Calcium Citrate",IF(ISNUMBER(SEARCH("FOLTRON",L1879)),"NPK Fertilizer",IF(ISNUMBER(SEARCH("CYHALOTHRI",L1879)),"Cyhalothrin",IF(ISNUMBER(SEARCH("ACEFATO",L1879)),"Acephate",IF(ISNUMBER(SEARCH("ACEPHATE",L1879)),"Acephate",IF(ISNUMBER(SEARCH("MICROTHIOL",L1879)),"Sulfur",IF(ISNUMBER(SEARCH("PROPICONAZOLE",L1879)),"Propiconazole",IF(ISNUMBER(SEARCH("METHOMYL",L1879)),"Methomyl",IF(ISNUMBER(SEARCH("IMIDACLOPRID",L1879)),"Imidacloprid",IF(ISNUMBER(SEARCH("ZONIC",L1879)),"Amicarbazone",IF(ISNUMBER(SEARCH("CRESCENDO",L1879)),"Triclopyr-Butyric",IF(ISNUMBER(SEARCH("IMAZETHAPYR",L1879)),"Imazethapyr",IF(ISNUMBER(SEARCH("TRICLOPYR",L1879)),"Triclopyr",IF(ISNUMBER(SEARCH("ISOPROPYLAMINE",L1879)),"Isopropylamine",IF(ISNUMBER(SEARCH("ABAMECTIM",L1879)),"Abamectin",IF(ISNUMBER(SEARCH("SPERTO",L1879)),"Bifenthrin","FIX IT!")))))))))))))))))))</f>
        <v>Isopropylamine</v>
      </c>
      <c r="Q1879" t="s">
        <v>3269</v>
      </c>
      <c r="R1879" t="s">
        <v>3216</v>
      </c>
      <c r="S1879">
        <f t="shared" si="109"/>
        <v>3.3012443151649467</v>
      </c>
      <c r="T1879" t="s">
        <v>3250</v>
      </c>
      <c r="U1879" t="s">
        <v>3248</v>
      </c>
      <c r="V1879" t="s">
        <v>3237</v>
      </c>
    </row>
    <row r="1880" spans="1:22" ht="22" customHeight="1" x14ac:dyDescent="0.3">
      <c r="A1880" s="2">
        <v>42940</v>
      </c>
      <c r="B1880" s="16" t="str">
        <f t="shared" si="107"/>
        <v>July, 2017</v>
      </c>
      <c r="C1880" s="16" t="str">
        <f t="shared" si="108"/>
        <v>July, 2017´</v>
      </c>
      <c r="D1880" s="3" t="s">
        <v>31</v>
      </c>
      <c r="E1880" s="11" t="s">
        <v>3318</v>
      </c>
      <c r="F1880" s="3" t="s">
        <v>1873</v>
      </c>
      <c r="G1880" s="3" t="s">
        <v>1805</v>
      </c>
      <c r="H1880" s="3" t="s">
        <v>82</v>
      </c>
      <c r="I1880" s="3" t="s">
        <v>45</v>
      </c>
      <c r="J1880" s="3" t="s">
        <v>34</v>
      </c>
      <c r="K1880" s="3" t="s">
        <v>84</v>
      </c>
      <c r="L1880" s="3" t="s">
        <v>2119</v>
      </c>
      <c r="M1880" s="4">
        <v>86718</v>
      </c>
      <c r="N1880" s="4">
        <v>86.72</v>
      </c>
      <c r="O1880" s="4">
        <v>286000</v>
      </c>
      <c r="P1880" t="str">
        <f>IF(ISNUMBER(SEARCH("BROWSER",L1880)),"Picloran",IF(ISNUMBER(SEARCH("NAVIGATOR",L1880)),"Picloran",IF(ISNUMBER(SEARCH("BIOZYME",L1880)),"Mineral Fertilizer",IF(ISNUMBER(SEARCH("K-FOL",L1880)),"Calcium Citrate",IF(ISNUMBER(SEARCH("FOLTRON",L1880)),"NPK Fertilizer",IF(ISNUMBER(SEARCH("CYHALOTHRI",L1880)),"Cyhalothrin",IF(ISNUMBER(SEARCH("ACEFATO",L1880)),"Acephate",IF(ISNUMBER(SEARCH("ACEPHATE",L1880)),"Acephate",IF(ISNUMBER(SEARCH("MICROTHIOL",L1880)),"Sulfur",IF(ISNUMBER(SEARCH("PROPICONAZOLE",L1880)),"Propiconazole",IF(ISNUMBER(SEARCH("METHOMYL",L1880)),"Methomyl",IF(ISNUMBER(SEARCH("IMIDACLOPRID",L1880)),"Imidacloprid",IF(ISNUMBER(SEARCH("ZONIC",L1880)),"Amicarbazone",IF(ISNUMBER(SEARCH("CRESCENDO",L1880)),"Triclopyr-Butyric",IF(ISNUMBER(SEARCH("IMAZETHAPYR",L1880)),"Imazethapyr",IF(ISNUMBER(SEARCH("TRICLOPYR",L1880)),"Triclopyr",IF(ISNUMBER(SEARCH("ISOPROPYLAMINE",L1880)),"Isopropylamine",IF(ISNUMBER(SEARCH("ABAMECTIM",L1880)),"Abamectin",IF(ISNUMBER(SEARCH("SPERTO",L1880)),"Bifenthrin","FIX IT!")))))))))))))))))))</f>
        <v>Isopropylamine</v>
      </c>
      <c r="Q1880" t="s">
        <v>3269</v>
      </c>
      <c r="R1880" t="s">
        <v>3216</v>
      </c>
      <c r="S1880">
        <f t="shared" si="109"/>
        <v>3.2980465416637839</v>
      </c>
      <c r="T1880" t="s">
        <v>3280</v>
      </c>
      <c r="U1880" t="s">
        <v>3279</v>
      </c>
      <c r="V1880" t="s">
        <v>3216</v>
      </c>
    </row>
    <row r="1881" spans="1:22" ht="22" customHeight="1" x14ac:dyDescent="0.3">
      <c r="A1881" s="5">
        <v>42939</v>
      </c>
      <c r="B1881" s="16" t="str">
        <f t="shared" si="107"/>
        <v>July, 2017</v>
      </c>
      <c r="C1881" s="16" t="str">
        <f t="shared" si="108"/>
        <v>July, 2017´</v>
      </c>
      <c r="D1881" s="6" t="s">
        <v>31</v>
      </c>
      <c r="E1881" s="11" t="s">
        <v>3318</v>
      </c>
      <c r="F1881" s="6" t="s">
        <v>56</v>
      </c>
      <c r="G1881" s="6" t="s">
        <v>1676</v>
      </c>
      <c r="H1881" s="6" t="s">
        <v>91</v>
      </c>
      <c r="I1881" s="6" t="s">
        <v>45</v>
      </c>
      <c r="J1881" s="6" t="s">
        <v>34</v>
      </c>
      <c r="K1881" s="6" t="s">
        <v>95</v>
      </c>
      <c r="L1881" s="6" t="s">
        <v>2120</v>
      </c>
      <c r="M1881" s="7">
        <v>100800</v>
      </c>
      <c r="N1881" s="7">
        <v>100.8</v>
      </c>
      <c r="O1881" s="7">
        <v>391000</v>
      </c>
      <c r="P1881" t="str">
        <f>IF(ISNUMBER(SEARCH("IMAZETAPYR",L1881)),"Imazetapyr",IF(ISNUMBER(SEARCH("VITAVAX",L1881)),"Carboxin",IF(ISNUMBER(SEARCH("CARBOXIN",L1881)),"Carboxin",IF(ISNUMBER(SEARCH("CONDAX",L1881)),"Imazetapyr",IF(ISNUMBER(SEARCH("CLETHODIM",L1881)),"Clethodim",IF(ISNUMBER(SEARCH("JACARE",L1881)),"2,4-D Acid",IF(ISNUMBER(SEARCH("LEOPARD",L1881)),"Picloram",IF(ISNUMBER(SEARCH("ZOXYSTROBIN",L1881)),"Azoxystrobin",IF(ISNUMBER(SEARCH("MANCOZEB",L1881)),"Mancozeb",IF(ISNUMBER(SEARCH("AZOXYS",L1881)),"Azoxystrobin",IF(ISNUMBER(SEARCH("FIPRON",L1881)),"Fipronil",IF(ISNUMBER(SEARCH("ACEF",L1881)),"Acephate",IF(ISNUMBER(SEARCH("ACETAMIPRID",L1881)),"Acetamiprid",IF(ISNUMBER(SEARCH("ALUMINIUM PHOSPHIDE",L1881)),"Aluminium Phosphide",IF(ISNUMBER(SEARCH("RANMAN",L1881)),"Cyazofamid",IF(ISNUMBER(SEARCH("BIFENTRINA",L1881)),"Bifenthrin","FIX IT!"))))))))))))))))</f>
        <v>Mancozeb</v>
      </c>
      <c r="Q1881" t="s">
        <v>3231</v>
      </c>
      <c r="R1881" t="s">
        <v>3242</v>
      </c>
      <c r="S1881">
        <f t="shared" si="109"/>
        <v>3.878968253968254</v>
      </c>
      <c r="T1881" t="s">
        <v>3245</v>
      </c>
      <c r="U1881" t="s">
        <v>3244</v>
      </c>
      <c r="V1881" t="s">
        <v>3198</v>
      </c>
    </row>
    <row r="1882" spans="1:22" ht="22" customHeight="1" x14ac:dyDescent="0.3">
      <c r="A1882" s="2">
        <v>42939</v>
      </c>
      <c r="B1882" s="16" t="str">
        <f t="shared" si="107"/>
        <v>July, 2017</v>
      </c>
      <c r="C1882" s="16" t="str">
        <f t="shared" si="108"/>
        <v>July, 2017´</v>
      </c>
      <c r="D1882" s="3" t="s">
        <v>31</v>
      </c>
      <c r="E1882" s="11" t="s">
        <v>3318</v>
      </c>
      <c r="F1882" s="3" t="s">
        <v>56</v>
      </c>
      <c r="G1882" s="3" t="s">
        <v>1676</v>
      </c>
      <c r="H1882" s="3" t="s">
        <v>91</v>
      </c>
      <c r="I1882" s="3" t="s">
        <v>45</v>
      </c>
      <c r="J1882" s="3" t="s">
        <v>34</v>
      </c>
      <c r="K1882" s="3" t="s">
        <v>95</v>
      </c>
      <c r="L1882" s="3" t="s">
        <v>2121</v>
      </c>
      <c r="M1882" s="4">
        <v>75600</v>
      </c>
      <c r="N1882" s="4">
        <v>75.599999999999994</v>
      </c>
      <c r="O1882" s="4">
        <v>293000</v>
      </c>
      <c r="P1882" t="str">
        <f>IF(ISNUMBER(SEARCH("IMAZETAPYR",L1882)),"Imazetapyr",IF(ISNUMBER(SEARCH("VITAVAX",L1882)),"Carboxin",IF(ISNUMBER(SEARCH("CARBOXIN",L1882)),"Carboxin",IF(ISNUMBER(SEARCH("CONDAX",L1882)),"Imazetapyr",IF(ISNUMBER(SEARCH("CLETHODIM",L1882)),"Clethodim",IF(ISNUMBER(SEARCH("JACARE",L1882)),"2,4-D Acid",IF(ISNUMBER(SEARCH("LEOPARD",L1882)),"Picloram",IF(ISNUMBER(SEARCH("ZOXYSTROBIN",L1882)),"Azoxystrobin",IF(ISNUMBER(SEARCH("MANCOZEB",L1882)),"Mancozeb",IF(ISNUMBER(SEARCH("AZOXYS",L1882)),"Azoxystrobin",IF(ISNUMBER(SEARCH("FIPRON",L1882)),"Fipronil",IF(ISNUMBER(SEARCH("ACEF",L1882)),"Acephate",IF(ISNUMBER(SEARCH("ACETAMIPRID",L1882)),"Acetamiprid",IF(ISNUMBER(SEARCH("ALUMINIUM PHOSPHIDE",L1882)),"Aluminium Phosphide",IF(ISNUMBER(SEARCH("RANMAN",L1882)),"Cyazofamid",IF(ISNUMBER(SEARCH("BIFENTRINA",L1882)),"Bifenthrin","FIX IT!"))))))))))))))))</f>
        <v>Mancozeb</v>
      </c>
      <c r="Q1882" t="s">
        <v>3231</v>
      </c>
      <c r="R1882" t="s">
        <v>3242</v>
      </c>
      <c r="S1882">
        <f t="shared" si="109"/>
        <v>3.8756613756613758</v>
      </c>
      <c r="T1882" t="s">
        <v>3250</v>
      </c>
      <c r="U1882" t="s">
        <v>3248</v>
      </c>
      <c r="V1882" t="s">
        <v>3237</v>
      </c>
    </row>
    <row r="1883" spans="1:22" ht="22" customHeight="1" x14ac:dyDescent="0.3">
      <c r="A1883" s="5">
        <v>42939</v>
      </c>
      <c r="B1883" s="16" t="str">
        <f t="shared" si="107"/>
        <v>July, 2017</v>
      </c>
      <c r="C1883" s="16" t="str">
        <f t="shared" si="108"/>
        <v>July, 2017´</v>
      </c>
      <c r="D1883" s="6" t="s">
        <v>31</v>
      </c>
      <c r="E1883" s="11" t="s">
        <v>3318</v>
      </c>
      <c r="F1883" s="6" t="s">
        <v>56</v>
      </c>
      <c r="G1883" s="6" t="s">
        <v>1676</v>
      </c>
      <c r="H1883" s="6" t="s">
        <v>91</v>
      </c>
      <c r="I1883" s="6" t="s">
        <v>45</v>
      </c>
      <c r="J1883" s="6" t="s">
        <v>34</v>
      </c>
      <c r="K1883" s="6" t="s">
        <v>95</v>
      </c>
      <c r="L1883" s="6" t="s">
        <v>2122</v>
      </c>
      <c r="M1883" s="7">
        <v>50400</v>
      </c>
      <c r="N1883" s="7">
        <v>50.4</v>
      </c>
      <c r="O1883" s="7">
        <v>196000</v>
      </c>
      <c r="P1883" t="str">
        <f>IF(ISNUMBER(SEARCH("IMAZETAPYR",L1883)),"Imazetapyr",IF(ISNUMBER(SEARCH("VITAVAX",L1883)),"Carboxin",IF(ISNUMBER(SEARCH("CARBOXIN",L1883)),"Carboxin",IF(ISNUMBER(SEARCH("CONDAX",L1883)),"Imazetapyr",IF(ISNUMBER(SEARCH("CLETHODIM",L1883)),"Clethodim",IF(ISNUMBER(SEARCH("JACARE",L1883)),"2,4-D Acid",IF(ISNUMBER(SEARCH("LEOPARD",L1883)),"Picloram",IF(ISNUMBER(SEARCH("ZOXYSTROBIN",L1883)),"Azoxystrobin",IF(ISNUMBER(SEARCH("MANCOZEB",L1883)),"Mancozeb",IF(ISNUMBER(SEARCH("AZOXYS",L1883)),"Azoxystrobin",IF(ISNUMBER(SEARCH("FIPRON",L1883)),"Fipronil",IF(ISNUMBER(SEARCH("ACEF",L1883)),"Acephate",IF(ISNUMBER(SEARCH("ACETAMIPRID",L1883)),"Acetamiprid",IF(ISNUMBER(SEARCH("ALUMINIUM PHOSPHIDE",L1883)),"Aluminium Phosphide",IF(ISNUMBER(SEARCH("RANMAN",L1883)),"Cyazofamid",IF(ISNUMBER(SEARCH("BIFENTRINA",L1883)),"Bifenthrin","FIX IT!"))))))))))))))))</f>
        <v>Mancozeb</v>
      </c>
      <c r="Q1883" t="s">
        <v>3231</v>
      </c>
      <c r="R1883" t="s">
        <v>3242</v>
      </c>
      <c r="S1883">
        <f t="shared" si="109"/>
        <v>3.8888888888888888</v>
      </c>
      <c r="T1883" t="s">
        <v>3208</v>
      </c>
      <c r="U1883" t="s">
        <v>3215</v>
      </c>
      <c r="V1883" t="s">
        <v>3216</v>
      </c>
    </row>
    <row r="1884" spans="1:22" ht="22" customHeight="1" x14ac:dyDescent="0.3">
      <c r="A1884" s="2">
        <v>42939</v>
      </c>
      <c r="B1884" s="16" t="str">
        <f t="shared" si="107"/>
        <v>July, 2017</v>
      </c>
      <c r="C1884" s="16" t="str">
        <f t="shared" si="108"/>
        <v>July, 2017´</v>
      </c>
      <c r="D1884" s="3" t="s">
        <v>31</v>
      </c>
      <c r="E1884" s="11" t="s">
        <v>3318</v>
      </c>
      <c r="F1884" s="3" t="s">
        <v>56</v>
      </c>
      <c r="G1884" s="3" t="s">
        <v>1676</v>
      </c>
      <c r="H1884" s="3" t="s">
        <v>91</v>
      </c>
      <c r="I1884" s="3" t="s">
        <v>45</v>
      </c>
      <c r="J1884" s="3" t="s">
        <v>34</v>
      </c>
      <c r="K1884" s="3" t="s">
        <v>95</v>
      </c>
      <c r="L1884" s="3" t="s">
        <v>2123</v>
      </c>
      <c r="M1884" s="4">
        <v>50400</v>
      </c>
      <c r="N1884" s="4">
        <v>50.4</v>
      </c>
      <c r="O1884" s="4">
        <v>196000</v>
      </c>
      <c r="P1884" t="str">
        <f>IF(ISNUMBER(SEARCH("IMAZETAPYR",L1884)),"Imazetapyr",IF(ISNUMBER(SEARCH("VITAVAX",L1884)),"Carboxin",IF(ISNUMBER(SEARCH("CARBOXIN",L1884)),"Carboxin",IF(ISNUMBER(SEARCH("CONDAX",L1884)),"Imazetapyr",IF(ISNUMBER(SEARCH("CLETHODIM",L1884)),"Clethodim",IF(ISNUMBER(SEARCH("JACARE",L1884)),"2,4-D Acid",IF(ISNUMBER(SEARCH("LEOPARD",L1884)),"Picloram",IF(ISNUMBER(SEARCH("ZOXYSTROBIN",L1884)),"Azoxystrobin",IF(ISNUMBER(SEARCH("MANCOZEB",L1884)),"Mancozeb",IF(ISNUMBER(SEARCH("AZOXYS",L1884)),"Azoxystrobin",IF(ISNUMBER(SEARCH("FIPRON",L1884)),"Fipronil",IF(ISNUMBER(SEARCH("ACEF",L1884)),"Acephate",IF(ISNUMBER(SEARCH("ACETAMIPRID",L1884)),"Acetamiprid",IF(ISNUMBER(SEARCH("ALUMINIUM PHOSPHIDE",L1884)),"Aluminium Phosphide",IF(ISNUMBER(SEARCH("RANMAN",L1884)),"Cyazofamid",IF(ISNUMBER(SEARCH("BIFENTRINA",L1884)),"Bifenthrin","FIX IT!"))))))))))))))))</f>
        <v>Mancozeb</v>
      </c>
      <c r="Q1884" t="s">
        <v>3231</v>
      </c>
      <c r="R1884" t="s">
        <v>3242</v>
      </c>
      <c r="S1884">
        <f t="shared" si="109"/>
        <v>3.8888888888888888</v>
      </c>
      <c r="T1884" t="s">
        <v>3199</v>
      </c>
      <c r="U1884" t="s">
        <v>3268</v>
      </c>
      <c r="V1884" t="s">
        <v>3243</v>
      </c>
    </row>
    <row r="1885" spans="1:22" ht="22" customHeight="1" x14ac:dyDescent="0.3">
      <c r="A1885" s="2">
        <v>42938</v>
      </c>
      <c r="B1885" s="16" t="str">
        <f t="shared" si="107"/>
        <v>July, 2017</v>
      </c>
      <c r="C1885" s="16" t="str">
        <f t="shared" si="108"/>
        <v>July, 2017´</v>
      </c>
      <c r="D1885" s="3" t="s">
        <v>31</v>
      </c>
      <c r="E1885" s="11" t="s">
        <v>3318</v>
      </c>
      <c r="F1885" s="3" t="s">
        <v>56</v>
      </c>
      <c r="G1885" s="3" t="s">
        <v>347</v>
      </c>
      <c r="H1885" s="3" t="s">
        <v>371</v>
      </c>
      <c r="I1885" s="3" t="s">
        <v>45</v>
      </c>
      <c r="J1885" s="3" t="s">
        <v>34</v>
      </c>
      <c r="K1885" s="3" t="s">
        <v>373</v>
      </c>
      <c r="L1885" s="3" t="s">
        <v>2125</v>
      </c>
      <c r="M1885" s="4">
        <v>54620</v>
      </c>
      <c r="N1885" s="4">
        <v>54.62</v>
      </c>
      <c r="O1885" s="4">
        <v>76200</v>
      </c>
      <c r="P1885" t="str">
        <f>IF(ISNUMBER(SEARCH("THIRAM",L1885)),"Thiram",IF(ISNUMBER(SEARCH("TEBUCONAZOLE",L1885)),"Tebuconazole",IF(ISNUMBER(SEARCH("DIMETHYLAMINE",L1885)),"Dimethylamine",IF(ISNUMBER(SEARCH("TRINCA",L1885)),"Cyhalothrin",IF(ISNUMBER(SEARCH("CYHALOT",L1885)),"Cyhalothrin",IF(ISNUMBER(SEARCH("PICLORAM",L1885)),"Picloran",IF(ISNUMBER(SEARCH("PROPARGITE",L1885)),"Propargite",IF(ISNUMBER(SEARCH("OMEGA",L1885)),"Fertilizer",IF(ISNUMBER(SEARCH("ARTYS",L1885)),"Dimethylamine",IF(ISNUMBER(SEARCH("ORTHOCIDE",L1885)),"Captan","FIX IT!"))))))))))</f>
        <v>Dimethylamine</v>
      </c>
      <c r="Q1885" t="s">
        <v>3254</v>
      </c>
      <c r="R1885" t="s">
        <v>3216</v>
      </c>
      <c r="S1885">
        <f t="shared" si="109"/>
        <v>1.3950933723910655</v>
      </c>
      <c r="T1885" t="s">
        <v>3250</v>
      </c>
      <c r="U1885" t="s">
        <v>3248</v>
      </c>
      <c r="V1885" t="s">
        <v>3237</v>
      </c>
    </row>
    <row r="1886" spans="1:22" ht="22" customHeight="1" x14ac:dyDescent="0.3">
      <c r="A1886" s="5">
        <v>42938</v>
      </c>
      <c r="B1886" s="16" t="str">
        <f t="shared" si="107"/>
        <v>July, 2017</v>
      </c>
      <c r="C1886" s="16" t="str">
        <f t="shared" si="108"/>
        <v>July, 2017´</v>
      </c>
      <c r="D1886" s="6" t="s">
        <v>31</v>
      </c>
      <c r="E1886" s="11" t="s">
        <v>3318</v>
      </c>
      <c r="F1886" s="6" t="s">
        <v>56</v>
      </c>
      <c r="G1886" s="6" t="s">
        <v>347</v>
      </c>
      <c r="H1886" s="6" t="s">
        <v>371</v>
      </c>
      <c r="I1886" s="6" t="s">
        <v>45</v>
      </c>
      <c r="J1886" s="6" t="s">
        <v>34</v>
      </c>
      <c r="K1886" s="6" t="s">
        <v>2126</v>
      </c>
      <c r="L1886" s="6" t="s">
        <v>2127</v>
      </c>
      <c r="M1886" s="7">
        <v>54620</v>
      </c>
      <c r="N1886" s="7">
        <v>54.62</v>
      </c>
      <c r="O1886" s="7">
        <v>133000</v>
      </c>
      <c r="P1886" t="str">
        <f>IF(ISNUMBER(SEARCH("THIRAM",L1886)),"Thiram",IF(ISNUMBER(SEARCH("TEBUCONAZOLE",L1886)),"Tebuconazole",IF(ISNUMBER(SEARCH("DIMETHYLAMINE",L1886)),"Dimethylamine",IF(ISNUMBER(SEARCH("TRINCA",L1886)),"Cyhalothrin",IF(ISNUMBER(SEARCH("CYHALOT",L1886)),"Cyhalothrin",IF(ISNUMBER(SEARCH("PICLORAM",L1886)),"Picloran",IF(ISNUMBER(SEARCH("PROPARGITE",L1886)),"Propargite",IF(ISNUMBER(SEARCH("OMEGA",L1886)),"Fertilizer",IF(ISNUMBER(SEARCH("ARTYS",L1886)),"Dimethylamine",IF(ISNUMBER(SEARCH("ORTHOCIDE",L1886)),"Captan","FIX IT!"))))))))))</f>
        <v>Dimethylamine</v>
      </c>
      <c r="Q1886" t="s">
        <v>3254</v>
      </c>
      <c r="R1886" t="s">
        <v>3216</v>
      </c>
      <c r="S1886">
        <f t="shared" si="109"/>
        <v>2.435005492493592</v>
      </c>
      <c r="T1886" t="s">
        <v>3250</v>
      </c>
      <c r="U1886" t="s">
        <v>3248</v>
      </c>
      <c r="V1886" t="s">
        <v>3237</v>
      </c>
    </row>
    <row r="1887" spans="1:22" ht="22" customHeight="1" x14ac:dyDescent="0.3">
      <c r="A1887" s="2">
        <v>42936</v>
      </c>
      <c r="B1887" s="16" t="str">
        <f t="shared" si="107"/>
        <v>July, 2017</v>
      </c>
      <c r="C1887" s="16" t="str">
        <f t="shared" si="108"/>
        <v>July, 2017´</v>
      </c>
      <c r="D1887" s="3" t="s">
        <v>31</v>
      </c>
      <c r="E1887" s="11" t="s">
        <v>3318</v>
      </c>
      <c r="F1887" s="3" t="s">
        <v>1873</v>
      </c>
      <c r="G1887" s="3" t="s">
        <v>131</v>
      </c>
      <c r="H1887" s="3" t="s">
        <v>133</v>
      </c>
      <c r="I1887" s="3" t="s">
        <v>45</v>
      </c>
      <c r="J1887" s="3" t="s">
        <v>34</v>
      </c>
      <c r="K1887" s="3" t="s">
        <v>145</v>
      </c>
      <c r="L1887" s="3" t="s">
        <v>2128</v>
      </c>
      <c r="M1887" s="4">
        <v>28840</v>
      </c>
      <c r="N1887" s="4">
        <v>28.84</v>
      </c>
      <c r="O1887" s="4">
        <v>306000</v>
      </c>
      <c r="P1887" t="str">
        <f>IF(ISNUMBER(SEARCH("THIRAM",L1887)),"Thiram",IF(ISNUMBER(SEARCH("TEBUCONAZOLE",L1887)),"Tebuconazole",IF(ISNUMBER(SEARCH("DIMETHYLAMINE",L1887)),"Dimethylamine",IF(ISNUMBER(SEARCH("TRINCA",L1887)),"Cyhalothrin",IF(ISNUMBER(SEARCH("CYHALOT",L1887)),"Cyhalothrin",IF(ISNUMBER(SEARCH("PICLORAM",L1887)),"Picloran",IF(ISNUMBER(SEARCH("PROPARGITE",L1887)),"Propargite",IF(ISNUMBER(SEARCH("OMEGA",L1887)),"Fertilizer",IF(ISNUMBER(SEARCH("ARTYS",L1887)),"Dimethylamine",IF(ISNUMBER(SEARCH("ORTHOCIDE",L1887)),"Captan","FIX IT!"))))))))))</f>
        <v>Cyhalothrin</v>
      </c>
      <c r="Q1887" t="s">
        <v>3248</v>
      </c>
      <c r="R1887" t="s">
        <v>3237</v>
      </c>
      <c r="S1887">
        <f t="shared" si="109"/>
        <v>10.610263522884882</v>
      </c>
      <c r="T1887" t="s">
        <v>3245</v>
      </c>
      <c r="U1887" t="s">
        <v>3244</v>
      </c>
      <c r="V1887" t="s">
        <v>3198</v>
      </c>
    </row>
    <row r="1888" spans="1:22" ht="22" customHeight="1" x14ac:dyDescent="0.3">
      <c r="A1888" s="5">
        <v>42936</v>
      </c>
      <c r="B1888" s="16" t="str">
        <f t="shared" si="107"/>
        <v>July, 2017</v>
      </c>
      <c r="C1888" s="16" t="str">
        <f t="shared" si="108"/>
        <v>July, 2017´</v>
      </c>
      <c r="D1888" s="6" t="s">
        <v>31</v>
      </c>
      <c r="E1888" s="11" t="s">
        <v>3318</v>
      </c>
      <c r="F1888" s="6" t="s">
        <v>1873</v>
      </c>
      <c r="G1888" s="6" t="s">
        <v>131</v>
      </c>
      <c r="H1888" s="6" t="s">
        <v>133</v>
      </c>
      <c r="I1888" s="6" t="s">
        <v>45</v>
      </c>
      <c r="J1888" s="6" t="s">
        <v>34</v>
      </c>
      <c r="K1888" s="6" t="s">
        <v>145</v>
      </c>
      <c r="L1888" s="6" t="s">
        <v>2129</v>
      </c>
      <c r="M1888" s="7">
        <v>17400</v>
      </c>
      <c r="N1888" s="7">
        <v>17.399999999999999</v>
      </c>
      <c r="O1888" s="7">
        <v>185000</v>
      </c>
      <c r="P1888" t="str">
        <f>IF(ISNUMBER(SEARCH("NICROSULFURON",L1888)),"Nicosulfuron",IF(ISNUMBER(SEARCH("BUTYROLACTONE",L1888)),"Butyrolactone",IF(ISNUMBER(SEARCH("MEQUIPAT",L1888)),"Mequipat Chloride",IF(ISNUMBER(SEARCH("ENTRINA",L1888)),"Bifenthrin",IF(ISNUMBER(SEARCH("ACETAMI",L1888)),"Acetamiprid",IF(ISNUMBER(SEARCH("THIODICARB",L1888)),"Thiodicarb",IF(ISNUMBER(SEARCH("2 4 D",L1888)),"2,4-D Acid",IF(ISNUMBER(SEARCH("CIPERMETRINA",L1888)),"Cypermethrin",IF(ISNUMBER(SEARCH("SULFENTRAZONE",L1888)),"Sulfenthrazone",IF(ISNUMBER(SEARCH("AKITO",L1888)),"Cypermethrin",IF(ISNUMBER(SEARCH("EMINENT",L1888)),"Tetraconazole","FIX IT!")))))))))))</f>
        <v>Acetamiprid</v>
      </c>
      <c r="Q1888" t="s">
        <v>3234</v>
      </c>
      <c r="R1888" t="s">
        <v>3243</v>
      </c>
      <c r="S1888">
        <f t="shared" si="109"/>
        <v>10.632183908045977</v>
      </c>
      <c r="T1888" t="s">
        <v>3250</v>
      </c>
      <c r="U1888" t="s">
        <v>3248</v>
      </c>
      <c r="V1888" t="s">
        <v>3237</v>
      </c>
    </row>
    <row r="1889" spans="1:22" ht="22" customHeight="1" x14ac:dyDescent="0.3">
      <c r="A1889" s="5">
        <v>42935</v>
      </c>
      <c r="B1889" s="16" t="str">
        <f t="shared" si="107"/>
        <v>July, 2017</v>
      </c>
      <c r="C1889" s="16" t="str">
        <f t="shared" si="108"/>
        <v>July, 2017´</v>
      </c>
      <c r="D1889" s="6" t="s">
        <v>31</v>
      </c>
      <c r="E1889" s="11" t="s">
        <v>3318</v>
      </c>
      <c r="F1889" s="6" t="s">
        <v>1873</v>
      </c>
      <c r="G1889" s="6" t="s">
        <v>230</v>
      </c>
      <c r="H1889" s="6" t="s">
        <v>133</v>
      </c>
      <c r="I1889" s="6" t="s">
        <v>45</v>
      </c>
      <c r="J1889" s="6" t="s">
        <v>34</v>
      </c>
      <c r="K1889" s="6" t="s">
        <v>232</v>
      </c>
      <c r="L1889" s="6" t="s">
        <v>2136</v>
      </c>
      <c r="M1889" s="7">
        <v>48120</v>
      </c>
      <c r="N1889" s="7">
        <v>48.12</v>
      </c>
      <c r="O1889" s="7">
        <v>69100</v>
      </c>
      <c r="P1889" t="s">
        <v>3273</v>
      </c>
      <c r="Q1889" t="s">
        <v>3274</v>
      </c>
      <c r="R1889" t="s">
        <v>3275</v>
      </c>
      <c r="S1889">
        <f t="shared" si="109"/>
        <v>1.4359933499584372</v>
      </c>
      <c r="T1889" t="s">
        <v>3218</v>
      </c>
      <c r="U1889" t="s">
        <v>3218</v>
      </c>
      <c r="V1889" t="s">
        <v>3198</v>
      </c>
    </row>
    <row r="1890" spans="1:22" ht="22" customHeight="1" x14ac:dyDescent="0.3">
      <c r="A1890" s="2">
        <v>42935</v>
      </c>
      <c r="B1890" s="16" t="str">
        <f t="shared" si="107"/>
        <v>July, 2017</v>
      </c>
      <c r="C1890" s="16" t="str">
        <f t="shared" si="108"/>
        <v>July, 2017´</v>
      </c>
      <c r="D1890" s="3" t="s">
        <v>31</v>
      </c>
      <c r="E1890" s="11" t="s">
        <v>3318</v>
      </c>
      <c r="F1890" s="3" t="s">
        <v>1873</v>
      </c>
      <c r="G1890" s="3" t="s">
        <v>230</v>
      </c>
      <c r="H1890" s="3" t="s">
        <v>133</v>
      </c>
      <c r="I1890" s="3" t="s">
        <v>45</v>
      </c>
      <c r="J1890" s="3" t="s">
        <v>34</v>
      </c>
      <c r="K1890" s="3" t="s">
        <v>232</v>
      </c>
      <c r="L1890" s="3" t="s">
        <v>2137</v>
      </c>
      <c r="M1890" s="4">
        <v>48120</v>
      </c>
      <c r="N1890" s="4">
        <v>48.12</v>
      </c>
      <c r="O1890" s="4">
        <v>69100</v>
      </c>
      <c r="P1890" t="s">
        <v>3273</v>
      </c>
      <c r="Q1890" t="s">
        <v>3274</v>
      </c>
      <c r="R1890" t="s">
        <v>3275</v>
      </c>
      <c r="S1890">
        <f t="shared" si="109"/>
        <v>1.4359933499584372</v>
      </c>
      <c r="T1890" t="s">
        <v>3218</v>
      </c>
      <c r="U1890" t="s">
        <v>3218</v>
      </c>
      <c r="V1890" t="s">
        <v>3198</v>
      </c>
    </row>
    <row r="1891" spans="1:22" ht="22" customHeight="1" x14ac:dyDescent="0.3">
      <c r="A1891" s="5">
        <v>42933</v>
      </c>
      <c r="B1891" s="16" t="str">
        <f t="shared" si="107"/>
        <v>July, 2017</v>
      </c>
      <c r="C1891" s="16" t="str">
        <f t="shared" si="108"/>
        <v>July, 2017´</v>
      </c>
      <c r="D1891" s="6" t="s">
        <v>31</v>
      </c>
      <c r="E1891" s="11" t="s">
        <v>3318</v>
      </c>
      <c r="F1891" s="6" t="s">
        <v>1873</v>
      </c>
      <c r="G1891" s="6" t="s">
        <v>1805</v>
      </c>
      <c r="H1891" s="6" t="s">
        <v>82</v>
      </c>
      <c r="I1891" s="6" t="s">
        <v>45</v>
      </c>
      <c r="J1891" s="6" t="s">
        <v>34</v>
      </c>
      <c r="K1891" s="6" t="s">
        <v>84</v>
      </c>
      <c r="L1891" s="6" t="s">
        <v>2138</v>
      </c>
      <c r="M1891" s="7">
        <v>101205</v>
      </c>
      <c r="N1891" s="7">
        <v>101.21</v>
      </c>
      <c r="O1891" s="7">
        <v>334000</v>
      </c>
      <c r="P1891" t="str">
        <f>IF(ISNUMBER(SEARCH("BROWSER",L1891)),"Picloran",IF(ISNUMBER(SEARCH("NAVIGATOR",L1891)),"Picloran",IF(ISNUMBER(SEARCH("BIOZYME",L1891)),"Mineral Fertilizer",IF(ISNUMBER(SEARCH("K-FOL",L1891)),"Calcium Citrate",IF(ISNUMBER(SEARCH("FOLTRON",L1891)),"NPK Fertilizer",IF(ISNUMBER(SEARCH("CYHALOTHRI",L1891)),"Cyhalothrin",IF(ISNUMBER(SEARCH("ACEFATO",L1891)),"Acephate",IF(ISNUMBER(SEARCH("ACEPHATE",L1891)),"Acephate",IF(ISNUMBER(SEARCH("MICROTHIOL",L1891)),"Sulfur",IF(ISNUMBER(SEARCH("PROPICONAZOLE",L1891)),"Propiconazole",IF(ISNUMBER(SEARCH("METHOMYL",L1891)),"Methomyl",IF(ISNUMBER(SEARCH("IMIDACLOPRID",L1891)),"Imidacloprid",IF(ISNUMBER(SEARCH("ZONIC",L1891)),"Amicarbazone",IF(ISNUMBER(SEARCH("CRESCENDO",L1891)),"Triclopyr-Butyric",IF(ISNUMBER(SEARCH("IMAZETHAPYR",L1891)),"Imazethapyr",IF(ISNUMBER(SEARCH("TRICLOPYR",L1891)),"Triclopyr",IF(ISNUMBER(SEARCH("ISOPROPYLAMINE",L1891)),"Isopropylamine",IF(ISNUMBER(SEARCH("ABAMECTIM",L1891)),"Abamectin",IF(ISNUMBER(SEARCH("SPERTO",L1891)),"Bifenthrin","FIX IT!")))))))))))))))))))</f>
        <v>Isopropylamine</v>
      </c>
      <c r="Q1891" t="s">
        <v>3269</v>
      </c>
      <c r="R1891" t="s">
        <v>3216</v>
      </c>
      <c r="S1891">
        <f t="shared" si="109"/>
        <v>3.3002322019663062</v>
      </c>
      <c r="T1891" t="s">
        <v>3218</v>
      </c>
      <c r="U1891" t="s">
        <v>3218</v>
      </c>
      <c r="V1891" t="s">
        <v>3198</v>
      </c>
    </row>
    <row r="1892" spans="1:22" ht="22" customHeight="1" x14ac:dyDescent="0.3">
      <c r="A1892" s="2">
        <v>42931</v>
      </c>
      <c r="B1892" s="16" t="str">
        <f t="shared" si="107"/>
        <v>July, 2017</v>
      </c>
      <c r="C1892" s="16" t="str">
        <f t="shared" si="108"/>
        <v>July, 2017´</v>
      </c>
      <c r="D1892" s="3" t="s">
        <v>31</v>
      </c>
      <c r="E1892" s="11" t="s">
        <v>3318</v>
      </c>
      <c r="F1892" s="3" t="s">
        <v>56</v>
      </c>
      <c r="G1892" s="3" t="s">
        <v>588</v>
      </c>
      <c r="H1892" s="3" t="s">
        <v>102</v>
      </c>
      <c r="I1892" s="3" t="s">
        <v>45</v>
      </c>
      <c r="J1892" s="3" t="s">
        <v>34</v>
      </c>
      <c r="K1892" s="3" t="s">
        <v>105</v>
      </c>
      <c r="L1892" s="3" t="s">
        <v>2139</v>
      </c>
      <c r="M1892" s="4">
        <v>116210</v>
      </c>
      <c r="N1892" s="4">
        <v>116.21</v>
      </c>
      <c r="O1892" s="4">
        <v>816000</v>
      </c>
      <c r="P1892" t="str">
        <f>IF(ISNUMBER(SEARCH("BROWSER",L1892)),"Picloran",IF(ISNUMBER(SEARCH("NAVIGATOR",L1892)),"Picloran",IF(ISNUMBER(SEARCH("BIOZYME",L1892)),"Mineral Fertilizer",IF(ISNUMBER(SEARCH("K-FOL",L1892)),"Calcium Citrate",IF(ISNUMBER(SEARCH("FOLTRON",L1892)),"NPK Fertilizer",IF(ISNUMBER(SEARCH("CYHALOTHRI",L1892)),"Cyhalothrin",IF(ISNUMBER(SEARCH("ACEFATO",L1892)),"Acephate",IF(ISNUMBER(SEARCH("ACEPHATE",L1892)),"Acephate",IF(ISNUMBER(SEARCH("MICROTHIOL",L1892)),"Sulfur",IF(ISNUMBER(SEARCH("PROPICONAZOLE",L1892)),"Propiconazole",IF(ISNUMBER(SEARCH("METHOMYL",L1892)),"Methomyl",IF(ISNUMBER(SEARCH("IMIDACLOPRID",L1892)),"Imidacloprid",IF(ISNUMBER(SEARCH("ZONIC",L1892)),"Amicarbazone",IF(ISNUMBER(SEARCH("CRESCENDO",L1892)),"Triclopyr-Butyric",IF(ISNUMBER(SEARCH("IMAZETHAPYR",L1892)),"Imazethapyr",IF(ISNUMBER(SEARCH("TRICLOPYR",L1892)),"Triclopyr",IF(ISNUMBER(SEARCH("ISOPROPYLAMINE",L1892)),"Isopropylamine",IF(ISNUMBER(SEARCH("ABAMECTIM",L1892)),"Abamectin",IF(ISNUMBER(SEARCH("SPERTO",L1892)),"Bifenthrin","FIX IT!")))))))))))))))))))</f>
        <v>Sulfur</v>
      </c>
      <c r="Q1892" t="s">
        <v>3279</v>
      </c>
      <c r="R1892" t="s">
        <v>3216</v>
      </c>
      <c r="S1892">
        <f t="shared" si="109"/>
        <v>7.0217709319335686</v>
      </c>
      <c r="T1892" t="s">
        <v>3245</v>
      </c>
      <c r="U1892" t="s">
        <v>3244</v>
      </c>
      <c r="V1892" t="s">
        <v>3198</v>
      </c>
    </row>
    <row r="1893" spans="1:22" ht="22" customHeight="1" x14ac:dyDescent="0.3">
      <c r="A1893" s="5">
        <v>42931</v>
      </c>
      <c r="B1893" s="16" t="str">
        <f t="shared" si="107"/>
        <v>July, 2017</v>
      </c>
      <c r="C1893" s="16" t="str">
        <f t="shared" si="108"/>
        <v>July, 2017´</v>
      </c>
      <c r="D1893" s="6" t="s">
        <v>31</v>
      </c>
      <c r="E1893" s="11" t="s">
        <v>3318</v>
      </c>
      <c r="F1893" s="6" t="s">
        <v>56</v>
      </c>
      <c r="G1893" s="6" t="s">
        <v>588</v>
      </c>
      <c r="H1893" s="6" t="s">
        <v>102</v>
      </c>
      <c r="I1893" s="6" t="s">
        <v>45</v>
      </c>
      <c r="J1893" s="6" t="s">
        <v>34</v>
      </c>
      <c r="K1893" s="6" t="s">
        <v>105</v>
      </c>
      <c r="L1893" s="6" t="s">
        <v>2140</v>
      </c>
      <c r="M1893" s="7">
        <v>395114.01</v>
      </c>
      <c r="N1893" s="7">
        <v>395.11</v>
      </c>
      <c r="O1893" s="7">
        <v>2775000</v>
      </c>
      <c r="P1893" t="str">
        <f>IF(ISNUMBER(SEARCH("BROWSER",L1893)),"Picloran",IF(ISNUMBER(SEARCH("NAVIGATOR",L1893)),"Picloran",IF(ISNUMBER(SEARCH("BIOZYME",L1893)),"Mineral Fertilizer",IF(ISNUMBER(SEARCH("K-FOL",L1893)),"Calcium Citrate",IF(ISNUMBER(SEARCH("FOLTRON",L1893)),"NPK Fertilizer",IF(ISNUMBER(SEARCH("CYHALOTHRI",L1893)),"Cyhalothrin",IF(ISNUMBER(SEARCH("ACEFATO",L1893)),"Acephate",IF(ISNUMBER(SEARCH("ACEPHATE",L1893)),"Acephate",IF(ISNUMBER(SEARCH("MICROTHIOL",L1893)),"Sulfur",IF(ISNUMBER(SEARCH("PROPICONAZOLE",L1893)),"Propiconazole",IF(ISNUMBER(SEARCH("METHOMYL",L1893)),"Methomyl",IF(ISNUMBER(SEARCH("IMIDACLOPRID",L1893)),"Imidacloprid",IF(ISNUMBER(SEARCH("ZONIC",L1893)),"Amicarbazone",IF(ISNUMBER(SEARCH("CRESCENDO",L1893)),"Triclopyr-Butyric",IF(ISNUMBER(SEARCH("IMAZETHAPYR",L1893)),"Imazethapyr",IF(ISNUMBER(SEARCH("TRICLOPYR",L1893)),"Triclopyr",IF(ISNUMBER(SEARCH("ISOPROPYLAMINE",L1893)),"Isopropylamine",IF(ISNUMBER(SEARCH("ABAMECTIM",L1893)),"Abamectin",IF(ISNUMBER(SEARCH("SPERTO",L1893)),"Bifenthrin","FIX IT!")))))))))))))))))))</f>
        <v>Sulfur</v>
      </c>
      <c r="Q1893" t="s">
        <v>3279</v>
      </c>
      <c r="R1893" t="s">
        <v>3216</v>
      </c>
      <c r="S1893">
        <f t="shared" si="109"/>
        <v>7.0232893032570525</v>
      </c>
      <c r="T1893" t="s">
        <v>3218</v>
      </c>
      <c r="U1893" t="s">
        <v>3218</v>
      </c>
      <c r="V1893" t="s">
        <v>3198</v>
      </c>
    </row>
    <row r="1894" spans="1:22" ht="22" customHeight="1" x14ac:dyDescent="0.3">
      <c r="A1894" s="2">
        <v>42928</v>
      </c>
      <c r="B1894" s="16" t="str">
        <f t="shared" si="107"/>
        <v>July, 2017</v>
      </c>
      <c r="C1894" s="16" t="str">
        <f t="shared" si="108"/>
        <v>July, 2017´</v>
      </c>
      <c r="D1894" s="3" t="s">
        <v>31</v>
      </c>
      <c r="E1894" s="11" t="s">
        <v>3318</v>
      </c>
      <c r="F1894" s="3" t="s">
        <v>56</v>
      </c>
      <c r="G1894" s="3" t="s">
        <v>77</v>
      </c>
      <c r="H1894" s="3" t="s">
        <v>82</v>
      </c>
      <c r="I1894" s="3" t="s">
        <v>45</v>
      </c>
      <c r="J1894" s="3" t="s">
        <v>34</v>
      </c>
      <c r="K1894" s="3" t="s">
        <v>84</v>
      </c>
      <c r="L1894" s="3" t="s">
        <v>2141</v>
      </c>
      <c r="M1894" s="4">
        <v>86672</v>
      </c>
      <c r="N1894" s="4">
        <v>86.67</v>
      </c>
      <c r="O1894" s="4">
        <v>286000</v>
      </c>
      <c r="P1894" t="str">
        <f>IF(ISNUMBER(SEARCH("BROWSER",L1894)),"Picloran",IF(ISNUMBER(SEARCH("NAVIGATOR",L1894)),"Picloran",IF(ISNUMBER(SEARCH("BIOZYME",L1894)),"Mineral Fertilizer",IF(ISNUMBER(SEARCH("K-FOL",L1894)),"Calcium Citrate",IF(ISNUMBER(SEARCH("FOLTRON",L1894)),"NPK Fertilizer",IF(ISNUMBER(SEARCH("CYHALOTHRI",L1894)),"Cyhalothrin",IF(ISNUMBER(SEARCH("ACEFATO",L1894)),"Acephate",IF(ISNUMBER(SEARCH("ACEPHATE",L1894)),"Acephate",IF(ISNUMBER(SEARCH("MICROTHIOL",L1894)),"Sulfur",IF(ISNUMBER(SEARCH("PROPICONAZOLE",L1894)),"Propiconazole",IF(ISNUMBER(SEARCH("METHOMYL",L1894)),"Methomyl",IF(ISNUMBER(SEARCH("IMIDACLOPRID",L1894)),"Imidacloprid",IF(ISNUMBER(SEARCH("ZONIC",L1894)),"Amicarbazone",IF(ISNUMBER(SEARCH("CRESCENDO",L1894)),"Triclopyr-Butyric",IF(ISNUMBER(SEARCH("IMAZETHAPYR",L1894)),"Imazethapyr",IF(ISNUMBER(SEARCH("TRICLOPYR",L1894)),"Triclopyr",IF(ISNUMBER(SEARCH("ISOPROPYLAMINE",L1894)),"Isopropylamine",IF(ISNUMBER(SEARCH("ABAMECTIM",L1894)),"Abamectin",IF(ISNUMBER(SEARCH("SPERTO",L1894)),"Bifenthrin","FIX IT!")))))))))))))))))))</f>
        <v>Isopropylamine</v>
      </c>
      <c r="Q1894" t="s">
        <v>3269</v>
      </c>
      <c r="R1894" t="s">
        <v>3216</v>
      </c>
      <c r="S1894">
        <f t="shared" si="109"/>
        <v>3.2997969355731955</v>
      </c>
      <c r="T1894" t="s">
        <v>3252</v>
      </c>
      <c r="U1894" t="s">
        <v>3287</v>
      </c>
      <c r="V1894" t="s">
        <v>3243</v>
      </c>
    </row>
    <row r="1895" spans="1:22" ht="22" customHeight="1" x14ac:dyDescent="0.3">
      <c r="A1895" s="5">
        <v>42927</v>
      </c>
      <c r="B1895" s="16" t="str">
        <f t="shared" si="107"/>
        <v>July, 2017</v>
      </c>
      <c r="C1895" s="16" t="str">
        <f t="shared" si="108"/>
        <v>July, 2017´</v>
      </c>
      <c r="D1895" s="6" t="s">
        <v>31</v>
      </c>
      <c r="E1895" s="11" t="s">
        <v>3318</v>
      </c>
      <c r="F1895" s="6" t="s">
        <v>56</v>
      </c>
      <c r="G1895" s="6" t="s">
        <v>131</v>
      </c>
      <c r="H1895" s="6" t="s">
        <v>133</v>
      </c>
      <c r="I1895" s="6" t="s">
        <v>45</v>
      </c>
      <c r="J1895" s="6" t="s">
        <v>34</v>
      </c>
      <c r="K1895" s="6" t="s">
        <v>145</v>
      </c>
      <c r="L1895" s="6" t="s">
        <v>2142</v>
      </c>
      <c r="M1895" s="7">
        <v>17400</v>
      </c>
      <c r="N1895" s="7">
        <v>17.399999999999999</v>
      </c>
      <c r="O1895" s="7">
        <v>185000</v>
      </c>
      <c r="P1895" t="str">
        <f>IF(ISNUMBER(SEARCH("IMAZETAPYR",L1895)),"Imazetapyr",IF(ISNUMBER(SEARCH("VITAVAX",L1895)),"Carboxin",IF(ISNUMBER(SEARCH("CARBOXIN",L1895)),"Carboxin",IF(ISNUMBER(SEARCH("CONDAX",L1895)),"Imazetapyr",IF(ISNUMBER(SEARCH("CLETHODIM",L1895)),"Clethodim",IF(ISNUMBER(SEARCH("JACARE",L1895)),"2,4-D Acid",IF(ISNUMBER(SEARCH("LEOPARD",L1895)),"Picloram",IF(ISNUMBER(SEARCH("ZOXYSTROBIN",L1895)),"Azoxystrobin",IF(ISNUMBER(SEARCH("MANCOZEB",L1895)),"Mancozeb",IF(ISNUMBER(SEARCH("AZOXYS",L1895)),"Azoxystrobin",IF(ISNUMBER(SEARCH("FIPRON",L1895)),"Fipronil",IF(ISNUMBER(SEARCH("ACEF",L1895)),"Acephate",IF(ISNUMBER(SEARCH("ACETAMIPRID",L1895)),"Acetamiprid",IF(ISNUMBER(SEARCH("ALUMINIUM PHOSPHIDE",L1895)),"Aluminium Phosphide",IF(ISNUMBER(SEARCH("RANMAN",L1895)),"Cyazofamid",IF(ISNUMBER(SEARCH("BIFENTRINA",L1895)),"Bifenthrin","FIX IT!"))))))))))))))))</f>
        <v>Acetamiprid</v>
      </c>
      <c r="Q1895" t="s">
        <v>3234</v>
      </c>
      <c r="R1895" t="s">
        <v>3243</v>
      </c>
      <c r="S1895">
        <f t="shared" si="109"/>
        <v>10.632183908045977</v>
      </c>
      <c r="T1895" t="s">
        <v>3273</v>
      </c>
      <c r="U1895" t="s">
        <v>3274</v>
      </c>
      <c r="V1895" t="s">
        <v>3275</v>
      </c>
    </row>
    <row r="1896" spans="1:22" ht="22" customHeight="1" x14ac:dyDescent="0.3">
      <c r="A1896" s="2">
        <v>42927</v>
      </c>
      <c r="B1896" s="16" t="str">
        <f t="shared" si="107"/>
        <v>July, 2017</v>
      </c>
      <c r="C1896" s="16" t="str">
        <f t="shared" si="108"/>
        <v>July, 2017´</v>
      </c>
      <c r="D1896" s="3" t="s">
        <v>31</v>
      </c>
      <c r="E1896" s="11" t="s">
        <v>3318</v>
      </c>
      <c r="F1896" s="3" t="s">
        <v>56</v>
      </c>
      <c r="G1896" s="3" t="s">
        <v>131</v>
      </c>
      <c r="H1896" s="3" t="s">
        <v>133</v>
      </c>
      <c r="I1896" s="3" t="s">
        <v>45</v>
      </c>
      <c r="J1896" s="3" t="s">
        <v>34</v>
      </c>
      <c r="K1896" s="3" t="s">
        <v>145</v>
      </c>
      <c r="L1896" s="3" t="s">
        <v>2143</v>
      </c>
      <c r="M1896" s="4">
        <v>8100</v>
      </c>
      <c r="N1896" s="4">
        <v>8.1</v>
      </c>
      <c r="O1896" s="4">
        <v>86000</v>
      </c>
      <c r="P1896" t="str">
        <f>IF(ISNUMBER(SEARCH("BIORISK",L1896)),"Fertilizer",IF(ISNUMBER(SEARCH("DIFLUBENZURON",L1896)),"Diflubenzuron",IF(ISNUMBER(SEARCH("K-TIONIC",L1896)),"Fulvic Acids Fertilizers",IF(ISNUMBER(SEARCH("INICIATE",L1896)),"Fipronil",IF(ISNUMBER(SEARCH("FIPRONIL",L1896)),"Fipronil",IF(ISNUMBER(SEARCH("STAGE",L1896)),"Clomazone",IF(ISNUMBER(SEARCH("CLOMAZONE",L1896)),"Clomazone",IF(ISNUMBER(SEARCH("UNIMARK",L1896)),"Metribuzin",IF(ISNUMBER(SEARCH("RIBUZIN",L1896)),"Metribuzin",IF(ISNUMBER(SEARCH("UNITOP",L1896)),"Not Identified","FIX IT!"))))))))))</f>
        <v>Fipronil</v>
      </c>
      <c r="Q1896" t="s">
        <v>3261</v>
      </c>
      <c r="R1896" t="s">
        <v>3243</v>
      </c>
      <c r="S1896">
        <f t="shared" si="109"/>
        <v>10.617283950617283</v>
      </c>
      <c r="T1896" t="s">
        <v>3209</v>
      </c>
      <c r="U1896" t="s">
        <v>3215</v>
      </c>
      <c r="V1896" t="s">
        <v>3198</v>
      </c>
    </row>
    <row r="1897" spans="1:22" ht="22" customHeight="1" x14ac:dyDescent="0.3">
      <c r="A1897" s="5">
        <v>42927</v>
      </c>
      <c r="B1897" s="16" t="str">
        <f t="shared" si="107"/>
        <v>July, 2017</v>
      </c>
      <c r="C1897" s="16" t="str">
        <f t="shared" si="108"/>
        <v>July, 2017´</v>
      </c>
      <c r="D1897" s="6" t="s">
        <v>31</v>
      </c>
      <c r="E1897" s="11" t="s">
        <v>3318</v>
      </c>
      <c r="F1897" s="6" t="s">
        <v>56</v>
      </c>
      <c r="G1897" s="6" t="s">
        <v>131</v>
      </c>
      <c r="H1897" s="6" t="s">
        <v>133</v>
      </c>
      <c r="I1897" s="6" t="s">
        <v>45</v>
      </c>
      <c r="J1897" s="6" t="s">
        <v>34</v>
      </c>
      <c r="K1897" s="6" t="s">
        <v>145</v>
      </c>
      <c r="L1897" s="6" t="s">
        <v>2144</v>
      </c>
      <c r="M1897" s="7">
        <v>57680</v>
      </c>
      <c r="N1897" s="7">
        <v>57.68</v>
      </c>
      <c r="O1897" s="7">
        <v>613000</v>
      </c>
      <c r="P1897" t="str">
        <f>IF(ISNUMBER(SEARCH("BROWSER",L1897)),"Picloran",IF(ISNUMBER(SEARCH("NAVIGATOR",L1897)),"Picloran",IF(ISNUMBER(SEARCH("BIOZYME",L1897)),"Mineral Fertilizer",IF(ISNUMBER(SEARCH("K-FOL",L1897)),"Calcium Citrate",IF(ISNUMBER(SEARCH("FOLTRON",L1897)),"NPK Fertilizer",IF(ISNUMBER(SEARCH("CYHALOTHRI",L1897)),"Cyhalothrin",IF(ISNUMBER(SEARCH("ACEFATO",L1897)),"Acephate",IF(ISNUMBER(SEARCH("ACEPHATE",L1897)),"Acephate",IF(ISNUMBER(SEARCH("MICROTHIOL",L1897)),"Sulfur",IF(ISNUMBER(SEARCH("PROPICONAZOLE",L1897)),"Propiconazole",IF(ISNUMBER(SEARCH("METHOMYL",L1897)),"Methomyl",IF(ISNUMBER(SEARCH("IMIDACLOPRID",L1897)),"Imidacloprid",IF(ISNUMBER(SEARCH("ZONIC",L1897)),"Amicarbazone",IF(ISNUMBER(SEARCH("CRESCENDO",L1897)),"Triclopyr-Butyric",IF(ISNUMBER(SEARCH("IMAZETHAPYR",L1897)),"Imazethapyr",IF(ISNUMBER(SEARCH("TRICLOPYR",L1897)),"Triclopyr",IF(ISNUMBER(SEARCH("ISOPROPYLAMINE",L1897)),"Isopropylamine",IF(ISNUMBER(SEARCH("ABAMECTIM",L1897)),"Abamectin",IF(ISNUMBER(SEARCH("SPERTO",L1897)),"Bifenthrin","FIX IT!")))))))))))))))))))</f>
        <v>Cyhalothrin</v>
      </c>
      <c r="Q1897" t="s">
        <v>3248</v>
      </c>
      <c r="R1897" t="s">
        <v>3237</v>
      </c>
      <c r="S1897">
        <f t="shared" si="109"/>
        <v>10.627600554785021</v>
      </c>
      <c r="T1897" t="s">
        <v>3292</v>
      </c>
      <c r="U1897" t="s">
        <v>3269</v>
      </c>
      <c r="V1897" t="s">
        <v>3216</v>
      </c>
    </row>
    <row r="1898" spans="1:22" ht="22" customHeight="1" x14ac:dyDescent="0.3">
      <c r="A1898" s="5">
        <v>42926</v>
      </c>
      <c r="B1898" s="16" t="str">
        <f t="shared" si="107"/>
        <v>July, 2017</v>
      </c>
      <c r="C1898" s="16" t="str">
        <f t="shared" si="108"/>
        <v>July, 2017´</v>
      </c>
      <c r="D1898" s="6" t="s">
        <v>31</v>
      </c>
      <c r="E1898" s="11" t="s">
        <v>3318</v>
      </c>
      <c r="F1898" s="6" t="s">
        <v>56</v>
      </c>
      <c r="G1898" s="6" t="s">
        <v>2147</v>
      </c>
      <c r="H1898" s="6" t="s">
        <v>133</v>
      </c>
      <c r="I1898" s="6" t="s">
        <v>408</v>
      </c>
      <c r="J1898" s="6" t="s">
        <v>34</v>
      </c>
      <c r="K1898" s="6" t="s">
        <v>2151</v>
      </c>
      <c r="L1898" s="6" t="s">
        <v>2152</v>
      </c>
      <c r="M1898" s="7">
        <v>1440</v>
      </c>
      <c r="N1898" s="7">
        <v>1.44</v>
      </c>
      <c r="O1898" s="7">
        <v>15300</v>
      </c>
      <c r="P1898" t="str">
        <f>IF(ISNUMBER(SEARCH("TRICLON",L1896)),"Triclopyr",IF(ISNUMBER(SEARCH("ABAMECTIN",L1896)),"Abamectin",IF(ISNUMBER(SEARCH("PERITO",L1896)),"Acephate",IF(ISNUMBER(SEARCH("GLUFOSINAT",L1896)),"Gluphosinate",IF(ISNUMBER(SEARCH("FIPRONIL",L1896)),"Fipronil",IF(ISNUMBER(SEARCH("ZARTAN",L1896)),"Metsulfuron-methyl",IF(ISNUMBER(SEARCH("DIFLUBENZURON",L1896)),"Diflubenzuron",IF(ISNUMBER(SEARCH("INICIATE",L1896)),"Fipronil",IF(ISNUMBER(SEARCH("STAGE",L1896)),"Clomazone",IF(ISNUMBER(SEARCH("CLOMAZON",L1896)),"Clomazone",IF(ISNUMBER(SEARCH("UNIMARK",L1896)),"Metribuzim",IF(ISNUMBER(SEARCH("ANCOSAR",L1896)),"Sodium hydrogen Methylarsonate","FIX IT!"))))))))))))</f>
        <v>Fipronil</v>
      </c>
      <c r="Q1898" t="s">
        <v>3261</v>
      </c>
      <c r="R1898" t="s">
        <v>3243</v>
      </c>
      <c r="S1898">
        <f t="shared" si="109"/>
        <v>10.625</v>
      </c>
      <c r="T1898" t="s">
        <v>3292</v>
      </c>
      <c r="U1898" t="s">
        <v>3269</v>
      </c>
      <c r="V1898" t="s">
        <v>3216</v>
      </c>
    </row>
    <row r="1899" spans="1:22" ht="22" customHeight="1" x14ac:dyDescent="0.3">
      <c r="A1899" s="2">
        <v>42924</v>
      </c>
      <c r="B1899" s="16" t="str">
        <f t="shared" si="107"/>
        <v>July, 2017</v>
      </c>
      <c r="C1899" s="16" t="str">
        <f t="shared" si="108"/>
        <v>July, 2017´</v>
      </c>
      <c r="D1899" s="3" t="s">
        <v>31</v>
      </c>
      <c r="E1899" s="11" t="s">
        <v>3318</v>
      </c>
      <c r="F1899" s="3" t="s">
        <v>56</v>
      </c>
      <c r="G1899" s="3" t="s">
        <v>1869</v>
      </c>
      <c r="H1899" s="3" t="s">
        <v>133</v>
      </c>
      <c r="I1899" s="3" t="s">
        <v>45</v>
      </c>
      <c r="J1899" s="3" t="s">
        <v>34</v>
      </c>
      <c r="K1899" s="3" t="s">
        <v>280</v>
      </c>
      <c r="L1899" s="3" t="s">
        <v>2153</v>
      </c>
      <c r="M1899" s="4">
        <v>18358</v>
      </c>
      <c r="N1899" s="4">
        <v>18.36</v>
      </c>
      <c r="O1899" s="13" t="s">
        <v>3323</v>
      </c>
      <c r="P1899" t="s">
        <v>3208</v>
      </c>
      <c r="Q1899" t="s">
        <v>3215</v>
      </c>
      <c r="R1899" t="s">
        <v>3216</v>
      </c>
      <c r="S1899">
        <f t="shared" si="109"/>
        <v>0</v>
      </c>
      <c r="T1899" t="s">
        <v>3218</v>
      </c>
      <c r="U1899" t="s">
        <v>3218</v>
      </c>
      <c r="V1899" t="s">
        <v>3198</v>
      </c>
    </row>
    <row r="1900" spans="1:22" ht="22" customHeight="1" x14ac:dyDescent="0.3">
      <c r="A1900" s="5">
        <v>42924</v>
      </c>
      <c r="B1900" s="16" t="str">
        <f t="shared" si="107"/>
        <v>July, 2017</v>
      </c>
      <c r="C1900" s="16" t="str">
        <f t="shared" si="108"/>
        <v>July, 2017´</v>
      </c>
      <c r="D1900" s="6" t="s">
        <v>31</v>
      </c>
      <c r="E1900" s="11" t="s">
        <v>3318</v>
      </c>
      <c r="F1900" s="6" t="s">
        <v>56</v>
      </c>
      <c r="G1900" s="6" t="s">
        <v>131</v>
      </c>
      <c r="H1900" s="6" t="s">
        <v>133</v>
      </c>
      <c r="I1900" s="6" t="s">
        <v>45</v>
      </c>
      <c r="J1900" s="6" t="s">
        <v>34</v>
      </c>
      <c r="K1900" s="6" t="s">
        <v>145</v>
      </c>
      <c r="L1900" s="6" t="s">
        <v>2154</v>
      </c>
      <c r="M1900" s="7">
        <v>14420</v>
      </c>
      <c r="N1900" s="7">
        <v>14.42</v>
      </c>
      <c r="O1900" s="7">
        <v>153000</v>
      </c>
      <c r="P1900" t="str">
        <f>IF(ISNUMBER(SEARCH("BROWSER",L1900)),"Picloran",IF(ISNUMBER(SEARCH("NAVIGATOR",L1900)),"Picloran",IF(ISNUMBER(SEARCH("BIOZYME",L1900)),"Mineral Fertilizer",IF(ISNUMBER(SEARCH("K-FOL",L1900)),"Calcium Citrate",IF(ISNUMBER(SEARCH("FOLTRON",L1900)),"NPK Fertilizer",IF(ISNUMBER(SEARCH("CYHALOTHRI",L1900)),"Cyhalothrin",IF(ISNUMBER(SEARCH("ACEFATO",L1900)),"Acephate",IF(ISNUMBER(SEARCH("ACEPHATE",L1900)),"Acephate",IF(ISNUMBER(SEARCH("MICROTHIOL",L1900)),"Sulfur",IF(ISNUMBER(SEARCH("PROPICONAZOLE",L1900)),"Propiconazole",IF(ISNUMBER(SEARCH("METHOMYL",L1900)),"Methomyl",IF(ISNUMBER(SEARCH("IMIDACLOPRID",L1900)),"Imidacloprid",IF(ISNUMBER(SEARCH("ZONIC",L1900)),"Amicarbazone",IF(ISNUMBER(SEARCH("CRESCENDO",L1900)),"Triclopyr-Butyric",IF(ISNUMBER(SEARCH("IMAZETHAPYR",L1900)),"Imazethapyr",IF(ISNUMBER(SEARCH("TRICLOPYR",L1900)),"Triclopyr",IF(ISNUMBER(SEARCH("ISOPROPYLAMINE",L1900)),"Isopropylamine",IF(ISNUMBER(SEARCH("ABAMECTIM",L1900)),"Abamectin",IF(ISNUMBER(SEARCH("SPERTO",L1900)),"Bifenthrin","FIX IT!")))))))))))))))))))</f>
        <v>Cyhalothrin</v>
      </c>
      <c r="Q1900" t="s">
        <v>3248</v>
      </c>
      <c r="R1900" t="s">
        <v>3237</v>
      </c>
      <c r="S1900">
        <f t="shared" si="109"/>
        <v>10.610263522884882</v>
      </c>
      <c r="T1900" t="s">
        <v>3218</v>
      </c>
      <c r="U1900" t="s">
        <v>3218</v>
      </c>
      <c r="V1900" t="s">
        <v>3198</v>
      </c>
    </row>
    <row r="1901" spans="1:22" ht="22" customHeight="1" x14ac:dyDescent="0.3">
      <c r="A1901" s="2">
        <v>42924</v>
      </c>
      <c r="B1901" s="16" t="str">
        <f t="shared" si="107"/>
        <v>July, 2017</v>
      </c>
      <c r="C1901" s="16" t="str">
        <f t="shared" si="108"/>
        <v>July, 2017´</v>
      </c>
      <c r="D1901" s="3" t="s">
        <v>31</v>
      </c>
      <c r="E1901" s="11" t="s">
        <v>3318</v>
      </c>
      <c r="F1901" s="3" t="s">
        <v>56</v>
      </c>
      <c r="G1901" s="3" t="s">
        <v>131</v>
      </c>
      <c r="H1901" s="3" t="s">
        <v>133</v>
      </c>
      <c r="I1901" s="3" t="s">
        <v>45</v>
      </c>
      <c r="J1901" s="3" t="s">
        <v>34</v>
      </c>
      <c r="K1901" s="3" t="s">
        <v>187</v>
      </c>
      <c r="L1901" s="3" t="s">
        <v>2155</v>
      </c>
      <c r="M1901" s="4">
        <v>5700</v>
      </c>
      <c r="N1901" s="4">
        <v>5.7</v>
      </c>
      <c r="O1901" s="4">
        <v>50800</v>
      </c>
      <c r="P1901" t="s">
        <v>3245</v>
      </c>
      <c r="Q1901" t="s">
        <v>3244</v>
      </c>
      <c r="R1901" t="s">
        <v>3198</v>
      </c>
      <c r="S1901">
        <f t="shared" si="109"/>
        <v>8.9122807017543852</v>
      </c>
      <c r="T1901" t="s">
        <v>3218</v>
      </c>
      <c r="U1901" t="s">
        <v>3218</v>
      </c>
      <c r="V1901" t="s">
        <v>3198</v>
      </c>
    </row>
    <row r="1902" spans="1:22" ht="22" customHeight="1" x14ac:dyDescent="0.3">
      <c r="A1902" s="5">
        <v>42924</v>
      </c>
      <c r="B1902" s="16" t="str">
        <f t="shared" si="107"/>
        <v>July, 2017</v>
      </c>
      <c r="C1902" s="16" t="str">
        <f t="shared" si="108"/>
        <v>July, 2017´</v>
      </c>
      <c r="D1902" s="6" t="s">
        <v>31</v>
      </c>
      <c r="E1902" s="11" t="s">
        <v>3318</v>
      </c>
      <c r="F1902" s="6" t="s">
        <v>56</v>
      </c>
      <c r="G1902" s="6" t="s">
        <v>131</v>
      </c>
      <c r="H1902" s="6" t="s">
        <v>133</v>
      </c>
      <c r="I1902" s="6" t="s">
        <v>45</v>
      </c>
      <c r="J1902" s="6" t="s">
        <v>34</v>
      </c>
      <c r="K1902" s="6" t="s">
        <v>145</v>
      </c>
      <c r="L1902" s="6" t="s">
        <v>2156</v>
      </c>
      <c r="M1902" s="7">
        <v>8700</v>
      </c>
      <c r="N1902" s="7">
        <v>8.6999999999999993</v>
      </c>
      <c r="O1902" s="7">
        <v>92400</v>
      </c>
      <c r="P1902" t="str">
        <f>IF(ISNUMBER(SEARCH("IMAZETAPYR",L1902)),"Imazetapyr",IF(ISNUMBER(SEARCH("VITAVAX",L1902)),"Carboxin",IF(ISNUMBER(SEARCH("CARBOXIN",L1902)),"Carboxin",IF(ISNUMBER(SEARCH("CONDAX",L1902)),"Imazetapyr",IF(ISNUMBER(SEARCH("CLETHODIM",L1902)),"Clethodim",IF(ISNUMBER(SEARCH("JACARE",L1902)),"2,4-D Acid",IF(ISNUMBER(SEARCH("LEOPARD",L1902)),"Picloram",IF(ISNUMBER(SEARCH("ZOXYSTROBIN",L1902)),"Azoxystrobin",IF(ISNUMBER(SEARCH("MANCOZEB",L1902)),"Mancozeb",IF(ISNUMBER(SEARCH("AZOXYS",L1902)),"Azoxystrobin",IF(ISNUMBER(SEARCH("FIPRON",L1902)),"Fipronil",IF(ISNUMBER(SEARCH("ACEF",L1902)),"Acephate",IF(ISNUMBER(SEARCH("ACETAMIPRID",L1902)),"Acetamiprid",IF(ISNUMBER(SEARCH("ALUMINIUM PHOSPHIDE",L1902)),"Aluminium Phosphide",IF(ISNUMBER(SEARCH("RANMAN",L1902)),"Cyazofamid",IF(ISNUMBER(SEARCH("BIFENTRINA",L1902)),"Bifenthrin","FIX IT!"))))))))))))))))</f>
        <v>Acetamiprid</v>
      </c>
      <c r="Q1902" t="s">
        <v>3234</v>
      </c>
      <c r="R1902" t="s">
        <v>3243</v>
      </c>
      <c r="S1902">
        <f t="shared" si="109"/>
        <v>10.620689655172415</v>
      </c>
      <c r="T1902" t="s">
        <v>3245</v>
      </c>
      <c r="U1902" t="s">
        <v>3244</v>
      </c>
      <c r="V1902" t="s">
        <v>3198</v>
      </c>
    </row>
    <row r="1903" spans="1:22" ht="22" customHeight="1" x14ac:dyDescent="0.3">
      <c r="A1903" s="2">
        <v>42924</v>
      </c>
      <c r="B1903" s="16" t="str">
        <f t="shared" si="107"/>
        <v>July, 2017</v>
      </c>
      <c r="C1903" s="16" t="str">
        <f t="shared" si="108"/>
        <v>July, 2017´</v>
      </c>
      <c r="D1903" s="3" t="s">
        <v>107</v>
      </c>
      <c r="E1903" s="11" t="s">
        <v>3318</v>
      </c>
      <c r="F1903" s="3" t="s">
        <v>56</v>
      </c>
      <c r="G1903" s="3" t="s">
        <v>108</v>
      </c>
      <c r="H1903" s="3" t="s">
        <v>133</v>
      </c>
      <c r="I1903" s="3" t="s">
        <v>45</v>
      </c>
      <c r="J1903" s="3" t="s">
        <v>34</v>
      </c>
      <c r="K1903" s="3" t="s">
        <v>187</v>
      </c>
      <c r="L1903" s="3" t="s">
        <v>2157</v>
      </c>
      <c r="M1903" s="4">
        <v>65118</v>
      </c>
      <c r="N1903" s="4">
        <v>65.12</v>
      </c>
      <c r="O1903" s="4">
        <v>580000</v>
      </c>
      <c r="P1903" t="s">
        <v>3204</v>
      </c>
      <c r="Q1903" t="s">
        <v>3227</v>
      </c>
      <c r="R1903" t="s">
        <v>3198</v>
      </c>
      <c r="S1903">
        <f t="shared" si="109"/>
        <v>8.9069074603028344</v>
      </c>
      <c r="T1903" t="s">
        <v>3218</v>
      </c>
      <c r="U1903" t="s">
        <v>3218</v>
      </c>
      <c r="V1903" t="s">
        <v>3198</v>
      </c>
    </row>
    <row r="1904" spans="1:22" ht="22" customHeight="1" x14ac:dyDescent="0.3">
      <c r="A1904" s="5">
        <v>42924</v>
      </c>
      <c r="B1904" s="16" t="str">
        <f t="shared" si="107"/>
        <v>July, 2017</v>
      </c>
      <c r="C1904" s="16" t="str">
        <f t="shared" si="108"/>
        <v>July, 2017´</v>
      </c>
      <c r="D1904" s="6" t="s">
        <v>31</v>
      </c>
      <c r="E1904" s="11" t="s">
        <v>3318</v>
      </c>
      <c r="F1904" s="6" t="s">
        <v>56</v>
      </c>
      <c r="G1904" s="6" t="s">
        <v>656</v>
      </c>
      <c r="H1904" s="6" t="s">
        <v>133</v>
      </c>
      <c r="I1904" s="6" t="s">
        <v>45</v>
      </c>
      <c r="J1904" s="6" t="s">
        <v>34</v>
      </c>
      <c r="K1904" s="6" t="s">
        <v>163</v>
      </c>
      <c r="L1904" s="6" t="s">
        <v>2158</v>
      </c>
      <c r="M1904" s="7">
        <v>54360</v>
      </c>
      <c r="N1904" s="7">
        <v>54.36</v>
      </c>
      <c r="O1904" s="7">
        <v>1375000</v>
      </c>
      <c r="P1904" t="str">
        <f>IF(ISNUMBER(SEARCH("NICROSULFURON",L1904)),"Nicosulfuron",IF(ISNUMBER(SEARCH("BUTYROLACTONE",L1904)),"Butyrolactone",IF(ISNUMBER(SEARCH("MEQUIPAT",L1904)),"Mequipat Chloride",IF(ISNUMBER(SEARCH("ENTRINA",L1904)),"Bifenthrin",IF(ISNUMBER(SEARCH("ACETAMI",L1904)),"Acetamiprid",IF(ISNUMBER(SEARCH("THIODICARB",L1904)),"Thiodicarb",IF(ISNUMBER(SEARCH("2 4 D",L1904)),"2,4-D Acid",IF(ISNUMBER(SEARCH("CIPERMETRINA",L1904)),"Cypermethrin",IF(ISNUMBER(SEARCH("SULFENTRAZONE",L1904)),"Sulfenthrazone",IF(ISNUMBER(SEARCH("AKITO",L1904)),"Cypermethrin",IF(ISNUMBER(SEARCH("EMINENT",L1904)),"Tetraconazole","FIX IT!")))))))))))</f>
        <v>Butyrolactone</v>
      </c>
      <c r="Q1904" t="s">
        <v>3215</v>
      </c>
      <c r="R1904" t="s">
        <v>3216</v>
      </c>
      <c r="S1904">
        <f t="shared" si="109"/>
        <v>25.294334069168507</v>
      </c>
      <c r="T1904" t="s">
        <v>3273</v>
      </c>
      <c r="U1904" t="s">
        <v>3274</v>
      </c>
      <c r="V1904" t="s">
        <v>3275</v>
      </c>
    </row>
    <row r="1905" spans="1:22" ht="22" customHeight="1" x14ac:dyDescent="0.3">
      <c r="A1905" s="2">
        <v>42924</v>
      </c>
      <c r="B1905" s="16" t="str">
        <f t="shared" si="107"/>
        <v>July, 2017</v>
      </c>
      <c r="C1905" s="16" t="str">
        <f t="shared" si="108"/>
        <v>July, 2017´</v>
      </c>
      <c r="D1905" s="3" t="s">
        <v>107</v>
      </c>
      <c r="E1905" s="11" t="s">
        <v>3318</v>
      </c>
      <c r="F1905" s="3" t="s">
        <v>56</v>
      </c>
      <c r="G1905" s="3" t="s">
        <v>108</v>
      </c>
      <c r="H1905" s="3" t="s">
        <v>133</v>
      </c>
      <c r="I1905" s="3" t="s">
        <v>45</v>
      </c>
      <c r="J1905" s="3" t="s">
        <v>34</v>
      </c>
      <c r="K1905" s="3" t="s">
        <v>187</v>
      </c>
      <c r="L1905" s="3" t="s">
        <v>2159</v>
      </c>
      <c r="M1905" s="4">
        <v>60540</v>
      </c>
      <c r="N1905" s="4">
        <v>60.54</v>
      </c>
      <c r="O1905" s="4">
        <v>539000</v>
      </c>
      <c r="P1905" t="s">
        <v>3204</v>
      </c>
      <c r="Q1905" t="s">
        <v>3227</v>
      </c>
      <c r="R1905" t="s">
        <v>3198</v>
      </c>
      <c r="S1905">
        <f t="shared" si="109"/>
        <v>8.9032044928972578</v>
      </c>
      <c r="T1905" t="s">
        <v>3209</v>
      </c>
      <c r="U1905" t="s">
        <v>3215</v>
      </c>
      <c r="V1905" t="s">
        <v>3198</v>
      </c>
    </row>
    <row r="1906" spans="1:22" ht="22" customHeight="1" x14ac:dyDescent="0.3">
      <c r="A1906" s="5">
        <v>42924</v>
      </c>
      <c r="B1906" s="16" t="str">
        <f t="shared" si="107"/>
        <v>July, 2017</v>
      </c>
      <c r="C1906" s="16" t="str">
        <f t="shared" si="108"/>
        <v>July, 2017´</v>
      </c>
      <c r="D1906" s="6" t="s">
        <v>31</v>
      </c>
      <c r="E1906" s="11" t="s">
        <v>3318</v>
      </c>
      <c r="F1906" s="6" t="s">
        <v>56</v>
      </c>
      <c r="G1906" s="6" t="s">
        <v>1869</v>
      </c>
      <c r="H1906" s="6" t="s">
        <v>133</v>
      </c>
      <c r="I1906" s="6" t="s">
        <v>45</v>
      </c>
      <c r="J1906" s="6" t="s">
        <v>34</v>
      </c>
      <c r="K1906" s="6" t="s">
        <v>280</v>
      </c>
      <c r="L1906" s="6" t="s">
        <v>2160</v>
      </c>
      <c r="M1906" s="7">
        <v>238654.01</v>
      </c>
      <c r="N1906" s="7">
        <v>238.65</v>
      </c>
      <c r="O1906" s="13" t="s">
        <v>3323</v>
      </c>
      <c r="P1906" t="s">
        <v>3208</v>
      </c>
      <c r="Q1906" t="s">
        <v>3215</v>
      </c>
      <c r="R1906" t="s">
        <v>3216</v>
      </c>
      <c r="S1906">
        <f t="shared" si="109"/>
        <v>0</v>
      </c>
      <c r="T1906" t="s">
        <v>3232</v>
      </c>
      <c r="U1906" t="s">
        <v>3254</v>
      </c>
      <c r="V1906" t="s">
        <v>3216</v>
      </c>
    </row>
    <row r="1907" spans="1:22" ht="22" customHeight="1" x14ac:dyDescent="0.3">
      <c r="A1907" s="2">
        <v>42924</v>
      </c>
      <c r="B1907" s="16" t="str">
        <f t="shared" si="107"/>
        <v>July, 2017</v>
      </c>
      <c r="C1907" s="16" t="str">
        <f t="shared" si="108"/>
        <v>July, 2017´</v>
      </c>
      <c r="D1907" s="3" t="s">
        <v>107</v>
      </c>
      <c r="E1907" s="11" t="s">
        <v>3318</v>
      </c>
      <c r="F1907" s="3" t="s">
        <v>56</v>
      </c>
      <c r="G1907" s="3" t="s">
        <v>108</v>
      </c>
      <c r="H1907" s="3" t="s">
        <v>133</v>
      </c>
      <c r="I1907" s="3" t="s">
        <v>45</v>
      </c>
      <c r="J1907" s="3" t="s">
        <v>34</v>
      </c>
      <c r="K1907" s="3" t="s">
        <v>145</v>
      </c>
      <c r="L1907" s="3" t="s">
        <v>2161</v>
      </c>
      <c r="M1907" s="4">
        <v>19240</v>
      </c>
      <c r="N1907" s="4">
        <v>19.239999999999998</v>
      </c>
      <c r="O1907" s="4">
        <v>204000</v>
      </c>
      <c r="P1907" t="str">
        <f>IF(ISNUMBER(SEARCH("BROWSER",L1907)),"Picloran",IF(ISNUMBER(SEARCH("NAVIGATOR",L1907)),"Picloran",IF(ISNUMBER(SEARCH("BIOZYME",L1907)),"Mineral Fertilizer",IF(ISNUMBER(SEARCH("K-FOL",L1907)),"Calcium Citrate",IF(ISNUMBER(SEARCH("FOLTRON",L1907)),"NPK Fertilizer",IF(ISNUMBER(SEARCH("CYHALOTHRI",L1907)),"Cyhalothrin",IF(ISNUMBER(SEARCH("ACEFATO",L1907)),"Acephate",IF(ISNUMBER(SEARCH("ACEPHATE",L1907)),"Acephate",IF(ISNUMBER(SEARCH("MICROTHIOL",L1907)),"Sulfur",IF(ISNUMBER(SEARCH("PROPICONAZOLE",L1907)),"Propiconazole",IF(ISNUMBER(SEARCH("METHOMYL",L1907)),"Methomyl",IF(ISNUMBER(SEARCH("IMIDACLOPRID",L1907)),"Imidacloprid",IF(ISNUMBER(SEARCH("ZONIC",L1907)),"Amicarbazone",IF(ISNUMBER(SEARCH("CRESCENDO",L1907)),"Triclopyr-Butyric",IF(ISNUMBER(SEARCH("IMAZETHAPYR",L1907)),"Imazethapyr",IF(ISNUMBER(SEARCH("TRICLOPYR",L1907)),"Triclopyr",IF(ISNUMBER(SEARCH("ISOPROPYLAMINE",L1907)),"Isopropylamine",IF(ISNUMBER(SEARCH("ABAMECTIM",L1907)),"Abamectin",IF(ISNUMBER(SEARCH("SPERTO",L1907)),"Bifenthrin","FIX IT!")))))))))))))))))))</f>
        <v>Imidacloprid</v>
      </c>
      <c r="Q1907" t="s">
        <v>3268</v>
      </c>
      <c r="R1907" t="s">
        <v>3243</v>
      </c>
      <c r="S1907">
        <f t="shared" si="109"/>
        <v>10.602910602910603</v>
      </c>
      <c r="T1907" t="s">
        <v>3218</v>
      </c>
      <c r="U1907" t="s">
        <v>3218</v>
      </c>
      <c r="V1907" t="s">
        <v>3198</v>
      </c>
    </row>
    <row r="1908" spans="1:22" ht="22" customHeight="1" x14ac:dyDescent="0.3">
      <c r="A1908" s="5">
        <v>42924</v>
      </c>
      <c r="B1908" s="16" t="str">
        <f t="shared" si="107"/>
        <v>July, 2017</v>
      </c>
      <c r="C1908" s="16" t="str">
        <f t="shared" si="108"/>
        <v>July, 2017´</v>
      </c>
      <c r="D1908" s="6" t="s">
        <v>107</v>
      </c>
      <c r="E1908" s="11" t="s">
        <v>3318</v>
      </c>
      <c r="F1908" s="6" t="s">
        <v>56</v>
      </c>
      <c r="G1908" s="6" t="s">
        <v>108</v>
      </c>
      <c r="H1908" s="6" t="s">
        <v>133</v>
      </c>
      <c r="I1908" s="6" t="s">
        <v>45</v>
      </c>
      <c r="J1908" s="6" t="s">
        <v>34</v>
      </c>
      <c r="K1908" s="6" t="s">
        <v>187</v>
      </c>
      <c r="L1908" s="6" t="s">
        <v>2162</v>
      </c>
      <c r="M1908" s="7">
        <v>21706</v>
      </c>
      <c r="N1908" s="7">
        <v>21.71</v>
      </c>
      <c r="O1908" s="7">
        <v>193000</v>
      </c>
      <c r="P1908" t="s">
        <v>3204</v>
      </c>
      <c r="Q1908" t="s">
        <v>3227</v>
      </c>
      <c r="R1908" t="s">
        <v>3198</v>
      </c>
      <c r="S1908">
        <f t="shared" si="109"/>
        <v>8.8915507233023128</v>
      </c>
      <c r="T1908" t="s">
        <v>3218</v>
      </c>
      <c r="U1908" t="s">
        <v>3218</v>
      </c>
      <c r="V1908" t="s">
        <v>3198</v>
      </c>
    </row>
    <row r="1909" spans="1:22" ht="22" customHeight="1" x14ac:dyDescent="0.3">
      <c r="A1909" s="2">
        <v>42924</v>
      </c>
      <c r="B1909" s="16" t="str">
        <f t="shared" si="107"/>
        <v>July, 2017</v>
      </c>
      <c r="C1909" s="16" t="str">
        <f t="shared" si="108"/>
        <v>July, 2017´</v>
      </c>
      <c r="D1909" s="3" t="s">
        <v>107</v>
      </c>
      <c r="E1909" s="11" t="s">
        <v>3318</v>
      </c>
      <c r="F1909" s="3" t="s">
        <v>56</v>
      </c>
      <c r="G1909" s="3" t="s">
        <v>108</v>
      </c>
      <c r="H1909" s="3" t="s">
        <v>133</v>
      </c>
      <c r="I1909" s="3" t="s">
        <v>45</v>
      </c>
      <c r="J1909" s="3" t="s">
        <v>34</v>
      </c>
      <c r="K1909" s="3" t="s">
        <v>187</v>
      </c>
      <c r="L1909" s="3" t="s">
        <v>2163</v>
      </c>
      <c r="M1909" s="4">
        <v>40360</v>
      </c>
      <c r="N1909" s="4">
        <v>40.36</v>
      </c>
      <c r="O1909" s="4">
        <v>360000</v>
      </c>
      <c r="P1909" t="str">
        <f>IF(ISNUMBER(SEARCH("BIORISK",L1909)),"Fertilizer",IF(ISNUMBER(SEARCH("DIFLUBENZURON",L1909)),"Diflubenzuron",IF(ISNUMBER(SEARCH("K-TIONIC",L1909)),"Fulvic Acids Fertilizers",IF(ISNUMBER(SEARCH("INICIATE",L1909)),"Fipronil",IF(ISNUMBER(SEARCH("FIPRONIL",L1909)),"Fipronil",IF(ISNUMBER(SEARCH("STAGE",L1909)),"Clomazone",IF(ISNUMBER(SEARCH("CLOMAZONE",L1909)),"Clomazone",IF(ISNUMBER(SEARCH("UNIMARK",L1909)),"Metribuzin",IF(ISNUMBER(SEARCH("RIBUZIN",L1909)),"Metribuzin",IF(ISNUMBER(SEARCH("UNITOP",L1909)),"Not Identified","FIX IT!"))))))))))</f>
        <v>Clomazone</v>
      </c>
      <c r="Q1909" t="s">
        <v>3246</v>
      </c>
      <c r="R1909" t="s">
        <v>3198</v>
      </c>
      <c r="S1909">
        <f t="shared" si="109"/>
        <v>8.9197224975222991</v>
      </c>
      <c r="T1909" t="s">
        <v>3292</v>
      </c>
      <c r="U1909" t="s">
        <v>3269</v>
      </c>
      <c r="V1909" t="s">
        <v>3216</v>
      </c>
    </row>
    <row r="1910" spans="1:22" ht="22" customHeight="1" x14ac:dyDescent="0.3">
      <c r="A1910" s="5">
        <v>42924</v>
      </c>
      <c r="B1910" s="16" t="str">
        <f t="shared" si="107"/>
        <v>July, 2017</v>
      </c>
      <c r="C1910" s="16" t="str">
        <f t="shared" si="108"/>
        <v>July, 2017´</v>
      </c>
      <c r="D1910" s="6" t="s">
        <v>31</v>
      </c>
      <c r="E1910" s="11" t="s">
        <v>3318</v>
      </c>
      <c r="F1910" s="6" t="s">
        <v>56</v>
      </c>
      <c r="G1910" s="6" t="s">
        <v>1869</v>
      </c>
      <c r="H1910" s="6" t="s">
        <v>133</v>
      </c>
      <c r="I1910" s="6" t="s">
        <v>45</v>
      </c>
      <c r="J1910" s="6" t="s">
        <v>34</v>
      </c>
      <c r="K1910" s="6" t="s">
        <v>141</v>
      </c>
      <c r="L1910" s="6" t="s">
        <v>2164</v>
      </c>
      <c r="M1910" s="7">
        <v>252812</v>
      </c>
      <c r="N1910" s="7">
        <v>252.81</v>
      </c>
      <c r="O1910" s="7">
        <v>2748000</v>
      </c>
      <c r="P1910" t="s">
        <v>3204</v>
      </c>
      <c r="Q1910" t="s">
        <v>3227</v>
      </c>
      <c r="R1910" t="s">
        <v>3198</v>
      </c>
      <c r="S1910">
        <f t="shared" si="109"/>
        <v>10.869737196019177</v>
      </c>
      <c r="T1910" t="s">
        <v>3292</v>
      </c>
      <c r="U1910" t="s">
        <v>3269</v>
      </c>
      <c r="V1910" t="s">
        <v>3216</v>
      </c>
    </row>
    <row r="1911" spans="1:22" ht="22" customHeight="1" x14ac:dyDescent="0.3">
      <c r="A1911" s="2">
        <v>42924</v>
      </c>
      <c r="B1911" s="16" t="str">
        <f t="shared" si="107"/>
        <v>July, 2017</v>
      </c>
      <c r="C1911" s="16" t="str">
        <f t="shared" si="108"/>
        <v>July, 2017´</v>
      </c>
      <c r="D1911" s="3" t="s">
        <v>31</v>
      </c>
      <c r="E1911" s="11" t="s">
        <v>3318</v>
      </c>
      <c r="F1911" s="3" t="s">
        <v>56</v>
      </c>
      <c r="G1911" s="3" t="s">
        <v>131</v>
      </c>
      <c r="H1911" s="3" t="s">
        <v>133</v>
      </c>
      <c r="I1911" s="3" t="s">
        <v>45</v>
      </c>
      <c r="J1911" s="3" t="s">
        <v>34</v>
      </c>
      <c r="K1911" s="3" t="s">
        <v>187</v>
      </c>
      <c r="L1911" s="3" t="s">
        <v>2165</v>
      </c>
      <c r="M1911" s="4">
        <v>11400</v>
      </c>
      <c r="N1911" s="4">
        <v>11.4</v>
      </c>
      <c r="O1911" s="4">
        <v>102000</v>
      </c>
      <c r="P1911" t="str">
        <f>IF(ISNUMBER(SEARCH("TRICLON",L1909)),"Triclopyr",IF(ISNUMBER(SEARCH("ABAMECTIN",L1909)),"Abamectin",IF(ISNUMBER(SEARCH("PERITO",L1909)),"Acephate",IF(ISNUMBER(SEARCH("GLUFOSINAT",L1909)),"Gluphosinate",IF(ISNUMBER(SEARCH("FIPRONIL",L1909)),"Fipronil",IF(ISNUMBER(SEARCH("ZARTAN",L1909)),"Metsulfuron-methyl",IF(ISNUMBER(SEARCH("DIFLUBENZURON",L1909)),"Diflubenzuron",IF(ISNUMBER(SEARCH("INICIATE",L1909)),"Fipronil",IF(ISNUMBER(SEARCH("STAGE",L1909)),"Clomazone",IF(ISNUMBER(SEARCH("CLOMAZON",L1909)),"Clomazone",IF(ISNUMBER(SEARCH("UNIMARK",L1909)),"Metribuzim",IF(ISNUMBER(SEARCH("ANCOSAR",L1909)),"Sodium hydrogen Methylarsonate","FIX IT!"))))))))))))</f>
        <v>Clomazone</v>
      </c>
      <c r="Q1911" t="s">
        <v>3246</v>
      </c>
      <c r="R1911" t="s">
        <v>3198</v>
      </c>
      <c r="S1911">
        <f t="shared" si="109"/>
        <v>8.9473684210526319</v>
      </c>
      <c r="T1911" t="s">
        <v>3211</v>
      </c>
      <c r="U1911" t="s">
        <v>3270</v>
      </c>
      <c r="V1911" t="s">
        <v>3198</v>
      </c>
    </row>
    <row r="1912" spans="1:22" ht="22" customHeight="1" x14ac:dyDescent="0.3">
      <c r="A1912" s="5">
        <v>42924</v>
      </c>
      <c r="B1912" s="16" t="str">
        <f t="shared" si="107"/>
        <v>July, 2017</v>
      </c>
      <c r="C1912" s="16" t="str">
        <f t="shared" si="108"/>
        <v>July, 2017´</v>
      </c>
      <c r="D1912" s="6" t="s">
        <v>31</v>
      </c>
      <c r="E1912" s="11" t="s">
        <v>3318</v>
      </c>
      <c r="F1912" s="6" t="s">
        <v>56</v>
      </c>
      <c r="G1912" s="6" t="s">
        <v>131</v>
      </c>
      <c r="H1912" s="6" t="s">
        <v>133</v>
      </c>
      <c r="I1912" s="6" t="s">
        <v>45</v>
      </c>
      <c r="J1912" s="6" t="s">
        <v>34</v>
      </c>
      <c r="K1912" s="6" t="s">
        <v>145</v>
      </c>
      <c r="L1912" s="6" t="s">
        <v>2156</v>
      </c>
      <c r="M1912" s="7">
        <v>8700</v>
      </c>
      <c r="N1912" s="7">
        <v>8.6999999999999993</v>
      </c>
      <c r="O1912" s="7">
        <v>92400</v>
      </c>
      <c r="P1912" t="str">
        <f>IF(ISNUMBER(SEARCH("IMAZETAPYR",L1912)),"Imazetapyr",IF(ISNUMBER(SEARCH("VITAVAX",L1912)),"Carboxin",IF(ISNUMBER(SEARCH("CARBOXIN",L1912)),"Carboxin",IF(ISNUMBER(SEARCH("CONDAX",L1912)),"Imazetapyr",IF(ISNUMBER(SEARCH("CLETHODIM",L1912)),"Clethodim",IF(ISNUMBER(SEARCH("JACARE",L1912)),"2,4-D Acid",IF(ISNUMBER(SEARCH("LEOPARD",L1912)),"Picloram",IF(ISNUMBER(SEARCH("ZOXYSTROBIN",L1912)),"Azoxystrobin",IF(ISNUMBER(SEARCH("MANCOZEB",L1912)),"Mancozeb",IF(ISNUMBER(SEARCH("AZOXYS",L1912)),"Azoxystrobin",IF(ISNUMBER(SEARCH("FIPRON",L1912)),"Fipronil",IF(ISNUMBER(SEARCH("ACEF",L1912)),"Acephate",IF(ISNUMBER(SEARCH("ACETAMIPRID",L1912)),"Acetamiprid",IF(ISNUMBER(SEARCH("ALUMINIUM PHOSPHIDE",L1912)),"Aluminium Phosphide",IF(ISNUMBER(SEARCH("RANMAN",L1912)),"Cyazofamid",IF(ISNUMBER(SEARCH("BIFENTRINA",L1912)),"Bifenthrin","FIX IT!"))))))))))))))))</f>
        <v>Acetamiprid</v>
      </c>
      <c r="Q1912" t="s">
        <v>3234</v>
      </c>
      <c r="R1912" t="s">
        <v>3243</v>
      </c>
      <c r="S1912">
        <f t="shared" si="109"/>
        <v>10.620689655172415</v>
      </c>
      <c r="T1912" t="s">
        <v>3292</v>
      </c>
      <c r="U1912" t="s">
        <v>3269</v>
      </c>
      <c r="V1912" t="s">
        <v>3216</v>
      </c>
    </row>
    <row r="1913" spans="1:22" ht="22" customHeight="1" x14ac:dyDescent="0.3">
      <c r="A1913" s="2">
        <v>42924</v>
      </c>
      <c r="B1913" s="16" t="str">
        <f t="shared" si="107"/>
        <v>July, 2017</v>
      </c>
      <c r="C1913" s="16" t="str">
        <f t="shared" si="108"/>
        <v>July, 2017´</v>
      </c>
      <c r="D1913" s="3" t="s">
        <v>31</v>
      </c>
      <c r="E1913" s="11" t="s">
        <v>3318</v>
      </c>
      <c r="F1913" s="3" t="s">
        <v>56</v>
      </c>
      <c r="G1913" s="3" t="s">
        <v>131</v>
      </c>
      <c r="H1913" s="3" t="s">
        <v>133</v>
      </c>
      <c r="I1913" s="3" t="s">
        <v>45</v>
      </c>
      <c r="J1913" s="3" t="s">
        <v>34</v>
      </c>
      <c r="K1913" s="3" t="s">
        <v>145</v>
      </c>
      <c r="L1913" s="3" t="s">
        <v>2166</v>
      </c>
      <c r="M1913" s="4">
        <v>13752</v>
      </c>
      <c r="N1913" s="4">
        <v>13.75</v>
      </c>
      <c r="O1913" s="4">
        <v>146000</v>
      </c>
      <c r="P1913" t="str">
        <f>IF(ISNUMBER(SEARCH("BROWSER",L1913)),"Picloran",IF(ISNUMBER(SEARCH("NAVIGATOR",L1913)),"Picloran",IF(ISNUMBER(SEARCH("BIOZYME",L1913)),"Mineral Fertilizer",IF(ISNUMBER(SEARCH("K-FOL",L1913)),"Calcium Citrate",IF(ISNUMBER(SEARCH("FOLTRON",L1913)),"NPK Fertilizer",IF(ISNUMBER(SEARCH("CYHALOTHRI",L1913)),"Cyhalothrin",IF(ISNUMBER(SEARCH("ACEFATO",L1913)),"Acephate",IF(ISNUMBER(SEARCH("ACEPHATE",L1913)),"Acephate",IF(ISNUMBER(SEARCH("MICROTHIOL",L1913)),"Sulfur",IF(ISNUMBER(SEARCH("PROPICONAZOLE",L1913)),"Propiconazole",IF(ISNUMBER(SEARCH("METHOMYL",L1913)),"Methomyl",IF(ISNUMBER(SEARCH("IMIDACLOPRID",L1913)),"Imidacloprid",IF(ISNUMBER(SEARCH("ZONIC",L1913)),"Amicarbazone",IF(ISNUMBER(SEARCH("CRESCENDO",L1913)),"Triclopyr-Butyric",IF(ISNUMBER(SEARCH("IMAZETHAPYR",L1913)),"Imazethapyr",IF(ISNUMBER(SEARCH("TRICLOPYR",L1913)),"Triclopyr",IF(ISNUMBER(SEARCH("ISOPROPYLAMINE",L1913)),"Isopropylamine",IF(ISNUMBER(SEARCH("ABAMECTIM",L1913)),"Abamectin",IF(ISNUMBER(SEARCH("SPERTO",L1913)),"Bifenthrin","FIX IT!")))))))))))))))))))</f>
        <v>Cyhalothrin</v>
      </c>
      <c r="Q1913" t="s">
        <v>3248</v>
      </c>
      <c r="R1913" t="s">
        <v>3237</v>
      </c>
      <c r="S1913">
        <f t="shared" si="109"/>
        <v>10.616637579988366</v>
      </c>
      <c r="T1913" t="s">
        <v>3250</v>
      </c>
      <c r="U1913" t="s">
        <v>3248</v>
      </c>
      <c r="V1913" t="s">
        <v>3237</v>
      </c>
    </row>
    <row r="1914" spans="1:22" ht="22" customHeight="1" x14ac:dyDescent="0.3">
      <c r="A1914" s="5">
        <v>42924</v>
      </c>
      <c r="B1914" s="16" t="str">
        <f t="shared" si="107"/>
        <v>July, 2017</v>
      </c>
      <c r="C1914" s="16" t="str">
        <f t="shared" si="108"/>
        <v>July, 2017´</v>
      </c>
      <c r="D1914" s="6" t="s">
        <v>31</v>
      </c>
      <c r="E1914" s="11" t="s">
        <v>3318</v>
      </c>
      <c r="F1914" s="6" t="s">
        <v>56</v>
      </c>
      <c r="G1914" s="6" t="s">
        <v>131</v>
      </c>
      <c r="H1914" s="6" t="s">
        <v>133</v>
      </c>
      <c r="I1914" s="6" t="s">
        <v>45</v>
      </c>
      <c r="J1914" s="6" t="s">
        <v>34</v>
      </c>
      <c r="K1914" s="6" t="s">
        <v>187</v>
      </c>
      <c r="L1914" s="6" t="s">
        <v>2167</v>
      </c>
      <c r="M1914" s="7">
        <v>17100</v>
      </c>
      <c r="N1914" s="7">
        <v>17.100000000000001</v>
      </c>
      <c r="O1914" s="7">
        <v>152000</v>
      </c>
      <c r="P1914" t="s">
        <v>3245</v>
      </c>
      <c r="Q1914" t="s">
        <v>3244</v>
      </c>
      <c r="R1914" t="s">
        <v>3198</v>
      </c>
      <c r="S1914">
        <f t="shared" si="109"/>
        <v>8.8888888888888893</v>
      </c>
      <c r="T1914" t="s">
        <v>3265</v>
      </c>
      <c r="U1914" t="s">
        <v>3215</v>
      </c>
      <c r="V1914" t="s">
        <v>3225</v>
      </c>
    </row>
    <row r="1915" spans="1:22" ht="22" customHeight="1" x14ac:dyDescent="0.3">
      <c r="A1915" s="2">
        <v>42924</v>
      </c>
      <c r="B1915" s="16" t="str">
        <f t="shared" si="107"/>
        <v>July, 2017</v>
      </c>
      <c r="C1915" s="16" t="str">
        <f t="shared" si="108"/>
        <v>July, 2017´</v>
      </c>
      <c r="D1915" s="3" t="s">
        <v>31</v>
      </c>
      <c r="E1915" s="11" t="s">
        <v>3318</v>
      </c>
      <c r="F1915" s="3" t="s">
        <v>1873</v>
      </c>
      <c r="G1915" s="3" t="s">
        <v>131</v>
      </c>
      <c r="H1915" s="3" t="s">
        <v>133</v>
      </c>
      <c r="I1915" s="3" t="s">
        <v>45</v>
      </c>
      <c r="J1915" s="3" t="s">
        <v>34</v>
      </c>
      <c r="K1915" s="3" t="s">
        <v>145</v>
      </c>
      <c r="L1915" s="3" t="s">
        <v>2168</v>
      </c>
      <c r="M1915" s="4">
        <v>26100</v>
      </c>
      <c r="N1915" s="4">
        <v>26.1</v>
      </c>
      <c r="O1915" s="4">
        <v>277000</v>
      </c>
      <c r="P1915" t="str">
        <f>IF(ISNUMBER(SEARCH("IMAZETAPYR",L1915)),"Imazetapyr",IF(ISNUMBER(SEARCH("VITAVAX",L1915)),"Carboxin",IF(ISNUMBER(SEARCH("CARBOXIN",L1915)),"Carboxin",IF(ISNUMBER(SEARCH("CONDAX",L1915)),"Imazetapyr",IF(ISNUMBER(SEARCH("CLETHODIM",L1915)),"Clethodim",IF(ISNUMBER(SEARCH("JACARE",L1915)),"2,4-D Acid",IF(ISNUMBER(SEARCH("LEOPARD",L1915)),"Picloram",IF(ISNUMBER(SEARCH("ZOXYSTROBIN",L1915)),"Azoxystrobin",IF(ISNUMBER(SEARCH("MANCOZEB",L1915)),"Mancozeb",IF(ISNUMBER(SEARCH("AZOXYS",L1915)),"Azoxystrobin",IF(ISNUMBER(SEARCH("FIPRON",L1915)),"Fipronil",IF(ISNUMBER(SEARCH("ACEF",L1915)),"Acephate",IF(ISNUMBER(SEARCH("ACETAMIPRID",L1915)),"Acetamiprid",IF(ISNUMBER(SEARCH("ALUMINIUM PHOSPHIDE",L1915)),"Aluminium Phosphide",IF(ISNUMBER(SEARCH("RANMAN",L1915)),"Cyazofamid",IF(ISNUMBER(SEARCH("BIFENTRINA",L1915)),"Bifenthrin","FIX IT!"))))))))))))))))</f>
        <v>Acetamiprid</v>
      </c>
      <c r="Q1915" t="s">
        <v>3234</v>
      </c>
      <c r="R1915" t="s">
        <v>3243</v>
      </c>
      <c r="S1915">
        <f t="shared" si="109"/>
        <v>10.613026819923371</v>
      </c>
      <c r="T1915" t="s">
        <v>3218</v>
      </c>
      <c r="U1915" t="s">
        <v>3218</v>
      </c>
      <c r="V1915" t="s">
        <v>3198</v>
      </c>
    </row>
    <row r="1916" spans="1:22" ht="22" customHeight="1" x14ac:dyDescent="0.3">
      <c r="A1916" s="5">
        <v>42924</v>
      </c>
      <c r="B1916" s="16" t="str">
        <f t="shared" si="107"/>
        <v>July, 2017</v>
      </c>
      <c r="C1916" s="16" t="str">
        <f t="shared" si="108"/>
        <v>July, 2017´</v>
      </c>
      <c r="D1916" s="6" t="s">
        <v>107</v>
      </c>
      <c r="E1916" s="11" t="s">
        <v>3318</v>
      </c>
      <c r="F1916" s="6" t="s">
        <v>56</v>
      </c>
      <c r="G1916" s="6" t="s">
        <v>108</v>
      </c>
      <c r="H1916" s="6" t="s">
        <v>133</v>
      </c>
      <c r="I1916" s="6" t="s">
        <v>45</v>
      </c>
      <c r="J1916" s="6" t="s">
        <v>34</v>
      </c>
      <c r="K1916" s="6" t="s">
        <v>187</v>
      </c>
      <c r="L1916" s="6" t="s">
        <v>2169</v>
      </c>
      <c r="M1916" s="7">
        <v>21706</v>
      </c>
      <c r="N1916" s="7">
        <v>21.71</v>
      </c>
      <c r="O1916" s="7">
        <v>193000</v>
      </c>
      <c r="P1916" t="s">
        <v>3204</v>
      </c>
      <c r="Q1916" t="s">
        <v>3227</v>
      </c>
      <c r="R1916" t="s">
        <v>3198</v>
      </c>
      <c r="S1916">
        <f t="shared" si="109"/>
        <v>8.8915507233023128</v>
      </c>
      <c r="T1916" t="s">
        <v>3252</v>
      </c>
      <c r="U1916" t="s">
        <v>3287</v>
      </c>
      <c r="V1916" t="s">
        <v>3243</v>
      </c>
    </row>
    <row r="1917" spans="1:22" ht="22" customHeight="1" x14ac:dyDescent="0.3">
      <c r="A1917" s="2">
        <v>42923</v>
      </c>
      <c r="B1917" s="16" t="str">
        <f t="shared" si="107"/>
        <v>July, 2017</v>
      </c>
      <c r="C1917" s="16" t="str">
        <f t="shared" si="108"/>
        <v>July, 2017´</v>
      </c>
      <c r="D1917" s="3" t="s">
        <v>31</v>
      </c>
      <c r="E1917" s="11" t="s">
        <v>3318</v>
      </c>
      <c r="F1917" s="3" t="s">
        <v>56</v>
      </c>
      <c r="G1917" s="3" t="s">
        <v>347</v>
      </c>
      <c r="H1917" s="3" t="s">
        <v>371</v>
      </c>
      <c r="I1917" s="3" t="s">
        <v>45</v>
      </c>
      <c r="J1917" s="3" t="s">
        <v>34</v>
      </c>
      <c r="K1917" s="3" t="s">
        <v>1198</v>
      </c>
      <c r="L1917" s="3" t="s">
        <v>2170</v>
      </c>
      <c r="M1917" s="4">
        <v>55200</v>
      </c>
      <c r="N1917" s="4">
        <v>55.2</v>
      </c>
      <c r="O1917" s="4">
        <v>74700</v>
      </c>
      <c r="P1917" t="str">
        <f>IF(ISNUMBER(SEARCH("THIRAM",L1917)),"Thiram",IF(ISNUMBER(SEARCH("TEBUCONAZOLE",L1917)),"Tebuconazole",IF(ISNUMBER(SEARCH("DIMETHYLAMINE",L1917)),"Dimethylamine",IF(ISNUMBER(SEARCH("TRINCA",L1917)),"Cyhalothrin",IF(ISNUMBER(SEARCH("CYHALOT",L1917)),"Cyhalothrin",IF(ISNUMBER(SEARCH("PICLORAM",L1917)),"Picloran",IF(ISNUMBER(SEARCH("PROPARGITE",L1917)),"Propargite",IF(ISNUMBER(SEARCH("OMEGA",L1917)),"Fertilizer",IF(ISNUMBER(SEARCH("ARTYS",L1917)),"Dimethylamine",IF(ISNUMBER(SEARCH("ORTHOCIDE",L1917)),"Captan","FIX IT!"))))))))))</f>
        <v>Dimethylamine</v>
      </c>
      <c r="Q1917" t="s">
        <v>3254</v>
      </c>
      <c r="R1917" t="s">
        <v>3216</v>
      </c>
      <c r="S1917">
        <f t="shared" si="109"/>
        <v>1.3532608695652173</v>
      </c>
      <c r="T1917" t="s">
        <v>3202</v>
      </c>
      <c r="U1917" t="s">
        <v>3215</v>
      </c>
      <c r="V1917" t="s">
        <v>3216</v>
      </c>
    </row>
    <row r="1918" spans="1:22" ht="22" customHeight="1" x14ac:dyDescent="0.3">
      <c r="A1918" s="5">
        <v>42923</v>
      </c>
      <c r="B1918" s="16" t="str">
        <f t="shared" si="107"/>
        <v>July, 2017</v>
      </c>
      <c r="C1918" s="16" t="str">
        <f t="shared" si="108"/>
        <v>July, 2017´</v>
      </c>
      <c r="D1918" s="6" t="s">
        <v>31</v>
      </c>
      <c r="E1918" s="11" t="s">
        <v>3318</v>
      </c>
      <c r="F1918" s="6" t="s">
        <v>56</v>
      </c>
      <c r="G1918" s="6" t="s">
        <v>347</v>
      </c>
      <c r="H1918" s="6" t="s">
        <v>371</v>
      </c>
      <c r="I1918" s="6" t="s">
        <v>45</v>
      </c>
      <c r="J1918" s="6" t="s">
        <v>34</v>
      </c>
      <c r="K1918" s="6" t="s">
        <v>373</v>
      </c>
      <c r="L1918" s="6" t="s">
        <v>2172</v>
      </c>
      <c r="M1918" s="7">
        <v>74180</v>
      </c>
      <c r="N1918" s="7">
        <v>74.180000000000007</v>
      </c>
      <c r="O1918" s="7">
        <v>103000</v>
      </c>
      <c r="P1918" t="s">
        <v>3232</v>
      </c>
      <c r="Q1918" t="str">
        <f>VLOOKUP(P1918,T:V,2,FALSE)</f>
        <v>Artys</v>
      </c>
      <c r="R1918" t="str">
        <f>VLOOKUP(Q1918,U:W,2,FALSE)</f>
        <v>General Chemical</v>
      </c>
      <c r="S1918">
        <f t="shared" si="109"/>
        <v>1.3885144243731464</v>
      </c>
      <c r="T1918" t="s">
        <v>3250</v>
      </c>
      <c r="U1918" t="s">
        <v>3248</v>
      </c>
      <c r="V1918" t="s">
        <v>3237</v>
      </c>
    </row>
    <row r="1919" spans="1:22" ht="22" customHeight="1" x14ac:dyDescent="0.3">
      <c r="A1919" s="2">
        <v>42922</v>
      </c>
      <c r="B1919" s="16" t="str">
        <f t="shared" si="107"/>
        <v>July, 2017</v>
      </c>
      <c r="C1919" s="16" t="str">
        <f t="shared" si="108"/>
        <v>July, 2017´</v>
      </c>
      <c r="D1919" s="3" t="s">
        <v>107</v>
      </c>
      <c r="E1919" s="11" t="s">
        <v>3318</v>
      </c>
      <c r="F1919" s="3" t="s">
        <v>56</v>
      </c>
      <c r="G1919" s="3" t="s">
        <v>108</v>
      </c>
      <c r="H1919" s="3" t="s">
        <v>133</v>
      </c>
      <c r="I1919" s="3" t="s">
        <v>45</v>
      </c>
      <c r="J1919" s="3" t="s">
        <v>34</v>
      </c>
      <c r="K1919" s="3" t="s">
        <v>145</v>
      </c>
      <c r="L1919" s="3" t="s">
        <v>2173</v>
      </c>
      <c r="M1919" s="4">
        <v>38480</v>
      </c>
      <c r="N1919" s="4">
        <v>38.479999999999997</v>
      </c>
      <c r="O1919" s="4">
        <v>409000</v>
      </c>
      <c r="P1919" t="str">
        <f>IF(ISNUMBER(SEARCH("BROWSER",L1919)),"Picloran",IF(ISNUMBER(SEARCH("NAVIGATOR",L1919)),"Picloran",IF(ISNUMBER(SEARCH("BIOZYME",L1919)),"Mineral Fertilizer",IF(ISNUMBER(SEARCH("K-FOL",L1919)),"Calcium Citrate",IF(ISNUMBER(SEARCH("FOLTRON",L1919)),"NPK Fertilizer",IF(ISNUMBER(SEARCH("CYHALOTHRI",L1919)),"Cyhalothrin",IF(ISNUMBER(SEARCH("ACEFATO",L1919)),"Acephate",IF(ISNUMBER(SEARCH("ACEPHATE",L1919)),"Acephate",IF(ISNUMBER(SEARCH("MICROTHIOL",L1919)),"Sulfur",IF(ISNUMBER(SEARCH("PROPICONAZOLE",L1919)),"Propiconazole",IF(ISNUMBER(SEARCH("METHOMYL",L1919)),"Methomyl",IF(ISNUMBER(SEARCH("IMIDACLOPRID",L1919)),"Imidacloprid",IF(ISNUMBER(SEARCH("ZONIC",L1919)),"Amicarbazone",IF(ISNUMBER(SEARCH("CRESCENDO",L1919)),"Triclopyr-Butyric",IF(ISNUMBER(SEARCH("IMAZETHAPYR",L1919)),"Imazethapyr",IF(ISNUMBER(SEARCH("TRICLOPYR",L1919)),"Triclopyr",IF(ISNUMBER(SEARCH("ISOPROPYLAMINE",L1919)),"Isopropylamine",IF(ISNUMBER(SEARCH("ABAMECTIM",L1919)),"Abamectin",IF(ISNUMBER(SEARCH("SPERTO",L1919)),"Bifenthrin","FIX IT!")))))))))))))))))))</f>
        <v>Imidacloprid</v>
      </c>
      <c r="Q1919" t="s">
        <v>3268</v>
      </c>
      <c r="R1919" t="s">
        <v>3243</v>
      </c>
      <c r="S1919">
        <f t="shared" si="109"/>
        <v>10.628898128898129</v>
      </c>
      <c r="T1919" t="s">
        <v>3250</v>
      </c>
      <c r="U1919" t="s">
        <v>3248</v>
      </c>
      <c r="V1919" t="s">
        <v>3237</v>
      </c>
    </row>
    <row r="1920" spans="1:22" ht="22" customHeight="1" x14ac:dyDescent="0.3">
      <c r="A1920" s="5">
        <v>42922</v>
      </c>
      <c r="B1920" s="16" t="str">
        <f t="shared" si="107"/>
        <v>July, 2017</v>
      </c>
      <c r="C1920" s="16" t="str">
        <f t="shared" si="108"/>
        <v>July, 2017´</v>
      </c>
      <c r="D1920" s="6" t="s">
        <v>31</v>
      </c>
      <c r="E1920" s="11" t="s">
        <v>3318</v>
      </c>
      <c r="F1920" s="6" t="s">
        <v>56</v>
      </c>
      <c r="G1920" s="6" t="s">
        <v>579</v>
      </c>
      <c r="H1920" s="6" t="s">
        <v>968</v>
      </c>
      <c r="I1920" s="6" t="s">
        <v>45</v>
      </c>
      <c r="J1920" s="6" t="s">
        <v>34</v>
      </c>
      <c r="K1920" s="6" t="s">
        <v>145</v>
      </c>
      <c r="L1920" s="6" t="s">
        <v>2174</v>
      </c>
      <c r="M1920" s="7">
        <v>27984</v>
      </c>
      <c r="N1920" s="7">
        <v>27.98</v>
      </c>
      <c r="O1920" s="7">
        <v>297000</v>
      </c>
      <c r="P1920" t="str">
        <f>IF(ISNUMBER(SEARCH("THIRAM",L1920)),"Thiram",IF(ISNUMBER(SEARCH("TEBUCONAZOLE",L1920)),"Tebuconazole",IF(ISNUMBER(SEARCH("DIMETHYLAMINE",L1920)),"Dimethylamine",IF(ISNUMBER(SEARCH("TRINCA",L1920)),"Cyhalothrin",IF(ISNUMBER(SEARCH("CYHALOT",L1920)),"Cyhalothrin",IF(ISNUMBER(SEARCH("PICLORAM",L1920)),"Picloran",IF(ISNUMBER(SEARCH("PROPARGITE",L1920)),"Propargite",IF(ISNUMBER(SEARCH("OMEGA",L1920)),"Fertilizer",IF(ISNUMBER(SEARCH("ARTYS",L1920)),"Dimethylamine",IF(ISNUMBER(SEARCH("ORTHOCIDE",L1920)),"Captan","FIX IT!"))))))))))</f>
        <v>Cyhalothrin</v>
      </c>
      <c r="Q1920" t="s">
        <v>3248</v>
      </c>
      <c r="R1920" t="s">
        <v>3237</v>
      </c>
      <c r="S1920">
        <f t="shared" si="109"/>
        <v>10.613207547169811</v>
      </c>
      <c r="T1920" t="s">
        <v>3218</v>
      </c>
      <c r="U1920" t="s">
        <v>3218</v>
      </c>
      <c r="V1920" t="s">
        <v>3198</v>
      </c>
    </row>
    <row r="1921" spans="1:22" ht="22" customHeight="1" x14ac:dyDescent="0.3">
      <c r="A1921" s="2">
        <v>42922</v>
      </c>
      <c r="B1921" s="16" t="str">
        <f t="shared" si="107"/>
        <v>July, 2017</v>
      </c>
      <c r="C1921" s="16" t="str">
        <f t="shared" si="108"/>
        <v>July, 2017´</v>
      </c>
      <c r="D1921" s="3" t="s">
        <v>31</v>
      </c>
      <c r="E1921" s="11" t="s">
        <v>3318</v>
      </c>
      <c r="F1921" s="3" t="s">
        <v>56</v>
      </c>
      <c r="G1921" s="3" t="s">
        <v>200</v>
      </c>
      <c r="H1921" s="3" t="s">
        <v>133</v>
      </c>
      <c r="I1921" s="3" t="s">
        <v>45</v>
      </c>
      <c r="J1921" s="3" t="s">
        <v>34</v>
      </c>
      <c r="K1921" s="3" t="s">
        <v>203</v>
      </c>
      <c r="L1921" s="3" t="s">
        <v>2175</v>
      </c>
      <c r="M1921" s="4">
        <v>181600.01</v>
      </c>
      <c r="N1921" s="4">
        <v>181.6</v>
      </c>
      <c r="O1921" s="4">
        <v>1929000</v>
      </c>
      <c r="P1921" t="str">
        <f>IF(ISNUMBER(SEARCH("BROWSER",L1921)),"Picloran",IF(ISNUMBER(SEARCH("NAVIGATOR",L1921)),"Picloran",IF(ISNUMBER(SEARCH("BIOZYME",L1921)),"Mineral Fertilizer",IF(ISNUMBER(SEARCH("K-FOL",L1921)),"Calcium Citrate",IF(ISNUMBER(SEARCH("FOLTRON",L1921)),"NPK Fertilizer",IF(ISNUMBER(SEARCH("CYHALOTHRI",L1921)),"Cyhalothrin",IF(ISNUMBER(SEARCH("ACEFATO",L1921)),"Acephate",IF(ISNUMBER(SEARCH("ACEPHATE",L1921)),"Acephate",IF(ISNUMBER(SEARCH("MICROTHIOL",L1921)),"Sulfur",IF(ISNUMBER(SEARCH("PROPICONAZOLE",L1921)),"Propiconazole",IF(ISNUMBER(SEARCH("METHOMYL",L1921)),"Methomyl",IF(ISNUMBER(SEARCH("IMIDACLOPRID",L1921)),"Imidacloprid",IF(ISNUMBER(SEARCH("ZONIC",L1921)),"Amicarbazone",IF(ISNUMBER(SEARCH("CRESCENDO",L1921)),"Triclopyr-Butyric",IF(ISNUMBER(SEARCH("IMAZETHAPYR",L1921)),"Imazethapyr",IF(ISNUMBER(SEARCH("TRICLOPYR",L1921)),"Triclopyr",IF(ISNUMBER(SEARCH("ISOPROPYLAMINE",L1921)),"Isopropylamine",IF(ISNUMBER(SEARCH("ABAMECTIM",L1921)),"Abamectin",IF(ISNUMBER(SEARCH("SPERTO",L1921)),"Bifenthrin","FIX IT!")))))))))))))))))))</f>
        <v>Acephate</v>
      </c>
      <c r="Q1921" t="s">
        <v>3230</v>
      </c>
      <c r="R1921" t="s">
        <v>3243</v>
      </c>
      <c r="S1921">
        <f t="shared" si="109"/>
        <v>10.622246111109796</v>
      </c>
      <c r="T1921" t="s">
        <v>3203</v>
      </c>
      <c r="U1921" t="s">
        <v>3246</v>
      </c>
      <c r="V1921" t="s">
        <v>3198</v>
      </c>
    </row>
    <row r="1922" spans="1:22" ht="22" customHeight="1" x14ac:dyDescent="0.3">
      <c r="A1922" s="5">
        <v>42922</v>
      </c>
      <c r="B1922" s="16" t="str">
        <f t="shared" si="107"/>
        <v>July, 2017</v>
      </c>
      <c r="C1922" s="16" t="str">
        <f t="shared" si="108"/>
        <v>July, 2017´</v>
      </c>
      <c r="D1922" s="6" t="s">
        <v>31</v>
      </c>
      <c r="E1922" s="11" t="s">
        <v>3318</v>
      </c>
      <c r="F1922" s="6" t="s">
        <v>1873</v>
      </c>
      <c r="G1922" s="6" t="s">
        <v>131</v>
      </c>
      <c r="H1922" s="6" t="s">
        <v>133</v>
      </c>
      <c r="I1922" s="6" t="s">
        <v>45</v>
      </c>
      <c r="J1922" s="6" t="s">
        <v>34</v>
      </c>
      <c r="K1922" s="6" t="s">
        <v>145</v>
      </c>
      <c r="L1922" s="6" t="s">
        <v>2156</v>
      </c>
      <c r="M1922" s="7">
        <v>8700</v>
      </c>
      <c r="N1922" s="7">
        <v>8.6999999999999993</v>
      </c>
      <c r="O1922" s="7">
        <v>92400</v>
      </c>
      <c r="P1922" t="str">
        <f>IF(ISNUMBER(SEARCH("IMAZETAPYR",L1922)),"Imazetapyr",IF(ISNUMBER(SEARCH("VITAVAX",L1922)),"Carboxin",IF(ISNUMBER(SEARCH("CARBOXIN",L1922)),"Carboxin",IF(ISNUMBER(SEARCH("CONDAX",L1922)),"Imazetapyr",IF(ISNUMBER(SEARCH("CLETHODIM",L1922)),"Clethodim",IF(ISNUMBER(SEARCH("JACARE",L1922)),"2,4-D Acid",IF(ISNUMBER(SEARCH("LEOPARD",L1922)),"Picloram",IF(ISNUMBER(SEARCH("ZOXYSTROBIN",L1922)),"Azoxystrobin",IF(ISNUMBER(SEARCH("MANCOZEB",L1922)),"Mancozeb",IF(ISNUMBER(SEARCH("AZOXYS",L1922)),"Azoxystrobin",IF(ISNUMBER(SEARCH("FIPRON",L1922)),"Fipronil",IF(ISNUMBER(SEARCH("ACEF",L1922)),"Acephate",IF(ISNUMBER(SEARCH("ACETAMIPRID",L1922)),"Acetamiprid",IF(ISNUMBER(SEARCH("ALUMINIUM PHOSPHIDE",L1922)),"Aluminium Phosphide",IF(ISNUMBER(SEARCH("RANMAN",L1922)),"Cyazofamid",IF(ISNUMBER(SEARCH("BIFENTRINA",L1922)),"Bifenthrin","FIX IT!"))))))))))))))))</f>
        <v>Acetamiprid</v>
      </c>
      <c r="Q1922" t="s">
        <v>3234</v>
      </c>
      <c r="R1922" t="s">
        <v>3243</v>
      </c>
      <c r="S1922">
        <f t="shared" si="109"/>
        <v>10.620689655172415</v>
      </c>
      <c r="T1922" t="s">
        <v>3292</v>
      </c>
      <c r="U1922" t="s">
        <v>3269</v>
      </c>
      <c r="V1922" t="s">
        <v>3216</v>
      </c>
    </row>
    <row r="1923" spans="1:22" ht="22" customHeight="1" x14ac:dyDescent="0.3">
      <c r="A1923" s="2">
        <v>42922</v>
      </c>
      <c r="B1923" s="16" t="str">
        <f t="shared" ref="B1923:B1986" si="110">TEXT(A1923, "MMMM, YYYY")</f>
        <v>July, 2017</v>
      </c>
      <c r="C1923" s="16" t="str">
        <f t="shared" ref="C1923:C1986" si="111">B1923&amp;"´"</f>
        <v>July, 2017´</v>
      </c>
      <c r="D1923" s="3" t="s">
        <v>107</v>
      </c>
      <c r="E1923" s="11" t="s">
        <v>3318</v>
      </c>
      <c r="F1923" s="3" t="s">
        <v>56</v>
      </c>
      <c r="G1923" s="3" t="s">
        <v>108</v>
      </c>
      <c r="H1923" s="3" t="s">
        <v>133</v>
      </c>
      <c r="I1923" s="3" t="s">
        <v>45</v>
      </c>
      <c r="J1923" s="3" t="s">
        <v>34</v>
      </c>
      <c r="K1923" s="3" t="s">
        <v>48</v>
      </c>
      <c r="L1923" s="3" t="s">
        <v>2176</v>
      </c>
      <c r="M1923" s="4">
        <v>17001</v>
      </c>
      <c r="N1923" s="4">
        <v>17</v>
      </c>
      <c r="O1923" s="4">
        <v>131000</v>
      </c>
      <c r="P1923" t="str">
        <f>IF(ISNUMBER(SEARCH("BROWSER",L1923)),"Picloran",IF(ISNUMBER(SEARCH("NAVIGATOR",L1923)),"Picloran",IF(ISNUMBER(SEARCH("BIOZYME",L1923)),"Mineral Fertilizer",IF(ISNUMBER(SEARCH("K-FOL",L1923)),"Calcium Citrate",IF(ISNUMBER(SEARCH("FOLTRON",L1923)),"NPK Fertilizer",IF(ISNUMBER(SEARCH("CYHALOTHRI",L1923)),"Cyhalothrin",IF(ISNUMBER(SEARCH("ACEFATO",L1923)),"Acephate",IF(ISNUMBER(SEARCH("ACEPHATE",L1923)),"Acephate",IF(ISNUMBER(SEARCH("MICROTHIOL",L1923)),"Sulfur",IF(ISNUMBER(SEARCH("PROPICONAZOLE",L1923)),"Propiconazole",IF(ISNUMBER(SEARCH("METHOMYL",L1923)),"Methomyl",IF(ISNUMBER(SEARCH("IMIDACLOPRID",L1923)),"Imidacloprid",IF(ISNUMBER(SEARCH("ZONIC",L1923)),"Amicarbazone",IF(ISNUMBER(SEARCH("CRESCENDO",L1923)),"Triclopyr-Butyric",IF(ISNUMBER(SEARCH("IMAZETHAPYR",L1923)),"Imazethapyr",IF(ISNUMBER(SEARCH("TRICLOPYR",L1923)),"Triclopyr",IF(ISNUMBER(SEARCH("ISOPROPYLAMINE",L1923)),"Isopropylamine",IF(ISNUMBER(SEARCH("ABAMECTIM",L1923)),"Abamectin",IF(ISNUMBER(SEARCH("SPERTO",L1923)),"Bifenthrin","FIX IT!")))))))))))))))))))</f>
        <v>Acephate</v>
      </c>
      <c r="Q1923" t="s">
        <v>3230</v>
      </c>
      <c r="R1923" t="s">
        <v>3243</v>
      </c>
      <c r="S1923">
        <f t="shared" ref="S1923:S1986" si="112">O1923/M1923</f>
        <v>7.7054290924063293</v>
      </c>
      <c r="T1923" t="s">
        <v>3226</v>
      </c>
      <c r="U1923" t="s">
        <v>3261</v>
      </c>
      <c r="V1923" t="s">
        <v>3243</v>
      </c>
    </row>
    <row r="1924" spans="1:22" ht="22" customHeight="1" x14ac:dyDescent="0.3">
      <c r="A1924" s="5">
        <v>42922</v>
      </c>
      <c r="B1924" s="16" t="str">
        <f t="shared" si="110"/>
        <v>July, 2017</v>
      </c>
      <c r="C1924" s="16" t="str">
        <f t="shared" si="111"/>
        <v>July, 2017´</v>
      </c>
      <c r="D1924" s="6" t="s">
        <v>31</v>
      </c>
      <c r="E1924" s="11" t="s">
        <v>3318</v>
      </c>
      <c r="F1924" s="6" t="s">
        <v>1873</v>
      </c>
      <c r="G1924" s="6" t="s">
        <v>131</v>
      </c>
      <c r="H1924" s="6" t="s">
        <v>133</v>
      </c>
      <c r="I1924" s="6" t="s">
        <v>45</v>
      </c>
      <c r="J1924" s="6" t="s">
        <v>34</v>
      </c>
      <c r="K1924" s="6" t="s">
        <v>187</v>
      </c>
      <c r="L1924" s="6" t="s">
        <v>2177</v>
      </c>
      <c r="M1924" s="7">
        <v>11400</v>
      </c>
      <c r="N1924" s="7">
        <v>11.4</v>
      </c>
      <c r="O1924" s="7">
        <v>102000</v>
      </c>
      <c r="P1924" t="s">
        <v>3245</v>
      </c>
      <c r="Q1924" t="s">
        <v>3244</v>
      </c>
      <c r="R1924" t="s">
        <v>3198</v>
      </c>
      <c r="S1924">
        <f t="shared" si="112"/>
        <v>8.9473684210526319</v>
      </c>
      <c r="T1924" t="s">
        <v>3208</v>
      </c>
      <c r="U1924" t="s">
        <v>3215</v>
      </c>
      <c r="V1924" t="s">
        <v>3216</v>
      </c>
    </row>
    <row r="1925" spans="1:22" ht="22" customHeight="1" x14ac:dyDescent="0.3">
      <c r="A1925" s="2">
        <v>42919</v>
      </c>
      <c r="B1925" s="16" t="str">
        <f t="shared" si="110"/>
        <v>July, 2017</v>
      </c>
      <c r="C1925" s="16" t="str">
        <f t="shared" si="111"/>
        <v>July, 2017´</v>
      </c>
      <c r="D1925" s="3" t="s">
        <v>31</v>
      </c>
      <c r="E1925" s="11" t="s">
        <v>3318</v>
      </c>
      <c r="F1925" s="3" t="s">
        <v>56</v>
      </c>
      <c r="G1925" s="3" t="s">
        <v>385</v>
      </c>
      <c r="H1925" s="3" t="s">
        <v>122</v>
      </c>
      <c r="I1925" s="3" t="s">
        <v>45</v>
      </c>
      <c r="J1925" s="3" t="s">
        <v>34</v>
      </c>
      <c r="K1925" s="3" t="s">
        <v>207</v>
      </c>
      <c r="L1925" s="3" t="s">
        <v>2178</v>
      </c>
      <c r="M1925" s="4">
        <v>20120</v>
      </c>
      <c r="N1925" s="4">
        <v>20.12</v>
      </c>
      <c r="O1925" s="4">
        <v>54400</v>
      </c>
      <c r="P1925" t="s">
        <v>3209</v>
      </c>
      <c r="Q1925" t="s">
        <v>3215</v>
      </c>
      <c r="R1925" t="s">
        <v>3198</v>
      </c>
      <c r="S1925">
        <f t="shared" si="112"/>
        <v>2.7037773359840953</v>
      </c>
      <c r="T1925" t="s">
        <v>3226</v>
      </c>
      <c r="U1925" t="s">
        <v>3261</v>
      </c>
      <c r="V1925" t="s">
        <v>3243</v>
      </c>
    </row>
    <row r="1926" spans="1:22" ht="22" customHeight="1" x14ac:dyDescent="0.3">
      <c r="A1926" s="5">
        <v>42919</v>
      </c>
      <c r="B1926" s="16" t="str">
        <f t="shared" si="110"/>
        <v>July, 2017</v>
      </c>
      <c r="C1926" s="16" t="str">
        <f t="shared" si="111"/>
        <v>July, 2017´</v>
      </c>
      <c r="D1926" s="6" t="s">
        <v>31</v>
      </c>
      <c r="E1926" s="11" t="s">
        <v>3318</v>
      </c>
      <c r="F1926" s="6" t="s">
        <v>56</v>
      </c>
      <c r="G1926" s="6" t="s">
        <v>77</v>
      </c>
      <c r="H1926" s="6" t="s">
        <v>82</v>
      </c>
      <c r="I1926" s="6" t="s">
        <v>45</v>
      </c>
      <c r="J1926" s="6" t="s">
        <v>34</v>
      </c>
      <c r="K1926" s="6" t="s">
        <v>84</v>
      </c>
      <c r="L1926" s="6" t="s">
        <v>2179</v>
      </c>
      <c r="M1926" s="7">
        <v>86763</v>
      </c>
      <c r="N1926" s="7">
        <v>86.76</v>
      </c>
      <c r="O1926" s="7">
        <v>286000</v>
      </c>
      <c r="P1926" t="str">
        <f>IF(ISNUMBER(SEARCH("BROWSER",L1926)),"Picloran",IF(ISNUMBER(SEARCH("NAVIGATOR",L1926)),"Picloran",IF(ISNUMBER(SEARCH("BIOZYME",L1926)),"Mineral Fertilizer",IF(ISNUMBER(SEARCH("K-FOL",L1926)),"Calcium Citrate",IF(ISNUMBER(SEARCH("FOLTRON",L1926)),"NPK Fertilizer",IF(ISNUMBER(SEARCH("CYHALOTHRI",L1926)),"Cyhalothrin",IF(ISNUMBER(SEARCH("ACEFATO",L1926)),"Acephate",IF(ISNUMBER(SEARCH("ACEPHATE",L1926)),"Acephate",IF(ISNUMBER(SEARCH("MICROTHIOL",L1926)),"Sulfur",IF(ISNUMBER(SEARCH("PROPICONAZOLE",L1926)),"Propiconazole",IF(ISNUMBER(SEARCH("METHOMYL",L1926)),"Methomyl",IF(ISNUMBER(SEARCH("IMIDACLOPRID",L1926)),"Imidacloprid",IF(ISNUMBER(SEARCH("ZONIC",L1926)),"Amicarbazone",IF(ISNUMBER(SEARCH("CRESCENDO",L1926)),"Triclopyr-Butyric",IF(ISNUMBER(SEARCH("IMAZETHAPYR",L1926)),"Imazethapyr",IF(ISNUMBER(SEARCH("TRICLOPYR",L1926)),"Triclopyr",IF(ISNUMBER(SEARCH("ISOPROPYLAMINE",L1926)),"Isopropylamine",IF(ISNUMBER(SEARCH("ABAMECTIM",L1926)),"Abamectin",IF(ISNUMBER(SEARCH("SPERTO",L1926)),"Bifenthrin","FIX IT!")))))))))))))))))))</f>
        <v>Isopropylamine</v>
      </c>
      <c r="Q1926" t="s">
        <v>3269</v>
      </c>
      <c r="R1926" t="s">
        <v>3216</v>
      </c>
      <c r="S1926">
        <f t="shared" si="112"/>
        <v>3.2963359957585605</v>
      </c>
      <c r="T1926" t="s">
        <v>3218</v>
      </c>
      <c r="U1926" t="s">
        <v>3218</v>
      </c>
      <c r="V1926" t="s">
        <v>3198</v>
      </c>
    </row>
    <row r="1927" spans="1:22" ht="22" customHeight="1" x14ac:dyDescent="0.3">
      <c r="A1927" s="2">
        <v>42919</v>
      </c>
      <c r="B1927" s="16" t="str">
        <f t="shared" si="110"/>
        <v>July, 2017</v>
      </c>
      <c r="C1927" s="16" t="str">
        <f t="shared" si="111"/>
        <v>July, 2017´</v>
      </c>
      <c r="D1927" s="3" t="s">
        <v>31</v>
      </c>
      <c r="E1927" s="11" t="s">
        <v>3318</v>
      </c>
      <c r="F1927" s="3" t="s">
        <v>56</v>
      </c>
      <c r="G1927" s="3" t="s">
        <v>1598</v>
      </c>
      <c r="H1927" s="3" t="s">
        <v>122</v>
      </c>
      <c r="I1927" s="3" t="s">
        <v>45</v>
      </c>
      <c r="J1927" s="3" t="s">
        <v>34</v>
      </c>
      <c r="K1927" s="3" t="s">
        <v>971</v>
      </c>
      <c r="L1927" s="3" t="s">
        <v>2180</v>
      </c>
      <c r="M1927" s="4">
        <v>6720</v>
      </c>
      <c r="N1927" s="4">
        <v>6.72</v>
      </c>
      <c r="O1927" s="4">
        <v>185000</v>
      </c>
      <c r="P1927" t="str">
        <f>IF(ISNUMBER(SEARCH("BROWSER",L1927)),"Picloran",IF(ISNUMBER(SEARCH("NAVIGATOR",L1927)),"Picloran",IF(ISNUMBER(SEARCH("BIOZYME",L1927)),"Mineral Fertilizer",IF(ISNUMBER(SEARCH("K-FOL",L1927)),"Calcium Citrate",IF(ISNUMBER(SEARCH("FOLTRON",L1927)),"NPK Fertilizer",IF(ISNUMBER(SEARCH("CYHALOTHRI",L1927)),"Cyhalothrin",IF(ISNUMBER(SEARCH("ACEFATO",L1927)),"Acephate",IF(ISNUMBER(SEARCH("ACEPHATE",L1927)),"Acephate",IF(ISNUMBER(SEARCH("MICROTHIOL",L1927)),"Sulfur",IF(ISNUMBER(SEARCH("PROPICONAZOLE",L1927)),"Propiconazole",IF(ISNUMBER(SEARCH("METHOMYL",L1927)),"Methomyl",IF(ISNUMBER(SEARCH("IMIDACLOPRID",L1927)),"Imidacloprid",IF(ISNUMBER(SEARCH("ZONIC",L1927)),"Amicarbazone",IF(ISNUMBER(SEARCH("CRESCENDO",L1927)),"Triclopyr-Butyric",IF(ISNUMBER(SEARCH("IMAZETHAPYR",L1927)),"Imazethapyr",IF(ISNUMBER(SEARCH("TRICLOPYR",L1927)),"Triclopyr",IF(ISNUMBER(SEARCH("ISOPROPYLAMINE",L1927)),"Isopropylamine",IF(ISNUMBER(SEARCH("ABAMECTIM",L1927)),"Abamectin",IF(ISNUMBER(SEARCH("SPERTO",L1927)),"Bifenthrin","FIX IT!")))))))))))))))))))</f>
        <v>Cyhalothrin</v>
      </c>
      <c r="Q1927" t="s">
        <v>3248</v>
      </c>
      <c r="R1927" t="s">
        <v>3237</v>
      </c>
      <c r="S1927">
        <f t="shared" si="112"/>
        <v>27.529761904761905</v>
      </c>
      <c r="T1927" t="s">
        <v>3206</v>
      </c>
      <c r="U1927" t="s">
        <v>3231</v>
      </c>
      <c r="V1927" t="s">
        <v>3242</v>
      </c>
    </row>
    <row r="1928" spans="1:22" ht="22" customHeight="1" x14ac:dyDescent="0.3">
      <c r="A1928" s="5">
        <v>42919</v>
      </c>
      <c r="B1928" s="16" t="str">
        <f t="shared" si="110"/>
        <v>July, 2017</v>
      </c>
      <c r="C1928" s="16" t="str">
        <f t="shared" si="111"/>
        <v>July, 2017´</v>
      </c>
      <c r="D1928" s="6" t="s">
        <v>31</v>
      </c>
      <c r="E1928" s="11" t="s">
        <v>3318</v>
      </c>
      <c r="F1928" s="6" t="s">
        <v>56</v>
      </c>
      <c r="G1928" s="6" t="s">
        <v>77</v>
      </c>
      <c r="H1928" s="6" t="s">
        <v>82</v>
      </c>
      <c r="I1928" s="6" t="s">
        <v>45</v>
      </c>
      <c r="J1928" s="6" t="s">
        <v>34</v>
      </c>
      <c r="K1928" s="6" t="s">
        <v>84</v>
      </c>
      <c r="L1928" s="6" t="s">
        <v>2179</v>
      </c>
      <c r="M1928" s="7">
        <v>86691</v>
      </c>
      <c r="N1928" s="7">
        <v>86.69</v>
      </c>
      <c r="O1928" s="7">
        <v>286000</v>
      </c>
      <c r="P1928" t="str">
        <f>IF(ISNUMBER(SEARCH("BROWSER",L1928)),"Picloran",IF(ISNUMBER(SEARCH("NAVIGATOR",L1928)),"Picloran",IF(ISNUMBER(SEARCH("BIOZYME",L1928)),"Mineral Fertilizer",IF(ISNUMBER(SEARCH("K-FOL",L1928)),"Calcium Citrate",IF(ISNUMBER(SEARCH("FOLTRON",L1928)),"NPK Fertilizer",IF(ISNUMBER(SEARCH("CYHALOTHRI",L1928)),"Cyhalothrin",IF(ISNUMBER(SEARCH("ACEFATO",L1928)),"Acephate",IF(ISNUMBER(SEARCH("ACEPHATE",L1928)),"Acephate",IF(ISNUMBER(SEARCH("MICROTHIOL",L1928)),"Sulfur",IF(ISNUMBER(SEARCH("PROPICONAZOLE",L1928)),"Propiconazole",IF(ISNUMBER(SEARCH("METHOMYL",L1928)),"Methomyl",IF(ISNUMBER(SEARCH("IMIDACLOPRID",L1928)),"Imidacloprid",IF(ISNUMBER(SEARCH("ZONIC",L1928)),"Amicarbazone",IF(ISNUMBER(SEARCH("CRESCENDO",L1928)),"Triclopyr-Butyric",IF(ISNUMBER(SEARCH("IMAZETHAPYR",L1928)),"Imazethapyr",IF(ISNUMBER(SEARCH("TRICLOPYR",L1928)),"Triclopyr",IF(ISNUMBER(SEARCH("ISOPROPYLAMINE",L1928)),"Isopropylamine",IF(ISNUMBER(SEARCH("ABAMECTIM",L1928)),"Abamectin",IF(ISNUMBER(SEARCH("SPERTO",L1928)),"Bifenthrin","FIX IT!")))))))))))))))))))</f>
        <v>Isopropylamine</v>
      </c>
      <c r="Q1928" t="s">
        <v>3269</v>
      </c>
      <c r="R1928" t="s">
        <v>3216</v>
      </c>
      <c r="S1928">
        <f t="shared" si="112"/>
        <v>3.299073721608933</v>
      </c>
      <c r="T1928" t="s">
        <v>3206</v>
      </c>
      <c r="U1928" t="s">
        <v>3231</v>
      </c>
      <c r="V1928" t="s">
        <v>3242</v>
      </c>
    </row>
    <row r="1929" spans="1:22" ht="22" customHeight="1" x14ac:dyDescent="0.3">
      <c r="A1929" s="2">
        <v>42919</v>
      </c>
      <c r="B1929" s="16" t="str">
        <f t="shared" si="110"/>
        <v>July, 2017</v>
      </c>
      <c r="C1929" s="16" t="str">
        <f t="shared" si="111"/>
        <v>July, 2017´</v>
      </c>
      <c r="D1929" s="3" t="s">
        <v>31</v>
      </c>
      <c r="E1929" s="11" t="s">
        <v>3318</v>
      </c>
      <c r="F1929" s="3" t="s">
        <v>56</v>
      </c>
      <c r="G1929" s="3" t="s">
        <v>1078</v>
      </c>
      <c r="H1929" s="3" t="s">
        <v>316</v>
      </c>
      <c r="I1929" s="3" t="s">
        <v>45</v>
      </c>
      <c r="J1929" s="3" t="s">
        <v>34</v>
      </c>
      <c r="K1929" s="3" t="s">
        <v>318</v>
      </c>
      <c r="L1929" s="3" t="s">
        <v>1445</v>
      </c>
      <c r="M1929" s="4">
        <v>289440</v>
      </c>
      <c r="N1929" s="4">
        <v>289.44</v>
      </c>
      <c r="O1929" s="4">
        <v>782000</v>
      </c>
      <c r="P1929" t="str">
        <f>IF(ISNUMBER(SEARCH("DIZONE",L1929)),"Diuron",IF(ISNUMBER(SEARCH("GLUFOSINATE",L1929)),"Glufosinate",IF(ISNUMBER(SEARCH("LAVA",L1929)),"Tebuthiuron",IF(ISNUMBER(SEARCH("CARTAP",L1929)),"Cartap Hydrochloride",IF(ISNUMBER(SEARCH("ZARTAN",L1929)),"Metsulfuron",IF(ISNUMBER(SEARCH("METSULFURON",L1929)),"Metsulfuron",IF(ISNUMBER(SEARCH("CHLORFLUAZURON",L1929)),"Chlorfluazuron",IF(ISNUMBER(SEARCH("OMITE",L1929)),"Propargite",IF(ISNUMBER(SEARCH("ORIS",L1929)),"Amicarbazone",IF(ISNUMBER(SEARCH("AMICARBAZONE",L1929)),"Amicarbazone",IF(ISNUMBER(SEARCH("2,4-D",L1929)),"2,4-Dichlorophenoxyacetic Acid",IF(ISNUMBER(SEARCH("GLYPHOSATE",L1929)),"Glyphosate",IF(ISNUMBER(SEARCH("FOMESAFEN",L1929)),"Fomesafen","FIX IT!")))))))))))))</f>
        <v>Glyphosate</v>
      </c>
      <c r="Q1929" t="s">
        <v>3218</v>
      </c>
      <c r="R1929" t="s">
        <v>3198</v>
      </c>
      <c r="S1929">
        <f t="shared" si="112"/>
        <v>2.7017689331122168</v>
      </c>
      <c r="T1929" t="s">
        <v>3204</v>
      </c>
      <c r="U1929" t="s">
        <v>3227</v>
      </c>
      <c r="V1929" t="s">
        <v>3198</v>
      </c>
    </row>
    <row r="1930" spans="1:22" ht="22" customHeight="1" x14ac:dyDescent="0.3">
      <c r="A1930" s="5">
        <v>42919</v>
      </c>
      <c r="B1930" s="16" t="str">
        <f t="shared" si="110"/>
        <v>July, 2017</v>
      </c>
      <c r="C1930" s="16" t="str">
        <f t="shared" si="111"/>
        <v>July, 2017´</v>
      </c>
      <c r="D1930" s="6" t="s">
        <v>31</v>
      </c>
      <c r="E1930" s="11" t="s">
        <v>3318</v>
      </c>
      <c r="F1930" s="6" t="s">
        <v>56</v>
      </c>
      <c r="G1930" s="6" t="s">
        <v>1078</v>
      </c>
      <c r="H1930" s="6" t="s">
        <v>316</v>
      </c>
      <c r="I1930" s="6" t="s">
        <v>45</v>
      </c>
      <c r="J1930" s="6" t="s">
        <v>34</v>
      </c>
      <c r="K1930" s="6" t="s">
        <v>318</v>
      </c>
      <c r="L1930" s="6" t="s">
        <v>1445</v>
      </c>
      <c r="M1930" s="7">
        <v>241200</v>
      </c>
      <c r="N1930" s="7">
        <v>241.2</v>
      </c>
      <c r="O1930" s="7">
        <v>652000</v>
      </c>
      <c r="P1930" t="str">
        <f>IF(ISNUMBER(SEARCH("DIZONE",L1930)),"Diuron",IF(ISNUMBER(SEARCH("GLUFOSINATE",L1930)),"Glufosinate",IF(ISNUMBER(SEARCH("LAVA",L1930)),"Tebuthiuron",IF(ISNUMBER(SEARCH("CARTAP",L1930)),"Cartap Hydrochloride",IF(ISNUMBER(SEARCH("ZARTAN",L1930)),"Metsulfuron",IF(ISNUMBER(SEARCH("METSULFURON",L1930)),"Metsulfuron",IF(ISNUMBER(SEARCH("CHLORFLUAZURON",L1930)),"Chlorfluazuron",IF(ISNUMBER(SEARCH("OMITE",L1930)),"Propargite",IF(ISNUMBER(SEARCH("ORIS",L1930)),"Amicarbazone",IF(ISNUMBER(SEARCH("AMICARBAZONE",L1930)),"Amicarbazone",IF(ISNUMBER(SEARCH("2,4-D",L1930)),"2,4-Dichlorophenoxyacetic Acid",IF(ISNUMBER(SEARCH("GLYPHOSATE",L1930)),"Glyphosate",IF(ISNUMBER(SEARCH("FOMESAFEN",L1930)),"Fomesafen","FIX IT!")))))))))))))</f>
        <v>Glyphosate</v>
      </c>
      <c r="Q1930" t="s">
        <v>3218</v>
      </c>
      <c r="R1930" t="s">
        <v>3198</v>
      </c>
      <c r="S1930">
        <f t="shared" si="112"/>
        <v>2.7031509121061359</v>
      </c>
      <c r="T1930" t="s">
        <v>3233</v>
      </c>
      <c r="U1930" t="s">
        <v>3284</v>
      </c>
      <c r="V1930" t="s">
        <v>3242</v>
      </c>
    </row>
    <row r="1931" spans="1:22" ht="22" customHeight="1" x14ac:dyDescent="0.3">
      <c r="A1931" s="2">
        <v>42919</v>
      </c>
      <c r="B1931" s="16" t="str">
        <f t="shared" si="110"/>
        <v>July, 2017</v>
      </c>
      <c r="C1931" s="16" t="str">
        <f t="shared" si="111"/>
        <v>July, 2017´</v>
      </c>
      <c r="D1931" s="3" t="s">
        <v>31</v>
      </c>
      <c r="E1931" s="11" t="s">
        <v>3318</v>
      </c>
      <c r="F1931" s="3" t="s">
        <v>56</v>
      </c>
      <c r="G1931" s="3" t="s">
        <v>77</v>
      </c>
      <c r="H1931" s="3" t="s">
        <v>82</v>
      </c>
      <c r="I1931" s="3" t="s">
        <v>45</v>
      </c>
      <c r="J1931" s="3" t="s">
        <v>34</v>
      </c>
      <c r="K1931" s="3" t="s">
        <v>84</v>
      </c>
      <c r="L1931" s="3" t="s">
        <v>2179</v>
      </c>
      <c r="M1931" s="4">
        <v>86681</v>
      </c>
      <c r="N1931" s="4">
        <v>86.68</v>
      </c>
      <c r="O1931" s="4">
        <v>286000</v>
      </c>
      <c r="P1931" t="str">
        <f>IF(ISNUMBER(SEARCH("BROWSER",L1931)),"Picloran",IF(ISNUMBER(SEARCH("NAVIGATOR",L1931)),"Picloran",IF(ISNUMBER(SEARCH("BIOZYME",L1931)),"Mineral Fertilizer",IF(ISNUMBER(SEARCH("K-FOL",L1931)),"Calcium Citrate",IF(ISNUMBER(SEARCH("FOLTRON",L1931)),"NPK Fertilizer",IF(ISNUMBER(SEARCH("CYHALOTHRI",L1931)),"Cyhalothrin",IF(ISNUMBER(SEARCH("ACEFATO",L1931)),"Acephate",IF(ISNUMBER(SEARCH("ACEPHATE",L1931)),"Acephate",IF(ISNUMBER(SEARCH("MICROTHIOL",L1931)),"Sulfur",IF(ISNUMBER(SEARCH("PROPICONAZOLE",L1931)),"Propiconazole",IF(ISNUMBER(SEARCH("METHOMYL",L1931)),"Methomyl",IF(ISNUMBER(SEARCH("IMIDACLOPRID",L1931)),"Imidacloprid",IF(ISNUMBER(SEARCH("ZONIC",L1931)),"Amicarbazone",IF(ISNUMBER(SEARCH("CRESCENDO",L1931)),"Triclopyr-Butyric",IF(ISNUMBER(SEARCH("IMAZETHAPYR",L1931)),"Imazethapyr",IF(ISNUMBER(SEARCH("TRICLOPYR",L1931)),"Triclopyr",IF(ISNUMBER(SEARCH("ISOPROPYLAMINE",L1931)),"Isopropylamine",IF(ISNUMBER(SEARCH("ABAMECTIM",L1931)),"Abamectin",IF(ISNUMBER(SEARCH("SPERTO",L1931)),"Bifenthrin","FIX IT!")))))))))))))))))))</f>
        <v>Isopropylamine</v>
      </c>
      <c r="Q1931" t="s">
        <v>3269</v>
      </c>
      <c r="R1931" t="s">
        <v>3216</v>
      </c>
      <c r="S1931">
        <f t="shared" si="112"/>
        <v>3.2994543210161398</v>
      </c>
      <c r="T1931" t="s">
        <v>3226</v>
      </c>
      <c r="U1931" t="s">
        <v>3261</v>
      </c>
      <c r="V1931" t="s">
        <v>3243</v>
      </c>
    </row>
    <row r="1932" spans="1:22" ht="22" customHeight="1" x14ac:dyDescent="0.3">
      <c r="A1932" s="2">
        <v>42915</v>
      </c>
      <c r="B1932" s="16" t="str">
        <f t="shared" si="110"/>
        <v>June, 2017</v>
      </c>
      <c r="C1932" s="16" t="str">
        <f t="shared" si="111"/>
        <v>June, 2017´</v>
      </c>
      <c r="D1932" s="3" t="s">
        <v>31</v>
      </c>
      <c r="E1932" s="11" t="s">
        <v>3318</v>
      </c>
      <c r="F1932" s="3" t="s">
        <v>1873</v>
      </c>
      <c r="G1932" s="3" t="s">
        <v>131</v>
      </c>
      <c r="H1932" s="3" t="s">
        <v>133</v>
      </c>
      <c r="I1932" s="3" t="s">
        <v>45</v>
      </c>
      <c r="J1932" s="3" t="s">
        <v>34</v>
      </c>
      <c r="K1932" s="3" t="s">
        <v>187</v>
      </c>
      <c r="L1932" s="3" t="s">
        <v>2182</v>
      </c>
      <c r="M1932" s="4">
        <v>11400</v>
      </c>
      <c r="N1932" s="4">
        <v>11.4</v>
      </c>
      <c r="O1932" s="4">
        <v>101000</v>
      </c>
      <c r="P1932" t="s">
        <v>3245</v>
      </c>
      <c r="Q1932" t="s">
        <v>3244</v>
      </c>
      <c r="R1932" t="s">
        <v>3198</v>
      </c>
      <c r="S1932">
        <f t="shared" si="112"/>
        <v>8.8596491228070171</v>
      </c>
      <c r="T1932" t="s">
        <v>3250</v>
      </c>
      <c r="U1932" t="s">
        <v>3248</v>
      </c>
      <c r="V1932" t="s">
        <v>3237</v>
      </c>
    </row>
    <row r="1933" spans="1:22" ht="22" customHeight="1" x14ac:dyDescent="0.3">
      <c r="A1933" s="5">
        <v>42915</v>
      </c>
      <c r="B1933" s="16" t="str">
        <f t="shared" si="110"/>
        <v>June, 2017</v>
      </c>
      <c r="C1933" s="16" t="str">
        <f t="shared" si="111"/>
        <v>June, 2017´</v>
      </c>
      <c r="D1933" s="6" t="s">
        <v>31</v>
      </c>
      <c r="E1933" s="11" t="s">
        <v>3318</v>
      </c>
      <c r="F1933" s="6" t="s">
        <v>56</v>
      </c>
      <c r="G1933" s="6" t="s">
        <v>131</v>
      </c>
      <c r="H1933" s="6" t="s">
        <v>133</v>
      </c>
      <c r="I1933" s="6" t="s">
        <v>45</v>
      </c>
      <c r="J1933" s="6" t="s">
        <v>34</v>
      </c>
      <c r="K1933" s="6" t="s">
        <v>971</v>
      </c>
      <c r="L1933" s="6" t="s">
        <v>2183</v>
      </c>
      <c r="M1933" s="7">
        <v>8700</v>
      </c>
      <c r="N1933" s="7">
        <v>8.6999999999999993</v>
      </c>
      <c r="O1933" s="7">
        <v>196000</v>
      </c>
      <c r="P1933" t="str">
        <f>IF(ISNUMBER(SEARCH("IMAZETAPYR",L1933)),"Imazetapyr",IF(ISNUMBER(SEARCH("VITAVAX",L1933)),"Carboxin",IF(ISNUMBER(SEARCH("CARBOXIN",L1933)),"Carboxin",IF(ISNUMBER(SEARCH("CONDAX",L1933)),"Imazetapyr",IF(ISNUMBER(SEARCH("CLETHODIM",L1933)),"Clethodim",IF(ISNUMBER(SEARCH("JACARE",L1933)),"2,4-D Acid",IF(ISNUMBER(SEARCH("LEOPARD",L1933)),"Picloram",IF(ISNUMBER(SEARCH("ZOXYSTROBIN",L1933)),"Azoxystrobin",IF(ISNUMBER(SEARCH("MANCOZEB",L1933)),"Mancozeb",IF(ISNUMBER(SEARCH("AZOXYS",L1933)),"Azoxystrobin",IF(ISNUMBER(SEARCH("FIPRON",L1933)),"Fipronil",IF(ISNUMBER(SEARCH("ACEF",L1933)),"Acephate",IF(ISNUMBER(SEARCH("ACETAMIPRID",L1933)),"Acetamiprid",IF(ISNUMBER(SEARCH("ALUMINIUM PHOSPHIDE",L1933)),"Aluminium Phosphide",IF(ISNUMBER(SEARCH("RANMAN",L1933)),"Cyazofamid",IF(ISNUMBER(SEARCH("BIFENTRINA",L1933)),"Bifenthrin","FIX IT!"))))))))))))))))</f>
        <v>Acetamiprid</v>
      </c>
      <c r="Q1933" t="s">
        <v>3234</v>
      </c>
      <c r="R1933" t="s">
        <v>3243</v>
      </c>
      <c r="S1933">
        <f t="shared" si="112"/>
        <v>22.528735632183906</v>
      </c>
      <c r="T1933" t="s">
        <v>3250</v>
      </c>
      <c r="U1933" t="s">
        <v>3248</v>
      </c>
      <c r="V1933" t="s">
        <v>3237</v>
      </c>
    </row>
    <row r="1934" spans="1:22" ht="22" customHeight="1" x14ac:dyDescent="0.3">
      <c r="A1934" s="2">
        <v>42915</v>
      </c>
      <c r="B1934" s="16" t="str">
        <f t="shared" si="110"/>
        <v>June, 2017</v>
      </c>
      <c r="C1934" s="16" t="str">
        <f t="shared" si="111"/>
        <v>June, 2017´</v>
      </c>
      <c r="D1934" s="3" t="s">
        <v>31</v>
      </c>
      <c r="E1934" s="11" t="s">
        <v>3318</v>
      </c>
      <c r="F1934" s="3" t="s">
        <v>56</v>
      </c>
      <c r="G1934" s="3" t="s">
        <v>131</v>
      </c>
      <c r="H1934" s="3" t="s">
        <v>133</v>
      </c>
      <c r="I1934" s="3" t="s">
        <v>45</v>
      </c>
      <c r="J1934" s="3" t="s">
        <v>34</v>
      </c>
      <c r="K1934" s="3" t="s">
        <v>971</v>
      </c>
      <c r="L1934" s="3" t="s">
        <v>2184</v>
      </c>
      <c r="M1934" s="4">
        <v>13752</v>
      </c>
      <c r="N1934" s="4">
        <v>13.75</v>
      </c>
      <c r="O1934" s="4">
        <v>310000</v>
      </c>
      <c r="P1934" t="str">
        <f>IF(ISNUMBER(SEARCH("THIRAM",L1934)),"Thiram",IF(ISNUMBER(SEARCH("TEBUCONAZOLE",L1934)),"Tebuconazole",IF(ISNUMBER(SEARCH("DIMETHYLAMINE",L1934)),"Dimethylamine",IF(ISNUMBER(SEARCH("TRINCA",L1934)),"Cyhalothrin",IF(ISNUMBER(SEARCH("CYHALOT",L1934)),"Cyhalothrin",IF(ISNUMBER(SEARCH("PICLORAM",L1934)),"Picloran",IF(ISNUMBER(SEARCH("PROPARGITE",L1934)),"Propargite",IF(ISNUMBER(SEARCH("OMEGA",L1934)),"Fertilizer",IF(ISNUMBER(SEARCH("ARTYS",L1934)),"Dimethylamine",IF(ISNUMBER(SEARCH("ORTHOCIDE",L1934)),"Captan","FIX IT!"))))))))))</f>
        <v>Cyhalothrin</v>
      </c>
      <c r="Q1934" t="s">
        <v>3248</v>
      </c>
      <c r="R1934" t="s">
        <v>3237</v>
      </c>
      <c r="S1934">
        <f t="shared" si="112"/>
        <v>22.542175683536939</v>
      </c>
      <c r="T1934" t="s">
        <v>3226</v>
      </c>
      <c r="U1934" t="s">
        <v>3261</v>
      </c>
      <c r="V1934" t="s">
        <v>3243</v>
      </c>
    </row>
    <row r="1935" spans="1:22" ht="22" customHeight="1" x14ac:dyDescent="0.3">
      <c r="A1935" s="5">
        <v>42915</v>
      </c>
      <c r="B1935" s="16" t="str">
        <f t="shared" si="110"/>
        <v>June, 2017</v>
      </c>
      <c r="C1935" s="16" t="str">
        <f t="shared" si="111"/>
        <v>June, 2017´</v>
      </c>
      <c r="D1935" s="6" t="s">
        <v>31</v>
      </c>
      <c r="E1935" s="11" t="s">
        <v>3318</v>
      </c>
      <c r="F1935" s="6" t="s">
        <v>56</v>
      </c>
      <c r="G1935" s="6" t="s">
        <v>131</v>
      </c>
      <c r="H1935" s="6" t="s">
        <v>133</v>
      </c>
      <c r="I1935" s="6" t="s">
        <v>45</v>
      </c>
      <c r="J1935" s="6" t="s">
        <v>34</v>
      </c>
      <c r="K1935" s="6" t="s">
        <v>971</v>
      </c>
      <c r="L1935" s="6" t="s">
        <v>2185</v>
      </c>
      <c r="M1935" s="7">
        <v>27504</v>
      </c>
      <c r="N1935" s="7">
        <v>27.5</v>
      </c>
      <c r="O1935" s="7">
        <v>621000</v>
      </c>
      <c r="P1935" t="str">
        <f>IF(ISNUMBER(SEARCH("BROWSER",L1935)),"Picloran",IF(ISNUMBER(SEARCH("NAVIGATOR",L1935)),"Picloran",IF(ISNUMBER(SEARCH("BIOZYME",L1935)),"Mineral Fertilizer",IF(ISNUMBER(SEARCH("K-FOL",L1935)),"Calcium Citrate",IF(ISNUMBER(SEARCH("FOLTRON",L1935)),"NPK Fertilizer",IF(ISNUMBER(SEARCH("CYHALOTHRI",L1935)),"Cyhalothrin",IF(ISNUMBER(SEARCH("ACEFATO",L1935)),"Acephate",IF(ISNUMBER(SEARCH("ACEPHATE",L1935)),"Acephate",IF(ISNUMBER(SEARCH("MICROTHIOL",L1935)),"Sulfur",IF(ISNUMBER(SEARCH("PROPICONAZOLE",L1935)),"Propiconazole",IF(ISNUMBER(SEARCH("METHOMYL",L1935)),"Methomyl",IF(ISNUMBER(SEARCH("IMIDACLOPRID",L1935)),"Imidacloprid",IF(ISNUMBER(SEARCH("ZONIC",L1935)),"Amicarbazone",IF(ISNUMBER(SEARCH("CRESCENDO",L1935)),"Triclopyr-Butyric",IF(ISNUMBER(SEARCH("IMAZETHAPYR",L1935)),"Imazethapyr",IF(ISNUMBER(SEARCH("TRICLOPYR",L1935)),"Triclopyr",IF(ISNUMBER(SEARCH("ISOPROPYLAMINE",L1935)),"Isopropylamine",IF(ISNUMBER(SEARCH("ABAMECTIM",L1935)),"Abamectin",IF(ISNUMBER(SEARCH("SPERTO",L1935)),"Bifenthrin","FIX IT!")))))))))))))))))))</f>
        <v>Cyhalothrin</v>
      </c>
      <c r="Q1935" t="s">
        <v>3248</v>
      </c>
      <c r="R1935" t="s">
        <v>3237</v>
      </c>
      <c r="S1935">
        <f t="shared" si="112"/>
        <v>22.578534031413614</v>
      </c>
      <c r="T1935" t="s">
        <v>3226</v>
      </c>
      <c r="U1935" t="s">
        <v>3261</v>
      </c>
      <c r="V1935" t="s">
        <v>3243</v>
      </c>
    </row>
    <row r="1936" spans="1:22" ht="22" customHeight="1" x14ac:dyDescent="0.3">
      <c r="A1936" s="2">
        <v>42915</v>
      </c>
      <c r="B1936" s="16" t="str">
        <f t="shared" si="110"/>
        <v>June, 2017</v>
      </c>
      <c r="C1936" s="16" t="str">
        <f t="shared" si="111"/>
        <v>June, 2017´</v>
      </c>
      <c r="D1936" s="3" t="s">
        <v>31</v>
      </c>
      <c r="E1936" s="11" t="s">
        <v>3318</v>
      </c>
      <c r="F1936" s="3" t="s">
        <v>56</v>
      </c>
      <c r="G1936" s="3" t="s">
        <v>131</v>
      </c>
      <c r="H1936" s="3" t="s">
        <v>133</v>
      </c>
      <c r="I1936" s="3" t="s">
        <v>45</v>
      </c>
      <c r="J1936" s="3" t="s">
        <v>34</v>
      </c>
      <c r="K1936" s="3" t="s">
        <v>971</v>
      </c>
      <c r="L1936" s="3" t="s">
        <v>2186</v>
      </c>
      <c r="M1936" s="4">
        <v>24960</v>
      </c>
      <c r="N1936" s="4">
        <v>24.96</v>
      </c>
      <c r="O1936" s="4">
        <v>563000</v>
      </c>
      <c r="P1936" t="str">
        <f>IF(ISNUMBER(SEARCH("THIRAM",L1936)),"Thiram",IF(ISNUMBER(SEARCH("TEBUCONAZOLE",L1936)),"Tebuconazole",IF(ISNUMBER(SEARCH("DIMETHYLAMINE",L1936)),"Dimethylamine",IF(ISNUMBER(SEARCH("TRINCA",L1936)),"Cyhalothrin",IF(ISNUMBER(SEARCH("CYHALOT",L1936)),"Cyhalothrin",IF(ISNUMBER(SEARCH("PICLORAM",L1936)),"Picloran",IF(ISNUMBER(SEARCH("PROPARGITE",L1936)),"Propargite",IF(ISNUMBER(SEARCH("OMEGA",L1936)),"Fertilizer",IF(ISNUMBER(SEARCH("ARTYS",L1936)),"Dimethylamine",IF(ISNUMBER(SEARCH("ORTHOCIDE",L1936)),"Captan","FIX IT!"))))))))))</f>
        <v>Cyhalothrin</v>
      </c>
      <c r="Q1936" t="s">
        <v>3248</v>
      </c>
      <c r="R1936" t="s">
        <v>3237</v>
      </c>
      <c r="S1936">
        <f t="shared" si="112"/>
        <v>22.556089743589745</v>
      </c>
      <c r="T1936" t="s">
        <v>3292</v>
      </c>
      <c r="U1936" t="s">
        <v>3269</v>
      </c>
      <c r="V1936" t="s">
        <v>3216</v>
      </c>
    </row>
    <row r="1937" spans="1:22" ht="22" customHeight="1" x14ac:dyDescent="0.3">
      <c r="A1937" s="5">
        <v>42912</v>
      </c>
      <c r="B1937" s="16" t="str">
        <f t="shared" si="110"/>
        <v>June, 2017</v>
      </c>
      <c r="C1937" s="16" t="str">
        <f t="shared" si="111"/>
        <v>June, 2017´</v>
      </c>
      <c r="D1937" s="6" t="s">
        <v>31</v>
      </c>
      <c r="E1937" s="11" t="s">
        <v>3318</v>
      </c>
      <c r="F1937" s="6" t="s">
        <v>56</v>
      </c>
      <c r="G1937" s="6" t="s">
        <v>77</v>
      </c>
      <c r="H1937" s="6" t="s">
        <v>82</v>
      </c>
      <c r="I1937" s="6" t="s">
        <v>45</v>
      </c>
      <c r="J1937" s="6" t="s">
        <v>34</v>
      </c>
      <c r="K1937" s="6" t="s">
        <v>84</v>
      </c>
      <c r="L1937" s="6" t="s">
        <v>2187</v>
      </c>
      <c r="M1937" s="7">
        <v>72203</v>
      </c>
      <c r="N1937" s="7">
        <v>72.2</v>
      </c>
      <c r="O1937" s="7">
        <v>245000</v>
      </c>
      <c r="P1937" t="str">
        <f>IF(ISNUMBER(SEARCH("BROWSER",L1937)),"Picloran",IF(ISNUMBER(SEARCH("NAVIGATOR",L1937)),"Picloran",IF(ISNUMBER(SEARCH("BIOZYME",L1937)),"Mineral Fertilizer",IF(ISNUMBER(SEARCH("K-FOL",L1937)),"Calcium Citrate",IF(ISNUMBER(SEARCH("FOLTRON",L1937)),"NPK Fertilizer",IF(ISNUMBER(SEARCH("CYHALOTHRI",L1937)),"Cyhalothrin",IF(ISNUMBER(SEARCH("ACEFATO",L1937)),"Acephate",IF(ISNUMBER(SEARCH("ACEPHATE",L1937)),"Acephate",IF(ISNUMBER(SEARCH("MICROTHIOL",L1937)),"Sulfur",IF(ISNUMBER(SEARCH("PROPICONAZOLE",L1937)),"Propiconazole",IF(ISNUMBER(SEARCH("METHOMYL",L1937)),"Methomyl",IF(ISNUMBER(SEARCH("IMIDACLOPRID",L1937)),"Imidacloprid",IF(ISNUMBER(SEARCH("ZONIC",L1937)),"Amicarbazone",IF(ISNUMBER(SEARCH("CRESCENDO",L1937)),"Triclopyr-Butyric",IF(ISNUMBER(SEARCH("IMAZETHAPYR",L1937)),"Imazethapyr",IF(ISNUMBER(SEARCH("TRICLOPYR",L1937)),"Triclopyr",IF(ISNUMBER(SEARCH("ISOPROPYLAMINE",L1937)),"Isopropylamine",IF(ISNUMBER(SEARCH("ABAMECTIM",L1937)),"Abamectin",IF(ISNUMBER(SEARCH("SPERTO",L1937)),"Bifenthrin","FIX IT!")))))))))))))))))))</f>
        <v>Isopropylamine</v>
      </c>
      <c r="Q1937" t="s">
        <v>3269</v>
      </c>
      <c r="R1937" t="s">
        <v>3216</v>
      </c>
      <c r="S1937">
        <f t="shared" si="112"/>
        <v>3.3932108084151626</v>
      </c>
      <c r="T1937" t="s">
        <v>3222</v>
      </c>
      <c r="U1937" t="s">
        <v>3215</v>
      </c>
      <c r="V1937" t="s">
        <v>3225</v>
      </c>
    </row>
    <row r="1938" spans="1:22" ht="22" customHeight="1" x14ac:dyDescent="0.3">
      <c r="A1938" s="2">
        <v>42912</v>
      </c>
      <c r="B1938" s="16" t="str">
        <f t="shared" si="110"/>
        <v>June, 2017</v>
      </c>
      <c r="C1938" s="16" t="str">
        <f t="shared" si="111"/>
        <v>June, 2017´</v>
      </c>
      <c r="D1938" s="3" t="s">
        <v>31</v>
      </c>
      <c r="E1938" s="11" t="s">
        <v>3318</v>
      </c>
      <c r="F1938" s="3" t="s">
        <v>56</v>
      </c>
      <c r="G1938" s="3" t="s">
        <v>77</v>
      </c>
      <c r="H1938" s="3" t="s">
        <v>82</v>
      </c>
      <c r="I1938" s="3" t="s">
        <v>45</v>
      </c>
      <c r="J1938" s="3" t="s">
        <v>34</v>
      </c>
      <c r="K1938" s="3" t="s">
        <v>84</v>
      </c>
      <c r="L1938" s="3" t="s">
        <v>2188</v>
      </c>
      <c r="M1938" s="4">
        <v>86627</v>
      </c>
      <c r="N1938" s="4">
        <v>86.63</v>
      </c>
      <c r="O1938" s="4">
        <v>294000</v>
      </c>
      <c r="P1938" t="str">
        <f>IF(ISNUMBER(SEARCH("BROWSER",L1938)),"Picloran",IF(ISNUMBER(SEARCH("NAVIGATOR",L1938)),"Picloran",IF(ISNUMBER(SEARCH("BIOZYME",L1938)),"Mineral Fertilizer",IF(ISNUMBER(SEARCH("K-FOL",L1938)),"Calcium Citrate",IF(ISNUMBER(SEARCH("FOLTRON",L1938)),"NPK Fertilizer",IF(ISNUMBER(SEARCH("CYHALOTHRI",L1938)),"Cyhalothrin",IF(ISNUMBER(SEARCH("ACEFATO",L1938)),"Acephate",IF(ISNUMBER(SEARCH("ACEPHATE",L1938)),"Acephate",IF(ISNUMBER(SEARCH("MICROTHIOL",L1938)),"Sulfur",IF(ISNUMBER(SEARCH("PROPICONAZOLE",L1938)),"Propiconazole",IF(ISNUMBER(SEARCH("METHOMYL",L1938)),"Methomyl",IF(ISNUMBER(SEARCH("IMIDACLOPRID",L1938)),"Imidacloprid",IF(ISNUMBER(SEARCH("ZONIC",L1938)),"Amicarbazone",IF(ISNUMBER(SEARCH("CRESCENDO",L1938)),"Triclopyr-Butyric",IF(ISNUMBER(SEARCH("IMAZETHAPYR",L1938)),"Imazethapyr",IF(ISNUMBER(SEARCH("TRICLOPYR",L1938)),"Triclopyr",IF(ISNUMBER(SEARCH("ISOPROPYLAMINE",L1938)),"Isopropylamine",IF(ISNUMBER(SEARCH("ABAMECTIM",L1938)),"Abamectin",IF(ISNUMBER(SEARCH("SPERTO",L1938)),"Bifenthrin","FIX IT!")))))))))))))))))))</f>
        <v>Isopropylamine</v>
      </c>
      <c r="Q1938" t="s">
        <v>3269</v>
      </c>
      <c r="R1938" t="s">
        <v>3216</v>
      </c>
      <c r="S1938">
        <f t="shared" si="112"/>
        <v>3.393861036397428</v>
      </c>
      <c r="T1938" t="s">
        <v>3294</v>
      </c>
      <c r="U1938" t="s">
        <v>3215</v>
      </c>
      <c r="V1938" t="s">
        <v>3243</v>
      </c>
    </row>
    <row r="1939" spans="1:22" ht="22" customHeight="1" x14ac:dyDescent="0.3">
      <c r="A1939" s="5">
        <v>42912</v>
      </c>
      <c r="B1939" s="16" t="str">
        <f t="shared" si="110"/>
        <v>June, 2017</v>
      </c>
      <c r="C1939" s="16" t="str">
        <f t="shared" si="111"/>
        <v>June, 2017´</v>
      </c>
      <c r="D1939" s="6" t="s">
        <v>31</v>
      </c>
      <c r="E1939" s="11" t="s">
        <v>3318</v>
      </c>
      <c r="F1939" s="6" t="s">
        <v>56</v>
      </c>
      <c r="G1939" s="6" t="s">
        <v>127</v>
      </c>
      <c r="H1939" s="6" t="s">
        <v>122</v>
      </c>
      <c r="I1939" s="6" t="s">
        <v>45</v>
      </c>
      <c r="J1939" s="6" t="s">
        <v>34</v>
      </c>
      <c r="K1939" s="6" t="s">
        <v>2189</v>
      </c>
      <c r="L1939" s="6" t="s">
        <v>1517</v>
      </c>
      <c r="M1939" s="7">
        <v>20120</v>
      </c>
      <c r="N1939" s="7">
        <v>20.12</v>
      </c>
      <c r="O1939" s="7">
        <v>60200</v>
      </c>
      <c r="P1939" t="s">
        <v>3209</v>
      </c>
      <c r="Q1939" t="s">
        <v>3215</v>
      </c>
      <c r="R1939" t="s">
        <v>3198</v>
      </c>
      <c r="S1939">
        <f t="shared" si="112"/>
        <v>2.9920477137176937</v>
      </c>
      <c r="T1939" t="s">
        <v>3280</v>
      </c>
      <c r="U1939" t="s">
        <v>3279</v>
      </c>
      <c r="V1939" t="s">
        <v>3216</v>
      </c>
    </row>
    <row r="1940" spans="1:22" ht="22" customHeight="1" x14ac:dyDescent="0.3">
      <c r="A1940" s="2">
        <v>42912</v>
      </c>
      <c r="B1940" s="16" t="str">
        <f t="shared" si="110"/>
        <v>June, 2017</v>
      </c>
      <c r="C1940" s="16" t="str">
        <f t="shared" si="111"/>
        <v>June, 2017´</v>
      </c>
      <c r="D1940" s="3" t="s">
        <v>31</v>
      </c>
      <c r="E1940" s="11" t="s">
        <v>3318</v>
      </c>
      <c r="F1940" s="3" t="s">
        <v>56</v>
      </c>
      <c r="G1940" s="3" t="s">
        <v>77</v>
      </c>
      <c r="H1940" s="3" t="s">
        <v>82</v>
      </c>
      <c r="I1940" s="3" t="s">
        <v>45</v>
      </c>
      <c r="J1940" s="3" t="s">
        <v>34</v>
      </c>
      <c r="K1940" s="3" t="s">
        <v>84</v>
      </c>
      <c r="L1940" s="3" t="s">
        <v>2190</v>
      </c>
      <c r="M1940" s="4">
        <v>86544</v>
      </c>
      <c r="N1940" s="4">
        <v>86.54</v>
      </c>
      <c r="O1940" s="4">
        <v>294000</v>
      </c>
      <c r="P1940" t="str">
        <f>IF(ISNUMBER(SEARCH("BROWSER",L1940)),"Picloran",IF(ISNUMBER(SEARCH("NAVIGATOR",L1940)),"Picloran",IF(ISNUMBER(SEARCH("BIOZYME",L1940)),"Mineral Fertilizer",IF(ISNUMBER(SEARCH("K-FOL",L1940)),"Calcium Citrate",IF(ISNUMBER(SEARCH("FOLTRON",L1940)),"NPK Fertilizer",IF(ISNUMBER(SEARCH("CYHALOTHRI",L1940)),"Cyhalothrin",IF(ISNUMBER(SEARCH("ACEFATO",L1940)),"Acephate",IF(ISNUMBER(SEARCH("ACEPHATE",L1940)),"Acephate",IF(ISNUMBER(SEARCH("MICROTHIOL",L1940)),"Sulfur",IF(ISNUMBER(SEARCH("PROPICONAZOLE",L1940)),"Propiconazole",IF(ISNUMBER(SEARCH("METHOMYL",L1940)),"Methomyl",IF(ISNUMBER(SEARCH("IMIDACLOPRID",L1940)),"Imidacloprid",IF(ISNUMBER(SEARCH("ZONIC",L1940)),"Amicarbazone",IF(ISNUMBER(SEARCH("CRESCENDO",L1940)),"Triclopyr-Butyric",IF(ISNUMBER(SEARCH("IMAZETHAPYR",L1940)),"Imazethapyr",IF(ISNUMBER(SEARCH("TRICLOPYR",L1940)),"Triclopyr",IF(ISNUMBER(SEARCH("ISOPROPYLAMINE",L1940)),"Isopropylamine",IF(ISNUMBER(SEARCH("ABAMECTIM",L1940)),"Abamectin",IF(ISNUMBER(SEARCH("SPERTO",L1940)),"Bifenthrin","FIX IT!")))))))))))))))))))</f>
        <v>Isopropylamine</v>
      </c>
      <c r="Q1940" t="s">
        <v>3269</v>
      </c>
      <c r="R1940" t="s">
        <v>3216</v>
      </c>
      <c r="S1940">
        <f t="shared" si="112"/>
        <v>3.3971159179145869</v>
      </c>
      <c r="T1940" t="s">
        <v>3218</v>
      </c>
      <c r="U1940" t="s">
        <v>3218</v>
      </c>
      <c r="V1940" t="s">
        <v>3198</v>
      </c>
    </row>
    <row r="1941" spans="1:22" ht="22" customHeight="1" x14ac:dyDescent="0.3">
      <c r="A1941" s="5">
        <v>42911</v>
      </c>
      <c r="B1941" s="16" t="str">
        <f t="shared" si="110"/>
        <v>June, 2017</v>
      </c>
      <c r="C1941" s="16" t="str">
        <f t="shared" si="111"/>
        <v>June, 2017´</v>
      </c>
      <c r="D1941" s="6" t="s">
        <v>31</v>
      </c>
      <c r="E1941" s="11" t="s">
        <v>3318</v>
      </c>
      <c r="F1941" s="6" t="s">
        <v>56</v>
      </c>
      <c r="G1941" s="6" t="s">
        <v>1382</v>
      </c>
      <c r="H1941" s="6" t="s">
        <v>122</v>
      </c>
      <c r="I1941" s="6" t="s">
        <v>45</v>
      </c>
      <c r="J1941" s="6" t="s">
        <v>34</v>
      </c>
      <c r="K1941" s="6" t="s">
        <v>971</v>
      </c>
      <c r="L1941" s="6" t="s">
        <v>2191</v>
      </c>
      <c r="M1941" s="7">
        <v>16416</v>
      </c>
      <c r="N1941" s="7">
        <v>16.420000000000002</v>
      </c>
      <c r="O1941" s="7">
        <v>371000</v>
      </c>
      <c r="P1941" t="s">
        <v>3252</v>
      </c>
      <c r="Q1941" t="s">
        <v>3287</v>
      </c>
      <c r="R1941" t="s">
        <v>3243</v>
      </c>
      <c r="S1941">
        <f t="shared" si="112"/>
        <v>22.59990253411306</v>
      </c>
      <c r="T1941" t="s">
        <v>3218</v>
      </c>
      <c r="U1941" t="s">
        <v>3218</v>
      </c>
      <c r="V1941" t="s">
        <v>3198</v>
      </c>
    </row>
    <row r="1942" spans="1:22" ht="22" customHeight="1" x14ac:dyDescent="0.3">
      <c r="A1942" s="2">
        <v>42909</v>
      </c>
      <c r="B1942" s="16" t="str">
        <f t="shared" si="110"/>
        <v>June, 2017</v>
      </c>
      <c r="C1942" s="16" t="str">
        <f t="shared" si="111"/>
        <v>June, 2017´</v>
      </c>
      <c r="D1942" s="3" t="s">
        <v>31</v>
      </c>
      <c r="E1942" s="11" t="s">
        <v>3318</v>
      </c>
      <c r="F1942" s="3" t="s">
        <v>56</v>
      </c>
      <c r="G1942" s="3" t="s">
        <v>244</v>
      </c>
      <c r="H1942" s="3" t="s">
        <v>474</v>
      </c>
      <c r="I1942" s="3" t="s">
        <v>45</v>
      </c>
      <c r="J1942" s="3" t="s">
        <v>34</v>
      </c>
      <c r="K1942" s="3" t="s">
        <v>187</v>
      </c>
      <c r="L1942" s="3" t="s">
        <v>2192</v>
      </c>
      <c r="M1942" s="4">
        <v>97600</v>
      </c>
      <c r="N1942" s="4">
        <v>97.6</v>
      </c>
      <c r="O1942" s="4">
        <v>931000</v>
      </c>
      <c r="P1942" t="str">
        <f>IF(ISNUMBER(SEARCH("GLIFOSATO",L1942)),"Glyphosate",IF(ISNUMBER(SEARCH("TRICLON",L1942)),"Triclopyr",IF(ISNUMBER(SEARCH("ABAMECTIN",L1942)),"Abamectin",IF(ISNUMBER(SEARCH("ANCOSAR",L1942)),"Sodium Hydrogen Methylarsonate",IF(ISNUMBER(SEARCH("PERITO",L1942)),"Acephate","FIX IT!")))))</f>
        <v>Sodium Hydrogen Methylarsonate</v>
      </c>
      <c r="Q1942" t="s">
        <v>3281</v>
      </c>
      <c r="R1942" t="s">
        <v>3198</v>
      </c>
      <c r="S1942">
        <f t="shared" si="112"/>
        <v>9.5389344262295079</v>
      </c>
      <c r="T1942" t="s">
        <v>3218</v>
      </c>
      <c r="U1942" t="s">
        <v>3218</v>
      </c>
      <c r="V1942" t="s">
        <v>3198</v>
      </c>
    </row>
    <row r="1943" spans="1:22" ht="22" customHeight="1" x14ac:dyDescent="0.3">
      <c r="A1943" s="5">
        <v>42905</v>
      </c>
      <c r="B1943" s="16" t="str">
        <f t="shared" si="110"/>
        <v>June, 2017</v>
      </c>
      <c r="C1943" s="16" t="str">
        <f t="shared" si="111"/>
        <v>June, 2017´</v>
      </c>
      <c r="D1943" s="6" t="s">
        <v>31</v>
      </c>
      <c r="E1943" s="11" t="s">
        <v>3318</v>
      </c>
      <c r="F1943" s="6" t="s">
        <v>56</v>
      </c>
      <c r="G1943" s="6" t="s">
        <v>131</v>
      </c>
      <c r="H1943" s="6" t="s">
        <v>133</v>
      </c>
      <c r="I1943" s="6" t="s">
        <v>45</v>
      </c>
      <c r="J1943" s="6" t="s">
        <v>34</v>
      </c>
      <c r="K1943" s="6" t="s">
        <v>971</v>
      </c>
      <c r="L1943" s="6" t="s">
        <v>2193</v>
      </c>
      <c r="M1943" s="7">
        <v>28840</v>
      </c>
      <c r="N1943" s="7">
        <v>28.84</v>
      </c>
      <c r="O1943" s="7">
        <v>651000</v>
      </c>
      <c r="P1943" t="str">
        <f>IF(ISNUMBER(SEARCH("BROWSER",L1943)),"Picloran",IF(ISNUMBER(SEARCH("NAVIGATOR",L1943)),"Picloran",IF(ISNUMBER(SEARCH("BIOZYME",L1943)),"Mineral Fertilizer",IF(ISNUMBER(SEARCH("K-FOL",L1943)),"Calcium Citrate",IF(ISNUMBER(SEARCH("FOLTRON",L1943)),"NPK Fertilizer",IF(ISNUMBER(SEARCH("CYHALOTHRI",L1943)),"Cyhalothrin",IF(ISNUMBER(SEARCH("ACEFATO",L1943)),"Acephate",IF(ISNUMBER(SEARCH("ACEPHATE",L1943)),"Acephate",IF(ISNUMBER(SEARCH("MICROTHIOL",L1943)),"Sulfur",IF(ISNUMBER(SEARCH("PROPICONAZOLE",L1943)),"Propiconazole",IF(ISNUMBER(SEARCH("METHOMYL",L1943)),"Methomyl",IF(ISNUMBER(SEARCH("IMIDACLOPRID",L1943)),"Imidacloprid",IF(ISNUMBER(SEARCH("ZONIC",L1943)),"Amicarbazone",IF(ISNUMBER(SEARCH("CRESCENDO",L1943)),"Triclopyr-Butyric",IF(ISNUMBER(SEARCH("IMAZETHAPYR",L1943)),"Imazethapyr",IF(ISNUMBER(SEARCH("TRICLOPYR",L1943)),"Triclopyr",IF(ISNUMBER(SEARCH("ISOPROPYLAMINE",L1943)),"Isopropylamine",IF(ISNUMBER(SEARCH("ABAMECTIM",L1943)),"Abamectin",IF(ISNUMBER(SEARCH("SPERTO",L1943)),"Bifenthrin","FIX IT!")))))))))))))))))))</f>
        <v>Cyhalothrin</v>
      </c>
      <c r="Q1943" t="s">
        <v>3248</v>
      </c>
      <c r="R1943" t="s">
        <v>3237</v>
      </c>
      <c r="S1943">
        <f t="shared" si="112"/>
        <v>22.572815533980581</v>
      </c>
      <c r="T1943" t="s">
        <v>3218</v>
      </c>
      <c r="U1943" t="s">
        <v>3218</v>
      </c>
      <c r="V1943" t="s">
        <v>3198</v>
      </c>
    </row>
    <row r="1944" spans="1:22" ht="22" customHeight="1" x14ac:dyDescent="0.3">
      <c r="A1944" s="2">
        <v>42905</v>
      </c>
      <c r="B1944" s="16" t="str">
        <f t="shared" si="110"/>
        <v>June, 2017</v>
      </c>
      <c r="C1944" s="16" t="str">
        <f t="shared" si="111"/>
        <v>June, 2017´</v>
      </c>
      <c r="D1944" s="3" t="s">
        <v>31</v>
      </c>
      <c r="E1944" s="11" t="s">
        <v>3318</v>
      </c>
      <c r="F1944" s="3" t="s">
        <v>56</v>
      </c>
      <c r="G1944" s="3" t="s">
        <v>131</v>
      </c>
      <c r="H1944" s="3" t="s">
        <v>133</v>
      </c>
      <c r="I1944" s="3" t="s">
        <v>45</v>
      </c>
      <c r="J1944" s="3" t="s">
        <v>34</v>
      </c>
      <c r="K1944" s="3" t="s">
        <v>187</v>
      </c>
      <c r="L1944" s="3" t="s">
        <v>2194</v>
      </c>
      <c r="M1944" s="4">
        <v>5700</v>
      </c>
      <c r="N1944" s="4">
        <v>5.7</v>
      </c>
      <c r="O1944" s="4">
        <v>50600</v>
      </c>
      <c r="P1944" t="str">
        <f>IF(ISNUMBER(SEARCH("TRICLON",L1942)),"Triclopyr",IF(ISNUMBER(SEARCH("ABAMECTIN",L1942)),"Abamectin",IF(ISNUMBER(SEARCH("PERITO",L1942)),"Acephate",IF(ISNUMBER(SEARCH("GLUFOSINAT",L1942)),"Gluphosinate",IF(ISNUMBER(SEARCH("FIPRONIL",L1942)),"Fipronil",IF(ISNUMBER(SEARCH("ZARTAN",L1942)),"Metsulfuron-methyl",IF(ISNUMBER(SEARCH("DIFLUBENZURON",L1942)),"Diflubenzuron",IF(ISNUMBER(SEARCH("INICIATE",L1942)),"Fipronil",IF(ISNUMBER(SEARCH("STAGE",L1942)),"Clomazone",IF(ISNUMBER(SEARCH("CLOMAZON",L1942)),"Clomazone",IF(ISNUMBER(SEARCH("UNIMARK",L1942)),"Metribuzim",IF(ISNUMBER(SEARCH("ANCOSAR",L1942)),"Sodium hydrogen Methylarsonate","FIX IT!"))))))))))))</f>
        <v>Sodium hydrogen Methylarsonate</v>
      </c>
      <c r="Q1944" t="s">
        <v>3281</v>
      </c>
      <c r="R1944" t="s">
        <v>3198</v>
      </c>
      <c r="S1944">
        <f t="shared" si="112"/>
        <v>8.8771929824561404</v>
      </c>
      <c r="T1944" t="s">
        <v>3293</v>
      </c>
      <c r="U1944" t="s">
        <v>3215</v>
      </c>
      <c r="V1944" t="s">
        <v>3242</v>
      </c>
    </row>
    <row r="1945" spans="1:22" ht="22" customHeight="1" x14ac:dyDescent="0.3">
      <c r="A1945" s="5">
        <v>42905</v>
      </c>
      <c r="B1945" s="16" t="str">
        <f t="shared" si="110"/>
        <v>June, 2017</v>
      </c>
      <c r="C1945" s="16" t="str">
        <f t="shared" si="111"/>
        <v>June, 2017´</v>
      </c>
      <c r="D1945" s="6" t="s">
        <v>31</v>
      </c>
      <c r="E1945" s="11" t="s">
        <v>3318</v>
      </c>
      <c r="F1945" s="6" t="s">
        <v>56</v>
      </c>
      <c r="G1945" s="6" t="s">
        <v>77</v>
      </c>
      <c r="H1945" s="6" t="s">
        <v>82</v>
      </c>
      <c r="I1945" s="6" t="s">
        <v>45</v>
      </c>
      <c r="J1945" s="6" t="s">
        <v>34</v>
      </c>
      <c r="K1945" s="6" t="s">
        <v>84</v>
      </c>
      <c r="L1945" s="6" t="s">
        <v>2195</v>
      </c>
      <c r="M1945" s="7">
        <v>86653</v>
      </c>
      <c r="N1945" s="7">
        <v>86.65</v>
      </c>
      <c r="O1945" s="7">
        <v>294000</v>
      </c>
      <c r="P1945" t="str">
        <f>IF(ISNUMBER(SEARCH("BROWSER",L1945)),"Picloran",IF(ISNUMBER(SEARCH("NAVIGATOR",L1945)),"Picloran",IF(ISNUMBER(SEARCH("BIOZYME",L1945)),"Mineral Fertilizer",IF(ISNUMBER(SEARCH("K-FOL",L1945)),"Calcium Citrate",IF(ISNUMBER(SEARCH("FOLTRON",L1945)),"NPK Fertilizer",IF(ISNUMBER(SEARCH("CYHALOTHRI",L1945)),"Cyhalothrin",IF(ISNUMBER(SEARCH("ACEFATO",L1945)),"Acephate",IF(ISNUMBER(SEARCH("ACEPHATE",L1945)),"Acephate",IF(ISNUMBER(SEARCH("MICROTHIOL",L1945)),"Sulfur",IF(ISNUMBER(SEARCH("PROPICONAZOLE",L1945)),"Propiconazole",IF(ISNUMBER(SEARCH("METHOMYL",L1945)),"Methomyl",IF(ISNUMBER(SEARCH("IMIDACLOPRID",L1945)),"Imidacloprid",IF(ISNUMBER(SEARCH("ZONIC",L1945)),"Amicarbazone",IF(ISNUMBER(SEARCH("CRESCENDO",L1945)),"Triclopyr-Butyric",IF(ISNUMBER(SEARCH("IMAZETHAPYR",L1945)),"Imazethapyr",IF(ISNUMBER(SEARCH("TRICLOPYR",L1945)),"Triclopyr",IF(ISNUMBER(SEARCH("ISOPROPYLAMINE",L1945)),"Isopropylamine",IF(ISNUMBER(SEARCH("ABAMECTIM",L1945)),"Abamectin",IF(ISNUMBER(SEARCH("SPERTO",L1945)),"Bifenthrin","FIX IT!")))))))))))))))))))</f>
        <v>Isopropylamine</v>
      </c>
      <c r="Q1945" t="s">
        <v>3269</v>
      </c>
      <c r="R1945" t="s">
        <v>3216</v>
      </c>
      <c r="S1945">
        <f t="shared" si="112"/>
        <v>3.3928427175054527</v>
      </c>
      <c r="T1945" t="s">
        <v>3218</v>
      </c>
      <c r="U1945" t="s">
        <v>3218</v>
      </c>
      <c r="V1945" t="s">
        <v>3198</v>
      </c>
    </row>
    <row r="1946" spans="1:22" ht="22" customHeight="1" x14ac:dyDescent="0.3">
      <c r="A1946" s="2">
        <v>42905</v>
      </c>
      <c r="B1946" s="16" t="str">
        <f t="shared" si="110"/>
        <v>June, 2017</v>
      </c>
      <c r="C1946" s="16" t="str">
        <f t="shared" si="111"/>
        <v>June, 2017´</v>
      </c>
      <c r="D1946" s="3" t="s">
        <v>107</v>
      </c>
      <c r="E1946" s="11" t="s">
        <v>3318</v>
      </c>
      <c r="F1946" s="3" t="s">
        <v>56</v>
      </c>
      <c r="G1946" s="3" t="s">
        <v>108</v>
      </c>
      <c r="H1946" s="3" t="s">
        <v>133</v>
      </c>
      <c r="I1946" s="3" t="s">
        <v>45</v>
      </c>
      <c r="J1946" s="3" t="s">
        <v>34</v>
      </c>
      <c r="K1946" s="3" t="s">
        <v>187</v>
      </c>
      <c r="L1946" s="3" t="s">
        <v>2196</v>
      </c>
      <c r="M1946" s="4">
        <v>40360</v>
      </c>
      <c r="N1946" s="4">
        <v>40.36</v>
      </c>
      <c r="O1946" s="4">
        <v>358000</v>
      </c>
      <c r="P1946" t="str">
        <f>IF(ISNUMBER(SEARCH("BIORISK",L1946)),"Fertilizer",IF(ISNUMBER(SEARCH("DIFLUBENZURON",L1946)),"Diflubenzuron",IF(ISNUMBER(SEARCH("K-TIONIC",L1946)),"Fulvic Acids Fertilizers",IF(ISNUMBER(SEARCH("INICIATE",L1946)),"Fipronil",IF(ISNUMBER(SEARCH("FIPRONIL",L1946)),"Fipronil",IF(ISNUMBER(SEARCH("STAGE",L1946)),"Clomazone",IF(ISNUMBER(SEARCH("CLOMAZONE",L1946)),"Clomazone",IF(ISNUMBER(SEARCH("UNIMARK",L1946)),"Metribuzin",IF(ISNUMBER(SEARCH("RIBUZIN",L1946)),"Metribuzin",IF(ISNUMBER(SEARCH("UNITOP",L1946)),"Not Identified","FIX IT!"))))))))))</f>
        <v>Clomazone</v>
      </c>
      <c r="Q1946" t="s">
        <v>3246</v>
      </c>
      <c r="R1946" t="s">
        <v>3198</v>
      </c>
      <c r="S1946">
        <f t="shared" si="112"/>
        <v>8.8701684836471753</v>
      </c>
      <c r="T1946" t="s">
        <v>3218</v>
      </c>
      <c r="U1946" t="s">
        <v>3218</v>
      </c>
      <c r="V1946" t="s">
        <v>3198</v>
      </c>
    </row>
    <row r="1947" spans="1:22" ht="22" customHeight="1" x14ac:dyDescent="0.3">
      <c r="A1947" s="5">
        <v>42904</v>
      </c>
      <c r="B1947" s="16" t="str">
        <f t="shared" si="110"/>
        <v>June, 2017</v>
      </c>
      <c r="C1947" s="16" t="str">
        <f t="shared" si="111"/>
        <v>June, 2017´</v>
      </c>
      <c r="D1947" s="6" t="s">
        <v>31</v>
      </c>
      <c r="E1947" s="11" t="s">
        <v>3318</v>
      </c>
      <c r="F1947" s="6" t="s">
        <v>56</v>
      </c>
      <c r="G1947" s="6" t="s">
        <v>1283</v>
      </c>
      <c r="H1947" s="6" t="s">
        <v>122</v>
      </c>
      <c r="I1947" s="6" t="s">
        <v>45</v>
      </c>
      <c r="J1947" s="6" t="s">
        <v>34</v>
      </c>
      <c r="K1947" s="6" t="s">
        <v>2189</v>
      </c>
      <c r="L1947" s="6" t="s">
        <v>1445</v>
      </c>
      <c r="M1947" s="7">
        <v>241440</v>
      </c>
      <c r="N1947" s="7">
        <v>241.44</v>
      </c>
      <c r="O1947" s="7">
        <v>722000</v>
      </c>
      <c r="P1947" t="str">
        <f>IF(ISNUMBER(SEARCH("DIZONE",L1947)),"Diuron",IF(ISNUMBER(SEARCH("GLUFOSINATE",L1947)),"Glufosinate",IF(ISNUMBER(SEARCH("LAVA",L1947)),"Tebuthiuron",IF(ISNUMBER(SEARCH("CARTAP",L1947)),"Cartap Hydrochloride",IF(ISNUMBER(SEARCH("ZARTAN",L1947)),"Metsulfuron",IF(ISNUMBER(SEARCH("METSULFURON",L1947)),"Metsulfuron",IF(ISNUMBER(SEARCH("CHLORFLUAZURON",L1947)),"Chlorfluazuron",IF(ISNUMBER(SEARCH("OMITE",L1947)),"Propargite",IF(ISNUMBER(SEARCH("ORIS",L1947)),"Amicarbazone",IF(ISNUMBER(SEARCH("AMICARBAZONE",L1947)),"Amicarbazone",IF(ISNUMBER(SEARCH("2,4-D",L1947)),"2,4-Dichlorophenoxyacetic Acid",IF(ISNUMBER(SEARCH("GLYPHOSATE",L1947)),"Glyphosate",IF(ISNUMBER(SEARCH("FOMESAFEN",L1947)),"Fomesafen","FIX IT!")))))))))))))</f>
        <v>Glyphosate</v>
      </c>
      <c r="Q1947" t="s">
        <v>3218</v>
      </c>
      <c r="R1947" t="s">
        <v>3198</v>
      </c>
      <c r="S1947">
        <f t="shared" si="112"/>
        <v>2.9903909874088801</v>
      </c>
      <c r="T1947" t="s">
        <v>3218</v>
      </c>
      <c r="U1947" t="s">
        <v>3218</v>
      </c>
      <c r="V1947" t="s">
        <v>3198</v>
      </c>
    </row>
    <row r="1948" spans="1:22" ht="22" customHeight="1" x14ac:dyDescent="0.3">
      <c r="A1948" s="2">
        <v>42904</v>
      </c>
      <c r="B1948" s="16" t="str">
        <f t="shared" si="110"/>
        <v>June, 2017</v>
      </c>
      <c r="C1948" s="16" t="str">
        <f t="shared" si="111"/>
        <v>June, 2017´</v>
      </c>
      <c r="D1948" s="3" t="s">
        <v>31</v>
      </c>
      <c r="E1948" s="11" t="s">
        <v>3318</v>
      </c>
      <c r="F1948" s="3" t="s">
        <v>56</v>
      </c>
      <c r="G1948" s="3" t="s">
        <v>244</v>
      </c>
      <c r="H1948" s="3" t="s">
        <v>474</v>
      </c>
      <c r="I1948" s="3" t="s">
        <v>45</v>
      </c>
      <c r="J1948" s="3" t="s">
        <v>34</v>
      </c>
      <c r="K1948" s="3" t="s">
        <v>187</v>
      </c>
      <c r="L1948" s="3" t="s">
        <v>2197</v>
      </c>
      <c r="M1948" s="4">
        <v>48800</v>
      </c>
      <c r="N1948" s="4">
        <v>48.8</v>
      </c>
      <c r="O1948" s="4">
        <v>465000</v>
      </c>
      <c r="P1948" t="str">
        <f>IF(ISNUMBER(SEARCH("TRICLON",L1946)),"Triclopyr",IF(ISNUMBER(SEARCH("ABAMECTIN",L1946)),"Abamectin",IF(ISNUMBER(SEARCH("PERITO",L1946)),"Acephate",IF(ISNUMBER(SEARCH("GLUFOSINAT",L1946)),"Gluphosinate",IF(ISNUMBER(SEARCH("FIPRONIL",L1946)),"Fipronil",IF(ISNUMBER(SEARCH("ZARTAN",L1946)),"Metsulfuron-methyl",IF(ISNUMBER(SEARCH("DIFLUBENZURON",L1946)),"Diflubenzuron",IF(ISNUMBER(SEARCH("INICIATE",L1946)),"Fipronil",IF(ISNUMBER(SEARCH("STAGE",L1946)),"Clomazone",IF(ISNUMBER(SEARCH("CLOMAZON",L1946)),"Clomazone",IF(ISNUMBER(SEARCH("UNIMARK",L1946)),"Metribuzim",IF(ISNUMBER(SEARCH("ANCOSAR",L1946)),"Sodium hydrogen Methylarsonate","FIX IT!"))))))))))))</f>
        <v>Clomazone</v>
      </c>
      <c r="Q1948" t="s">
        <v>3246</v>
      </c>
      <c r="R1948" t="s">
        <v>3198</v>
      </c>
      <c r="S1948">
        <f t="shared" si="112"/>
        <v>9.528688524590164</v>
      </c>
      <c r="T1948" t="s">
        <v>3212</v>
      </c>
      <c r="U1948" t="s">
        <v>3277</v>
      </c>
      <c r="V1948" t="s">
        <v>3198</v>
      </c>
    </row>
    <row r="1949" spans="1:22" ht="22" customHeight="1" x14ac:dyDescent="0.3">
      <c r="A1949" s="5">
        <v>42904</v>
      </c>
      <c r="B1949" s="16" t="str">
        <f t="shared" si="110"/>
        <v>June, 2017</v>
      </c>
      <c r="C1949" s="16" t="str">
        <f t="shared" si="111"/>
        <v>June, 2017´</v>
      </c>
      <c r="D1949" s="6" t="s">
        <v>31</v>
      </c>
      <c r="E1949" s="11" t="s">
        <v>3318</v>
      </c>
      <c r="F1949" s="6" t="s">
        <v>56</v>
      </c>
      <c r="G1949" s="6" t="s">
        <v>244</v>
      </c>
      <c r="H1949" s="6" t="s">
        <v>474</v>
      </c>
      <c r="I1949" s="6" t="s">
        <v>45</v>
      </c>
      <c r="J1949" s="6" t="s">
        <v>34</v>
      </c>
      <c r="K1949" s="6" t="s">
        <v>187</v>
      </c>
      <c r="L1949" s="6" t="s">
        <v>2198</v>
      </c>
      <c r="M1949" s="7">
        <v>48800</v>
      </c>
      <c r="N1949" s="7">
        <v>48.8</v>
      </c>
      <c r="O1949" s="7">
        <v>465000</v>
      </c>
      <c r="P1949" t="str">
        <f>IF(ISNUMBER(SEARCH("GLIFOSATO",L1949)),"Glyphosate",IF(ISNUMBER(SEARCH("TRICLON",L1949)),"Triclopyr",IF(ISNUMBER(SEARCH("ABAMECTIN",L1949)),"Abamectin",IF(ISNUMBER(SEARCH("ANCOSAR",L1949)),"Sodium Hydrogen Methylarsonate",IF(ISNUMBER(SEARCH("PERITO",L1949)),"Acephate","FIX IT!")))))</f>
        <v>Sodium Hydrogen Methylarsonate</v>
      </c>
      <c r="Q1949" t="s">
        <v>3281</v>
      </c>
      <c r="R1949" t="s">
        <v>3198</v>
      </c>
      <c r="S1949">
        <f t="shared" si="112"/>
        <v>9.528688524590164</v>
      </c>
      <c r="T1949" t="s">
        <v>3273</v>
      </c>
      <c r="U1949" t="s">
        <v>3274</v>
      </c>
      <c r="V1949" t="s">
        <v>3275</v>
      </c>
    </row>
    <row r="1950" spans="1:22" ht="22" customHeight="1" x14ac:dyDescent="0.3">
      <c r="A1950" s="2">
        <v>42904</v>
      </c>
      <c r="B1950" s="16" t="str">
        <f t="shared" si="110"/>
        <v>June, 2017</v>
      </c>
      <c r="C1950" s="16" t="str">
        <f t="shared" si="111"/>
        <v>June, 2017´</v>
      </c>
      <c r="D1950" s="3" t="s">
        <v>31</v>
      </c>
      <c r="E1950" s="11" t="s">
        <v>3318</v>
      </c>
      <c r="F1950" s="3" t="s">
        <v>56</v>
      </c>
      <c r="G1950" s="3" t="s">
        <v>1078</v>
      </c>
      <c r="H1950" s="3" t="s">
        <v>122</v>
      </c>
      <c r="I1950" s="3" t="s">
        <v>45</v>
      </c>
      <c r="J1950" s="3" t="s">
        <v>34</v>
      </c>
      <c r="K1950" s="3" t="s">
        <v>2189</v>
      </c>
      <c r="L1950" s="3" t="s">
        <v>2199</v>
      </c>
      <c r="M1950" s="4">
        <v>241440</v>
      </c>
      <c r="N1950" s="4">
        <v>241.44</v>
      </c>
      <c r="O1950" s="4">
        <v>722000</v>
      </c>
      <c r="P1950" t="s">
        <v>3218</v>
      </c>
      <c r="Q1950" t="str">
        <f>VLOOKUP(P1950,T:V,2,FALSE)</f>
        <v>Glyphosate</v>
      </c>
      <c r="R1950" t="str">
        <f>VLOOKUP(Q1950,U:W,2,FALSE)</f>
        <v>Herbicide</v>
      </c>
      <c r="S1950">
        <f t="shared" si="112"/>
        <v>2.9903909874088801</v>
      </c>
      <c r="T1950" t="s">
        <v>3292</v>
      </c>
      <c r="U1950" t="s">
        <v>3269</v>
      </c>
      <c r="V1950" t="s">
        <v>3216</v>
      </c>
    </row>
    <row r="1951" spans="1:22" ht="22" customHeight="1" x14ac:dyDescent="0.3">
      <c r="A1951" s="5">
        <v>42903</v>
      </c>
      <c r="B1951" s="16" t="str">
        <f t="shared" si="110"/>
        <v>June, 2017</v>
      </c>
      <c r="C1951" s="16" t="str">
        <f t="shared" si="111"/>
        <v>June, 2017´</v>
      </c>
      <c r="D1951" s="6" t="s">
        <v>31</v>
      </c>
      <c r="E1951" s="11" t="s">
        <v>3318</v>
      </c>
      <c r="F1951" s="6" t="s">
        <v>1873</v>
      </c>
      <c r="G1951" s="6" t="s">
        <v>230</v>
      </c>
      <c r="H1951" s="6" t="s">
        <v>113</v>
      </c>
      <c r="I1951" s="6" t="s">
        <v>45</v>
      </c>
      <c r="J1951" s="6" t="s">
        <v>34</v>
      </c>
      <c r="K1951" s="6" t="s">
        <v>1986</v>
      </c>
      <c r="L1951" s="6" t="s">
        <v>2200</v>
      </c>
      <c r="M1951" s="7">
        <v>17000</v>
      </c>
      <c r="N1951" s="7">
        <v>17</v>
      </c>
      <c r="O1951" s="7">
        <v>49300</v>
      </c>
      <c r="P1951" t="str">
        <f>IF(ISNUMBER(SEARCH("TRICLON",L1949)),"Triclopyr",IF(ISNUMBER(SEARCH("ABAMECTIN",L1949)),"Abamectin",IF(ISNUMBER(SEARCH("PERITO",L1949)),"Acephate",IF(ISNUMBER(SEARCH("GLUFOSINAT",L1949)),"Gluphosinate",IF(ISNUMBER(SEARCH("FIPRONIL",L1949)),"Fipronil",IF(ISNUMBER(SEARCH("ZARTAN",L1949)),"Metsulfuron-methyl",IF(ISNUMBER(SEARCH("DIFLUBENZURON",L1949)),"Diflubenzuron",IF(ISNUMBER(SEARCH("INICIATE",L1949)),"Fipronil",IF(ISNUMBER(SEARCH("STAGE",L1949)),"Clomazone",IF(ISNUMBER(SEARCH("CLOMAZON",L1949)),"Clomazone",IF(ISNUMBER(SEARCH("UNIMARK",L1949)),"Metribuzim",IF(ISNUMBER(SEARCH("ANCOSAR",L1949)),"Sodium hydrogen Methylarsonate","FIX IT!"))))))))))))</f>
        <v>Sodium hydrogen Methylarsonate</v>
      </c>
      <c r="Q1951" t="s">
        <v>3281</v>
      </c>
      <c r="R1951" t="s">
        <v>3198</v>
      </c>
      <c r="S1951">
        <f t="shared" si="112"/>
        <v>2.9</v>
      </c>
      <c r="T1951" t="s">
        <v>3218</v>
      </c>
      <c r="U1951" t="s">
        <v>3218</v>
      </c>
      <c r="V1951" t="s">
        <v>3198</v>
      </c>
    </row>
    <row r="1952" spans="1:22" ht="22" customHeight="1" x14ac:dyDescent="0.3">
      <c r="A1952" s="2">
        <v>42903</v>
      </c>
      <c r="B1952" s="16" t="str">
        <f t="shared" si="110"/>
        <v>June, 2017</v>
      </c>
      <c r="C1952" s="16" t="str">
        <f t="shared" si="111"/>
        <v>June, 2017´</v>
      </c>
      <c r="D1952" s="3" t="s">
        <v>31</v>
      </c>
      <c r="E1952" s="11" t="s">
        <v>3318</v>
      </c>
      <c r="F1952" s="3" t="s">
        <v>56</v>
      </c>
      <c r="G1952" s="3" t="s">
        <v>579</v>
      </c>
      <c r="H1952" s="3" t="s">
        <v>968</v>
      </c>
      <c r="I1952" s="3" t="s">
        <v>45</v>
      </c>
      <c r="J1952" s="3" t="s">
        <v>34</v>
      </c>
      <c r="K1952" s="3" t="s">
        <v>971</v>
      </c>
      <c r="L1952" s="3" t="s">
        <v>2201</v>
      </c>
      <c r="M1952" s="4">
        <v>41976</v>
      </c>
      <c r="N1952" s="4">
        <v>41.98</v>
      </c>
      <c r="O1952" s="4">
        <v>948000</v>
      </c>
      <c r="P1952" t="str">
        <f>IF(ISNUMBER(SEARCH("THIRAM",L1952)),"Thiram",IF(ISNUMBER(SEARCH("TEBUCONAZOLE",L1952)),"Tebuconazole",IF(ISNUMBER(SEARCH("DIMETHYLAMINE",L1952)),"Dimethylamine",IF(ISNUMBER(SEARCH("TRINCA",L1952)),"Cyhalothrin",IF(ISNUMBER(SEARCH("CYHALOT",L1952)),"Cyhalothrin",IF(ISNUMBER(SEARCH("PICLORAM",L1952)),"Picloran",IF(ISNUMBER(SEARCH("PROPARGITE",L1952)),"Propargite",IF(ISNUMBER(SEARCH("OMEGA",L1952)),"Fertilizer",IF(ISNUMBER(SEARCH("ARTYS",L1952)),"Dimethylamine",IF(ISNUMBER(SEARCH("ORTHOCIDE",L1952)),"Captan","FIX IT!"))))))))))</f>
        <v>Cyhalothrin</v>
      </c>
      <c r="Q1952" t="s">
        <v>3248</v>
      </c>
      <c r="R1952" t="s">
        <v>3237</v>
      </c>
      <c r="S1952">
        <f t="shared" si="112"/>
        <v>22.584333905088624</v>
      </c>
      <c r="T1952" t="s">
        <v>3218</v>
      </c>
      <c r="U1952" t="s">
        <v>3218</v>
      </c>
      <c r="V1952" t="s">
        <v>3198</v>
      </c>
    </row>
    <row r="1953" spans="1:22" ht="22" customHeight="1" x14ac:dyDescent="0.3">
      <c r="A1953" s="5">
        <v>42903</v>
      </c>
      <c r="B1953" s="16" t="str">
        <f t="shared" si="110"/>
        <v>June, 2017</v>
      </c>
      <c r="C1953" s="16" t="str">
        <f t="shared" si="111"/>
        <v>June, 2017´</v>
      </c>
      <c r="D1953" s="6" t="s">
        <v>31</v>
      </c>
      <c r="E1953" s="11" t="s">
        <v>3318</v>
      </c>
      <c r="F1953" s="6" t="s">
        <v>56</v>
      </c>
      <c r="G1953" s="6" t="s">
        <v>588</v>
      </c>
      <c r="H1953" s="6" t="s">
        <v>102</v>
      </c>
      <c r="I1953" s="6" t="s">
        <v>45</v>
      </c>
      <c r="J1953" s="6" t="s">
        <v>34</v>
      </c>
      <c r="K1953" s="6" t="s">
        <v>2202</v>
      </c>
      <c r="L1953" s="6" t="s">
        <v>2203</v>
      </c>
      <c r="M1953" s="7">
        <v>162694</v>
      </c>
      <c r="N1953" s="7">
        <v>162.69</v>
      </c>
      <c r="O1953" s="7">
        <v>747000</v>
      </c>
      <c r="P1953" t="str">
        <f>IF(ISNUMBER(SEARCH("BROWSER",L1953)),"Picloran",IF(ISNUMBER(SEARCH("NAVIGATOR",L1953)),"Picloran",IF(ISNUMBER(SEARCH("BIOZYME",L1953)),"Mineral Fertilizer",IF(ISNUMBER(SEARCH("K-FOL",L1953)),"Calcium Citrate",IF(ISNUMBER(SEARCH("FOLTRON",L1953)),"NPK Fertilizer",IF(ISNUMBER(SEARCH("CYHALOTHRI",L1953)),"Cyhalothrin",IF(ISNUMBER(SEARCH("ACEFATO",L1953)),"Acephate",IF(ISNUMBER(SEARCH("ACEPHATE",L1953)),"Acephate",IF(ISNUMBER(SEARCH("MICROTHIOL",L1953)),"Sulfur",IF(ISNUMBER(SEARCH("PROPICONAZOLE",L1953)),"Propiconazole",IF(ISNUMBER(SEARCH("METHOMYL",L1953)),"Methomyl",IF(ISNUMBER(SEARCH("IMIDACLOPRID",L1953)),"Imidacloprid",IF(ISNUMBER(SEARCH("ZONIC",L1953)),"Amicarbazone",IF(ISNUMBER(SEARCH("CRESCENDO",L1953)),"Triclopyr-Butyric",IF(ISNUMBER(SEARCH("IMAZETHAPYR",L1953)),"Imazethapyr",IF(ISNUMBER(SEARCH("TRICLOPYR",L1953)),"Triclopyr",IF(ISNUMBER(SEARCH("ISOPROPYLAMINE",L1953)),"Isopropylamine",IF(ISNUMBER(SEARCH("ABAMECTIM",L1953)),"Abamectin",IF(ISNUMBER(SEARCH("SPERTO",L1953)),"Bifenthrin","FIX IT!")))))))))))))))))))</f>
        <v>Sulfur</v>
      </c>
      <c r="Q1953" t="s">
        <v>3279</v>
      </c>
      <c r="R1953" t="s">
        <v>3216</v>
      </c>
      <c r="S1953">
        <f t="shared" si="112"/>
        <v>4.5914416020258892</v>
      </c>
      <c r="T1953" t="s">
        <v>3292</v>
      </c>
      <c r="U1953" t="s">
        <v>3269</v>
      </c>
      <c r="V1953" t="s">
        <v>3216</v>
      </c>
    </row>
    <row r="1954" spans="1:22" ht="22" customHeight="1" x14ac:dyDescent="0.3">
      <c r="A1954" s="2">
        <v>42899</v>
      </c>
      <c r="B1954" s="16" t="str">
        <f t="shared" si="110"/>
        <v>June, 2017</v>
      </c>
      <c r="C1954" s="16" t="str">
        <f t="shared" si="111"/>
        <v>June, 2017´</v>
      </c>
      <c r="D1954" s="3" t="s">
        <v>31</v>
      </c>
      <c r="E1954" s="11" t="s">
        <v>3318</v>
      </c>
      <c r="F1954" s="3" t="s">
        <v>1873</v>
      </c>
      <c r="G1954" s="3" t="s">
        <v>131</v>
      </c>
      <c r="H1954" s="3" t="s">
        <v>133</v>
      </c>
      <c r="I1954" s="3" t="s">
        <v>45</v>
      </c>
      <c r="J1954" s="3" t="s">
        <v>34</v>
      </c>
      <c r="K1954" s="3" t="s">
        <v>187</v>
      </c>
      <c r="L1954" s="3" t="s">
        <v>2204</v>
      </c>
      <c r="M1954" s="4">
        <v>5700</v>
      </c>
      <c r="N1954" s="4">
        <v>5.7</v>
      </c>
      <c r="O1954" s="4">
        <v>50600</v>
      </c>
      <c r="P1954" t="s">
        <v>3245</v>
      </c>
      <c r="Q1954" t="s">
        <v>3244</v>
      </c>
      <c r="R1954" t="s">
        <v>3198</v>
      </c>
      <c r="S1954">
        <f t="shared" si="112"/>
        <v>8.8771929824561404</v>
      </c>
      <c r="T1954" t="s">
        <v>3297</v>
      </c>
      <c r="U1954" t="s">
        <v>3281</v>
      </c>
      <c r="V1954" t="s">
        <v>3198</v>
      </c>
    </row>
    <row r="1955" spans="1:22" ht="22" customHeight="1" x14ac:dyDescent="0.3">
      <c r="A1955" s="5">
        <v>42899</v>
      </c>
      <c r="B1955" s="16" t="str">
        <f t="shared" si="110"/>
        <v>June, 2017</v>
      </c>
      <c r="C1955" s="16" t="str">
        <f t="shared" si="111"/>
        <v>June, 2017´</v>
      </c>
      <c r="D1955" s="6" t="s">
        <v>31</v>
      </c>
      <c r="E1955" s="11" t="s">
        <v>3318</v>
      </c>
      <c r="F1955" s="6" t="s">
        <v>1873</v>
      </c>
      <c r="G1955" s="6" t="s">
        <v>131</v>
      </c>
      <c r="H1955" s="6" t="s">
        <v>133</v>
      </c>
      <c r="I1955" s="6" t="s">
        <v>45</v>
      </c>
      <c r="J1955" s="6" t="s">
        <v>34</v>
      </c>
      <c r="K1955" s="6" t="s">
        <v>971</v>
      </c>
      <c r="L1955" s="6" t="s">
        <v>2205</v>
      </c>
      <c r="M1955" s="7">
        <v>43260</v>
      </c>
      <c r="N1955" s="7">
        <v>43.26</v>
      </c>
      <c r="O1955" s="7">
        <v>977000</v>
      </c>
      <c r="P1955" t="str">
        <f>IF(ISNUMBER(SEARCH("THIRAM",L1955)),"Thiram",IF(ISNUMBER(SEARCH("TEBUCONAZOLE",L1955)),"Tebuconazole",IF(ISNUMBER(SEARCH("DIMETHYLAMINE",L1955)),"Dimethylamine",IF(ISNUMBER(SEARCH("TRINCA",L1955)),"Cyhalothrin",IF(ISNUMBER(SEARCH("CYHALOT",L1955)),"Cyhalothrin",IF(ISNUMBER(SEARCH("PICLORAM",L1955)),"Picloran",IF(ISNUMBER(SEARCH("PROPARGITE",L1955)),"Propargite",IF(ISNUMBER(SEARCH("OMEGA",L1955)),"Fertilizer",IF(ISNUMBER(SEARCH("ARTYS",L1955)),"Dimethylamine",IF(ISNUMBER(SEARCH("ORTHOCIDE",L1955)),"Captan","FIX IT!"))))))))))</f>
        <v>Cyhalothrin</v>
      </c>
      <c r="Q1955" t="s">
        <v>3248</v>
      </c>
      <c r="R1955" t="s">
        <v>3237</v>
      </c>
      <c r="S1955">
        <f t="shared" si="112"/>
        <v>22.584373555247343</v>
      </c>
      <c r="T1955" t="s">
        <v>3202</v>
      </c>
      <c r="U1955" t="s">
        <v>3215</v>
      </c>
      <c r="V1955" t="s">
        <v>3216</v>
      </c>
    </row>
    <row r="1956" spans="1:22" ht="22" customHeight="1" x14ac:dyDescent="0.3">
      <c r="A1956" s="2">
        <v>42899</v>
      </c>
      <c r="B1956" s="16" t="str">
        <f t="shared" si="110"/>
        <v>June, 2017</v>
      </c>
      <c r="C1956" s="16" t="str">
        <f t="shared" si="111"/>
        <v>June, 2017´</v>
      </c>
      <c r="D1956" s="3" t="s">
        <v>31</v>
      </c>
      <c r="E1956" s="11" t="s">
        <v>3318</v>
      </c>
      <c r="F1956" s="3" t="s">
        <v>56</v>
      </c>
      <c r="G1956" s="3" t="s">
        <v>1869</v>
      </c>
      <c r="H1956" s="3" t="s">
        <v>133</v>
      </c>
      <c r="I1956" s="3" t="s">
        <v>45</v>
      </c>
      <c r="J1956" s="3" t="s">
        <v>34</v>
      </c>
      <c r="K1956" s="3" t="s">
        <v>141</v>
      </c>
      <c r="L1956" s="3" t="s">
        <v>2206</v>
      </c>
      <c r="M1956" s="4">
        <v>257011.99</v>
      </c>
      <c r="N1956" s="4">
        <v>257.01</v>
      </c>
      <c r="O1956" s="4">
        <v>2925000</v>
      </c>
      <c r="P1956" t="s">
        <v>3208</v>
      </c>
      <c r="Q1956" t="s">
        <v>3215</v>
      </c>
      <c r="R1956" t="s">
        <v>3216</v>
      </c>
      <c r="S1956">
        <f t="shared" si="112"/>
        <v>11.380792001182513</v>
      </c>
      <c r="T1956" t="s">
        <v>3292</v>
      </c>
      <c r="U1956" t="s">
        <v>3269</v>
      </c>
      <c r="V1956" t="s">
        <v>3216</v>
      </c>
    </row>
    <row r="1957" spans="1:22" ht="22" customHeight="1" x14ac:dyDescent="0.3">
      <c r="A1957" s="5">
        <v>42899</v>
      </c>
      <c r="B1957" s="16" t="str">
        <f t="shared" si="110"/>
        <v>June, 2017</v>
      </c>
      <c r="C1957" s="16" t="str">
        <f t="shared" si="111"/>
        <v>June, 2017´</v>
      </c>
      <c r="D1957" s="6" t="s">
        <v>31</v>
      </c>
      <c r="E1957" s="11" t="s">
        <v>3318</v>
      </c>
      <c r="F1957" s="6" t="s">
        <v>1873</v>
      </c>
      <c r="G1957" s="6" t="s">
        <v>2047</v>
      </c>
      <c r="H1957" s="6" t="s">
        <v>133</v>
      </c>
      <c r="I1957" s="6" t="s">
        <v>45</v>
      </c>
      <c r="J1957" s="6" t="s">
        <v>34</v>
      </c>
      <c r="K1957" s="6" t="s">
        <v>971</v>
      </c>
      <c r="L1957" s="6" t="s">
        <v>2207</v>
      </c>
      <c r="M1957" s="7">
        <v>38480</v>
      </c>
      <c r="N1957" s="7">
        <v>38.479999999999997</v>
      </c>
      <c r="O1957" s="7">
        <v>869000</v>
      </c>
      <c r="P1957" t="str">
        <f>IF(ISNUMBER(SEARCH("BROWSER",L1957)),"Picloran",IF(ISNUMBER(SEARCH("NAVIGATOR",L1957)),"Picloran",IF(ISNUMBER(SEARCH("BIOZYME",L1957)),"Mineral Fertilizer",IF(ISNUMBER(SEARCH("K-FOL",L1957)),"Calcium Citrate",IF(ISNUMBER(SEARCH("FOLTRON",L1957)),"NPK Fertilizer",IF(ISNUMBER(SEARCH("CYHALOTHRI",L1957)),"Cyhalothrin",IF(ISNUMBER(SEARCH("ACEFATO",L1957)),"Acephate",IF(ISNUMBER(SEARCH("ACEPHATE",L1957)),"Acephate",IF(ISNUMBER(SEARCH("MICROTHIOL",L1957)),"Sulfur",IF(ISNUMBER(SEARCH("PROPICONAZOLE",L1957)),"Propiconazole",IF(ISNUMBER(SEARCH("METHOMYL",L1957)),"Methomyl",IF(ISNUMBER(SEARCH("IMIDACLOPRID",L1957)),"Imidacloprid",IF(ISNUMBER(SEARCH("ZONIC",L1957)),"Amicarbazone",IF(ISNUMBER(SEARCH("CRESCENDO",L1957)),"Triclopyr-Butyric",IF(ISNUMBER(SEARCH("IMAZETHAPYR",L1957)),"Imazethapyr",IF(ISNUMBER(SEARCH("TRICLOPYR",L1957)),"Triclopyr",IF(ISNUMBER(SEARCH("ISOPROPYLAMINE",L1957)),"Isopropylamine",IF(ISNUMBER(SEARCH("ABAMECTIM",L1957)),"Abamectin",IF(ISNUMBER(SEARCH("SPERTO",L1957)),"Bifenthrin","FIX IT!")))))))))))))))))))</f>
        <v>Imidacloprid</v>
      </c>
      <c r="Q1957" t="s">
        <v>3268</v>
      </c>
      <c r="R1957" t="s">
        <v>3243</v>
      </c>
      <c r="S1957">
        <f t="shared" si="112"/>
        <v>22.583160083160084</v>
      </c>
      <c r="T1957" t="s">
        <v>3292</v>
      </c>
      <c r="U1957" t="s">
        <v>3269</v>
      </c>
      <c r="V1957" t="s">
        <v>3216</v>
      </c>
    </row>
    <row r="1958" spans="1:22" ht="22" customHeight="1" x14ac:dyDescent="0.3">
      <c r="A1958" s="2">
        <v>42899</v>
      </c>
      <c r="B1958" s="16" t="str">
        <f t="shared" si="110"/>
        <v>June, 2017</v>
      </c>
      <c r="C1958" s="16" t="str">
        <f t="shared" si="111"/>
        <v>June, 2017´</v>
      </c>
      <c r="D1958" s="3" t="s">
        <v>31</v>
      </c>
      <c r="E1958" s="11" t="s">
        <v>3318</v>
      </c>
      <c r="F1958" s="3" t="s">
        <v>56</v>
      </c>
      <c r="G1958" s="3" t="s">
        <v>579</v>
      </c>
      <c r="H1958" s="3" t="s">
        <v>968</v>
      </c>
      <c r="I1958" s="3" t="s">
        <v>45</v>
      </c>
      <c r="J1958" s="3" t="s">
        <v>34</v>
      </c>
      <c r="K1958" s="3" t="s">
        <v>971</v>
      </c>
      <c r="L1958" s="3" t="s">
        <v>2208</v>
      </c>
      <c r="M1958" s="4">
        <v>41976</v>
      </c>
      <c r="N1958" s="4">
        <v>41.98</v>
      </c>
      <c r="O1958" s="4">
        <v>948000</v>
      </c>
      <c r="P1958" t="str">
        <f>IF(ISNUMBER(SEARCH("THIRAM",L1958)),"Thiram",IF(ISNUMBER(SEARCH("TEBUCONAZOLE",L1958)),"Tebuconazole",IF(ISNUMBER(SEARCH("DIMETHYLAMINE",L1958)),"Dimethylamine",IF(ISNUMBER(SEARCH("TRINCA",L1958)),"Cyhalothrin",IF(ISNUMBER(SEARCH("CYHALOT",L1958)),"Cyhalothrin",IF(ISNUMBER(SEARCH("PICLORAM",L1958)),"Picloran",IF(ISNUMBER(SEARCH("PROPARGITE",L1958)),"Propargite",IF(ISNUMBER(SEARCH("OMEGA",L1958)),"Fertilizer",IF(ISNUMBER(SEARCH("ARTYS",L1958)),"Dimethylamine",IF(ISNUMBER(SEARCH("ORTHOCIDE",L1958)),"Captan","FIX IT!"))))))))))</f>
        <v>Cyhalothrin</v>
      </c>
      <c r="Q1958" t="s">
        <v>3248</v>
      </c>
      <c r="R1958" t="s">
        <v>3237</v>
      </c>
      <c r="S1958">
        <f t="shared" si="112"/>
        <v>22.584333905088624</v>
      </c>
      <c r="T1958" t="s">
        <v>3211</v>
      </c>
      <c r="U1958" t="s">
        <v>3270</v>
      </c>
      <c r="V1958" t="s">
        <v>3198</v>
      </c>
    </row>
    <row r="1959" spans="1:22" ht="22" customHeight="1" x14ac:dyDescent="0.3">
      <c r="A1959" s="5">
        <v>42899</v>
      </c>
      <c r="B1959" s="16" t="str">
        <f t="shared" si="110"/>
        <v>June, 2017</v>
      </c>
      <c r="C1959" s="16" t="str">
        <f t="shared" si="111"/>
        <v>June, 2017´</v>
      </c>
      <c r="D1959" s="6" t="s">
        <v>31</v>
      </c>
      <c r="E1959" s="11" t="s">
        <v>3318</v>
      </c>
      <c r="F1959" s="6" t="s">
        <v>1873</v>
      </c>
      <c r="G1959" s="6" t="s">
        <v>131</v>
      </c>
      <c r="H1959" s="6" t="s">
        <v>133</v>
      </c>
      <c r="I1959" s="6" t="s">
        <v>45</v>
      </c>
      <c r="J1959" s="6" t="s">
        <v>34</v>
      </c>
      <c r="K1959" s="6" t="s">
        <v>971</v>
      </c>
      <c r="L1959" s="6" t="s">
        <v>2209</v>
      </c>
      <c r="M1959" s="7">
        <v>14420</v>
      </c>
      <c r="N1959" s="7">
        <v>14.42</v>
      </c>
      <c r="O1959" s="7">
        <v>326000</v>
      </c>
      <c r="P1959" t="str">
        <f>IF(ISNUMBER(SEARCH("BROWSER",L1959)),"Picloran",IF(ISNUMBER(SEARCH("NAVIGATOR",L1959)),"Picloran",IF(ISNUMBER(SEARCH("BIOZYME",L1959)),"Mineral Fertilizer",IF(ISNUMBER(SEARCH("K-FOL",L1959)),"Calcium Citrate",IF(ISNUMBER(SEARCH("FOLTRON",L1959)),"NPK Fertilizer",IF(ISNUMBER(SEARCH("CYHALOTHRI",L1959)),"Cyhalothrin",IF(ISNUMBER(SEARCH("ACEFATO",L1959)),"Acephate",IF(ISNUMBER(SEARCH("ACEPHATE",L1959)),"Acephate",IF(ISNUMBER(SEARCH("MICROTHIOL",L1959)),"Sulfur",IF(ISNUMBER(SEARCH("PROPICONAZOLE",L1959)),"Propiconazole",IF(ISNUMBER(SEARCH("METHOMYL",L1959)),"Methomyl",IF(ISNUMBER(SEARCH("IMIDACLOPRID",L1959)),"Imidacloprid",IF(ISNUMBER(SEARCH("ZONIC",L1959)),"Amicarbazone",IF(ISNUMBER(SEARCH("CRESCENDO",L1959)),"Triclopyr-Butyric",IF(ISNUMBER(SEARCH("IMAZETHAPYR",L1959)),"Imazethapyr",IF(ISNUMBER(SEARCH("TRICLOPYR",L1959)),"Triclopyr",IF(ISNUMBER(SEARCH("ISOPROPYLAMINE",L1959)),"Isopropylamine",IF(ISNUMBER(SEARCH("ABAMECTIM",L1959)),"Abamectin",IF(ISNUMBER(SEARCH("SPERTO",L1959)),"Bifenthrin","FIX IT!")))))))))))))))))))</f>
        <v>Cyhalothrin</v>
      </c>
      <c r="Q1959" t="s">
        <v>3248</v>
      </c>
      <c r="R1959" t="s">
        <v>3237</v>
      </c>
      <c r="S1959">
        <f t="shared" si="112"/>
        <v>22.607489597780859</v>
      </c>
      <c r="T1959" t="s">
        <v>3292</v>
      </c>
      <c r="U1959" t="s">
        <v>3269</v>
      </c>
      <c r="V1959" t="s">
        <v>3216</v>
      </c>
    </row>
    <row r="1960" spans="1:22" ht="22" customHeight="1" x14ac:dyDescent="0.3">
      <c r="A1960" s="2">
        <v>42899</v>
      </c>
      <c r="B1960" s="16" t="str">
        <f t="shared" si="110"/>
        <v>June, 2017</v>
      </c>
      <c r="C1960" s="16" t="str">
        <f t="shared" si="111"/>
        <v>June, 2017´</v>
      </c>
      <c r="D1960" s="3" t="s">
        <v>31</v>
      </c>
      <c r="E1960" s="11" t="s">
        <v>3318</v>
      </c>
      <c r="F1960" s="3" t="s">
        <v>1873</v>
      </c>
      <c r="G1960" s="3" t="s">
        <v>131</v>
      </c>
      <c r="H1960" s="3" t="s">
        <v>133</v>
      </c>
      <c r="I1960" s="3" t="s">
        <v>45</v>
      </c>
      <c r="J1960" s="3" t="s">
        <v>34</v>
      </c>
      <c r="K1960" s="3" t="s">
        <v>187</v>
      </c>
      <c r="L1960" s="3" t="s">
        <v>2210</v>
      </c>
      <c r="M1960" s="4">
        <v>17100</v>
      </c>
      <c r="N1960" s="4">
        <v>17.100000000000001</v>
      </c>
      <c r="O1960" s="4">
        <v>152000</v>
      </c>
      <c r="P1960" t="s">
        <v>3245</v>
      </c>
      <c r="Q1960" t="s">
        <v>3244</v>
      </c>
      <c r="R1960" t="s">
        <v>3198</v>
      </c>
      <c r="S1960">
        <f t="shared" si="112"/>
        <v>8.8888888888888893</v>
      </c>
      <c r="T1960" t="s">
        <v>3292</v>
      </c>
      <c r="U1960" t="s">
        <v>3269</v>
      </c>
      <c r="V1960" t="s">
        <v>3216</v>
      </c>
    </row>
    <row r="1961" spans="1:22" ht="22" customHeight="1" x14ac:dyDescent="0.3">
      <c r="A1961" s="5">
        <v>42899</v>
      </c>
      <c r="B1961" s="16" t="str">
        <f t="shared" si="110"/>
        <v>June, 2017</v>
      </c>
      <c r="C1961" s="16" t="str">
        <f t="shared" si="111"/>
        <v>June, 2017´</v>
      </c>
      <c r="D1961" s="6" t="s">
        <v>31</v>
      </c>
      <c r="E1961" s="11" t="s">
        <v>3318</v>
      </c>
      <c r="F1961" s="6" t="s">
        <v>1873</v>
      </c>
      <c r="G1961" s="6" t="s">
        <v>131</v>
      </c>
      <c r="H1961" s="6" t="s">
        <v>133</v>
      </c>
      <c r="I1961" s="6" t="s">
        <v>45</v>
      </c>
      <c r="J1961" s="6" t="s">
        <v>34</v>
      </c>
      <c r="K1961" s="6" t="s">
        <v>971</v>
      </c>
      <c r="L1961" s="6" t="s">
        <v>2211</v>
      </c>
      <c r="M1961" s="7">
        <v>13752</v>
      </c>
      <c r="N1961" s="7">
        <v>13.75</v>
      </c>
      <c r="O1961" s="7">
        <v>310000</v>
      </c>
      <c r="P1961" t="str">
        <f>IF(ISNUMBER(SEARCH("BROWSER",L1961)),"Picloran",IF(ISNUMBER(SEARCH("NAVIGATOR",L1961)),"Picloran",IF(ISNUMBER(SEARCH("BIOZYME",L1961)),"Mineral Fertilizer",IF(ISNUMBER(SEARCH("K-FOL",L1961)),"Calcium Citrate",IF(ISNUMBER(SEARCH("FOLTRON",L1961)),"NPK Fertilizer",IF(ISNUMBER(SEARCH("CYHALOTHRI",L1961)),"Cyhalothrin",IF(ISNUMBER(SEARCH("ACEFATO",L1961)),"Acephate",IF(ISNUMBER(SEARCH("ACEPHATE",L1961)),"Acephate",IF(ISNUMBER(SEARCH("MICROTHIOL",L1961)),"Sulfur",IF(ISNUMBER(SEARCH("PROPICONAZOLE",L1961)),"Propiconazole",IF(ISNUMBER(SEARCH("METHOMYL",L1961)),"Methomyl",IF(ISNUMBER(SEARCH("IMIDACLOPRID",L1961)),"Imidacloprid",IF(ISNUMBER(SEARCH("ZONIC",L1961)),"Amicarbazone",IF(ISNUMBER(SEARCH("CRESCENDO",L1961)),"Triclopyr-Butyric",IF(ISNUMBER(SEARCH("IMAZETHAPYR",L1961)),"Imazethapyr",IF(ISNUMBER(SEARCH("TRICLOPYR",L1961)),"Triclopyr",IF(ISNUMBER(SEARCH("ISOPROPYLAMINE",L1961)),"Isopropylamine",IF(ISNUMBER(SEARCH("ABAMECTIM",L1961)),"Abamectin",IF(ISNUMBER(SEARCH("SPERTO",L1961)),"Bifenthrin","FIX IT!")))))))))))))))))))</f>
        <v>Cyhalothrin</v>
      </c>
      <c r="Q1961" t="s">
        <v>3248</v>
      </c>
      <c r="R1961" t="s">
        <v>3237</v>
      </c>
      <c r="S1961">
        <f t="shared" si="112"/>
        <v>22.542175683536939</v>
      </c>
      <c r="T1961" t="s">
        <v>3294</v>
      </c>
      <c r="U1961" t="s">
        <v>3215</v>
      </c>
      <c r="V1961" t="s">
        <v>3243</v>
      </c>
    </row>
    <row r="1962" spans="1:22" ht="22" customHeight="1" x14ac:dyDescent="0.3">
      <c r="A1962" s="2">
        <v>42898</v>
      </c>
      <c r="B1962" s="16" t="str">
        <f t="shared" si="110"/>
        <v>June, 2017</v>
      </c>
      <c r="C1962" s="16" t="str">
        <f t="shared" si="111"/>
        <v>June, 2017´</v>
      </c>
      <c r="D1962" s="3" t="s">
        <v>31</v>
      </c>
      <c r="E1962" s="11" t="s">
        <v>3318</v>
      </c>
      <c r="F1962" s="3" t="s">
        <v>56</v>
      </c>
      <c r="G1962" s="3" t="s">
        <v>1283</v>
      </c>
      <c r="H1962" s="3" t="s">
        <v>122</v>
      </c>
      <c r="I1962" s="3" t="s">
        <v>45</v>
      </c>
      <c r="J1962" s="3" t="s">
        <v>34</v>
      </c>
      <c r="K1962" s="3" t="s">
        <v>2212</v>
      </c>
      <c r="L1962" s="3" t="s">
        <v>2213</v>
      </c>
      <c r="M1962" s="4">
        <v>241440</v>
      </c>
      <c r="N1962" s="4">
        <v>241.44</v>
      </c>
      <c r="O1962" s="4">
        <v>722000</v>
      </c>
      <c r="P1962" t="str">
        <f>IF(ISNUMBER(SEARCH("DIZONE",L1962)),"Diuron",IF(ISNUMBER(SEARCH("GLUFOSINATE",L1962)),"Glufosinate",IF(ISNUMBER(SEARCH("LAVA",L1962)),"Tebuthiuron",IF(ISNUMBER(SEARCH("CARTAP",L1962)),"Cartap Hydrochloride",IF(ISNUMBER(SEARCH("ZARTAN",L1962)),"Metsulfuron",IF(ISNUMBER(SEARCH("METSULFURON",L1962)),"Metsulfuron",IF(ISNUMBER(SEARCH("CHLORFLUAZURON",L1962)),"Chlorfluazuron",IF(ISNUMBER(SEARCH("OMITE",L1962)),"Propargite",IF(ISNUMBER(SEARCH("ORIS",L1962)),"Amicarbazone",IF(ISNUMBER(SEARCH("AMICARBAZONE",L1962)),"Amicarbazone",IF(ISNUMBER(SEARCH("2,4-D",L1962)),"2,4-Dichlorophenoxyacetic Acid",IF(ISNUMBER(SEARCH("GLYPHOSATE",L1962)),"Glyphosate",IF(ISNUMBER(SEARCH("FOMESAFEN",L1962)),"Fomesafen","FIX IT!")))))))))))))</f>
        <v>Glyphosate</v>
      </c>
      <c r="Q1962" t="s">
        <v>3218</v>
      </c>
      <c r="R1962" t="s">
        <v>3198</v>
      </c>
      <c r="S1962">
        <f t="shared" si="112"/>
        <v>2.9903909874088801</v>
      </c>
      <c r="T1962" t="s">
        <v>3218</v>
      </c>
      <c r="U1962" t="s">
        <v>3218</v>
      </c>
      <c r="V1962" t="s">
        <v>3198</v>
      </c>
    </row>
    <row r="1963" spans="1:22" ht="22" customHeight="1" x14ac:dyDescent="0.3">
      <c r="A1963" s="5">
        <v>42898</v>
      </c>
      <c r="B1963" s="16" t="str">
        <f t="shared" si="110"/>
        <v>June, 2017</v>
      </c>
      <c r="C1963" s="16" t="str">
        <f t="shared" si="111"/>
        <v>June, 2017´</v>
      </c>
      <c r="D1963" s="6" t="s">
        <v>31</v>
      </c>
      <c r="E1963" s="11" t="s">
        <v>3318</v>
      </c>
      <c r="F1963" s="6" t="s">
        <v>56</v>
      </c>
      <c r="G1963" s="6" t="s">
        <v>1617</v>
      </c>
      <c r="H1963" s="6" t="s">
        <v>316</v>
      </c>
      <c r="I1963" s="6" t="s">
        <v>45</v>
      </c>
      <c r="J1963" s="6" t="s">
        <v>34</v>
      </c>
      <c r="K1963" s="6" t="s">
        <v>2212</v>
      </c>
      <c r="L1963" s="6" t="s">
        <v>2214</v>
      </c>
      <c r="M1963" s="7">
        <v>265584.02</v>
      </c>
      <c r="N1963" s="7">
        <v>265.58</v>
      </c>
      <c r="O1963" s="7">
        <v>794000</v>
      </c>
      <c r="P1963" t="str">
        <f>IF(ISNUMBER(SEARCH("DIZONE",L1963)),"Diuron",IF(ISNUMBER(SEARCH("GLUFOSINATE",L1963)),"Glufosinate",IF(ISNUMBER(SEARCH("LAVA",L1963)),"Tebuthiuron",IF(ISNUMBER(SEARCH("CARTAP",L1963)),"Cartap Hydrochloride",IF(ISNUMBER(SEARCH("ZARTAN",L1963)),"Metsulfuron",IF(ISNUMBER(SEARCH("METSULFURON",L1963)),"Metsulfuron",IF(ISNUMBER(SEARCH("CHLORFLUAZURON",L1963)),"Chlorfluazuron",IF(ISNUMBER(SEARCH("OMITE",L1963)),"Propargite",IF(ISNUMBER(SEARCH("ORIS",L1963)),"Amicarbazone",IF(ISNUMBER(SEARCH("AMICARBAZONE",L1963)),"Amicarbazone",IF(ISNUMBER(SEARCH("2,4-D",L1963)),"2,4-Dichlorophenoxyacetic Acid",IF(ISNUMBER(SEARCH("GLYPHOSATE",L1963)),"Glyphosate",IF(ISNUMBER(SEARCH("FOMESAFEN",L1963)),"Fomesafen","FIX IT!")))))))))))))</f>
        <v>Glyphosate</v>
      </c>
      <c r="Q1963" t="s">
        <v>3218</v>
      </c>
      <c r="R1963" t="s">
        <v>3198</v>
      </c>
      <c r="S1963">
        <f t="shared" si="112"/>
        <v>2.9896377048588989</v>
      </c>
      <c r="T1963" t="s">
        <v>3218</v>
      </c>
      <c r="U1963" t="s">
        <v>3218</v>
      </c>
      <c r="V1963" t="s">
        <v>3198</v>
      </c>
    </row>
    <row r="1964" spans="1:22" ht="22" customHeight="1" x14ac:dyDescent="0.3">
      <c r="A1964" s="2">
        <v>42898</v>
      </c>
      <c r="B1964" s="16" t="str">
        <f t="shared" si="110"/>
        <v>June, 2017</v>
      </c>
      <c r="C1964" s="16" t="str">
        <f t="shared" si="111"/>
        <v>June, 2017´</v>
      </c>
      <c r="D1964" s="3" t="s">
        <v>31</v>
      </c>
      <c r="E1964" s="11" t="s">
        <v>3318</v>
      </c>
      <c r="F1964" s="3" t="s">
        <v>56</v>
      </c>
      <c r="G1964" s="3" t="s">
        <v>1283</v>
      </c>
      <c r="H1964" s="3" t="s">
        <v>316</v>
      </c>
      <c r="I1964" s="3" t="s">
        <v>45</v>
      </c>
      <c r="J1964" s="3" t="s">
        <v>34</v>
      </c>
      <c r="K1964" s="3" t="s">
        <v>2212</v>
      </c>
      <c r="L1964" s="3" t="s">
        <v>2215</v>
      </c>
      <c r="M1964" s="4">
        <v>241440</v>
      </c>
      <c r="N1964" s="4">
        <v>241.44</v>
      </c>
      <c r="O1964" s="4">
        <v>722000</v>
      </c>
      <c r="P1964" t="str">
        <f>IF(ISNUMBER(SEARCH("DIZONE",L1964)),"Diuron",IF(ISNUMBER(SEARCH("GLUFOSINATE",L1964)),"Glufosinate",IF(ISNUMBER(SEARCH("LAVA",L1964)),"Tebuthiuron",IF(ISNUMBER(SEARCH("CARTAP",L1964)),"Cartap Hydrochloride",IF(ISNUMBER(SEARCH("ZARTAN",L1964)),"Metsulfuron",IF(ISNUMBER(SEARCH("METSULFURON",L1964)),"Metsulfuron",IF(ISNUMBER(SEARCH("CHLORFLUAZURON",L1964)),"Chlorfluazuron",IF(ISNUMBER(SEARCH("OMITE",L1964)),"Propargite",IF(ISNUMBER(SEARCH("ORIS",L1964)),"Amicarbazone",IF(ISNUMBER(SEARCH("AMICARBAZONE",L1964)),"Amicarbazone",IF(ISNUMBER(SEARCH("2,4-D",L1964)),"2,4-Dichlorophenoxyacetic Acid",IF(ISNUMBER(SEARCH("GLYPHOSATE",L1964)),"Glyphosate",IF(ISNUMBER(SEARCH("FOMESAFEN",L1964)),"Fomesafen","FIX IT!")))))))))))))</f>
        <v>Glyphosate</v>
      </c>
      <c r="Q1964" t="s">
        <v>3218</v>
      </c>
      <c r="R1964" t="s">
        <v>3198</v>
      </c>
      <c r="S1964">
        <f t="shared" si="112"/>
        <v>2.9903909874088801</v>
      </c>
      <c r="T1964" t="s">
        <v>3273</v>
      </c>
      <c r="U1964" t="s">
        <v>3274</v>
      </c>
      <c r="V1964" t="s">
        <v>3275</v>
      </c>
    </row>
    <row r="1965" spans="1:22" ht="22" customHeight="1" x14ac:dyDescent="0.3">
      <c r="A1965" s="5">
        <v>42898</v>
      </c>
      <c r="B1965" s="16" t="str">
        <f t="shared" si="110"/>
        <v>June, 2017</v>
      </c>
      <c r="C1965" s="16" t="str">
        <f t="shared" si="111"/>
        <v>June, 2017´</v>
      </c>
      <c r="D1965" s="6" t="s">
        <v>31</v>
      </c>
      <c r="E1965" s="11" t="s">
        <v>3318</v>
      </c>
      <c r="F1965" s="6" t="s">
        <v>56</v>
      </c>
      <c r="G1965" s="6" t="s">
        <v>1734</v>
      </c>
      <c r="H1965" s="6" t="s">
        <v>122</v>
      </c>
      <c r="I1965" s="6" t="s">
        <v>45</v>
      </c>
      <c r="J1965" s="6" t="s">
        <v>34</v>
      </c>
      <c r="K1965" s="6" t="s">
        <v>187</v>
      </c>
      <c r="L1965" s="6" t="s">
        <v>2216</v>
      </c>
      <c r="M1965" s="7">
        <v>23100</v>
      </c>
      <c r="N1965" s="7">
        <v>23.1</v>
      </c>
      <c r="O1965" s="7">
        <v>116000</v>
      </c>
      <c r="P1965" t="s">
        <v>3245</v>
      </c>
      <c r="Q1965" t="s">
        <v>3244</v>
      </c>
      <c r="R1965" t="s">
        <v>3198</v>
      </c>
      <c r="S1965">
        <f t="shared" si="112"/>
        <v>5.0216450216450212</v>
      </c>
      <c r="T1965" t="s">
        <v>3280</v>
      </c>
      <c r="U1965" t="s">
        <v>3279</v>
      </c>
      <c r="V1965" t="s">
        <v>3216</v>
      </c>
    </row>
    <row r="1966" spans="1:22" ht="22" customHeight="1" x14ac:dyDescent="0.3">
      <c r="A1966" s="2">
        <v>42898</v>
      </c>
      <c r="B1966" s="16" t="str">
        <f t="shared" si="110"/>
        <v>June, 2017</v>
      </c>
      <c r="C1966" s="16" t="str">
        <f t="shared" si="111"/>
        <v>June, 2017´</v>
      </c>
      <c r="D1966" s="3" t="s">
        <v>31</v>
      </c>
      <c r="E1966" s="11" t="s">
        <v>3318</v>
      </c>
      <c r="F1966" s="3" t="s">
        <v>56</v>
      </c>
      <c r="G1966" s="3" t="s">
        <v>1617</v>
      </c>
      <c r="H1966" s="3" t="s">
        <v>316</v>
      </c>
      <c r="I1966" s="3" t="s">
        <v>45</v>
      </c>
      <c r="J1966" s="3" t="s">
        <v>34</v>
      </c>
      <c r="K1966" s="3" t="s">
        <v>2212</v>
      </c>
      <c r="L1966" s="3" t="s">
        <v>2217</v>
      </c>
      <c r="M1966" s="4">
        <v>289728</v>
      </c>
      <c r="N1966" s="4">
        <v>289.73</v>
      </c>
      <c r="O1966" s="4">
        <v>866000</v>
      </c>
      <c r="P1966" t="str">
        <f>IF(ISNUMBER(SEARCH("DIZONE",L1966)),"Diuron",IF(ISNUMBER(SEARCH("GLUFOSINATE",L1966)),"Glufosinate",IF(ISNUMBER(SEARCH("LAVA",L1966)),"Tebuthiuron",IF(ISNUMBER(SEARCH("CARTAP",L1966)),"Cartap Hydrochloride",IF(ISNUMBER(SEARCH("ZARTAN",L1966)),"Metsulfuron",IF(ISNUMBER(SEARCH("METSULFURON",L1966)),"Metsulfuron",IF(ISNUMBER(SEARCH("CHLORFLUAZURON",L1966)),"Chlorfluazuron",IF(ISNUMBER(SEARCH("OMITE",L1966)),"Propargite",IF(ISNUMBER(SEARCH("ORIS",L1966)),"Amicarbazone",IF(ISNUMBER(SEARCH("AMICARBAZONE",L1966)),"Amicarbazone",IF(ISNUMBER(SEARCH("2,4-D",L1966)),"2,4-Dichlorophenoxyacetic Acid",IF(ISNUMBER(SEARCH("GLYPHOSATE",L1966)),"Glyphosate",IF(ISNUMBER(SEARCH("FOMESAFEN",L1966)),"Fomesafen","FIX IT!")))))))))))))</f>
        <v>Glyphosate</v>
      </c>
      <c r="Q1966" t="s">
        <v>3218</v>
      </c>
      <c r="R1966" t="s">
        <v>3198</v>
      </c>
      <c r="S1966">
        <f t="shared" si="112"/>
        <v>2.9890103821515353</v>
      </c>
      <c r="T1966" t="s">
        <v>3218</v>
      </c>
      <c r="U1966" t="s">
        <v>3218</v>
      </c>
      <c r="V1966" t="s">
        <v>3198</v>
      </c>
    </row>
    <row r="1967" spans="1:22" ht="22" customHeight="1" x14ac:dyDescent="0.3">
      <c r="A1967" s="5">
        <v>42897</v>
      </c>
      <c r="B1967" s="16" t="str">
        <f t="shared" si="110"/>
        <v>June, 2017</v>
      </c>
      <c r="C1967" s="16" t="str">
        <f t="shared" si="111"/>
        <v>June, 2017´</v>
      </c>
      <c r="D1967" s="6" t="s">
        <v>31</v>
      </c>
      <c r="E1967" s="11" t="s">
        <v>3318</v>
      </c>
      <c r="F1967" s="6" t="s">
        <v>56</v>
      </c>
      <c r="G1967" s="6" t="s">
        <v>1382</v>
      </c>
      <c r="H1967" s="6" t="s">
        <v>122</v>
      </c>
      <c r="I1967" s="6" t="s">
        <v>45</v>
      </c>
      <c r="J1967" s="6" t="s">
        <v>34</v>
      </c>
      <c r="K1967" s="6" t="s">
        <v>971</v>
      </c>
      <c r="L1967" s="6" t="s">
        <v>2218</v>
      </c>
      <c r="M1967" s="7">
        <v>16416</v>
      </c>
      <c r="N1967" s="7">
        <v>16.420000000000002</v>
      </c>
      <c r="O1967" s="7">
        <v>371000</v>
      </c>
      <c r="P1967" t="str">
        <f>IF(ISNUMBER(SEARCH("NICROSULFURON",L1967)),"Nicosulfuron",IF(ISNUMBER(SEARCH("BUTYROLACTONE",L1967)),"Butyrolactone",IF(ISNUMBER(SEARCH("MEQUIPAT",L1967)),"Mequipat Chloride",IF(ISNUMBER(SEARCH("ENTRINA",L1967)),"Bifenthrin",IF(ISNUMBER(SEARCH("ACETAMI",L1967)),"Acetamiprid",IF(ISNUMBER(SEARCH("THIODICARB",L1967)),"Thiodicarb",IF(ISNUMBER(SEARCH("2 4 D",L1967)),"2,4-D Acid",IF(ISNUMBER(SEARCH("CIPERMETRINA",L1967)),"Cypermethrin",IF(ISNUMBER(SEARCH("SULFENTRAZONE",L1967)),"Sulfenthrazone",IF(ISNUMBER(SEARCH("AKITO",L1967)),"Cypermethrin",IF(ISNUMBER(SEARCH("EMINENT",L1967)),"Tetraconazole","FIX IT!")))))))))))</f>
        <v>Thiodicarb</v>
      </c>
      <c r="Q1967" t="s">
        <v>3287</v>
      </c>
      <c r="R1967" t="s">
        <v>3243</v>
      </c>
      <c r="S1967">
        <f t="shared" si="112"/>
        <v>22.59990253411306</v>
      </c>
      <c r="T1967" t="s">
        <v>3297</v>
      </c>
      <c r="U1967" t="s">
        <v>3281</v>
      </c>
      <c r="V1967" t="s">
        <v>3198</v>
      </c>
    </row>
    <row r="1968" spans="1:22" ht="22" customHeight="1" x14ac:dyDescent="0.3">
      <c r="A1968" s="2">
        <v>42896</v>
      </c>
      <c r="B1968" s="16" t="str">
        <f t="shared" si="110"/>
        <v>June, 2017</v>
      </c>
      <c r="C1968" s="16" t="str">
        <f t="shared" si="111"/>
        <v>June, 2017´</v>
      </c>
      <c r="D1968" s="3" t="s">
        <v>31</v>
      </c>
      <c r="E1968" s="11" t="s">
        <v>3318</v>
      </c>
      <c r="F1968" s="3" t="s">
        <v>56</v>
      </c>
      <c r="G1968" s="3" t="s">
        <v>230</v>
      </c>
      <c r="H1968" s="3" t="s">
        <v>113</v>
      </c>
      <c r="I1968" s="3" t="s">
        <v>45</v>
      </c>
      <c r="J1968" s="3" t="s">
        <v>34</v>
      </c>
      <c r="K1968" s="3" t="s">
        <v>232</v>
      </c>
      <c r="L1968" s="3" t="s">
        <v>2219</v>
      </c>
      <c r="M1968" s="4">
        <v>32080</v>
      </c>
      <c r="N1968" s="4">
        <v>32.08</v>
      </c>
      <c r="O1968" s="4">
        <v>47900</v>
      </c>
      <c r="P1968" t="s">
        <v>3273</v>
      </c>
      <c r="Q1968" t="s">
        <v>3274</v>
      </c>
      <c r="R1968" t="s">
        <v>3275</v>
      </c>
      <c r="S1968">
        <f t="shared" si="112"/>
        <v>1.4931421446384039</v>
      </c>
      <c r="T1968" t="s">
        <v>3218</v>
      </c>
      <c r="U1968" t="s">
        <v>3218</v>
      </c>
      <c r="V1968" t="s">
        <v>3198</v>
      </c>
    </row>
    <row r="1969" spans="1:22" ht="22" customHeight="1" x14ac:dyDescent="0.3">
      <c r="A1969" s="5">
        <v>42895</v>
      </c>
      <c r="B1969" s="16" t="str">
        <f t="shared" si="110"/>
        <v>June, 2017</v>
      </c>
      <c r="C1969" s="16" t="str">
        <f t="shared" si="111"/>
        <v>June, 2017´</v>
      </c>
      <c r="D1969" s="6" t="s">
        <v>31</v>
      </c>
      <c r="E1969" s="11" t="s">
        <v>3318</v>
      </c>
      <c r="F1969" s="6" t="s">
        <v>56</v>
      </c>
      <c r="G1969" s="6" t="s">
        <v>385</v>
      </c>
      <c r="H1969" s="6" t="s">
        <v>122</v>
      </c>
      <c r="I1969" s="6" t="s">
        <v>45</v>
      </c>
      <c r="J1969" s="6" t="s">
        <v>34</v>
      </c>
      <c r="K1969" s="6" t="s">
        <v>2189</v>
      </c>
      <c r="L1969" s="6" t="s">
        <v>2220</v>
      </c>
      <c r="M1969" s="7">
        <v>20120</v>
      </c>
      <c r="N1969" s="7">
        <v>20.12</v>
      </c>
      <c r="O1969" s="7">
        <v>60200</v>
      </c>
      <c r="P1969" t="s">
        <v>3209</v>
      </c>
      <c r="Q1969" t="s">
        <v>3215</v>
      </c>
      <c r="R1969" t="s">
        <v>3198</v>
      </c>
      <c r="S1969">
        <f t="shared" si="112"/>
        <v>2.9920477137176937</v>
      </c>
      <c r="T1969" t="s">
        <v>3218</v>
      </c>
      <c r="U1969" t="s">
        <v>3218</v>
      </c>
      <c r="V1969" t="s">
        <v>3198</v>
      </c>
    </row>
    <row r="1970" spans="1:22" ht="22" customHeight="1" x14ac:dyDescent="0.3">
      <c r="A1970" s="2">
        <v>42892</v>
      </c>
      <c r="B1970" s="16" t="str">
        <f t="shared" si="110"/>
        <v>June, 2017</v>
      </c>
      <c r="C1970" s="16" t="str">
        <f t="shared" si="111"/>
        <v>June, 2017´</v>
      </c>
      <c r="D1970" s="3" t="s">
        <v>31</v>
      </c>
      <c r="E1970" s="11" t="s">
        <v>3318</v>
      </c>
      <c r="F1970" s="3" t="s">
        <v>56</v>
      </c>
      <c r="G1970" s="3" t="s">
        <v>77</v>
      </c>
      <c r="H1970" s="3" t="s">
        <v>82</v>
      </c>
      <c r="I1970" s="3" t="s">
        <v>45</v>
      </c>
      <c r="J1970" s="3" t="s">
        <v>34</v>
      </c>
      <c r="K1970" s="3" t="s">
        <v>84</v>
      </c>
      <c r="L1970" s="3" t="s">
        <v>2221</v>
      </c>
      <c r="M1970" s="4">
        <v>14597</v>
      </c>
      <c r="N1970" s="4">
        <v>14.6</v>
      </c>
      <c r="O1970" s="4">
        <v>49500</v>
      </c>
      <c r="P1970" t="str">
        <f>IF(ISNUMBER(SEARCH("BROWSER",L1970)),"Picloran",IF(ISNUMBER(SEARCH("NAVIGATOR",L1970)),"Picloran",IF(ISNUMBER(SEARCH("BIOZYME",L1970)),"Mineral Fertilizer",IF(ISNUMBER(SEARCH("K-FOL",L1970)),"Calcium Citrate",IF(ISNUMBER(SEARCH("FOLTRON",L1970)),"NPK Fertilizer",IF(ISNUMBER(SEARCH("CYHALOTHRI",L1970)),"Cyhalothrin",IF(ISNUMBER(SEARCH("ACEFATO",L1970)),"Acephate",IF(ISNUMBER(SEARCH("ACEPHATE",L1970)),"Acephate",IF(ISNUMBER(SEARCH("MICROTHIOL",L1970)),"Sulfur",IF(ISNUMBER(SEARCH("PROPICONAZOLE",L1970)),"Propiconazole",IF(ISNUMBER(SEARCH("METHOMYL",L1970)),"Methomyl",IF(ISNUMBER(SEARCH("IMIDACLOPRID",L1970)),"Imidacloprid",IF(ISNUMBER(SEARCH("ZONIC",L1970)),"Amicarbazone",IF(ISNUMBER(SEARCH("CRESCENDO",L1970)),"Triclopyr-Butyric",IF(ISNUMBER(SEARCH("IMAZETHAPYR",L1970)),"Imazethapyr",IF(ISNUMBER(SEARCH("TRICLOPYR",L1970)),"Triclopyr",IF(ISNUMBER(SEARCH("ISOPROPYLAMINE",L1970)),"Isopropylamine",IF(ISNUMBER(SEARCH("ABAMECTIM",L1970)),"Abamectin",IF(ISNUMBER(SEARCH("SPERTO",L1970)),"Bifenthrin","FIX IT!")))))))))))))))))))</f>
        <v>Isopropylamine</v>
      </c>
      <c r="Q1970" t="s">
        <v>3269</v>
      </c>
      <c r="R1970" t="s">
        <v>3216</v>
      </c>
      <c r="S1970">
        <f t="shared" si="112"/>
        <v>3.3911077618688772</v>
      </c>
      <c r="T1970" t="s">
        <v>3218</v>
      </c>
      <c r="U1970" t="s">
        <v>3218</v>
      </c>
      <c r="V1970" t="s">
        <v>3198</v>
      </c>
    </row>
    <row r="1971" spans="1:22" ht="22" customHeight="1" x14ac:dyDescent="0.3">
      <c r="A1971" s="5">
        <v>42892</v>
      </c>
      <c r="B1971" s="16" t="str">
        <f t="shared" si="110"/>
        <v>June, 2017</v>
      </c>
      <c r="C1971" s="16" t="str">
        <f t="shared" si="111"/>
        <v>June, 2017´</v>
      </c>
      <c r="D1971" s="6" t="s">
        <v>31</v>
      </c>
      <c r="E1971" s="11" t="s">
        <v>3318</v>
      </c>
      <c r="F1971" s="6" t="s">
        <v>56</v>
      </c>
      <c r="G1971" s="6" t="s">
        <v>77</v>
      </c>
      <c r="H1971" s="6" t="s">
        <v>82</v>
      </c>
      <c r="I1971" s="6" t="s">
        <v>45</v>
      </c>
      <c r="J1971" s="6" t="s">
        <v>34</v>
      </c>
      <c r="K1971" s="6" t="s">
        <v>84</v>
      </c>
      <c r="L1971" s="6" t="s">
        <v>2222</v>
      </c>
      <c r="M1971" s="7">
        <v>14270</v>
      </c>
      <c r="N1971" s="7">
        <v>14.27</v>
      </c>
      <c r="O1971" s="7">
        <v>48400</v>
      </c>
      <c r="P1971" t="str">
        <f>IF(ISNUMBER(SEARCH("BROWSER",L1971)),"Picloran",IF(ISNUMBER(SEARCH("NAVIGATOR",L1971)),"Picloran",IF(ISNUMBER(SEARCH("BIOZYME",L1971)),"Mineral Fertilizer",IF(ISNUMBER(SEARCH("K-FOL",L1971)),"Calcium Citrate",IF(ISNUMBER(SEARCH("FOLTRON",L1971)),"NPK Fertilizer",IF(ISNUMBER(SEARCH("CYHALOTHRI",L1971)),"Cyhalothrin",IF(ISNUMBER(SEARCH("ACEFATO",L1971)),"Acephate",IF(ISNUMBER(SEARCH("ACEPHATE",L1971)),"Acephate",IF(ISNUMBER(SEARCH("MICROTHIOL",L1971)),"Sulfur",IF(ISNUMBER(SEARCH("PROPICONAZOLE",L1971)),"Propiconazole",IF(ISNUMBER(SEARCH("METHOMYL",L1971)),"Methomyl",IF(ISNUMBER(SEARCH("IMIDACLOPRID",L1971)),"Imidacloprid",IF(ISNUMBER(SEARCH("ZONIC",L1971)),"Amicarbazone",IF(ISNUMBER(SEARCH("CRESCENDO",L1971)),"Triclopyr-Butyric",IF(ISNUMBER(SEARCH("IMAZETHAPYR",L1971)),"Imazethapyr",IF(ISNUMBER(SEARCH("TRICLOPYR",L1971)),"Triclopyr",IF(ISNUMBER(SEARCH("ISOPROPYLAMINE",L1971)),"Isopropylamine",IF(ISNUMBER(SEARCH("ABAMECTIM",L1971)),"Abamectin",IF(ISNUMBER(SEARCH("SPERTO",L1971)),"Bifenthrin","FIX IT!")))))))))))))))))))</f>
        <v>Isopropylamine</v>
      </c>
      <c r="Q1971" t="s">
        <v>3269</v>
      </c>
      <c r="R1971" t="s">
        <v>3216</v>
      </c>
      <c r="S1971">
        <f t="shared" si="112"/>
        <v>3.3917309039943939</v>
      </c>
      <c r="T1971" t="s">
        <v>3207</v>
      </c>
      <c r="U1971" t="s">
        <v>3235</v>
      </c>
      <c r="V1971" t="s">
        <v>3216</v>
      </c>
    </row>
    <row r="1972" spans="1:22" ht="22" customHeight="1" x14ac:dyDescent="0.3">
      <c r="A1972" s="2">
        <v>42890</v>
      </c>
      <c r="B1972" s="16" t="str">
        <f t="shared" si="110"/>
        <v>June, 2017</v>
      </c>
      <c r="C1972" s="16" t="str">
        <f t="shared" si="111"/>
        <v>June, 2017´</v>
      </c>
      <c r="D1972" s="3" t="s">
        <v>31</v>
      </c>
      <c r="E1972" s="11" t="s">
        <v>3318</v>
      </c>
      <c r="F1972" s="3" t="s">
        <v>56</v>
      </c>
      <c r="G1972" s="3" t="s">
        <v>903</v>
      </c>
      <c r="H1972" s="3" t="s">
        <v>122</v>
      </c>
      <c r="I1972" s="3" t="s">
        <v>45</v>
      </c>
      <c r="J1972" s="3" t="s">
        <v>34</v>
      </c>
      <c r="K1972" s="3" t="s">
        <v>2212</v>
      </c>
      <c r="L1972" s="3" t="s">
        <v>2223</v>
      </c>
      <c r="M1972" s="4">
        <v>183480</v>
      </c>
      <c r="N1972" s="4">
        <v>183.48</v>
      </c>
      <c r="O1972" s="4">
        <v>549000</v>
      </c>
      <c r="P1972" t="str">
        <f>IF(ISNUMBER(SEARCH("DIZONE",L1972)),"Diuron",IF(ISNUMBER(SEARCH("GLUFOSINATE",L1972)),"Glufosinate",IF(ISNUMBER(SEARCH("LAVA",L1972)),"Tebuthiuron",IF(ISNUMBER(SEARCH("CARTAP",L1972)),"Cartap Hydrochloride",IF(ISNUMBER(SEARCH("ZARTAN",L1972)),"Metsulfuron",IF(ISNUMBER(SEARCH("METSULFURON",L1972)),"Metsulfuron",IF(ISNUMBER(SEARCH("CHLORFLUAZURON",L1972)),"Chlorfluazuron",IF(ISNUMBER(SEARCH("OMITE",L1972)),"Propargite",IF(ISNUMBER(SEARCH("ORIS",L1972)),"Amicarbazone",IF(ISNUMBER(SEARCH("AMICARBAZONE",L1972)),"Amicarbazone",IF(ISNUMBER(SEARCH("2,4-D",L1972)),"2,4-Dichlorophenoxyacetic Acid",IF(ISNUMBER(SEARCH("GLYPHOSATE",L1972)),"Glyphosate",IF(ISNUMBER(SEARCH("FOMESAFEN",L1972)),"Fomesafen","FIX IT!")))))))))))))</f>
        <v>Glyphosate</v>
      </c>
      <c r="Q1972" t="s">
        <v>3218</v>
      </c>
      <c r="R1972" t="s">
        <v>3198</v>
      </c>
      <c r="S1972">
        <f t="shared" si="112"/>
        <v>2.9921517331589276</v>
      </c>
      <c r="T1972" t="s">
        <v>3207</v>
      </c>
      <c r="U1972" t="s">
        <v>3235</v>
      </c>
      <c r="V1972" t="s">
        <v>3216</v>
      </c>
    </row>
    <row r="1973" spans="1:22" ht="22" customHeight="1" x14ac:dyDescent="0.3">
      <c r="A1973" s="5">
        <v>42890</v>
      </c>
      <c r="B1973" s="16" t="str">
        <f t="shared" si="110"/>
        <v>June, 2017</v>
      </c>
      <c r="C1973" s="16" t="str">
        <f t="shared" si="111"/>
        <v>June, 2017´</v>
      </c>
      <c r="D1973" s="6" t="s">
        <v>31</v>
      </c>
      <c r="E1973" s="11" t="s">
        <v>3318</v>
      </c>
      <c r="F1973" s="6" t="s">
        <v>56</v>
      </c>
      <c r="G1973" s="6" t="s">
        <v>652</v>
      </c>
      <c r="H1973" s="6" t="s">
        <v>122</v>
      </c>
      <c r="I1973" s="6" t="s">
        <v>45</v>
      </c>
      <c r="J1973" s="6" t="s">
        <v>34</v>
      </c>
      <c r="K1973" s="6" t="s">
        <v>2212</v>
      </c>
      <c r="L1973" s="6" t="s">
        <v>1189</v>
      </c>
      <c r="M1973" s="7">
        <v>241200</v>
      </c>
      <c r="N1973" s="7">
        <v>241.2</v>
      </c>
      <c r="O1973" s="7">
        <v>721000</v>
      </c>
      <c r="P1973" t="str">
        <f>IF(ISNUMBER(SEARCH("DIZONE",L1973)),"Diuron",IF(ISNUMBER(SEARCH("GLUFOSINATE",L1973)),"Glufosinate",IF(ISNUMBER(SEARCH("LAVA",L1973)),"Tebuthiuron",IF(ISNUMBER(SEARCH("CARTAP",L1973)),"Cartap Hydrochloride",IF(ISNUMBER(SEARCH("ZARTAN",L1973)),"Metsulfuron",IF(ISNUMBER(SEARCH("METSULFURON",L1973)),"Metsulfuron",IF(ISNUMBER(SEARCH("CHLORFLUAZURON",L1973)),"Chlorfluazuron",IF(ISNUMBER(SEARCH("OMITE",L1973)),"Propargite",IF(ISNUMBER(SEARCH("ORIS",L1973)),"Amicarbazone",IF(ISNUMBER(SEARCH("AMICARBAZONE",L1973)),"Amicarbazone",IF(ISNUMBER(SEARCH("2,4-D",L1973)),"2,4-Dichlorophenoxyacetic Acid",IF(ISNUMBER(SEARCH("GLYPHOSATE",L1973)),"Glyphosate",IF(ISNUMBER(SEARCH("FOMESAFEN",L1973)),"Fomesafen","FIX IT!")))))))))))))</f>
        <v>Glyphosate</v>
      </c>
      <c r="Q1973" t="s">
        <v>3218</v>
      </c>
      <c r="R1973" t="s">
        <v>3198</v>
      </c>
      <c r="S1973">
        <f t="shared" si="112"/>
        <v>2.9892205638474296</v>
      </c>
      <c r="T1973" t="s">
        <v>3273</v>
      </c>
      <c r="U1973" t="s">
        <v>3274</v>
      </c>
      <c r="V1973" t="s">
        <v>3275</v>
      </c>
    </row>
    <row r="1974" spans="1:22" ht="22" customHeight="1" x14ac:dyDescent="0.3">
      <c r="A1974" s="2">
        <v>42890</v>
      </c>
      <c r="B1974" s="16" t="str">
        <f t="shared" si="110"/>
        <v>June, 2017</v>
      </c>
      <c r="C1974" s="16" t="str">
        <f t="shared" si="111"/>
        <v>June, 2017´</v>
      </c>
      <c r="D1974" s="3" t="s">
        <v>31</v>
      </c>
      <c r="E1974" s="11" t="s">
        <v>3318</v>
      </c>
      <c r="F1974" s="3" t="s">
        <v>56</v>
      </c>
      <c r="G1974" s="3" t="s">
        <v>903</v>
      </c>
      <c r="H1974" s="3" t="s">
        <v>122</v>
      </c>
      <c r="I1974" s="3" t="s">
        <v>45</v>
      </c>
      <c r="J1974" s="3" t="s">
        <v>34</v>
      </c>
      <c r="K1974" s="3" t="s">
        <v>2212</v>
      </c>
      <c r="L1974" s="3" t="s">
        <v>2224</v>
      </c>
      <c r="M1974" s="4">
        <v>183480</v>
      </c>
      <c r="N1974" s="4">
        <v>183.48</v>
      </c>
      <c r="O1974" s="4">
        <v>549000</v>
      </c>
      <c r="P1974" t="str">
        <f>IF(ISNUMBER(SEARCH("GLIFOSATO",L1974)),"Glyphosate",IF(ISNUMBER(SEARCH("TRICLON",L1974)),"Triclopyr",IF(ISNUMBER(SEARCH("ABAMECTIN",L1974)),"Abamectin",IF(ISNUMBER(SEARCH("ANCOSAR",L1974)),"Sodium Hydrogen Methylarsonate",IF(ISNUMBER(SEARCH("PERITO",L1974)),"Acephate","FIX IT!")))))</f>
        <v>Glyphosate</v>
      </c>
      <c r="Q1974" t="s">
        <v>3218</v>
      </c>
      <c r="R1974" t="s">
        <v>3198</v>
      </c>
      <c r="S1974">
        <f t="shared" si="112"/>
        <v>2.9921517331589276</v>
      </c>
      <c r="T1974" t="s">
        <v>3273</v>
      </c>
      <c r="U1974" t="s">
        <v>3274</v>
      </c>
      <c r="V1974" t="s">
        <v>3275</v>
      </c>
    </row>
    <row r="1975" spans="1:22" ht="22" customHeight="1" x14ac:dyDescent="0.3">
      <c r="A1975" s="5">
        <v>42890</v>
      </c>
      <c r="B1975" s="16" t="str">
        <f t="shared" si="110"/>
        <v>June, 2017</v>
      </c>
      <c r="C1975" s="16" t="str">
        <f t="shared" si="111"/>
        <v>June, 2017´</v>
      </c>
      <c r="D1975" s="6" t="s">
        <v>31</v>
      </c>
      <c r="E1975" s="11" t="s">
        <v>3318</v>
      </c>
      <c r="F1975" s="6" t="s">
        <v>56</v>
      </c>
      <c r="G1975" s="6" t="s">
        <v>1734</v>
      </c>
      <c r="H1975" s="6" t="s">
        <v>122</v>
      </c>
      <c r="I1975" s="6" t="s">
        <v>45</v>
      </c>
      <c r="J1975" s="6" t="s">
        <v>34</v>
      </c>
      <c r="K1975" s="6" t="s">
        <v>187</v>
      </c>
      <c r="L1975" s="6" t="s">
        <v>2225</v>
      </c>
      <c r="M1975" s="7">
        <v>23100</v>
      </c>
      <c r="N1975" s="7">
        <v>23.1</v>
      </c>
      <c r="O1975" s="7">
        <v>116000</v>
      </c>
      <c r="P1975" t="s">
        <v>3245</v>
      </c>
      <c r="Q1975" t="s">
        <v>3244</v>
      </c>
      <c r="R1975" t="s">
        <v>3198</v>
      </c>
      <c r="S1975">
        <f t="shared" si="112"/>
        <v>5.0216450216450212</v>
      </c>
      <c r="T1975" t="s">
        <v>3206</v>
      </c>
      <c r="U1975" t="s">
        <v>3231</v>
      </c>
      <c r="V1975" t="s">
        <v>3242</v>
      </c>
    </row>
    <row r="1976" spans="1:22" ht="22" customHeight="1" x14ac:dyDescent="0.3">
      <c r="A1976" s="2">
        <v>42890</v>
      </c>
      <c r="B1976" s="16" t="str">
        <f t="shared" si="110"/>
        <v>June, 2017</v>
      </c>
      <c r="C1976" s="16" t="str">
        <f t="shared" si="111"/>
        <v>June, 2017´</v>
      </c>
      <c r="D1976" s="3" t="s">
        <v>31</v>
      </c>
      <c r="E1976" s="11" t="s">
        <v>3318</v>
      </c>
      <c r="F1976" s="3" t="s">
        <v>56</v>
      </c>
      <c r="G1976" s="3" t="s">
        <v>903</v>
      </c>
      <c r="H1976" s="3" t="s">
        <v>122</v>
      </c>
      <c r="I1976" s="3" t="s">
        <v>45</v>
      </c>
      <c r="J1976" s="3" t="s">
        <v>34</v>
      </c>
      <c r="K1976" s="3" t="s">
        <v>2212</v>
      </c>
      <c r="L1976" s="3" t="s">
        <v>2224</v>
      </c>
      <c r="M1976" s="4">
        <v>183480</v>
      </c>
      <c r="N1976" s="4">
        <v>183.48</v>
      </c>
      <c r="O1976" s="4">
        <v>549000</v>
      </c>
      <c r="P1976" t="str">
        <f>IF(ISNUMBER(SEARCH("GLIFOSATO",L1976)),"Glyphosate",IF(ISNUMBER(SEARCH("TRICLON",L1976)),"Triclopyr",IF(ISNUMBER(SEARCH("ABAMECTIN",L1976)),"Abamectin",IF(ISNUMBER(SEARCH("ANCOSAR",L1976)),"Sodium Hydrogen Methylarsonate",IF(ISNUMBER(SEARCH("PERITO",L1976)),"Acephate","FIX IT!")))))</f>
        <v>Glyphosate</v>
      </c>
      <c r="Q1976" t="s">
        <v>3218</v>
      </c>
      <c r="R1976" t="s">
        <v>3198</v>
      </c>
      <c r="S1976">
        <f t="shared" si="112"/>
        <v>2.9921517331589276</v>
      </c>
      <c r="T1976" t="s">
        <v>3222</v>
      </c>
      <c r="U1976" t="s">
        <v>3215</v>
      </c>
      <c r="V1976" t="s">
        <v>3225</v>
      </c>
    </row>
    <row r="1977" spans="1:22" ht="22" customHeight="1" x14ac:dyDescent="0.3">
      <c r="A1977" s="5">
        <v>42889</v>
      </c>
      <c r="B1977" s="16" t="str">
        <f t="shared" si="110"/>
        <v>June, 2017</v>
      </c>
      <c r="C1977" s="16" t="str">
        <f t="shared" si="111"/>
        <v>June, 2017´</v>
      </c>
      <c r="D1977" s="6" t="s">
        <v>31</v>
      </c>
      <c r="E1977" s="11" t="s">
        <v>3318</v>
      </c>
      <c r="F1977" s="6" t="s">
        <v>1873</v>
      </c>
      <c r="G1977" s="6" t="s">
        <v>230</v>
      </c>
      <c r="H1977" s="6" t="s">
        <v>133</v>
      </c>
      <c r="I1977" s="6" t="s">
        <v>45</v>
      </c>
      <c r="J1977" s="6" t="s">
        <v>34</v>
      </c>
      <c r="K1977" s="6" t="s">
        <v>232</v>
      </c>
      <c r="L1977" s="6" t="s">
        <v>2226</v>
      </c>
      <c r="M1977" s="7">
        <v>16040</v>
      </c>
      <c r="N1977" s="7">
        <v>16.04</v>
      </c>
      <c r="O1977" s="7">
        <v>23900</v>
      </c>
      <c r="P1977" t="s">
        <v>3273</v>
      </c>
      <c r="Q1977" t="s">
        <v>3274</v>
      </c>
      <c r="R1977" t="s">
        <v>3275</v>
      </c>
      <c r="S1977">
        <f t="shared" si="112"/>
        <v>1.4900249376558603</v>
      </c>
      <c r="T1977" t="s">
        <v>3206</v>
      </c>
      <c r="U1977" t="s">
        <v>3231</v>
      </c>
      <c r="V1977" t="s">
        <v>3242</v>
      </c>
    </row>
    <row r="1978" spans="1:22" ht="22" customHeight="1" x14ac:dyDescent="0.3">
      <c r="A1978" s="2">
        <v>42887</v>
      </c>
      <c r="B1978" s="16" t="str">
        <f t="shared" si="110"/>
        <v>June, 2017</v>
      </c>
      <c r="C1978" s="16" t="str">
        <f t="shared" si="111"/>
        <v>June, 2017´</v>
      </c>
      <c r="D1978" s="3" t="s">
        <v>31</v>
      </c>
      <c r="E1978" s="11" t="s">
        <v>3318</v>
      </c>
      <c r="F1978" s="3" t="s">
        <v>56</v>
      </c>
      <c r="G1978" s="3" t="s">
        <v>127</v>
      </c>
      <c r="H1978" s="3" t="s">
        <v>122</v>
      </c>
      <c r="I1978" s="3" t="s">
        <v>45</v>
      </c>
      <c r="J1978" s="3" t="s">
        <v>34</v>
      </c>
      <c r="K1978" s="3" t="s">
        <v>2227</v>
      </c>
      <c r="L1978" s="3" t="s">
        <v>2228</v>
      </c>
      <c r="M1978" s="4">
        <v>20120</v>
      </c>
      <c r="N1978" s="4">
        <v>20.12</v>
      </c>
      <c r="O1978" s="4">
        <v>60200</v>
      </c>
      <c r="P1978" t="s">
        <v>3209</v>
      </c>
      <c r="Q1978" t="s">
        <v>3215</v>
      </c>
      <c r="R1978" t="s">
        <v>3198</v>
      </c>
      <c r="S1978">
        <f t="shared" si="112"/>
        <v>2.9920477137176937</v>
      </c>
      <c r="T1978" t="s">
        <v>3206</v>
      </c>
      <c r="U1978" t="s">
        <v>3231</v>
      </c>
      <c r="V1978" t="s">
        <v>3242</v>
      </c>
    </row>
    <row r="1979" spans="1:22" ht="22" customHeight="1" x14ac:dyDescent="0.3">
      <c r="A1979" s="5">
        <v>42887</v>
      </c>
      <c r="B1979" s="16" t="str">
        <f t="shared" si="110"/>
        <v>June, 2017</v>
      </c>
      <c r="C1979" s="16" t="str">
        <f t="shared" si="111"/>
        <v>June, 2017´</v>
      </c>
      <c r="D1979" s="6" t="s">
        <v>31</v>
      </c>
      <c r="E1979" s="11" t="s">
        <v>3318</v>
      </c>
      <c r="F1979" s="6" t="s">
        <v>56</v>
      </c>
      <c r="G1979" s="6" t="s">
        <v>347</v>
      </c>
      <c r="H1979" s="6" t="s">
        <v>371</v>
      </c>
      <c r="I1979" s="6" t="s">
        <v>45</v>
      </c>
      <c r="J1979" s="6" t="s">
        <v>34</v>
      </c>
      <c r="K1979" s="6" t="s">
        <v>373</v>
      </c>
      <c r="L1979" s="6" t="s">
        <v>2229</v>
      </c>
      <c r="M1979" s="7">
        <v>55540</v>
      </c>
      <c r="N1979" s="7">
        <v>55.54</v>
      </c>
      <c r="O1979" s="7">
        <v>80500</v>
      </c>
      <c r="P1979" t="str">
        <f>IF(ISNUMBER(SEARCH("THIRAM",L1979)),"Thiram",IF(ISNUMBER(SEARCH("TEBUCONAZOLE",L1979)),"Tebuconazole",IF(ISNUMBER(SEARCH("DIMETHYLAMINE",L1979)),"Dimethylamine",IF(ISNUMBER(SEARCH("TRINCA",L1979)),"Cyhalothrin",IF(ISNUMBER(SEARCH("CYHALOT",L1979)),"Cyhalothrin",IF(ISNUMBER(SEARCH("PICLORAM",L1979)),"Picloran",IF(ISNUMBER(SEARCH("PROPARGITE",L1979)),"Propargite",IF(ISNUMBER(SEARCH("OMEGA",L1979)),"Fertilizer",IF(ISNUMBER(SEARCH("ARTYS",L1979)),"Dimethylamine",IF(ISNUMBER(SEARCH("ORTHOCIDE",L1979)),"Captan","FIX IT!"))))))))))</f>
        <v>Dimethylamine</v>
      </c>
      <c r="Q1979" t="s">
        <v>3254</v>
      </c>
      <c r="R1979" t="s">
        <v>3216</v>
      </c>
      <c r="S1979">
        <f t="shared" si="112"/>
        <v>1.4494058336334175</v>
      </c>
      <c r="T1979" t="s">
        <v>3206</v>
      </c>
      <c r="U1979" t="s">
        <v>3231</v>
      </c>
      <c r="V1979" t="s">
        <v>3242</v>
      </c>
    </row>
    <row r="1980" spans="1:22" ht="22" customHeight="1" x14ac:dyDescent="0.3">
      <c r="A1980" s="2">
        <v>42887</v>
      </c>
      <c r="B1980" s="16" t="str">
        <f t="shared" si="110"/>
        <v>June, 2017</v>
      </c>
      <c r="C1980" s="16" t="str">
        <f t="shared" si="111"/>
        <v>June, 2017´</v>
      </c>
      <c r="D1980" s="3" t="s">
        <v>31</v>
      </c>
      <c r="E1980" s="11" t="s">
        <v>3318</v>
      </c>
      <c r="F1980" s="3" t="s">
        <v>56</v>
      </c>
      <c r="G1980" s="3" t="s">
        <v>347</v>
      </c>
      <c r="H1980" s="3" t="s">
        <v>371</v>
      </c>
      <c r="I1980" s="3" t="s">
        <v>45</v>
      </c>
      <c r="J1980" s="3" t="s">
        <v>34</v>
      </c>
      <c r="K1980" s="3" t="s">
        <v>373</v>
      </c>
      <c r="L1980" s="3" t="s">
        <v>2229</v>
      </c>
      <c r="M1980" s="4">
        <v>54880</v>
      </c>
      <c r="N1980" s="4">
        <v>54.88</v>
      </c>
      <c r="O1980" s="4">
        <v>79600</v>
      </c>
      <c r="P1980" t="s">
        <v>3232</v>
      </c>
      <c r="Q1980" t="str">
        <f>VLOOKUP(P1980,T:V,2,FALSE)</f>
        <v>Artys</v>
      </c>
      <c r="R1980" t="str">
        <f>VLOOKUP(Q1980,U:W,2,FALSE)</f>
        <v>General Chemical</v>
      </c>
      <c r="S1980">
        <f t="shared" si="112"/>
        <v>1.4504373177842567</v>
      </c>
      <c r="T1980" t="s">
        <v>3203</v>
      </c>
      <c r="U1980" t="s">
        <v>3246</v>
      </c>
      <c r="V1980" t="s">
        <v>3198</v>
      </c>
    </row>
    <row r="1981" spans="1:22" ht="22" customHeight="1" x14ac:dyDescent="0.3">
      <c r="A1981" s="5">
        <v>42886</v>
      </c>
      <c r="B1981" s="16" t="str">
        <f t="shared" si="110"/>
        <v>May, 2017</v>
      </c>
      <c r="C1981" s="16" t="str">
        <f t="shared" si="111"/>
        <v>May, 2017´</v>
      </c>
      <c r="D1981" s="6" t="s">
        <v>31</v>
      </c>
      <c r="E1981" s="11" t="s">
        <v>3318</v>
      </c>
      <c r="F1981" s="6" t="s">
        <v>56</v>
      </c>
      <c r="G1981" s="6" t="s">
        <v>903</v>
      </c>
      <c r="H1981" s="6" t="s">
        <v>122</v>
      </c>
      <c r="I1981" s="6" t="s">
        <v>45</v>
      </c>
      <c r="J1981" s="6" t="s">
        <v>34</v>
      </c>
      <c r="K1981" s="6" t="s">
        <v>2212</v>
      </c>
      <c r="L1981" s="6" t="s">
        <v>2224</v>
      </c>
      <c r="M1981" s="7">
        <v>183480</v>
      </c>
      <c r="N1981" s="7">
        <v>183.48</v>
      </c>
      <c r="O1981" s="7">
        <v>550000</v>
      </c>
      <c r="P1981" t="str">
        <f>IF(ISNUMBER(SEARCH("GLIFOSATO",L1981)),"Glyphosate",IF(ISNUMBER(SEARCH("TRICLON",L1981)),"Triclopyr",IF(ISNUMBER(SEARCH("ABAMECTIN",L1981)),"Abamectin",IF(ISNUMBER(SEARCH("ANCOSAR",L1981)),"Sodium Hydrogen Methylarsonate",IF(ISNUMBER(SEARCH("PERITO",L1981)),"Acephate","FIX IT!")))))</f>
        <v>Glyphosate</v>
      </c>
      <c r="Q1981" t="s">
        <v>3218</v>
      </c>
      <c r="R1981" t="s">
        <v>3198</v>
      </c>
      <c r="S1981">
        <f t="shared" si="112"/>
        <v>2.9976019184652278</v>
      </c>
      <c r="T1981" t="s">
        <v>3200</v>
      </c>
      <c r="U1981" t="s">
        <v>3234</v>
      </c>
      <c r="V1981" t="s">
        <v>3225</v>
      </c>
    </row>
    <row r="1982" spans="1:22" ht="22" customHeight="1" x14ac:dyDescent="0.3">
      <c r="A1982" s="2">
        <v>42886</v>
      </c>
      <c r="B1982" s="16" t="str">
        <f t="shared" si="110"/>
        <v>May, 2017</v>
      </c>
      <c r="C1982" s="16" t="str">
        <f t="shared" si="111"/>
        <v>May, 2017´</v>
      </c>
      <c r="D1982" s="3" t="s">
        <v>31</v>
      </c>
      <c r="E1982" s="11" t="s">
        <v>3318</v>
      </c>
      <c r="F1982" s="3" t="s">
        <v>56</v>
      </c>
      <c r="G1982" s="3" t="s">
        <v>903</v>
      </c>
      <c r="H1982" s="3" t="s">
        <v>122</v>
      </c>
      <c r="I1982" s="3" t="s">
        <v>45</v>
      </c>
      <c r="J1982" s="3" t="s">
        <v>34</v>
      </c>
      <c r="K1982" s="3" t="s">
        <v>2212</v>
      </c>
      <c r="L1982" s="3" t="s">
        <v>2224</v>
      </c>
      <c r="M1982" s="4">
        <v>30580</v>
      </c>
      <c r="N1982" s="4">
        <v>30.58</v>
      </c>
      <c r="O1982" s="4">
        <v>91700</v>
      </c>
      <c r="P1982" t="str">
        <f>IF(ISNUMBER(SEARCH("GLIFOSATO",L1982)),"Glyphosate",IF(ISNUMBER(SEARCH("TRICLON",L1982)),"Triclopyr",IF(ISNUMBER(SEARCH("ABAMECTIN",L1982)),"Abamectin",IF(ISNUMBER(SEARCH("ANCOSAR",L1982)),"Sodium Hydrogen Methylarsonate",IF(ISNUMBER(SEARCH("PERITO",L1982)),"Acephate","FIX IT!")))))</f>
        <v>Glyphosate</v>
      </c>
      <c r="Q1982" t="s">
        <v>3218</v>
      </c>
      <c r="R1982" t="s">
        <v>3198</v>
      </c>
      <c r="S1982">
        <f t="shared" si="112"/>
        <v>2.9986919555264877</v>
      </c>
      <c r="T1982" t="s">
        <v>3203</v>
      </c>
      <c r="U1982" t="s">
        <v>3246</v>
      </c>
      <c r="V1982" t="s">
        <v>3198</v>
      </c>
    </row>
    <row r="1983" spans="1:22" ht="22" customHeight="1" x14ac:dyDescent="0.3">
      <c r="A1983" s="5">
        <v>42886</v>
      </c>
      <c r="B1983" s="16" t="str">
        <f t="shared" si="110"/>
        <v>May, 2017</v>
      </c>
      <c r="C1983" s="16" t="str">
        <f t="shared" si="111"/>
        <v>May, 2017´</v>
      </c>
      <c r="D1983" s="6" t="s">
        <v>31</v>
      </c>
      <c r="E1983" s="11" t="s">
        <v>3318</v>
      </c>
      <c r="F1983" s="6" t="s">
        <v>56</v>
      </c>
      <c r="G1983" s="6" t="s">
        <v>77</v>
      </c>
      <c r="H1983" s="6" t="s">
        <v>82</v>
      </c>
      <c r="I1983" s="6" t="s">
        <v>45</v>
      </c>
      <c r="J1983" s="6" t="s">
        <v>34</v>
      </c>
      <c r="K1983" s="6" t="s">
        <v>84</v>
      </c>
      <c r="L1983" s="6" t="s">
        <v>2230</v>
      </c>
      <c r="M1983" s="7">
        <v>86626</v>
      </c>
      <c r="N1983" s="7">
        <v>86.63</v>
      </c>
      <c r="O1983" s="7">
        <v>318000</v>
      </c>
      <c r="P1983" t="str">
        <f>IF(ISNUMBER(SEARCH("BROWSER",L1983)),"Picloran",IF(ISNUMBER(SEARCH("NAVIGATOR",L1983)),"Picloran",IF(ISNUMBER(SEARCH("BIOZYME",L1983)),"Mineral Fertilizer",IF(ISNUMBER(SEARCH("K-FOL",L1983)),"Calcium Citrate",IF(ISNUMBER(SEARCH("FOLTRON",L1983)),"NPK Fertilizer",IF(ISNUMBER(SEARCH("CYHALOTHRI",L1983)),"Cyhalothrin",IF(ISNUMBER(SEARCH("ACEFATO",L1983)),"Acephate",IF(ISNUMBER(SEARCH("ACEPHATE",L1983)),"Acephate",IF(ISNUMBER(SEARCH("MICROTHIOL",L1983)),"Sulfur",IF(ISNUMBER(SEARCH("PROPICONAZOLE",L1983)),"Propiconazole",IF(ISNUMBER(SEARCH("METHOMYL",L1983)),"Methomyl",IF(ISNUMBER(SEARCH("IMIDACLOPRID",L1983)),"Imidacloprid",IF(ISNUMBER(SEARCH("ZONIC",L1983)),"Amicarbazone",IF(ISNUMBER(SEARCH("CRESCENDO",L1983)),"Triclopyr-Butyric",IF(ISNUMBER(SEARCH("IMAZETHAPYR",L1983)),"Imazethapyr",IF(ISNUMBER(SEARCH("TRICLOPYR",L1983)),"Triclopyr",IF(ISNUMBER(SEARCH("ISOPROPYLAMINE",L1983)),"Isopropylamine",IF(ISNUMBER(SEARCH("ABAMECTIM",L1983)),"Abamectin",IF(ISNUMBER(SEARCH("SPERTO",L1983)),"Bifenthrin","FIX IT!")))))))))))))))))))</f>
        <v>Isopropylamine</v>
      </c>
      <c r="Q1983" t="s">
        <v>3269</v>
      </c>
      <c r="R1983" t="s">
        <v>3216</v>
      </c>
      <c r="S1983">
        <f t="shared" si="112"/>
        <v>3.6709532934684739</v>
      </c>
      <c r="T1983" t="s">
        <v>3206</v>
      </c>
      <c r="U1983" t="s">
        <v>3231</v>
      </c>
      <c r="V1983" t="s">
        <v>3242</v>
      </c>
    </row>
    <row r="1984" spans="1:22" ht="22" customHeight="1" x14ac:dyDescent="0.3">
      <c r="A1984" s="2">
        <v>42886</v>
      </c>
      <c r="B1984" s="16" t="str">
        <f t="shared" si="110"/>
        <v>May, 2017</v>
      </c>
      <c r="C1984" s="16" t="str">
        <f t="shared" si="111"/>
        <v>May, 2017´</v>
      </c>
      <c r="D1984" s="3" t="s">
        <v>31</v>
      </c>
      <c r="E1984" s="11" t="s">
        <v>3318</v>
      </c>
      <c r="F1984" s="3" t="s">
        <v>56</v>
      </c>
      <c r="G1984" s="3" t="s">
        <v>1774</v>
      </c>
      <c r="H1984" s="3" t="s">
        <v>82</v>
      </c>
      <c r="I1984" s="3" t="s">
        <v>45</v>
      </c>
      <c r="J1984" s="3" t="s">
        <v>34</v>
      </c>
      <c r="K1984" s="3" t="s">
        <v>84</v>
      </c>
      <c r="L1984" s="3" t="s">
        <v>2231</v>
      </c>
      <c r="M1984" s="4">
        <v>101186</v>
      </c>
      <c r="N1984" s="4">
        <v>101.19</v>
      </c>
      <c r="O1984" s="4">
        <v>372000</v>
      </c>
      <c r="P1984" t="str">
        <f>IF(ISNUMBER(SEARCH("BROWSER",L1984)),"Picloran",IF(ISNUMBER(SEARCH("NAVIGATOR",L1984)),"Picloran",IF(ISNUMBER(SEARCH("BIOZYME",L1984)),"Mineral Fertilizer",IF(ISNUMBER(SEARCH("K-FOL",L1984)),"Calcium Citrate",IF(ISNUMBER(SEARCH("FOLTRON",L1984)),"NPK Fertilizer",IF(ISNUMBER(SEARCH("CYHALOTHRI",L1984)),"Cyhalothrin",IF(ISNUMBER(SEARCH("ACEFATO",L1984)),"Acephate",IF(ISNUMBER(SEARCH("ACEPHATE",L1984)),"Acephate",IF(ISNUMBER(SEARCH("MICROTHIOL",L1984)),"Sulfur",IF(ISNUMBER(SEARCH("PROPICONAZOLE",L1984)),"Propiconazole",IF(ISNUMBER(SEARCH("METHOMYL",L1984)),"Methomyl",IF(ISNUMBER(SEARCH("IMIDACLOPRID",L1984)),"Imidacloprid",IF(ISNUMBER(SEARCH("ZONIC",L1984)),"Amicarbazone",IF(ISNUMBER(SEARCH("CRESCENDO",L1984)),"Triclopyr-Butyric",IF(ISNUMBER(SEARCH("IMAZETHAPYR",L1984)),"Imazethapyr",IF(ISNUMBER(SEARCH("TRICLOPYR",L1984)),"Triclopyr",IF(ISNUMBER(SEARCH("ISOPROPYLAMINE",L1984)),"Isopropylamine",IF(ISNUMBER(SEARCH("ABAMECTIM",L1984)),"Abamectin",IF(ISNUMBER(SEARCH("SPERTO",L1984)),"Bifenthrin","FIX IT!")))))))))))))))))))</f>
        <v>Isopropylamine</v>
      </c>
      <c r="Q1984" t="s">
        <v>3269</v>
      </c>
      <c r="R1984" t="s">
        <v>3216</v>
      </c>
      <c r="S1984">
        <f t="shared" si="112"/>
        <v>3.6763979206609609</v>
      </c>
      <c r="T1984" t="s">
        <v>3200</v>
      </c>
      <c r="U1984" t="s">
        <v>3234</v>
      </c>
      <c r="V1984" t="s">
        <v>3225</v>
      </c>
    </row>
    <row r="1985" spans="1:22" ht="22" customHeight="1" x14ac:dyDescent="0.3">
      <c r="A1985" s="5">
        <v>42886</v>
      </c>
      <c r="B1985" s="16" t="str">
        <f t="shared" si="110"/>
        <v>May, 2017</v>
      </c>
      <c r="C1985" s="16" t="str">
        <f t="shared" si="111"/>
        <v>May, 2017´</v>
      </c>
      <c r="D1985" s="6" t="s">
        <v>31</v>
      </c>
      <c r="E1985" s="11" t="s">
        <v>3318</v>
      </c>
      <c r="F1985" s="6" t="s">
        <v>56</v>
      </c>
      <c r="G1985" s="6" t="s">
        <v>1734</v>
      </c>
      <c r="H1985" s="6" t="s">
        <v>122</v>
      </c>
      <c r="I1985" s="6" t="s">
        <v>45</v>
      </c>
      <c r="J1985" s="6" t="s">
        <v>34</v>
      </c>
      <c r="K1985" s="6" t="s">
        <v>187</v>
      </c>
      <c r="L1985" s="6" t="s">
        <v>2232</v>
      </c>
      <c r="M1985" s="7">
        <v>7020</v>
      </c>
      <c r="N1985" s="7">
        <v>7.02</v>
      </c>
      <c r="O1985" s="7">
        <v>38200</v>
      </c>
      <c r="P1985" t="s">
        <v>3211</v>
      </c>
      <c r="Q1985" t="s">
        <v>3270</v>
      </c>
      <c r="R1985" t="s">
        <v>3198</v>
      </c>
      <c r="S1985">
        <f t="shared" si="112"/>
        <v>5.4415954415954415</v>
      </c>
      <c r="T1985" t="s">
        <v>3206</v>
      </c>
      <c r="U1985" t="s">
        <v>3231</v>
      </c>
      <c r="V1985" t="s">
        <v>3242</v>
      </c>
    </row>
    <row r="1986" spans="1:22" ht="22" customHeight="1" x14ac:dyDescent="0.3">
      <c r="A1986" s="2">
        <v>42886</v>
      </c>
      <c r="B1986" s="16" t="str">
        <f t="shared" si="110"/>
        <v>May, 2017</v>
      </c>
      <c r="C1986" s="16" t="str">
        <f t="shared" si="111"/>
        <v>May, 2017´</v>
      </c>
      <c r="D1986" s="3" t="s">
        <v>31</v>
      </c>
      <c r="E1986" s="11" t="s">
        <v>3318</v>
      </c>
      <c r="F1986" s="3" t="s">
        <v>56</v>
      </c>
      <c r="G1986" s="3" t="s">
        <v>77</v>
      </c>
      <c r="H1986" s="3" t="s">
        <v>82</v>
      </c>
      <c r="I1986" s="3" t="s">
        <v>45</v>
      </c>
      <c r="J1986" s="3" t="s">
        <v>34</v>
      </c>
      <c r="K1986" s="3" t="s">
        <v>84</v>
      </c>
      <c r="L1986" s="3" t="s">
        <v>2230</v>
      </c>
      <c r="M1986" s="4">
        <v>86763</v>
      </c>
      <c r="N1986" s="4">
        <v>86.76</v>
      </c>
      <c r="O1986" s="4">
        <v>319000</v>
      </c>
      <c r="P1986" t="str">
        <f>IF(ISNUMBER(SEARCH("BROWSER",L1986)),"Picloran",IF(ISNUMBER(SEARCH("NAVIGATOR",L1986)),"Picloran",IF(ISNUMBER(SEARCH("BIOZYME",L1986)),"Mineral Fertilizer",IF(ISNUMBER(SEARCH("K-FOL",L1986)),"Calcium Citrate",IF(ISNUMBER(SEARCH("FOLTRON",L1986)),"NPK Fertilizer",IF(ISNUMBER(SEARCH("CYHALOTHRI",L1986)),"Cyhalothrin",IF(ISNUMBER(SEARCH("ACEFATO",L1986)),"Acephate",IF(ISNUMBER(SEARCH("ACEPHATE",L1986)),"Acephate",IF(ISNUMBER(SEARCH("MICROTHIOL",L1986)),"Sulfur",IF(ISNUMBER(SEARCH("PROPICONAZOLE",L1986)),"Propiconazole",IF(ISNUMBER(SEARCH("METHOMYL",L1986)),"Methomyl",IF(ISNUMBER(SEARCH("IMIDACLOPRID",L1986)),"Imidacloprid",IF(ISNUMBER(SEARCH("ZONIC",L1986)),"Amicarbazone",IF(ISNUMBER(SEARCH("CRESCENDO",L1986)),"Triclopyr-Butyric",IF(ISNUMBER(SEARCH("IMAZETHAPYR",L1986)),"Imazethapyr",IF(ISNUMBER(SEARCH("TRICLOPYR",L1986)),"Triclopyr",IF(ISNUMBER(SEARCH("ISOPROPYLAMINE",L1986)),"Isopropylamine",IF(ISNUMBER(SEARCH("ABAMECTIM",L1986)),"Abamectin",IF(ISNUMBER(SEARCH("SPERTO",L1986)),"Bifenthrin","FIX IT!")))))))))))))))))))</f>
        <v>Isopropylamine</v>
      </c>
      <c r="Q1986" t="s">
        <v>3269</v>
      </c>
      <c r="R1986" t="s">
        <v>3216</v>
      </c>
      <c r="S1986">
        <f t="shared" si="112"/>
        <v>3.6766824568076255</v>
      </c>
      <c r="T1986" t="s">
        <v>3206</v>
      </c>
      <c r="U1986" t="s">
        <v>3231</v>
      </c>
      <c r="V1986" t="s">
        <v>3242</v>
      </c>
    </row>
    <row r="1987" spans="1:22" ht="22" customHeight="1" x14ac:dyDescent="0.3">
      <c r="A1987" s="5">
        <v>42884</v>
      </c>
      <c r="B1987" s="16" t="str">
        <f t="shared" ref="B1987:B2050" si="113">TEXT(A1987, "MMMM, YYYY")</f>
        <v>May, 2017</v>
      </c>
      <c r="C1987" s="16" t="str">
        <f t="shared" ref="C1987:C2050" si="114">B1987&amp;"´"</f>
        <v>May, 2017´</v>
      </c>
      <c r="D1987" s="6" t="s">
        <v>31</v>
      </c>
      <c r="E1987" s="11" t="s">
        <v>3318</v>
      </c>
      <c r="F1987" s="6" t="s">
        <v>56</v>
      </c>
      <c r="G1987" s="6" t="s">
        <v>131</v>
      </c>
      <c r="H1987" s="6" t="s">
        <v>133</v>
      </c>
      <c r="I1987" s="6" t="s">
        <v>45</v>
      </c>
      <c r="J1987" s="6" t="s">
        <v>34</v>
      </c>
      <c r="K1987" s="6" t="s">
        <v>971</v>
      </c>
      <c r="L1987" s="6" t="s">
        <v>2233</v>
      </c>
      <c r="M1987" s="7">
        <v>27504</v>
      </c>
      <c r="N1987" s="7">
        <v>27.5</v>
      </c>
      <c r="O1987" s="7">
        <v>616000</v>
      </c>
      <c r="P1987" t="str">
        <f>IF(ISNUMBER(SEARCH("BROWSER",L1987)),"Picloran",IF(ISNUMBER(SEARCH("NAVIGATOR",L1987)),"Picloran",IF(ISNUMBER(SEARCH("BIOZYME",L1987)),"Mineral Fertilizer",IF(ISNUMBER(SEARCH("K-FOL",L1987)),"Calcium Citrate",IF(ISNUMBER(SEARCH("FOLTRON",L1987)),"NPK Fertilizer",IF(ISNUMBER(SEARCH("CYHALOTHRI",L1987)),"Cyhalothrin",IF(ISNUMBER(SEARCH("ACEFATO",L1987)),"Acephate",IF(ISNUMBER(SEARCH("ACEPHATE",L1987)),"Acephate",IF(ISNUMBER(SEARCH("MICROTHIOL",L1987)),"Sulfur",IF(ISNUMBER(SEARCH("PROPICONAZOLE",L1987)),"Propiconazole",IF(ISNUMBER(SEARCH("METHOMYL",L1987)),"Methomyl",IF(ISNUMBER(SEARCH("IMIDACLOPRID",L1987)),"Imidacloprid",IF(ISNUMBER(SEARCH("ZONIC",L1987)),"Amicarbazone",IF(ISNUMBER(SEARCH("CRESCENDO",L1987)),"Triclopyr-Butyric",IF(ISNUMBER(SEARCH("IMAZETHAPYR",L1987)),"Imazethapyr",IF(ISNUMBER(SEARCH("TRICLOPYR",L1987)),"Triclopyr",IF(ISNUMBER(SEARCH("ISOPROPYLAMINE",L1987)),"Isopropylamine",IF(ISNUMBER(SEARCH("ABAMECTIM",L1987)),"Abamectin",IF(ISNUMBER(SEARCH("SPERTO",L1987)),"Bifenthrin","FIX IT!")))))))))))))))))))</f>
        <v>Cyhalothrin</v>
      </c>
      <c r="Q1987" t="s">
        <v>3248</v>
      </c>
      <c r="R1987" t="s">
        <v>3237</v>
      </c>
      <c r="S1987">
        <f t="shared" ref="S1987:S2050" si="115">O1987/M1987</f>
        <v>22.39674229203025</v>
      </c>
      <c r="T1987" t="s">
        <v>3206</v>
      </c>
      <c r="U1987" t="s">
        <v>3231</v>
      </c>
      <c r="V1987" t="s">
        <v>3242</v>
      </c>
    </row>
    <row r="1988" spans="1:22" ht="22" customHeight="1" x14ac:dyDescent="0.3">
      <c r="A1988" s="2">
        <v>42883</v>
      </c>
      <c r="B1988" s="16" t="str">
        <f t="shared" si="113"/>
        <v>May, 2017</v>
      </c>
      <c r="C1988" s="16" t="str">
        <f t="shared" si="114"/>
        <v>May, 2017´</v>
      </c>
      <c r="D1988" s="3" t="s">
        <v>31</v>
      </c>
      <c r="E1988" s="11" t="s">
        <v>3318</v>
      </c>
      <c r="F1988" s="3" t="s">
        <v>56</v>
      </c>
      <c r="G1988" s="3" t="s">
        <v>870</v>
      </c>
      <c r="H1988" s="3" t="s">
        <v>122</v>
      </c>
      <c r="I1988" s="3" t="s">
        <v>45</v>
      </c>
      <c r="J1988" s="3" t="s">
        <v>34</v>
      </c>
      <c r="K1988" s="3" t="s">
        <v>872</v>
      </c>
      <c r="L1988" s="3" t="s">
        <v>2064</v>
      </c>
      <c r="M1988" s="4">
        <v>20160</v>
      </c>
      <c r="N1988" s="4">
        <v>20.16</v>
      </c>
      <c r="O1988" s="4">
        <v>164000</v>
      </c>
      <c r="P1988" t="str">
        <f>IF(ISNUMBER(SEARCH("NICOSULFURONTECHNICAL",L1988)),"Nicosulfuron",IF(ISNUMBER(SEARCH("CITRASHINE",L1988)),"General Foods Aditives",IF(ISNUMBER(SEARCH("CHLORIMURON",L1988)),"Chlorimuron-ethyl",IF(ISNUMBER(SEARCH("LUFENURON",L1988)),"Lufenuron","FIX IT!"))))</f>
        <v>Lufenuron</v>
      </c>
      <c r="Q1988" t="s">
        <v>3215</v>
      </c>
      <c r="R1988" t="s">
        <v>3243</v>
      </c>
      <c r="S1988">
        <f t="shared" si="115"/>
        <v>8.1349206349206344</v>
      </c>
      <c r="T1988" t="s">
        <v>3203</v>
      </c>
      <c r="U1988" t="s">
        <v>3246</v>
      </c>
      <c r="V1988" t="s">
        <v>3198</v>
      </c>
    </row>
    <row r="1989" spans="1:22" ht="22" customHeight="1" x14ac:dyDescent="0.3">
      <c r="A1989" s="5">
        <v>42878</v>
      </c>
      <c r="B1989" s="16" t="str">
        <f t="shared" si="113"/>
        <v>May, 2017</v>
      </c>
      <c r="C1989" s="16" t="str">
        <f t="shared" si="114"/>
        <v>May, 2017´</v>
      </c>
      <c r="D1989" s="6" t="s">
        <v>31</v>
      </c>
      <c r="E1989" s="11" t="s">
        <v>3318</v>
      </c>
      <c r="F1989" s="6" t="s">
        <v>56</v>
      </c>
      <c r="G1989" s="6" t="s">
        <v>903</v>
      </c>
      <c r="H1989" s="6" t="s">
        <v>122</v>
      </c>
      <c r="I1989" s="6" t="s">
        <v>45</v>
      </c>
      <c r="J1989" s="6" t="s">
        <v>34</v>
      </c>
      <c r="K1989" s="6" t="s">
        <v>2212</v>
      </c>
      <c r="L1989" s="6" t="s">
        <v>2234</v>
      </c>
      <c r="M1989" s="7">
        <v>244640</v>
      </c>
      <c r="N1989" s="7">
        <v>244.64</v>
      </c>
      <c r="O1989" s="7">
        <v>734000</v>
      </c>
      <c r="P1989" t="str">
        <f>IF(ISNUMBER(SEARCH("GLIFOSATO",L1989)),"Glyphosate",IF(ISNUMBER(SEARCH("TRICLON",L1989)),"Triclopyr",IF(ISNUMBER(SEARCH("ABAMECTIN",L1989)),"Abamectin",IF(ISNUMBER(SEARCH("ANCOSAR",L1989)),"Sodium Hydrogen Methylarsonate",IF(ISNUMBER(SEARCH("PERITO",L1989)),"Acephate","FIX IT!")))))</f>
        <v>Glyphosate</v>
      </c>
      <c r="Q1989" t="s">
        <v>3218</v>
      </c>
      <c r="R1989" t="s">
        <v>3198</v>
      </c>
      <c r="S1989">
        <f t="shared" si="115"/>
        <v>3.0003270111183782</v>
      </c>
      <c r="T1989" t="s">
        <v>3292</v>
      </c>
      <c r="U1989" t="s">
        <v>3269</v>
      </c>
      <c r="V1989" t="s">
        <v>3216</v>
      </c>
    </row>
    <row r="1990" spans="1:22" ht="22" customHeight="1" x14ac:dyDescent="0.3">
      <c r="A1990" s="2">
        <v>42878</v>
      </c>
      <c r="B1990" s="16" t="str">
        <f t="shared" si="113"/>
        <v>May, 2017</v>
      </c>
      <c r="C1990" s="16" t="str">
        <f t="shared" si="114"/>
        <v>May, 2017´</v>
      </c>
      <c r="D1990" s="3" t="s">
        <v>31</v>
      </c>
      <c r="E1990" s="11" t="s">
        <v>3318</v>
      </c>
      <c r="F1990" s="3" t="s">
        <v>56</v>
      </c>
      <c r="G1990" s="3" t="s">
        <v>1382</v>
      </c>
      <c r="H1990" s="3" t="s">
        <v>122</v>
      </c>
      <c r="I1990" s="3" t="s">
        <v>45</v>
      </c>
      <c r="J1990" s="3" t="s">
        <v>34</v>
      </c>
      <c r="K1990" s="3" t="s">
        <v>971</v>
      </c>
      <c r="L1990" s="3" t="s">
        <v>2235</v>
      </c>
      <c r="M1990" s="4">
        <v>32832</v>
      </c>
      <c r="N1990" s="4">
        <v>32.83</v>
      </c>
      <c r="O1990" s="4">
        <v>735000</v>
      </c>
      <c r="P1990" t="str">
        <f>IF(ISNUMBER(SEARCH("NICROSULFURON",L1990)),"Nicosulfuron",IF(ISNUMBER(SEARCH("BUTYROLACTONE",L1990)),"Butyrolactone",IF(ISNUMBER(SEARCH("MEQUIPAT",L1990)),"Mequipat Chloride",IF(ISNUMBER(SEARCH("ENTRINA",L1990)),"Bifenthrin",IF(ISNUMBER(SEARCH("ACETAMI",L1990)),"Acetamiprid",IF(ISNUMBER(SEARCH("THIODICARB",L1990)),"Thiodicarb",IF(ISNUMBER(SEARCH("2 4 D",L1990)),"2,4-D Acid",IF(ISNUMBER(SEARCH("CIPERMETRINA",L1990)),"Cypermethrin",IF(ISNUMBER(SEARCH("SULFENTRAZONE",L1990)),"Sulfenthrazone",IF(ISNUMBER(SEARCH("AKITO",L1990)),"Cypermethrin",IF(ISNUMBER(SEARCH("EMINENT",L1990)),"Tetraconazole","FIX IT!")))))))))))</f>
        <v>Thiodicarb</v>
      </c>
      <c r="Q1990" t="s">
        <v>3287</v>
      </c>
      <c r="R1990" t="s">
        <v>3243</v>
      </c>
      <c r="S1990">
        <f t="shared" si="115"/>
        <v>22.386695906432749</v>
      </c>
      <c r="T1990" t="s">
        <v>3203</v>
      </c>
      <c r="U1990" t="s">
        <v>3246</v>
      </c>
      <c r="V1990" t="s">
        <v>3198</v>
      </c>
    </row>
    <row r="1991" spans="1:22" ht="22" customHeight="1" x14ac:dyDescent="0.3">
      <c r="A1991" s="5">
        <v>42877</v>
      </c>
      <c r="B1991" s="16" t="str">
        <f t="shared" si="113"/>
        <v>May, 2017</v>
      </c>
      <c r="C1991" s="16" t="str">
        <f t="shared" si="114"/>
        <v>May, 2017´</v>
      </c>
      <c r="D1991" s="6" t="s">
        <v>31</v>
      </c>
      <c r="E1991" s="11" t="s">
        <v>3318</v>
      </c>
      <c r="F1991" s="6" t="s">
        <v>56</v>
      </c>
      <c r="G1991" s="6" t="s">
        <v>656</v>
      </c>
      <c r="H1991" s="6" t="s">
        <v>133</v>
      </c>
      <c r="I1991" s="6" t="s">
        <v>45</v>
      </c>
      <c r="J1991" s="6" t="s">
        <v>34</v>
      </c>
      <c r="K1991" s="6" t="s">
        <v>163</v>
      </c>
      <c r="L1991" s="6" t="s">
        <v>2236</v>
      </c>
      <c r="M1991" s="7">
        <v>18160</v>
      </c>
      <c r="N1991" s="7">
        <v>18.16</v>
      </c>
      <c r="O1991" s="7">
        <v>1877000</v>
      </c>
      <c r="P1991" t="str">
        <f>IF(ISNUMBER(SEARCH("NICROSULFURON",L1991)),"Nicosulfuron",IF(ISNUMBER(SEARCH("BUTYROLACTONE",L1991)),"Butyrolactone",IF(ISNUMBER(SEARCH("MEQUIPAT",L1991)),"Mequipat Chloride",IF(ISNUMBER(SEARCH("ENTRINA",L1991)),"Bifenthrin",IF(ISNUMBER(SEARCH("ACETAMI",L1991)),"Acetamiprid",IF(ISNUMBER(SEARCH("THIODICARB",L1991)),"Thiodicarb",IF(ISNUMBER(SEARCH("2 4 D",L1991)),"2,4-D Acid",IF(ISNUMBER(SEARCH("CIPERMETRINA",L1991)),"Cypermethrin",IF(ISNUMBER(SEARCH("SULFENTRAZONE",L1991)),"Sulfenthrazone",IF(ISNUMBER(SEARCH("AKITO",L1991)),"Cypermethrin",IF(ISNUMBER(SEARCH("EMINENT",L1991)),"Tetraconazole","FIX IT!")))))))))))</f>
        <v>Butyrolactone</v>
      </c>
      <c r="Q1991" t="s">
        <v>3215</v>
      </c>
      <c r="R1991" t="s">
        <v>3216</v>
      </c>
      <c r="S1991">
        <f t="shared" si="115"/>
        <v>103.35903083700441</v>
      </c>
      <c r="T1991" t="s">
        <v>3206</v>
      </c>
      <c r="U1991" t="s">
        <v>3231</v>
      </c>
      <c r="V1991" t="s">
        <v>3242</v>
      </c>
    </row>
    <row r="1992" spans="1:22" ht="22" customHeight="1" x14ac:dyDescent="0.3">
      <c r="A1992" s="2">
        <v>42877</v>
      </c>
      <c r="B1992" s="16" t="str">
        <f t="shared" si="113"/>
        <v>May, 2017</v>
      </c>
      <c r="C1992" s="16" t="str">
        <f t="shared" si="114"/>
        <v>May, 2017´</v>
      </c>
      <c r="D1992" s="3" t="s">
        <v>31</v>
      </c>
      <c r="E1992" s="11" t="s">
        <v>3318</v>
      </c>
      <c r="F1992" s="3" t="s">
        <v>1873</v>
      </c>
      <c r="G1992" s="3" t="s">
        <v>131</v>
      </c>
      <c r="H1992" s="3" t="s">
        <v>133</v>
      </c>
      <c r="I1992" s="3" t="s">
        <v>45</v>
      </c>
      <c r="J1992" s="3" t="s">
        <v>34</v>
      </c>
      <c r="K1992" s="3" t="s">
        <v>971</v>
      </c>
      <c r="L1992" s="3" t="s">
        <v>2237</v>
      </c>
      <c r="M1992" s="4">
        <v>13752</v>
      </c>
      <c r="N1992" s="4">
        <v>13.75</v>
      </c>
      <c r="O1992" s="4">
        <v>308000</v>
      </c>
      <c r="P1992" t="str">
        <f>IF(ISNUMBER(SEARCH("BROWSER",L1992)),"Picloran",IF(ISNUMBER(SEARCH("NAVIGATOR",L1992)),"Picloran",IF(ISNUMBER(SEARCH("BIOZYME",L1992)),"Mineral Fertilizer",IF(ISNUMBER(SEARCH("K-FOL",L1992)),"Calcium Citrate",IF(ISNUMBER(SEARCH("FOLTRON",L1992)),"NPK Fertilizer",IF(ISNUMBER(SEARCH("CYHALOTHRI",L1992)),"Cyhalothrin",IF(ISNUMBER(SEARCH("ACEFATO",L1992)),"Acephate",IF(ISNUMBER(SEARCH("ACEPHATE",L1992)),"Acephate",IF(ISNUMBER(SEARCH("MICROTHIOL",L1992)),"Sulfur",IF(ISNUMBER(SEARCH("PROPICONAZOLE",L1992)),"Propiconazole",IF(ISNUMBER(SEARCH("METHOMYL",L1992)),"Methomyl",IF(ISNUMBER(SEARCH("IMIDACLOPRID",L1992)),"Imidacloprid",IF(ISNUMBER(SEARCH("ZONIC",L1992)),"Amicarbazone",IF(ISNUMBER(SEARCH("CRESCENDO",L1992)),"Triclopyr-Butyric",IF(ISNUMBER(SEARCH("IMAZETHAPYR",L1992)),"Imazethapyr",IF(ISNUMBER(SEARCH("TRICLOPYR",L1992)),"Triclopyr",IF(ISNUMBER(SEARCH("ISOPROPYLAMINE",L1992)),"Isopropylamine",IF(ISNUMBER(SEARCH("ABAMECTIM",L1992)),"Abamectin",IF(ISNUMBER(SEARCH("SPERTO",L1992)),"Bifenthrin","FIX IT!")))))))))))))))))))</f>
        <v>Cyhalothrin</v>
      </c>
      <c r="Q1992" t="s">
        <v>3248</v>
      </c>
      <c r="R1992" t="s">
        <v>3237</v>
      </c>
      <c r="S1992">
        <f t="shared" si="115"/>
        <v>22.39674229203025</v>
      </c>
      <c r="T1992" t="s">
        <v>3203</v>
      </c>
      <c r="U1992" t="s">
        <v>3246</v>
      </c>
      <c r="V1992" t="s">
        <v>3198</v>
      </c>
    </row>
    <row r="1993" spans="1:22" ht="22" customHeight="1" x14ac:dyDescent="0.3">
      <c r="A1993" s="5">
        <v>42877</v>
      </c>
      <c r="B1993" s="16" t="str">
        <f t="shared" si="113"/>
        <v>May, 2017</v>
      </c>
      <c r="C1993" s="16" t="str">
        <f t="shared" si="114"/>
        <v>May, 2017´</v>
      </c>
      <c r="D1993" s="6" t="s">
        <v>31</v>
      </c>
      <c r="E1993" s="11" t="s">
        <v>3318</v>
      </c>
      <c r="F1993" s="6" t="s">
        <v>1873</v>
      </c>
      <c r="G1993" s="6" t="s">
        <v>131</v>
      </c>
      <c r="H1993" s="6" t="s">
        <v>133</v>
      </c>
      <c r="I1993" s="6" t="s">
        <v>45</v>
      </c>
      <c r="J1993" s="6" t="s">
        <v>34</v>
      </c>
      <c r="K1993" s="6" t="s">
        <v>971</v>
      </c>
      <c r="L1993" s="6" t="s">
        <v>2238</v>
      </c>
      <c r="M1993" s="7">
        <v>28840</v>
      </c>
      <c r="N1993" s="7">
        <v>28.84</v>
      </c>
      <c r="O1993" s="7">
        <v>646000</v>
      </c>
      <c r="P1993" t="str">
        <f>IF(ISNUMBER(SEARCH("THIRAM",L1993)),"Thiram",IF(ISNUMBER(SEARCH("TEBUCONAZOLE",L1993)),"Tebuconazole",IF(ISNUMBER(SEARCH("DIMETHYLAMINE",L1993)),"Dimethylamine",IF(ISNUMBER(SEARCH("TRINCA",L1993)),"Cyhalothrin",IF(ISNUMBER(SEARCH("CYHALOT",L1993)),"Cyhalothrin",IF(ISNUMBER(SEARCH("PICLORAM",L1993)),"Picloran",IF(ISNUMBER(SEARCH("PROPARGITE",L1993)),"Propargite",IF(ISNUMBER(SEARCH("OMEGA",L1993)),"Fertilizer",IF(ISNUMBER(SEARCH("ARTYS",L1993)),"Dimethylamine",IF(ISNUMBER(SEARCH("ORTHOCIDE",L1993)),"Captan","FIX IT!"))))))))))</f>
        <v>Cyhalothrin</v>
      </c>
      <c r="Q1993" t="s">
        <v>3248</v>
      </c>
      <c r="R1993" t="s">
        <v>3237</v>
      </c>
      <c r="S1993">
        <f t="shared" si="115"/>
        <v>22.399445214979195</v>
      </c>
      <c r="T1993" t="s">
        <v>3206</v>
      </c>
      <c r="U1993" t="s">
        <v>3231</v>
      </c>
      <c r="V1993" t="s">
        <v>3242</v>
      </c>
    </row>
    <row r="1994" spans="1:22" ht="22" customHeight="1" x14ac:dyDescent="0.3">
      <c r="A1994" s="2">
        <v>42877</v>
      </c>
      <c r="B1994" s="16" t="str">
        <f t="shared" si="113"/>
        <v>May, 2017</v>
      </c>
      <c r="C1994" s="16" t="str">
        <f t="shared" si="114"/>
        <v>May, 2017´</v>
      </c>
      <c r="D1994" s="3" t="s">
        <v>31</v>
      </c>
      <c r="E1994" s="11" t="s">
        <v>3318</v>
      </c>
      <c r="F1994" s="3" t="s">
        <v>56</v>
      </c>
      <c r="G1994" s="3" t="s">
        <v>652</v>
      </c>
      <c r="H1994" s="3" t="s">
        <v>122</v>
      </c>
      <c r="I1994" s="3" t="s">
        <v>45</v>
      </c>
      <c r="J1994" s="3" t="s">
        <v>34</v>
      </c>
      <c r="K1994" s="3" t="s">
        <v>2239</v>
      </c>
      <c r="L1994" s="3" t="s">
        <v>2240</v>
      </c>
      <c r="M1994" s="4">
        <v>11232</v>
      </c>
      <c r="N1994" s="4">
        <v>11.23</v>
      </c>
      <c r="O1994" s="4">
        <v>61200</v>
      </c>
      <c r="P1994" t="str">
        <f>IF(ISNUMBER(SEARCH("DIZONE",L1994)),"Diuron",IF(ISNUMBER(SEARCH("GLUFOSINATE",L1994)),"Glufosinate",IF(ISNUMBER(SEARCH("LAVA",L1994)),"Tebuthiuron",IF(ISNUMBER(SEARCH("CARTAP",L1994)),"Cartap Hydrochloride",IF(ISNUMBER(SEARCH("ZARTAN",L1994)),"Metsulfuron",IF(ISNUMBER(SEARCH("METSULFURON",L1994)),"Metsulfuron",IF(ISNUMBER(SEARCH("CHLORFLUAZURON",L1994)),"Chlorfluazuron",IF(ISNUMBER(SEARCH("OMITE",L1994)),"Propargite",IF(ISNUMBER(SEARCH("ORIS",L1994)),"Amicarbazone",IF(ISNUMBER(SEARCH("AMICARBAZONE",L1994)),"Amicarbazone",IF(ISNUMBER(SEARCH("2,4-D",L1994)),"2,4-Dichlorophenoxyacetic Acid",IF(ISNUMBER(SEARCH("GLYPHOSATE",L1994)),"Glyphosate",IF(ISNUMBER(SEARCH("FOMESAFEN",L1994)),"Fomesafen","FIX IT!")))))))))))))</f>
        <v>Glyphosate</v>
      </c>
      <c r="Q1994" t="s">
        <v>3218</v>
      </c>
      <c r="R1994" t="s">
        <v>3198</v>
      </c>
      <c r="S1994">
        <f t="shared" si="115"/>
        <v>5.4487179487179489</v>
      </c>
      <c r="T1994" t="s">
        <v>3206</v>
      </c>
      <c r="U1994" t="s">
        <v>3231</v>
      </c>
      <c r="V1994" t="s">
        <v>3242</v>
      </c>
    </row>
    <row r="1995" spans="1:22" ht="22" customHeight="1" x14ac:dyDescent="0.3">
      <c r="A1995" s="5">
        <v>42877</v>
      </c>
      <c r="B1995" s="16" t="str">
        <f t="shared" si="113"/>
        <v>May, 2017</v>
      </c>
      <c r="C1995" s="16" t="str">
        <f t="shared" si="114"/>
        <v>May, 2017´</v>
      </c>
      <c r="D1995" s="6" t="s">
        <v>107</v>
      </c>
      <c r="E1995" s="11" t="s">
        <v>3318</v>
      </c>
      <c r="F1995" s="6" t="s">
        <v>56</v>
      </c>
      <c r="G1995" s="6" t="s">
        <v>108</v>
      </c>
      <c r="H1995" s="6" t="s">
        <v>133</v>
      </c>
      <c r="I1995" s="6" t="s">
        <v>45</v>
      </c>
      <c r="J1995" s="6" t="s">
        <v>34</v>
      </c>
      <c r="K1995" s="6" t="s">
        <v>187</v>
      </c>
      <c r="L1995" s="6" t="s">
        <v>2241</v>
      </c>
      <c r="M1995" s="7">
        <v>100900</v>
      </c>
      <c r="N1995" s="7">
        <v>100.9</v>
      </c>
      <c r="O1995" s="7">
        <v>841000</v>
      </c>
      <c r="P1995" t="str">
        <f>IF(ISNUMBER(SEARCH("BIORISK",L1995)),"Fertilizer",IF(ISNUMBER(SEARCH("DIFLUBENZURON",L1995)),"Diflubenzuron",IF(ISNUMBER(SEARCH("K-TIONIC",L1995)),"Fulvic Acids Fertilizers",IF(ISNUMBER(SEARCH("INICIATE",L1995)),"Fipronil",IF(ISNUMBER(SEARCH("FIPRONIL",L1995)),"Fipronil",IF(ISNUMBER(SEARCH("STAGE",L1995)),"Clomazone",IF(ISNUMBER(SEARCH("CLOMAZONE",L1995)),"Clomazone",IF(ISNUMBER(SEARCH("UNIMARK",L1995)),"Metribuzin",IF(ISNUMBER(SEARCH("RIBUZIN",L1995)),"Metribuzin",IF(ISNUMBER(SEARCH("UNITOP",L1995)),"Not Identified","FIX IT!"))))))))))</f>
        <v>Clomazone</v>
      </c>
      <c r="Q1995" t="s">
        <v>3246</v>
      </c>
      <c r="R1995" t="s">
        <v>3198</v>
      </c>
      <c r="S1995">
        <f t="shared" si="115"/>
        <v>8.3349851337958381</v>
      </c>
      <c r="T1995" t="s">
        <v>3297</v>
      </c>
      <c r="U1995" t="s">
        <v>3281</v>
      </c>
      <c r="V1995" t="s">
        <v>3198</v>
      </c>
    </row>
    <row r="1996" spans="1:22" ht="22" customHeight="1" x14ac:dyDescent="0.3">
      <c r="A1996" s="2">
        <v>42877</v>
      </c>
      <c r="B1996" s="16" t="str">
        <f t="shared" si="113"/>
        <v>May, 2017</v>
      </c>
      <c r="C1996" s="16" t="str">
        <f t="shared" si="114"/>
        <v>May, 2017´</v>
      </c>
      <c r="D1996" s="3" t="s">
        <v>31</v>
      </c>
      <c r="E1996" s="11" t="s">
        <v>3318</v>
      </c>
      <c r="F1996" s="3" t="s">
        <v>56</v>
      </c>
      <c r="G1996" s="3" t="s">
        <v>77</v>
      </c>
      <c r="H1996" s="3" t="s">
        <v>82</v>
      </c>
      <c r="I1996" s="3" t="s">
        <v>45</v>
      </c>
      <c r="J1996" s="3" t="s">
        <v>34</v>
      </c>
      <c r="K1996" s="3" t="s">
        <v>84</v>
      </c>
      <c r="L1996" s="3" t="s">
        <v>2179</v>
      </c>
      <c r="M1996" s="4">
        <v>86672</v>
      </c>
      <c r="N1996" s="4">
        <v>86.67</v>
      </c>
      <c r="O1996" s="4">
        <v>318000</v>
      </c>
      <c r="P1996" t="str">
        <f>IF(ISNUMBER(SEARCH("BROWSER",L1996)),"Picloran",IF(ISNUMBER(SEARCH("NAVIGATOR",L1996)),"Picloran",IF(ISNUMBER(SEARCH("BIOZYME",L1996)),"Mineral Fertilizer",IF(ISNUMBER(SEARCH("K-FOL",L1996)),"Calcium Citrate",IF(ISNUMBER(SEARCH("FOLTRON",L1996)),"NPK Fertilizer",IF(ISNUMBER(SEARCH("CYHALOTHRI",L1996)),"Cyhalothrin",IF(ISNUMBER(SEARCH("ACEFATO",L1996)),"Acephate",IF(ISNUMBER(SEARCH("ACEPHATE",L1996)),"Acephate",IF(ISNUMBER(SEARCH("MICROTHIOL",L1996)),"Sulfur",IF(ISNUMBER(SEARCH("PROPICONAZOLE",L1996)),"Propiconazole",IF(ISNUMBER(SEARCH("METHOMYL",L1996)),"Methomyl",IF(ISNUMBER(SEARCH("IMIDACLOPRID",L1996)),"Imidacloprid",IF(ISNUMBER(SEARCH("ZONIC",L1996)),"Amicarbazone",IF(ISNUMBER(SEARCH("CRESCENDO",L1996)),"Triclopyr-Butyric",IF(ISNUMBER(SEARCH("IMAZETHAPYR",L1996)),"Imazethapyr",IF(ISNUMBER(SEARCH("TRICLOPYR",L1996)),"Triclopyr",IF(ISNUMBER(SEARCH("ISOPROPYLAMINE",L1996)),"Isopropylamine",IF(ISNUMBER(SEARCH("ABAMECTIM",L1996)),"Abamectin",IF(ISNUMBER(SEARCH("SPERTO",L1996)),"Bifenthrin","FIX IT!")))))))))))))))))))</f>
        <v>Isopropylamine</v>
      </c>
      <c r="Q1996" t="s">
        <v>3269</v>
      </c>
      <c r="R1996" t="s">
        <v>3216</v>
      </c>
      <c r="S1996">
        <f t="shared" si="115"/>
        <v>3.6690049843086578</v>
      </c>
      <c r="T1996" t="s">
        <v>3297</v>
      </c>
      <c r="U1996" t="s">
        <v>3281</v>
      </c>
      <c r="V1996" t="s">
        <v>3198</v>
      </c>
    </row>
    <row r="1997" spans="1:22" ht="22" customHeight="1" x14ac:dyDescent="0.3">
      <c r="A1997" s="5">
        <v>42877</v>
      </c>
      <c r="B1997" s="16" t="str">
        <f t="shared" si="113"/>
        <v>May, 2017</v>
      </c>
      <c r="C1997" s="16" t="str">
        <f t="shared" si="114"/>
        <v>May, 2017´</v>
      </c>
      <c r="D1997" s="6" t="s">
        <v>31</v>
      </c>
      <c r="E1997" s="11" t="s">
        <v>3318</v>
      </c>
      <c r="F1997" s="6" t="s">
        <v>56</v>
      </c>
      <c r="G1997" s="6" t="s">
        <v>1734</v>
      </c>
      <c r="H1997" s="6" t="s">
        <v>122</v>
      </c>
      <c r="I1997" s="6" t="s">
        <v>45</v>
      </c>
      <c r="J1997" s="6" t="s">
        <v>34</v>
      </c>
      <c r="K1997" s="6" t="s">
        <v>187</v>
      </c>
      <c r="L1997" s="6" t="s">
        <v>2242</v>
      </c>
      <c r="M1997" s="7">
        <v>34650</v>
      </c>
      <c r="N1997" s="7">
        <v>34.65</v>
      </c>
      <c r="O1997" s="7">
        <v>189000</v>
      </c>
      <c r="P1997" t="s">
        <v>3245</v>
      </c>
      <c r="Q1997" t="str">
        <f>VLOOKUP(P1997,T:V,2,FALSE)</f>
        <v>Clorim</v>
      </c>
      <c r="R1997" t="str">
        <f>VLOOKUP(Q1997,U:W,2,FALSE)</f>
        <v>Herbicide</v>
      </c>
      <c r="S1997">
        <f t="shared" si="115"/>
        <v>5.4545454545454541</v>
      </c>
      <c r="T1997" t="s">
        <v>3304</v>
      </c>
      <c r="U1997" t="s">
        <v>3281</v>
      </c>
      <c r="V1997" t="s">
        <v>3198</v>
      </c>
    </row>
    <row r="1998" spans="1:22" ht="22" customHeight="1" x14ac:dyDescent="0.3">
      <c r="A1998" s="2">
        <v>42877</v>
      </c>
      <c r="B1998" s="16" t="str">
        <f t="shared" si="113"/>
        <v>May, 2017</v>
      </c>
      <c r="C1998" s="16" t="str">
        <f t="shared" si="114"/>
        <v>May, 2017´</v>
      </c>
      <c r="D1998" s="3" t="s">
        <v>31</v>
      </c>
      <c r="E1998" s="11" t="s">
        <v>3318</v>
      </c>
      <c r="F1998" s="3" t="s">
        <v>1873</v>
      </c>
      <c r="G1998" s="3" t="s">
        <v>131</v>
      </c>
      <c r="H1998" s="3" t="s">
        <v>133</v>
      </c>
      <c r="I1998" s="3" t="s">
        <v>45</v>
      </c>
      <c r="J1998" s="3" t="s">
        <v>34</v>
      </c>
      <c r="K1998" s="3" t="s">
        <v>971</v>
      </c>
      <c r="L1998" s="3" t="s">
        <v>2243</v>
      </c>
      <c r="M1998" s="4">
        <v>8100</v>
      </c>
      <c r="N1998" s="4">
        <v>8.1</v>
      </c>
      <c r="O1998" s="4">
        <v>181000</v>
      </c>
      <c r="P1998" t="str">
        <f>IF(ISNUMBER(SEARCH("BIORISK",L1998)),"Fertilizer",IF(ISNUMBER(SEARCH("DIFLUBENZURON",L1998)),"Diflubenzuron",IF(ISNUMBER(SEARCH("K-TIONIC",L1998)),"Fulvic Acids Fertilizers",IF(ISNUMBER(SEARCH("INICIATE",L1998)),"Fipronil",IF(ISNUMBER(SEARCH("FIPRONIL",L1998)),"Fipronil",IF(ISNUMBER(SEARCH("STAGE",L1998)),"Clomazone",IF(ISNUMBER(SEARCH("CLOMAZONE",L1998)),"Clomazone",IF(ISNUMBER(SEARCH("UNIMARK",L1998)),"Metribuzin",IF(ISNUMBER(SEARCH("RIBUZIN",L1998)),"Metribuzin",IF(ISNUMBER(SEARCH("UNITOP",L1998)),"Not Identified","FIX IT!"))))))))))</f>
        <v>Fipronil</v>
      </c>
      <c r="Q1998" t="s">
        <v>3261</v>
      </c>
      <c r="R1998" t="s">
        <v>3243</v>
      </c>
      <c r="S1998">
        <f t="shared" si="115"/>
        <v>22.345679012345681</v>
      </c>
      <c r="T1998" t="s">
        <v>3304</v>
      </c>
      <c r="U1998" t="s">
        <v>3281</v>
      </c>
      <c r="V1998" t="s">
        <v>3198</v>
      </c>
    </row>
    <row r="1999" spans="1:22" ht="22" customHeight="1" x14ac:dyDescent="0.3">
      <c r="A1999" s="5">
        <v>42877</v>
      </c>
      <c r="B1999" s="16" t="str">
        <f t="shared" si="113"/>
        <v>May, 2017</v>
      </c>
      <c r="C1999" s="16" t="str">
        <f t="shared" si="114"/>
        <v>May, 2017´</v>
      </c>
      <c r="D1999" s="6" t="s">
        <v>31</v>
      </c>
      <c r="E1999" s="11" t="s">
        <v>3318</v>
      </c>
      <c r="F1999" s="6" t="s">
        <v>56</v>
      </c>
      <c r="G1999" s="6" t="s">
        <v>1869</v>
      </c>
      <c r="H1999" s="6" t="s">
        <v>133</v>
      </c>
      <c r="I1999" s="6" t="s">
        <v>45</v>
      </c>
      <c r="J1999" s="6" t="s">
        <v>34</v>
      </c>
      <c r="K1999" s="6" t="s">
        <v>141</v>
      </c>
      <c r="L1999" s="6" t="s">
        <v>2244</v>
      </c>
      <c r="M1999" s="7">
        <v>257011.99</v>
      </c>
      <c r="N1999" s="7">
        <v>257.01</v>
      </c>
      <c r="O1999" s="7">
        <v>2911000</v>
      </c>
      <c r="P1999" t="s">
        <v>3208</v>
      </c>
      <c r="Q1999" t="s">
        <v>3215</v>
      </c>
      <c r="R1999" t="s">
        <v>3216</v>
      </c>
      <c r="S1999">
        <f t="shared" si="115"/>
        <v>11.326319834339246</v>
      </c>
      <c r="T1999" t="s">
        <v>3250</v>
      </c>
      <c r="U1999" t="s">
        <v>3248</v>
      </c>
      <c r="V1999" t="s">
        <v>3237</v>
      </c>
    </row>
    <row r="2000" spans="1:22" ht="22" customHeight="1" x14ac:dyDescent="0.3">
      <c r="A2000" s="2">
        <v>42877</v>
      </c>
      <c r="B2000" s="16" t="str">
        <f t="shared" si="113"/>
        <v>May, 2017</v>
      </c>
      <c r="C2000" s="16" t="str">
        <f t="shared" si="114"/>
        <v>May, 2017´</v>
      </c>
      <c r="D2000" s="3" t="s">
        <v>31</v>
      </c>
      <c r="E2000" s="11" t="s">
        <v>3318</v>
      </c>
      <c r="F2000" s="3" t="s">
        <v>56</v>
      </c>
      <c r="G2000" s="3" t="s">
        <v>1492</v>
      </c>
      <c r="H2000" s="3" t="s">
        <v>122</v>
      </c>
      <c r="I2000" s="3" t="s">
        <v>45</v>
      </c>
      <c r="J2000" s="3" t="s">
        <v>34</v>
      </c>
      <c r="K2000" s="3" t="s">
        <v>2189</v>
      </c>
      <c r="L2000" s="3" t="s">
        <v>2245</v>
      </c>
      <c r="M2000" s="4">
        <v>265584.02</v>
      </c>
      <c r="N2000" s="4">
        <v>265.58</v>
      </c>
      <c r="O2000" s="4">
        <v>796000</v>
      </c>
      <c r="P2000" t="str">
        <f>IF(ISNUMBER(SEARCH("TRICLON",L1998)),"Triclopyr",IF(ISNUMBER(SEARCH("ABAMECTIN",L1998)),"Abamectin",IF(ISNUMBER(SEARCH("PERITO",L1998)),"Acephate",IF(ISNUMBER(SEARCH("GLUFOSINAT",L1998)),"Gluphosinate",IF(ISNUMBER(SEARCH("FIPRONIL",L1998)),"Fipronil",IF(ISNUMBER(SEARCH("ZARTAN",L1998)),"Metsulfuron-methyl",IF(ISNUMBER(SEARCH("DIFLUBENZURON",L1998)),"Diflubenzuron",IF(ISNUMBER(SEARCH("INICIATE",L1998)),"Fipronil",IF(ISNUMBER(SEARCH("STAGE",L1998)),"Clomazone",IF(ISNUMBER(SEARCH("CLOMAZON",L1998)),"Clomazone",IF(ISNUMBER(SEARCH("UNIMARK",L1998)),"Metribuzim",IF(ISNUMBER(SEARCH("ANCOSAR",L1998)),"Sodium hydrogen Methylarsonate","FIX IT!"))))))))))))</f>
        <v>Fipronil</v>
      </c>
      <c r="Q2000" t="s">
        <v>3261</v>
      </c>
      <c r="R2000" t="s">
        <v>3243</v>
      </c>
      <c r="S2000">
        <f t="shared" si="115"/>
        <v>2.9971682784227753</v>
      </c>
      <c r="T2000" t="s">
        <v>3250</v>
      </c>
      <c r="U2000" t="s">
        <v>3248</v>
      </c>
      <c r="V2000" t="s">
        <v>3237</v>
      </c>
    </row>
    <row r="2001" spans="1:22" ht="22" customHeight="1" x14ac:dyDescent="0.3">
      <c r="A2001" s="5">
        <v>42877</v>
      </c>
      <c r="B2001" s="16" t="str">
        <f t="shared" si="113"/>
        <v>May, 2017</v>
      </c>
      <c r="C2001" s="16" t="str">
        <f t="shared" si="114"/>
        <v>May, 2017´</v>
      </c>
      <c r="D2001" s="6" t="s">
        <v>31</v>
      </c>
      <c r="E2001" s="11" t="s">
        <v>3318</v>
      </c>
      <c r="F2001" s="6" t="s">
        <v>56</v>
      </c>
      <c r="G2001" s="6" t="s">
        <v>1492</v>
      </c>
      <c r="H2001" s="6" t="s">
        <v>122</v>
      </c>
      <c r="I2001" s="6" t="s">
        <v>45</v>
      </c>
      <c r="J2001" s="6" t="s">
        <v>34</v>
      </c>
      <c r="K2001" s="6" t="s">
        <v>2189</v>
      </c>
      <c r="L2001" s="6" t="s">
        <v>2246</v>
      </c>
      <c r="M2001" s="7">
        <v>241440</v>
      </c>
      <c r="N2001" s="7">
        <v>241.44</v>
      </c>
      <c r="O2001" s="7">
        <v>724000</v>
      </c>
      <c r="P2001" t="str">
        <f>IF(ISNUMBER(SEARCH("DIZONE",L2001)),"Diuron",IF(ISNUMBER(SEARCH("GLUFOSINATE",L2001)),"Glufosinate",IF(ISNUMBER(SEARCH("LAVA",L2001)),"Tebuthiuron",IF(ISNUMBER(SEARCH("CARTAP",L2001)),"Cartap Hydrochloride",IF(ISNUMBER(SEARCH("ZARTAN",L2001)),"Metsulfuron",IF(ISNUMBER(SEARCH("METSULFURON",L2001)),"Metsulfuron",IF(ISNUMBER(SEARCH("CHLORFLUAZURON",L2001)),"Chlorfluazuron",IF(ISNUMBER(SEARCH("OMITE",L2001)),"Propargite",IF(ISNUMBER(SEARCH("ORIS",L2001)),"Amicarbazone",IF(ISNUMBER(SEARCH("AMICARBAZONE",L2001)),"Amicarbazone",IF(ISNUMBER(SEARCH("2,4-D",L2001)),"2,4-Dichlorophenoxyacetic Acid",IF(ISNUMBER(SEARCH("GLYPHOSATE",L2001)),"Glyphosate",IF(ISNUMBER(SEARCH("FOMESAFEN",L2001)),"Fomesafen","FIX IT!")))))))))))))</f>
        <v>Glyphosate</v>
      </c>
      <c r="Q2001" t="s">
        <v>3218</v>
      </c>
      <c r="R2001" t="s">
        <v>3198</v>
      </c>
      <c r="S2001">
        <f t="shared" si="115"/>
        <v>2.9986746189529492</v>
      </c>
      <c r="T2001" t="s">
        <v>3232</v>
      </c>
      <c r="U2001" t="s">
        <v>3254</v>
      </c>
      <c r="V2001" t="s">
        <v>3216</v>
      </c>
    </row>
    <row r="2002" spans="1:22" ht="22" customHeight="1" x14ac:dyDescent="0.3">
      <c r="A2002" s="2">
        <v>42876</v>
      </c>
      <c r="B2002" s="16" t="str">
        <f t="shared" si="113"/>
        <v>May, 2017</v>
      </c>
      <c r="C2002" s="16" t="str">
        <f t="shared" si="114"/>
        <v>May, 2017´</v>
      </c>
      <c r="D2002" s="3" t="s">
        <v>31</v>
      </c>
      <c r="E2002" s="11" t="s">
        <v>3318</v>
      </c>
      <c r="F2002" s="3" t="s">
        <v>56</v>
      </c>
      <c r="G2002" s="3" t="s">
        <v>1676</v>
      </c>
      <c r="H2002" s="3" t="s">
        <v>91</v>
      </c>
      <c r="I2002" s="3" t="s">
        <v>45</v>
      </c>
      <c r="J2002" s="3" t="s">
        <v>34</v>
      </c>
      <c r="K2002" s="3" t="s">
        <v>205</v>
      </c>
      <c r="L2002" s="3" t="s">
        <v>2247</v>
      </c>
      <c r="M2002" s="4">
        <v>104800</v>
      </c>
      <c r="N2002" s="4">
        <v>104.8</v>
      </c>
      <c r="O2002" s="4">
        <v>1483000</v>
      </c>
      <c r="P2002" t="str">
        <f>IF(ISNUMBER(SEARCH("2, 4 D",L2002)),"2,4-D Acid",IF(ISNUMBER(SEARCH("2,4 D",L2002)),"2,4-D Acid",IF(ISNUMBER(SEARCH("UNIZEB",L2002)),"Mancozeb",IF(ISNUMBER(SEARCH("PROPANIL",L2002)),"Propanyl","FIX IT!"))))</f>
        <v>Mancozeb</v>
      </c>
      <c r="Q2002" t="s">
        <v>3231</v>
      </c>
      <c r="R2002" t="s">
        <v>3242</v>
      </c>
      <c r="S2002">
        <f t="shared" si="115"/>
        <v>14.150763358778626</v>
      </c>
      <c r="T2002" t="s">
        <v>3202</v>
      </c>
      <c r="U2002" t="s">
        <v>3215</v>
      </c>
      <c r="V2002" t="s">
        <v>3216</v>
      </c>
    </row>
    <row r="2003" spans="1:22" ht="22" customHeight="1" x14ac:dyDescent="0.3">
      <c r="A2003" s="5">
        <v>42876</v>
      </c>
      <c r="B2003" s="16" t="str">
        <f t="shared" si="113"/>
        <v>May, 2017</v>
      </c>
      <c r="C2003" s="16" t="str">
        <f t="shared" si="114"/>
        <v>May, 2017´</v>
      </c>
      <c r="D2003" s="6" t="s">
        <v>31</v>
      </c>
      <c r="E2003" s="11" t="s">
        <v>3318</v>
      </c>
      <c r="F2003" s="6" t="s">
        <v>56</v>
      </c>
      <c r="G2003" s="6" t="s">
        <v>1676</v>
      </c>
      <c r="H2003" s="6" t="s">
        <v>91</v>
      </c>
      <c r="I2003" s="6" t="s">
        <v>45</v>
      </c>
      <c r="J2003" s="6" t="s">
        <v>34</v>
      </c>
      <c r="K2003" s="6" t="s">
        <v>205</v>
      </c>
      <c r="L2003" s="6" t="s">
        <v>2247</v>
      </c>
      <c r="M2003" s="7">
        <v>26200</v>
      </c>
      <c r="N2003" s="7">
        <v>26.2</v>
      </c>
      <c r="O2003" s="7">
        <v>371000</v>
      </c>
      <c r="P2003" t="str">
        <f>IF(ISNUMBER(SEARCH("2, 4 D",L2003)),"2,4-D Acid",IF(ISNUMBER(SEARCH("2,4 D",L2003)),"2,4-D Acid",IF(ISNUMBER(SEARCH("UNIZEB",L2003)),"Mancozeb",IF(ISNUMBER(SEARCH("PROPANIL",L2003)),"Propanyl","FIX IT!"))))</f>
        <v>Mancozeb</v>
      </c>
      <c r="Q2003" t="s">
        <v>3231</v>
      </c>
      <c r="R2003" t="s">
        <v>3242</v>
      </c>
      <c r="S2003">
        <f t="shared" si="115"/>
        <v>14.16030534351145</v>
      </c>
      <c r="T2003" t="s">
        <v>3206</v>
      </c>
      <c r="U2003" t="s">
        <v>3231</v>
      </c>
      <c r="V2003" t="s">
        <v>3242</v>
      </c>
    </row>
    <row r="2004" spans="1:22" ht="22" customHeight="1" x14ac:dyDescent="0.3">
      <c r="A2004" s="2">
        <v>42874</v>
      </c>
      <c r="B2004" s="16" t="str">
        <f t="shared" si="113"/>
        <v>May, 2017</v>
      </c>
      <c r="C2004" s="16" t="str">
        <f t="shared" si="114"/>
        <v>May, 2017´</v>
      </c>
      <c r="D2004" s="3" t="s">
        <v>31</v>
      </c>
      <c r="E2004" s="11" t="s">
        <v>3318</v>
      </c>
      <c r="F2004" s="3" t="s">
        <v>56</v>
      </c>
      <c r="G2004" s="3" t="s">
        <v>944</v>
      </c>
      <c r="H2004" s="3" t="s">
        <v>122</v>
      </c>
      <c r="I2004" s="3" t="s">
        <v>45</v>
      </c>
      <c r="J2004" s="3" t="s">
        <v>34</v>
      </c>
      <c r="K2004" s="3" t="s">
        <v>187</v>
      </c>
      <c r="L2004" s="3" t="s">
        <v>2248</v>
      </c>
      <c r="M2004" s="4">
        <v>14970</v>
      </c>
      <c r="N2004" s="4">
        <v>14.97</v>
      </c>
      <c r="O2004" s="4">
        <v>81500</v>
      </c>
      <c r="P2004" t="s">
        <v>3204</v>
      </c>
      <c r="Q2004" t="s">
        <v>3227</v>
      </c>
      <c r="R2004" t="s">
        <v>3198</v>
      </c>
      <c r="S2004">
        <f t="shared" si="115"/>
        <v>5.4442217768871073</v>
      </c>
      <c r="T2004" t="s">
        <v>3206</v>
      </c>
      <c r="U2004" t="s">
        <v>3231</v>
      </c>
      <c r="V2004" t="s">
        <v>3242</v>
      </c>
    </row>
    <row r="2005" spans="1:22" ht="22" customHeight="1" x14ac:dyDescent="0.3">
      <c r="A2005" s="5">
        <v>42874</v>
      </c>
      <c r="B2005" s="16" t="str">
        <f t="shared" si="113"/>
        <v>May, 2017</v>
      </c>
      <c r="C2005" s="16" t="str">
        <f t="shared" si="114"/>
        <v>May, 2017´</v>
      </c>
      <c r="D2005" s="6" t="s">
        <v>31</v>
      </c>
      <c r="E2005" s="11" t="s">
        <v>3318</v>
      </c>
      <c r="F2005" s="6" t="s">
        <v>56</v>
      </c>
      <c r="G2005" s="6" t="s">
        <v>2249</v>
      </c>
      <c r="H2005" s="6" t="s">
        <v>122</v>
      </c>
      <c r="I2005" s="6" t="s">
        <v>45</v>
      </c>
      <c r="J2005" s="6" t="s">
        <v>34</v>
      </c>
      <c r="K2005" s="6" t="s">
        <v>364</v>
      </c>
      <c r="L2005" s="6" t="s">
        <v>2251</v>
      </c>
      <c r="M2005" s="7">
        <v>31920</v>
      </c>
      <c r="N2005" s="7">
        <v>31.92</v>
      </c>
      <c r="O2005" s="7">
        <v>350000</v>
      </c>
      <c r="P2005" t="str">
        <f>IF(ISNUMBER(SEARCH("THIRAM",L2005)),"Thiram",IF(ISNUMBER(SEARCH("TEBUCONAZOLE",L2005)),"Tebuconazole",IF(ISNUMBER(SEARCH("DIMETHYLAMINE",L2005)),"Dimethylamine",IF(ISNUMBER(SEARCH("TRINCA",L2005)),"Cyhalothrin",IF(ISNUMBER(SEARCH("CYHALOT",L2005)),"Cyhalothrin",IF(ISNUMBER(SEARCH("PICLORAM",L2005)),"Picloran",IF(ISNUMBER(SEARCH("PROPARGITE",L2005)),"Propargite",IF(ISNUMBER(SEARCH("OMEGA",L2005)),"Fertilizer",IF(ISNUMBER(SEARCH("ARTYS",L2005)),"Dimethylamine",IF(ISNUMBER(SEARCH("ORTHOCIDE",L2005)),"Captan","FIX IT!"))))))))))</f>
        <v>Tebuconazole</v>
      </c>
      <c r="Q2005" t="s">
        <v>3284</v>
      </c>
      <c r="R2005" t="s">
        <v>3242</v>
      </c>
      <c r="S2005">
        <f t="shared" si="115"/>
        <v>10.964912280701755</v>
      </c>
      <c r="T2005" t="s">
        <v>3206</v>
      </c>
      <c r="U2005" t="s">
        <v>3231</v>
      </c>
      <c r="V2005" t="s">
        <v>3242</v>
      </c>
    </row>
    <row r="2006" spans="1:22" ht="22" customHeight="1" x14ac:dyDescent="0.3">
      <c r="A2006" s="2">
        <v>42871</v>
      </c>
      <c r="B2006" s="16" t="str">
        <f t="shared" si="113"/>
        <v>May, 2017</v>
      </c>
      <c r="C2006" s="16" t="str">
        <f t="shared" si="114"/>
        <v>May, 2017´</v>
      </c>
      <c r="D2006" s="3" t="s">
        <v>31</v>
      </c>
      <c r="E2006" s="11" t="s">
        <v>3318</v>
      </c>
      <c r="F2006" s="3" t="s">
        <v>1873</v>
      </c>
      <c r="G2006" s="3" t="s">
        <v>131</v>
      </c>
      <c r="H2006" s="3" t="s">
        <v>133</v>
      </c>
      <c r="I2006" s="3" t="s">
        <v>45</v>
      </c>
      <c r="J2006" s="3" t="s">
        <v>34</v>
      </c>
      <c r="K2006" s="3" t="s">
        <v>971</v>
      </c>
      <c r="L2006" s="3" t="s">
        <v>2044</v>
      </c>
      <c r="M2006" s="4">
        <v>8100</v>
      </c>
      <c r="N2006" s="4">
        <v>8.1</v>
      </c>
      <c r="O2006" s="4">
        <v>181000</v>
      </c>
      <c r="P2006" t="str">
        <f>IF(ISNUMBER(SEARCH("BIORISK",L2006)),"Fertilizer",IF(ISNUMBER(SEARCH("DIFLUBENZURON",L2006)),"Diflubenzuron",IF(ISNUMBER(SEARCH("K-TIONIC",L2006)),"Fulvic Acids Fertilizers",IF(ISNUMBER(SEARCH("INICIATE",L2006)),"Fipronil",IF(ISNUMBER(SEARCH("FIPRONIL",L2006)),"Fipronil",IF(ISNUMBER(SEARCH("STAGE",L2006)),"Clomazone",IF(ISNUMBER(SEARCH("CLOMAZONE",L2006)),"Clomazone",IF(ISNUMBER(SEARCH("UNIMARK",L2006)),"Metribuzin",IF(ISNUMBER(SEARCH("RIBUZIN",L2006)),"Metribuzin",IF(ISNUMBER(SEARCH("UNITOP",L2006)),"Not Identified","FIX IT!"))))))))))</f>
        <v>Fipronil</v>
      </c>
      <c r="Q2006" t="s">
        <v>3261</v>
      </c>
      <c r="R2006" t="s">
        <v>3243</v>
      </c>
      <c r="S2006">
        <f t="shared" si="115"/>
        <v>22.345679012345681</v>
      </c>
      <c r="T2006" t="s">
        <v>3206</v>
      </c>
      <c r="U2006" t="s">
        <v>3231</v>
      </c>
      <c r="V2006" t="s">
        <v>3242</v>
      </c>
    </row>
    <row r="2007" spans="1:22" ht="22" customHeight="1" x14ac:dyDescent="0.3">
      <c r="A2007" s="5">
        <v>42871</v>
      </c>
      <c r="B2007" s="16" t="str">
        <f t="shared" si="113"/>
        <v>May, 2017</v>
      </c>
      <c r="C2007" s="16" t="str">
        <f t="shared" si="114"/>
        <v>May, 2017´</v>
      </c>
      <c r="D2007" s="6" t="s">
        <v>31</v>
      </c>
      <c r="E2007" s="11" t="s">
        <v>3318</v>
      </c>
      <c r="F2007" s="6" t="s">
        <v>56</v>
      </c>
      <c r="G2007" s="6" t="s">
        <v>131</v>
      </c>
      <c r="H2007" s="6" t="s">
        <v>133</v>
      </c>
      <c r="I2007" s="6" t="s">
        <v>45</v>
      </c>
      <c r="J2007" s="6" t="s">
        <v>34</v>
      </c>
      <c r="K2007" s="6" t="s">
        <v>971</v>
      </c>
      <c r="L2007" s="6" t="s">
        <v>2252</v>
      </c>
      <c r="M2007" s="7">
        <v>28840</v>
      </c>
      <c r="N2007" s="7">
        <v>28.84</v>
      </c>
      <c r="O2007" s="7">
        <v>646000</v>
      </c>
      <c r="P2007" t="str">
        <f>IF(ISNUMBER(SEARCH("BROWSER",L2007)),"Picloran",IF(ISNUMBER(SEARCH("NAVIGATOR",L2007)),"Picloran",IF(ISNUMBER(SEARCH("BIOZYME",L2007)),"Mineral Fertilizer",IF(ISNUMBER(SEARCH("K-FOL",L2007)),"Calcium Citrate",IF(ISNUMBER(SEARCH("FOLTRON",L2007)),"NPK Fertilizer",IF(ISNUMBER(SEARCH("CYHALOTHRI",L2007)),"Cyhalothrin",IF(ISNUMBER(SEARCH("ACEFATO",L2007)),"Acephate",IF(ISNUMBER(SEARCH("ACEPHATE",L2007)),"Acephate",IF(ISNUMBER(SEARCH("MICROTHIOL",L2007)),"Sulfur",IF(ISNUMBER(SEARCH("PROPICONAZOLE",L2007)),"Propiconazole",IF(ISNUMBER(SEARCH("METHOMYL",L2007)),"Methomyl",IF(ISNUMBER(SEARCH("IMIDACLOPRID",L2007)),"Imidacloprid",IF(ISNUMBER(SEARCH("ZONIC",L2007)),"Amicarbazone",IF(ISNUMBER(SEARCH("CRESCENDO",L2007)),"Triclopyr-Butyric",IF(ISNUMBER(SEARCH("IMAZETHAPYR",L2007)),"Imazethapyr",IF(ISNUMBER(SEARCH("TRICLOPYR",L2007)),"Triclopyr",IF(ISNUMBER(SEARCH("ISOPROPYLAMINE",L2007)),"Isopropylamine",IF(ISNUMBER(SEARCH("ABAMECTIM",L2007)),"Abamectin",IF(ISNUMBER(SEARCH("SPERTO",L2007)),"Bifenthrin","FIX IT!")))))))))))))))))))</f>
        <v>Cyhalothrin</v>
      </c>
      <c r="Q2007" t="s">
        <v>3248</v>
      </c>
      <c r="R2007" t="s">
        <v>3237</v>
      </c>
      <c r="S2007">
        <f t="shared" si="115"/>
        <v>22.399445214979195</v>
      </c>
      <c r="T2007" t="s">
        <v>3206</v>
      </c>
      <c r="U2007" t="s">
        <v>3231</v>
      </c>
      <c r="V2007" t="s">
        <v>3242</v>
      </c>
    </row>
    <row r="2008" spans="1:22" ht="22" customHeight="1" x14ac:dyDescent="0.3">
      <c r="A2008" s="2">
        <v>42871</v>
      </c>
      <c r="B2008" s="16" t="str">
        <f t="shared" si="113"/>
        <v>May, 2017</v>
      </c>
      <c r="C2008" s="16" t="str">
        <f t="shared" si="114"/>
        <v>May, 2017´</v>
      </c>
      <c r="D2008" s="3" t="s">
        <v>107</v>
      </c>
      <c r="E2008" s="11" t="s">
        <v>3318</v>
      </c>
      <c r="F2008" s="3" t="s">
        <v>56</v>
      </c>
      <c r="G2008" s="3" t="s">
        <v>108</v>
      </c>
      <c r="H2008" s="3" t="s">
        <v>133</v>
      </c>
      <c r="I2008" s="3" t="s">
        <v>45</v>
      </c>
      <c r="J2008" s="3" t="s">
        <v>34</v>
      </c>
      <c r="K2008" s="3" t="s">
        <v>187</v>
      </c>
      <c r="L2008" s="3" t="s">
        <v>2253</v>
      </c>
      <c r="M2008" s="4">
        <v>40460</v>
      </c>
      <c r="N2008" s="4">
        <v>40.46</v>
      </c>
      <c r="O2008" s="4">
        <v>337000</v>
      </c>
      <c r="P2008" t="s">
        <v>3203</v>
      </c>
      <c r="Q2008" t="str">
        <f>VLOOKUP(P2008,T:V,2,FALSE)</f>
        <v>Stage</v>
      </c>
      <c r="R2008" t="str">
        <f>VLOOKUP(Q2008,U:W,2,FALSE)</f>
        <v>Herbicide</v>
      </c>
      <c r="S2008">
        <f t="shared" si="115"/>
        <v>8.3292140385565983</v>
      </c>
      <c r="T2008" t="s">
        <v>3206</v>
      </c>
      <c r="U2008" t="s">
        <v>3231</v>
      </c>
      <c r="V2008" t="s">
        <v>3242</v>
      </c>
    </row>
    <row r="2009" spans="1:22" ht="22" customHeight="1" x14ac:dyDescent="0.3">
      <c r="A2009" s="5">
        <v>42871</v>
      </c>
      <c r="B2009" s="16" t="str">
        <f t="shared" si="113"/>
        <v>May, 2017</v>
      </c>
      <c r="C2009" s="16" t="str">
        <f t="shared" si="114"/>
        <v>May, 2017´</v>
      </c>
      <c r="D2009" s="6" t="s">
        <v>31</v>
      </c>
      <c r="E2009" s="11" t="s">
        <v>3318</v>
      </c>
      <c r="F2009" s="6" t="s">
        <v>1873</v>
      </c>
      <c r="G2009" s="6" t="s">
        <v>131</v>
      </c>
      <c r="H2009" s="6" t="s">
        <v>133</v>
      </c>
      <c r="I2009" s="6" t="s">
        <v>45</v>
      </c>
      <c r="J2009" s="6" t="s">
        <v>34</v>
      </c>
      <c r="K2009" s="6" t="s">
        <v>971</v>
      </c>
      <c r="L2009" s="6" t="s">
        <v>2254</v>
      </c>
      <c r="M2009" s="7">
        <v>27504</v>
      </c>
      <c r="N2009" s="7">
        <v>27.5</v>
      </c>
      <c r="O2009" s="7">
        <v>616000</v>
      </c>
      <c r="P2009" t="str">
        <f>IF(ISNUMBER(SEARCH("THIRAM",L2009)),"Thiram",IF(ISNUMBER(SEARCH("TEBUCONAZOLE",L2009)),"Tebuconazole",IF(ISNUMBER(SEARCH("DIMETHYLAMINE",L2009)),"Dimethylamine",IF(ISNUMBER(SEARCH("TRINCA",L2009)),"Cyhalothrin",IF(ISNUMBER(SEARCH("CYHALOT",L2009)),"Cyhalothrin",IF(ISNUMBER(SEARCH("PICLORAM",L2009)),"Picloran",IF(ISNUMBER(SEARCH("PROPARGITE",L2009)),"Propargite",IF(ISNUMBER(SEARCH("OMEGA",L2009)),"Fertilizer",IF(ISNUMBER(SEARCH("ARTYS",L2009)),"Dimethylamine",IF(ISNUMBER(SEARCH("ORTHOCIDE",L2009)),"Captan","FIX IT!"))))))))))</f>
        <v>Cyhalothrin</v>
      </c>
      <c r="Q2009" t="s">
        <v>3248</v>
      </c>
      <c r="R2009" t="s">
        <v>3237</v>
      </c>
      <c r="S2009">
        <f t="shared" si="115"/>
        <v>22.39674229203025</v>
      </c>
      <c r="T2009" t="s">
        <v>3297</v>
      </c>
      <c r="U2009" t="s">
        <v>3281</v>
      </c>
      <c r="V2009" t="s">
        <v>3198</v>
      </c>
    </row>
    <row r="2010" spans="1:22" ht="22" customHeight="1" x14ac:dyDescent="0.3">
      <c r="A2010" s="2">
        <v>42871</v>
      </c>
      <c r="B2010" s="16" t="str">
        <f t="shared" si="113"/>
        <v>May, 2017</v>
      </c>
      <c r="C2010" s="16" t="str">
        <f t="shared" si="114"/>
        <v>May, 2017´</v>
      </c>
      <c r="D2010" s="3" t="s">
        <v>31</v>
      </c>
      <c r="E2010" s="11" t="s">
        <v>3318</v>
      </c>
      <c r="F2010" s="3" t="s">
        <v>1873</v>
      </c>
      <c r="G2010" s="3" t="s">
        <v>131</v>
      </c>
      <c r="H2010" s="3" t="s">
        <v>133</v>
      </c>
      <c r="I2010" s="3" t="s">
        <v>45</v>
      </c>
      <c r="J2010" s="3" t="s">
        <v>34</v>
      </c>
      <c r="K2010" s="3" t="s">
        <v>971</v>
      </c>
      <c r="L2010" s="3" t="s">
        <v>2044</v>
      </c>
      <c r="M2010" s="4">
        <v>8100</v>
      </c>
      <c r="N2010" s="4">
        <v>8.1</v>
      </c>
      <c r="O2010" s="4">
        <v>181000</v>
      </c>
      <c r="P2010" t="s">
        <v>3226</v>
      </c>
      <c r="Q2010" t="s">
        <v>3261</v>
      </c>
      <c r="R2010" t="s">
        <v>3243</v>
      </c>
      <c r="S2010">
        <f t="shared" si="115"/>
        <v>22.345679012345681</v>
      </c>
      <c r="T2010" t="s">
        <v>3292</v>
      </c>
      <c r="U2010" t="s">
        <v>3269</v>
      </c>
      <c r="V2010" t="s">
        <v>3216</v>
      </c>
    </row>
    <row r="2011" spans="1:22" ht="22" customHeight="1" x14ac:dyDescent="0.3">
      <c r="A2011" s="5">
        <v>42871</v>
      </c>
      <c r="B2011" s="16" t="str">
        <f t="shared" si="113"/>
        <v>May, 2017</v>
      </c>
      <c r="C2011" s="16" t="str">
        <f t="shared" si="114"/>
        <v>May, 2017´</v>
      </c>
      <c r="D2011" s="6" t="s">
        <v>31</v>
      </c>
      <c r="E2011" s="11" t="s">
        <v>3318</v>
      </c>
      <c r="F2011" s="6" t="s">
        <v>1873</v>
      </c>
      <c r="G2011" s="6" t="s">
        <v>131</v>
      </c>
      <c r="H2011" s="6" t="s">
        <v>133</v>
      </c>
      <c r="I2011" s="6" t="s">
        <v>45</v>
      </c>
      <c r="J2011" s="6" t="s">
        <v>34</v>
      </c>
      <c r="K2011" s="6" t="s">
        <v>971</v>
      </c>
      <c r="L2011" s="6" t="s">
        <v>2044</v>
      </c>
      <c r="M2011" s="7">
        <v>8100</v>
      </c>
      <c r="N2011" s="7">
        <v>8.1</v>
      </c>
      <c r="O2011" s="7">
        <v>181000</v>
      </c>
      <c r="P2011" t="str">
        <f>IF(ISNUMBER(SEARCH("BIORISK",L2011)),"Fertilizer",IF(ISNUMBER(SEARCH("DIFLUBENZURON",L2011)),"Diflubenzuron",IF(ISNUMBER(SEARCH("K-TIONIC",L2011)),"Fulvic Acids Fertilizers",IF(ISNUMBER(SEARCH("INICIATE",L2011)),"Fipronil",IF(ISNUMBER(SEARCH("FIPRONIL",L2011)),"Fipronil",IF(ISNUMBER(SEARCH("STAGE",L2011)),"Clomazone",IF(ISNUMBER(SEARCH("CLOMAZONE",L2011)),"Clomazone",IF(ISNUMBER(SEARCH("UNIMARK",L2011)),"Metribuzin",IF(ISNUMBER(SEARCH("RIBUZIN",L2011)),"Metribuzin",IF(ISNUMBER(SEARCH("UNITOP",L2011)),"Not Identified","FIX IT!"))))))))))</f>
        <v>Fipronil</v>
      </c>
      <c r="Q2011" t="s">
        <v>3261</v>
      </c>
      <c r="R2011" t="s">
        <v>3243</v>
      </c>
      <c r="S2011">
        <f t="shared" si="115"/>
        <v>22.345679012345681</v>
      </c>
      <c r="T2011" t="s">
        <v>3304</v>
      </c>
      <c r="U2011" t="s">
        <v>3281</v>
      </c>
      <c r="V2011" t="s">
        <v>3198</v>
      </c>
    </row>
    <row r="2012" spans="1:22" ht="22" customHeight="1" x14ac:dyDescent="0.3">
      <c r="A2012" s="2">
        <v>42870</v>
      </c>
      <c r="B2012" s="16" t="str">
        <f t="shared" si="113"/>
        <v>May, 2017</v>
      </c>
      <c r="C2012" s="16" t="str">
        <f t="shared" si="114"/>
        <v>May, 2017´</v>
      </c>
      <c r="D2012" s="3" t="s">
        <v>31</v>
      </c>
      <c r="E2012" s="11" t="s">
        <v>3318</v>
      </c>
      <c r="F2012" s="3" t="s">
        <v>56</v>
      </c>
      <c r="G2012" s="3" t="s">
        <v>1734</v>
      </c>
      <c r="H2012" s="3" t="s">
        <v>122</v>
      </c>
      <c r="I2012" s="3" t="s">
        <v>45</v>
      </c>
      <c r="J2012" s="3" t="s">
        <v>34</v>
      </c>
      <c r="K2012" s="3" t="s">
        <v>187</v>
      </c>
      <c r="L2012" s="3" t="s">
        <v>2242</v>
      </c>
      <c r="M2012" s="4">
        <v>34650</v>
      </c>
      <c r="N2012" s="4">
        <v>34.65</v>
      </c>
      <c r="O2012" s="4">
        <v>189000</v>
      </c>
      <c r="P2012" t="s">
        <v>3245</v>
      </c>
      <c r="Q2012" t="str">
        <f>VLOOKUP(P2012,T:V,2,FALSE)</f>
        <v>Clorim</v>
      </c>
      <c r="R2012" t="str">
        <f>VLOOKUP(Q2012,U:W,2,FALSE)</f>
        <v>Herbicide</v>
      </c>
      <c r="S2012">
        <f t="shared" si="115"/>
        <v>5.4545454545454541</v>
      </c>
      <c r="T2012" t="s">
        <v>3206</v>
      </c>
      <c r="U2012" t="s">
        <v>3231</v>
      </c>
      <c r="V2012" t="s">
        <v>3242</v>
      </c>
    </row>
    <row r="2013" spans="1:22" ht="22" customHeight="1" x14ac:dyDescent="0.3">
      <c r="A2013" s="5">
        <v>42870</v>
      </c>
      <c r="B2013" s="16" t="str">
        <f t="shared" si="113"/>
        <v>May, 2017</v>
      </c>
      <c r="C2013" s="16" t="str">
        <f t="shared" si="114"/>
        <v>May, 2017´</v>
      </c>
      <c r="D2013" s="6" t="s">
        <v>31</v>
      </c>
      <c r="E2013" s="11" t="s">
        <v>3318</v>
      </c>
      <c r="F2013" s="6" t="s">
        <v>56</v>
      </c>
      <c r="G2013" s="6" t="s">
        <v>77</v>
      </c>
      <c r="H2013" s="6" t="s">
        <v>82</v>
      </c>
      <c r="I2013" s="6" t="s">
        <v>45</v>
      </c>
      <c r="J2013" s="6" t="s">
        <v>34</v>
      </c>
      <c r="K2013" s="6" t="s">
        <v>84</v>
      </c>
      <c r="L2013" s="6" t="s">
        <v>2255</v>
      </c>
      <c r="M2013" s="7">
        <v>72212</v>
      </c>
      <c r="N2013" s="7">
        <v>72.209999999999994</v>
      </c>
      <c r="O2013" s="7">
        <v>265000</v>
      </c>
      <c r="P2013" t="str">
        <f>IF(ISNUMBER(SEARCH("BROWSER",L2013)),"Picloran",IF(ISNUMBER(SEARCH("NAVIGATOR",L2013)),"Picloran",IF(ISNUMBER(SEARCH("BIOZYME",L2013)),"Mineral Fertilizer",IF(ISNUMBER(SEARCH("K-FOL",L2013)),"Calcium Citrate",IF(ISNUMBER(SEARCH("FOLTRON",L2013)),"NPK Fertilizer",IF(ISNUMBER(SEARCH("CYHALOTHRI",L2013)),"Cyhalothrin",IF(ISNUMBER(SEARCH("ACEFATO",L2013)),"Acephate",IF(ISNUMBER(SEARCH("ACEPHATE",L2013)),"Acephate",IF(ISNUMBER(SEARCH("MICROTHIOL",L2013)),"Sulfur",IF(ISNUMBER(SEARCH("PROPICONAZOLE",L2013)),"Propiconazole",IF(ISNUMBER(SEARCH("METHOMYL",L2013)),"Methomyl",IF(ISNUMBER(SEARCH("IMIDACLOPRID",L2013)),"Imidacloprid",IF(ISNUMBER(SEARCH("ZONIC",L2013)),"Amicarbazone",IF(ISNUMBER(SEARCH("CRESCENDO",L2013)),"Triclopyr-Butyric",IF(ISNUMBER(SEARCH("IMAZETHAPYR",L2013)),"Imazethapyr",IF(ISNUMBER(SEARCH("TRICLOPYR",L2013)),"Triclopyr",IF(ISNUMBER(SEARCH("ISOPROPYLAMINE",L2013)),"Isopropylamine",IF(ISNUMBER(SEARCH("ABAMECTIM",L2013)),"Abamectin",IF(ISNUMBER(SEARCH("SPERTO",L2013)),"Bifenthrin","FIX IT!")))))))))))))))))))</f>
        <v>Isopropylamine</v>
      </c>
      <c r="Q2013" t="s">
        <v>3269</v>
      </c>
      <c r="R2013" t="s">
        <v>3216</v>
      </c>
      <c r="S2013">
        <f t="shared" si="115"/>
        <v>3.6697501800254804</v>
      </c>
      <c r="T2013" t="s">
        <v>3206</v>
      </c>
      <c r="U2013" t="s">
        <v>3231</v>
      </c>
      <c r="V2013" t="s">
        <v>3242</v>
      </c>
    </row>
    <row r="2014" spans="1:22" ht="22" customHeight="1" x14ac:dyDescent="0.3">
      <c r="A2014" s="2">
        <v>42870</v>
      </c>
      <c r="B2014" s="16" t="str">
        <f t="shared" si="113"/>
        <v>May, 2017</v>
      </c>
      <c r="C2014" s="16" t="str">
        <f t="shared" si="114"/>
        <v>May, 2017´</v>
      </c>
      <c r="D2014" s="3" t="s">
        <v>126</v>
      </c>
      <c r="E2014" s="11" t="s">
        <v>3318</v>
      </c>
      <c r="F2014" s="3" t="s">
        <v>56</v>
      </c>
      <c r="G2014" s="3" t="s">
        <v>160</v>
      </c>
      <c r="H2014" s="3" t="s">
        <v>122</v>
      </c>
      <c r="I2014" s="3" t="s">
        <v>45</v>
      </c>
      <c r="J2014" s="3" t="s">
        <v>34</v>
      </c>
      <c r="K2014" s="3" t="s">
        <v>163</v>
      </c>
      <c r="L2014" s="3" t="s">
        <v>2256</v>
      </c>
      <c r="M2014" s="4">
        <v>7540</v>
      </c>
      <c r="N2014" s="4">
        <v>7.54</v>
      </c>
      <c r="O2014" s="4">
        <v>55400</v>
      </c>
      <c r="P2014" t="str">
        <f>IF(ISNUMBER(SEARCH("GLIFOSATO",L2014)),"Glyphosate",IF(ISNUMBER(SEARCH("TRICLON",L2014)),"Triclopyr",IF(ISNUMBER(SEARCH("ABAMECTIN",L2014)),"Abamectin",IF(ISNUMBER(SEARCH("ANCOSAR",L2014)),"Sodium Hydrogen Methylarsonate",IF(ISNUMBER(SEARCH("PERITO",L2014)),"Acephate","FIX IT!")))))</f>
        <v>Abamectin</v>
      </c>
      <c r="Q2014" t="s">
        <v>3215</v>
      </c>
      <c r="R2014" t="s">
        <v>3243</v>
      </c>
      <c r="S2014">
        <f t="shared" si="115"/>
        <v>7.3474801061007957</v>
      </c>
      <c r="T2014" t="s">
        <v>3206</v>
      </c>
      <c r="U2014" t="s">
        <v>3231</v>
      </c>
      <c r="V2014" t="s">
        <v>3242</v>
      </c>
    </row>
    <row r="2015" spans="1:22" ht="22" customHeight="1" x14ac:dyDescent="0.3">
      <c r="A2015" s="5">
        <v>42869</v>
      </c>
      <c r="B2015" s="16" t="str">
        <f t="shared" si="113"/>
        <v>May, 2017</v>
      </c>
      <c r="C2015" s="16" t="str">
        <f t="shared" si="114"/>
        <v>May, 2017´</v>
      </c>
      <c r="D2015" s="6" t="s">
        <v>31</v>
      </c>
      <c r="E2015" s="11" t="s">
        <v>3318</v>
      </c>
      <c r="F2015" s="6" t="s">
        <v>56</v>
      </c>
      <c r="G2015" s="6" t="s">
        <v>189</v>
      </c>
      <c r="H2015" s="6" t="s">
        <v>122</v>
      </c>
      <c r="I2015" s="6" t="s">
        <v>45</v>
      </c>
      <c r="J2015" s="6" t="s">
        <v>34</v>
      </c>
      <c r="K2015" s="6" t="s">
        <v>143</v>
      </c>
      <c r="L2015" s="6" t="s">
        <v>2257</v>
      </c>
      <c r="M2015" s="7">
        <v>64800</v>
      </c>
      <c r="N2015" s="7">
        <v>64.8</v>
      </c>
      <c r="O2015" s="7">
        <v>319000</v>
      </c>
      <c r="P2015" t="str">
        <f>IF(ISNUMBER(SEARCH("BROWSER",L2015)),"Picloran",IF(ISNUMBER(SEARCH("NAVIGATOR",L2015)),"Picloran",IF(ISNUMBER(SEARCH("BIOZYME",L2015)),"Mineral Fertilizer",IF(ISNUMBER(SEARCH("K-FOL",L2015)),"Calcium Citrate",IF(ISNUMBER(SEARCH("FOLTRON",L2015)),"NPK Fertilizer",IF(ISNUMBER(SEARCH("CYHALOTHRI",L2015)),"Cyhalothrin",IF(ISNUMBER(SEARCH("ACEFATO",L2015)),"Acephate",IF(ISNUMBER(SEARCH("ACEPHATE",L2015)),"Acephate",IF(ISNUMBER(SEARCH("MICROTHIOL",L2015)),"Sulfur",IF(ISNUMBER(SEARCH("PROPICONAZOLE",L2015)),"Propiconazole",IF(ISNUMBER(SEARCH("METHOMYL",L2015)),"Methomyl",IF(ISNUMBER(SEARCH("IMIDACLOPRID",L2015)),"Imidacloprid",IF(ISNUMBER(SEARCH("ZONIC",L2015)),"Amicarbazone",IF(ISNUMBER(SEARCH("CRESCENDO",L2015)),"Triclopyr-Butyric",IF(ISNUMBER(SEARCH("IMAZETHAPYR",L2015)),"Imazethapyr",IF(ISNUMBER(SEARCH("TRICLOPYR",L2015)),"Triclopyr",IF(ISNUMBER(SEARCH("ISOPROPYLAMINE",L2015)),"Isopropylamine",IF(ISNUMBER(SEARCH("ABAMECTIM",L2015)),"Abamectin",IF(ISNUMBER(SEARCH("SPERTO",L2015)),"Bifenthrin","FIX IT!")))))))))))))))))))</f>
        <v>Methomyl</v>
      </c>
      <c r="Q2015" t="s">
        <v>3215</v>
      </c>
      <c r="R2015" t="s">
        <v>3243</v>
      </c>
      <c r="S2015">
        <f t="shared" si="115"/>
        <v>4.9228395061728394</v>
      </c>
      <c r="T2015" t="s">
        <v>3206</v>
      </c>
      <c r="U2015" t="s">
        <v>3231</v>
      </c>
      <c r="V2015" t="s">
        <v>3242</v>
      </c>
    </row>
    <row r="2016" spans="1:22" ht="22" customHeight="1" x14ac:dyDescent="0.3">
      <c r="A2016" s="2">
        <v>42868</v>
      </c>
      <c r="B2016" s="16" t="str">
        <f t="shared" si="113"/>
        <v>May, 2017</v>
      </c>
      <c r="C2016" s="16" t="str">
        <f t="shared" si="114"/>
        <v>May, 2017´</v>
      </c>
      <c r="D2016" s="3" t="s">
        <v>31</v>
      </c>
      <c r="E2016" s="11" t="s">
        <v>3318</v>
      </c>
      <c r="F2016" s="3" t="s">
        <v>56</v>
      </c>
      <c r="G2016" s="3" t="s">
        <v>588</v>
      </c>
      <c r="H2016" s="3" t="s">
        <v>102</v>
      </c>
      <c r="I2016" s="3" t="s">
        <v>45</v>
      </c>
      <c r="J2016" s="3" t="s">
        <v>34</v>
      </c>
      <c r="K2016" s="3" t="s">
        <v>2258</v>
      </c>
      <c r="L2016" s="3" t="s">
        <v>2259</v>
      </c>
      <c r="M2016" s="4">
        <v>46484</v>
      </c>
      <c r="N2016" s="4">
        <v>46.48</v>
      </c>
      <c r="O2016" s="4">
        <v>109000</v>
      </c>
      <c r="P2016" t="str">
        <f>IF(ISNUMBER(SEARCH("BROWSER",L2016)),"Picloran",IF(ISNUMBER(SEARCH("NAVIGATOR",L2016)),"Picloran",IF(ISNUMBER(SEARCH("BIOZYME",L2016)),"Mineral Fertilizer",IF(ISNUMBER(SEARCH("K-FOL",L2016)),"Calcium Citrate",IF(ISNUMBER(SEARCH("FOLTRON",L2016)),"NPK Fertilizer",IF(ISNUMBER(SEARCH("CYHALOTHRI",L2016)),"Cyhalothrin",IF(ISNUMBER(SEARCH("ACEFATO",L2016)),"Acephate",IF(ISNUMBER(SEARCH("ACEPHATE",L2016)),"Acephate",IF(ISNUMBER(SEARCH("MICROTHIOL",L2016)),"Sulfur",IF(ISNUMBER(SEARCH("PROPICONAZOLE",L2016)),"Propiconazole",IF(ISNUMBER(SEARCH("METHOMYL",L2016)),"Methomyl",IF(ISNUMBER(SEARCH("IMIDACLOPRID",L2016)),"Imidacloprid",IF(ISNUMBER(SEARCH("ZONIC",L2016)),"Amicarbazone",IF(ISNUMBER(SEARCH("CRESCENDO",L2016)),"Triclopyr-Butyric",IF(ISNUMBER(SEARCH("IMAZETHAPYR",L2016)),"Imazethapyr",IF(ISNUMBER(SEARCH("TRICLOPYR",L2016)),"Triclopyr",IF(ISNUMBER(SEARCH("ISOPROPYLAMINE",L2016)),"Isopropylamine",IF(ISNUMBER(SEARCH("ABAMECTIM",L2016)),"Abamectin",IF(ISNUMBER(SEARCH("SPERTO",L2016)),"Bifenthrin","FIX IT!")))))))))))))))))))</f>
        <v>Sulfur</v>
      </c>
      <c r="Q2016" t="s">
        <v>3279</v>
      </c>
      <c r="R2016" t="s">
        <v>3216</v>
      </c>
      <c r="S2016">
        <f t="shared" si="115"/>
        <v>2.3448928663626192</v>
      </c>
      <c r="T2016" t="s">
        <v>3206</v>
      </c>
      <c r="U2016" t="s">
        <v>3231</v>
      </c>
      <c r="V2016" t="s">
        <v>3242</v>
      </c>
    </row>
    <row r="2017" spans="1:22" ht="22" customHeight="1" x14ac:dyDescent="0.3">
      <c r="A2017" s="5">
        <v>42866</v>
      </c>
      <c r="B2017" s="16" t="str">
        <f t="shared" si="113"/>
        <v>May, 2017</v>
      </c>
      <c r="C2017" s="16" t="str">
        <f t="shared" si="114"/>
        <v>May, 2017´</v>
      </c>
      <c r="D2017" s="6" t="s">
        <v>31</v>
      </c>
      <c r="E2017" s="11" t="s">
        <v>3318</v>
      </c>
      <c r="F2017" s="6" t="s">
        <v>56</v>
      </c>
      <c r="G2017" s="6" t="s">
        <v>1492</v>
      </c>
      <c r="H2017" s="6" t="s">
        <v>122</v>
      </c>
      <c r="I2017" s="6" t="s">
        <v>45</v>
      </c>
      <c r="J2017" s="6" t="s">
        <v>34</v>
      </c>
      <c r="K2017" s="6" t="s">
        <v>2189</v>
      </c>
      <c r="L2017" s="6" t="s">
        <v>2260</v>
      </c>
      <c r="M2017" s="7">
        <v>265584.02</v>
      </c>
      <c r="N2017" s="7">
        <v>265.58</v>
      </c>
      <c r="O2017" s="7">
        <v>796000</v>
      </c>
      <c r="P2017" t="str">
        <f>IF(ISNUMBER(SEARCH("DIZONE",L2017)),"Diuron",IF(ISNUMBER(SEARCH("GLUFOSINATE",L2017)),"Glufosinate",IF(ISNUMBER(SEARCH("LAVA",L2017)),"Tebuthiuron",IF(ISNUMBER(SEARCH("CARTAP",L2017)),"Cartap Hydrochloride",IF(ISNUMBER(SEARCH("ZARTAN",L2017)),"Metsulfuron",IF(ISNUMBER(SEARCH("METSULFURON",L2017)),"Metsulfuron",IF(ISNUMBER(SEARCH("CHLORFLUAZURON",L2017)),"Chlorfluazuron",IF(ISNUMBER(SEARCH("OMITE",L2017)),"Propargite",IF(ISNUMBER(SEARCH("ORIS",L2017)),"Amicarbazone",IF(ISNUMBER(SEARCH("AMICARBAZONE",L2017)),"Amicarbazone",IF(ISNUMBER(SEARCH("2,4-D",L2017)),"2,4-Dichlorophenoxyacetic Acid",IF(ISNUMBER(SEARCH("GLYPHOSATE",L2017)),"Glyphosate",IF(ISNUMBER(SEARCH("FOMESAFEN",L2017)),"Fomesafen","FIX IT!")))))))))))))</f>
        <v>Glyphosate</v>
      </c>
      <c r="Q2017" t="s">
        <v>3218</v>
      </c>
      <c r="R2017" t="s">
        <v>3198</v>
      </c>
      <c r="S2017">
        <f t="shared" si="115"/>
        <v>2.9971682784227753</v>
      </c>
      <c r="T2017" t="s">
        <v>3218</v>
      </c>
      <c r="U2017" t="s">
        <v>3218</v>
      </c>
      <c r="V2017" t="s">
        <v>3198</v>
      </c>
    </row>
    <row r="2018" spans="1:22" ht="22" customHeight="1" x14ac:dyDescent="0.3">
      <c r="A2018" s="2">
        <v>42866</v>
      </c>
      <c r="B2018" s="16" t="str">
        <f t="shared" si="113"/>
        <v>May, 2017</v>
      </c>
      <c r="C2018" s="16" t="str">
        <f t="shared" si="114"/>
        <v>May, 2017´</v>
      </c>
      <c r="D2018" s="3" t="s">
        <v>31</v>
      </c>
      <c r="E2018" s="11" t="s">
        <v>3318</v>
      </c>
      <c r="F2018" s="3" t="s">
        <v>56</v>
      </c>
      <c r="G2018" s="3" t="s">
        <v>1492</v>
      </c>
      <c r="H2018" s="3" t="s">
        <v>122</v>
      </c>
      <c r="I2018" s="3" t="s">
        <v>45</v>
      </c>
      <c r="J2018" s="3" t="s">
        <v>34</v>
      </c>
      <c r="K2018" s="3" t="s">
        <v>2212</v>
      </c>
      <c r="L2018" s="3" t="s">
        <v>1445</v>
      </c>
      <c r="M2018" s="4">
        <v>168840</v>
      </c>
      <c r="N2018" s="4">
        <v>168.84</v>
      </c>
      <c r="O2018" s="4">
        <v>506000</v>
      </c>
      <c r="P2018" t="str">
        <f>IF(ISNUMBER(SEARCH("DIZONE",L2018)),"Diuron",IF(ISNUMBER(SEARCH("GLUFOSINATE",L2018)),"Glufosinate",IF(ISNUMBER(SEARCH("LAVA",L2018)),"Tebuthiuron",IF(ISNUMBER(SEARCH("CARTAP",L2018)),"Cartap Hydrochloride",IF(ISNUMBER(SEARCH("ZARTAN",L2018)),"Metsulfuron",IF(ISNUMBER(SEARCH("METSULFURON",L2018)),"Metsulfuron",IF(ISNUMBER(SEARCH("CHLORFLUAZURON",L2018)),"Chlorfluazuron",IF(ISNUMBER(SEARCH("OMITE",L2018)),"Propargite",IF(ISNUMBER(SEARCH("ORIS",L2018)),"Amicarbazone",IF(ISNUMBER(SEARCH("AMICARBAZONE",L2018)),"Amicarbazone",IF(ISNUMBER(SEARCH("2,4-D",L2018)),"2,4-Dichlorophenoxyacetic Acid",IF(ISNUMBER(SEARCH("GLYPHOSATE",L2018)),"Glyphosate",IF(ISNUMBER(SEARCH("FOMESAFEN",L2018)),"Fomesafen","FIX IT!")))))))))))))</f>
        <v>Glyphosate</v>
      </c>
      <c r="Q2018" t="s">
        <v>3218</v>
      </c>
      <c r="R2018" t="s">
        <v>3198</v>
      </c>
      <c r="S2018">
        <f t="shared" si="115"/>
        <v>2.9969201610992657</v>
      </c>
      <c r="T2018" t="s">
        <v>3211</v>
      </c>
      <c r="U2018" t="s">
        <v>3270</v>
      </c>
      <c r="V2018" t="s">
        <v>3198</v>
      </c>
    </row>
    <row r="2019" spans="1:22" ht="22" customHeight="1" x14ac:dyDescent="0.3">
      <c r="A2019" s="5">
        <v>42866</v>
      </c>
      <c r="B2019" s="16" t="str">
        <f t="shared" si="113"/>
        <v>May, 2017</v>
      </c>
      <c r="C2019" s="16" t="str">
        <f t="shared" si="114"/>
        <v>May, 2017´</v>
      </c>
      <c r="D2019" s="6" t="s">
        <v>31</v>
      </c>
      <c r="E2019" s="11" t="s">
        <v>3318</v>
      </c>
      <c r="F2019" s="6" t="s">
        <v>1873</v>
      </c>
      <c r="G2019" s="6" t="s">
        <v>1617</v>
      </c>
      <c r="H2019" s="6" t="s">
        <v>122</v>
      </c>
      <c r="I2019" s="6" t="s">
        <v>45</v>
      </c>
      <c r="J2019" s="6" t="s">
        <v>34</v>
      </c>
      <c r="K2019" s="6" t="s">
        <v>2189</v>
      </c>
      <c r="L2019" s="6" t="s">
        <v>2261</v>
      </c>
      <c r="M2019" s="7">
        <v>241440</v>
      </c>
      <c r="N2019" s="7">
        <v>241.44</v>
      </c>
      <c r="O2019" s="7">
        <v>724000</v>
      </c>
      <c r="P2019" t="str">
        <f>IF(ISNUMBER(SEARCH("DIZONE",L2019)),"Diuron",IF(ISNUMBER(SEARCH("GLUFOSINATE",L2019)),"Glufosinate",IF(ISNUMBER(SEARCH("LAVA",L2019)),"Tebuthiuron",IF(ISNUMBER(SEARCH("CARTAP",L2019)),"Cartap Hydrochloride",IF(ISNUMBER(SEARCH("ZARTAN",L2019)),"Metsulfuron",IF(ISNUMBER(SEARCH("METSULFURON",L2019)),"Metsulfuron",IF(ISNUMBER(SEARCH("CHLORFLUAZURON",L2019)),"Chlorfluazuron",IF(ISNUMBER(SEARCH("OMITE",L2019)),"Propargite",IF(ISNUMBER(SEARCH("ORIS",L2019)),"Amicarbazone",IF(ISNUMBER(SEARCH("AMICARBAZONE",L2019)),"Amicarbazone",IF(ISNUMBER(SEARCH("2,4-D",L2019)),"2,4-Dichlorophenoxyacetic Acid",IF(ISNUMBER(SEARCH("GLYPHOSATE",L2019)),"Glyphosate",IF(ISNUMBER(SEARCH("FOMESAFEN",L2019)),"Fomesafen","FIX IT!")))))))))))))</f>
        <v>Glyphosate</v>
      </c>
      <c r="Q2019" t="s">
        <v>3218</v>
      </c>
      <c r="R2019" t="s">
        <v>3198</v>
      </c>
      <c r="S2019">
        <f t="shared" si="115"/>
        <v>2.9986746189529492</v>
      </c>
      <c r="T2019" t="s">
        <v>3273</v>
      </c>
      <c r="U2019" t="s">
        <v>3274</v>
      </c>
      <c r="V2019" t="s">
        <v>3275</v>
      </c>
    </row>
    <row r="2020" spans="1:22" ht="22" customHeight="1" x14ac:dyDescent="0.3">
      <c r="A2020" s="2">
        <v>42866</v>
      </c>
      <c r="B2020" s="16" t="str">
        <f t="shared" si="113"/>
        <v>May, 2017</v>
      </c>
      <c r="C2020" s="16" t="str">
        <f t="shared" si="114"/>
        <v>May, 2017´</v>
      </c>
      <c r="D2020" s="3" t="s">
        <v>31</v>
      </c>
      <c r="E2020" s="11" t="s">
        <v>3318</v>
      </c>
      <c r="F2020" s="3" t="s">
        <v>56</v>
      </c>
      <c r="G2020" s="3" t="s">
        <v>1492</v>
      </c>
      <c r="H2020" s="3" t="s">
        <v>122</v>
      </c>
      <c r="I2020" s="3" t="s">
        <v>45</v>
      </c>
      <c r="J2020" s="3" t="s">
        <v>34</v>
      </c>
      <c r="K2020" s="3" t="s">
        <v>2189</v>
      </c>
      <c r="L2020" s="3" t="s">
        <v>2262</v>
      </c>
      <c r="M2020" s="4">
        <v>241440</v>
      </c>
      <c r="N2020" s="4">
        <v>241.44</v>
      </c>
      <c r="O2020" s="4">
        <v>724000</v>
      </c>
      <c r="P2020" t="str">
        <f>IF(ISNUMBER(SEARCH("DIZONE",L2020)),"Diuron",IF(ISNUMBER(SEARCH("GLUFOSINATE",L2020)),"Glufosinate",IF(ISNUMBER(SEARCH("LAVA",L2020)),"Tebuthiuron",IF(ISNUMBER(SEARCH("CARTAP",L2020)),"Cartap Hydrochloride",IF(ISNUMBER(SEARCH("ZARTAN",L2020)),"Metsulfuron",IF(ISNUMBER(SEARCH("METSULFURON",L2020)),"Metsulfuron",IF(ISNUMBER(SEARCH("CHLORFLUAZURON",L2020)),"Chlorfluazuron",IF(ISNUMBER(SEARCH("OMITE",L2020)),"Propargite",IF(ISNUMBER(SEARCH("ORIS",L2020)),"Amicarbazone",IF(ISNUMBER(SEARCH("AMICARBAZONE",L2020)),"Amicarbazone",IF(ISNUMBER(SEARCH("2,4-D",L2020)),"2,4-Dichlorophenoxyacetic Acid",IF(ISNUMBER(SEARCH("GLYPHOSATE",L2020)),"Glyphosate",IF(ISNUMBER(SEARCH("FOMESAFEN",L2020)),"Fomesafen","FIX IT!")))))))))))))</f>
        <v>Glyphosate</v>
      </c>
      <c r="Q2020" t="s">
        <v>3218</v>
      </c>
      <c r="R2020" t="s">
        <v>3198</v>
      </c>
      <c r="S2020">
        <f t="shared" si="115"/>
        <v>2.9986746189529492</v>
      </c>
      <c r="T2020" t="s">
        <v>3211</v>
      </c>
      <c r="U2020" t="s">
        <v>3270</v>
      </c>
      <c r="V2020" t="s">
        <v>3198</v>
      </c>
    </row>
    <row r="2021" spans="1:22" ht="22" customHeight="1" x14ac:dyDescent="0.3">
      <c r="A2021" s="5">
        <v>42866</v>
      </c>
      <c r="B2021" s="16" t="str">
        <f t="shared" si="113"/>
        <v>May, 2017</v>
      </c>
      <c r="C2021" s="16" t="str">
        <f t="shared" si="114"/>
        <v>May, 2017´</v>
      </c>
      <c r="D2021" s="6" t="s">
        <v>31</v>
      </c>
      <c r="E2021" s="11" t="s">
        <v>3318</v>
      </c>
      <c r="F2021" s="6" t="s">
        <v>56</v>
      </c>
      <c r="G2021" s="6" t="s">
        <v>1492</v>
      </c>
      <c r="H2021" s="6" t="s">
        <v>122</v>
      </c>
      <c r="I2021" s="6" t="s">
        <v>45</v>
      </c>
      <c r="J2021" s="6" t="s">
        <v>34</v>
      </c>
      <c r="K2021" s="6" t="s">
        <v>129</v>
      </c>
      <c r="L2021" s="6" t="s">
        <v>2263</v>
      </c>
      <c r="M2021" s="7">
        <v>21720</v>
      </c>
      <c r="N2021" s="7">
        <v>21.72</v>
      </c>
      <c r="O2021" s="7">
        <v>418000</v>
      </c>
      <c r="P2021" t="str">
        <f>IF(ISNUMBER(SEARCH("BROWSER",L2021)),"Picloran",IF(ISNUMBER(SEARCH("NAVIGATOR",L2021)),"Picloran",IF(ISNUMBER(SEARCH("BIOZYME",L2021)),"Mineral Fertilizer",IF(ISNUMBER(SEARCH("K-FOL",L2021)),"Calcium Citrate",IF(ISNUMBER(SEARCH("FOLTRON",L2021)),"NPK Fertilizer",IF(ISNUMBER(SEARCH("CYHALOTHRI",L2021)),"Cyhalothrin",IF(ISNUMBER(SEARCH("ACEFATO",L2021)),"Acephate",IF(ISNUMBER(SEARCH("ACEPHATE",L2021)),"Acephate",IF(ISNUMBER(SEARCH("MICROTHIOL",L2021)),"Sulfur",IF(ISNUMBER(SEARCH("PROPICONAZOLE",L2021)),"Propiconazole",IF(ISNUMBER(SEARCH("METHOMYL",L2021)),"Methomyl",IF(ISNUMBER(SEARCH("IMIDACLOPRID",L2021)),"Imidacloprid",IF(ISNUMBER(SEARCH("ZONIC",L2021)),"Amicarbazone",IF(ISNUMBER(SEARCH("CRESCENDO",L2021)),"Triclopyr-Butyric",IF(ISNUMBER(SEARCH("IMAZETHAPYR",L2021)),"Imazethapyr",IF(ISNUMBER(SEARCH("TRICLOPYR",L2021)),"Triclopyr",IF(ISNUMBER(SEARCH("ISOPROPYLAMINE",L2021)),"Isopropylamine",IF(ISNUMBER(SEARCH("ABAMECTIM",L2021)),"Abamectin",IF(ISNUMBER(SEARCH("SPERTO",L2021)),"Bifenthrin","FIX IT!")))))))))))))))))))</f>
        <v>Propiconazole</v>
      </c>
      <c r="Q2021" t="s">
        <v>3215</v>
      </c>
      <c r="R2021" t="s">
        <v>3242</v>
      </c>
      <c r="S2021">
        <f t="shared" si="115"/>
        <v>19.244935543278086</v>
      </c>
      <c r="T2021" t="s">
        <v>3200</v>
      </c>
      <c r="U2021" t="s">
        <v>3234</v>
      </c>
      <c r="V2021" t="s">
        <v>3225</v>
      </c>
    </row>
    <row r="2022" spans="1:22" ht="22" customHeight="1" x14ac:dyDescent="0.3">
      <c r="A2022" s="2">
        <v>42866</v>
      </c>
      <c r="B2022" s="16" t="str">
        <f t="shared" si="113"/>
        <v>May, 2017</v>
      </c>
      <c r="C2022" s="16" t="str">
        <f t="shared" si="114"/>
        <v>May, 2017´</v>
      </c>
      <c r="D2022" s="3" t="s">
        <v>31</v>
      </c>
      <c r="E2022" s="11" t="s">
        <v>3318</v>
      </c>
      <c r="F2022" s="3" t="s">
        <v>1873</v>
      </c>
      <c r="G2022" s="3" t="s">
        <v>1617</v>
      </c>
      <c r="H2022" s="3" t="s">
        <v>316</v>
      </c>
      <c r="I2022" s="3" t="s">
        <v>45</v>
      </c>
      <c r="J2022" s="3" t="s">
        <v>34</v>
      </c>
      <c r="K2022" s="3" t="s">
        <v>2189</v>
      </c>
      <c r="L2022" s="3" t="s">
        <v>2264</v>
      </c>
      <c r="M2022" s="4">
        <v>241440</v>
      </c>
      <c r="N2022" s="4">
        <v>241.44</v>
      </c>
      <c r="O2022" s="4">
        <v>724000</v>
      </c>
      <c r="P2022" t="str">
        <f>IF(ISNUMBER(SEARCH("DIZONE",L2022)),"Diuron",IF(ISNUMBER(SEARCH("GLUFOSINATE",L2022)),"Glufosinate",IF(ISNUMBER(SEARCH("LAVA",L2022)),"Tebuthiuron",IF(ISNUMBER(SEARCH("CARTAP",L2022)),"Cartap Hydrochloride",IF(ISNUMBER(SEARCH("ZARTAN",L2022)),"Metsulfuron",IF(ISNUMBER(SEARCH("METSULFURON",L2022)),"Metsulfuron",IF(ISNUMBER(SEARCH("CHLORFLUAZURON",L2022)),"Chlorfluazuron",IF(ISNUMBER(SEARCH("OMITE",L2022)),"Propargite",IF(ISNUMBER(SEARCH("ORIS",L2022)),"Amicarbazone",IF(ISNUMBER(SEARCH("AMICARBAZONE",L2022)),"Amicarbazone",IF(ISNUMBER(SEARCH("2,4-D",L2022)),"2,4-Dichlorophenoxyacetic Acid",IF(ISNUMBER(SEARCH("GLYPHOSATE",L2022)),"Glyphosate",IF(ISNUMBER(SEARCH("FOMESAFEN",L2022)),"Fomesafen","FIX IT!")))))))))))))</f>
        <v>Glyphosate</v>
      </c>
      <c r="Q2022" t="s">
        <v>3218</v>
      </c>
      <c r="R2022" t="s">
        <v>3198</v>
      </c>
      <c r="S2022">
        <f t="shared" si="115"/>
        <v>2.9986746189529492</v>
      </c>
      <c r="T2022" t="s">
        <v>3250</v>
      </c>
      <c r="U2022" t="s">
        <v>3248</v>
      </c>
      <c r="V2022" t="s">
        <v>3237</v>
      </c>
    </row>
    <row r="2023" spans="1:22" ht="22" customHeight="1" x14ac:dyDescent="0.3">
      <c r="A2023" s="5">
        <v>42866</v>
      </c>
      <c r="B2023" s="16" t="str">
        <f t="shared" si="113"/>
        <v>May, 2017</v>
      </c>
      <c r="C2023" s="16" t="str">
        <f t="shared" si="114"/>
        <v>May, 2017´</v>
      </c>
      <c r="D2023" s="6" t="s">
        <v>31</v>
      </c>
      <c r="E2023" s="11" t="s">
        <v>3318</v>
      </c>
      <c r="F2023" s="6" t="s">
        <v>56</v>
      </c>
      <c r="G2023" s="6" t="s">
        <v>1492</v>
      </c>
      <c r="H2023" s="6" t="s">
        <v>122</v>
      </c>
      <c r="I2023" s="6" t="s">
        <v>45</v>
      </c>
      <c r="J2023" s="6" t="s">
        <v>34</v>
      </c>
      <c r="K2023" s="6" t="s">
        <v>2189</v>
      </c>
      <c r="L2023" s="6" t="s">
        <v>1445</v>
      </c>
      <c r="M2023" s="7">
        <v>241200</v>
      </c>
      <c r="N2023" s="7">
        <v>241.2</v>
      </c>
      <c r="O2023" s="7">
        <v>723000</v>
      </c>
      <c r="P2023" t="str">
        <f>IF(ISNUMBER(SEARCH("DIZONE",L2023)),"Diuron",IF(ISNUMBER(SEARCH("GLUFOSINATE",L2023)),"Glufosinate",IF(ISNUMBER(SEARCH("LAVA",L2023)),"Tebuthiuron",IF(ISNUMBER(SEARCH("CARTAP",L2023)),"Cartap Hydrochloride",IF(ISNUMBER(SEARCH("ZARTAN",L2023)),"Metsulfuron",IF(ISNUMBER(SEARCH("METSULFURON",L2023)),"Metsulfuron",IF(ISNUMBER(SEARCH("CHLORFLUAZURON",L2023)),"Chlorfluazuron",IF(ISNUMBER(SEARCH("OMITE",L2023)),"Propargite",IF(ISNUMBER(SEARCH("ORIS",L2023)),"Amicarbazone",IF(ISNUMBER(SEARCH("AMICARBAZONE",L2023)),"Amicarbazone",IF(ISNUMBER(SEARCH("2,4-D",L2023)),"2,4-Dichlorophenoxyacetic Acid",IF(ISNUMBER(SEARCH("GLYPHOSATE",L2023)),"Glyphosate",IF(ISNUMBER(SEARCH("FOMESAFEN",L2023)),"Fomesafen","FIX IT!")))))))))))))</f>
        <v>Glyphosate</v>
      </c>
      <c r="Q2023" t="s">
        <v>3218</v>
      </c>
      <c r="R2023" t="s">
        <v>3198</v>
      </c>
      <c r="S2023">
        <f t="shared" si="115"/>
        <v>2.9975124378109452</v>
      </c>
      <c r="T2023" t="s">
        <v>3200</v>
      </c>
      <c r="U2023" t="s">
        <v>3234</v>
      </c>
      <c r="V2023" t="s">
        <v>3225</v>
      </c>
    </row>
    <row r="2024" spans="1:22" ht="22" customHeight="1" x14ac:dyDescent="0.3">
      <c r="A2024" s="2">
        <v>42866</v>
      </c>
      <c r="B2024" s="16" t="str">
        <f t="shared" si="113"/>
        <v>May, 2017</v>
      </c>
      <c r="C2024" s="16" t="str">
        <f t="shared" si="114"/>
        <v>May, 2017´</v>
      </c>
      <c r="D2024" s="3" t="s">
        <v>31</v>
      </c>
      <c r="E2024" s="11" t="s">
        <v>3318</v>
      </c>
      <c r="F2024" s="3" t="s">
        <v>56</v>
      </c>
      <c r="G2024" s="3" t="s">
        <v>1492</v>
      </c>
      <c r="H2024" s="3" t="s">
        <v>122</v>
      </c>
      <c r="I2024" s="3" t="s">
        <v>45</v>
      </c>
      <c r="J2024" s="3" t="s">
        <v>34</v>
      </c>
      <c r="K2024" s="3" t="s">
        <v>2212</v>
      </c>
      <c r="L2024" s="3" t="s">
        <v>1445</v>
      </c>
      <c r="M2024" s="4">
        <v>96576</v>
      </c>
      <c r="N2024" s="4">
        <v>96.58</v>
      </c>
      <c r="O2024" s="4">
        <v>290000</v>
      </c>
      <c r="P2024" t="str">
        <f>IF(ISNUMBER(SEARCH("DIZONE",L2024)),"Diuron",IF(ISNUMBER(SEARCH("GLUFOSINATE",L2024)),"Glufosinate",IF(ISNUMBER(SEARCH("LAVA",L2024)),"Tebuthiuron",IF(ISNUMBER(SEARCH("CARTAP",L2024)),"Cartap Hydrochloride",IF(ISNUMBER(SEARCH("ZARTAN",L2024)),"Metsulfuron",IF(ISNUMBER(SEARCH("METSULFURON",L2024)),"Metsulfuron",IF(ISNUMBER(SEARCH("CHLORFLUAZURON",L2024)),"Chlorfluazuron",IF(ISNUMBER(SEARCH("OMITE",L2024)),"Propargite",IF(ISNUMBER(SEARCH("ORIS",L2024)),"Amicarbazone",IF(ISNUMBER(SEARCH("AMICARBAZONE",L2024)),"Amicarbazone",IF(ISNUMBER(SEARCH("2,4-D",L2024)),"2,4-Dichlorophenoxyacetic Acid",IF(ISNUMBER(SEARCH("GLYPHOSATE",L2024)),"Glyphosate",IF(ISNUMBER(SEARCH("FOMESAFEN",L2024)),"Fomesafen","FIX IT!")))))))))))))</f>
        <v>Glyphosate</v>
      </c>
      <c r="Q2024" t="s">
        <v>3218</v>
      </c>
      <c r="R2024" t="s">
        <v>3198</v>
      </c>
      <c r="S2024">
        <f t="shared" si="115"/>
        <v>3.0028164347249833</v>
      </c>
      <c r="T2024" t="s">
        <v>3200</v>
      </c>
      <c r="U2024" t="s">
        <v>3234</v>
      </c>
      <c r="V2024" t="s">
        <v>3225</v>
      </c>
    </row>
    <row r="2025" spans="1:22" ht="22" customHeight="1" x14ac:dyDescent="0.3">
      <c r="A2025" s="5">
        <v>42866</v>
      </c>
      <c r="B2025" s="16" t="str">
        <f t="shared" si="113"/>
        <v>May, 2017</v>
      </c>
      <c r="C2025" s="16" t="str">
        <f t="shared" si="114"/>
        <v>May, 2017´</v>
      </c>
      <c r="D2025" s="6" t="s">
        <v>31</v>
      </c>
      <c r="E2025" s="11" t="s">
        <v>3318</v>
      </c>
      <c r="F2025" s="6" t="s">
        <v>56</v>
      </c>
      <c r="G2025" s="6" t="s">
        <v>385</v>
      </c>
      <c r="H2025" s="6" t="s">
        <v>122</v>
      </c>
      <c r="I2025" s="6" t="s">
        <v>45</v>
      </c>
      <c r="J2025" s="6" t="s">
        <v>34</v>
      </c>
      <c r="K2025" s="6" t="s">
        <v>388</v>
      </c>
      <c r="L2025" s="6" t="s">
        <v>2266</v>
      </c>
      <c r="M2025" s="7">
        <v>24120</v>
      </c>
      <c r="N2025" s="7">
        <v>24.12</v>
      </c>
      <c r="O2025" s="7">
        <v>1156000</v>
      </c>
      <c r="P2025" t="s">
        <v>3212</v>
      </c>
      <c r="Q2025" t="s">
        <v>3277</v>
      </c>
      <c r="R2025" t="s">
        <v>3198</v>
      </c>
      <c r="S2025">
        <f t="shared" si="115"/>
        <v>47.927031509121065</v>
      </c>
      <c r="T2025" t="s">
        <v>3206</v>
      </c>
      <c r="U2025" t="s">
        <v>3231</v>
      </c>
      <c r="V2025" t="s">
        <v>3242</v>
      </c>
    </row>
    <row r="2026" spans="1:22" ht="22" customHeight="1" x14ac:dyDescent="0.3">
      <c r="A2026" s="2">
        <v>42864</v>
      </c>
      <c r="B2026" s="16" t="str">
        <f t="shared" si="113"/>
        <v>May, 2017</v>
      </c>
      <c r="C2026" s="16" t="str">
        <f t="shared" si="114"/>
        <v>May, 2017´</v>
      </c>
      <c r="D2026" s="3" t="s">
        <v>31</v>
      </c>
      <c r="E2026" s="11" t="s">
        <v>3318</v>
      </c>
      <c r="F2026" s="3" t="s">
        <v>1873</v>
      </c>
      <c r="G2026" s="3" t="s">
        <v>230</v>
      </c>
      <c r="H2026" s="3" t="s">
        <v>133</v>
      </c>
      <c r="I2026" s="3" t="s">
        <v>45</v>
      </c>
      <c r="J2026" s="3" t="s">
        <v>34</v>
      </c>
      <c r="K2026" s="3" t="s">
        <v>232</v>
      </c>
      <c r="L2026" s="3" t="s">
        <v>2267</v>
      </c>
      <c r="M2026" s="4">
        <v>16040</v>
      </c>
      <c r="N2026" s="4">
        <v>16.04</v>
      </c>
      <c r="O2026" s="4">
        <v>24600</v>
      </c>
      <c r="P2026" t="s">
        <v>3273</v>
      </c>
      <c r="Q2026" t="s">
        <v>3274</v>
      </c>
      <c r="R2026" t="s">
        <v>3275</v>
      </c>
      <c r="S2026">
        <f t="shared" si="115"/>
        <v>1.5336658354114714</v>
      </c>
      <c r="T2026" t="s">
        <v>3206</v>
      </c>
      <c r="U2026" t="s">
        <v>3231</v>
      </c>
      <c r="V2026" t="s">
        <v>3242</v>
      </c>
    </row>
    <row r="2027" spans="1:22" ht="22" customHeight="1" x14ac:dyDescent="0.3">
      <c r="A2027" s="5">
        <v>42863</v>
      </c>
      <c r="B2027" s="16" t="str">
        <f t="shared" si="113"/>
        <v>May, 2017</v>
      </c>
      <c r="C2027" s="16" t="str">
        <f t="shared" si="114"/>
        <v>May, 2017´</v>
      </c>
      <c r="D2027" s="6" t="s">
        <v>31</v>
      </c>
      <c r="E2027" s="11" t="s">
        <v>3318</v>
      </c>
      <c r="F2027" s="6" t="s">
        <v>56</v>
      </c>
      <c r="G2027" s="6" t="s">
        <v>77</v>
      </c>
      <c r="H2027" s="6" t="s">
        <v>82</v>
      </c>
      <c r="I2027" s="6" t="s">
        <v>45</v>
      </c>
      <c r="J2027" s="6" t="s">
        <v>34</v>
      </c>
      <c r="K2027" s="6" t="s">
        <v>84</v>
      </c>
      <c r="L2027" s="6" t="s">
        <v>2268</v>
      </c>
      <c r="M2027" s="7">
        <v>86705</v>
      </c>
      <c r="N2027" s="7">
        <v>86.71</v>
      </c>
      <c r="O2027" s="7">
        <v>319000</v>
      </c>
      <c r="P2027" t="str">
        <f>IF(ISNUMBER(SEARCH("BROWSER",L2027)),"Picloran",IF(ISNUMBER(SEARCH("NAVIGATOR",L2027)),"Picloran",IF(ISNUMBER(SEARCH("BIOZYME",L2027)),"Mineral Fertilizer",IF(ISNUMBER(SEARCH("K-FOL",L2027)),"Calcium Citrate",IF(ISNUMBER(SEARCH("FOLTRON",L2027)),"NPK Fertilizer",IF(ISNUMBER(SEARCH("CYHALOTHRI",L2027)),"Cyhalothrin",IF(ISNUMBER(SEARCH("ACEFATO",L2027)),"Acephate",IF(ISNUMBER(SEARCH("ACEPHATE",L2027)),"Acephate",IF(ISNUMBER(SEARCH("MICROTHIOL",L2027)),"Sulfur",IF(ISNUMBER(SEARCH("PROPICONAZOLE",L2027)),"Propiconazole",IF(ISNUMBER(SEARCH("METHOMYL",L2027)),"Methomyl",IF(ISNUMBER(SEARCH("IMIDACLOPRID",L2027)),"Imidacloprid",IF(ISNUMBER(SEARCH("ZONIC",L2027)),"Amicarbazone",IF(ISNUMBER(SEARCH("CRESCENDO",L2027)),"Triclopyr-Butyric",IF(ISNUMBER(SEARCH("IMAZETHAPYR",L2027)),"Imazethapyr",IF(ISNUMBER(SEARCH("TRICLOPYR",L2027)),"Triclopyr",IF(ISNUMBER(SEARCH("ISOPROPYLAMINE",L2027)),"Isopropylamine",IF(ISNUMBER(SEARCH("ABAMECTIM",L2027)),"Abamectin",IF(ISNUMBER(SEARCH("SPERTO",L2027)),"Bifenthrin","FIX IT!")))))))))))))))))))</f>
        <v>Isopropylamine</v>
      </c>
      <c r="Q2027" t="s">
        <v>3269</v>
      </c>
      <c r="R2027" t="s">
        <v>3216</v>
      </c>
      <c r="S2027">
        <f t="shared" si="115"/>
        <v>3.6791419179978089</v>
      </c>
      <c r="T2027" t="s">
        <v>3206</v>
      </c>
      <c r="U2027" t="s">
        <v>3231</v>
      </c>
      <c r="V2027" t="s">
        <v>3242</v>
      </c>
    </row>
    <row r="2028" spans="1:22" ht="22" customHeight="1" x14ac:dyDescent="0.3">
      <c r="A2028" s="2">
        <v>42863</v>
      </c>
      <c r="B2028" s="16" t="str">
        <f t="shared" si="113"/>
        <v>May, 2017</v>
      </c>
      <c r="C2028" s="16" t="str">
        <f t="shared" si="114"/>
        <v>May, 2017´</v>
      </c>
      <c r="D2028" s="3" t="s">
        <v>31</v>
      </c>
      <c r="E2028" s="11" t="s">
        <v>3318</v>
      </c>
      <c r="F2028" s="3" t="s">
        <v>56</v>
      </c>
      <c r="G2028" s="3" t="s">
        <v>2269</v>
      </c>
      <c r="H2028" s="3" t="s">
        <v>316</v>
      </c>
      <c r="I2028" s="3" t="s">
        <v>45</v>
      </c>
      <c r="J2028" s="3" t="s">
        <v>34</v>
      </c>
      <c r="K2028" s="3" t="s">
        <v>2189</v>
      </c>
      <c r="L2028" s="3" t="s">
        <v>1445</v>
      </c>
      <c r="M2028" s="4">
        <v>241440</v>
      </c>
      <c r="N2028" s="4">
        <v>241.44</v>
      </c>
      <c r="O2028" s="4">
        <v>724000</v>
      </c>
      <c r="P2028" t="str">
        <f>IF(ISNUMBER(SEARCH("DIZONE",L2028)),"Diuron",IF(ISNUMBER(SEARCH("GLUFOSINATE",L2028)),"Glufosinate",IF(ISNUMBER(SEARCH("LAVA",L2028)),"Tebuthiuron",IF(ISNUMBER(SEARCH("CARTAP",L2028)),"Cartap Hydrochloride",IF(ISNUMBER(SEARCH("ZARTAN",L2028)),"Metsulfuron",IF(ISNUMBER(SEARCH("METSULFURON",L2028)),"Metsulfuron",IF(ISNUMBER(SEARCH("CHLORFLUAZURON",L2028)),"Chlorfluazuron",IF(ISNUMBER(SEARCH("OMITE",L2028)),"Propargite",IF(ISNUMBER(SEARCH("ORIS",L2028)),"Amicarbazone",IF(ISNUMBER(SEARCH("AMICARBAZONE",L2028)),"Amicarbazone",IF(ISNUMBER(SEARCH("2,4-D",L2028)),"2,4-Dichlorophenoxyacetic Acid",IF(ISNUMBER(SEARCH("GLYPHOSATE",L2028)),"Glyphosate",IF(ISNUMBER(SEARCH("FOMESAFEN",L2028)),"Fomesafen","FIX IT!")))))))))))))</f>
        <v>Glyphosate</v>
      </c>
      <c r="Q2028" t="s">
        <v>3218</v>
      </c>
      <c r="R2028" t="s">
        <v>3198</v>
      </c>
      <c r="S2028">
        <f t="shared" si="115"/>
        <v>2.9986746189529492</v>
      </c>
      <c r="T2028" t="s">
        <v>3206</v>
      </c>
      <c r="U2028" t="s">
        <v>3231</v>
      </c>
      <c r="V2028" t="s">
        <v>3242</v>
      </c>
    </row>
    <row r="2029" spans="1:22" ht="22" customHeight="1" x14ac:dyDescent="0.3">
      <c r="A2029" s="5">
        <v>42863</v>
      </c>
      <c r="B2029" s="16" t="str">
        <f t="shared" si="113"/>
        <v>May, 2017</v>
      </c>
      <c r="C2029" s="16" t="str">
        <f t="shared" si="114"/>
        <v>May, 2017´</v>
      </c>
      <c r="D2029" s="6" t="s">
        <v>31</v>
      </c>
      <c r="E2029" s="11" t="s">
        <v>3318</v>
      </c>
      <c r="F2029" s="6" t="s">
        <v>56</v>
      </c>
      <c r="G2029" s="6" t="s">
        <v>2269</v>
      </c>
      <c r="H2029" s="6" t="s">
        <v>316</v>
      </c>
      <c r="I2029" s="6" t="s">
        <v>45</v>
      </c>
      <c r="J2029" s="6" t="s">
        <v>34</v>
      </c>
      <c r="K2029" s="6" t="s">
        <v>2189</v>
      </c>
      <c r="L2029" s="6" t="s">
        <v>1445</v>
      </c>
      <c r="M2029" s="7">
        <v>265584.02</v>
      </c>
      <c r="N2029" s="7">
        <v>265.58</v>
      </c>
      <c r="O2029" s="7">
        <v>796000</v>
      </c>
      <c r="P2029" t="str">
        <f>IF(ISNUMBER(SEARCH("DIZONE",L2029)),"Diuron",IF(ISNUMBER(SEARCH("GLUFOSINATE",L2029)),"Glufosinate",IF(ISNUMBER(SEARCH("LAVA",L2029)),"Tebuthiuron",IF(ISNUMBER(SEARCH("CARTAP",L2029)),"Cartap Hydrochloride",IF(ISNUMBER(SEARCH("ZARTAN",L2029)),"Metsulfuron",IF(ISNUMBER(SEARCH("METSULFURON",L2029)),"Metsulfuron",IF(ISNUMBER(SEARCH("CHLORFLUAZURON",L2029)),"Chlorfluazuron",IF(ISNUMBER(SEARCH("OMITE",L2029)),"Propargite",IF(ISNUMBER(SEARCH("ORIS",L2029)),"Amicarbazone",IF(ISNUMBER(SEARCH("AMICARBAZONE",L2029)),"Amicarbazone",IF(ISNUMBER(SEARCH("2,4-D",L2029)),"2,4-Dichlorophenoxyacetic Acid",IF(ISNUMBER(SEARCH("GLYPHOSATE",L2029)),"Glyphosate",IF(ISNUMBER(SEARCH("FOMESAFEN",L2029)),"Fomesafen","FIX IT!")))))))))))))</f>
        <v>Glyphosate</v>
      </c>
      <c r="Q2029" t="s">
        <v>3218</v>
      </c>
      <c r="R2029" t="s">
        <v>3198</v>
      </c>
      <c r="S2029">
        <f t="shared" si="115"/>
        <v>2.9971682784227753</v>
      </c>
      <c r="T2029" t="s">
        <v>3206</v>
      </c>
      <c r="U2029" t="s">
        <v>3231</v>
      </c>
      <c r="V2029" t="s">
        <v>3242</v>
      </c>
    </row>
    <row r="2030" spans="1:22" ht="22" customHeight="1" x14ac:dyDescent="0.3">
      <c r="A2030" s="2">
        <v>42863</v>
      </c>
      <c r="B2030" s="16" t="str">
        <f t="shared" si="113"/>
        <v>May, 2017</v>
      </c>
      <c r="C2030" s="16" t="str">
        <f t="shared" si="114"/>
        <v>May, 2017´</v>
      </c>
      <c r="D2030" s="3" t="s">
        <v>31</v>
      </c>
      <c r="E2030" s="11" t="s">
        <v>3318</v>
      </c>
      <c r="F2030" s="3" t="s">
        <v>56</v>
      </c>
      <c r="G2030" s="3" t="s">
        <v>77</v>
      </c>
      <c r="H2030" s="3" t="s">
        <v>82</v>
      </c>
      <c r="I2030" s="3" t="s">
        <v>45</v>
      </c>
      <c r="J2030" s="3" t="s">
        <v>34</v>
      </c>
      <c r="K2030" s="3" t="s">
        <v>84</v>
      </c>
      <c r="L2030" s="3" t="s">
        <v>2271</v>
      </c>
      <c r="M2030" s="4">
        <v>99336</v>
      </c>
      <c r="N2030" s="4">
        <v>99.34</v>
      </c>
      <c r="O2030" s="4">
        <v>365000</v>
      </c>
      <c r="P2030" t="str">
        <f>IF(ISNUMBER(SEARCH("BROWSER",L2030)),"Picloran",IF(ISNUMBER(SEARCH("NAVIGATOR",L2030)),"Picloran",IF(ISNUMBER(SEARCH("BIOZYME",L2030)),"Mineral Fertilizer",IF(ISNUMBER(SEARCH("K-FOL",L2030)),"Calcium Citrate",IF(ISNUMBER(SEARCH("FOLTRON",L2030)),"NPK Fertilizer",IF(ISNUMBER(SEARCH("CYHALOTHRI",L2030)),"Cyhalothrin",IF(ISNUMBER(SEARCH("ACEFATO",L2030)),"Acephate",IF(ISNUMBER(SEARCH("ACEPHATE",L2030)),"Acephate",IF(ISNUMBER(SEARCH("MICROTHIOL",L2030)),"Sulfur",IF(ISNUMBER(SEARCH("PROPICONAZOLE",L2030)),"Propiconazole",IF(ISNUMBER(SEARCH("METHOMYL",L2030)),"Methomyl",IF(ISNUMBER(SEARCH("IMIDACLOPRID",L2030)),"Imidacloprid",IF(ISNUMBER(SEARCH("ZONIC",L2030)),"Amicarbazone",IF(ISNUMBER(SEARCH("CRESCENDO",L2030)),"Triclopyr-Butyric",IF(ISNUMBER(SEARCH("IMAZETHAPYR",L2030)),"Imazethapyr",IF(ISNUMBER(SEARCH("TRICLOPYR",L2030)),"Triclopyr",IF(ISNUMBER(SEARCH("ISOPROPYLAMINE",L2030)),"Isopropylamine",IF(ISNUMBER(SEARCH("ABAMECTIM",L2030)),"Abamectin",IF(ISNUMBER(SEARCH("SPERTO",L2030)),"Bifenthrin","FIX IT!")))))))))))))))))))</f>
        <v>Isopropylamine</v>
      </c>
      <c r="Q2030" t="s">
        <v>3269</v>
      </c>
      <c r="R2030" t="s">
        <v>3216</v>
      </c>
      <c r="S2030">
        <f t="shared" si="115"/>
        <v>3.6743980027381817</v>
      </c>
      <c r="T2030" t="s">
        <v>3218</v>
      </c>
      <c r="U2030" t="s">
        <v>3218</v>
      </c>
      <c r="V2030" t="s">
        <v>3198</v>
      </c>
    </row>
    <row r="2031" spans="1:22" ht="22" customHeight="1" x14ac:dyDescent="0.3">
      <c r="A2031" s="5">
        <v>42860</v>
      </c>
      <c r="B2031" s="16" t="str">
        <f t="shared" si="113"/>
        <v>May, 2017</v>
      </c>
      <c r="C2031" s="16" t="str">
        <f t="shared" si="114"/>
        <v>May, 2017´</v>
      </c>
      <c r="D2031" s="6" t="s">
        <v>31</v>
      </c>
      <c r="E2031" s="11" t="s">
        <v>3318</v>
      </c>
      <c r="F2031" s="6" t="s">
        <v>56</v>
      </c>
      <c r="G2031" s="6" t="s">
        <v>244</v>
      </c>
      <c r="H2031" s="6" t="s">
        <v>474</v>
      </c>
      <c r="I2031" s="6" t="s">
        <v>45</v>
      </c>
      <c r="J2031" s="6" t="s">
        <v>34</v>
      </c>
      <c r="K2031" s="6" t="s">
        <v>187</v>
      </c>
      <c r="L2031" s="6" t="s">
        <v>2272</v>
      </c>
      <c r="M2031" s="7">
        <v>48800</v>
      </c>
      <c r="N2031" s="7">
        <v>48.8</v>
      </c>
      <c r="O2031" s="7">
        <v>431000</v>
      </c>
      <c r="P2031" t="str">
        <f>IF(ISNUMBER(SEARCH("GLIFOSATO",L2031)),"Glyphosate",IF(ISNUMBER(SEARCH("TRICLON",L2031)),"Triclopyr",IF(ISNUMBER(SEARCH("ABAMECTIN",L2031)),"Abamectin",IF(ISNUMBER(SEARCH("ANCOSAR",L2031)),"Sodium Hydrogen Methylarsonate",IF(ISNUMBER(SEARCH("PERITO",L2031)),"Acephate","FIX IT!")))))</f>
        <v>Sodium Hydrogen Methylarsonate</v>
      </c>
      <c r="Q2031" t="s">
        <v>3281</v>
      </c>
      <c r="R2031" t="s">
        <v>3198</v>
      </c>
      <c r="S2031">
        <f t="shared" si="115"/>
        <v>8.8319672131147549</v>
      </c>
      <c r="T2031" t="s">
        <v>3297</v>
      </c>
      <c r="U2031" t="s">
        <v>3281</v>
      </c>
      <c r="V2031" t="s">
        <v>3198</v>
      </c>
    </row>
    <row r="2032" spans="1:22" ht="22" customHeight="1" x14ac:dyDescent="0.3">
      <c r="A2032" s="2">
        <v>42858</v>
      </c>
      <c r="B2032" s="16" t="str">
        <f t="shared" si="113"/>
        <v>May, 2017</v>
      </c>
      <c r="C2032" s="16" t="str">
        <f t="shared" si="114"/>
        <v>May, 2017´</v>
      </c>
      <c r="D2032" s="3" t="s">
        <v>31</v>
      </c>
      <c r="E2032" s="11" t="s">
        <v>3318</v>
      </c>
      <c r="F2032" s="3" t="s">
        <v>1873</v>
      </c>
      <c r="G2032" s="3" t="s">
        <v>656</v>
      </c>
      <c r="H2032" s="3" t="s">
        <v>133</v>
      </c>
      <c r="I2032" s="3" t="s">
        <v>45</v>
      </c>
      <c r="J2032" s="3" t="s">
        <v>34</v>
      </c>
      <c r="K2032" s="3" t="s">
        <v>163</v>
      </c>
      <c r="L2032" s="3" t="s">
        <v>2273</v>
      </c>
      <c r="M2032" s="4">
        <v>18440</v>
      </c>
      <c r="N2032" s="4">
        <v>18.440000000000001</v>
      </c>
      <c r="O2032" s="4">
        <v>1906000</v>
      </c>
      <c r="P2032" t="str">
        <f>IF(ISNUMBER(SEARCH("NICROSULFURON",L2032)),"Nicosulfuron",IF(ISNUMBER(SEARCH("BUTYROLACTONE",L2032)),"Butyrolactone",IF(ISNUMBER(SEARCH("MEQUIPAT",L2032)),"Mequipat Chloride",IF(ISNUMBER(SEARCH("ENTRINA",L2032)),"Bifenthrin",IF(ISNUMBER(SEARCH("ACETAMI",L2032)),"Acetamiprid",IF(ISNUMBER(SEARCH("THIODICARB",L2032)),"Thiodicarb",IF(ISNUMBER(SEARCH("2 4 D",L2032)),"2,4-D Acid",IF(ISNUMBER(SEARCH("CIPERMETRINA",L2032)),"Cypermethrin",IF(ISNUMBER(SEARCH("SULFENTRAZONE",L2032)),"Sulfenthrazone",IF(ISNUMBER(SEARCH("AKITO",L2032)),"Cypermethrin",IF(ISNUMBER(SEARCH("EMINENT",L2032)),"Tetraconazole","FIX IT!")))))))))))</f>
        <v>Butyrolactone</v>
      </c>
      <c r="Q2032" t="s">
        <v>3215</v>
      </c>
      <c r="R2032" t="s">
        <v>3216</v>
      </c>
      <c r="S2032">
        <f t="shared" si="115"/>
        <v>103.36225596529285</v>
      </c>
      <c r="T2032" t="s">
        <v>3218</v>
      </c>
      <c r="U2032" t="s">
        <v>3218</v>
      </c>
      <c r="V2032" t="s">
        <v>3198</v>
      </c>
    </row>
    <row r="2033" spans="1:22" ht="22" customHeight="1" x14ac:dyDescent="0.3">
      <c r="A2033" s="5">
        <v>42856</v>
      </c>
      <c r="B2033" s="16" t="str">
        <f t="shared" si="113"/>
        <v>May, 2017</v>
      </c>
      <c r="C2033" s="16" t="str">
        <f t="shared" si="114"/>
        <v>May, 2017´</v>
      </c>
      <c r="D2033" s="6" t="s">
        <v>31</v>
      </c>
      <c r="E2033" s="11" t="s">
        <v>3318</v>
      </c>
      <c r="F2033" s="6" t="s">
        <v>56</v>
      </c>
      <c r="G2033" s="6" t="s">
        <v>77</v>
      </c>
      <c r="H2033" s="6" t="s">
        <v>82</v>
      </c>
      <c r="I2033" s="6" t="s">
        <v>45</v>
      </c>
      <c r="J2033" s="6" t="s">
        <v>34</v>
      </c>
      <c r="K2033" s="6" t="s">
        <v>84</v>
      </c>
      <c r="L2033" s="6" t="s">
        <v>2274</v>
      </c>
      <c r="M2033" s="7">
        <v>100977</v>
      </c>
      <c r="N2033" s="7">
        <v>100.98</v>
      </c>
      <c r="O2033" s="7">
        <v>371000</v>
      </c>
      <c r="P2033" t="str">
        <f>IF(ISNUMBER(SEARCH("BROWSER",L2033)),"Picloran",IF(ISNUMBER(SEARCH("NAVIGATOR",L2033)),"Picloran",IF(ISNUMBER(SEARCH("BIOZYME",L2033)),"Mineral Fertilizer",IF(ISNUMBER(SEARCH("K-FOL",L2033)),"Calcium Citrate",IF(ISNUMBER(SEARCH("FOLTRON",L2033)),"NPK Fertilizer",IF(ISNUMBER(SEARCH("CYHALOTHRI",L2033)),"Cyhalothrin",IF(ISNUMBER(SEARCH("ACEFATO",L2033)),"Acephate",IF(ISNUMBER(SEARCH("ACEPHATE",L2033)),"Acephate",IF(ISNUMBER(SEARCH("MICROTHIOL",L2033)),"Sulfur",IF(ISNUMBER(SEARCH("PROPICONAZOLE",L2033)),"Propiconazole",IF(ISNUMBER(SEARCH("METHOMYL",L2033)),"Methomyl",IF(ISNUMBER(SEARCH("IMIDACLOPRID",L2033)),"Imidacloprid",IF(ISNUMBER(SEARCH("ZONIC",L2033)),"Amicarbazone",IF(ISNUMBER(SEARCH("CRESCENDO",L2033)),"Triclopyr-Butyric",IF(ISNUMBER(SEARCH("IMAZETHAPYR",L2033)),"Imazethapyr",IF(ISNUMBER(SEARCH("TRICLOPYR",L2033)),"Triclopyr",IF(ISNUMBER(SEARCH("ISOPROPYLAMINE",L2033)),"Isopropylamine",IF(ISNUMBER(SEARCH("ABAMECTIM",L2033)),"Abamectin",IF(ISNUMBER(SEARCH("SPERTO",L2033)),"Bifenthrin","FIX IT!")))))))))))))))))))</f>
        <v>Isopropylamine</v>
      </c>
      <c r="Q2033" t="s">
        <v>3269</v>
      </c>
      <c r="R2033" t="s">
        <v>3216</v>
      </c>
      <c r="S2033">
        <f t="shared" si="115"/>
        <v>3.6741040038820723</v>
      </c>
      <c r="T2033" t="s">
        <v>3304</v>
      </c>
      <c r="U2033" t="s">
        <v>3281</v>
      </c>
      <c r="V2033" t="s">
        <v>3198</v>
      </c>
    </row>
    <row r="2034" spans="1:22" ht="22" customHeight="1" x14ac:dyDescent="0.3">
      <c r="A2034" s="2">
        <v>42856</v>
      </c>
      <c r="B2034" s="16" t="str">
        <f t="shared" si="113"/>
        <v>May, 2017</v>
      </c>
      <c r="C2034" s="16" t="str">
        <f t="shared" si="114"/>
        <v>May, 2017´</v>
      </c>
      <c r="D2034" s="3" t="s">
        <v>31</v>
      </c>
      <c r="E2034" s="11" t="s">
        <v>3318</v>
      </c>
      <c r="F2034" s="3" t="s">
        <v>56</v>
      </c>
      <c r="G2034" s="3" t="s">
        <v>77</v>
      </c>
      <c r="H2034" s="3" t="s">
        <v>82</v>
      </c>
      <c r="I2034" s="3" t="s">
        <v>45</v>
      </c>
      <c r="J2034" s="3" t="s">
        <v>34</v>
      </c>
      <c r="K2034" s="3" t="s">
        <v>84</v>
      </c>
      <c r="L2034" s="3" t="s">
        <v>2275</v>
      </c>
      <c r="M2034" s="4">
        <v>101005</v>
      </c>
      <c r="N2034" s="4">
        <v>101</v>
      </c>
      <c r="O2034" s="4">
        <v>371000</v>
      </c>
      <c r="P2034" t="str">
        <f>IF(ISNUMBER(SEARCH("BROWSER",L2034)),"Picloran",IF(ISNUMBER(SEARCH("NAVIGATOR",L2034)),"Picloran",IF(ISNUMBER(SEARCH("BIOZYME",L2034)),"Mineral Fertilizer",IF(ISNUMBER(SEARCH("K-FOL",L2034)),"Calcium Citrate",IF(ISNUMBER(SEARCH("FOLTRON",L2034)),"NPK Fertilizer",IF(ISNUMBER(SEARCH("CYHALOTHRI",L2034)),"Cyhalothrin",IF(ISNUMBER(SEARCH("ACEFATO",L2034)),"Acephate",IF(ISNUMBER(SEARCH("ACEPHATE",L2034)),"Acephate",IF(ISNUMBER(SEARCH("MICROTHIOL",L2034)),"Sulfur",IF(ISNUMBER(SEARCH("PROPICONAZOLE",L2034)),"Propiconazole",IF(ISNUMBER(SEARCH("METHOMYL",L2034)),"Methomyl",IF(ISNUMBER(SEARCH("IMIDACLOPRID",L2034)),"Imidacloprid",IF(ISNUMBER(SEARCH("ZONIC",L2034)),"Amicarbazone",IF(ISNUMBER(SEARCH("CRESCENDO",L2034)),"Triclopyr-Butyric",IF(ISNUMBER(SEARCH("IMAZETHAPYR",L2034)),"Imazethapyr",IF(ISNUMBER(SEARCH("TRICLOPYR",L2034)),"Triclopyr",IF(ISNUMBER(SEARCH("ISOPROPYLAMINE",L2034)),"Isopropylamine",IF(ISNUMBER(SEARCH("ABAMECTIM",L2034)),"Abamectin",IF(ISNUMBER(SEARCH("SPERTO",L2034)),"Bifenthrin","FIX IT!")))))))))))))))))))</f>
        <v>Isopropylamine</v>
      </c>
      <c r="Q2034" t="s">
        <v>3269</v>
      </c>
      <c r="R2034" t="s">
        <v>3216</v>
      </c>
      <c r="S2034">
        <f t="shared" si="115"/>
        <v>3.6730854908172863</v>
      </c>
      <c r="T2034" t="s">
        <v>3206</v>
      </c>
      <c r="U2034" t="s">
        <v>3231</v>
      </c>
      <c r="V2034" t="s">
        <v>3242</v>
      </c>
    </row>
    <row r="2035" spans="1:22" ht="22" customHeight="1" x14ac:dyDescent="0.3">
      <c r="A2035" s="5">
        <v>42855</v>
      </c>
      <c r="B2035" s="16" t="str">
        <f t="shared" si="113"/>
        <v>April, 2017</v>
      </c>
      <c r="C2035" s="16" t="str">
        <f t="shared" si="114"/>
        <v>April, 2017´</v>
      </c>
      <c r="D2035" s="6" t="s">
        <v>31</v>
      </c>
      <c r="E2035" s="11" t="s">
        <v>3318</v>
      </c>
      <c r="F2035" s="6" t="s">
        <v>1873</v>
      </c>
      <c r="G2035" s="6" t="s">
        <v>1734</v>
      </c>
      <c r="H2035" s="6" t="s">
        <v>122</v>
      </c>
      <c r="I2035" s="6" t="s">
        <v>45</v>
      </c>
      <c r="J2035" s="6" t="s">
        <v>34</v>
      </c>
      <c r="K2035" s="6" t="s">
        <v>187</v>
      </c>
      <c r="L2035" s="6" t="s">
        <v>1531</v>
      </c>
      <c r="M2035" s="7">
        <v>14040</v>
      </c>
      <c r="N2035" s="7">
        <v>14.04</v>
      </c>
      <c r="O2035" s="7">
        <v>54700</v>
      </c>
      <c r="P2035" t="s">
        <v>3211</v>
      </c>
      <c r="Q2035" t="s">
        <v>3270</v>
      </c>
      <c r="R2035" t="s">
        <v>3198</v>
      </c>
      <c r="S2035">
        <f t="shared" si="115"/>
        <v>3.8960113960113962</v>
      </c>
      <c r="T2035" t="s">
        <v>3200</v>
      </c>
      <c r="U2035" t="s">
        <v>3234</v>
      </c>
      <c r="V2035" t="s">
        <v>3225</v>
      </c>
    </row>
    <row r="2036" spans="1:22" ht="22" customHeight="1" x14ac:dyDescent="0.3">
      <c r="A2036" s="2">
        <v>42849</v>
      </c>
      <c r="B2036" s="16" t="str">
        <f t="shared" si="113"/>
        <v>April, 2017</v>
      </c>
      <c r="C2036" s="16" t="str">
        <f t="shared" si="114"/>
        <v>April, 2017´</v>
      </c>
      <c r="D2036" s="3" t="s">
        <v>31</v>
      </c>
      <c r="E2036" s="11" t="s">
        <v>3318</v>
      </c>
      <c r="F2036" s="3" t="s">
        <v>56</v>
      </c>
      <c r="G2036" s="3" t="s">
        <v>77</v>
      </c>
      <c r="H2036" s="3" t="s">
        <v>82</v>
      </c>
      <c r="I2036" s="3" t="s">
        <v>45</v>
      </c>
      <c r="J2036" s="3" t="s">
        <v>34</v>
      </c>
      <c r="K2036" s="3" t="s">
        <v>84</v>
      </c>
      <c r="L2036" s="3" t="s">
        <v>2276</v>
      </c>
      <c r="M2036" s="4">
        <v>101060</v>
      </c>
      <c r="N2036" s="4">
        <v>101.06</v>
      </c>
      <c r="O2036" s="4">
        <v>463000</v>
      </c>
      <c r="P2036" t="str">
        <f>IF(ISNUMBER(SEARCH("BROWSER",L2036)),"Picloran",IF(ISNUMBER(SEARCH("NAVIGATOR",L2036)),"Picloran",IF(ISNUMBER(SEARCH("BIOZYME",L2036)),"Mineral Fertilizer",IF(ISNUMBER(SEARCH("K-FOL",L2036)),"Calcium Citrate",IF(ISNUMBER(SEARCH("FOLTRON",L2036)),"NPK Fertilizer",IF(ISNUMBER(SEARCH("CYHALOTHRI",L2036)),"Cyhalothrin",IF(ISNUMBER(SEARCH("ACEFATO",L2036)),"Acephate",IF(ISNUMBER(SEARCH("ACEPHATE",L2036)),"Acephate",IF(ISNUMBER(SEARCH("MICROTHIOL",L2036)),"Sulfur",IF(ISNUMBER(SEARCH("PROPICONAZOLE",L2036)),"Propiconazole",IF(ISNUMBER(SEARCH("METHOMYL",L2036)),"Methomyl",IF(ISNUMBER(SEARCH("IMIDACLOPRID",L2036)),"Imidacloprid",IF(ISNUMBER(SEARCH("ZONIC",L2036)),"Amicarbazone",IF(ISNUMBER(SEARCH("CRESCENDO",L2036)),"Triclopyr-Butyric",IF(ISNUMBER(SEARCH("IMAZETHAPYR",L2036)),"Imazethapyr",IF(ISNUMBER(SEARCH("TRICLOPYR",L2036)),"Triclopyr",IF(ISNUMBER(SEARCH("ISOPROPYLAMINE",L2036)),"Isopropylamine",IF(ISNUMBER(SEARCH("ABAMECTIM",L2036)),"Abamectin",IF(ISNUMBER(SEARCH("SPERTO",L2036)),"Bifenthrin","FIX IT!")))))))))))))))))))</f>
        <v>Isopropylamine</v>
      </c>
      <c r="Q2036" t="s">
        <v>3269</v>
      </c>
      <c r="R2036" t="s">
        <v>3216</v>
      </c>
      <c r="S2036">
        <f t="shared" si="115"/>
        <v>4.5814367702355039</v>
      </c>
      <c r="T2036" t="s">
        <v>3206</v>
      </c>
      <c r="U2036" t="s">
        <v>3231</v>
      </c>
      <c r="V2036" t="s">
        <v>3242</v>
      </c>
    </row>
    <row r="2037" spans="1:22" ht="22" customHeight="1" x14ac:dyDescent="0.3">
      <c r="A2037" s="5">
        <v>42849</v>
      </c>
      <c r="B2037" s="16" t="str">
        <f t="shared" si="113"/>
        <v>April, 2017</v>
      </c>
      <c r="C2037" s="16" t="str">
        <f t="shared" si="114"/>
        <v>April, 2017´</v>
      </c>
      <c r="D2037" s="6" t="s">
        <v>31</v>
      </c>
      <c r="E2037" s="11" t="s">
        <v>3318</v>
      </c>
      <c r="F2037" s="6" t="s">
        <v>56</v>
      </c>
      <c r="G2037" s="6" t="s">
        <v>77</v>
      </c>
      <c r="H2037" s="6" t="s">
        <v>82</v>
      </c>
      <c r="I2037" s="6" t="s">
        <v>45</v>
      </c>
      <c r="J2037" s="6" t="s">
        <v>34</v>
      </c>
      <c r="K2037" s="6" t="s">
        <v>84</v>
      </c>
      <c r="L2037" s="6" t="s">
        <v>2277</v>
      </c>
      <c r="M2037" s="7">
        <v>101077</v>
      </c>
      <c r="N2037" s="7">
        <v>101.08</v>
      </c>
      <c r="O2037" s="7">
        <v>463000</v>
      </c>
      <c r="P2037" t="str">
        <f>IF(ISNUMBER(SEARCH("BROWSER",L2037)),"Picloran",IF(ISNUMBER(SEARCH("NAVIGATOR",L2037)),"Picloran",IF(ISNUMBER(SEARCH("BIOZYME",L2037)),"Mineral Fertilizer",IF(ISNUMBER(SEARCH("K-FOL",L2037)),"Calcium Citrate",IF(ISNUMBER(SEARCH("FOLTRON",L2037)),"NPK Fertilizer",IF(ISNUMBER(SEARCH("CYHALOTHRI",L2037)),"Cyhalothrin",IF(ISNUMBER(SEARCH("ACEFATO",L2037)),"Acephate",IF(ISNUMBER(SEARCH("ACEPHATE",L2037)),"Acephate",IF(ISNUMBER(SEARCH("MICROTHIOL",L2037)),"Sulfur",IF(ISNUMBER(SEARCH("PROPICONAZOLE",L2037)),"Propiconazole",IF(ISNUMBER(SEARCH("METHOMYL",L2037)),"Methomyl",IF(ISNUMBER(SEARCH("IMIDACLOPRID",L2037)),"Imidacloprid",IF(ISNUMBER(SEARCH("ZONIC",L2037)),"Amicarbazone",IF(ISNUMBER(SEARCH("CRESCENDO",L2037)),"Triclopyr-Butyric",IF(ISNUMBER(SEARCH("IMAZETHAPYR",L2037)),"Imazethapyr",IF(ISNUMBER(SEARCH("TRICLOPYR",L2037)),"Triclopyr",IF(ISNUMBER(SEARCH("ISOPROPYLAMINE",L2037)),"Isopropylamine",IF(ISNUMBER(SEARCH("ABAMECTIM",L2037)),"Abamectin",IF(ISNUMBER(SEARCH("SPERTO",L2037)),"Bifenthrin","FIX IT!")))))))))))))))))))</f>
        <v>Isopropylamine</v>
      </c>
      <c r="Q2037" t="s">
        <v>3269</v>
      </c>
      <c r="R2037" t="s">
        <v>3216</v>
      </c>
      <c r="S2037">
        <f t="shared" si="115"/>
        <v>4.5806662247593417</v>
      </c>
      <c r="T2037" t="s">
        <v>3252</v>
      </c>
      <c r="U2037" t="s">
        <v>3287</v>
      </c>
      <c r="V2037" t="s">
        <v>3243</v>
      </c>
    </row>
    <row r="2038" spans="1:22" ht="22" customHeight="1" x14ac:dyDescent="0.3">
      <c r="A2038" s="2">
        <v>42849</v>
      </c>
      <c r="B2038" s="16" t="str">
        <f t="shared" si="113"/>
        <v>April, 2017</v>
      </c>
      <c r="C2038" s="16" t="str">
        <f t="shared" si="114"/>
        <v>April, 2017´</v>
      </c>
      <c r="D2038" s="3" t="s">
        <v>31</v>
      </c>
      <c r="E2038" s="11" t="s">
        <v>3318</v>
      </c>
      <c r="F2038" s="3" t="s">
        <v>56</v>
      </c>
      <c r="G2038" s="3" t="s">
        <v>189</v>
      </c>
      <c r="H2038" s="3" t="s">
        <v>122</v>
      </c>
      <c r="I2038" s="3" t="s">
        <v>45</v>
      </c>
      <c r="J2038" s="3" t="s">
        <v>34</v>
      </c>
      <c r="K2038" s="3" t="s">
        <v>143</v>
      </c>
      <c r="L2038" s="3" t="s">
        <v>1175</v>
      </c>
      <c r="M2038" s="4">
        <v>43200</v>
      </c>
      <c r="N2038" s="4">
        <v>43.2</v>
      </c>
      <c r="O2038" s="4">
        <v>208000</v>
      </c>
      <c r="P2038" t="str">
        <f>IF(ISNUMBER(SEARCH("BROWSER",L2038)),"Picloran",IF(ISNUMBER(SEARCH("NAVIGATOR",L2038)),"Picloran",IF(ISNUMBER(SEARCH("BIOZYME",L2038)),"Mineral Fertilizer",IF(ISNUMBER(SEARCH("K-FOL",L2038)),"Calcium Citrate",IF(ISNUMBER(SEARCH("FOLTRON",L2038)),"NPK Fertilizer",IF(ISNUMBER(SEARCH("CYHALOTHRI",L2038)),"Cyhalothrin",IF(ISNUMBER(SEARCH("ACEFATO",L2038)),"Acephate",IF(ISNUMBER(SEARCH("ACEPHATE",L2038)),"Acephate",IF(ISNUMBER(SEARCH("MICROTHIOL",L2038)),"Sulfur",IF(ISNUMBER(SEARCH("PROPICONAZOLE",L2038)),"Propiconazole",IF(ISNUMBER(SEARCH("METHOMYL",L2038)),"Methomyl",IF(ISNUMBER(SEARCH("IMIDACLOPRID",L2038)),"Imidacloprid",IF(ISNUMBER(SEARCH("ZONIC",L2038)),"Amicarbazone",IF(ISNUMBER(SEARCH("CRESCENDO",L2038)),"Triclopyr-Butyric",IF(ISNUMBER(SEARCH("IMAZETHAPYR",L2038)),"Imazethapyr",IF(ISNUMBER(SEARCH("TRICLOPYR",L2038)),"Triclopyr",IF(ISNUMBER(SEARCH("ISOPROPYLAMINE",L2038)),"Isopropylamine",IF(ISNUMBER(SEARCH("ABAMECTIM",L2038)),"Abamectin",IF(ISNUMBER(SEARCH("SPERTO",L2038)),"Bifenthrin","FIX IT!")))))))))))))))))))</f>
        <v>Methomyl</v>
      </c>
      <c r="Q2038" t="s">
        <v>3215</v>
      </c>
      <c r="R2038" t="s">
        <v>3243</v>
      </c>
      <c r="S2038">
        <f t="shared" si="115"/>
        <v>4.8148148148148149</v>
      </c>
      <c r="T2038" t="s">
        <v>3280</v>
      </c>
      <c r="U2038" t="s">
        <v>3279</v>
      </c>
      <c r="V2038" t="s">
        <v>3216</v>
      </c>
    </row>
    <row r="2039" spans="1:22" ht="22" customHeight="1" x14ac:dyDescent="0.3">
      <c r="A2039" s="5">
        <v>42845</v>
      </c>
      <c r="B2039" s="16" t="str">
        <f t="shared" si="113"/>
        <v>April, 2017</v>
      </c>
      <c r="C2039" s="16" t="str">
        <f t="shared" si="114"/>
        <v>April, 2017´</v>
      </c>
      <c r="D2039" s="6" t="s">
        <v>31</v>
      </c>
      <c r="E2039" s="11" t="s">
        <v>3318</v>
      </c>
      <c r="F2039" s="6" t="s">
        <v>56</v>
      </c>
      <c r="G2039" s="6" t="s">
        <v>2278</v>
      </c>
      <c r="H2039" s="6" t="s">
        <v>316</v>
      </c>
      <c r="I2039" s="6" t="s">
        <v>45</v>
      </c>
      <c r="J2039" s="6" t="s">
        <v>34</v>
      </c>
      <c r="K2039" s="6" t="s">
        <v>2189</v>
      </c>
      <c r="L2039" s="6" t="s">
        <v>2280</v>
      </c>
      <c r="M2039" s="7">
        <v>241440</v>
      </c>
      <c r="N2039" s="7">
        <v>241.44</v>
      </c>
      <c r="O2039" s="7">
        <v>920000</v>
      </c>
      <c r="P2039" t="str">
        <f>IF(ISNUMBER(SEARCH("DIZONE",L2039)),"Diuron",IF(ISNUMBER(SEARCH("GLUFOSINATE",L2039)),"Glufosinate",IF(ISNUMBER(SEARCH("LAVA",L2039)),"Tebuthiuron",IF(ISNUMBER(SEARCH("CARTAP",L2039)),"Cartap Hydrochloride",IF(ISNUMBER(SEARCH("ZARTAN",L2039)),"Metsulfuron",IF(ISNUMBER(SEARCH("METSULFURON",L2039)),"Metsulfuron",IF(ISNUMBER(SEARCH("CHLORFLUAZURON",L2039)),"Chlorfluazuron",IF(ISNUMBER(SEARCH("OMITE",L2039)),"Propargite",IF(ISNUMBER(SEARCH("ORIS",L2039)),"Amicarbazone",IF(ISNUMBER(SEARCH("AMICARBAZONE",L2039)),"Amicarbazone",IF(ISNUMBER(SEARCH("2,4-D",L2039)),"2,4-Dichlorophenoxyacetic Acid",IF(ISNUMBER(SEARCH("GLYPHOSATE",L2039)),"Glyphosate",IF(ISNUMBER(SEARCH("FOMESAFEN",L2039)),"Fomesafen","FIX IT!")))))))))))))</f>
        <v>Glyphosate</v>
      </c>
      <c r="Q2039" t="s">
        <v>3218</v>
      </c>
      <c r="R2039" t="s">
        <v>3198</v>
      </c>
      <c r="S2039">
        <f t="shared" si="115"/>
        <v>3.8104705102717031</v>
      </c>
      <c r="T2039" t="s">
        <v>3294</v>
      </c>
      <c r="U2039" t="s">
        <v>3215</v>
      </c>
      <c r="V2039" t="s">
        <v>3243</v>
      </c>
    </row>
    <row r="2040" spans="1:22" ht="22" customHeight="1" x14ac:dyDescent="0.3">
      <c r="A2040" s="2">
        <v>42845</v>
      </c>
      <c r="B2040" s="16" t="str">
        <f t="shared" si="113"/>
        <v>April, 2017</v>
      </c>
      <c r="C2040" s="16" t="str">
        <f t="shared" si="114"/>
        <v>April, 2017´</v>
      </c>
      <c r="D2040" s="3" t="s">
        <v>31</v>
      </c>
      <c r="E2040" s="11" t="s">
        <v>3318</v>
      </c>
      <c r="F2040" s="3" t="s">
        <v>56</v>
      </c>
      <c r="G2040" s="3" t="s">
        <v>2278</v>
      </c>
      <c r="H2040" s="3" t="s">
        <v>316</v>
      </c>
      <c r="I2040" s="3" t="s">
        <v>45</v>
      </c>
      <c r="J2040" s="3" t="s">
        <v>34</v>
      </c>
      <c r="K2040" s="3" t="s">
        <v>2189</v>
      </c>
      <c r="L2040" s="3" t="s">
        <v>2281</v>
      </c>
      <c r="M2040" s="4">
        <v>241440</v>
      </c>
      <c r="N2040" s="4">
        <v>241.44</v>
      </c>
      <c r="O2040" s="4">
        <v>920000</v>
      </c>
      <c r="P2040" t="str">
        <f>IF(ISNUMBER(SEARCH("DIZONE",L2040)),"Diuron",IF(ISNUMBER(SEARCH("GLUFOSINATE",L2040)),"Glufosinate",IF(ISNUMBER(SEARCH("LAVA",L2040)),"Tebuthiuron",IF(ISNUMBER(SEARCH("CARTAP",L2040)),"Cartap Hydrochloride",IF(ISNUMBER(SEARCH("ZARTAN",L2040)),"Metsulfuron",IF(ISNUMBER(SEARCH("METSULFURON",L2040)),"Metsulfuron",IF(ISNUMBER(SEARCH("CHLORFLUAZURON",L2040)),"Chlorfluazuron",IF(ISNUMBER(SEARCH("OMITE",L2040)),"Propargite",IF(ISNUMBER(SEARCH("ORIS",L2040)),"Amicarbazone",IF(ISNUMBER(SEARCH("AMICARBAZONE",L2040)),"Amicarbazone",IF(ISNUMBER(SEARCH("2,4-D",L2040)),"2,4-Dichlorophenoxyacetic Acid",IF(ISNUMBER(SEARCH("GLYPHOSATE",L2040)),"Glyphosate",IF(ISNUMBER(SEARCH("FOMESAFEN",L2040)),"Fomesafen","FIX IT!")))))))))))))</f>
        <v>Glyphosate</v>
      </c>
      <c r="Q2040" t="s">
        <v>3218</v>
      </c>
      <c r="R2040" t="s">
        <v>3198</v>
      </c>
      <c r="S2040">
        <f t="shared" si="115"/>
        <v>3.8104705102717031</v>
      </c>
      <c r="T2040" t="s">
        <v>3200</v>
      </c>
      <c r="U2040" t="s">
        <v>3234</v>
      </c>
      <c r="V2040" t="s">
        <v>3225</v>
      </c>
    </row>
    <row r="2041" spans="1:22" ht="22" customHeight="1" x14ac:dyDescent="0.3">
      <c r="A2041" s="2">
        <v>42843</v>
      </c>
      <c r="B2041" s="16" t="str">
        <f t="shared" si="113"/>
        <v>April, 2017</v>
      </c>
      <c r="C2041" s="16" t="str">
        <f t="shared" si="114"/>
        <v>April, 2017´</v>
      </c>
      <c r="D2041" s="3" t="s">
        <v>31</v>
      </c>
      <c r="E2041" s="11" t="s">
        <v>3318</v>
      </c>
      <c r="F2041" s="3" t="s">
        <v>1873</v>
      </c>
      <c r="G2041" s="3" t="s">
        <v>230</v>
      </c>
      <c r="H2041" s="3" t="s">
        <v>133</v>
      </c>
      <c r="I2041" s="3" t="s">
        <v>45</v>
      </c>
      <c r="J2041" s="3" t="s">
        <v>34</v>
      </c>
      <c r="K2041" s="3" t="s">
        <v>232</v>
      </c>
      <c r="L2041" s="3" t="s">
        <v>2283</v>
      </c>
      <c r="M2041" s="4">
        <v>16040</v>
      </c>
      <c r="N2041" s="4">
        <v>16.04</v>
      </c>
      <c r="O2041" s="4">
        <v>20100</v>
      </c>
      <c r="P2041" t="s">
        <v>3273</v>
      </c>
      <c r="Q2041" t="s">
        <v>3274</v>
      </c>
      <c r="R2041" t="s">
        <v>3275</v>
      </c>
      <c r="S2041">
        <f t="shared" si="115"/>
        <v>1.2531172069825436</v>
      </c>
      <c r="T2041" t="s">
        <v>3200</v>
      </c>
      <c r="U2041" t="s">
        <v>3234</v>
      </c>
      <c r="V2041" t="s">
        <v>3225</v>
      </c>
    </row>
    <row r="2042" spans="1:22" ht="22" customHeight="1" x14ac:dyDescent="0.3">
      <c r="A2042" s="5">
        <v>42840</v>
      </c>
      <c r="B2042" s="16" t="str">
        <f t="shared" si="113"/>
        <v>April, 2017</v>
      </c>
      <c r="C2042" s="16" t="str">
        <f t="shared" si="114"/>
        <v>April, 2017´</v>
      </c>
      <c r="D2042" s="6" t="s">
        <v>31</v>
      </c>
      <c r="E2042" s="11" t="s">
        <v>3318</v>
      </c>
      <c r="F2042" s="6" t="s">
        <v>56</v>
      </c>
      <c r="G2042" s="6" t="s">
        <v>588</v>
      </c>
      <c r="H2042" s="6" t="s">
        <v>102</v>
      </c>
      <c r="I2042" s="6" t="s">
        <v>45</v>
      </c>
      <c r="J2042" s="6" t="s">
        <v>34</v>
      </c>
      <c r="K2042" s="6" t="s">
        <v>2202</v>
      </c>
      <c r="L2042" s="6" t="s">
        <v>2284</v>
      </c>
      <c r="M2042" s="7">
        <v>162694</v>
      </c>
      <c r="N2042" s="7">
        <v>162.69</v>
      </c>
      <c r="O2042" s="7">
        <v>718000</v>
      </c>
      <c r="P2042" t="str">
        <f>IF(ISNUMBER(SEARCH("BROWSER",L2042)),"Picloran",IF(ISNUMBER(SEARCH("NAVIGATOR",L2042)),"Picloran",IF(ISNUMBER(SEARCH("BIOZYME",L2042)),"Mineral Fertilizer",IF(ISNUMBER(SEARCH("K-FOL",L2042)),"Calcium Citrate",IF(ISNUMBER(SEARCH("FOLTRON",L2042)),"NPK Fertilizer",IF(ISNUMBER(SEARCH("CYHALOTHRI",L2042)),"Cyhalothrin",IF(ISNUMBER(SEARCH("ACEFATO",L2042)),"Acephate",IF(ISNUMBER(SEARCH("ACEPHATE",L2042)),"Acephate",IF(ISNUMBER(SEARCH("MICROTHIOL",L2042)),"Sulfur",IF(ISNUMBER(SEARCH("PROPICONAZOLE",L2042)),"Propiconazole",IF(ISNUMBER(SEARCH("METHOMYL",L2042)),"Methomyl",IF(ISNUMBER(SEARCH("IMIDACLOPRID",L2042)),"Imidacloprid",IF(ISNUMBER(SEARCH("ZONIC",L2042)),"Amicarbazone",IF(ISNUMBER(SEARCH("CRESCENDO",L2042)),"Triclopyr-Butyric",IF(ISNUMBER(SEARCH("IMAZETHAPYR",L2042)),"Imazethapyr",IF(ISNUMBER(SEARCH("TRICLOPYR",L2042)),"Triclopyr",IF(ISNUMBER(SEARCH("ISOPROPYLAMINE",L2042)),"Isopropylamine",IF(ISNUMBER(SEARCH("ABAMECTIM",L2042)),"Abamectin",IF(ISNUMBER(SEARCH("SPERTO",L2042)),"Bifenthrin","FIX IT!")))))))))))))))))))</f>
        <v>Sulfur</v>
      </c>
      <c r="Q2042" t="s">
        <v>3279</v>
      </c>
      <c r="R2042" t="s">
        <v>3216</v>
      </c>
      <c r="S2042">
        <f t="shared" si="115"/>
        <v>4.4131928651333174</v>
      </c>
      <c r="T2042" t="s">
        <v>3203</v>
      </c>
      <c r="U2042" t="s">
        <v>3246</v>
      </c>
      <c r="V2042" t="s">
        <v>3198</v>
      </c>
    </row>
    <row r="2043" spans="1:22" ht="22" customHeight="1" x14ac:dyDescent="0.3">
      <c r="A2043" s="5">
        <v>42834</v>
      </c>
      <c r="B2043" s="16" t="str">
        <f t="shared" si="113"/>
        <v>April, 2017</v>
      </c>
      <c r="C2043" s="16" t="str">
        <f t="shared" si="114"/>
        <v>April, 2017´</v>
      </c>
      <c r="D2043" s="6" t="s">
        <v>31</v>
      </c>
      <c r="E2043" s="11" t="s">
        <v>3318</v>
      </c>
      <c r="F2043" s="6" t="s">
        <v>56</v>
      </c>
      <c r="G2043" s="6" t="s">
        <v>903</v>
      </c>
      <c r="H2043" s="6" t="s">
        <v>122</v>
      </c>
      <c r="I2043" s="6" t="s">
        <v>45</v>
      </c>
      <c r="J2043" s="6" t="s">
        <v>34</v>
      </c>
      <c r="K2043" s="6" t="s">
        <v>2189</v>
      </c>
      <c r="L2043" s="6" t="s">
        <v>2285</v>
      </c>
      <c r="M2043" s="7">
        <v>519859.99</v>
      </c>
      <c r="N2043" s="7">
        <v>519.86</v>
      </c>
      <c r="O2043" s="7">
        <v>1982000</v>
      </c>
      <c r="P2043" t="str">
        <f>IF(ISNUMBER(SEARCH("GLIFOSATO",L2043)),"Glyphosate",IF(ISNUMBER(SEARCH("TRICLON",L2043)),"Triclopyr",IF(ISNUMBER(SEARCH("ABAMECTIN",L2043)),"Abamectin",IF(ISNUMBER(SEARCH("ANCOSAR",L2043)),"Sodium Hydrogen Methylarsonate",IF(ISNUMBER(SEARCH("PERITO",L2043)),"Acephate","FIX IT!")))))</f>
        <v>Glyphosate</v>
      </c>
      <c r="Q2043" t="s">
        <v>3218</v>
      </c>
      <c r="R2043" t="s">
        <v>3198</v>
      </c>
      <c r="S2043">
        <f t="shared" si="115"/>
        <v>3.8125649946632745</v>
      </c>
      <c r="T2043" t="s">
        <v>3292</v>
      </c>
      <c r="U2043" t="s">
        <v>3269</v>
      </c>
      <c r="V2043" t="s">
        <v>3216</v>
      </c>
    </row>
    <row r="2044" spans="1:22" ht="22" customHeight="1" x14ac:dyDescent="0.3">
      <c r="A2044" s="2">
        <v>42832</v>
      </c>
      <c r="B2044" s="16" t="str">
        <f t="shared" si="113"/>
        <v>April, 2017</v>
      </c>
      <c r="C2044" s="16" t="str">
        <f t="shared" si="114"/>
        <v>April, 2017´</v>
      </c>
      <c r="D2044" s="3" t="s">
        <v>31</v>
      </c>
      <c r="E2044" s="11" t="s">
        <v>3318</v>
      </c>
      <c r="F2044" s="3" t="s">
        <v>56</v>
      </c>
      <c r="G2044" s="3" t="s">
        <v>244</v>
      </c>
      <c r="H2044" s="3" t="s">
        <v>474</v>
      </c>
      <c r="I2044" s="3" t="s">
        <v>45</v>
      </c>
      <c r="J2044" s="3" t="s">
        <v>34</v>
      </c>
      <c r="K2044" s="3" t="s">
        <v>187</v>
      </c>
      <c r="L2044" s="3" t="s">
        <v>2286</v>
      </c>
      <c r="M2044" s="4">
        <v>97600</v>
      </c>
      <c r="N2044" s="4">
        <v>97.6</v>
      </c>
      <c r="O2044" s="4">
        <v>1775000</v>
      </c>
      <c r="P2044" t="str">
        <f>IF(ISNUMBER(SEARCH("GLIFOSATO",L2044)),"Glyphosate",IF(ISNUMBER(SEARCH("TRICLON",L2044)),"Triclopyr",IF(ISNUMBER(SEARCH("ABAMECTIN",L2044)),"Abamectin",IF(ISNUMBER(SEARCH("ANCOSAR",L2044)),"Sodium Hydrogen Methylarsonate",IF(ISNUMBER(SEARCH("PERITO",L2044)),"Acephate","FIX IT!")))))</f>
        <v>Sodium Hydrogen Methylarsonate</v>
      </c>
      <c r="Q2044" t="s">
        <v>3281</v>
      </c>
      <c r="R2044" t="s">
        <v>3198</v>
      </c>
      <c r="S2044">
        <f t="shared" si="115"/>
        <v>18.186475409836067</v>
      </c>
      <c r="T2044" t="s">
        <v>3292</v>
      </c>
      <c r="U2044" t="s">
        <v>3269</v>
      </c>
      <c r="V2044" t="s">
        <v>3216</v>
      </c>
    </row>
    <row r="2045" spans="1:22" ht="22" customHeight="1" x14ac:dyDescent="0.3">
      <c r="A2045" s="5">
        <v>42827</v>
      </c>
      <c r="B2045" s="16" t="str">
        <f t="shared" si="113"/>
        <v>April, 2017</v>
      </c>
      <c r="C2045" s="16" t="str">
        <f t="shared" si="114"/>
        <v>April, 2017´</v>
      </c>
      <c r="D2045" s="6" t="s">
        <v>31</v>
      </c>
      <c r="E2045" s="11" t="s">
        <v>3318</v>
      </c>
      <c r="F2045" s="6" t="s">
        <v>1873</v>
      </c>
      <c r="G2045" s="6" t="s">
        <v>1617</v>
      </c>
      <c r="H2045" s="6" t="s">
        <v>316</v>
      </c>
      <c r="I2045" s="6" t="s">
        <v>45</v>
      </c>
      <c r="J2045" s="6" t="s">
        <v>34</v>
      </c>
      <c r="K2045" s="6" t="s">
        <v>2189</v>
      </c>
      <c r="L2045" s="6" t="s">
        <v>2287</v>
      </c>
      <c r="M2045" s="7">
        <v>241440</v>
      </c>
      <c r="N2045" s="7">
        <v>241.44</v>
      </c>
      <c r="O2045" s="7">
        <v>920000</v>
      </c>
      <c r="P2045" t="str">
        <f>IF(ISNUMBER(SEARCH("DIZONE",L2045)),"Diuron",IF(ISNUMBER(SEARCH("GLUFOSINATE",L2045)),"Glufosinate",IF(ISNUMBER(SEARCH("LAVA",L2045)),"Tebuthiuron",IF(ISNUMBER(SEARCH("CARTAP",L2045)),"Cartap Hydrochloride",IF(ISNUMBER(SEARCH("ZARTAN",L2045)),"Metsulfuron",IF(ISNUMBER(SEARCH("METSULFURON",L2045)),"Metsulfuron",IF(ISNUMBER(SEARCH("CHLORFLUAZURON",L2045)),"Chlorfluazuron",IF(ISNUMBER(SEARCH("OMITE",L2045)),"Propargite",IF(ISNUMBER(SEARCH("ORIS",L2045)),"Amicarbazone",IF(ISNUMBER(SEARCH("AMICARBAZONE",L2045)),"Amicarbazone",IF(ISNUMBER(SEARCH("2,4-D",L2045)),"2,4-Dichlorophenoxyacetic Acid",IF(ISNUMBER(SEARCH("GLYPHOSATE",L2045)),"Glyphosate",IF(ISNUMBER(SEARCH("FOMESAFEN",L2045)),"Fomesafen","FIX IT!")))))))))))))</f>
        <v>Glyphosate</v>
      </c>
      <c r="Q2045" t="s">
        <v>3218</v>
      </c>
      <c r="R2045" t="s">
        <v>3198</v>
      </c>
      <c r="S2045">
        <f t="shared" si="115"/>
        <v>3.8104705102717031</v>
      </c>
      <c r="T2045" t="s">
        <v>3206</v>
      </c>
      <c r="U2045" t="s">
        <v>3231</v>
      </c>
      <c r="V2045" t="s">
        <v>3242</v>
      </c>
    </row>
    <row r="2046" spans="1:22" ht="22" customHeight="1" x14ac:dyDescent="0.3">
      <c r="A2046" s="2">
        <v>42827</v>
      </c>
      <c r="B2046" s="16" t="str">
        <f t="shared" si="113"/>
        <v>April, 2017</v>
      </c>
      <c r="C2046" s="16" t="str">
        <f t="shared" si="114"/>
        <v>April, 2017´</v>
      </c>
      <c r="D2046" s="3" t="s">
        <v>31</v>
      </c>
      <c r="E2046" s="11" t="s">
        <v>3318</v>
      </c>
      <c r="F2046" s="3" t="s">
        <v>1873</v>
      </c>
      <c r="G2046" s="3" t="s">
        <v>1617</v>
      </c>
      <c r="H2046" s="3" t="s">
        <v>316</v>
      </c>
      <c r="I2046" s="3" t="s">
        <v>45</v>
      </c>
      <c r="J2046" s="3" t="s">
        <v>34</v>
      </c>
      <c r="K2046" s="3" t="s">
        <v>2189</v>
      </c>
      <c r="L2046" s="3" t="s">
        <v>2288</v>
      </c>
      <c r="M2046" s="4">
        <v>241440</v>
      </c>
      <c r="N2046" s="4">
        <v>241.44</v>
      </c>
      <c r="O2046" s="4">
        <v>920000</v>
      </c>
      <c r="P2046" t="s">
        <v>3218</v>
      </c>
      <c r="Q2046" t="str">
        <f>VLOOKUP(P2046,T:V,2,FALSE)</f>
        <v>Glyphosate</v>
      </c>
      <c r="R2046" t="str">
        <f>VLOOKUP(Q2046,U:W,2,FALSE)</f>
        <v>Herbicide</v>
      </c>
      <c r="S2046">
        <f t="shared" si="115"/>
        <v>3.8104705102717031</v>
      </c>
      <c r="T2046" t="s">
        <v>3206</v>
      </c>
      <c r="U2046" t="s">
        <v>3231</v>
      </c>
      <c r="V2046" t="s">
        <v>3242</v>
      </c>
    </row>
    <row r="2047" spans="1:22" ht="22" customHeight="1" x14ac:dyDescent="0.3">
      <c r="A2047" s="5">
        <v>42825</v>
      </c>
      <c r="B2047" s="16" t="str">
        <f t="shared" si="113"/>
        <v>March, 2017</v>
      </c>
      <c r="C2047" s="16" t="str">
        <f t="shared" si="114"/>
        <v>March, 2017´</v>
      </c>
      <c r="D2047" s="6" t="s">
        <v>31</v>
      </c>
      <c r="E2047" s="11" t="s">
        <v>3318</v>
      </c>
      <c r="F2047" s="6" t="s">
        <v>56</v>
      </c>
      <c r="G2047" s="6" t="s">
        <v>1492</v>
      </c>
      <c r="H2047" s="6" t="s">
        <v>122</v>
      </c>
      <c r="I2047" s="6" t="s">
        <v>45</v>
      </c>
      <c r="J2047" s="6" t="s">
        <v>34</v>
      </c>
      <c r="K2047" s="6" t="s">
        <v>2189</v>
      </c>
      <c r="L2047" s="6" t="s">
        <v>2289</v>
      </c>
      <c r="M2047" s="7">
        <v>265584.02</v>
      </c>
      <c r="N2047" s="7">
        <v>265.58</v>
      </c>
      <c r="O2047" s="7">
        <v>1028000</v>
      </c>
      <c r="P2047" t="str">
        <f>IF(ISNUMBER(SEARCH("DIZONE",L2047)),"Diuron",IF(ISNUMBER(SEARCH("GLUFOSINATE",L2047)),"Glufosinate",IF(ISNUMBER(SEARCH("LAVA",L2047)),"Tebuthiuron",IF(ISNUMBER(SEARCH("CARTAP",L2047)),"Cartap Hydrochloride",IF(ISNUMBER(SEARCH("ZARTAN",L2047)),"Metsulfuron",IF(ISNUMBER(SEARCH("METSULFURON",L2047)),"Metsulfuron",IF(ISNUMBER(SEARCH("CHLORFLUAZURON",L2047)),"Chlorfluazuron",IF(ISNUMBER(SEARCH("OMITE",L2047)),"Propargite",IF(ISNUMBER(SEARCH("ORIS",L2047)),"Amicarbazone",IF(ISNUMBER(SEARCH("AMICARBAZONE",L2047)),"Amicarbazone",IF(ISNUMBER(SEARCH("2,4-D",L2047)),"2,4-Dichlorophenoxyacetic Acid",IF(ISNUMBER(SEARCH("GLYPHOSATE",L2047)),"Glyphosate",IF(ISNUMBER(SEARCH("FOMESAFEN",L2047)),"Fomesafen","FIX IT!")))))))))))))</f>
        <v>Glyphosate</v>
      </c>
      <c r="Q2047" t="s">
        <v>3218</v>
      </c>
      <c r="R2047" t="s">
        <v>3198</v>
      </c>
      <c r="S2047">
        <f t="shared" si="115"/>
        <v>3.8707148118324284</v>
      </c>
      <c r="T2047" t="s">
        <v>3206</v>
      </c>
      <c r="U2047" t="s">
        <v>3231</v>
      </c>
      <c r="V2047" t="s">
        <v>3242</v>
      </c>
    </row>
    <row r="2048" spans="1:22" ht="22" customHeight="1" x14ac:dyDescent="0.3">
      <c r="A2048" s="2">
        <v>42825</v>
      </c>
      <c r="B2048" s="16" t="str">
        <f t="shared" si="113"/>
        <v>March, 2017</v>
      </c>
      <c r="C2048" s="16" t="str">
        <f t="shared" si="114"/>
        <v>March, 2017´</v>
      </c>
      <c r="D2048" s="3" t="s">
        <v>31</v>
      </c>
      <c r="E2048" s="11" t="s">
        <v>3318</v>
      </c>
      <c r="F2048" s="3" t="s">
        <v>56</v>
      </c>
      <c r="G2048" s="3" t="s">
        <v>1492</v>
      </c>
      <c r="H2048" s="3" t="s">
        <v>122</v>
      </c>
      <c r="I2048" s="3" t="s">
        <v>45</v>
      </c>
      <c r="J2048" s="3" t="s">
        <v>34</v>
      </c>
      <c r="K2048" s="3" t="s">
        <v>2189</v>
      </c>
      <c r="L2048" s="3" t="s">
        <v>2290</v>
      </c>
      <c r="M2048" s="4">
        <v>241440</v>
      </c>
      <c r="N2048" s="4">
        <v>241.44</v>
      </c>
      <c r="O2048" s="4">
        <v>935000</v>
      </c>
      <c r="P2048" t="str">
        <f>IF(ISNUMBER(SEARCH("DIZONE",L2048)),"Diuron",IF(ISNUMBER(SEARCH("GLUFOSINATE",L2048)),"Glufosinate",IF(ISNUMBER(SEARCH("LAVA",L2048)),"Tebuthiuron",IF(ISNUMBER(SEARCH("CARTAP",L2048)),"Cartap Hydrochloride",IF(ISNUMBER(SEARCH("ZARTAN",L2048)),"Metsulfuron",IF(ISNUMBER(SEARCH("METSULFURON",L2048)),"Metsulfuron",IF(ISNUMBER(SEARCH("CHLORFLUAZURON",L2048)),"Chlorfluazuron",IF(ISNUMBER(SEARCH("OMITE",L2048)),"Propargite",IF(ISNUMBER(SEARCH("ORIS",L2048)),"Amicarbazone",IF(ISNUMBER(SEARCH("AMICARBAZONE",L2048)),"Amicarbazone",IF(ISNUMBER(SEARCH("2,4-D",L2048)),"2,4-Dichlorophenoxyacetic Acid",IF(ISNUMBER(SEARCH("GLYPHOSATE",L2048)),"Glyphosate",IF(ISNUMBER(SEARCH("FOMESAFEN",L2048)),"Fomesafen","FIX IT!")))))))))))))</f>
        <v>Glyphosate</v>
      </c>
      <c r="Q2048" t="s">
        <v>3218</v>
      </c>
      <c r="R2048" t="s">
        <v>3198</v>
      </c>
      <c r="S2048">
        <f t="shared" si="115"/>
        <v>3.8725977468522199</v>
      </c>
      <c r="T2048" t="s">
        <v>3294</v>
      </c>
      <c r="U2048" t="s">
        <v>3215</v>
      </c>
      <c r="V2048" t="s">
        <v>3243</v>
      </c>
    </row>
    <row r="2049" spans="1:22" ht="22" customHeight="1" x14ac:dyDescent="0.3">
      <c r="A2049" s="5">
        <v>42824</v>
      </c>
      <c r="B2049" s="16" t="str">
        <f t="shared" si="113"/>
        <v>March, 2017</v>
      </c>
      <c r="C2049" s="16" t="str">
        <f t="shared" si="114"/>
        <v>March, 2017´</v>
      </c>
      <c r="D2049" s="6" t="s">
        <v>107</v>
      </c>
      <c r="E2049" s="11" t="s">
        <v>3318</v>
      </c>
      <c r="F2049" s="6" t="s">
        <v>56</v>
      </c>
      <c r="G2049" s="6" t="s">
        <v>108</v>
      </c>
      <c r="H2049" s="6" t="s">
        <v>133</v>
      </c>
      <c r="I2049" s="6" t="s">
        <v>45</v>
      </c>
      <c r="J2049" s="6" t="s">
        <v>34</v>
      </c>
      <c r="K2049" s="6" t="s">
        <v>1696</v>
      </c>
      <c r="L2049" s="6" t="s">
        <v>2291</v>
      </c>
      <c r="M2049" s="7">
        <v>12540</v>
      </c>
      <c r="N2049" s="7">
        <v>12.54</v>
      </c>
      <c r="O2049" s="7">
        <v>146000</v>
      </c>
      <c r="P2049" t="s">
        <v>3207</v>
      </c>
      <c r="Q2049" t="s">
        <v>3235</v>
      </c>
      <c r="R2049" t="s">
        <v>3216</v>
      </c>
      <c r="S2049">
        <f t="shared" si="115"/>
        <v>11.642743221690591</v>
      </c>
      <c r="T2049" t="s">
        <v>3206</v>
      </c>
      <c r="U2049" t="s">
        <v>3231</v>
      </c>
      <c r="V2049" t="s">
        <v>3242</v>
      </c>
    </row>
    <row r="2050" spans="1:22" ht="22" customHeight="1" x14ac:dyDescent="0.3">
      <c r="A2050" s="2">
        <v>42824</v>
      </c>
      <c r="B2050" s="16" t="str">
        <f t="shared" si="113"/>
        <v>March, 2017</v>
      </c>
      <c r="C2050" s="16" t="str">
        <f t="shared" si="114"/>
        <v>March, 2017´</v>
      </c>
      <c r="D2050" s="3" t="s">
        <v>107</v>
      </c>
      <c r="E2050" s="11" t="s">
        <v>3318</v>
      </c>
      <c r="F2050" s="3" t="s">
        <v>56</v>
      </c>
      <c r="G2050" s="3" t="s">
        <v>108</v>
      </c>
      <c r="H2050" s="3" t="s">
        <v>133</v>
      </c>
      <c r="I2050" s="3" t="s">
        <v>45</v>
      </c>
      <c r="J2050" s="3" t="s">
        <v>34</v>
      </c>
      <c r="K2050" s="3" t="s">
        <v>1696</v>
      </c>
      <c r="L2050" s="3" t="s">
        <v>2292</v>
      </c>
      <c r="M2050" s="4">
        <v>11588</v>
      </c>
      <c r="N2050" s="4">
        <v>11.59</v>
      </c>
      <c r="O2050" s="4">
        <v>135000</v>
      </c>
      <c r="P2050" t="str">
        <f>IF(ISNUMBER(SEARCH("IMAZETAPYR",L2050)),"Imazetapyr",IF(ISNUMBER(SEARCH("VITAVAX",L2050)),"Carboxin",IF(ISNUMBER(SEARCH("CARBOXIN",L2050)),"Carboxin",IF(ISNUMBER(SEARCH("CONDAX",L2050)),"Imazetapyr",IF(ISNUMBER(SEARCH("CLETHODIM",L2050)),"Clethodim",IF(ISNUMBER(SEARCH("JACARE",L2050)),"2,4-D Acid",IF(ISNUMBER(SEARCH("LEOPARD",L2050)),"Picloram",IF(ISNUMBER(SEARCH("ZOXYSTROBIN",L2050)),"Azoxystrobin",IF(ISNUMBER(SEARCH("MANCOZEB",L2050)),"Mancozeb",IF(ISNUMBER(SEARCH("AZOXYS",L2050)),"Azoxystrobin",IF(ISNUMBER(SEARCH("FIPRON",L2050)),"Fipronil",IF(ISNUMBER(SEARCH("ACEF",L2050)),"Acephate",IF(ISNUMBER(SEARCH("ACETAMIPRID",L2050)),"Acetamiprid",IF(ISNUMBER(SEARCH("ALUMINIUM PHOSPHIDE",L2050)),"Aluminium Phosphide",IF(ISNUMBER(SEARCH("RANMAN",L2050)),"Cyazofamid",IF(ISNUMBER(SEARCH("BIFENTRINA",L2050)),"Bifenthrin","FIX IT!"))))))))))))))))</f>
        <v>Aluminium Phosphide</v>
      </c>
      <c r="Q2050" t="s">
        <v>3235</v>
      </c>
      <c r="R2050" t="s">
        <v>3216</v>
      </c>
      <c r="S2050">
        <f t="shared" si="115"/>
        <v>11.64998274076631</v>
      </c>
      <c r="T2050" t="s">
        <v>3292</v>
      </c>
      <c r="U2050" t="s">
        <v>3269</v>
      </c>
      <c r="V2050" t="s">
        <v>3216</v>
      </c>
    </row>
    <row r="2051" spans="1:22" ht="22" customHeight="1" x14ac:dyDescent="0.3">
      <c r="A2051" s="5">
        <v>42823</v>
      </c>
      <c r="B2051" s="16" t="str">
        <f t="shared" ref="B2051:B2114" si="116">TEXT(A2051, "MMMM, YYYY")</f>
        <v>March, 2017</v>
      </c>
      <c r="C2051" s="16" t="str">
        <f t="shared" ref="C2051:C2114" si="117">B2051&amp;"´"</f>
        <v>March, 2017´</v>
      </c>
      <c r="D2051" s="6" t="s">
        <v>31</v>
      </c>
      <c r="E2051" s="11" t="s">
        <v>3318</v>
      </c>
      <c r="F2051" s="6" t="s">
        <v>1873</v>
      </c>
      <c r="G2051" s="6" t="s">
        <v>230</v>
      </c>
      <c r="H2051" s="6" t="s">
        <v>133</v>
      </c>
      <c r="I2051" s="6" t="s">
        <v>45</v>
      </c>
      <c r="J2051" s="6" t="s">
        <v>34</v>
      </c>
      <c r="K2051" s="6" t="s">
        <v>232</v>
      </c>
      <c r="L2051" s="6" t="s">
        <v>2293</v>
      </c>
      <c r="M2051" s="7">
        <v>32080</v>
      </c>
      <c r="N2051" s="7">
        <v>32.08</v>
      </c>
      <c r="O2051" s="7">
        <v>40100</v>
      </c>
      <c r="P2051" t="s">
        <v>3273</v>
      </c>
      <c r="Q2051" t="s">
        <v>3274</v>
      </c>
      <c r="R2051" t="s">
        <v>3275</v>
      </c>
      <c r="S2051">
        <f t="shared" ref="S2051:S2114" si="118">O2051/M2051</f>
        <v>1.25</v>
      </c>
      <c r="T2051" t="s">
        <v>3292</v>
      </c>
      <c r="U2051" t="s">
        <v>3269</v>
      </c>
      <c r="V2051" t="s">
        <v>3216</v>
      </c>
    </row>
    <row r="2052" spans="1:22" ht="22" customHeight="1" x14ac:dyDescent="0.3">
      <c r="A2052" s="2">
        <v>42823</v>
      </c>
      <c r="B2052" s="16" t="str">
        <f t="shared" si="116"/>
        <v>March, 2017</v>
      </c>
      <c r="C2052" s="16" t="str">
        <f t="shared" si="117"/>
        <v>March, 2017´</v>
      </c>
      <c r="D2052" s="3" t="s">
        <v>31</v>
      </c>
      <c r="E2052" s="11" t="s">
        <v>3318</v>
      </c>
      <c r="F2052" s="3" t="s">
        <v>1873</v>
      </c>
      <c r="G2052" s="3" t="s">
        <v>230</v>
      </c>
      <c r="H2052" s="3" t="s">
        <v>133</v>
      </c>
      <c r="I2052" s="3" t="s">
        <v>45</v>
      </c>
      <c r="J2052" s="3" t="s">
        <v>34</v>
      </c>
      <c r="K2052" s="3" t="s">
        <v>1986</v>
      </c>
      <c r="L2052" s="3" t="s">
        <v>2294</v>
      </c>
      <c r="M2052" s="4">
        <v>14882</v>
      </c>
      <c r="N2052" s="4">
        <v>14.88</v>
      </c>
      <c r="O2052" s="4">
        <v>44200</v>
      </c>
      <c r="P2052" t="s">
        <v>3273</v>
      </c>
      <c r="Q2052" t="s">
        <v>3274</v>
      </c>
      <c r="R2052" t="s">
        <v>3275</v>
      </c>
      <c r="S2052">
        <f t="shared" si="118"/>
        <v>2.9700309098239486</v>
      </c>
      <c r="T2052" t="s">
        <v>3297</v>
      </c>
      <c r="U2052" t="s">
        <v>3281</v>
      </c>
      <c r="V2052" t="s">
        <v>3198</v>
      </c>
    </row>
    <row r="2053" spans="1:22" ht="22" customHeight="1" x14ac:dyDescent="0.3">
      <c r="A2053" s="5">
        <v>42807</v>
      </c>
      <c r="B2053" s="16" t="str">
        <f t="shared" si="116"/>
        <v>March, 2017</v>
      </c>
      <c r="C2053" s="16" t="str">
        <f t="shared" si="117"/>
        <v>March, 2017´</v>
      </c>
      <c r="D2053" s="6" t="s">
        <v>31</v>
      </c>
      <c r="E2053" s="11" t="s">
        <v>3318</v>
      </c>
      <c r="F2053" s="6" t="s">
        <v>56</v>
      </c>
      <c r="G2053" s="6" t="s">
        <v>1676</v>
      </c>
      <c r="H2053" s="6" t="s">
        <v>91</v>
      </c>
      <c r="I2053" s="6" t="s">
        <v>45</v>
      </c>
      <c r="J2053" s="6" t="s">
        <v>34</v>
      </c>
      <c r="K2053" s="6" t="s">
        <v>205</v>
      </c>
      <c r="L2053" s="6" t="s">
        <v>2295</v>
      </c>
      <c r="M2053" s="7">
        <v>50400</v>
      </c>
      <c r="N2053" s="7">
        <v>50.4</v>
      </c>
      <c r="O2053" s="7">
        <v>705000</v>
      </c>
      <c r="P2053" t="s">
        <v>3206</v>
      </c>
      <c r="Q2053" t="s">
        <v>3231</v>
      </c>
      <c r="R2053" t="s">
        <v>3242</v>
      </c>
      <c r="S2053">
        <f t="shared" si="118"/>
        <v>13.988095238095237</v>
      </c>
      <c r="T2053" t="s">
        <v>3297</v>
      </c>
      <c r="U2053" t="s">
        <v>3281</v>
      </c>
      <c r="V2053" t="s">
        <v>3198</v>
      </c>
    </row>
    <row r="2054" spans="1:22" ht="22" customHeight="1" x14ac:dyDescent="0.3">
      <c r="A2054" s="2">
        <v>42798</v>
      </c>
      <c r="B2054" s="16" t="str">
        <f t="shared" si="116"/>
        <v>March, 2017</v>
      </c>
      <c r="C2054" s="16" t="str">
        <f t="shared" si="117"/>
        <v>March, 2017´</v>
      </c>
      <c r="D2054" s="3" t="s">
        <v>126</v>
      </c>
      <c r="E2054" s="11" t="s">
        <v>3318</v>
      </c>
      <c r="F2054" s="3" t="s">
        <v>1873</v>
      </c>
      <c r="G2054" s="3" t="s">
        <v>160</v>
      </c>
      <c r="H2054" s="3" t="s">
        <v>122</v>
      </c>
      <c r="I2054" s="3" t="s">
        <v>45</v>
      </c>
      <c r="J2054" s="3" t="s">
        <v>34</v>
      </c>
      <c r="K2054" s="3" t="s">
        <v>163</v>
      </c>
      <c r="L2054" s="3" t="s">
        <v>1147</v>
      </c>
      <c r="M2054" s="4">
        <v>7540</v>
      </c>
      <c r="N2054" s="4">
        <v>7.54</v>
      </c>
      <c r="O2054" s="4">
        <v>101000</v>
      </c>
      <c r="P2054" t="str">
        <f>IF(ISNUMBER(SEARCH("GLIFOSATO",L2054)),"Glyphosate",IF(ISNUMBER(SEARCH("TRICLON",L2054)),"Triclopyr",IF(ISNUMBER(SEARCH("ABAMECTIN",L2054)),"Abamectin",IF(ISNUMBER(SEARCH("ANCOSAR",L2054)),"Sodium Hydrogen Methylarsonate",IF(ISNUMBER(SEARCH("PERITO",L2054)),"Acephate","FIX IT!")))))</f>
        <v>Abamectin</v>
      </c>
      <c r="Q2054" t="s">
        <v>3215</v>
      </c>
      <c r="R2054" t="s">
        <v>3243</v>
      </c>
      <c r="S2054">
        <f t="shared" si="118"/>
        <v>13.395225464190981</v>
      </c>
      <c r="T2054" t="s">
        <v>3233</v>
      </c>
      <c r="U2054" t="s">
        <v>3284</v>
      </c>
      <c r="V2054" t="s">
        <v>3242</v>
      </c>
    </row>
    <row r="2055" spans="1:22" ht="22" customHeight="1" x14ac:dyDescent="0.3">
      <c r="A2055" s="5">
        <v>42798</v>
      </c>
      <c r="B2055" s="16" t="str">
        <f t="shared" si="116"/>
        <v>March, 2017</v>
      </c>
      <c r="C2055" s="16" t="str">
        <f t="shared" si="117"/>
        <v>March, 2017´</v>
      </c>
      <c r="D2055" s="6" t="s">
        <v>31</v>
      </c>
      <c r="E2055" s="11" t="s">
        <v>3318</v>
      </c>
      <c r="F2055" s="6" t="s">
        <v>56</v>
      </c>
      <c r="G2055" s="6" t="s">
        <v>1676</v>
      </c>
      <c r="H2055" s="6" t="s">
        <v>91</v>
      </c>
      <c r="I2055" s="6" t="s">
        <v>45</v>
      </c>
      <c r="J2055" s="6" t="s">
        <v>34</v>
      </c>
      <c r="K2055" s="6" t="s">
        <v>205</v>
      </c>
      <c r="L2055" s="6" t="s">
        <v>2296</v>
      </c>
      <c r="M2055" s="7">
        <v>25200</v>
      </c>
      <c r="N2055" s="7">
        <v>25.2</v>
      </c>
      <c r="O2055" s="7">
        <v>353000</v>
      </c>
      <c r="P2055" t="str">
        <f>IF(ISNUMBER(SEARCH("IMAZETAPYR",L2055)),"Imazetapyr",IF(ISNUMBER(SEARCH("VITAVAX",L2055)),"Carboxin",IF(ISNUMBER(SEARCH("CARBOXIN",L2055)),"Carboxin",IF(ISNUMBER(SEARCH("CONDAX",L2055)),"Imazetapyr",IF(ISNUMBER(SEARCH("CLETHODIM",L2055)),"Clethodim",IF(ISNUMBER(SEARCH("JACARE",L2055)),"2,4-D Acid",IF(ISNUMBER(SEARCH("LEOPARD",L2055)),"Picloram",IF(ISNUMBER(SEARCH("ZOXYSTROBIN",L2055)),"Azoxystrobin",IF(ISNUMBER(SEARCH("MANCOZEB",L2055)),"Mancozeb",IF(ISNUMBER(SEARCH("AZOXYS",L2055)),"Azoxystrobin",IF(ISNUMBER(SEARCH("FIPRON",L2055)),"Fipronil",IF(ISNUMBER(SEARCH("ACEF",L2055)),"Acephate",IF(ISNUMBER(SEARCH("ACETAMIPRID",L2055)),"Acetamiprid",IF(ISNUMBER(SEARCH("ALUMINIUM PHOSPHIDE",L2055)),"Aluminium Phosphide",IF(ISNUMBER(SEARCH("RANMAN",L2055)),"Cyazofamid",IF(ISNUMBER(SEARCH("BIFENTRINA",L2055)),"Bifenthrin","FIX IT!"))))))))))))))))</f>
        <v>Mancozeb</v>
      </c>
      <c r="Q2055" t="s">
        <v>3231</v>
      </c>
      <c r="R2055" t="s">
        <v>3242</v>
      </c>
      <c r="S2055">
        <f t="shared" si="118"/>
        <v>14.007936507936508</v>
      </c>
      <c r="T2055" t="s">
        <v>3250</v>
      </c>
      <c r="U2055" t="s">
        <v>3248</v>
      </c>
      <c r="V2055" t="s">
        <v>3237</v>
      </c>
    </row>
    <row r="2056" spans="1:22" ht="22" customHeight="1" x14ac:dyDescent="0.3">
      <c r="A2056" s="2">
        <v>42798</v>
      </c>
      <c r="B2056" s="16" t="str">
        <f t="shared" si="116"/>
        <v>March, 2017</v>
      </c>
      <c r="C2056" s="16" t="str">
        <f t="shared" si="117"/>
        <v>March, 2017´</v>
      </c>
      <c r="D2056" s="3" t="s">
        <v>31</v>
      </c>
      <c r="E2056" s="11" t="s">
        <v>3318</v>
      </c>
      <c r="F2056" s="3" t="s">
        <v>56</v>
      </c>
      <c r="G2056" s="3" t="s">
        <v>1676</v>
      </c>
      <c r="H2056" s="3" t="s">
        <v>91</v>
      </c>
      <c r="I2056" s="3" t="s">
        <v>45</v>
      </c>
      <c r="J2056" s="3" t="s">
        <v>34</v>
      </c>
      <c r="K2056" s="3" t="s">
        <v>205</v>
      </c>
      <c r="L2056" s="13" t="s">
        <v>2297</v>
      </c>
      <c r="M2056" s="4">
        <v>75600</v>
      </c>
      <c r="N2056" s="4">
        <v>75.599999999999994</v>
      </c>
      <c r="O2056" s="4">
        <v>1058000</v>
      </c>
      <c r="P2056" t="s">
        <v>3206</v>
      </c>
      <c r="Q2056" t="s">
        <v>3231</v>
      </c>
      <c r="R2056" t="s">
        <v>3242</v>
      </c>
      <c r="S2056">
        <f t="shared" si="118"/>
        <v>13.994708994708995</v>
      </c>
      <c r="T2056" t="s">
        <v>3200</v>
      </c>
      <c r="U2056" t="s">
        <v>3234</v>
      </c>
      <c r="V2056" t="s">
        <v>3225</v>
      </c>
    </row>
    <row r="2057" spans="1:22" ht="22" customHeight="1" x14ac:dyDescent="0.3">
      <c r="A2057" s="5">
        <v>42798</v>
      </c>
      <c r="B2057" s="16" t="str">
        <f t="shared" si="116"/>
        <v>March, 2017</v>
      </c>
      <c r="C2057" s="16" t="str">
        <f t="shared" si="117"/>
        <v>March, 2017´</v>
      </c>
      <c r="D2057" s="6" t="s">
        <v>31</v>
      </c>
      <c r="E2057" s="11" t="s">
        <v>3318</v>
      </c>
      <c r="F2057" s="6" t="s">
        <v>56</v>
      </c>
      <c r="G2057" s="6" t="s">
        <v>1676</v>
      </c>
      <c r="H2057" s="6" t="s">
        <v>91</v>
      </c>
      <c r="I2057" s="6" t="s">
        <v>45</v>
      </c>
      <c r="J2057" s="6" t="s">
        <v>34</v>
      </c>
      <c r="K2057" s="6" t="s">
        <v>205</v>
      </c>
      <c r="L2057" s="6" t="s">
        <v>2298</v>
      </c>
      <c r="M2057" s="7">
        <v>100800</v>
      </c>
      <c r="N2057" s="7">
        <v>100.8</v>
      </c>
      <c r="O2057" s="7">
        <v>1410000</v>
      </c>
      <c r="P2057" t="str">
        <f>IF(ISNUMBER(SEARCH("IMAZETAPYR",L2057)),"Imazetapyr",IF(ISNUMBER(SEARCH("VITAVAX",L2057)),"Carboxin",IF(ISNUMBER(SEARCH("CARBOXIN",L2057)),"Carboxin",IF(ISNUMBER(SEARCH("CONDAX",L2057)),"Imazetapyr",IF(ISNUMBER(SEARCH("CLETHODIM",L2057)),"Clethodim",IF(ISNUMBER(SEARCH("JACARE",L2057)),"2,4-D Acid",IF(ISNUMBER(SEARCH("LEOPARD",L2057)),"Picloram",IF(ISNUMBER(SEARCH("ZOXYSTROBIN",L2057)),"Azoxystrobin",IF(ISNUMBER(SEARCH("MANCOZEB",L2057)),"Mancozeb",IF(ISNUMBER(SEARCH("AZOXYS",L2057)),"Azoxystrobin",IF(ISNUMBER(SEARCH("FIPRON",L2057)),"Fipronil",IF(ISNUMBER(SEARCH("ACEF",L2057)),"Acephate",IF(ISNUMBER(SEARCH("ACETAMIPRID",L2057)),"Acetamiprid",IF(ISNUMBER(SEARCH("ALUMINIUM PHOSPHIDE",L2057)),"Aluminium Phosphide",IF(ISNUMBER(SEARCH("RANMAN",L2057)),"Cyazofamid",IF(ISNUMBER(SEARCH("BIFENTRINA",L2057)),"Bifenthrin","FIX IT!"))))))))))))))))</f>
        <v>Mancozeb</v>
      </c>
      <c r="Q2057" t="s">
        <v>3231</v>
      </c>
      <c r="R2057" t="s">
        <v>3242</v>
      </c>
      <c r="S2057">
        <f t="shared" si="118"/>
        <v>13.988095238095237</v>
      </c>
      <c r="T2057" t="s">
        <v>3292</v>
      </c>
      <c r="U2057" t="s">
        <v>3269</v>
      </c>
      <c r="V2057" t="s">
        <v>3216</v>
      </c>
    </row>
    <row r="2058" spans="1:22" ht="22" customHeight="1" x14ac:dyDescent="0.3">
      <c r="A2058" s="2">
        <v>42794</v>
      </c>
      <c r="B2058" s="16" t="str">
        <f t="shared" si="116"/>
        <v>February, 2017</v>
      </c>
      <c r="C2058" s="16" t="str">
        <f t="shared" si="117"/>
        <v>February, 2017´</v>
      </c>
      <c r="D2058" s="3" t="s">
        <v>107</v>
      </c>
      <c r="E2058" s="11" t="s">
        <v>3318</v>
      </c>
      <c r="F2058" s="3" t="s">
        <v>56</v>
      </c>
      <c r="G2058" s="3" t="s">
        <v>108</v>
      </c>
      <c r="H2058" s="3" t="s">
        <v>133</v>
      </c>
      <c r="I2058" s="3" t="s">
        <v>45</v>
      </c>
      <c r="J2058" s="3" t="s">
        <v>34</v>
      </c>
      <c r="K2058" s="3" t="s">
        <v>187</v>
      </c>
      <c r="L2058" s="3" t="s">
        <v>2299</v>
      </c>
      <c r="M2058" s="4">
        <v>40560</v>
      </c>
      <c r="N2058" s="4">
        <v>40.56</v>
      </c>
      <c r="O2058" s="4">
        <v>370000</v>
      </c>
      <c r="P2058" t="str">
        <f>IF(ISNUMBER(SEARCH("BIORISK",L2058)),"Fertilizer",IF(ISNUMBER(SEARCH("DIFLUBENZURON",L2058)),"Diflubenzuron",IF(ISNUMBER(SEARCH("K-TIONIC",L2058)),"Fulvic Acids Fertilizers",IF(ISNUMBER(SEARCH("INICIATE",L2058)),"Fipronil",IF(ISNUMBER(SEARCH("FIPRONIL",L2058)),"Fipronil",IF(ISNUMBER(SEARCH("STAGE",L2058)),"Clomazone",IF(ISNUMBER(SEARCH("CLOMAZONE",L2058)),"Clomazone",IF(ISNUMBER(SEARCH("UNIMARK",L2058)),"Metribuzin",IF(ISNUMBER(SEARCH("RIBUZIN",L2058)),"Metribuzin",IF(ISNUMBER(SEARCH("UNITOP",L2058)),"Not Identified","FIX IT!"))))))))))</f>
        <v>Clomazone</v>
      </c>
      <c r="Q2058" t="s">
        <v>3246</v>
      </c>
      <c r="R2058" t="s">
        <v>3198</v>
      </c>
      <c r="S2058">
        <f t="shared" si="118"/>
        <v>9.1222879684418139</v>
      </c>
      <c r="T2058" t="s">
        <v>3203</v>
      </c>
      <c r="U2058" t="s">
        <v>3246</v>
      </c>
      <c r="V2058" t="s">
        <v>3198</v>
      </c>
    </row>
    <row r="2059" spans="1:22" ht="22" customHeight="1" x14ac:dyDescent="0.3">
      <c r="A2059" s="5">
        <v>42781</v>
      </c>
      <c r="B2059" s="16" t="str">
        <f t="shared" si="116"/>
        <v>February, 2017</v>
      </c>
      <c r="C2059" s="16" t="str">
        <f t="shared" si="117"/>
        <v>February, 2017´</v>
      </c>
      <c r="D2059" s="6" t="s">
        <v>31</v>
      </c>
      <c r="E2059" s="11" t="s">
        <v>3318</v>
      </c>
      <c r="F2059" s="6" t="s">
        <v>56</v>
      </c>
      <c r="G2059" s="6" t="s">
        <v>131</v>
      </c>
      <c r="H2059" s="6" t="s">
        <v>2300</v>
      </c>
      <c r="I2059" s="6" t="s">
        <v>45</v>
      </c>
      <c r="J2059" s="6" t="s">
        <v>34</v>
      </c>
      <c r="K2059" s="6" t="s">
        <v>971</v>
      </c>
      <c r="L2059" s="6" t="s">
        <v>2302</v>
      </c>
      <c r="M2059" s="7">
        <v>26100</v>
      </c>
      <c r="N2059" s="7">
        <v>26.1</v>
      </c>
      <c r="O2059" s="7">
        <v>643000</v>
      </c>
      <c r="P2059" t="str">
        <f>IF(ISNUMBER(SEARCH("IMAZETAPYR",L2059)),"Imazetapyr",IF(ISNUMBER(SEARCH("VITAVAX",L2059)),"Carboxin",IF(ISNUMBER(SEARCH("CARBOXIN",L2059)),"Carboxin",IF(ISNUMBER(SEARCH("CONDAX",L2059)),"Imazetapyr",IF(ISNUMBER(SEARCH("CLETHODIM",L2059)),"Clethodim",IF(ISNUMBER(SEARCH("JACARE",L2059)),"2,4-D Acid",IF(ISNUMBER(SEARCH("LEOPARD",L2059)),"Picloram",IF(ISNUMBER(SEARCH("ZOXYSTROBIN",L2059)),"Azoxystrobin",IF(ISNUMBER(SEARCH("MANCOZEB",L2059)),"Mancozeb",IF(ISNUMBER(SEARCH("AZOXYS",L2059)),"Azoxystrobin",IF(ISNUMBER(SEARCH("FIPRON",L2059)),"Fipronil",IF(ISNUMBER(SEARCH("ACEF",L2059)),"Acephate",IF(ISNUMBER(SEARCH("ACETAMIPRID",L2059)),"Acetamiprid",IF(ISNUMBER(SEARCH("ALUMINIUM PHOSPHIDE",L2059)),"Aluminium Phosphide",IF(ISNUMBER(SEARCH("RANMAN",L2059)),"Cyazofamid",IF(ISNUMBER(SEARCH("BIFENTRINA",L2059)),"Bifenthrin","FIX IT!"))))))))))))))))</f>
        <v>Acetamiprid</v>
      </c>
      <c r="Q2059" t="s">
        <v>3234</v>
      </c>
      <c r="R2059" t="s">
        <v>3243</v>
      </c>
      <c r="S2059">
        <f t="shared" si="118"/>
        <v>24.636015325670499</v>
      </c>
      <c r="T2059" t="s">
        <v>3200</v>
      </c>
      <c r="U2059" t="s">
        <v>3234</v>
      </c>
      <c r="V2059" t="s">
        <v>3225</v>
      </c>
    </row>
    <row r="2060" spans="1:22" ht="22" customHeight="1" x14ac:dyDescent="0.3">
      <c r="A2060" s="2">
        <v>42773</v>
      </c>
      <c r="B2060" s="16" t="str">
        <f t="shared" si="116"/>
        <v>February, 2017</v>
      </c>
      <c r="C2060" s="16" t="str">
        <f t="shared" si="117"/>
        <v>February, 2017´</v>
      </c>
      <c r="D2060" s="3" t="s">
        <v>31</v>
      </c>
      <c r="E2060" s="11" t="s">
        <v>3318</v>
      </c>
      <c r="F2060" s="3" t="s">
        <v>56</v>
      </c>
      <c r="G2060" s="3" t="s">
        <v>1676</v>
      </c>
      <c r="H2060" s="3" t="s">
        <v>91</v>
      </c>
      <c r="I2060" s="3" t="s">
        <v>45</v>
      </c>
      <c r="J2060" s="3" t="s">
        <v>34</v>
      </c>
      <c r="K2060" s="3" t="s">
        <v>205</v>
      </c>
      <c r="L2060" s="3" t="s">
        <v>1969</v>
      </c>
      <c r="M2060" s="4">
        <v>75600</v>
      </c>
      <c r="N2060" s="4">
        <v>75.599999999999994</v>
      </c>
      <c r="O2060" s="4">
        <v>1022000</v>
      </c>
      <c r="P2060" t="str">
        <f>IF(ISNUMBER(SEARCH("TRICLON",L2058)),"Triclopyr",IF(ISNUMBER(SEARCH("ABAMECTIN",L2058)),"Abamectin",IF(ISNUMBER(SEARCH("PERITO",L2058)),"Acephate",IF(ISNUMBER(SEARCH("GLUFOSINAT",L2058)),"Gluphosinate",IF(ISNUMBER(SEARCH("FIPRONIL",L2058)),"Fipronil",IF(ISNUMBER(SEARCH("ZARTAN",L2058)),"Metsulfuron-methyl",IF(ISNUMBER(SEARCH("DIFLUBENZURON",L2058)),"Diflubenzuron",IF(ISNUMBER(SEARCH("INICIATE",L2058)),"Fipronil",IF(ISNUMBER(SEARCH("STAGE",L2058)),"Clomazone",IF(ISNUMBER(SEARCH("CLOMAZON",L2058)),"Clomazone",IF(ISNUMBER(SEARCH("UNIMARK",L2058)),"Metribuzim",IF(ISNUMBER(SEARCH("ANCOSAR",L2058)),"Sodium hydrogen Methylarsonate","FIX IT!"))))))))))))</f>
        <v>Clomazone</v>
      </c>
      <c r="Q2060" t="s">
        <v>3246</v>
      </c>
      <c r="R2060" t="s">
        <v>3198</v>
      </c>
      <c r="S2060">
        <f t="shared" si="118"/>
        <v>13.518518518518519</v>
      </c>
      <c r="T2060" t="s">
        <v>3203</v>
      </c>
      <c r="U2060" t="s">
        <v>3246</v>
      </c>
      <c r="V2060" t="s">
        <v>3198</v>
      </c>
    </row>
    <row r="2061" spans="1:22" ht="22" customHeight="1" x14ac:dyDescent="0.3">
      <c r="A2061" s="5">
        <v>42773</v>
      </c>
      <c r="B2061" s="16" t="str">
        <f t="shared" si="116"/>
        <v>February, 2017</v>
      </c>
      <c r="C2061" s="16" t="str">
        <f t="shared" si="117"/>
        <v>February, 2017´</v>
      </c>
      <c r="D2061" s="6" t="s">
        <v>31</v>
      </c>
      <c r="E2061" s="11" t="s">
        <v>3318</v>
      </c>
      <c r="F2061" s="6" t="s">
        <v>56</v>
      </c>
      <c r="G2061" s="6" t="s">
        <v>1676</v>
      </c>
      <c r="H2061" s="6" t="s">
        <v>91</v>
      </c>
      <c r="I2061" s="6" t="s">
        <v>45</v>
      </c>
      <c r="J2061" s="6" t="s">
        <v>34</v>
      </c>
      <c r="K2061" s="6" t="s">
        <v>205</v>
      </c>
      <c r="L2061" s="6" t="s">
        <v>2303</v>
      </c>
      <c r="M2061" s="7">
        <v>26200</v>
      </c>
      <c r="N2061" s="7">
        <v>26.2</v>
      </c>
      <c r="O2061" s="7">
        <v>354000</v>
      </c>
      <c r="P2061" t="str">
        <f>IF(ISNUMBER(SEARCH("IMAZETAPYR",L2061)),"Imazetapyr",IF(ISNUMBER(SEARCH("VITAVAX",L2061)),"Carboxin",IF(ISNUMBER(SEARCH("CARBOXIN",L2061)),"Carboxin",IF(ISNUMBER(SEARCH("CONDAX",L2061)),"Imazetapyr",IF(ISNUMBER(SEARCH("CLETHODIM",L2061)),"Clethodim",IF(ISNUMBER(SEARCH("JACARE",L2061)),"2,4-D Acid",IF(ISNUMBER(SEARCH("LEOPARD",L2061)),"Picloram",IF(ISNUMBER(SEARCH("ZOXYSTROBIN",L2061)),"Azoxystrobin",IF(ISNUMBER(SEARCH("MANCOZEB",L2061)),"Mancozeb",IF(ISNUMBER(SEARCH("AZOXYS",L2061)),"Azoxystrobin",IF(ISNUMBER(SEARCH("FIPRON",L2061)),"Fipronil",IF(ISNUMBER(SEARCH("ACEF",L2061)),"Acephate",IF(ISNUMBER(SEARCH("ACETAMIPRID",L2061)),"Acetamiprid",IF(ISNUMBER(SEARCH("ALUMINIUM PHOSPHIDE",L2061)),"Aluminium Phosphide",IF(ISNUMBER(SEARCH("RANMAN",L2061)),"Cyazofamid",IF(ISNUMBER(SEARCH("BIFENTRINA",L2061)),"Bifenthrin","FIX IT!"))))))))))))))))</f>
        <v>Mancozeb</v>
      </c>
      <c r="Q2061" t="s">
        <v>3231</v>
      </c>
      <c r="R2061" t="s">
        <v>3242</v>
      </c>
      <c r="S2061">
        <f t="shared" si="118"/>
        <v>13.511450381679388</v>
      </c>
      <c r="T2061" t="s">
        <v>3200</v>
      </c>
      <c r="U2061" t="s">
        <v>3234</v>
      </c>
      <c r="V2061" t="s">
        <v>3225</v>
      </c>
    </row>
    <row r="2062" spans="1:22" ht="22" customHeight="1" x14ac:dyDescent="0.3">
      <c r="A2062" s="2">
        <v>42773</v>
      </c>
      <c r="B2062" s="16" t="str">
        <f t="shared" si="116"/>
        <v>February, 2017</v>
      </c>
      <c r="C2062" s="16" t="str">
        <f t="shared" si="117"/>
        <v>February, 2017´</v>
      </c>
      <c r="D2062" s="3" t="s">
        <v>31</v>
      </c>
      <c r="E2062" s="11" t="s">
        <v>3318</v>
      </c>
      <c r="F2062" s="3" t="s">
        <v>56</v>
      </c>
      <c r="G2062" s="3" t="s">
        <v>579</v>
      </c>
      <c r="H2062" s="3" t="s">
        <v>968</v>
      </c>
      <c r="I2062" s="3" t="s">
        <v>45</v>
      </c>
      <c r="J2062" s="3" t="s">
        <v>34</v>
      </c>
      <c r="K2062" s="3" t="s">
        <v>971</v>
      </c>
      <c r="L2062" s="3" t="s">
        <v>2304</v>
      </c>
      <c r="M2062" s="4">
        <v>56343</v>
      </c>
      <c r="N2062" s="4">
        <v>56.34</v>
      </c>
      <c r="O2062" s="4">
        <v>1389000</v>
      </c>
      <c r="P2062" t="str">
        <f>IF(ISNUMBER(SEARCH("IMAZETAPYR",L2062)),"Imazetapyr",IF(ISNUMBER(SEARCH("VITAVAX",L2062)),"Carboxin",IF(ISNUMBER(SEARCH("CARBOXIN",L2062)),"Carboxin",IF(ISNUMBER(SEARCH("CONDAX",L2062)),"Imazetapyr",IF(ISNUMBER(SEARCH("CLETHODIM",L2062)),"Clethodim",IF(ISNUMBER(SEARCH("JACARE",L2062)),"2,4-D Acid",IF(ISNUMBER(SEARCH("LEOPARD",L2062)),"Picloram",IF(ISNUMBER(SEARCH("ZOXYSTROBIN",L2062)),"Azoxystrobin",IF(ISNUMBER(SEARCH("MANCOZEB",L2062)),"Mancozeb",IF(ISNUMBER(SEARCH("AZOXYS",L2062)),"Azoxystrobin",IF(ISNUMBER(SEARCH("FIPRON",L2062)),"Fipronil",IF(ISNUMBER(SEARCH("ACEF",L2062)),"Acephate",IF(ISNUMBER(SEARCH("ACETAMIPRID",L2062)),"Acetamiprid",IF(ISNUMBER(SEARCH("ALUMINIUM PHOSPHIDE",L2062)),"Aluminium Phosphide",IF(ISNUMBER(SEARCH("RANMAN",L2062)),"Cyazofamid",IF(ISNUMBER(SEARCH("BIFENTRINA",L2062)),"Bifenthrin","FIX IT!"))))))))))))))))</f>
        <v>Acetamiprid</v>
      </c>
      <c r="Q2062" t="s">
        <v>3234</v>
      </c>
      <c r="R2062" t="s">
        <v>3243</v>
      </c>
      <c r="S2062">
        <f t="shared" si="118"/>
        <v>24.65257441030829</v>
      </c>
      <c r="T2062" t="s">
        <v>3245</v>
      </c>
      <c r="U2062" t="s">
        <v>3244</v>
      </c>
      <c r="V2062" t="s">
        <v>3198</v>
      </c>
    </row>
    <row r="2063" spans="1:22" ht="22" customHeight="1" x14ac:dyDescent="0.3">
      <c r="A2063" s="5">
        <v>42773</v>
      </c>
      <c r="B2063" s="16" t="str">
        <f t="shared" si="116"/>
        <v>February, 2017</v>
      </c>
      <c r="C2063" s="16" t="str">
        <f t="shared" si="117"/>
        <v>February, 2017´</v>
      </c>
      <c r="D2063" s="6" t="s">
        <v>31</v>
      </c>
      <c r="E2063" s="11" t="s">
        <v>3318</v>
      </c>
      <c r="F2063" s="6" t="s">
        <v>56</v>
      </c>
      <c r="G2063" s="6" t="s">
        <v>1676</v>
      </c>
      <c r="H2063" s="6" t="s">
        <v>91</v>
      </c>
      <c r="I2063" s="6" t="s">
        <v>45</v>
      </c>
      <c r="J2063" s="6" t="s">
        <v>34</v>
      </c>
      <c r="K2063" s="6" t="s">
        <v>205</v>
      </c>
      <c r="L2063" s="6" t="s">
        <v>2305</v>
      </c>
      <c r="M2063" s="7">
        <v>26200</v>
      </c>
      <c r="N2063" s="7">
        <v>26.2</v>
      </c>
      <c r="O2063" s="7">
        <v>354000</v>
      </c>
      <c r="P2063" t="str">
        <f>IF(ISNUMBER(SEARCH("IMAZETAPYR",L2063)),"Imazetapyr",IF(ISNUMBER(SEARCH("VITAVAX",L2063)),"Carboxin",IF(ISNUMBER(SEARCH("CARBOXIN",L2063)),"Carboxin",IF(ISNUMBER(SEARCH("CONDAX",L2063)),"Imazetapyr",IF(ISNUMBER(SEARCH("CLETHODIM",L2063)),"Clethodim",IF(ISNUMBER(SEARCH("JACARE",L2063)),"2,4-D Acid",IF(ISNUMBER(SEARCH("LEOPARD",L2063)),"Picloram",IF(ISNUMBER(SEARCH("ZOXYSTROBIN",L2063)),"Azoxystrobin",IF(ISNUMBER(SEARCH("MANCOZEB",L2063)),"Mancozeb",IF(ISNUMBER(SEARCH("AZOXYS",L2063)),"Azoxystrobin",IF(ISNUMBER(SEARCH("FIPRON",L2063)),"Fipronil",IF(ISNUMBER(SEARCH("ACEF",L2063)),"Acephate",IF(ISNUMBER(SEARCH("ACETAMIPRID",L2063)),"Acetamiprid",IF(ISNUMBER(SEARCH("ALUMINIUM PHOSPHIDE",L2063)),"Aluminium Phosphide",IF(ISNUMBER(SEARCH("RANMAN",L2063)),"Cyazofamid",IF(ISNUMBER(SEARCH("BIFENTRINA",L2063)),"Bifenthrin","FIX IT!"))))))))))))))))</f>
        <v>Mancozeb</v>
      </c>
      <c r="Q2063" t="s">
        <v>3231</v>
      </c>
      <c r="R2063" t="s">
        <v>3242</v>
      </c>
      <c r="S2063">
        <f t="shared" si="118"/>
        <v>13.511450381679388</v>
      </c>
      <c r="T2063" t="s">
        <v>3233</v>
      </c>
      <c r="U2063" t="s">
        <v>3284</v>
      </c>
      <c r="V2063" t="s">
        <v>3242</v>
      </c>
    </row>
    <row r="2064" spans="1:22" ht="22" customHeight="1" x14ac:dyDescent="0.3">
      <c r="A2064" s="2">
        <v>42773</v>
      </c>
      <c r="B2064" s="16" t="str">
        <f t="shared" si="116"/>
        <v>February, 2017</v>
      </c>
      <c r="C2064" s="16" t="str">
        <f t="shared" si="117"/>
        <v>February, 2017´</v>
      </c>
      <c r="D2064" s="3" t="s">
        <v>31</v>
      </c>
      <c r="E2064" s="11" t="s">
        <v>3318</v>
      </c>
      <c r="F2064" s="3" t="s">
        <v>56</v>
      </c>
      <c r="G2064" s="3" t="s">
        <v>1676</v>
      </c>
      <c r="H2064" s="3" t="s">
        <v>91</v>
      </c>
      <c r="I2064" s="3" t="s">
        <v>45</v>
      </c>
      <c r="J2064" s="3" t="s">
        <v>34</v>
      </c>
      <c r="K2064" s="3" t="s">
        <v>205</v>
      </c>
      <c r="L2064" s="3" t="s">
        <v>2306</v>
      </c>
      <c r="M2064" s="4">
        <v>104800</v>
      </c>
      <c r="N2064" s="4">
        <v>104.8</v>
      </c>
      <c r="O2064" s="4">
        <v>1417000</v>
      </c>
      <c r="P2064" t="str">
        <f>IF(ISNUMBER(SEARCH("IMAZETAPYR",L2064)),"Imazetapyr",IF(ISNUMBER(SEARCH("VITAVAX",L2064)),"Carboxin",IF(ISNUMBER(SEARCH("CARBOXIN",L2064)),"Carboxin",IF(ISNUMBER(SEARCH("CONDAX",L2064)),"Imazetapyr",IF(ISNUMBER(SEARCH("CLETHODIM",L2064)),"Clethodim",IF(ISNUMBER(SEARCH("JACARE",L2064)),"2,4-D Acid",IF(ISNUMBER(SEARCH("LEOPARD",L2064)),"Picloram",IF(ISNUMBER(SEARCH("ZOXYSTROBIN",L2064)),"Azoxystrobin",IF(ISNUMBER(SEARCH("MANCOZEB",L2064)),"Mancozeb",IF(ISNUMBER(SEARCH("AZOXYS",L2064)),"Azoxystrobin",IF(ISNUMBER(SEARCH("FIPRON",L2064)),"Fipronil",IF(ISNUMBER(SEARCH("ACEF",L2064)),"Acephate",IF(ISNUMBER(SEARCH("ACETAMIPRID",L2064)),"Acetamiprid",IF(ISNUMBER(SEARCH("ALUMINIUM PHOSPHIDE",L2064)),"Aluminium Phosphide",IF(ISNUMBER(SEARCH("RANMAN",L2064)),"Cyazofamid",IF(ISNUMBER(SEARCH("BIFENTRINA",L2064)),"Bifenthrin","FIX IT!"))))))))))))))))</f>
        <v>Mancozeb</v>
      </c>
      <c r="Q2064" t="s">
        <v>3231</v>
      </c>
      <c r="R2064" t="s">
        <v>3242</v>
      </c>
      <c r="S2064">
        <f t="shared" si="118"/>
        <v>13.520992366412214</v>
      </c>
      <c r="T2064" t="s">
        <v>3206</v>
      </c>
      <c r="U2064" t="s">
        <v>3231</v>
      </c>
      <c r="V2064" t="s">
        <v>3242</v>
      </c>
    </row>
    <row r="2065" spans="1:22" ht="22" customHeight="1" x14ac:dyDescent="0.3">
      <c r="A2065" s="5">
        <v>42773</v>
      </c>
      <c r="B2065" s="16" t="str">
        <f t="shared" si="116"/>
        <v>February, 2017</v>
      </c>
      <c r="C2065" s="16" t="str">
        <f t="shared" si="117"/>
        <v>February, 2017´</v>
      </c>
      <c r="D2065" s="6" t="s">
        <v>31</v>
      </c>
      <c r="E2065" s="11" t="s">
        <v>3318</v>
      </c>
      <c r="F2065" s="6" t="s">
        <v>56</v>
      </c>
      <c r="G2065" s="6" t="s">
        <v>1676</v>
      </c>
      <c r="H2065" s="6" t="s">
        <v>91</v>
      </c>
      <c r="I2065" s="6" t="s">
        <v>45</v>
      </c>
      <c r="J2065" s="6" t="s">
        <v>34</v>
      </c>
      <c r="K2065" s="6" t="s">
        <v>205</v>
      </c>
      <c r="L2065" s="6" t="s">
        <v>1966</v>
      </c>
      <c r="M2065" s="7">
        <v>104800</v>
      </c>
      <c r="N2065" s="7">
        <v>104.8</v>
      </c>
      <c r="O2065" s="7">
        <v>1417000</v>
      </c>
      <c r="P2065" t="str">
        <f>IF(ISNUMBER(SEARCH("IMAZETAPYR",L2065)),"Imazetapyr",IF(ISNUMBER(SEARCH("VITAVAX",L2065)),"Carboxin",IF(ISNUMBER(SEARCH("CARBOXIN",L2065)),"Carboxin",IF(ISNUMBER(SEARCH("CONDAX",L2065)),"Imazetapyr",IF(ISNUMBER(SEARCH("CLETHODIM",L2065)),"Clethodim",IF(ISNUMBER(SEARCH("JACARE",L2065)),"2,4-D Acid",IF(ISNUMBER(SEARCH("LEOPARD",L2065)),"Picloram",IF(ISNUMBER(SEARCH("ZOXYSTROBIN",L2065)),"Azoxystrobin",IF(ISNUMBER(SEARCH("MANCOZEB",L2065)),"Mancozeb",IF(ISNUMBER(SEARCH("AZOXYS",L2065)),"Azoxystrobin",IF(ISNUMBER(SEARCH("FIPRON",L2065)),"Fipronil",IF(ISNUMBER(SEARCH("ACEF",L2065)),"Acephate",IF(ISNUMBER(SEARCH("ACETAMIPRID",L2065)),"Acetamiprid",IF(ISNUMBER(SEARCH("ALUMINIUM PHOSPHIDE",L2065)),"Aluminium Phosphide",IF(ISNUMBER(SEARCH("RANMAN",L2065)),"Cyazofamid",IF(ISNUMBER(SEARCH("BIFENTRINA",L2065)),"Bifenthrin","FIX IT!"))))))))))))))))</f>
        <v>Mancozeb</v>
      </c>
      <c r="Q2065" t="s">
        <v>3231</v>
      </c>
      <c r="R2065" t="s">
        <v>3242</v>
      </c>
      <c r="S2065">
        <f t="shared" si="118"/>
        <v>13.520992366412214</v>
      </c>
      <c r="T2065" t="s">
        <v>3280</v>
      </c>
      <c r="U2065" t="s">
        <v>3279</v>
      </c>
      <c r="V2065" t="s">
        <v>3216</v>
      </c>
    </row>
    <row r="2066" spans="1:22" ht="22" customHeight="1" x14ac:dyDescent="0.3">
      <c r="A2066" s="2">
        <v>42772</v>
      </c>
      <c r="B2066" s="16" t="str">
        <f t="shared" si="116"/>
        <v>February, 2017</v>
      </c>
      <c r="C2066" s="16" t="str">
        <f t="shared" si="117"/>
        <v>February, 2017´</v>
      </c>
      <c r="D2066" s="3" t="s">
        <v>107</v>
      </c>
      <c r="E2066" s="11" t="s">
        <v>3318</v>
      </c>
      <c r="F2066" s="3" t="s">
        <v>56</v>
      </c>
      <c r="G2066" s="3" t="s">
        <v>108</v>
      </c>
      <c r="H2066" s="3" t="s">
        <v>133</v>
      </c>
      <c r="I2066" s="3" t="s">
        <v>45</v>
      </c>
      <c r="J2066" s="3" t="s">
        <v>34</v>
      </c>
      <c r="K2066" s="3" t="s">
        <v>187</v>
      </c>
      <c r="L2066" s="3" t="s">
        <v>2307</v>
      </c>
      <c r="M2066" s="4">
        <v>40560</v>
      </c>
      <c r="N2066" s="4">
        <v>40.56</v>
      </c>
      <c r="O2066" s="4">
        <v>370000</v>
      </c>
      <c r="P2066" t="str">
        <f>IF(ISNUMBER(SEARCH("BIORISK",L2066)),"Fertilizer",IF(ISNUMBER(SEARCH("DIFLUBENZURON",L2066)),"Diflubenzuron",IF(ISNUMBER(SEARCH("K-TIONIC",L2066)),"Fulvic Acids Fertilizers",IF(ISNUMBER(SEARCH("INICIATE",L2066)),"Fipronil",IF(ISNUMBER(SEARCH("FIPRONIL",L2066)),"Fipronil",IF(ISNUMBER(SEARCH("STAGE",L2066)),"Clomazone",IF(ISNUMBER(SEARCH("CLOMAZONE",L2066)),"Clomazone",IF(ISNUMBER(SEARCH("UNIMARK",L2066)),"Metribuzin",IF(ISNUMBER(SEARCH("RIBUZIN",L2066)),"Metribuzin",IF(ISNUMBER(SEARCH("UNITOP",L2066)),"Not Identified","FIX IT!"))))))))))</f>
        <v>Clomazone</v>
      </c>
      <c r="Q2066" t="s">
        <v>3246</v>
      </c>
      <c r="R2066" t="s">
        <v>3198</v>
      </c>
      <c r="S2066">
        <f t="shared" si="118"/>
        <v>9.1222879684418139</v>
      </c>
      <c r="T2066" t="s">
        <v>3206</v>
      </c>
      <c r="U2066" t="s">
        <v>3231</v>
      </c>
      <c r="V2066" t="s">
        <v>3242</v>
      </c>
    </row>
    <row r="2067" spans="1:22" ht="22" customHeight="1" x14ac:dyDescent="0.3">
      <c r="A2067" s="2">
        <v>42770</v>
      </c>
      <c r="B2067" s="16" t="str">
        <f t="shared" si="116"/>
        <v>February, 2017</v>
      </c>
      <c r="C2067" s="16" t="str">
        <f t="shared" si="117"/>
        <v>February, 2017´</v>
      </c>
      <c r="D2067" s="3" t="s">
        <v>31</v>
      </c>
      <c r="E2067" s="11" t="s">
        <v>3318</v>
      </c>
      <c r="F2067" s="3" t="s">
        <v>56</v>
      </c>
      <c r="G2067" s="3" t="s">
        <v>77</v>
      </c>
      <c r="H2067" s="3" t="s">
        <v>82</v>
      </c>
      <c r="I2067" s="3" t="s">
        <v>45</v>
      </c>
      <c r="J2067" s="3" t="s">
        <v>34</v>
      </c>
      <c r="K2067" s="3" t="s">
        <v>84</v>
      </c>
      <c r="L2067" s="3" t="s">
        <v>2309</v>
      </c>
      <c r="M2067" s="4">
        <v>158520</v>
      </c>
      <c r="N2067" s="4">
        <v>158.52000000000001</v>
      </c>
      <c r="O2067" s="4">
        <v>759000</v>
      </c>
      <c r="P2067" t="str">
        <f>IF(ISNUMBER(SEARCH("BROWSER",L2067)),"Picloran",IF(ISNUMBER(SEARCH("NAVIGATOR",L2067)),"Picloran",IF(ISNUMBER(SEARCH("BIOZYME",L2067)),"Mineral Fertilizer",IF(ISNUMBER(SEARCH("K-FOL",L2067)),"Calcium Citrate",IF(ISNUMBER(SEARCH("FOLTRON",L2067)),"NPK Fertilizer",IF(ISNUMBER(SEARCH("CYHALOTHRI",L2067)),"Cyhalothrin",IF(ISNUMBER(SEARCH("ACEFATO",L2067)),"Acephate",IF(ISNUMBER(SEARCH("ACEPHATE",L2067)),"Acephate",IF(ISNUMBER(SEARCH("MICROTHIOL",L2067)),"Sulfur",IF(ISNUMBER(SEARCH("PROPICONAZOLE",L2067)),"Propiconazole",IF(ISNUMBER(SEARCH("METHOMYL",L2067)),"Methomyl",IF(ISNUMBER(SEARCH("IMIDACLOPRID",L2067)),"Imidacloprid",IF(ISNUMBER(SEARCH("ZONIC",L2067)),"Amicarbazone",IF(ISNUMBER(SEARCH("CRESCENDO",L2067)),"Triclopyr-Butyric",IF(ISNUMBER(SEARCH("IMAZETHAPYR",L2067)),"Imazethapyr",IF(ISNUMBER(SEARCH("TRICLOPYR",L2067)),"Triclopyr",IF(ISNUMBER(SEARCH("ISOPROPYLAMINE",L2067)),"Isopropylamine",IF(ISNUMBER(SEARCH("ABAMECTIM",L2067)),"Abamectin",IF(ISNUMBER(SEARCH("SPERTO",L2067)),"Bifenthrin","FIX IT!")))))))))))))))))))</f>
        <v>Isopropylamine</v>
      </c>
      <c r="Q2067" t="s">
        <v>3269</v>
      </c>
      <c r="R2067" t="s">
        <v>3216</v>
      </c>
      <c r="S2067">
        <f t="shared" si="118"/>
        <v>4.7880393641180925</v>
      </c>
      <c r="T2067" t="s">
        <v>3206</v>
      </c>
      <c r="U2067" t="s">
        <v>3231</v>
      </c>
      <c r="V2067" t="s">
        <v>3242</v>
      </c>
    </row>
    <row r="2068" spans="1:22" ht="22" customHeight="1" x14ac:dyDescent="0.3">
      <c r="A2068" s="5">
        <v>42768</v>
      </c>
      <c r="B2068" s="16" t="str">
        <f t="shared" si="116"/>
        <v>February, 2017</v>
      </c>
      <c r="C2068" s="16" t="str">
        <f t="shared" si="117"/>
        <v>February, 2017´</v>
      </c>
      <c r="D2068" s="6" t="s">
        <v>107</v>
      </c>
      <c r="E2068" s="11" t="s">
        <v>3318</v>
      </c>
      <c r="F2068" s="6" t="s">
        <v>56</v>
      </c>
      <c r="G2068" s="6" t="s">
        <v>108</v>
      </c>
      <c r="H2068" s="6" t="s">
        <v>133</v>
      </c>
      <c r="I2068" s="6" t="s">
        <v>45</v>
      </c>
      <c r="J2068" s="6" t="s">
        <v>34</v>
      </c>
      <c r="K2068" s="6" t="s">
        <v>187</v>
      </c>
      <c r="L2068" s="6" t="s">
        <v>2310</v>
      </c>
      <c r="M2068" s="7">
        <v>60840</v>
      </c>
      <c r="N2068" s="7">
        <v>60.84</v>
      </c>
      <c r="O2068" s="7">
        <v>555000</v>
      </c>
      <c r="P2068" t="str">
        <f>IF(ISNUMBER(SEARCH("BIORISK",L2068)),"Fertilizer",IF(ISNUMBER(SEARCH("DIFLUBENZURON",L2068)),"Diflubenzuron",IF(ISNUMBER(SEARCH("K-TIONIC",L2068)),"Fulvic Acids Fertilizers",IF(ISNUMBER(SEARCH("INICIATE",L2068)),"Fipronil",IF(ISNUMBER(SEARCH("FIPRONIL",L2068)),"Fipronil",IF(ISNUMBER(SEARCH("STAGE",L2068)),"Clomazone",IF(ISNUMBER(SEARCH("CLOMAZONE",L2068)),"Clomazone",IF(ISNUMBER(SEARCH("UNIMARK",L2068)),"Metribuzin",IF(ISNUMBER(SEARCH("RIBUZIN",L2068)),"Metribuzin",IF(ISNUMBER(SEARCH("UNITOP",L2068)),"Not Identified","FIX IT!"))))))))))</f>
        <v>Clomazone</v>
      </c>
      <c r="Q2068" t="s">
        <v>3246</v>
      </c>
      <c r="R2068" t="s">
        <v>3198</v>
      </c>
      <c r="S2068">
        <f t="shared" si="118"/>
        <v>9.1222879684418139</v>
      </c>
      <c r="T2068" t="s">
        <v>3280</v>
      </c>
      <c r="U2068" t="s">
        <v>3279</v>
      </c>
      <c r="V2068" t="s">
        <v>3216</v>
      </c>
    </row>
    <row r="2069" spans="1:22" ht="22" customHeight="1" x14ac:dyDescent="0.3">
      <c r="A2069" s="2">
        <v>42764</v>
      </c>
      <c r="B2069" s="16" t="str">
        <f t="shared" si="116"/>
        <v>January, 2017</v>
      </c>
      <c r="C2069" s="16" t="str">
        <f t="shared" si="117"/>
        <v>January, 2017´</v>
      </c>
      <c r="D2069" s="3" t="s">
        <v>31</v>
      </c>
      <c r="E2069" s="11" t="s">
        <v>3318</v>
      </c>
      <c r="F2069" s="3" t="s">
        <v>56</v>
      </c>
      <c r="G2069" s="3" t="s">
        <v>1676</v>
      </c>
      <c r="H2069" s="3" t="s">
        <v>91</v>
      </c>
      <c r="I2069" s="3" t="s">
        <v>45</v>
      </c>
      <c r="J2069" s="3" t="s">
        <v>34</v>
      </c>
      <c r="K2069" s="3" t="s">
        <v>205</v>
      </c>
      <c r="L2069" s="3" t="s">
        <v>2311</v>
      </c>
      <c r="M2069" s="4">
        <v>69000</v>
      </c>
      <c r="N2069" s="4">
        <v>69</v>
      </c>
      <c r="O2069" s="4">
        <v>926000</v>
      </c>
      <c r="P2069" t="str">
        <f>IF(ISNUMBER(SEARCH("IMAZETAPYR",L2069)),"Imazetapyr",IF(ISNUMBER(SEARCH("VITAVAX",L2069)),"Carboxin",IF(ISNUMBER(SEARCH("CARBOXIN",L2069)),"Carboxin",IF(ISNUMBER(SEARCH("CONDAX",L2069)),"Imazetapyr",IF(ISNUMBER(SEARCH("CLETHODIM",L2069)),"Clethodim",IF(ISNUMBER(SEARCH("JACARE",L2069)),"2,4-D Acid",IF(ISNUMBER(SEARCH("LEOPARD",L2069)),"Picloram",IF(ISNUMBER(SEARCH("ZOXYSTROBIN",L2069)),"Azoxystrobin",IF(ISNUMBER(SEARCH("MANCOZEB",L2069)),"Mancozeb",IF(ISNUMBER(SEARCH("AZOXYS",L2069)),"Azoxystrobin",IF(ISNUMBER(SEARCH("FIPRON",L2069)),"Fipronil",IF(ISNUMBER(SEARCH("ACEF",L2069)),"Acephate",IF(ISNUMBER(SEARCH("ACETAMIPRID",L2069)),"Acetamiprid",IF(ISNUMBER(SEARCH("ALUMINIUM PHOSPHIDE",L2069)),"Aluminium Phosphide",IF(ISNUMBER(SEARCH("RANMAN",L2069)),"Cyazofamid",IF(ISNUMBER(SEARCH("BIFENTRINA",L2069)),"Bifenthrin","FIX IT!"))))))))))))))))</f>
        <v>Mancozeb</v>
      </c>
      <c r="Q2069" t="s">
        <v>3231</v>
      </c>
      <c r="R2069" t="s">
        <v>3242</v>
      </c>
      <c r="S2069">
        <f t="shared" si="118"/>
        <v>13.420289855072463</v>
      </c>
      <c r="T2069" t="s">
        <v>3206</v>
      </c>
      <c r="U2069" t="s">
        <v>3231</v>
      </c>
      <c r="V2069" t="s">
        <v>3242</v>
      </c>
    </row>
    <row r="2070" spans="1:22" ht="22" customHeight="1" x14ac:dyDescent="0.3">
      <c r="A2070" s="5">
        <v>42764</v>
      </c>
      <c r="B2070" s="16" t="str">
        <f t="shared" si="116"/>
        <v>January, 2017</v>
      </c>
      <c r="C2070" s="16" t="str">
        <f t="shared" si="117"/>
        <v>January, 2017´</v>
      </c>
      <c r="D2070" s="6" t="s">
        <v>31</v>
      </c>
      <c r="E2070" s="11" t="s">
        <v>3318</v>
      </c>
      <c r="F2070" s="6" t="s">
        <v>56</v>
      </c>
      <c r="G2070" s="6" t="s">
        <v>1676</v>
      </c>
      <c r="H2070" s="6" t="s">
        <v>91</v>
      </c>
      <c r="I2070" s="6" t="s">
        <v>45</v>
      </c>
      <c r="J2070" s="6" t="s">
        <v>34</v>
      </c>
      <c r="K2070" s="6" t="s">
        <v>205</v>
      </c>
      <c r="L2070" s="6" t="s">
        <v>2312</v>
      </c>
      <c r="M2070" s="7">
        <v>26200</v>
      </c>
      <c r="N2070" s="7">
        <v>26.2</v>
      </c>
      <c r="O2070" s="7">
        <v>352000</v>
      </c>
      <c r="P2070" t="str">
        <f>IF(ISNUMBER(SEARCH("TRICLON",L2068)),"Triclopyr",IF(ISNUMBER(SEARCH("ABAMECTIN",L2068)),"Abamectin",IF(ISNUMBER(SEARCH("PERITO",L2068)),"Acephate",IF(ISNUMBER(SEARCH("GLUFOSINAT",L2068)),"Gluphosinate",IF(ISNUMBER(SEARCH("FIPRONIL",L2068)),"Fipronil",IF(ISNUMBER(SEARCH("ZARTAN",L2068)),"Metsulfuron-methyl",IF(ISNUMBER(SEARCH("DIFLUBENZURON",L2068)),"Diflubenzuron",IF(ISNUMBER(SEARCH("INICIATE",L2068)),"Fipronil",IF(ISNUMBER(SEARCH("STAGE",L2068)),"Clomazone",IF(ISNUMBER(SEARCH("CLOMAZON",L2068)),"Clomazone",IF(ISNUMBER(SEARCH("UNIMARK",L2068)),"Metribuzim",IF(ISNUMBER(SEARCH("ANCOSAR",L2068)),"Sodium hydrogen Methylarsonate","FIX IT!"))))))))))))</f>
        <v>Clomazone</v>
      </c>
      <c r="Q2070" t="s">
        <v>3246</v>
      </c>
      <c r="R2070" t="s">
        <v>3198</v>
      </c>
      <c r="S2070">
        <f t="shared" si="118"/>
        <v>13.435114503816793</v>
      </c>
      <c r="T2070" t="s">
        <v>3280</v>
      </c>
      <c r="U2070" t="s">
        <v>3279</v>
      </c>
      <c r="V2070" t="s">
        <v>3216</v>
      </c>
    </row>
    <row r="2071" spans="1:22" ht="22" customHeight="1" x14ac:dyDescent="0.3">
      <c r="A2071" s="2">
        <v>42764</v>
      </c>
      <c r="B2071" s="16" t="str">
        <f t="shared" si="116"/>
        <v>January, 2017</v>
      </c>
      <c r="C2071" s="16" t="str">
        <f t="shared" si="117"/>
        <v>January, 2017´</v>
      </c>
      <c r="D2071" s="3" t="s">
        <v>31</v>
      </c>
      <c r="E2071" s="11" t="s">
        <v>3318</v>
      </c>
      <c r="F2071" s="3" t="s">
        <v>56</v>
      </c>
      <c r="G2071" s="3" t="s">
        <v>1676</v>
      </c>
      <c r="H2071" s="3" t="s">
        <v>91</v>
      </c>
      <c r="I2071" s="3" t="s">
        <v>45</v>
      </c>
      <c r="J2071" s="3" t="s">
        <v>34</v>
      </c>
      <c r="K2071" s="3" t="s">
        <v>205</v>
      </c>
      <c r="L2071" s="3" t="s">
        <v>2313</v>
      </c>
      <c r="M2071" s="4">
        <v>126000</v>
      </c>
      <c r="N2071" s="4">
        <v>126</v>
      </c>
      <c r="O2071" s="4">
        <v>1691000</v>
      </c>
      <c r="P2071" t="str">
        <f>IF(ISNUMBER(SEARCH("IMAZETAPYR",L2071)),"Imazetapyr",IF(ISNUMBER(SEARCH("VITAVAX",L2071)),"Carboxin",IF(ISNUMBER(SEARCH("CARBOXIN",L2071)),"Carboxin",IF(ISNUMBER(SEARCH("CONDAX",L2071)),"Imazetapyr",IF(ISNUMBER(SEARCH("CLETHODIM",L2071)),"Clethodim",IF(ISNUMBER(SEARCH("JACARE",L2071)),"2,4-D Acid",IF(ISNUMBER(SEARCH("LEOPARD",L2071)),"Picloram",IF(ISNUMBER(SEARCH("ZOXYSTROBIN",L2071)),"Azoxystrobin",IF(ISNUMBER(SEARCH("MANCOZEB",L2071)),"Mancozeb",IF(ISNUMBER(SEARCH("AZOXYS",L2071)),"Azoxystrobin",IF(ISNUMBER(SEARCH("FIPRON",L2071)),"Fipronil",IF(ISNUMBER(SEARCH("ACEF",L2071)),"Acephate",IF(ISNUMBER(SEARCH("ACETAMIPRID",L2071)),"Acetamiprid",IF(ISNUMBER(SEARCH("ALUMINIUM PHOSPHIDE",L2071)),"Aluminium Phosphide",IF(ISNUMBER(SEARCH("RANMAN",L2071)),"Cyazofamid",IF(ISNUMBER(SEARCH("BIFENTRINA",L2071)),"Bifenthrin","FIX IT!"))))))))))))))))</f>
        <v>Mancozeb</v>
      </c>
      <c r="Q2071" t="s">
        <v>3231</v>
      </c>
      <c r="R2071" t="s">
        <v>3242</v>
      </c>
      <c r="S2071">
        <f t="shared" si="118"/>
        <v>13.420634920634921</v>
      </c>
      <c r="T2071" t="s">
        <v>3206</v>
      </c>
      <c r="U2071" t="s">
        <v>3231</v>
      </c>
      <c r="V2071" t="s">
        <v>3242</v>
      </c>
    </row>
    <row r="2072" spans="1:22" ht="22" customHeight="1" x14ac:dyDescent="0.3">
      <c r="A2072" s="5">
        <v>42764</v>
      </c>
      <c r="B2072" s="16" t="str">
        <f t="shared" si="116"/>
        <v>January, 2017</v>
      </c>
      <c r="C2072" s="16" t="str">
        <f t="shared" si="117"/>
        <v>January, 2017´</v>
      </c>
      <c r="D2072" s="6" t="s">
        <v>31</v>
      </c>
      <c r="E2072" s="11" t="s">
        <v>3318</v>
      </c>
      <c r="F2072" s="6" t="s">
        <v>56</v>
      </c>
      <c r="G2072" s="6" t="s">
        <v>1676</v>
      </c>
      <c r="H2072" s="6" t="s">
        <v>91</v>
      </c>
      <c r="I2072" s="6" t="s">
        <v>45</v>
      </c>
      <c r="J2072" s="6" t="s">
        <v>34</v>
      </c>
      <c r="K2072" s="6" t="s">
        <v>205</v>
      </c>
      <c r="L2072" s="6" t="s">
        <v>2314</v>
      </c>
      <c r="M2072" s="7">
        <v>50400</v>
      </c>
      <c r="N2072" s="7">
        <v>50.4</v>
      </c>
      <c r="O2072" s="7">
        <v>677000</v>
      </c>
      <c r="P2072" t="str">
        <f>IF(ISNUMBER(SEARCH("IMAZETAPYR",L2072)),"Imazetapyr",IF(ISNUMBER(SEARCH("VITAVAX",L2072)),"Carboxin",IF(ISNUMBER(SEARCH("CARBOXIN",L2072)),"Carboxin",IF(ISNUMBER(SEARCH("CONDAX",L2072)),"Imazetapyr",IF(ISNUMBER(SEARCH("CLETHODIM",L2072)),"Clethodim",IF(ISNUMBER(SEARCH("JACARE",L2072)),"2,4-D Acid",IF(ISNUMBER(SEARCH("LEOPARD",L2072)),"Picloram",IF(ISNUMBER(SEARCH("ZOXYSTROBIN",L2072)),"Azoxystrobin",IF(ISNUMBER(SEARCH("MANCOZEB",L2072)),"Mancozeb",IF(ISNUMBER(SEARCH("AZOXYS",L2072)),"Azoxystrobin",IF(ISNUMBER(SEARCH("FIPRON",L2072)),"Fipronil",IF(ISNUMBER(SEARCH("ACEF",L2072)),"Acephate",IF(ISNUMBER(SEARCH("ACETAMIPRID",L2072)),"Acetamiprid",IF(ISNUMBER(SEARCH("ALUMINIUM PHOSPHIDE",L2072)),"Aluminium Phosphide",IF(ISNUMBER(SEARCH("RANMAN",L2072)),"Cyazofamid",IF(ISNUMBER(SEARCH("BIFENTRINA",L2072)),"Bifenthrin","FIX IT!"))))))))))))))))</f>
        <v>Mancozeb</v>
      </c>
      <c r="Q2072" t="s">
        <v>3231</v>
      </c>
      <c r="R2072" t="s">
        <v>3242</v>
      </c>
      <c r="S2072">
        <f t="shared" si="118"/>
        <v>13.432539682539682</v>
      </c>
      <c r="T2072" t="s">
        <v>3200</v>
      </c>
      <c r="U2072" t="s">
        <v>3234</v>
      </c>
      <c r="V2072" t="s">
        <v>3225</v>
      </c>
    </row>
    <row r="2073" spans="1:22" ht="22" customHeight="1" x14ac:dyDescent="0.3">
      <c r="A2073" s="5">
        <v>42761</v>
      </c>
      <c r="B2073" s="16" t="str">
        <f t="shared" si="116"/>
        <v>January, 2017</v>
      </c>
      <c r="C2073" s="16" t="str">
        <f t="shared" si="117"/>
        <v>January, 2017´</v>
      </c>
      <c r="D2073" s="6" t="s">
        <v>31</v>
      </c>
      <c r="E2073" s="11" t="s">
        <v>3318</v>
      </c>
      <c r="F2073" s="6" t="s">
        <v>56</v>
      </c>
      <c r="G2073" s="6" t="s">
        <v>244</v>
      </c>
      <c r="H2073" s="6" t="s">
        <v>474</v>
      </c>
      <c r="I2073" s="6" t="s">
        <v>45</v>
      </c>
      <c r="J2073" s="6" t="s">
        <v>34</v>
      </c>
      <c r="K2073" s="6" t="s">
        <v>187</v>
      </c>
      <c r="L2073" s="6" t="s">
        <v>2326</v>
      </c>
      <c r="M2073" s="7">
        <v>122000</v>
      </c>
      <c r="N2073" s="7">
        <v>122</v>
      </c>
      <c r="O2073" s="7">
        <v>2320000</v>
      </c>
      <c r="P2073" t="str">
        <f>IF(ISNUMBER(SEARCH("GLIFOSATO",L2073)),"Glyphosate",IF(ISNUMBER(SEARCH("TRICLON",L2073)),"Triclopyr",IF(ISNUMBER(SEARCH("ABAMECTIN",L2073)),"Abamectin",IF(ISNUMBER(SEARCH("ANCOSAR",L2073)),"Sodium Hydrogen Methylarsonate",IF(ISNUMBER(SEARCH("PERITO",L2073)),"Acephate","FIX IT!")))))</f>
        <v>Sodium Hydrogen Methylarsonate</v>
      </c>
      <c r="Q2073" t="s">
        <v>3281</v>
      </c>
      <c r="R2073" t="s">
        <v>3198</v>
      </c>
      <c r="S2073">
        <f t="shared" si="118"/>
        <v>19.016393442622952</v>
      </c>
      <c r="T2073" t="s">
        <v>3273</v>
      </c>
      <c r="U2073" t="s">
        <v>3274</v>
      </c>
      <c r="V2073" t="s">
        <v>3275</v>
      </c>
    </row>
    <row r="2074" spans="1:22" ht="22" customHeight="1" x14ac:dyDescent="0.3">
      <c r="A2074" s="2">
        <v>42761</v>
      </c>
      <c r="B2074" s="16" t="str">
        <f t="shared" si="116"/>
        <v>January, 2017</v>
      </c>
      <c r="C2074" s="16" t="str">
        <f t="shared" si="117"/>
        <v>January, 2017´</v>
      </c>
      <c r="D2074" s="3" t="s">
        <v>31</v>
      </c>
      <c r="E2074" s="11" t="s">
        <v>3318</v>
      </c>
      <c r="F2074" s="3" t="s">
        <v>56</v>
      </c>
      <c r="G2074" s="3" t="s">
        <v>244</v>
      </c>
      <c r="H2074" s="3" t="s">
        <v>474</v>
      </c>
      <c r="I2074" s="3" t="s">
        <v>45</v>
      </c>
      <c r="J2074" s="3" t="s">
        <v>34</v>
      </c>
      <c r="K2074" s="3" t="s">
        <v>187</v>
      </c>
      <c r="L2074" s="3" t="s">
        <v>2327</v>
      </c>
      <c r="M2074" s="4">
        <v>48800</v>
      </c>
      <c r="N2074" s="4">
        <v>48.8</v>
      </c>
      <c r="O2074" s="4">
        <v>928000</v>
      </c>
      <c r="P2074" t="str">
        <f>IF(ISNUMBER(SEARCH("GLIFOSATO",L2074)),"Glyphosate",IF(ISNUMBER(SEARCH("TRICLON",L2074)),"Triclopyr",IF(ISNUMBER(SEARCH("ABAMECTIN",L2074)),"Abamectin",IF(ISNUMBER(SEARCH("ANCOSAR",L2074)),"Sodium Hydrogen Methylarsonate",IF(ISNUMBER(SEARCH("PERITO",L2074)),"Acephate","FIX IT!")))))</f>
        <v>Sodium Hydrogen Methylarsonate</v>
      </c>
      <c r="Q2074" t="s">
        <v>3281</v>
      </c>
      <c r="R2074" t="s">
        <v>3198</v>
      </c>
      <c r="S2074">
        <f t="shared" si="118"/>
        <v>19.016393442622952</v>
      </c>
      <c r="T2074" t="s">
        <v>3200</v>
      </c>
      <c r="U2074" t="s">
        <v>3234</v>
      </c>
      <c r="V2074" t="s">
        <v>3225</v>
      </c>
    </row>
    <row r="2075" spans="1:22" ht="22" customHeight="1" x14ac:dyDescent="0.3">
      <c r="A2075" s="5">
        <v>42761</v>
      </c>
      <c r="B2075" s="16" t="str">
        <f t="shared" si="116"/>
        <v>January, 2017</v>
      </c>
      <c r="C2075" s="16" t="str">
        <f t="shared" si="117"/>
        <v>January, 2017´</v>
      </c>
      <c r="D2075" s="6" t="s">
        <v>31</v>
      </c>
      <c r="E2075" s="11" t="s">
        <v>3318</v>
      </c>
      <c r="F2075" s="6" t="s">
        <v>56</v>
      </c>
      <c r="G2075" s="6" t="s">
        <v>244</v>
      </c>
      <c r="H2075" s="6" t="s">
        <v>474</v>
      </c>
      <c r="I2075" s="6" t="s">
        <v>45</v>
      </c>
      <c r="J2075" s="6" t="s">
        <v>34</v>
      </c>
      <c r="K2075" s="6" t="s">
        <v>187</v>
      </c>
      <c r="L2075" s="6" t="s">
        <v>2328</v>
      </c>
      <c r="M2075" s="7">
        <v>73200</v>
      </c>
      <c r="N2075" s="7">
        <v>73.2</v>
      </c>
      <c r="O2075" s="7">
        <v>1392000</v>
      </c>
      <c r="P2075" t="str">
        <f>IF(ISNUMBER(SEARCH("TRICLON",L2073)),"Triclopyr",IF(ISNUMBER(SEARCH("ABAMECTIN",L2073)),"Abamectin",IF(ISNUMBER(SEARCH("PERITO",L2073)),"Acephate",IF(ISNUMBER(SEARCH("GLUFOSINAT",L2073)),"Gluphosinate",IF(ISNUMBER(SEARCH("FIPRONIL",L2073)),"Fipronil",IF(ISNUMBER(SEARCH("ZARTAN",L2073)),"Metsulfuron-methyl",IF(ISNUMBER(SEARCH("DIFLUBENZURON",L2073)),"Diflubenzuron",IF(ISNUMBER(SEARCH("INICIATE",L2073)),"Fipronil",IF(ISNUMBER(SEARCH("STAGE",L2073)),"Clomazone",IF(ISNUMBER(SEARCH("CLOMAZON",L2073)),"Clomazone",IF(ISNUMBER(SEARCH("UNIMARK",L2073)),"Metribuzim",IF(ISNUMBER(SEARCH("ANCOSAR",L2073)),"Sodium hydrogen Methylarsonate","FIX IT!"))))))))))))</f>
        <v>Sodium hydrogen Methylarsonate</v>
      </c>
      <c r="Q2075" t="s">
        <v>3281</v>
      </c>
      <c r="R2075" t="s">
        <v>3198</v>
      </c>
      <c r="S2075">
        <f t="shared" si="118"/>
        <v>19.016393442622952</v>
      </c>
      <c r="T2075" t="s">
        <v>3200</v>
      </c>
      <c r="U2075" t="s">
        <v>3234</v>
      </c>
      <c r="V2075" t="s">
        <v>3225</v>
      </c>
    </row>
    <row r="2076" spans="1:22" ht="22" customHeight="1" x14ac:dyDescent="0.3">
      <c r="A2076" s="5">
        <v>42759</v>
      </c>
      <c r="B2076" s="16" t="str">
        <f t="shared" si="116"/>
        <v>January, 2017</v>
      </c>
      <c r="C2076" s="16" t="str">
        <f t="shared" si="117"/>
        <v>January, 2017´</v>
      </c>
      <c r="D2076" s="6" t="s">
        <v>31</v>
      </c>
      <c r="E2076" s="11" t="s">
        <v>3318</v>
      </c>
      <c r="F2076" s="6" t="s">
        <v>56</v>
      </c>
      <c r="G2076" s="6" t="s">
        <v>579</v>
      </c>
      <c r="H2076" s="6" t="s">
        <v>968</v>
      </c>
      <c r="I2076" s="6" t="s">
        <v>45</v>
      </c>
      <c r="J2076" s="6" t="s">
        <v>34</v>
      </c>
      <c r="K2076" s="6" t="s">
        <v>971</v>
      </c>
      <c r="L2076" s="6" t="s">
        <v>2330</v>
      </c>
      <c r="M2076" s="7">
        <v>40245</v>
      </c>
      <c r="N2076" s="7">
        <v>40.24</v>
      </c>
      <c r="O2076" s="7">
        <v>986000</v>
      </c>
      <c r="P2076" t="str">
        <f>IF(ISNUMBER(SEARCH("TRICLON",L2074)),"Triclopyr",IF(ISNUMBER(SEARCH("ABAMECTIN",L2074)),"Abamectin",IF(ISNUMBER(SEARCH("PERITO",L2074)),"Acephate",IF(ISNUMBER(SEARCH("GLUFOSINAT",L2074)),"Gluphosinate",IF(ISNUMBER(SEARCH("FIPRONIL",L2074)),"Fipronil",IF(ISNUMBER(SEARCH("ZARTAN",L2074)),"Metsulfuron-methyl",IF(ISNUMBER(SEARCH("DIFLUBENZURON",L2074)),"Diflubenzuron",IF(ISNUMBER(SEARCH("INICIATE",L2074)),"Fipronil",IF(ISNUMBER(SEARCH("STAGE",L2074)),"Clomazone",IF(ISNUMBER(SEARCH("CLOMAZON",L2074)),"Clomazone",IF(ISNUMBER(SEARCH("UNIMARK",L2074)),"Metribuzim",IF(ISNUMBER(SEARCH("ANCOSAR",L2074)),"Sodium hydrogen Methylarsonate","FIX IT!"))))))))))))</f>
        <v>Sodium hydrogen Methylarsonate</v>
      </c>
      <c r="Q2076" t="s">
        <v>3281</v>
      </c>
      <c r="R2076" t="s">
        <v>3198</v>
      </c>
      <c r="S2076">
        <f t="shared" si="118"/>
        <v>24.499937880482047</v>
      </c>
      <c r="T2076" t="s">
        <v>3250</v>
      </c>
      <c r="U2076" t="s">
        <v>3248</v>
      </c>
      <c r="V2076" t="s">
        <v>3237</v>
      </c>
    </row>
    <row r="2077" spans="1:22" ht="22" customHeight="1" x14ac:dyDescent="0.3">
      <c r="A2077" s="2">
        <v>42759</v>
      </c>
      <c r="B2077" s="16" t="str">
        <f t="shared" si="116"/>
        <v>January, 2017</v>
      </c>
      <c r="C2077" s="16" t="str">
        <f t="shared" si="117"/>
        <v>January, 2017´</v>
      </c>
      <c r="D2077" s="3" t="s">
        <v>31</v>
      </c>
      <c r="E2077" s="11" t="s">
        <v>3318</v>
      </c>
      <c r="F2077" s="3" t="s">
        <v>56</v>
      </c>
      <c r="G2077" s="3" t="s">
        <v>131</v>
      </c>
      <c r="H2077" s="3" t="s">
        <v>2300</v>
      </c>
      <c r="I2077" s="3" t="s">
        <v>45</v>
      </c>
      <c r="J2077" s="3" t="s">
        <v>34</v>
      </c>
      <c r="K2077" s="3" t="s">
        <v>971</v>
      </c>
      <c r="L2077" s="3" t="s">
        <v>2302</v>
      </c>
      <c r="M2077" s="4">
        <v>34800</v>
      </c>
      <c r="N2077" s="4">
        <v>34.799999999999997</v>
      </c>
      <c r="O2077" s="4">
        <v>852000</v>
      </c>
      <c r="P2077" t="s">
        <v>3200</v>
      </c>
      <c r="Q2077" t="str">
        <f>VLOOKUP(P2077,T:V,2,FALSE)</f>
        <v>Battus</v>
      </c>
      <c r="R2077" t="s">
        <v>3243</v>
      </c>
      <c r="S2077">
        <f t="shared" si="118"/>
        <v>24.482758620689655</v>
      </c>
      <c r="T2077" t="s">
        <v>3200</v>
      </c>
      <c r="U2077" t="s">
        <v>3234</v>
      </c>
      <c r="V2077" t="s">
        <v>3225</v>
      </c>
    </row>
    <row r="2078" spans="1:22" ht="22" customHeight="1" x14ac:dyDescent="0.3">
      <c r="A2078" s="5">
        <v>42759</v>
      </c>
      <c r="B2078" s="16" t="str">
        <f t="shared" si="116"/>
        <v>January, 2017</v>
      </c>
      <c r="C2078" s="16" t="str">
        <f t="shared" si="117"/>
        <v>January, 2017´</v>
      </c>
      <c r="D2078" s="6" t="s">
        <v>31</v>
      </c>
      <c r="E2078" s="11" t="s">
        <v>3318</v>
      </c>
      <c r="F2078" s="6" t="s">
        <v>56</v>
      </c>
      <c r="G2078" s="6" t="s">
        <v>131</v>
      </c>
      <c r="H2078" s="6" t="s">
        <v>113</v>
      </c>
      <c r="I2078" s="6" t="s">
        <v>45</v>
      </c>
      <c r="J2078" s="6" t="s">
        <v>34</v>
      </c>
      <c r="K2078" s="6" t="s">
        <v>971</v>
      </c>
      <c r="L2078" s="6" t="s">
        <v>2331</v>
      </c>
      <c r="M2078" s="7">
        <v>28840</v>
      </c>
      <c r="N2078" s="7">
        <v>28.84</v>
      </c>
      <c r="O2078" s="7">
        <v>706000</v>
      </c>
      <c r="P2078" t="str">
        <f>IF(ISNUMBER(SEARCH("BROWSER",L2078)),"Picloran",IF(ISNUMBER(SEARCH("NAVIGATOR",L2078)),"Picloran",IF(ISNUMBER(SEARCH("BIOZYME",L2078)),"Mineral Fertilizer",IF(ISNUMBER(SEARCH("K-FOL",L2078)),"Calcium Citrate",IF(ISNUMBER(SEARCH("FOLTRON",L2078)),"NPK Fertilizer",IF(ISNUMBER(SEARCH("CYHALOTHRI",L2078)),"Cyhalothrin",IF(ISNUMBER(SEARCH("ACEFATO",L2078)),"Acephate",IF(ISNUMBER(SEARCH("ACEPHATE",L2078)),"Acephate",IF(ISNUMBER(SEARCH("MICROTHIOL",L2078)),"Sulfur",IF(ISNUMBER(SEARCH("PROPICONAZOLE",L2078)),"Propiconazole",IF(ISNUMBER(SEARCH("METHOMYL",L2078)),"Methomyl",IF(ISNUMBER(SEARCH("IMIDACLOPRID",L2078)),"Imidacloprid",IF(ISNUMBER(SEARCH("ZONIC",L2078)),"Amicarbazone",IF(ISNUMBER(SEARCH("CRESCENDO",L2078)),"Triclopyr-Butyric",IF(ISNUMBER(SEARCH("IMAZETHAPYR",L2078)),"Imazethapyr",IF(ISNUMBER(SEARCH("TRICLOPYR",L2078)),"Triclopyr",IF(ISNUMBER(SEARCH("ISOPROPYLAMINE",L2078)),"Isopropylamine",IF(ISNUMBER(SEARCH("ABAMECTIM",L2078)),"Abamectin",IF(ISNUMBER(SEARCH("SPERTO",L2078)),"Bifenthrin","FIX IT!")))))))))))))))))))</f>
        <v>Cyhalothrin</v>
      </c>
      <c r="Q2078" t="s">
        <v>3248</v>
      </c>
      <c r="R2078" t="s">
        <v>3237</v>
      </c>
      <c r="S2078">
        <f t="shared" si="118"/>
        <v>24.47988904299584</v>
      </c>
      <c r="T2078" t="s">
        <v>3200</v>
      </c>
      <c r="U2078" t="s">
        <v>3234</v>
      </c>
      <c r="V2078" t="s">
        <v>3225</v>
      </c>
    </row>
    <row r="2079" spans="1:22" ht="22" customHeight="1" x14ac:dyDescent="0.3">
      <c r="A2079" s="2">
        <v>42759</v>
      </c>
      <c r="B2079" s="16" t="str">
        <f t="shared" si="116"/>
        <v>January, 2017</v>
      </c>
      <c r="C2079" s="16" t="str">
        <f t="shared" si="117"/>
        <v>January, 2017´</v>
      </c>
      <c r="D2079" s="3" t="s">
        <v>31</v>
      </c>
      <c r="E2079" s="11" t="s">
        <v>3318</v>
      </c>
      <c r="F2079" s="3" t="s">
        <v>56</v>
      </c>
      <c r="G2079" s="3" t="s">
        <v>131</v>
      </c>
      <c r="H2079" s="3" t="s">
        <v>113</v>
      </c>
      <c r="I2079" s="3" t="s">
        <v>45</v>
      </c>
      <c r="J2079" s="3" t="s">
        <v>34</v>
      </c>
      <c r="K2079" s="3" t="s">
        <v>971</v>
      </c>
      <c r="L2079" s="3" t="s">
        <v>2332</v>
      </c>
      <c r="M2079" s="4">
        <v>13752</v>
      </c>
      <c r="N2079" s="4">
        <v>13.75</v>
      </c>
      <c r="O2079" s="4">
        <v>337000</v>
      </c>
      <c r="P2079" t="str">
        <f>IF(ISNUMBER(SEARCH("BROWSER",L2079)),"Picloran",IF(ISNUMBER(SEARCH("NAVIGATOR",L2079)),"Picloran",IF(ISNUMBER(SEARCH("BIOZYME",L2079)),"Mineral Fertilizer",IF(ISNUMBER(SEARCH("K-FOL",L2079)),"Calcium Citrate",IF(ISNUMBER(SEARCH("FOLTRON",L2079)),"NPK Fertilizer",IF(ISNUMBER(SEARCH("CYHALOTHRI",L2079)),"Cyhalothrin",IF(ISNUMBER(SEARCH("ACEFATO",L2079)),"Acephate",IF(ISNUMBER(SEARCH("ACEPHATE",L2079)),"Acephate",IF(ISNUMBER(SEARCH("MICROTHIOL",L2079)),"Sulfur",IF(ISNUMBER(SEARCH("PROPICONAZOLE",L2079)),"Propiconazole",IF(ISNUMBER(SEARCH("METHOMYL",L2079)),"Methomyl",IF(ISNUMBER(SEARCH("IMIDACLOPRID",L2079)),"Imidacloprid",IF(ISNUMBER(SEARCH("ZONIC",L2079)),"Amicarbazone",IF(ISNUMBER(SEARCH("CRESCENDO",L2079)),"Triclopyr-Butyric",IF(ISNUMBER(SEARCH("IMAZETHAPYR",L2079)),"Imazethapyr",IF(ISNUMBER(SEARCH("TRICLOPYR",L2079)),"Triclopyr",IF(ISNUMBER(SEARCH("ISOPROPYLAMINE",L2079)),"Isopropylamine",IF(ISNUMBER(SEARCH("ABAMECTIM",L2079)),"Abamectin",IF(ISNUMBER(SEARCH("SPERTO",L2079)),"Bifenthrin","FIX IT!")))))))))))))))))))</f>
        <v>Cyhalothrin</v>
      </c>
      <c r="Q2079" t="s">
        <v>3248</v>
      </c>
      <c r="R2079" t="s">
        <v>3237</v>
      </c>
      <c r="S2079">
        <f t="shared" si="118"/>
        <v>24.505526468877253</v>
      </c>
      <c r="T2079" t="s">
        <v>3200</v>
      </c>
      <c r="U2079" t="s">
        <v>3234</v>
      </c>
      <c r="V2079" t="s">
        <v>3225</v>
      </c>
    </row>
    <row r="2080" spans="1:22" ht="22" customHeight="1" x14ac:dyDescent="0.3">
      <c r="A2080" s="2">
        <v>42758</v>
      </c>
      <c r="B2080" s="16" t="str">
        <f t="shared" si="116"/>
        <v>January, 2017</v>
      </c>
      <c r="C2080" s="16" t="str">
        <f t="shared" si="117"/>
        <v>January, 2017´</v>
      </c>
      <c r="D2080" s="3" t="s">
        <v>31</v>
      </c>
      <c r="E2080" s="11" t="s">
        <v>3318</v>
      </c>
      <c r="F2080" s="3" t="s">
        <v>56</v>
      </c>
      <c r="G2080" s="3" t="s">
        <v>656</v>
      </c>
      <c r="H2080" s="3" t="s">
        <v>133</v>
      </c>
      <c r="I2080" s="3" t="s">
        <v>45</v>
      </c>
      <c r="J2080" s="3" t="s">
        <v>34</v>
      </c>
      <c r="K2080" s="3" t="s">
        <v>373</v>
      </c>
      <c r="L2080" s="3" t="s">
        <v>2334</v>
      </c>
      <c r="M2080" s="4">
        <v>18500</v>
      </c>
      <c r="N2080" s="4">
        <v>18.5</v>
      </c>
      <c r="O2080" s="4">
        <v>1271000</v>
      </c>
      <c r="P2080" t="str">
        <f>IF(ISNUMBER(SEARCH("THIRAM",L2080)),"Thiram",IF(ISNUMBER(SEARCH("TEBUCONAZOLE",L2080)),"Tebuconazole",IF(ISNUMBER(SEARCH("DIMETHYLAMINE",L2080)),"Dimethylamine",IF(ISNUMBER(SEARCH("TRINCA",L2080)),"Cyhalothrin",IF(ISNUMBER(SEARCH("CYHALOT",L2080)),"Cyhalothrin",IF(ISNUMBER(SEARCH("PICLORAM",L2080)),"Picloran",IF(ISNUMBER(SEARCH("PROPARGITE",L2080)),"Propargite",IF(ISNUMBER(SEARCH("OMEGA",L2080)),"Fertilizer",IF(ISNUMBER(SEARCH("ARTYS",L2080)),"Dimethylamine",IF(ISNUMBER(SEARCH("ORTHOCIDE",L2080)),"Captan","FIX IT!"))))))))))</f>
        <v>Dimethylamine</v>
      </c>
      <c r="Q2080" t="s">
        <v>3254</v>
      </c>
      <c r="R2080" t="s">
        <v>3216</v>
      </c>
      <c r="S2080">
        <f t="shared" si="118"/>
        <v>68.702702702702709</v>
      </c>
      <c r="T2080" t="s">
        <v>3200</v>
      </c>
      <c r="U2080" t="s">
        <v>3234</v>
      </c>
      <c r="V2080" t="s">
        <v>3225</v>
      </c>
    </row>
    <row r="2081" spans="1:22" ht="22" customHeight="1" x14ac:dyDescent="0.3">
      <c r="A2081" s="5">
        <v>42758</v>
      </c>
      <c r="B2081" s="16" t="str">
        <f t="shared" si="116"/>
        <v>January, 2017</v>
      </c>
      <c r="C2081" s="16" t="str">
        <f t="shared" si="117"/>
        <v>January, 2017´</v>
      </c>
      <c r="D2081" s="6" t="s">
        <v>31</v>
      </c>
      <c r="E2081" s="11" t="s">
        <v>3318</v>
      </c>
      <c r="F2081" s="6" t="s">
        <v>56</v>
      </c>
      <c r="G2081" s="6" t="s">
        <v>656</v>
      </c>
      <c r="H2081" s="6" t="s">
        <v>133</v>
      </c>
      <c r="I2081" s="6" t="s">
        <v>45</v>
      </c>
      <c r="J2081" s="6" t="s">
        <v>34</v>
      </c>
      <c r="K2081" s="6" t="s">
        <v>163</v>
      </c>
      <c r="L2081" s="6" t="s">
        <v>2335</v>
      </c>
      <c r="M2081" s="7">
        <v>18160</v>
      </c>
      <c r="N2081" s="7">
        <v>18.16</v>
      </c>
      <c r="O2081" s="7">
        <v>1264000</v>
      </c>
      <c r="P2081" t="str">
        <f>IF(ISNUMBER(SEARCH("NICROSULFURON",L2081)),"Nicosulfuron",IF(ISNUMBER(SEARCH("BUTYROLACTONE",L2081)),"Butyrolactone",IF(ISNUMBER(SEARCH("MEQUIPAT",L2081)),"Mequipat Chloride",IF(ISNUMBER(SEARCH("ENTRINA",L2081)),"Bifenthrin",IF(ISNUMBER(SEARCH("ACETAMI",L2081)),"Acetamiprid",IF(ISNUMBER(SEARCH("THIODICARB",L2081)),"Thiodicarb",IF(ISNUMBER(SEARCH("2 4 D",L2081)),"2,4-D Acid",IF(ISNUMBER(SEARCH("CIPERMETRINA",L2081)),"Cypermethrin",IF(ISNUMBER(SEARCH("SULFENTRAZONE",L2081)),"Sulfenthrazone",IF(ISNUMBER(SEARCH("AKITO",L2081)),"Cypermethrin",IF(ISNUMBER(SEARCH("EMINENT",L2081)),"Tetraconazole","FIX IT!")))))))))))</f>
        <v>Butyrolactone</v>
      </c>
      <c r="Q2081" t="s">
        <v>3215</v>
      </c>
      <c r="R2081" t="s">
        <v>3216</v>
      </c>
      <c r="S2081">
        <f t="shared" si="118"/>
        <v>69.603524229074893</v>
      </c>
      <c r="T2081" t="s">
        <v>3203</v>
      </c>
      <c r="U2081" t="s">
        <v>3246</v>
      </c>
      <c r="V2081" t="s">
        <v>3198</v>
      </c>
    </row>
    <row r="2082" spans="1:22" ht="22" customHeight="1" x14ac:dyDescent="0.3">
      <c r="A2082" s="2">
        <v>42757</v>
      </c>
      <c r="B2082" s="16" t="str">
        <f t="shared" si="116"/>
        <v>January, 2017</v>
      </c>
      <c r="C2082" s="16" t="str">
        <f t="shared" si="117"/>
        <v>January, 2017´</v>
      </c>
      <c r="D2082" s="3" t="s">
        <v>31</v>
      </c>
      <c r="E2082" s="11" t="s">
        <v>3318</v>
      </c>
      <c r="F2082" s="3" t="s">
        <v>56</v>
      </c>
      <c r="G2082" s="3" t="s">
        <v>1676</v>
      </c>
      <c r="H2082" s="3" t="s">
        <v>91</v>
      </c>
      <c r="I2082" s="3" t="s">
        <v>45</v>
      </c>
      <c r="J2082" s="3" t="s">
        <v>34</v>
      </c>
      <c r="K2082" s="3" t="s">
        <v>205</v>
      </c>
      <c r="L2082" s="3" t="s">
        <v>2336</v>
      </c>
      <c r="M2082" s="4">
        <v>25200</v>
      </c>
      <c r="N2082" s="4">
        <v>25.2</v>
      </c>
      <c r="O2082" s="4">
        <v>338000</v>
      </c>
      <c r="P2082" t="s">
        <v>3206</v>
      </c>
      <c r="Q2082" t="s">
        <v>3231</v>
      </c>
      <c r="R2082" t="s">
        <v>3242</v>
      </c>
      <c r="S2082">
        <f t="shared" si="118"/>
        <v>13.412698412698413</v>
      </c>
      <c r="T2082" t="s">
        <v>3202</v>
      </c>
      <c r="U2082" t="s">
        <v>3215</v>
      </c>
      <c r="V2082" t="s">
        <v>3216</v>
      </c>
    </row>
    <row r="2083" spans="1:22" ht="22" customHeight="1" x14ac:dyDescent="0.3">
      <c r="A2083" s="5">
        <v>42757</v>
      </c>
      <c r="B2083" s="16" t="str">
        <f t="shared" si="116"/>
        <v>January, 2017</v>
      </c>
      <c r="C2083" s="16" t="str">
        <f t="shared" si="117"/>
        <v>January, 2017´</v>
      </c>
      <c r="D2083" s="6" t="s">
        <v>31</v>
      </c>
      <c r="E2083" s="11" t="s">
        <v>3318</v>
      </c>
      <c r="F2083" s="6" t="s">
        <v>56</v>
      </c>
      <c r="G2083" s="6" t="s">
        <v>1676</v>
      </c>
      <c r="H2083" s="6" t="s">
        <v>91</v>
      </c>
      <c r="I2083" s="6" t="s">
        <v>45</v>
      </c>
      <c r="J2083" s="6" t="s">
        <v>34</v>
      </c>
      <c r="K2083" s="6" t="s">
        <v>205</v>
      </c>
      <c r="L2083" s="6" t="s">
        <v>2337</v>
      </c>
      <c r="M2083" s="7">
        <v>25200</v>
      </c>
      <c r="N2083" s="7">
        <v>25.2</v>
      </c>
      <c r="O2083" s="7">
        <v>338000</v>
      </c>
      <c r="P2083" t="str">
        <f>IF(ISNUMBER(SEARCH("IMAZETAPYR",L2083)),"Imazetapyr",IF(ISNUMBER(SEARCH("VITAVAX",L2083)),"Carboxin",IF(ISNUMBER(SEARCH("CARBOXIN",L2083)),"Carboxin",IF(ISNUMBER(SEARCH("CONDAX",L2083)),"Imazetapyr",IF(ISNUMBER(SEARCH("CLETHODIM",L2083)),"Clethodim",IF(ISNUMBER(SEARCH("JACARE",L2083)),"2,4-D Acid",IF(ISNUMBER(SEARCH("LEOPARD",L2083)),"Picloram",IF(ISNUMBER(SEARCH("ZOXYSTROBIN",L2083)),"Azoxystrobin",IF(ISNUMBER(SEARCH("MANCOZEB",L2083)),"Mancozeb",IF(ISNUMBER(SEARCH("AZOXYS",L2083)),"Azoxystrobin",IF(ISNUMBER(SEARCH("FIPRON",L2083)),"Fipronil",IF(ISNUMBER(SEARCH("ACEF",L2083)),"Acephate",IF(ISNUMBER(SEARCH("ACETAMIPRID",L2083)),"Acetamiprid",IF(ISNUMBER(SEARCH("ALUMINIUM PHOSPHIDE",L2083)),"Aluminium Phosphide",IF(ISNUMBER(SEARCH("RANMAN",L2083)),"Cyazofamid",IF(ISNUMBER(SEARCH("BIFENTRINA",L2083)),"Bifenthrin","FIX IT!"))))))))))))))))</f>
        <v>Mancozeb</v>
      </c>
      <c r="Q2083" t="s">
        <v>3231</v>
      </c>
      <c r="R2083" t="s">
        <v>3242</v>
      </c>
      <c r="S2083">
        <f t="shared" si="118"/>
        <v>13.412698412698413</v>
      </c>
      <c r="T2083" t="s">
        <v>3206</v>
      </c>
      <c r="U2083" t="s">
        <v>3231</v>
      </c>
      <c r="V2083" t="s">
        <v>3242</v>
      </c>
    </row>
    <row r="2084" spans="1:22" ht="22" customHeight="1" x14ac:dyDescent="0.3">
      <c r="A2084" s="2">
        <v>42757</v>
      </c>
      <c r="B2084" s="16" t="str">
        <f t="shared" si="116"/>
        <v>January, 2017</v>
      </c>
      <c r="C2084" s="16" t="str">
        <f t="shared" si="117"/>
        <v>January, 2017´</v>
      </c>
      <c r="D2084" s="3" t="s">
        <v>31</v>
      </c>
      <c r="E2084" s="11" t="s">
        <v>3318</v>
      </c>
      <c r="F2084" s="3" t="s">
        <v>56</v>
      </c>
      <c r="G2084" s="3" t="s">
        <v>1676</v>
      </c>
      <c r="H2084" s="3" t="s">
        <v>91</v>
      </c>
      <c r="I2084" s="3" t="s">
        <v>45</v>
      </c>
      <c r="J2084" s="3" t="s">
        <v>34</v>
      </c>
      <c r="K2084" s="3" t="s">
        <v>205</v>
      </c>
      <c r="L2084" s="3" t="s">
        <v>2338</v>
      </c>
      <c r="M2084" s="4">
        <v>25200</v>
      </c>
      <c r="N2084" s="4">
        <v>25.2</v>
      </c>
      <c r="O2084" s="4">
        <v>338000</v>
      </c>
      <c r="P2084" t="str">
        <f>IF(ISNUMBER(SEARCH("2, 4 D",L2084)),"2,4-D Acid",IF(ISNUMBER(SEARCH("2,4 D",L2084)),"2,4-D Acid",IF(ISNUMBER(SEARCH("UNIZEB",L2084)),"Mancozeb",IF(ISNUMBER(SEARCH("PROPANIL",L2084)),"Propanyl","FIX IT!"))))</f>
        <v>Mancozeb</v>
      </c>
      <c r="Q2084" t="s">
        <v>3231</v>
      </c>
      <c r="R2084" t="s">
        <v>3242</v>
      </c>
      <c r="S2084">
        <f t="shared" si="118"/>
        <v>13.412698412698413</v>
      </c>
      <c r="T2084" t="s">
        <v>3206</v>
      </c>
      <c r="U2084" t="s">
        <v>3231</v>
      </c>
      <c r="V2084" t="s">
        <v>3242</v>
      </c>
    </row>
    <row r="2085" spans="1:22" ht="22" customHeight="1" x14ac:dyDescent="0.3">
      <c r="A2085" s="5">
        <v>42757</v>
      </c>
      <c r="B2085" s="16" t="str">
        <f t="shared" si="116"/>
        <v>January, 2017</v>
      </c>
      <c r="C2085" s="16" t="str">
        <f t="shared" si="117"/>
        <v>January, 2017´</v>
      </c>
      <c r="D2085" s="6" t="s">
        <v>31</v>
      </c>
      <c r="E2085" s="11" t="s">
        <v>3318</v>
      </c>
      <c r="F2085" s="6" t="s">
        <v>56</v>
      </c>
      <c r="G2085" s="6" t="s">
        <v>1676</v>
      </c>
      <c r="H2085" s="6" t="s">
        <v>91</v>
      </c>
      <c r="I2085" s="6" t="s">
        <v>45</v>
      </c>
      <c r="J2085" s="6" t="s">
        <v>34</v>
      </c>
      <c r="K2085" s="6" t="s">
        <v>205</v>
      </c>
      <c r="L2085" s="6" t="s">
        <v>2339</v>
      </c>
      <c r="M2085" s="7">
        <v>104800</v>
      </c>
      <c r="N2085" s="7">
        <v>104.8</v>
      </c>
      <c r="O2085" s="7">
        <v>1407000</v>
      </c>
      <c r="P2085" t="str">
        <f>IF(ISNUMBER(SEARCH("IMAZETAPYR",L2085)),"Imazetapyr",IF(ISNUMBER(SEARCH("VITAVAX",L2085)),"Carboxin",IF(ISNUMBER(SEARCH("CARBOXIN",L2085)),"Carboxin",IF(ISNUMBER(SEARCH("CONDAX",L2085)),"Imazetapyr",IF(ISNUMBER(SEARCH("CLETHODIM",L2085)),"Clethodim",IF(ISNUMBER(SEARCH("JACARE",L2085)),"2,4-D Acid",IF(ISNUMBER(SEARCH("LEOPARD",L2085)),"Picloram",IF(ISNUMBER(SEARCH("ZOXYSTROBIN",L2085)),"Azoxystrobin",IF(ISNUMBER(SEARCH("MANCOZEB",L2085)),"Mancozeb",IF(ISNUMBER(SEARCH("AZOXYS",L2085)),"Azoxystrobin",IF(ISNUMBER(SEARCH("FIPRON",L2085)),"Fipronil",IF(ISNUMBER(SEARCH("ACEF",L2085)),"Acephate",IF(ISNUMBER(SEARCH("ACETAMIPRID",L2085)),"Acetamiprid",IF(ISNUMBER(SEARCH("ALUMINIUM PHOSPHIDE",L2085)),"Aluminium Phosphide",IF(ISNUMBER(SEARCH("RANMAN",L2085)),"Cyazofamid",IF(ISNUMBER(SEARCH("BIFENTRINA",L2085)),"Bifenthrin","FIX IT!"))))))))))))))))</f>
        <v>Mancozeb</v>
      </c>
      <c r="Q2085" t="s">
        <v>3231</v>
      </c>
      <c r="R2085" t="s">
        <v>3242</v>
      </c>
      <c r="S2085">
        <f t="shared" si="118"/>
        <v>13.425572519083969</v>
      </c>
      <c r="T2085" t="s">
        <v>3206</v>
      </c>
      <c r="U2085" t="s">
        <v>3231</v>
      </c>
      <c r="V2085" t="s">
        <v>3242</v>
      </c>
    </row>
    <row r="2086" spans="1:22" ht="22" customHeight="1" x14ac:dyDescent="0.3">
      <c r="A2086" s="2">
        <v>42757</v>
      </c>
      <c r="B2086" s="16" t="str">
        <f t="shared" si="116"/>
        <v>January, 2017</v>
      </c>
      <c r="C2086" s="16" t="str">
        <f t="shared" si="117"/>
        <v>January, 2017´</v>
      </c>
      <c r="D2086" s="3" t="s">
        <v>31</v>
      </c>
      <c r="E2086" s="11" t="s">
        <v>3318</v>
      </c>
      <c r="F2086" s="3" t="s">
        <v>56</v>
      </c>
      <c r="G2086" s="3" t="s">
        <v>1676</v>
      </c>
      <c r="H2086" s="3" t="s">
        <v>91</v>
      </c>
      <c r="I2086" s="3" t="s">
        <v>45</v>
      </c>
      <c r="J2086" s="3" t="s">
        <v>34</v>
      </c>
      <c r="K2086" s="3" t="s">
        <v>205</v>
      </c>
      <c r="L2086" s="3" t="s">
        <v>2340</v>
      </c>
      <c r="M2086" s="4">
        <v>78600</v>
      </c>
      <c r="N2086" s="4">
        <v>78.599999999999994</v>
      </c>
      <c r="O2086" s="4">
        <v>1055000</v>
      </c>
      <c r="P2086" t="str">
        <f>IF(ISNUMBER(SEARCH("IMAZETAPYR",L2086)),"Imazetapyr",IF(ISNUMBER(SEARCH("VITAVAX",L2086)),"Carboxin",IF(ISNUMBER(SEARCH("CARBOXIN",L2086)),"Carboxin",IF(ISNUMBER(SEARCH("CONDAX",L2086)),"Imazetapyr",IF(ISNUMBER(SEARCH("CLETHODIM",L2086)),"Clethodim",IF(ISNUMBER(SEARCH("JACARE",L2086)),"2,4-D Acid",IF(ISNUMBER(SEARCH("LEOPARD",L2086)),"Picloram",IF(ISNUMBER(SEARCH("ZOXYSTROBIN",L2086)),"Azoxystrobin",IF(ISNUMBER(SEARCH("MANCOZEB",L2086)),"Mancozeb",IF(ISNUMBER(SEARCH("AZOXYS",L2086)),"Azoxystrobin",IF(ISNUMBER(SEARCH("FIPRON",L2086)),"Fipronil",IF(ISNUMBER(SEARCH("ACEF",L2086)),"Acephate",IF(ISNUMBER(SEARCH("ACETAMIPRID",L2086)),"Acetamiprid",IF(ISNUMBER(SEARCH("ALUMINIUM PHOSPHIDE",L2086)),"Aluminium Phosphide",IF(ISNUMBER(SEARCH("RANMAN",L2086)),"Cyazofamid",IF(ISNUMBER(SEARCH("BIFENTRINA",L2086)),"Bifenthrin","FIX IT!"))))))))))))))))</f>
        <v>Mancozeb</v>
      </c>
      <c r="Q2086" t="s">
        <v>3231</v>
      </c>
      <c r="R2086" t="s">
        <v>3242</v>
      </c>
      <c r="S2086">
        <f t="shared" si="118"/>
        <v>13.422391857506362</v>
      </c>
      <c r="T2086" t="s">
        <v>3206</v>
      </c>
      <c r="U2086" t="s">
        <v>3231</v>
      </c>
      <c r="V2086" t="s">
        <v>3242</v>
      </c>
    </row>
    <row r="2087" spans="1:22" ht="22" customHeight="1" x14ac:dyDescent="0.3">
      <c r="A2087" s="5">
        <v>42757</v>
      </c>
      <c r="B2087" s="16" t="str">
        <f t="shared" si="116"/>
        <v>January, 2017</v>
      </c>
      <c r="C2087" s="16" t="str">
        <f t="shared" si="117"/>
        <v>January, 2017´</v>
      </c>
      <c r="D2087" s="6" t="s">
        <v>31</v>
      </c>
      <c r="E2087" s="11" t="s">
        <v>3318</v>
      </c>
      <c r="F2087" s="6" t="s">
        <v>56</v>
      </c>
      <c r="G2087" s="6" t="s">
        <v>1676</v>
      </c>
      <c r="H2087" s="6" t="s">
        <v>91</v>
      </c>
      <c r="I2087" s="6" t="s">
        <v>45</v>
      </c>
      <c r="J2087" s="6" t="s">
        <v>34</v>
      </c>
      <c r="K2087" s="6" t="s">
        <v>205</v>
      </c>
      <c r="L2087" s="6" t="s">
        <v>2341</v>
      </c>
      <c r="M2087" s="7">
        <v>50400</v>
      </c>
      <c r="N2087" s="7">
        <v>50.4</v>
      </c>
      <c r="O2087" s="7">
        <v>677000</v>
      </c>
      <c r="P2087" t="str">
        <f>IF(ISNUMBER(SEARCH("IMAZETAPYR",L2087)),"Imazetapyr",IF(ISNUMBER(SEARCH("VITAVAX",L2087)),"Carboxin",IF(ISNUMBER(SEARCH("CARBOXIN",L2087)),"Carboxin",IF(ISNUMBER(SEARCH("CONDAX",L2087)),"Imazetapyr",IF(ISNUMBER(SEARCH("CLETHODIM",L2087)),"Clethodim",IF(ISNUMBER(SEARCH("JACARE",L2087)),"2,4-D Acid",IF(ISNUMBER(SEARCH("LEOPARD",L2087)),"Picloram",IF(ISNUMBER(SEARCH("ZOXYSTROBIN",L2087)),"Azoxystrobin",IF(ISNUMBER(SEARCH("MANCOZEB",L2087)),"Mancozeb",IF(ISNUMBER(SEARCH("AZOXYS",L2087)),"Azoxystrobin",IF(ISNUMBER(SEARCH("FIPRON",L2087)),"Fipronil",IF(ISNUMBER(SEARCH("ACEF",L2087)),"Acephate",IF(ISNUMBER(SEARCH("ACETAMIPRID",L2087)),"Acetamiprid",IF(ISNUMBER(SEARCH("ALUMINIUM PHOSPHIDE",L2087)),"Aluminium Phosphide",IF(ISNUMBER(SEARCH("RANMAN",L2087)),"Cyazofamid",IF(ISNUMBER(SEARCH("BIFENTRINA",L2087)),"Bifenthrin","FIX IT!"))))))))))))))))</f>
        <v>Mancozeb</v>
      </c>
      <c r="Q2087" t="s">
        <v>3231</v>
      </c>
      <c r="R2087" t="s">
        <v>3242</v>
      </c>
      <c r="S2087">
        <f t="shared" si="118"/>
        <v>13.432539682539682</v>
      </c>
      <c r="T2087" t="s">
        <v>3226</v>
      </c>
      <c r="U2087" t="s">
        <v>3261</v>
      </c>
      <c r="V2087" t="s">
        <v>3243</v>
      </c>
    </row>
    <row r="2088" spans="1:22" ht="22" customHeight="1" x14ac:dyDescent="0.3">
      <c r="A2088" s="2">
        <v>42754</v>
      </c>
      <c r="B2088" s="16" t="str">
        <f t="shared" si="116"/>
        <v>January, 2017</v>
      </c>
      <c r="C2088" s="16" t="str">
        <f t="shared" si="117"/>
        <v>January, 2017´</v>
      </c>
      <c r="D2088" s="3" t="s">
        <v>31</v>
      </c>
      <c r="E2088" s="11" t="s">
        <v>3318</v>
      </c>
      <c r="F2088" s="3" t="s">
        <v>1873</v>
      </c>
      <c r="G2088" s="3" t="s">
        <v>244</v>
      </c>
      <c r="H2088" s="3" t="s">
        <v>474</v>
      </c>
      <c r="I2088" s="3" t="s">
        <v>45</v>
      </c>
      <c r="J2088" s="3" t="s">
        <v>34</v>
      </c>
      <c r="K2088" s="3" t="s">
        <v>187</v>
      </c>
      <c r="L2088" s="3" t="s">
        <v>2342</v>
      </c>
      <c r="M2088" s="4">
        <v>170800</v>
      </c>
      <c r="N2088" s="4">
        <v>170.8</v>
      </c>
      <c r="O2088" s="4">
        <v>3249000</v>
      </c>
      <c r="P2088" t="str">
        <f>IF(ISNUMBER(SEARCH("GLIFOSATO",L2088)),"Glyphosate",IF(ISNUMBER(SEARCH("TRICLON",L2088)),"Triclopyr",IF(ISNUMBER(SEARCH("ABAMECTIN",L2088)),"Abamectin",IF(ISNUMBER(SEARCH("ANCOSAR",L2088)),"Sodium Hydrogen Methylarsonate",IF(ISNUMBER(SEARCH("PERITO",L2088)),"Acephate","FIX IT!")))))</f>
        <v>Sodium Hydrogen Methylarsonate</v>
      </c>
      <c r="Q2088" t="s">
        <v>3281</v>
      </c>
      <c r="R2088" t="s">
        <v>3198</v>
      </c>
      <c r="S2088">
        <f t="shared" si="118"/>
        <v>19.022248243559719</v>
      </c>
      <c r="T2088" t="s">
        <v>3206</v>
      </c>
      <c r="U2088" t="s">
        <v>3231</v>
      </c>
      <c r="V2088" t="s">
        <v>3242</v>
      </c>
    </row>
    <row r="2089" spans="1:22" ht="22" customHeight="1" x14ac:dyDescent="0.3">
      <c r="A2089" s="5">
        <v>42752</v>
      </c>
      <c r="B2089" s="16" t="str">
        <f t="shared" si="116"/>
        <v>January, 2017</v>
      </c>
      <c r="C2089" s="16" t="str">
        <f t="shared" si="117"/>
        <v>January, 2017´</v>
      </c>
      <c r="D2089" s="6" t="s">
        <v>31</v>
      </c>
      <c r="E2089" s="11" t="s">
        <v>3318</v>
      </c>
      <c r="F2089" s="6" t="s">
        <v>56</v>
      </c>
      <c r="G2089" s="6" t="s">
        <v>77</v>
      </c>
      <c r="H2089" s="6" t="s">
        <v>82</v>
      </c>
      <c r="I2089" s="6" t="s">
        <v>45</v>
      </c>
      <c r="J2089" s="6" t="s">
        <v>34</v>
      </c>
      <c r="K2089" s="6" t="s">
        <v>84</v>
      </c>
      <c r="L2089" s="6" t="s">
        <v>2343</v>
      </c>
      <c r="M2089" s="7">
        <v>28839</v>
      </c>
      <c r="N2089" s="7">
        <v>28.84</v>
      </c>
      <c r="O2089" s="7">
        <v>137000</v>
      </c>
      <c r="P2089" t="str">
        <f>IF(ISNUMBER(SEARCH("BROWSER",L2089)),"Picloran",IF(ISNUMBER(SEARCH("NAVIGATOR",L2089)),"Picloran",IF(ISNUMBER(SEARCH("BIOZYME",L2089)),"Mineral Fertilizer",IF(ISNUMBER(SEARCH("K-FOL",L2089)),"Calcium Citrate",IF(ISNUMBER(SEARCH("FOLTRON",L2089)),"NPK Fertilizer",IF(ISNUMBER(SEARCH("CYHALOTHRI",L2089)),"Cyhalothrin",IF(ISNUMBER(SEARCH("ACEFATO",L2089)),"Acephate",IF(ISNUMBER(SEARCH("ACEPHATE",L2089)),"Acephate",IF(ISNUMBER(SEARCH("MICROTHIOL",L2089)),"Sulfur",IF(ISNUMBER(SEARCH("PROPICONAZOLE",L2089)),"Propiconazole",IF(ISNUMBER(SEARCH("METHOMYL",L2089)),"Methomyl",IF(ISNUMBER(SEARCH("IMIDACLOPRID",L2089)),"Imidacloprid",IF(ISNUMBER(SEARCH("ZONIC",L2089)),"Amicarbazone",IF(ISNUMBER(SEARCH("CRESCENDO",L2089)),"Triclopyr-Butyric",IF(ISNUMBER(SEARCH("IMAZETHAPYR",L2089)),"Imazethapyr",IF(ISNUMBER(SEARCH("TRICLOPYR",L2089)),"Triclopyr",IF(ISNUMBER(SEARCH("ISOPROPYLAMINE",L2089)),"Isopropylamine",IF(ISNUMBER(SEARCH("ABAMECTIM",L2089)),"Abamectin",IF(ISNUMBER(SEARCH("SPERTO",L2089)),"Bifenthrin","FIX IT!")))))))))))))))))))</f>
        <v>Isopropylamine</v>
      </c>
      <c r="Q2089" t="s">
        <v>3269</v>
      </c>
      <c r="R2089" t="s">
        <v>3216</v>
      </c>
      <c r="S2089">
        <f t="shared" si="118"/>
        <v>4.7505114601754572</v>
      </c>
      <c r="T2089" t="s">
        <v>3226</v>
      </c>
      <c r="U2089" t="s">
        <v>3261</v>
      </c>
      <c r="V2089" t="s">
        <v>3243</v>
      </c>
    </row>
    <row r="2090" spans="1:22" ht="22" customHeight="1" x14ac:dyDescent="0.3">
      <c r="A2090" s="2">
        <v>42750</v>
      </c>
      <c r="B2090" s="16" t="str">
        <f t="shared" si="116"/>
        <v>January, 2017</v>
      </c>
      <c r="C2090" s="16" t="str">
        <f t="shared" si="117"/>
        <v>January, 2017´</v>
      </c>
      <c r="D2090" s="3" t="s">
        <v>31</v>
      </c>
      <c r="E2090" s="11" t="s">
        <v>3318</v>
      </c>
      <c r="F2090" s="3" t="s">
        <v>56</v>
      </c>
      <c r="G2090" s="3" t="s">
        <v>1676</v>
      </c>
      <c r="H2090" s="3" t="s">
        <v>91</v>
      </c>
      <c r="I2090" s="3" t="s">
        <v>45</v>
      </c>
      <c r="J2090" s="3" t="s">
        <v>34</v>
      </c>
      <c r="K2090" s="3" t="s">
        <v>205</v>
      </c>
      <c r="L2090" s="3" t="s">
        <v>2344</v>
      </c>
      <c r="M2090" s="4">
        <v>75600</v>
      </c>
      <c r="N2090" s="4">
        <v>75.599999999999994</v>
      </c>
      <c r="O2090" s="4">
        <v>1015000</v>
      </c>
      <c r="P2090" t="str">
        <f>IF(ISNUMBER(SEARCH("TRICLON",L2088)),"Triclopyr",IF(ISNUMBER(SEARCH("ABAMECTIN",L2088)),"Abamectin",IF(ISNUMBER(SEARCH("PERITO",L2088)),"Acephate",IF(ISNUMBER(SEARCH("GLUFOSINAT",L2088)),"Gluphosinate",IF(ISNUMBER(SEARCH("FIPRONIL",L2088)),"Fipronil",IF(ISNUMBER(SEARCH("ZARTAN",L2088)),"Metsulfuron-methyl",IF(ISNUMBER(SEARCH("DIFLUBENZURON",L2088)),"Diflubenzuron",IF(ISNUMBER(SEARCH("INICIATE",L2088)),"Fipronil",IF(ISNUMBER(SEARCH("STAGE",L2088)),"Clomazone",IF(ISNUMBER(SEARCH("CLOMAZON",L2088)),"Clomazone",IF(ISNUMBER(SEARCH("UNIMARK",L2088)),"Metribuzim",IF(ISNUMBER(SEARCH("ANCOSAR",L2088)),"Sodium hydrogen Methylarsonate","FIX IT!"))))))))))))</f>
        <v>Sodium hydrogen Methylarsonate</v>
      </c>
      <c r="Q2090" t="s">
        <v>3281</v>
      </c>
      <c r="R2090" t="s">
        <v>3198</v>
      </c>
      <c r="S2090">
        <f t="shared" si="118"/>
        <v>13.425925925925926</v>
      </c>
      <c r="T2090" t="s">
        <v>3206</v>
      </c>
      <c r="U2090" t="s">
        <v>3231</v>
      </c>
      <c r="V2090" t="s">
        <v>3242</v>
      </c>
    </row>
    <row r="2091" spans="1:22" ht="22" customHeight="1" x14ac:dyDescent="0.3">
      <c r="A2091" s="5">
        <v>42750</v>
      </c>
      <c r="B2091" s="16" t="str">
        <f t="shared" si="116"/>
        <v>January, 2017</v>
      </c>
      <c r="C2091" s="16" t="str">
        <f t="shared" si="117"/>
        <v>January, 2017´</v>
      </c>
      <c r="D2091" s="6" t="s">
        <v>31</v>
      </c>
      <c r="E2091" s="11" t="s">
        <v>3318</v>
      </c>
      <c r="F2091" s="6" t="s">
        <v>56</v>
      </c>
      <c r="G2091" s="6" t="s">
        <v>1676</v>
      </c>
      <c r="H2091" s="6" t="s">
        <v>91</v>
      </c>
      <c r="I2091" s="6" t="s">
        <v>45</v>
      </c>
      <c r="J2091" s="6" t="s">
        <v>34</v>
      </c>
      <c r="K2091" s="6" t="s">
        <v>205</v>
      </c>
      <c r="L2091" s="6" t="s">
        <v>2345</v>
      </c>
      <c r="M2091" s="7">
        <v>25200</v>
      </c>
      <c r="N2091" s="7">
        <v>25.2</v>
      </c>
      <c r="O2091" s="7">
        <v>338000</v>
      </c>
      <c r="P2091" t="str">
        <f>IF(ISNUMBER(SEARCH("IMAZETAPYR",L2091)),"Imazetapyr",IF(ISNUMBER(SEARCH("VITAVAX",L2091)),"Carboxin",IF(ISNUMBER(SEARCH("CARBOXIN",L2091)),"Carboxin",IF(ISNUMBER(SEARCH("CONDAX",L2091)),"Imazetapyr",IF(ISNUMBER(SEARCH("CLETHODIM",L2091)),"Clethodim",IF(ISNUMBER(SEARCH("JACARE",L2091)),"2,4-D Acid",IF(ISNUMBER(SEARCH("LEOPARD",L2091)),"Picloram",IF(ISNUMBER(SEARCH("ZOXYSTROBIN",L2091)),"Azoxystrobin",IF(ISNUMBER(SEARCH("MANCOZEB",L2091)),"Mancozeb",IF(ISNUMBER(SEARCH("AZOXYS",L2091)),"Azoxystrobin",IF(ISNUMBER(SEARCH("FIPRON",L2091)),"Fipronil",IF(ISNUMBER(SEARCH("ACEF",L2091)),"Acephate",IF(ISNUMBER(SEARCH("ACETAMIPRID",L2091)),"Acetamiprid",IF(ISNUMBER(SEARCH("ALUMINIUM PHOSPHIDE",L2091)),"Aluminium Phosphide",IF(ISNUMBER(SEARCH("RANMAN",L2091)),"Cyazofamid",IF(ISNUMBER(SEARCH("BIFENTRINA",L2091)),"Bifenthrin","FIX IT!"))))))))))))))))</f>
        <v>Mancozeb</v>
      </c>
      <c r="Q2091" t="s">
        <v>3231</v>
      </c>
      <c r="R2091" t="s">
        <v>3242</v>
      </c>
      <c r="S2091">
        <f t="shared" si="118"/>
        <v>13.412698412698413</v>
      </c>
      <c r="T2091" t="s">
        <v>3206</v>
      </c>
      <c r="U2091" t="s">
        <v>3231</v>
      </c>
      <c r="V2091" t="s">
        <v>3242</v>
      </c>
    </row>
    <row r="2092" spans="1:22" ht="22" customHeight="1" x14ac:dyDescent="0.3">
      <c r="A2092" s="2">
        <v>42750</v>
      </c>
      <c r="B2092" s="16" t="str">
        <f t="shared" si="116"/>
        <v>January, 2017</v>
      </c>
      <c r="C2092" s="16" t="str">
        <f t="shared" si="117"/>
        <v>January, 2017´</v>
      </c>
      <c r="D2092" s="3" t="s">
        <v>31</v>
      </c>
      <c r="E2092" s="11" t="s">
        <v>3318</v>
      </c>
      <c r="F2092" s="3" t="s">
        <v>56</v>
      </c>
      <c r="G2092" s="3" t="s">
        <v>1676</v>
      </c>
      <c r="H2092" s="3" t="s">
        <v>91</v>
      </c>
      <c r="I2092" s="3" t="s">
        <v>45</v>
      </c>
      <c r="J2092" s="3" t="s">
        <v>34</v>
      </c>
      <c r="K2092" s="3" t="s">
        <v>205</v>
      </c>
      <c r="L2092" s="3" t="s">
        <v>2346</v>
      </c>
      <c r="M2092" s="4">
        <v>100800</v>
      </c>
      <c r="N2092" s="4">
        <v>100.8</v>
      </c>
      <c r="O2092" s="4">
        <v>1353000</v>
      </c>
      <c r="P2092" t="str">
        <f>IF(ISNUMBER(SEARCH("IMAZETAPYR",L2092)),"Imazetapyr",IF(ISNUMBER(SEARCH("VITAVAX",L2092)),"Carboxin",IF(ISNUMBER(SEARCH("CARBOXIN",L2092)),"Carboxin",IF(ISNUMBER(SEARCH("CONDAX",L2092)),"Imazetapyr",IF(ISNUMBER(SEARCH("CLETHODIM",L2092)),"Clethodim",IF(ISNUMBER(SEARCH("JACARE",L2092)),"2,4-D Acid",IF(ISNUMBER(SEARCH("LEOPARD",L2092)),"Picloram",IF(ISNUMBER(SEARCH("ZOXYSTROBIN",L2092)),"Azoxystrobin",IF(ISNUMBER(SEARCH("MANCOZEB",L2092)),"Mancozeb",IF(ISNUMBER(SEARCH("AZOXYS",L2092)),"Azoxystrobin",IF(ISNUMBER(SEARCH("FIPRON",L2092)),"Fipronil",IF(ISNUMBER(SEARCH("ACEF",L2092)),"Acephate",IF(ISNUMBER(SEARCH("ACETAMIPRID",L2092)),"Acetamiprid",IF(ISNUMBER(SEARCH("ALUMINIUM PHOSPHIDE",L2092)),"Aluminium Phosphide",IF(ISNUMBER(SEARCH("RANMAN",L2092)),"Cyazofamid",IF(ISNUMBER(SEARCH("BIFENTRINA",L2092)),"Bifenthrin","FIX IT!"))))))))))))))))</f>
        <v>Mancozeb</v>
      </c>
      <c r="Q2092" t="s">
        <v>3231</v>
      </c>
      <c r="R2092" t="s">
        <v>3242</v>
      </c>
      <c r="S2092">
        <f t="shared" si="118"/>
        <v>13.422619047619047</v>
      </c>
      <c r="T2092" t="s">
        <v>3206</v>
      </c>
      <c r="U2092" t="s">
        <v>3231</v>
      </c>
      <c r="V2092" t="s">
        <v>3242</v>
      </c>
    </row>
    <row r="2093" spans="1:22" ht="22" customHeight="1" x14ac:dyDescent="0.3">
      <c r="A2093" s="5">
        <v>42750</v>
      </c>
      <c r="B2093" s="16" t="str">
        <f t="shared" si="116"/>
        <v>January, 2017</v>
      </c>
      <c r="C2093" s="16" t="str">
        <f t="shared" si="117"/>
        <v>January, 2017´</v>
      </c>
      <c r="D2093" s="6" t="s">
        <v>31</v>
      </c>
      <c r="E2093" s="11" t="s">
        <v>3318</v>
      </c>
      <c r="F2093" s="6" t="s">
        <v>56</v>
      </c>
      <c r="G2093" s="6" t="s">
        <v>1676</v>
      </c>
      <c r="H2093" s="6" t="s">
        <v>91</v>
      </c>
      <c r="I2093" s="6" t="s">
        <v>45</v>
      </c>
      <c r="J2093" s="6" t="s">
        <v>34</v>
      </c>
      <c r="K2093" s="6" t="s">
        <v>205</v>
      </c>
      <c r="L2093" s="6" t="s">
        <v>2347</v>
      </c>
      <c r="M2093" s="7">
        <v>26200</v>
      </c>
      <c r="N2093" s="7">
        <v>26.2</v>
      </c>
      <c r="O2093" s="7">
        <v>352000</v>
      </c>
      <c r="P2093" t="str">
        <f>IF(ISNUMBER(SEARCH("IMAZETAPYR",L2093)),"Imazetapyr",IF(ISNUMBER(SEARCH("VITAVAX",L2093)),"Carboxin",IF(ISNUMBER(SEARCH("CARBOXIN",L2093)),"Carboxin",IF(ISNUMBER(SEARCH("CONDAX",L2093)),"Imazetapyr",IF(ISNUMBER(SEARCH("CLETHODIM",L2093)),"Clethodim",IF(ISNUMBER(SEARCH("JACARE",L2093)),"2,4-D Acid",IF(ISNUMBER(SEARCH("LEOPARD",L2093)),"Picloram",IF(ISNUMBER(SEARCH("ZOXYSTROBIN",L2093)),"Azoxystrobin",IF(ISNUMBER(SEARCH("MANCOZEB",L2093)),"Mancozeb",IF(ISNUMBER(SEARCH("AZOXYS",L2093)),"Azoxystrobin",IF(ISNUMBER(SEARCH("FIPRON",L2093)),"Fipronil",IF(ISNUMBER(SEARCH("ACEF",L2093)),"Acephate",IF(ISNUMBER(SEARCH("ACETAMIPRID",L2093)),"Acetamiprid",IF(ISNUMBER(SEARCH("ALUMINIUM PHOSPHIDE",L2093)),"Aluminium Phosphide",IF(ISNUMBER(SEARCH("RANMAN",L2093)),"Cyazofamid",IF(ISNUMBER(SEARCH("BIFENTRINA",L2093)),"Bifenthrin","FIX IT!"))))))))))))))))</f>
        <v>Mancozeb</v>
      </c>
      <c r="Q2093" t="s">
        <v>3231</v>
      </c>
      <c r="R2093" t="s">
        <v>3242</v>
      </c>
      <c r="S2093">
        <f t="shared" si="118"/>
        <v>13.435114503816793</v>
      </c>
      <c r="T2093" t="s">
        <v>3213</v>
      </c>
      <c r="U2093" t="s">
        <v>3282</v>
      </c>
      <c r="V2093" t="s">
        <v>3257</v>
      </c>
    </row>
    <row r="2094" spans="1:22" ht="22" customHeight="1" x14ac:dyDescent="0.3">
      <c r="A2094" s="2">
        <v>42750</v>
      </c>
      <c r="B2094" s="16" t="str">
        <f t="shared" si="116"/>
        <v>January, 2017</v>
      </c>
      <c r="C2094" s="16" t="str">
        <f t="shared" si="117"/>
        <v>January, 2017´</v>
      </c>
      <c r="D2094" s="3" t="s">
        <v>31</v>
      </c>
      <c r="E2094" s="11" t="s">
        <v>3318</v>
      </c>
      <c r="F2094" s="3" t="s">
        <v>56</v>
      </c>
      <c r="G2094" s="3" t="s">
        <v>1676</v>
      </c>
      <c r="H2094" s="3" t="s">
        <v>91</v>
      </c>
      <c r="I2094" s="3" t="s">
        <v>45</v>
      </c>
      <c r="J2094" s="3" t="s">
        <v>34</v>
      </c>
      <c r="K2094" s="3" t="s">
        <v>205</v>
      </c>
      <c r="L2094" s="3" t="s">
        <v>2346</v>
      </c>
      <c r="M2094" s="4">
        <v>50400</v>
      </c>
      <c r="N2094" s="4">
        <v>50.4</v>
      </c>
      <c r="O2094" s="4">
        <v>677000</v>
      </c>
      <c r="P2094" t="str">
        <f>IF(ISNUMBER(SEARCH("IMAZETAPYR",L2094)),"Imazetapyr",IF(ISNUMBER(SEARCH("VITAVAX",L2094)),"Carboxin",IF(ISNUMBER(SEARCH("CARBOXIN",L2094)),"Carboxin",IF(ISNUMBER(SEARCH("CONDAX",L2094)),"Imazetapyr",IF(ISNUMBER(SEARCH("CLETHODIM",L2094)),"Clethodim",IF(ISNUMBER(SEARCH("JACARE",L2094)),"2,4-D Acid",IF(ISNUMBER(SEARCH("LEOPARD",L2094)),"Picloram",IF(ISNUMBER(SEARCH("ZOXYSTROBIN",L2094)),"Azoxystrobin",IF(ISNUMBER(SEARCH("MANCOZEB",L2094)),"Mancozeb",IF(ISNUMBER(SEARCH("AZOXYS",L2094)),"Azoxystrobin",IF(ISNUMBER(SEARCH("FIPRON",L2094)),"Fipronil",IF(ISNUMBER(SEARCH("ACEF",L2094)),"Acephate",IF(ISNUMBER(SEARCH("ACETAMIPRID",L2094)),"Acetamiprid",IF(ISNUMBER(SEARCH("ALUMINIUM PHOSPHIDE",L2094)),"Aluminium Phosphide",IF(ISNUMBER(SEARCH("RANMAN",L2094)),"Cyazofamid",IF(ISNUMBER(SEARCH("BIFENTRINA",L2094)),"Bifenthrin","FIX IT!"))))))))))))))))</f>
        <v>Mancozeb</v>
      </c>
      <c r="Q2094" t="s">
        <v>3231</v>
      </c>
      <c r="R2094" t="s">
        <v>3242</v>
      </c>
      <c r="S2094">
        <f t="shared" si="118"/>
        <v>13.432539682539682</v>
      </c>
      <c r="T2094" t="s">
        <v>3200</v>
      </c>
      <c r="U2094" t="s">
        <v>3234</v>
      </c>
      <c r="V2094" t="s">
        <v>3225</v>
      </c>
    </row>
    <row r="2095" spans="1:22" ht="22" customHeight="1" x14ac:dyDescent="0.3">
      <c r="A2095" s="5">
        <v>42750</v>
      </c>
      <c r="B2095" s="16" t="str">
        <f t="shared" si="116"/>
        <v>January, 2017</v>
      </c>
      <c r="C2095" s="16" t="str">
        <f t="shared" si="117"/>
        <v>January, 2017´</v>
      </c>
      <c r="D2095" s="6" t="s">
        <v>31</v>
      </c>
      <c r="E2095" s="11" t="s">
        <v>3318</v>
      </c>
      <c r="F2095" s="6" t="s">
        <v>56</v>
      </c>
      <c r="G2095" s="6" t="s">
        <v>1676</v>
      </c>
      <c r="H2095" s="6" t="s">
        <v>91</v>
      </c>
      <c r="I2095" s="6" t="s">
        <v>45</v>
      </c>
      <c r="J2095" s="6" t="s">
        <v>34</v>
      </c>
      <c r="K2095" s="6" t="s">
        <v>205</v>
      </c>
      <c r="L2095" s="6" t="s">
        <v>2344</v>
      </c>
      <c r="M2095" s="7">
        <v>75600</v>
      </c>
      <c r="N2095" s="7">
        <v>75.599999999999994</v>
      </c>
      <c r="O2095" s="7">
        <v>1015000</v>
      </c>
      <c r="P2095" t="str">
        <f>IF(ISNUMBER(SEARCH("IMAZETAPYR",L2095)),"Imazetapyr",IF(ISNUMBER(SEARCH("VITAVAX",L2095)),"Carboxin",IF(ISNUMBER(SEARCH("CARBOXIN",L2095)),"Carboxin",IF(ISNUMBER(SEARCH("CONDAX",L2095)),"Imazetapyr",IF(ISNUMBER(SEARCH("CLETHODIM",L2095)),"Clethodim",IF(ISNUMBER(SEARCH("JACARE",L2095)),"2,4-D Acid",IF(ISNUMBER(SEARCH("LEOPARD",L2095)),"Picloram",IF(ISNUMBER(SEARCH("ZOXYSTROBIN",L2095)),"Azoxystrobin",IF(ISNUMBER(SEARCH("MANCOZEB",L2095)),"Mancozeb",IF(ISNUMBER(SEARCH("AZOXYS",L2095)),"Azoxystrobin",IF(ISNUMBER(SEARCH("FIPRON",L2095)),"Fipronil",IF(ISNUMBER(SEARCH("ACEF",L2095)),"Acephate",IF(ISNUMBER(SEARCH("ACETAMIPRID",L2095)),"Acetamiprid",IF(ISNUMBER(SEARCH("ALUMINIUM PHOSPHIDE",L2095)),"Aluminium Phosphide",IF(ISNUMBER(SEARCH("RANMAN",L2095)),"Cyazofamid",IF(ISNUMBER(SEARCH("BIFENTRINA",L2095)),"Bifenthrin","FIX IT!"))))))))))))))))</f>
        <v>Mancozeb</v>
      </c>
      <c r="Q2095" t="s">
        <v>3231</v>
      </c>
      <c r="R2095" t="s">
        <v>3242</v>
      </c>
      <c r="S2095">
        <f t="shared" si="118"/>
        <v>13.425925925925926</v>
      </c>
      <c r="T2095" t="s">
        <v>3250</v>
      </c>
      <c r="U2095" t="s">
        <v>3248</v>
      </c>
      <c r="V2095" t="s">
        <v>3237</v>
      </c>
    </row>
    <row r="2096" spans="1:22" ht="22" customHeight="1" x14ac:dyDescent="0.3">
      <c r="A2096" s="2">
        <v>42747</v>
      </c>
      <c r="B2096" s="16" t="str">
        <f t="shared" si="116"/>
        <v>January, 2017</v>
      </c>
      <c r="C2096" s="16" t="str">
        <f t="shared" si="117"/>
        <v>January, 2017´</v>
      </c>
      <c r="D2096" s="3" t="s">
        <v>31</v>
      </c>
      <c r="E2096" s="11" t="s">
        <v>3318</v>
      </c>
      <c r="F2096" s="3" t="s">
        <v>56</v>
      </c>
      <c r="G2096" s="3" t="s">
        <v>2348</v>
      </c>
      <c r="H2096" s="3" t="s">
        <v>122</v>
      </c>
      <c r="I2096" s="3" t="s">
        <v>45</v>
      </c>
      <c r="J2096" s="3" t="s">
        <v>34</v>
      </c>
      <c r="K2096" s="3" t="s">
        <v>2189</v>
      </c>
      <c r="L2096" s="3" t="s">
        <v>2350</v>
      </c>
      <c r="M2096" s="4">
        <v>385471.99</v>
      </c>
      <c r="N2096" s="4">
        <v>385.47</v>
      </c>
      <c r="O2096" s="4">
        <v>1477000</v>
      </c>
      <c r="P2096" t="str">
        <f>IF(ISNUMBER(SEARCH("DIZONE",L2096)),"Diuron",IF(ISNUMBER(SEARCH("GLUFOSINATE",L2096)),"Glufosinate",IF(ISNUMBER(SEARCH("LAVA",L2096)),"Tebuthiuron",IF(ISNUMBER(SEARCH("CARTAP",L2096)),"Cartap Hydrochloride",IF(ISNUMBER(SEARCH("ZARTAN",L2096)),"Metsulfuron",IF(ISNUMBER(SEARCH("METSULFURON",L2096)),"Metsulfuron",IF(ISNUMBER(SEARCH("CHLORFLUAZURON",L2096)),"Chlorfluazuron",IF(ISNUMBER(SEARCH("OMITE",L2096)),"Propargite",IF(ISNUMBER(SEARCH("ORIS",L2096)),"Amicarbazone",IF(ISNUMBER(SEARCH("AMICARBAZONE",L2096)),"Amicarbazone",IF(ISNUMBER(SEARCH("2,4-D",L2096)),"2,4-Dichlorophenoxyacetic Acid",IF(ISNUMBER(SEARCH("GLYPHOSATE",L2096)),"Glyphosate",IF(ISNUMBER(SEARCH("FOMESAFEN",L2096)),"Fomesafen","FIX IT!")))))))))))))</f>
        <v>Glyphosate</v>
      </c>
      <c r="Q2096" t="s">
        <v>3218</v>
      </c>
      <c r="R2096" t="s">
        <v>3198</v>
      </c>
      <c r="S2096">
        <f t="shared" si="118"/>
        <v>3.8316662126345418</v>
      </c>
      <c r="T2096" t="s">
        <v>3292</v>
      </c>
      <c r="U2096" t="s">
        <v>3269</v>
      </c>
      <c r="V2096" t="s">
        <v>3216</v>
      </c>
    </row>
    <row r="2097" spans="1:22" ht="22" customHeight="1" x14ac:dyDescent="0.3">
      <c r="A2097" s="5">
        <v>42747</v>
      </c>
      <c r="B2097" s="16" t="str">
        <f t="shared" si="116"/>
        <v>January, 2017</v>
      </c>
      <c r="C2097" s="16" t="str">
        <f t="shared" si="117"/>
        <v>January, 2017´</v>
      </c>
      <c r="D2097" s="6" t="s">
        <v>31</v>
      </c>
      <c r="E2097" s="11" t="s">
        <v>3318</v>
      </c>
      <c r="F2097" s="6" t="s">
        <v>56</v>
      </c>
      <c r="G2097" s="6" t="s">
        <v>1734</v>
      </c>
      <c r="H2097" s="6" t="s">
        <v>122</v>
      </c>
      <c r="I2097" s="6" t="s">
        <v>45</v>
      </c>
      <c r="J2097" s="6" t="s">
        <v>34</v>
      </c>
      <c r="K2097" s="6" t="s">
        <v>187</v>
      </c>
      <c r="L2097" s="6" t="s">
        <v>2351</v>
      </c>
      <c r="M2097" s="7">
        <v>14040</v>
      </c>
      <c r="N2097" s="7">
        <v>14.04</v>
      </c>
      <c r="O2097" s="7">
        <v>58500</v>
      </c>
      <c r="P2097" t="s">
        <v>3211</v>
      </c>
      <c r="Q2097" t="s">
        <v>3270</v>
      </c>
      <c r="R2097" t="s">
        <v>3198</v>
      </c>
      <c r="S2097">
        <f t="shared" si="118"/>
        <v>4.166666666666667</v>
      </c>
      <c r="T2097" t="s">
        <v>3200</v>
      </c>
      <c r="U2097" t="s">
        <v>3234</v>
      </c>
      <c r="V2097" t="s">
        <v>3225</v>
      </c>
    </row>
    <row r="2098" spans="1:22" ht="22" customHeight="1" x14ac:dyDescent="0.3">
      <c r="A2098" s="2">
        <v>42745</v>
      </c>
      <c r="B2098" s="16" t="str">
        <f t="shared" si="116"/>
        <v>January, 2017</v>
      </c>
      <c r="C2098" s="16" t="str">
        <f t="shared" si="117"/>
        <v>January, 2017´</v>
      </c>
      <c r="D2098" s="3" t="s">
        <v>31</v>
      </c>
      <c r="E2098" s="11" t="s">
        <v>3318</v>
      </c>
      <c r="F2098" s="3" t="s">
        <v>1873</v>
      </c>
      <c r="G2098" s="3" t="s">
        <v>230</v>
      </c>
      <c r="H2098" s="3" t="s">
        <v>133</v>
      </c>
      <c r="I2098" s="3" t="s">
        <v>45</v>
      </c>
      <c r="J2098" s="3" t="s">
        <v>34</v>
      </c>
      <c r="K2098" s="3" t="s">
        <v>1986</v>
      </c>
      <c r="L2098" s="3" t="s">
        <v>2352</v>
      </c>
      <c r="M2098" s="4">
        <v>14798</v>
      </c>
      <c r="N2098" s="4">
        <v>14.8</v>
      </c>
      <c r="O2098" s="4">
        <v>42600</v>
      </c>
      <c r="P2098" t="s">
        <v>3273</v>
      </c>
      <c r="Q2098" t="s">
        <v>3274</v>
      </c>
      <c r="R2098" t="s">
        <v>3275</v>
      </c>
      <c r="S2098">
        <f t="shared" si="118"/>
        <v>2.8787674010001352</v>
      </c>
      <c r="T2098" t="s">
        <v>3203</v>
      </c>
      <c r="U2098" t="s">
        <v>3246</v>
      </c>
      <c r="V2098" t="s">
        <v>3198</v>
      </c>
    </row>
    <row r="2099" spans="1:22" ht="22" customHeight="1" x14ac:dyDescent="0.3">
      <c r="A2099" s="5">
        <v>42745</v>
      </c>
      <c r="B2099" s="16" t="str">
        <f t="shared" si="116"/>
        <v>January, 2017</v>
      </c>
      <c r="C2099" s="16" t="str">
        <f t="shared" si="117"/>
        <v>January, 2017´</v>
      </c>
      <c r="D2099" s="6" t="s">
        <v>31</v>
      </c>
      <c r="E2099" s="11" t="s">
        <v>3318</v>
      </c>
      <c r="F2099" s="6" t="s">
        <v>1873</v>
      </c>
      <c r="G2099" s="6" t="s">
        <v>230</v>
      </c>
      <c r="H2099" s="6" t="s">
        <v>133</v>
      </c>
      <c r="I2099" s="6" t="s">
        <v>45</v>
      </c>
      <c r="J2099" s="6" t="s">
        <v>34</v>
      </c>
      <c r="K2099" s="6" t="s">
        <v>232</v>
      </c>
      <c r="L2099" s="6" t="s">
        <v>2353</v>
      </c>
      <c r="M2099" s="7">
        <v>16040</v>
      </c>
      <c r="N2099" s="7">
        <v>16.04</v>
      </c>
      <c r="O2099" s="7">
        <v>20700</v>
      </c>
      <c r="P2099" t="s">
        <v>3211</v>
      </c>
      <c r="Q2099" t="s">
        <v>3270</v>
      </c>
      <c r="R2099" t="s">
        <v>3198</v>
      </c>
      <c r="S2099">
        <f t="shared" si="118"/>
        <v>1.2905236907730673</v>
      </c>
      <c r="T2099" t="s">
        <v>3206</v>
      </c>
      <c r="U2099" t="s">
        <v>3231</v>
      </c>
      <c r="V2099" t="s">
        <v>3242</v>
      </c>
    </row>
    <row r="2100" spans="1:22" ht="22" customHeight="1" x14ac:dyDescent="0.3">
      <c r="A2100" s="2">
        <v>42744</v>
      </c>
      <c r="B2100" s="16" t="str">
        <f t="shared" si="116"/>
        <v>January, 2017</v>
      </c>
      <c r="C2100" s="16" t="str">
        <f t="shared" si="117"/>
        <v>January, 2017´</v>
      </c>
      <c r="D2100" s="3" t="s">
        <v>31</v>
      </c>
      <c r="E2100" s="11" t="s">
        <v>3318</v>
      </c>
      <c r="F2100" s="3" t="s">
        <v>56</v>
      </c>
      <c r="G2100" s="3" t="s">
        <v>131</v>
      </c>
      <c r="H2100" s="3" t="s">
        <v>133</v>
      </c>
      <c r="I2100" s="3" t="s">
        <v>45</v>
      </c>
      <c r="J2100" s="3" t="s">
        <v>34</v>
      </c>
      <c r="K2100" s="3" t="s">
        <v>971</v>
      </c>
      <c r="L2100" s="3" t="s">
        <v>2354</v>
      </c>
      <c r="M2100" s="4">
        <v>17400</v>
      </c>
      <c r="N2100" s="4">
        <v>17.399999999999999</v>
      </c>
      <c r="O2100" s="4">
        <v>426000</v>
      </c>
      <c r="P2100" t="str">
        <f>IF(ISNUMBER(SEARCH("IMAZETAPYR",L2100)),"Imazetapyr",IF(ISNUMBER(SEARCH("VITAVAX",L2100)),"Carboxin",IF(ISNUMBER(SEARCH("CARBOXIN",L2100)),"Carboxin",IF(ISNUMBER(SEARCH("CONDAX",L2100)),"Imazetapyr",IF(ISNUMBER(SEARCH("CLETHODIM",L2100)),"Clethodim",IF(ISNUMBER(SEARCH("JACARE",L2100)),"2,4-D Acid",IF(ISNUMBER(SEARCH("LEOPARD",L2100)),"Picloram",IF(ISNUMBER(SEARCH("ZOXYSTROBIN",L2100)),"Azoxystrobin",IF(ISNUMBER(SEARCH("MANCOZEB",L2100)),"Mancozeb",IF(ISNUMBER(SEARCH("AZOXYS",L2100)),"Azoxystrobin",IF(ISNUMBER(SEARCH("FIPRON",L2100)),"Fipronil",IF(ISNUMBER(SEARCH("ACEF",L2100)),"Acephate",IF(ISNUMBER(SEARCH("ACETAMIPRID",L2100)),"Acetamiprid",IF(ISNUMBER(SEARCH("ALUMINIUM PHOSPHIDE",L2100)),"Aluminium Phosphide",IF(ISNUMBER(SEARCH("RANMAN",L2100)),"Cyazofamid",IF(ISNUMBER(SEARCH("BIFENTRINA",L2100)),"Bifenthrin","FIX IT!"))))))))))))))))</f>
        <v>Acetamiprid</v>
      </c>
      <c r="Q2100" t="s">
        <v>3234</v>
      </c>
      <c r="R2100" t="s">
        <v>3243</v>
      </c>
      <c r="S2100">
        <f t="shared" si="118"/>
        <v>24.482758620689655</v>
      </c>
      <c r="T2100" t="s">
        <v>3203</v>
      </c>
      <c r="U2100" t="s">
        <v>3246</v>
      </c>
      <c r="V2100" t="s">
        <v>3198</v>
      </c>
    </row>
    <row r="2101" spans="1:22" ht="22" customHeight="1" x14ac:dyDescent="0.3">
      <c r="A2101" s="5">
        <v>42744</v>
      </c>
      <c r="B2101" s="16" t="str">
        <f t="shared" si="116"/>
        <v>January, 2017</v>
      </c>
      <c r="C2101" s="16" t="str">
        <f t="shared" si="117"/>
        <v>January, 2017´</v>
      </c>
      <c r="D2101" s="6" t="s">
        <v>31</v>
      </c>
      <c r="E2101" s="11" t="s">
        <v>3318</v>
      </c>
      <c r="F2101" s="6" t="s">
        <v>56</v>
      </c>
      <c r="G2101" s="6" t="s">
        <v>579</v>
      </c>
      <c r="H2101" s="6" t="s">
        <v>968</v>
      </c>
      <c r="I2101" s="6" t="s">
        <v>45</v>
      </c>
      <c r="J2101" s="6" t="s">
        <v>34</v>
      </c>
      <c r="K2101" s="6" t="s">
        <v>971</v>
      </c>
      <c r="L2101" s="6" t="s">
        <v>2355</v>
      </c>
      <c r="M2101" s="7">
        <v>28008</v>
      </c>
      <c r="N2101" s="7">
        <v>28.01</v>
      </c>
      <c r="O2101" s="7">
        <v>686000</v>
      </c>
      <c r="P2101" t="str">
        <f>IF(ISNUMBER(SEARCH("BROWSER",L2101)),"Picloran",IF(ISNUMBER(SEARCH("NAVIGATOR",L2101)),"Picloran",IF(ISNUMBER(SEARCH("BIOZYME",L2101)),"Mineral Fertilizer",IF(ISNUMBER(SEARCH("K-FOL",L2101)),"Calcium Citrate",IF(ISNUMBER(SEARCH("FOLTRON",L2101)),"NPK Fertilizer",IF(ISNUMBER(SEARCH("CYHALOTHRI",L2101)),"Cyhalothrin",IF(ISNUMBER(SEARCH("ACEFATO",L2101)),"Acephate",IF(ISNUMBER(SEARCH("ACEPHATE",L2101)),"Acephate",IF(ISNUMBER(SEARCH("MICROTHIOL",L2101)),"Sulfur",IF(ISNUMBER(SEARCH("PROPICONAZOLE",L2101)),"Propiconazole",IF(ISNUMBER(SEARCH("METHOMYL",L2101)),"Methomyl",IF(ISNUMBER(SEARCH("IMIDACLOPRID",L2101)),"Imidacloprid",IF(ISNUMBER(SEARCH("ZONIC",L2101)),"Amicarbazone",IF(ISNUMBER(SEARCH("CRESCENDO",L2101)),"Triclopyr-Butyric",IF(ISNUMBER(SEARCH("IMAZETHAPYR",L2101)),"Imazethapyr",IF(ISNUMBER(SEARCH("TRICLOPYR",L2101)),"Triclopyr",IF(ISNUMBER(SEARCH("ISOPROPYLAMINE",L2101)),"Isopropylamine",IF(ISNUMBER(SEARCH("ABAMECTIM",L2101)),"Abamectin",IF(ISNUMBER(SEARCH("SPERTO",L2101)),"Bifenthrin","FIX IT!")))))))))))))))))))</f>
        <v>Cyhalothrin</v>
      </c>
      <c r="Q2101" t="s">
        <v>3248</v>
      </c>
      <c r="R2101" t="s">
        <v>3237</v>
      </c>
      <c r="S2101">
        <f t="shared" si="118"/>
        <v>24.493001999428735</v>
      </c>
      <c r="T2101" t="s">
        <v>3206</v>
      </c>
      <c r="U2101" t="s">
        <v>3231</v>
      </c>
      <c r="V2101" t="s">
        <v>3242</v>
      </c>
    </row>
    <row r="2102" spans="1:22" ht="22" customHeight="1" x14ac:dyDescent="0.3">
      <c r="A2102" s="2">
        <v>42744</v>
      </c>
      <c r="B2102" s="16" t="str">
        <f t="shared" si="116"/>
        <v>January, 2017</v>
      </c>
      <c r="C2102" s="16" t="str">
        <f t="shared" si="117"/>
        <v>January, 2017´</v>
      </c>
      <c r="D2102" s="3" t="s">
        <v>31</v>
      </c>
      <c r="E2102" s="11" t="s">
        <v>3318</v>
      </c>
      <c r="F2102" s="3" t="s">
        <v>56</v>
      </c>
      <c r="G2102" s="3" t="s">
        <v>131</v>
      </c>
      <c r="H2102" s="3" t="s">
        <v>113</v>
      </c>
      <c r="I2102" s="3" t="s">
        <v>45</v>
      </c>
      <c r="J2102" s="3" t="s">
        <v>34</v>
      </c>
      <c r="K2102" s="3" t="s">
        <v>971</v>
      </c>
      <c r="L2102" s="3" t="s">
        <v>2356</v>
      </c>
      <c r="M2102" s="4">
        <v>26100</v>
      </c>
      <c r="N2102" s="4">
        <v>26.1</v>
      </c>
      <c r="O2102" s="4">
        <v>639000</v>
      </c>
      <c r="P2102" t="str">
        <f>IF(ISNUMBER(SEARCH("IMAZETAPYR",L2102)),"Imazetapyr",IF(ISNUMBER(SEARCH("VITAVAX",L2102)),"Carboxin",IF(ISNUMBER(SEARCH("CARBOXIN",L2102)),"Carboxin",IF(ISNUMBER(SEARCH("CONDAX",L2102)),"Imazetapyr",IF(ISNUMBER(SEARCH("CLETHODIM",L2102)),"Clethodim",IF(ISNUMBER(SEARCH("JACARE",L2102)),"2,4-D Acid",IF(ISNUMBER(SEARCH("LEOPARD",L2102)),"Picloram",IF(ISNUMBER(SEARCH("ZOXYSTROBIN",L2102)),"Azoxystrobin",IF(ISNUMBER(SEARCH("MANCOZEB",L2102)),"Mancozeb",IF(ISNUMBER(SEARCH("AZOXYS",L2102)),"Azoxystrobin",IF(ISNUMBER(SEARCH("FIPRON",L2102)),"Fipronil",IF(ISNUMBER(SEARCH("ACEF",L2102)),"Acephate",IF(ISNUMBER(SEARCH("ACETAMIPRID",L2102)),"Acetamiprid",IF(ISNUMBER(SEARCH("ALUMINIUM PHOSPHIDE",L2102)),"Aluminium Phosphide",IF(ISNUMBER(SEARCH("RANMAN",L2102)),"Cyazofamid",IF(ISNUMBER(SEARCH("BIFENTRINA",L2102)),"Bifenthrin","FIX IT!"))))))))))))))))</f>
        <v>Acetamiprid</v>
      </c>
      <c r="Q2102" t="s">
        <v>3234</v>
      </c>
      <c r="R2102" t="s">
        <v>3243</v>
      </c>
      <c r="S2102">
        <f t="shared" si="118"/>
        <v>24.482758620689655</v>
      </c>
      <c r="T2102" t="s">
        <v>3211</v>
      </c>
      <c r="U2102" t="s">
        <v>3270</v>
      </c>
      <c r="V2102" t="s">
        <v>3198</v>
      </c>
    </row>
    <row r="2103" spans="1:22" ht="22" customHeight="1" x14ac:dyDescent="0.3">
      <c r="A2103" s="5">
        <v>42744</v>
      </c>
      <c r="B2103" s="16" t="str">
        <f t="shared" si="116"/>
        <v>January, 2017</v>
      </c>
      <c r="C2103" s="16" t="str">
        <f t="shared" si="117"/>
        <v>January, 2017´</v>
      </c>
      <c r="D2103" s="6" t="s">
        <v>31</v>
      </c>
      <c r="E2103" s="11" t="s">
        <v>3318</v>
      </c>
      <c r="F2103" s="6" t="s">
        <v>56</v>
      </c>
      <c r="G2103" s="6" t="s">
        <v>131</v>
      </c>
      <c r="H2103" s="6" t="s">
        <v>113</v>
      </c>
      <c r="I2103" s="6" t="s">
        <v>45</v>
      </c>
      <c r="J2103" s="6" t="s">
        <v>34</v>
      </c>
      <c r="K2103" s="6" t="s">
        <v>971</v>
      </c>
      <c r="L2103" s="6" t="s">
        <v>2354</v>
      </c>
      <c r="M2103" s="7">
        <v>8700</v>
      </c>
      <c r="N2103" s="7">
        <v>8.6999999999999993</v>
      </c>
      <c r="O2103" s="7">
        <v>213000</v>
      </c>
      <c r="P2103" t="str">
        <f>IF(ISNUMBER(SEARCH("IMAZETAPYR",L2103)),"Imazetapyr",IF(ISNUMBER(SEARCH("VITAVAX",L2103)),"Carboxin",IF(ISNUMBER(SEARCH("CARBOXIN",L2103)),"Carboxin",IF(ISNUMBER(SEARCH("CONDAX",L2103)),"Imazetapyr",IF(ISNUMBER(SEARCH("CLETHODIM",L2103)),"Clethodim",IF(ISNUMBER(SEARCH("JACARE",L2103)),"2,4-D Acid",IF(ISNUMBER(SEARCH("LEOPARD",L2103)),"Picloram",IF(ISNUMBER(SEARCH("ZOXYSTROBIN",L2103)),"Azoxystrobin",IF(ISNUMBER(SEARCH("MANCOZEB",L2103)),"Mancozeb",IF(ISNUMBER(SEARCH("AZOXYS",L2103)),"Azoxystrobin",IF(ISNUMBER(SEARCH("FIPRON",L2103)),"Fipronil",IF(ISNUMBER(SEARCH("ACEF",L2103)),"Acephate",IF(ISNUMBER(SEARCH("ACETAMIPRID",L2103)),"Acetamiprid",IF(ISNUMBER(SEARCH("ALUMINIUM PHOSPHIDE",L2103)),"Aluminium Phosphide",IF(ISNUMBER(SEARCH("RANMAN",L2103)),"Cyazofamid",IF(ISNUMBER(SEARCH("BIFENTRINA",L2103)),"Bifenthrin","FIX IT!"))))))))))))))))</f>
        <v>Acetamiprid</v>
      </c>
      <c r="Q2103" t="s">
        <v>3234</v>
      </c>
      <c r="R2103" t="s">
        <v>3243</v>
      </c>
      <c r="S2103">
        <f t="shared" si="118"/>
        <v>24.482758620689655</v>
      </c>
      <c r="T2103" t="s">
        <v>3206</v>
      </c>
      <c r="U2103" t="s">
        <v>3231</v>
      </c>
      <c r="V2103" t="s">
        <v>3242</v>
      </c>
    </row>
    <row r="2104" spans="1:22" ht="22" customHeight="1" x14ac:dyDescent="0.3">
      <c r="A2104" s="2">
        <v>42743</v>
      </c>
      <c r="B2104" s="16" t="str">
        <f t="shared" si="116"/>
        <v>January, 2017</v>
      </c>
      <c r="C2104" s="16" t="str">
        <f t="shared" si="117"/>
        <v>January, 2017´</v>
      </c>
      <c r="D2104" s="3" t="s">
        <v>31</v>
      </c>
      <c r="E2104" s="11" t="s">
        <v>3318</v>
      </c>
      <c r="F2104" s="3" t="s">
        <v>56</v>
      </c>
      <c r="G2104" s="3" t="s">
        <v>1676</v>
      </c>
      <c r="H2104" s="3" t="s">
        <v>91</v>
      </c>
      <c r="I2104" s="3" t="s">
        <v>45</v>
      </c>
      <c r="J2104" s="3" t="s">
        <v>34</v>
      </c>
      <c r="K2104" s="3" t="s">
        <v>205</v>
      </c>
      <c r="L2104" s="3" t="s">
        <v>2357</v>
      </c>
      <c r="M2104" s="4">
        <v>75600</v>
      </c>
      <c r="N2104" s="4">
        <v>75.599999999999994</v>
      </c>
      <c r="O2104" s="4">
        <v>1015000</v>
      </c>
      <c r="P2104" t="str">
        <f>IF(ISNUMBER(SEARCH("IMAZETAPYR",L2104)),"Imazetapyr",IF(ISNUMBER(SEARCH("VITAVAX",L2104)),"Carboxin",IF(ISNUMBER(SEARCH("CARBOXIN",L2104)),"Carboxin",IF(ISNUMBER(SEARCH("CONDAX",L2104)),"Imazetapyr",IF(ISNUMBER(SEARCH("CLETHODIM",L2104)),"Clethodim",IF(ISNUMBER(SEARCH("JACARE",L2104)),"2,4-D Acid",IF(ISNUMBER(SEARCH("LEOPARD",L2104)),"Picloram",IF(ISNUMBER(SEARCH("ZOXYSTROBIN",L2104)),"Azoxystrobin",IF(ISNUMBER(SEARCH("MANCOZEB",L2104)),"Mancozeb",IF(ISNUMBER(SEARCH("AZOXYS",L2104)),"Azoxystrobin",IF(ISNUMBER(SEARCH("FIPRON",L2104)),"Fipronil",IF(ISNUMBER(SEARCH("ACEF",L2104)),"Acephate",IF(ISNUMBER(SEARCH("ACETAMIPRID",L2104)),"Acetamiprid",IF(ISNUMBER(SEARCH("ALUMINIUM PHOSPHIDE",L2104)),"Aluminium Phosphide",IF(ISNUMBER(SEARCH("RANMAN",L2104)),"Cyazofamid",IF(ISNUMBER(SEARCH("BIFENTRINA",L2104)),"Bifenthrin","FIX IT!"))))))))))))))))</f>
        <v>Mancozeb</v>
      </c>
      <c r="Q2104" t="s">
        <v>3231</v>
      </c>
      <c r="R2104" t="s">
        <v>3242</v>
      </c>
      <c r="S2104">
        <f t="shared" si="118"/>
        <v>13.425925925925926</v>
      </c>
      <c r="T2104" t="s">
        <v>3294</v>
      </c>
      <c r="U2104" t="s">
        <v>3215</v>
      </c>
      <c r="V2104" t="s">
        <v>3243</v>
      </c>
    </row>
    <row r="2105" spans="1:22" ht="22" customHeight="1" x14ac:dyDescent="0.3">
      <c r="A2105" s="5">
        <v>42743</v>
      </c>
      <c r="B2105" s="16" t="str">
        <f t="shared" si="116"/>
        <v>January, 2017</v>
      </c>
      <c r="C2105" s="16" t="str">
        <f t="shared" si="117"/>
        <v>January, 2017´</v>
      </c>
      <c r="D2105" s="6" t="s">
        <v>31</v>
      </c>
      <c r="E2105" s="11" t="s">
        <v>3318</v>
      </c>
      <c r="F2105" s="6" t="s">
        <v>56</v>
      </c>
      <c r="G2105" s="6" t="s">
        <v>1676</v>
      </c>
      <c r="H2105" s="6" t="s">
        <v>91</v>
      </c>
      <c r="I2105" s="6" t="s">
        <v>45</v>
      </c>
      <c r="J2105" s="6" t="s">
        <v>34</v>
      </c>
      <c r="K2105" s="6" t="s">
        <v>205</v>
      </c>
      <c r="L2105" s="6" t="s">
        <v>2358</v>
      </c>
      <c r="M2105" s="7">
        <v>75600</v>
      </c>
      <c r="N2105" s="7">
        <v>75.599999999999994</v>
      </c>
      <c r="O2105" s="7">
        <v>1015000</v>
      </c>
      <c r="P2105" t="str">
        <f>IF(ISNUMBER(SEARCH("IMAZETAPYR",L2105)),"Imazetapyr",IF(ISNUMBER(SEARCH("VITAVAX",L2105)),"Carboxin",IF(ISNUMBER(SEARCH("CARBOXIN",L2105)),"Carboxin",IF(ISNUMBER(SEARCH("CONDAX",L2105)),"Imazetapyr",IF(ISNUMBER(SEARCH("CLETHODIM",L2105)),"Clethodim",IF(ISNUMBER(SEARCH("JACARE",L2105)),"2,4-D Acid",IF(ISNUMBER(SEARCH("LEOPARD",L2105)),"Picloram",IF(ISNUMBER(SEARCH("ZOXYSTROBIN",L2105)),"Azoxystrobin",IF(ISNUMBER(SEARCH("MANCOZEB",L2105)),"Mancozeb",IF(ISNUMBER(SEARCH("AZOXYS",L2105)),"Azoxystrobin",IF(ISNUMBER(SEARCH("FIPRON",L2105)),"Fipronil",IF(ISNUMBER(SEARCH("ACEF",L2105)),"Acephate",IF(ISNUMBER(SEARCH("ACETAMIPRID",L2105)),"Acetamiprid",IF(ISNUMBER(SEARCH("ALUMINIUM PHOSPHIDE",L2105)),"Aluminium Phosphide",IF(ISNUMBER(SEARCH("RANMAN",L2105)),"Cyazofamid",IF(ISNUMBER(SEARCH("BIFENTRINA",L2105)),"Bifenthrin","FIX IT!"))))))))))))))))</f>
        <v>Mancozeb</v>
      </c>
      <c r="Q2105" t="s">
        <v>3231</v>
      </c>
      <c r="R2105" t="s">
        <v>3242</v>
      </c>
      <c r="S2105">
        <f t="shared" si="118"/>
        <v>13.425925925925926</v>
      </c>
      <c r="T2105" t="s">
        <v>3206</v>
      </c>
      <c r="U2105" t="s">
        <v>3231</v>
      </c>
      <c r="V2105" t="s">
        <v>3242</v>
      </c>
    </row>
    <row r="2106" spans="1:22" ht="22" customHeight="1" x14ac:dyDescent="0.3">
      <c r="A2106" s="2">
        <v>42743</v>
      </c>
      <c r="B2106" s="16" t="str">
        <f t="shared" si="116"/>
        <v>January, 2017</v>
      </c>
      <c r="C2106" s="16" t="str">
        <f t="shared" si="117"/>
        <v>January, 2017´</v>
      </c>
      <c r="D2106" s="3" t="s">
        <v>31</v>
      </c>
      <c r="E2106" s="11" t="s">
        <v>3318</v>
      </c>
      <c r="F2106" s="3" t="s">
        <v>56</v>
      </c>
      <c r="G2106" s="3" t="s">
        <v>1676</v>
      </c>
      <c r="H2106" s="3" t="s">
        <v>91</v>
      </c>
      <c r="I2106" s="3" t="s">
        <v>45</v>
      </c>
      <c r="J2106" s="3" t="s">
        <v>34</v>
      </c>
      <c r="K2106" s="3" t="s">
        <v>205</v>
      </c>
      <c r="L2106" s="3" t="s">
        <v>2359</v>
      </c>
      <c r="M2106" s="4">
        <v>50400</v>
      </c>
      <c r="N2106" s="4">
        <v>50.4</v>
      </c>
      <c r="O2106" s="4">
        <v>677000</v>
      </c>
      <c r="P2106" t="str">
        <f>IF(ISNUMBER(SEARCH("IMAZETAPYR",L2106)),"Imazetapyr",IF(ISNUMBER(SEARCH("VITAVAX",L2106)),"Carboxin",IF(ISNUMBER(SEARCH("CARBOXIN",L2106)),"Carboxin",IF(ISNUMBER(SEARCH("CONDAX",L2106)),"Imazetapyr",IF(ISNUMBER(SEARCH("CLETHODIM",L2106)),"Clethodim",IF(ISNUMBER(SEARCH("JACARE",L2106)),"2,4-D Acid",IF(ISNUMBER(SEARCH("LEOPARD",L2106)),"Picloram",IF(ISNUMBER(SEARCH("ZOXYSTROBIN",L2106)),"Azoxystrobin",IF(ISNUMBER(SEARCH("MANCOZEB",L2106)),"Mancozeb",IF(ISNUMBER(SEARCH("AZOXYS",L2106)),"Azoxystrobin",IF(ISNUMBER(SEARCH("FIPRON",L2106)),"Fipronil",IF(ISNUMBER(SEARCH("ACEF",L2106)),"Acephate",IF(ISNUMBER(SEARCH("ACETAMIPRID",L2106)),"Acetamiprid",IF(ISNUMBER(SEARCH("ALUMINIUM PHOSPHIDE",L2106)),"Aluminium Phosphide",IF(ISNUMBER(SEARCH("RANMAN",L2106)),"Cyazofamid",IF(ISNUMBER(SEARCH("BIFENTRINA",L2106)),"Bifenthrin","FIX IT!"))))))))))))))))</f>
        <v>Mancozeb</v>
      </c>
      <c r="Q2106" t="s">
        <v>3231</v>
      </c>
      <c r="R2106" t="s">
        <v>3242</v>
      </c>
      <c r="S2106">
        <f t="shared" si="118"/>
        <v>13.432539682539682</v>
      </c>
      <c r="T2106" t="s">
        <v>3206</v>
      </c>
      <c r="U2106" t="s">
        <v>3231</v>
      </c>
      <c r="V2106" t="s">
        <v>3242</v>
      </c>
    </row>
    <row r="2107" spans="1:22" ht="22" customHeight="1" x14ac:dyDescent="0.3">
      <c r="A2107" s="5">
        <v>42743</v>
      </c>
      <c r="B2107" s="16" t="str">
        <f t="shared" si="116"/>
        <v>January, 2017</v>
      </c>
      <c r="C2107" s="16" t="str">
        <f t="shared" si="117"/>
        <v>January, 2017´</v>
      </c>
      <c r="D2107" s="6" t="s">
        <v>31</v>
      </c>
      <c r="E2107" s="11" t="s">
        <v>3318</v>
      </c>
      <c r="F2107" s="6" t="s">
        <v>56</v>
      </c>
      <c r="G2107" s="6" t="s">
        <v>1676</v>
      </c>
      <c r="H2107" s="6" t="s">
        <v>91</v>
      </c>
      <c r="I2107" s="6" t="s">
        <v>45</v>
      </c>
      <c r="J2107" s="6" t="s">
        <v>34</v>
      </c>
      <c r="K2107" s="6" t="s">
        <v>205</v>
      </c>
      <c r="L2107" s="6" t="s">
        <v>2360</v>
      </c>
      <c r="M2107" s="7">
        <v>75600</v>
      </c>
      <c r="N2107" s="7">
        <v>75.599999999999994</v>
      </c>
      <c r="O2107" s="7">
        <v>1015000</v>
      </c>
      <c r="P2107" t="str">
        <f>IF(ISNUMBER(SEARCH("2, 4 D",L2107)),"2,4-D Acid",IF(ISNUMBER(SEARCH("2,4 D",L2107)),"2,4-D Acid",IF(ISNUMBER(SEARCH("UNIZEB",L2107)),"Mancozeb",IF(ISNUMBER(SEARCH("PROPANIL",L2107)),"Propanyl","FIX IT!"))))</f>
        <v>Mancozeb</v>
      </c>
      <c r="Q2107" t="s">
        <v>3231</v>
      </c>
      <c r="R2107" t="s">
        <v>3242</v>
      </c>
      <c r="S2107">
        <f t="shared" si="118"/>
        <v>13.425925925925926</v>
      </c>
      <c r="T2107" t="s">
        <v>3206</v>
      </c>
      <c r="U2107" t="s">
        <v>3231</v>
      </c>
      <c r="V2107" t="s">
        <v>3242</v>
      </c>
    </row>
    <row r="2108" spans="1:22" ht="22" customHeight="1" x14ac:dyDescent="0.3">
      <c r="A2108" s="2">
        <v>42743</v>
      </c>
      <c r="B2108" s="16" t="str">
        <f t="shared" si="116"/>
        <v>January, 2017</v>
      </c>
      <c r="C2108" s="16" t="str">
        <f t="shared" si="117"/>
        <v>January, 2017´</v>
      </c>
      <c r="D2108" s="3" t="s">
        <v>31</v>
      </c>
      <c r="E2108" s="11" t="s">
        <v>3318</v>
      </c>
      <c r="F2108" s="3" t="s">
        <v>56</v>
      </c>
      <c r="G2108" s="3" t="s">
        <v>1676</v>
      </c>
      <c r="H2108" s="3" t="s">
        <v>91</v>
      </c>
      <c r="I2108" s="3" t="s">
        <v>45</v>
      </c>
      <c r="J2108" s="3" t="s">
        <v>34</v>
      </c>
      <c r="K2108" s="3" t="s">
        <v>205</v>
      </c>
      <c r="L2108" s="3" t="s">
        <v>2361</v>
      </c>
      <c r="M2108" s="4">
        <v>50400</v>
      </c>
      <c r="N2108" s="4">
        <v>50.4</v>
      </c>
      <c r="O2108" s="4">
        <v>677000</v>
      </c>
      <c r="P2108" t="str">
        <f>IF(ISNUMBER(SEARCH("IMAZETAPYR",L2108)),"Imazetapyr",IF(ISNUMBER(SEARCH("VITAVAX",L2108)),"Carboxin",IF(ISNUMBER(SEARCH("CARBOXIN",L2108)),"Carboxin",IF(ISNUMBER(SEARCH("CONDAX",L2108)),"Imazetapyr",IF(ISNUMBER(SEARCH("CLETHODIM",L2108)),"Clethodim",IF(ISNUMBER(SEARCH("JACARE",L2108)),"2,4-D Acid",IF(ISNUMBER(SEARCH("LEOPARD",L2108)),"Picloram",IF(ISNUMBER(SEARCH("ZOXYSTROBIN",L2108)),"Azoxystrobin",IF(ISNUMBER(SEARCH("MANCOZEB",L2108)),"Mancozeb",IF(ISNUMBER(SEARCH("AZOXYS",L2108)),"Azoxystrobin",IF(ISNUMBER(SEARCH("FIPRON",L2108)),"Fipronil",IF(ISNUMBER(SEARCH("ACEF",L2108)),"Acephate",IF(ISNUMBER(SEARCH("ACETAMIPRID",L2108)),"Acetamiprid",IF(ISNUMBER(SEARCH("ALUMINIUM PHOSPHIDE",L2108)),"Aluminium Phosphide",IF(ISNUMBER(SEARCH("RANMAN",L2108)),"Cyazofamid",IF(ISNUMBER(SEARCH("BIFENTRINA",L2108)),"Bifenthrin","FIX IT!"))))))))))))))))</f>
        <v>Mancozeb</v>
      </c>
      <c r="Q2108" t="s">
        <v>3231</v>
      </c>
      <c r="R2108" t="s">
        <v>3242</v>
      </c>
      <c r="S2108">
        <f t="shared" si="118"/>
        <v>13.432539682539682</v>
      </c>
      <c r="T2108" t="s">
        <v>3206</v>
      </c>
      <c r="U2108" t="s">
        <v>3231</v>
      </c>
      <c r="V2108" t="s">
        <v>3242</v>
      </c>
    </row>
    <row r="2109" spans="1:22" ht="22" customHeight="1" x14ac:dyDescent="0.3">
      <c r="A2109" s="5">
        <v>42740</v>
      </c>
      <c r="B2109" s="16" t="str">
        <f t="shared" si="116"/>
        <v>January, 2017</v>
      </c>
      <c r="C2109" s="16" t="str">
        <f t="shared" si="117"/>
        <v>January, 2017´</v>
      </c>
      <c r="D2109" s="6" t="s">
        <v>31</v>
      </c>
      <c r="E2109" s="11" t="s">
        <v>3318</v>
      </c>
      <c r="F2109" s="6" t="s">
        <v>56</v>
      </c>
      <c r="G2109" s="6" t="s">
        <v>1617</v>
      </c>
      <c r="H2109" s="6" t="s">
        <v>316</v>
      </c>
      <c r="I2109" s="6" t="s">
        <v>45</v>
      </c>
      <c r="J2109" s="6" t="s">
        <v>34</v>
      </c>
      <c r="K2109" s="6" t="s">
        <v>2189</v>
      </c>
      <c r="L2109" s="6" t="s">
        <v>2362</v>
      </c>
      <c r="M2109" s="7">
        <v>169008</v>
      </c>
      <c r="N2109" s="7">
        <v>169.01</v>
      </c>
      <c r="O2109" s="7">
        <v>648000</v>
      </c>
      <c r="P2109" t="str">
        <f>IF(ISNUMBER(SEARCH("DIZONE",L2109)),"Diuron",IF(ISNUMBER(SEARCH("GLUFOSINATE",L2109)),"Glufosinate",IF(ISNUMBER(SEARCH("LAVA",L2109)),"Tebuthiuron",IF(ISNUMBER(SEARCH("CARTAP",L2109)),"Cartap Hydrochloride",IF(ISNUMBER(SEARCH("ZARTAN",L2109)),"Metsulfuron",IF(ISNUMBER(SEARCH("METSULFURON",L2109)),"Metsulfuron",IF(ISNUMBER(SEARCH("CHLORFLUAZURON",L2109)),"Chlorfluazuron",IF(ISNUMBER(SEARCH("OMITE",L2109)),"Propargite",IF(ISNUMBER(SEARCH("ORIS",L2109)),"Amicarbazone",IF(ISNUMBER(SEARCH("AMICARBAZONE",L2109)),"Amicarbazone",IF(ISNUMBER(SEARCH("2,4-D",L2109)),"2,4-Dichlorophenoxyacetic Acid",IF(ISNUMBER(SEARCH("GLYPHOSATE",L2109)),"Glyphosate",IF(ISNUMBER(SEARCH("FOMESAFEN",L2109)),"Fomesafen","FIX IT!")))))))))))))</f>
        <v>Glyphosate</v>
      </c>
      <c r="Q2109" t="s">
        <v>3218</v>
      </c>
      <c r="R2109" t="s">
        <v>3198</v>
      </c>
      <c r="S2109">
        <f t="shared" si="118"/>
        <v>3.834138028969043</v>
      </c>
      <c r="T2109" t="s">
        <v>3206</v>
      </c>
      <c r="U2109" t="s">
        <v>3231</v>
      </c>
      <c r="V2109" t="s">
        <v>3242</v>
      </c>
    </row>
    <row r="2110" spans="1:22" ht="22" customHeight="1" x14ac:dyDescent="0.3">
      <c r="A2110" s="2">
        <v>42740</v>
      </c>
      <c r="B2110" s="16" t="str">
        <f t="shared" si="116"/>
        <v>January, 2017</v>
      </c>
      <c r="C2110" s="16" t="str">
        <f t="shared" si="117"/>
        <v>January, 2017´</v>
      </c>
      <c r="D2110" s="3" t="s">
        <v>31</v>
      </c>
      <c r="E2110" s="11" t="s">
        <v>3318</v>
      </c>
      <c r="F2110" s="3" t="s">
        <v>56</v>
      </c>
      <c r="G2110" s="3" t="s">
        <v>244</v>
      </c>
      <c r="H2110" s="3" t="s">
        <v>474</v>
      </c>
      <c r="I2110" s="3" t="s">
        <v>45</v>
      </c>
      <c r="J2110" s="3" t="s">
        <v>34</v>
      </c>
      <c r="K2110" s="3" t="s">
        <v>187</v>
      </c>
      <c r="L2110" s="3" t="s">
        <v>2363</v>
      </c>
      <c r="M2110" s="4">
        <v>48800</v>
      </c>
      <c r="N2110" s="4">
        <v>48.8</v>
      </c>
      <c r="O2110" s="4">
        <v>928000</v>
      </c>
      <c r="P2110" t="str">
        <f>IF(ISNUMBER(SEARCH("GLIFOSATO",L2110)),"Glyphosate",IF(ISNUMBER(SEARCH("TRICLON",L2110)),"Triclopyr",IF(ISNUMBER(SEARCH("ABAMECTIN",L2110)),"Abamectin",IF(ISNUMBER(SEARCH("ANCOSAR",L2110)),"Sodium Hydrogen Methylarsonate",IF(ISNUMBER(SEARCH("PERITO",L2110)),"Acephate","FIX IT!")))))</f>
        <v>Sodium Hydrogen Methylarsonate</v>
      </c>
      <c r="Q2110" t="s">
        <v>3281</v>
      </c>
      <c r="R2110" t="s">
        <v>3198</v>
      </c>
      <c r="S2110">
        <f t="shared" si="118"/>
        <v>19.016393442622952</v>
      </c>
      <c r="T2110" t="s">
        <v>3206</v>
      </c>
      <c r="U2110" t="s">
        <v>3231</v>
      </c>
      <c r="V2110" t="s">
        <v>3242</v>
      </c>
    </row>
    <row r="2111" spans="1:22" ht="22" customHeight="1" x14ac:dyDescent="0.3">
      <c r="A2111" s="5">
        <v>42740</v>
      </c>
      <c r="B2111" s="16" t="str">
        <f t="shared" si="116"/>
        <v>January, 2017</v>
      </c>
      <c r="C2111" s="16" t="str">
        <f t="shared" si="117"/>
        <v>January, 2017´</v>
      </c>
      <c r="D2111" s="6" t="s">
        <v>31</v>
      </c>
      <c r="E2111" s="11" t="s">
        <v>3318</v>
      </c>
      <c r="F2111" s="6" t="s">
        <v>56</v>
      </c>
      <c r="G2111" s="6" t="s">
        <v>1617</v>
      </c>
      <c r="H2111" s="6" t="s">
        <v>316</v>
      </c>
      <c r="I2111" s="6" t="s">
        <v>45</v>
      </c>
      <c r="J2111" s="6" t="s">
        <v>34</v>
      </c>
      <c r="K2111" s="6" t="s">
        <v>2189</v>
      </c>
      <c r="L2111" s="6" t="s">
        <v>2362</v>
      </c>
      <c r="M2111" s="7">
        <v>193151.99</v>
      </c>
      <c r="N2111" s="7">
        <v>193.15</v>
      </c>
      <c r="O2111" s="7">
        <v>740000</v>
      </c>
      <c r="P2111" t="str">
        <f>IF(ISNUMBER(SEARCH("DIZONE",L2111)),"Diuron",IF(ISNUMBER(SEARCH("GLUFOSINATE",L2111)),"Glufosinate",IF(ISNUMBER(SEARCH("LAVA",L2111)),"Tebuthiuron",IF(ISNUMBER(SEARCH("CARTAP",L2111)),"Cartap Hydrochloride",IF(ISNUMBER(SEARCH("ZARTAN",L2111)),"Metsulfuron",IF(ISNUMBER(SEARCH("METSULFURON",L2111)),"Metsulfuron",IF(ISNUMBER(SEARCH("CHLORFLUAZURON",L2111)),"Chlorfluazuron",IF(ISNUMBER(SEARCH("OMITE",L2111)),"Propargite",IF(ISNUMBER(SEARCH("ORIS",L2111)),"Amicarbazone",IF(ISNUMBER(SEARCH("AMICARBAZONE",L2111)),"Amicarbazone",IF(ISNUMBER(SEARCH("2,4-D",L2111)),"2,4-Dichlorophenoxyacetic Acid",IF(ISNUMBER(SEARCH("GLYPHOSATE",L2111)),"Glyphosate",IF(ISNUMBER(SEARCH("FOMESAFEN",L2111)),"Fomesafen","FIX IT!")))))))))))))</f>
        <v>Glyphosate</v>
      </c>
      <c r="Q2111" t="s">
        <v>3218</v>
      </c>
      <c r="R2111" t="s">
        <v>3198</v>
      </c>
      <c r="S2111">
        <f t="shared" si="118"/>
        <v>3.8311797874823865</v>
      </c>
      <c r="T2111" t="s">
        <v>3294</v>
      </c>
      <c r="U2111" t="s">
        <v>3215</v>
      </c>
      <c r="V2111" t="s">
        <v>3243</v>
      </c>
    </row>
    <row r="2112" spans="1:22" ht="22" customHeight="1" x14ac:dyDescent="0.3">
      <c r="A2112" s="2">
        <v>42737</v>
      </c>
      <c r="B2112" s="16" t="str">
        <f t="shared" si="116"/>
        <v>January, 2017</v>
      </c>
      <c r="C2112" s="16" t="str">
        <f t="shared" si="117"/>
        <v>January, 2017´</v>
      </c>
      <c r="D2112" s="3" t="s">
        <v>31</v>
      </c>
      <c r="E2112" s="11" t="s">
        <v>3318</v>
      </c>
      <c r="F2112" s="3" t="s">
        <v>56</v>
      </c>
      <c r="G2112" s="3" t="s">
        <v>1676</v>
      </c>
      <c r="H2112" s="3" t="s">
        <v>91</v>
      </c>
      <c r="I2112" s="3" t="s">
        <v>45</v>
      </c>
      <c r="J2112" s="3" t="s">
        <v>34</v>
      </c>
      <c r="K2112" s="3" t="s">
        <v>205</v>
      </c>
      <c r="L2112" s="3" t="s">
        <v>2364</v>
      </c>
      <c r="M2112" s="4">
        <v>75600</v>
      </c>
      <c r="N2112" s="4">
        <v>75.599999999999994</v>
      </c>
      <c r="O2112" s="4">
        <v>1015000</v>
      </c>
      <c r="P2112" t="str">
        <f>IF(ISNUMBER(SEARCH("TRICLON",L2110)),"Triclopyr",IF(ISNUMBER(SEARCH("ABAMECTIN",L2110)),"Abamectin",IF(ISNUMBER(SEARCH("PERITO",L2110)),"Acephate",IF(ISNUMBER(SEARCH("GLUFOSINAT",L2110)),"Gluphosinate",IF(ISNUMBER(SEARCH("FIPRONIL",L2110)),"Fipronil",IF(ISNUMBER(SEARCH("ZARTAN",L2110)),"Metsulfuron-methyl",IF(ISNUMBER(SEARCH("DIFLUBENZURON",L2110)),"Diflubenzuron",IF(ISNUMBER(SEARCH("INICIATE",L2110)),"Fipronil",IF(ISNUMBER(SEARCH("STAGE",L2110)),"Clomazone",IF(ISNUMBER(SEARCH("CLOMAZON",L2110)),"Clomazone",IF(ISNUMBER(SEARCH("UNIMARK",L2110)),"Metribuzim",IF(ISNUMBER(SEARCH("ANCOSAR",L2110)),"Sodium hydrogen Methylarsonate","FIX IT!"))))))))))))</f>
        <v>Sodium hydrogen Methylarsonate</v>
      </c>
      <c r="Q2112" t="s">
        <v>3281</v>
      </c>
      <c r="R2112" t="s">
        <v>3198</v>
      </c>
      <c r="S2112">
        <f t="shared" si="118"/>
        <v>13.425925925925926</v>
      </c>
      <c r="T2112" t="s">
        <v>3213</v>
      </c>
      <c r="U2112" t="s">
        <v>3282</v>
      </c>
      <c r="V2112" t="s">
        <v>3257</v>
      </c>
    </row>
    <row r="2113" spans="1:22" ht="22" customHeight="1" x14ac:dyDescent="0.3">
      <c r="A2113" s="5">
        <v>42737</v>
      </c>
      <c r="B2113" s="16" t="str">
        <f t="shared" si="116"/>
        <v>January, 2017</v>
      </c>
      <c r="C2113" s="16" t="str">
        <f t="shared" si="117"/>
        <v>January, 2017´</v>
      </c>
      <c r="D2113" s="6" t="s">
        <v>31</v>
      </c>
      <c r="E2113" s="11" t="s">
        <v>3318</v>
      </c>
      <c r="F2113" s="6" t="s">
        <v>56</v>
      </c>
      <c r="G2113" s="6" t="s">
        <v>1676</v>
      </c>
      <c r="H2113" s="6" t="s">
        <v>91</v>
      </c>
      <c r="I2113" s="6" t="s">
        <v>45</v>
      </c>
      <c r="J2113" s="6" t="s">
        <v>34</v>
      </c>
      <c r="K2113" s="6" t="s">
        <v>205</v>
      </c>
      <c r="L2113" s="6" t="s">
        <v>2365</v>
      </c>
      <c r="M2113" s="7">
        <v>50400</v>
      </c>
      <c r="N2113" s="7">
        <v>50.4</v>
      </c>
      <c r="O2113" s="7">
        <v>677000</v>
      </c>
      <c r="P2113" t="s">
        <v>3206</v>
      </c>
      <c r="Q2113" t="s">
        <v>3231</v>
      </c>
      <c r="R2113" t="s">
        <v>3242</v>
      </c>
      <c r="S2113">
        <f t="shared" si="118"/>
        <v>13.432539682539682</v>
      </c>
      <c r="T2113" t="s">
        <v>3213</v>
      </c>
      <c r="U2113" t="s">
        <v>3282</v>
      </c>
      <c r="V2113" t="s">
        <v>3257</v>
      </c>
    </row>
    <row r="2114" spans="1:22" ht="22" customHeight="1" x14ac:dyDescent="0.3">
      <c r="A2114" s="2">
        <v>42737</v>
      </c>
      <c r="B2114" s="16" t="str">
        <f t="shared" si="116"/>
        <v>January, 2017</v>
      </c>
      <c r="C2114" s="16" t="str">
        <f t="shared" si="117"/>
        <v>January, 2017´</v>
      </c>
      <c r="D2114" s="3" t="s">
        <v>31</v>
      </c>
      <c r="E2114" s="11" t="s">
        <v>3318</v>
      </c>
      <c r="F2114" s="3" t="s">
        <v>56</v>
      </c>
      <c r="G2114" s="3" t="s">
        <v>579</v>
      </c>
      <c r="H2114" s="3" t="s">
        <v>968</v>
      </c>
      <c r="I2114" s="3" t="s">
        <v>45</v>
      </c>
      <c r="J2114" s="3" t="s">
        <v>34</v>
      </c>
      <c r="K2114" s="3" t="s">
        <v>971</v>
      </c>
      <c r="L2114" s="3" t="s">
        <v>2366</v>
      </c>
      <c r="M2114" s="4">
        <v>8049</v>
      </c>
      <c r="N2114" s="4">
        <v>8.0500000000000007</v>
      </c>
      <c r="O2114" s="4">
        <v>197000</v>
      </c>
      <c r="P2114" t="str">
        <f>IF(ISNUMBER(SEARCH("IMAZETAPYR",L2114)),"Imazetapyr",IF(ISNUMBER(SEARCH("VITAVAX",L2114)),"Carboxin",IF(ISNUMBER(SEARCH("CARBOXIN",L2114)),"Carboxin",IF(ISNUMBER(SEARCH("CONDAX",L2114)),"Imazetapyr",IF(ISNUMBER(SEARCH("CLETHODIM",L2114)),"Clethodim",IF(ISNUMBER(SEARCH("JACARE",L2114)),"2,4-D Acid",IF(ISNUMBER(SEARCH("LEOPARD",L2114)),"Picloram",IF(ISNUMBER(SEARCH("ZOXYSTROBIN",L2114)),"Azoxystrobin",IF(ISNUMBER(SEARCH("MANCOZEB",L2114)),"Mancozeb",IF(ISNUMBER(SEARCH("AZOXYS",L2114)),"Azoxystrobin",IF(ISNUMBER(SEARCH("FIPRON",L2114)),"Fipronil",IF(ISNUMBER(SEARCH("ACEF",L2114)),"Acephate",IF(ISNUMBER(SEARCH("ACETAMIPRID",L2114)),"Acetamiprid",IF(ISNUMBER(SEARCH("ALUMINIUM PHOSPHIDE",L2114)),"Aluminium Phosphide",IF(ISNUMBER(SEARCH("RANMAN",L2114)),"Cyazofamid",IF(ISNUMBER(SEARCH("BIFENTRINA",L2114)),"Bifenthrin","FIX IT!"))))))))))))))))</f>
        <v>Acetamiprid</v>
      </c>
      <c r="Q2114" t="s">
        <v>3234</v>
      </c>
      <c r="R2114" t="s">
        <v>3243</v>
      </c>
      <c r="S2114">
        <f t="shared" si="118"/>
        <v>24.475090073301033</v>
      </c>
      <c r="T2114" t="s">
        <v>3273</v>
      </c>
      <c r="U2114" t="s">
        <v>3274</v>
      </c>
      <c r="V2114" t="s">
        <v>3275</v>
      </c>
    </row>
    <row r="2115" spans="1:22" ht="22" customHeight="1" x14ac:dyDescent="0.3">
      <c r="A2115" s="2">
        <v>42737</v>
      </c>
      <c r="B2115" s="16" t="str">
        <f t="shared" ref="B2115:B2178" si="119">TEXT(A2115, "MMMM, YYYY")</f>
        <v>January, 2017</v>
      </c>
      <c r="C2115" s="16" t="str">
        <f t="shared" ref="C2115:C2178" si="120">B2115&amp;"´"</f>
        <v>January, 2017´</v>
      </c>
      <c r="D2115" s="3" t="s">
        <v>31</v>
      </c>
      <c r="E2115" s="11" t="s">
        <v>3318</v>
      </c>
      <c r="F2115" s="3" t="s">
        <v>56</v>
      </c>
      <c r="G2115" s="3" t="s">
        <v>1676</v>
      </c>
      <c r="H2115" s="3" t="s">
        <v>91</v>
      </c>
      <c r="I2115" s="3" t="s">
        <v>45</v>
      </c>
      <c r="J2115" s="3" t="s">
        <v>34</v>
      </c>
      <c r="K2115" s="3" t="s">
        <v>205</v>
      </c>
      <c r="L2115" s="3" t="s">
        <v>2368</v>
      </c>
      <c r="M2115" s="4">
        <v>26200</v>
      </c>
      <c r="N2115" s="4">
        <v>26.2</v>
      </c>
      <c r="O2115" s="4">
        <v>352000</v>
      </c>
      <c r="P2115" t="str">
        <f>IF(ISNUMBER(SEARCH("IMAZETAPYR",L2115)),"Imazetapyr",IF(ISNUMBER(SEARCH("VITAVAX",L2115)),"Carboxin",IF(ISNUMBER(SEARCH("CARBOXIN",L2115)),"Carboxin",IF(ISNUMBER(SEARCH("CONDAX",L2115)),"Imazetapyr",IF(ISNUMBER(SEARCH("CLETHODIM",L2115)),"Clethodim",IF(ISNUMBER(SEARCH("JACARE",L2115)),"2,4-D Acid",IF(ISNUMBER(SEARCH("LEOPARD",L2115)),"Picloram",IF(ISNUMBER(SEARCH("ZOXYSTROBIN",L2115)),"Azoxystrobin",IF(ISNUMBER(SEARCH("MANCOZEB",L2115)),"Mancozeb",IF(ISNUMBER(SEARCH("AZOXYS",L2115)),"Azoxystrobin",IF(ISNUMBER(SEARCH("FIPRON",L2115)),"Fipronil",IF(ISNUMBER(SEARCH("ACEF",L2115)),"Acephate",IF(ISNUMBER(SEARCH("ACETAMIPRID",L2115)),"Acetamiprid",IF(ISNUMBER(SEARCH("ALUMINIUM PHOSPHIDE",L2115)),"Aluminium Phosphide",IF(ISNUMBER(SEARCH("RANMAN",L2115)),"Cyazofamid",IF(ISNUMBER(SEARCH("BIFENTRINA",L2115)),"Bifenthrin","FIX IT!"))))))))))))))))</f>
        <v>Mancozeb</v>
      </c>
      <c r="Q2115" t="s">
        <v>3231</v>
      </c>
      <c r="R2115" t="s">
        <v>3242</v>
      </c>
      <c r="S2115">
        <f t="shared" ref="S2115:S2178" si="121">O2115/M2115</f>
        <v>13.435114503816793</v>
      </c>
      <c r="T2115" t="s">
        <v>3203</v>
      </c>
      <c r="U2115" t="s">
        <v>3246</v>
      </c>
      <c r="V2115" t="s">
        <v>3198</v>
      </c>
    </row>
    <row r="2116" spans="1:22" ht="22" customHeight="1" x14ac:dyDescent="0.3">
      <c r="A2116" s="5">
        <v>42736</v>
      </c>
      <c r="B2116" s="16" t="str">
        <f t="shared" si="119"/>
        <v>January, 2017</v>
      </c>
      <c r="C2116" s="16" t="str">
        <f t="shared" si="120"/>
        <v>January, 2017´</v>
      </c>
      <c r="D2116" s="6" t="s">
        <v>31</v>
      </c>
      <c r="E2116" s="11" t="s">
        <v>3318</v>
      </c>
      <c r="F2116" s="6" t="s">
        <v>56</v>
      </c>
      <c r="G2116" s="6" t="s">
        <v>1382</v>
      </c>
      <c r="H2116" s="6" t="s">
        <v>122</v>
      </c>
      <c r="I2116" s="6" t="s">
        <v>45</v>
      </c>
      <c r="J2116" s="6" t="s">
        <v>34</v>
      </c>
      <c r="K2116" s="6" t="s">
        <v>971</v>
      </c>
      <c r="L2116" s="6" t="s">
        <v>2369</v>
      </c>
      <c r="M2116" s="7">
        <v>16416</v>
      </c>
      <c r="N2116" s="7">
        <v>16.420000000000002</v>
      </c>
      <c r="O2116" s="7">
        <v>402000</v>
      </c>
      <c r="P2116" t="str">
        <f>IF(ISNUMBER(SEARCH("NICROSULFURON",L2116)),"Nicosulfuron",IF(ISNUMBER(SEARCH("BUTYROLACTONE",L2116)),"Butyrolactone",IF(ISNUMBER(SEARCH("MEQUIPAT",L2116)),"Mequipat Chloride",IF(ISNUMBER(SEARCH("ENTRINA",L2116)),"Bifenthrin",IF(ISNUMBER(SEARCH("ACETAMI",L2116)),"Acetamiprid",IF(ISNUMBER(SEARCH("THIODICARB",L2116)),"Thiodicarb",IF(ISNUMBER(SEARCH("2 4 D",L2116)),"2,4-D Acid",IF(ISNUMBER(SEARCH("CIPERMETRINA",L2116)),"Cypermethrin",IF(ISNUMBER(SEARCH("SULFENTRAZONE",L2116)),"Sulfenthrazone",IF(ISNUMBER(SEARCH("AKITO",L2116)),"Cypermethrin",IF(ISNUMBER(SEARCH("EMINENT",L2116)),"Tetraconazole","FIX IT!")))))))))))</f>
        <v>Thiodicarb</v>
      </c>
      <c r="Q2116" t="s">
        <v>3287</v>
      </c>
      <c r="R2116" t="s">
        <v>3243</v>
      </c>
      <c r="S2116">
        <f t="shared" si="121"/>
        <v>24.488304093567251</v>
      </c>
      <c r="T2116" t="s">
        <v>3273</v>
      </c>
      <c r="U2116" t="s">
        <v>3274</v>
      </c>
      <c r="V2116" t="s">
        <v>3275</v>
      </c>
    </row>
    <row r="2117" spans="1:22" ht="22" customHeight="1" x14ac:dyDescent="0.3">
      <c r="A2117" s="2">
        <v>42735</v>
      </c>
      <c r="B2117" s="16" t="str">
        <f t="shared" si="119"/>
        <v>December, 2016</v>
      </c>
      <c r="C2117" s="16" t="str">
        <f t="shared" si="120"/>
        <v>December, 2016´</v>
      </c>
      <c r="D2117" s="3" t="s">
        <v>31</v>
      </c>
      <c r="E2117" s="11" t="s">
        <v>3317</v>
      </c>
      <c r="F2117" s="3" t="s">
        <v>56</v>
      </c>
      <c r="G2117" s="3" t="s">
        <v>588</v>
      </c>
      <c r="H2117" s="3" t="s">
        <v>102</v>
      </c>
      <c r="I2117" s="3" t="s">
        <v>45</v>
      </c>
      <c r="J2117" s="3" t="s">
        <v>34</v>
      </c>
      <c r="K2117" s="3" t="s">
        <v>2202</v>
      </c>
      <c r="L2117" s="3" t="s">
        <v>2370</v>
      </c>
      <c r="M2117" s="4">
        <v>69726</v>
      </c>
      <c r="N2117" s="4">
        <v>69.73</v>
      </c>
      <c r="O2117" s="4">
        <v>300000</v>
      </c>
      <c r="P2117" t="str">
        <f>IF(ISNUMBER(SEARCH("BROWSER",L2117)),"Picloran",IF(ISNUMBER(SEARCH("NAVIGATOR",L2117)),"Picloran",IF(ISNUMBER(SEARCH("BIOZYME",L2117)),"Mineral Fertilizer",IF(ISNUMBER(SEARCH("K-FOL",L2117)),"Calcium Citrate",IF(ISNUMBER(SEARCH("FOLTRON",L2117)),"NPK Fertilizer",IF(ISNUMBER(SEARCH("CYHALOTHRI",L2117)),"Cyhalothrin",IF(ISNUMBER(SEARCH("ACEFATO",L2117)),"Acephate",IF(ISNUMBER(SEARCH("ACEPHATE",L2117)),"Acephate",IF(ISNUMBER(SEARCH("MICROTHIOL",L2117)),"Sulfur",IF(ISNUMBER(SEARCH("PROPICONAZOLE",L2117)),"Propiconazole",IF(ISNUMBER(SEARCH("METHOMYL",L2117)),"Methomyl",IF(ISNUMBER(SEARCH("IMIDACLOPRID",L2117)),"Imidacloprid",IF(ISNUMBER(SEARCH("ZONIC",L2117)),"Amicarbazone",IF(ISNUMBER(SEARCH("CRESCENDO",L2117)),"Triclopyr-Butyric",IF(ISNUMBER(SEARCH("IMAZETHAPYR",L2117)),"Imazethapyr",IF(ISNUMBER(SEARCH("TRICLOPYR",L2117)),"Triclopyr",IF(ISNUMBER(SEARCH("ISOPROPYLAMINE",L2117)),"Isopropylamine",IF(ISNUMBER(SEARCH("ABAMECTIM",L2117)),"Abamectin",IF(ISNUMBER(SEARCH("SPERTO",L2117)),"Bifenthrin","FIX IT!")))))))))))))))))))</f>
        <v>Sulfur</v>
      </c>
      <c r="Q2117" t="s">
        <v>3279</v>
      </c>
      <c r="R2117" t="s">
        <v>3216</v>
      </c>
      <c r="S2117">
        <f t="shared" si="121"/>
        <v>4.3025557180965492</v>
      </c>
      <c r="T2117" t="s">
        <v>3292</v>
      </c>
      <c r="U2117" t="s">
        <v>3269</v>
      </c>
      <c r="V2117" t="s">
        <v>3216</v>
      </c>
    </row>
    <row r="2118" spans="1:22" ht="22" customHeight="1" x14ac:dyDescent="0.3">
      <c r="A2118" s="5">
        <v>42733</v>
      </c>
      <c r="B2118" s="16" t="str">
        <f t="shared" si="119"/>
        <v>December, 2016</v>
      </c>
      <c r="C2118" s="16" t="str">
        <f t="shared" si="120"/>
        <v>December, 2016´</v>
      </c>
      <c r="D2118" s="6" t="s">
        <v>31</v>
      </c>
      <c r="E2118" s="11" t="s">
        <v>3317</v>
      </c>
      <c r="F2118" s="6" t="s">
        <v>56</v>
      </c>
      <c r="G2118" s="6" t="s">
        <v>189</v>
      </c>
      <c r="H2118" s="6" t="s">
        <v>122</v>
      </c>
      <c r="I2118" s="6" t="s">
        <v>45</v>
      </c>
      <c r="J2118" s="6" t="s">
        <v>34</v>
      </c>
      <c r="K2118" s="6" t="s">
        <v>143</v>
      </c>
      <c r="L2118" s="6" t="s">
        <v>2371</v>
      </c>
      <c r="M2118" s="7">
        <v>43200</v>
      </c>
      <c r="N2118" s="7">
        <v>43.2</v>
      </c>
      <c r="O2118" s="7">
        <v>214000</v>
      </c>
      <c r="P2118" t="str">
        <f>IF(ISNUMBER(SEARCH("BROWSER",L2118)),"Picloran",IF(ISNUMBER(SEARCH("NAVIGATOR",L2118)),"Picloran",IF(ISNUMBER(SEARCH("BIOZYME",L2118)),"Mineral Fertilizer",IF(ISNUMBER(SEARCH("K-FOL",L2118)),"Calcium Citrate",IF(ISNUMBER(SEARCH("FOLTRON",L2118)),"NPK Fertilizer",IF(ISNUMBER(SEARCH("CYHALOTHRI",L2118)),"Cyhalothrin",IF(ISNUMBER(SEARCH("ACEFATO",L2118)),"Acephate",IF(ISNUMBER(SEARCH("ACEPHATE",L2118)),"Acephate",IF(ISNUMBER(SEARCH("MICROTHIOL",L2118)),"Sulfur",IF(ISNUMBER(SEARCH("PROPICONAZOLE",L2118)),"Propiconazole",IF(ISNUMBER(SEARCH("METHOMYL",L2118)),"Methomyl",IF(ISNUMBER(SEARCH("IMIDACLOPRID",L2118)),"Imidacloprid",IF(ISNUMBER(SEARCH("ZONIC",L2118)),"Amicarbazone",IF(ISNUMBER(SEARCH("CRESCENDO",L2118)),"Triclopyr-Butyric",IF(ISNUMBER(SEARCH("IMAZETHAPYR",L2118)),"Imazethapyr",IF(ISNUMBER(SEARCH("TRICLOPYR",L2118)),"Triclopyr",IF(ISNUMBER(SEARCH("ISOPROPYLAMINE",L2118)),"Isopropylamine",IF(ISNUMBER(SEARCH("ABAMECTIM",L2118)),"Abamectin",IF(ISNUMBER(SEARCH("SPERTO",L2118)),"Bifenthrin","FIX IT!")))))))))))))))))))</f>
        <v>Methomyl</v>
      </c>
      <c r="Q2118" t="s">
        <v>3215</v>
      </c>
      <c r="R2118" t="s">
        <v>3243</v>
      </c>
      <c r="S2118">
        <f t="shared" si="121"/>
        <v>4.9537037037037033</v>
      </c>
      <c r="T2118" t="s">
        <v>3218</v>
      </c>
      <c r="U2118" t="s">
        <v>3218</v>
      </c>
      <c r="V2118" t="s">
        <v>3198</v>
      </c>
    </row>
    <row r="2119" spans="1:22" ht="22" customHeight="1" x14ac:dyDescent="0.3">
      <c r="A2119" s="2">
        <v>42731</v>
      </c>
      <c r="B2119" s="16" t="str">
        <f t="shared" si="119"/>
        <v>December, 2016</v>
      </c>
      <c r="C2119" s="16" t="str">
        <f t="shared" si="120"/>
        <v>December, 2016´</v>
      </c>
      <c r="D2119" s="3" t="s">
        <v>31</v>
      </c>
      <c r="E2119" s="11" t="s">
        <v>3317</v>
      </c>
      <c r="F2119" s="3" t="s">
        <v>56</v>
      </c>
      <c r="G2119" s="3" t="s">
        <v>131</v>
      </c>
      <c r="H2119" s="3" t="s">
        <v>113</v>
      </c>
      <c r="I2119" s="3" t="s">
        <v>45</v>
      </c>
      <c r="J2119" s="3" t="s">
        <v>34</v>
      </c>
      <c r="K2119" s="3" t="s">
        <v>971</v>
      </c>
      <c r="L2119" s="3" t="s">
        <v>2372</v>
      </c>
      <c r="M2119" s="4">
        <v>34800</v>
      </c>
      <c r="N2119" s="4">
        <v>34.799999999999997</v>
      </c>
      <c r="O2119" s="4">
        <v>882000</v>
      </c>
      <c r="P2119" t="str">
        <f>IF(ISNUMBER(SEARCH("IMAZETAPYR",L2119)),"Imazetapyr",IF(ISNUMBER(SEARCH("VITAVAX",L2119)),"Carboxin",IF(ISNUMBER(SEARCH("CARBOXIN",L2119)),"Carboxin",IF(ISNUMBER(SEARCH("CONDAX",L2119)),"Imazetapyr",IF(ISNUMBER(SEARCH("CLETHODIM",L2119)),"Clethodim",IF(ISNUMBER(SEARCH("JACARE",L2119)),"2,4-D Acid",IF(ISNUMBER(SEARCH("LEOPARD",L2119)),"Picloram",IF(ISNUMBER(SEARCH("ZOXYSTROBIN",L2119)),"Azoxystrobin",IF(ISNUMBER(SEARCH("MANCOZEB",L2119)),"Mancozeb",IF(ISNUMBER(SEARCH("AZOXYS",L2119)),"Azoxystrobin",IF(ISNUMBER(SEARCH("FIPRON",L2119)),"Fipronil",IF(ISNUMBER(SEARCH("ACEF",L2119)),"Acephate",IF(ISNUMBER(SEARCH("ACETAMIPRID",L2119)),"Acetamiprid",IF(ISNUMBER(SEARCH("ALUMINIUM PHOSPHIDE",L2119)),"Aluminium Phosphide",IF(ISNUMBER(SEARCH("RANMAN",L2119)),"Cyazofamid",IF(ISNUMBER(SEARCH("BIFENTRINA",L2119)),"Bifenthrin","FIX IT!"))))))))))))))))</f>
        <v>Acetamiprid</v>
      </c>
      <c r="Q2119" t="s">
        <v>3234</v>
      </c>
      <c r="R2119" t="s">
        <v>3243</v>
      </c>
      <c r="S2119">
        <f t="shared" si="121"/>
        <v>25.344827586206897</v>
      </c>
      <c r="T2119" t="s">
        <v>3292</v>
      </c>
      <c r="U2119" t="s">
        <v>3269</v>
      </c>
      <c r="V2119" t="s">
        <v>3216</v>
      </c>
    </row>
    <row r="2120" spans="1:22" ht="22" customHeight="1" x14ac:dyDescent="0.3">
      <c r="A2120" s="5">
        <v>42731</v>
      </c>
      <c r="B2120" s="16" t="str">
        <f t="shared" si="119"/>
        <v>December, 2016</v>
      </c>
      <c r="C2120" s="16" t="str">
        <f t="shared" si="120"/>
        <v>December, 2016´</v>
      </c>
      <c r="D2120" s="6" t="s">
        <v>31</v>
      </c>
      <c r="E2120" s="11" t="s">
        <v>3317</v>
      </c>
      <c r="F2120" s="6" t="s">
        <v>56</v>
      </c>
      <c r="G2120" s="6" t="s">
        <v>579</v>
      </c>
      <c r="H2120" s="6" t="s">
        <v>968</v>
      </c>
      <c r="I2120" s="6" t="s">
        <v>45</v>
      </c>
      <c r="J2120" s="6" t="s">
        <v>34</v>
      </c>
      <c r="K2120" s="6" t="s">
        <v>971</v>
      </c>
      <c r="L2120" s="6" t="s">
        <v>2373</v>
      </c>
      <c r="M2120" s="7">
        <v>32196</v>
      </c>
      <c r="N2120" s="7">
        <v>32.200000000000003</v>
      </c>
      <c r="O2120" s="7">
        <v>816000</v>
      </c>
      <c r="P2120" t="str">
        <f>IF(ISNUMBER(SEARCH("IMAZETAPYR",L2120)),"Imazetapyr",IF(ISNUMBER(SEARCH("VITAVAX",L2120)),"Carboxin",IF(ISNUMBER(SEARCH("CARBOXIN",L2120)),"Carboxin",IF(ISNUMBER(SEARCH("CONDAX",L2120)),"Imazetapyr",IF(ISNUMBER(SEARCH("CLETHODIM",L2120)),"Clethodim",IF(ISNUMBER(SEARCH("JACARE",L2120)),"2,4-D Acid",IF(ISNUMBER(SEARCH("LEOPARD",L2120)),"Picloram",IF(ISNUMBER(SEARCH("ZOXYSTROBIN",L2120)),"Azoxystrobin",IF(ISNUMBER(SEARCH("MANCOZEB",L2120)),"Mancozeb",IF(ISNUMBER(SEARCH("AZOXYS",L2120)),"Azoxystrobin",IF(ISNUMBER(SEARCH("FIPRON",L2120)),"Fipronil",IF(ISNUMBER(SEARCH("ACEF",L2120)),"Acephate",IF(ISNUMBER(SEARCH("ACETAMIPRID",L2120)),"Acetamiprid",IF(ISNUMBER(SEARCH("ALUMINIUM PHOSPHIDE",L2120)),"Aluminium Phosphide",IF(ISNUMBER(SEARCH("RANMAN",L2120)),"Cyazofamid",IF(ISNUMBER(SEARCH("BIFENTRINA",L2120)),"Bifenthrin","FIX IT!"))))))))))))))))</f>
        <v>Acetamiprid</v>
      </c>
      <c r="Q2120" t="s">
        <v>3234</v>
      </c>
      <c r="R2120" t="s">
        <v>3243</v>
      </c>
      <c r="S2120">
        <f t="shared" si="121"/>
        <v>25.344763324636602</v>
      </c>
      <c r="T2120" t="s">
        <v>3206</v>
      </c>
      <c r="U2120" t="s">
        <v>3231</v>
      </c>
      <c r="V2120" t="s">
        <v>3242</v>
      </c>
    </row>
    <row r="2121" spans="1:22" ht="22" customHeight="1" x14ac:dyDescent="0.3">
      <c r="A2121" s="2">
        <v>42731</v>
      </c>
      <c r="B2121" s="16" t="str">
        <f t="shared" si="119"/>
        <v>December, 2016</v>
      </c>
      <c r="C2121" s="16" t="str">
        <f t="shared" si="120"/>
        <v>December, 2016´</v>
      </c>
      <c r="D2121" s="3" t="s">
        <v>107</v>
      </c>
      <c r="E2121" s="11" t="s">
        <v>3317</v>
      </c>
      <c r="F2121" s="3" t="s">
        <v>56</v>
      </c>
      <c r="G2121" s="3" t="s">
        <v>108</v>
      </c>
      <c r="H2121" s="3" t="s">
        <v>133</v>
      </c>
      <c r="I2121" s="3" t="s">
        <v>45</v>
      </c>
      <c r="J2121" s="3" t="s">
        <v>34</v>
      </c>
      <c r="K2121" s="3" t="s">
        <v>187</v>
      </c>
      <c r="L2121" s="3" t="s">
        <v>2374</v>
      </c>
      <c r="M2121" s="4">
        <v>40560</v>
      </c>
      <c r="N2121" s="4">
        <v>40.56</v>
      </c>
      <c r="O2121" s="4">
        <v>369000</v>
      </c>
      <c r="P2121" t="str">
        <f>IF(ISNUMBER(SEARCH("BIORISK",L2121)),"Fertilizer",IF(ISNUMBER(SEARCH("DIFLUBENZURON",L2121)),"Diflubenzuron",IF(ISNUMBER(SEARCH("K-TIONIC",L2121)),"Fulvic Acids Fertilizers",IF(ISNUMBER(SEARCH("INICIATE",L2121)),"Fipronil",IF(ISNUMBER(SEARCH("FIPRONIL",L2121)),"Fipronil",IF(ISNUMBER(SEARCH("STAGE",L2121)),"Clomazone",IF(ISNUMBER(SEARCH("CLOMAZONE",L2121)),"Clomazone",IF(ISNUMBER(SEARCH("UNIMARK",L2121)),"Metribuzin",IF(ISNUMBER(SEARCH("RIBUZIN",L2121)),"Metribuzin",IF(ISNUMBER(SEARCH("UNITOP",L2121)),"Not Identified","FIX IT!"))))))))))</f>
        <v>Clomazone</v>
      </c>
      <c r="Q2121" t="s">
        <v>3246</v>
      </c>
      <c r="R2121" t="s">
        <v>3198</v>
      </c>
      <c r="S2121">
        <f t="shared" si="121"/>
        <v>9.0976331360946752</v>
      </c>
      <c r="T2121" t="s">
        <v>3233</v>
      </c>
      <c r="U2121" t="s">
        <v>3284</v>
      </c>
      <c r="V2121" t="s">
        <v>3242</v>
      </c>
    </row>
    <row r="2122" spans="1:22" ht="22" customHeight="1" x14ac:dyDescent="0.3">
      <c r="A2122" s="5">
        <v>42730</v>
      </c>
      <c r="B2122" s="16" t="str">
        <f t="shared" si="119"/>
        <v>December, 2016</v>
      </c>
      <c r="C2122" s="16" t="str">
        <f t="shared" si="120"/>
        <v>December, 2016´</v>
      </c>
      <c r="D2122" s="6" t="s">
        <v>31</v>
      </c>
      <c r="E2122" s="11" t="s">
        <v>3317</v>
      </c>
      <c r="F2122" s="6" t="s">
        <v>56</v>
      </c>
      <c r="G2122" s="6" t="s">
        <v>77</v>
      </c>
      <c r="H2122" s="6" t="s">
        <v>82</v>
      </c>
      <c r="I2122" s="6" t="s">
        <v>45</v>
      </c>
      <c r="J2122" s="6" t="s">
        <v>34</v>
      </c>
      <c r="K2122" s="6" t="s">
        <v>84</v>
      </c>
      <c r="L2122" s="6" t="s">
        <v>2375</v>
      </c>
      <c r="M2122" s="7">
        <v>28866</v>
      </c>
      <c r="N2122" s="7">
        <v>28.87</v>
      </c>
      <c r="O2122" s="7">
        <v>137000</v>
      </c>
      <c r="P2122" t="str">
        <f>IF(ISNUMBER(SEARCH("BROWSER",L2122)),"Picloran",IF(ISNUMBER(SEARCH("NAVIGATOR",L2122)),"Picloran",IF(ISNUMBER(SEARCH("BIOZYME",L2122)),"Mineral Fertilizer",IF(ISNUMBER(SEARCH("K-FOL",L2122)),"Calcium Citrate",IF(ISNUMBER(SEARCH("FOLTRON",L2122)),"NPK Fertilizer",IF(ISNUMBER(SEARCH("CYHALOTHRI",L2122)),"Cyhalothrin",IF(ISNUMBER(SEARCH("ACEFATO",L2122)),"Acephate",IF(ISNUMBER(SEARCH("ACEPHATE",L2122)),"Acephate",IF(ISNUMBER(SEARCH("MICROTHIOL",L2122)),"Sulfur",IF(ISNUMBER(SEARCH("PROPICONAZOLE",L2122)),"Propiconazole",IF(ISNUMBER(SEARCH("METHOMYL",L2122)),"Methomyl",IF(ISNUMBER(SEARCH("IMIDACLOPRID",L2122)),"Imidacloprid",IF(ISNUMBER(SEARCH("ZONIC",L2122)),"Amicarbazone",IF(ISNUMBER(SEARCH("CRESCENDO",L2122)),"Triclopyr-Butyric",IF(ISNUMBER(SEARCH("IMAZETHAPYR",L2122)),"Imazethapyr",IF(ISNUMBER(SEARCH("TRICLOPYR",L2122)),"Triclopyr",IF(ISNUMBER(SEARCH("ISOPROPYLAMINE",L2122)),"Isopropylamine",IF(ISNUMBER(SEARCH("ABAMECTIM",L2122)),"Abamectin",IF(ISNUMBER(SEARCH("SPERTO",L2122)),"Bifenthrin","FIX IT!")))))))))))))))))))</f>
        <v>Isopropylamine</v>
      </c>
      <c r="Q2122" t="s">
        <v>3269</v>
      </c>
      <c r="R2122" t="s">
        <v>3216</v>
      </c>
      <c r="S2122">
        <f t="shared" si="121"/>
        <v>4.7460680385228295</v>
      </c>
      <c r="T2122" t="s">
        <v>3206</v>
      </c>
      <c r="U2122" t="s">
        <v>3231</v>
      </c>
      <c r="V2122" t="s">
        <v>3242</v>
      </c>
    </row>
    <row r="2123" spans="1:22" ht="22" customHeight="1" x14ac:dyDescent="0.3">
      <c r="A2123" s="2">
        <v>42730</v>
      </c>
      <c r="B2123" s="16" t="str">
        <f t="shared" si="119"/>
        <v>December, 2016</v>
      </c>
      <c r="C2123" s="16" t="str">
        <f t="shared" si="120"/>
        <v>December, 2016´</v>
      </c>
      <c r="D2123" s="3" t="s">
        <v>31</v>
      </c>
      <c r="E2123" s="11" t="s">
        <v>3317</v>
      </c>
      <c r="F2123" s="3" t="s">
        <v>56</v>
      </c>
      <c r="G2123" s="3" t="s">
        <v>77</v>
      </c>
      <c r="H2123" s="3" t="s">
        <v>82</v>
      </c>
      <c r="I2123" s="3" t="s">
        <v>45</v>
      </c>
      <c r="J2123" s="3" t="s">
        <v>34</v>
      </c>
      <c r="K2123" s="3" t="s">
        <v>84</v>
      </c>
      <c r="L2123" s="3" t="s">
        <v>2376</v>
      </c>
      <c r="M2123" s="4">
        <v>115320</v>
      </c>
      <c r="N2123" s="4">
        <v>115.32</v>
      </c>
      <c r="O2123" s="4">
        <v>549000</v>
      </c>
      <c r="P2123" t="str">
        <f>IF(ISNUMBER(SEARCH("BROWSER",L2123)),"Picloran",IF(ISNUMBER(SEARCH("NAVIGATOR",L2123)),"Picloran",IF(ISNUMBER(SEARCH("BIOZYME",L2123)),"Mineral Fertilizer",IF(ISNUMBER(SEARCH("K-FOL",L2123)),"Calcium Citrate",IF(ISNUMBER(SEARCH("FOLTRON",L2123)),"NPK Fertilizer",IF(ISNUMBER(SEARCH("CYHALOTHRI",L2123)),"Cyhalothrin",IF(ISNUMBER(SEARCH("ACEFATO",L2123)),"Acephate",IF(ISNUMBER(SEARCH("ACEPHATE",L2123)),"Acephate",IF(ISNUMBER(SEARCH("MICROTHIOL",L2123)),"Sulfur",IF(ISNUMBER(SEARCH("PROPICONAZOLE",L2123)),"Propiconazole",IF(ISNUMBER(SEARCH("METHOMYL",L2123)),"Methomyl",IF(ISNUMBER(SEARCH("IMIDACLOPRID",L2123)),"Imidacloprid",IF(ISNUMBER(SEARCH("ZONIC",L2123)),"Amicarbazone",IF(ISNUMBER(SEARCH("CRESCENDO",L2123)),"Triclopyr-Butyric",IF(ISNUMBER(SEARCH("IMAZETHAPYR",L2123)),"Imazethapyr",IF(ISNUMBER(SEARCH("TRICLOPYR",L2123)),"Triclopyr",IF(ISNUMBER(SEARCH("ISOPROPYLAMINE",L2123)),"Isopropylamine",IF(ISNUMBER(SEARCH("ABAMECTIM",L2123)),"Abamectin",IF(ISNUMBER(SEARCH("SPERTO",L2123)),"Bifenthrin","FIX IT!")))))))))))))))))))</f>
        <v>Isopropylamine</v>
      </c>
      <c r="Q2123" t="s">
        <v>3269</v>
      </c>
      <c r="R2123" t="s">
        <v>3216</v>
      </c>
      <c r="S2123">
        <f t="shared" si="121"/>
        <v>4.7606659729448495</v>
      </c>
      <c r="T2123" t="s">
        <v>3206</v>
      </c>
      <c r="U2123" t="s">
        <v>3231</v>
      </c>
      <c r="V2123" t="s">
        <v>3242</v>
      </c>
    </row>
    <row r="2124" spans="1:22" ht="22" customHeight="1" x14ac:dyDescent="0.3">
      <c r="A2124" s="5">
        <v>42729</v>
      </c>
      <c r="B2124" s="16" t="str">
        <f t="shared" si="119"/>
        <v>December, 2016</v>
      </c>
      <c r="C2124" s="16" t="str">
        <f t="shared" si="120"/>
        <v>December, 2016´</v>
      </c>
      <c r="D2124" s="6" t="s">
        <v>31</v>
      </c>
      <c r="E2124" s="11" t="s">
        <v>3317</v>
      </c>
      <c r="F2124" s="6" t="s">
        <v>56</v>
      </c>
      <c r="G2124" s="6" t="s">
        <v>1676</v>
      </c>
      <c r="H2124" s="6" t="s">
        <v>91</v>
      </c>
      <c r="I2124" s="6" t="s">
        <v>45</v>
      </c>
      <c r="J2124" s="6" t="s">
        <v>34</v>
      </c>
      <c r="K2124" s="6" t="s">
        <v>205</v>
      </c>
      <c r="L2124" s="6" t="s">
        <v>2377</v>
      </c>
      <c r="M2124" s="7">
        <v>50400</v>
      </c>
      <c r="N2124" s="7">
        <v>50.4</v>
      </c>
      <c r="O2124" s="7">
        <v>699000</v>
      </c>
      <c r="P2124" t="str">
        <f>IF(ISNUMBER(SEARCH("IMAZETAPYR",L2124)),"Imazetapyr",IF(ISNUMBER(SEARCH("VITAVAX",L2124)),"Carboxin",IF(ISNUMBER(SEARCH("CARBOXIN",L2124)),"Carboxin",IF(ISNUMBER(SEARCH("CONDAX",L2124)),"Imazetapyr",IF(ISNUMBER(SEARCH("CLETHODIM",L2124)),"Clethodim",IF(ISNUMBER(SEARCH("JACARE",L2124)),"2,4-D Acid",IF(ISNUMBER(SEARCH("LEOPARD",L2124)),"Picloram",IF(ISNUMBER(SEARCH("ZOXYSTROBIN",L2124)),"Azoxystrobin",IF(ISNUMBER(SEARCH("MANCOZEB",L2124)),"Mancozeb",IF(ISNUMBER(SEARCH("AZOXYS",L2124)),"Azoxystrobin",IF(ISNUMBER(SEARCH("FIPRON",L2124)),"Fipronil",IF(ISNUMBER(SEARCH("ACEF",L2124)),"Acephate",IF(ISNUMBER(SEARCH("ACETAMIPRID",L2124)),"Acetamiprid",IF(ISNUMBER(SEARCH("ALUMINIUM PHOSPHIDE",L2124)),"Aluminium Phosphide",IF(ISNUMBER(SEARCH("RANMAN",L2124)),"Cyazofamid",IF(ISNUMBER(SEARCH("BIFENTRINA",L2124)),"Bifenthrin","FIX IT!"))))))))))))))))</f>
        <v>Mancozeb</v>
      </c>
      <c r="Q2124" t="s">
        <v>3231</v>
      </c>
      <c r="R2124" t="s">
        <v>3242</v>
      </c>
      <c r="S2124">
        <f t="shared" si="121"/>
        <v>13.869047619047619</v>
      </c>
      <c r="T2124" t="s">
        <v>3206</v>
      </c>
      <c r="U2124" t="s">
        <v>3231</v>
      </c>
      <c r="V2124" t="s">
        <v>3242</v>
      </c>
    </row>
    <row r="2125" spans="1:22" ht="22" customHeight="1" x14ac:dyDescent="0.3">
      <c r="A2125" s="2">
        <v>42729</v>
      </c>
      <c r="B2125" s="16" t="str">
        <f t="shared" si="119"/>
        <v>December, 2016</v>
      </c>
      <c r="C2125" s="16" t="str">
        <f t="shared" si="120"/>
        <v>December, 2016´</v>
      </c>
      <c r="D2125" s="3" t="s">
        <v>31</v>
      </c>
      <c r="E2125" s="11" t="s">
        <v>3317</v>
      </c>
      <c r="F2125" s="3" t="s">
        <v>56</v>
      </c>
      <c r="G2125" s="3" t="s">
        <v>1676</v>
      </c>
      <c r="H2125" s="3" t="s">
        <v>91</v>
      </c>
      <c r="I2125" s="3" t="s">
        <v>45</v>
      </c>
      <c r="J2125" s="3" t="s">
        <v>34</v>
      </c>
      <c r="K2125" s="3" t="s">
        <v>205</v>
      </c>
      <c r="L2125" s="3" t="s">
        <v>2378</v>
      </c>
      <c r="M2125" s="4">
        <v>26200</v>
      </c>
      <c r="N2125" s="4">
        <v>26.2</v>
      </c>
      <c r="O2125" s="4">
        <v>363000</v>
      </c>
      <c r="P2125" t="str">
        <f>IF(ISNUMBER(SEARCH("IMAZETAPYR",L2125)),"Imazetapyr",IF(ISNUMBER(SEARCH("VITAVAX",L2125)),"Carboxin",IF(ISNUMBER(SEARCH("CARBOXIN",L2125)),"Carboxin",IF(ISNUMBER(SEARCH("CONDAX",L2125)),"Imazetapyr",IF(ISNUMBER(SEARCH("CLETHODIM",L2125)),"Clethodim",IF(ISNUMBER(SEARCH("JACARE",L2125)),"2,4-D Acid",IF(ISNUMBER(SEARCH("LEOPARD",L2125)),"Picloram",IF(ISNUMBER(SEARCH("ZOXYSTROBIN",L2125)),"Azoxystrobin",IF(ISNUMBER(SEARCH("MANCOZEB",L2125)),"Mancozeb",IF(ISNUMBER(SEARCH("AZOXYS",L2125)),"Azoxystrobin",IF(ISNUMBER(SEARCH("FIPRON",L2125)),"Fipronil",IF(ISNUMBER(SEARCH("ACEF",L2125)),"Acephate",IF(ISNUMBER(SEARCH("ACETAMIPRID",L2125)),"Acetamiprid",IF(ISNUMBER(SEARCH("ALUMINIUM PHOSPHIDE",L2125)),"Aluminium Phosphide",IF(ISNUMBER(SEARCH("RANMAN",L2125)),"Cyazofamid",IF(ISNUMBER(SEARCH("BIFENTRINA",L2125)),"Bifenthrin","FIX IT!"))))))))))))))))</f>
        <v>Mancozeb</v>
      </c>
      <c r="Q2125" t="s">
        <v>3231</v>
      </c>
      <c r="R2125" t="s">
        <v>3242</v>
      </c>
      <c r="S2125">
        <f t="shared" si="121"/>
        <v>13.854961832061068</v>
      </c>
      <c r="T2125" t="s">
        <v>3280</v>
      </c>
      <c r="U2125" t="s">
        <v>3279</v>
      </c>
      <c r="V2125" t="s">
        <v>3216</v>
      </c>
    </row>
    <row r="2126" spans="1:22" ht="22" customHeight="1" x14ac:dyDescent="0.3">
      <c r="A2126" s="5">
        <v>42729</v>
      </c>
      <c r="B2126" s="16" t="str">
        <f t="shared" si="119"/>
        <v>December, 2016</v>
      </c>
      <c r="C2126" s="16" t="str">
        <f t="shared" si="120"/>
        <v>December, 2016´</v>
      </c>
      <c r="D2126" s="6" t="s">
        <v>31</v>
      </c>
      <c r="E2126" s="11" t="s">
        <v>3317</v>
      </c>
      <c r="F2126" s="6" t="s">
        <v>56</v>
      </c>
      <c r="G2126" s="6" t="s">
        <v>1676</v>
      </c>
      <c r="H2126" s="6" t="s">
        <v>91</v>
      </c>
      <c r="I2126" s="6" t="s">
        <v>45</v>
      </c>
      <c r="J2126" s="6" t="s">
        <v>34</v>
      </c>
      <c r="K2126" s="6" t="s">
        <v>205</v>
      </c>
      <c r="L2126" s="6" t="s">
        <v>2379</v>
      </c>
      <c r="M2126" s="7">
        <v>25200</v>
      </c>
      <c r="N2126" s="7">
        <v>25.2</v>
      </c>
      <c r="O2126" s="7">
        <v>349000</v>
      </c>
      <c r="P2126" t="str">
        <f>IF(ISNUMBER(SEARCH("IMAZETAPYR",L2126)),"Imazetapyr",IF(ISNUMBER(SEARCH("VITAVAX",L2126)),"Carboxin",IF(ISNUMBER(SEARCH("CARBOXIN",L2126)),"Carboxin",IF(ISNUMBER(SEARCH("CONDAX",L2126)),"Imazetapyr",IF(ISNUMBER(SEARCH("CLETHODIM",L2126)),"Clethodim",IF(ISNUMBER(SEARCH("JACARE",L2126)),"2,4-D Acid",IF(ISNUMBER(SEARCH("LEOPARD",L2126)),"Picloram",IF(ISNUMBER(SEARCH("ZOXYSTROBIN",L2126)),"Azoxystrobin",IF(ISNUMBER(SEARCH("MANCOZEB",L2126)),"Mancozeb",IF(ISNUMBER(SEARCH("AZOXYS",L2126)),"Azoxystrobin",IF(ISNUMBER(SEARCH("FIPRON",L2126)),"Fipronil",IF(ISNUMBER(SEARCH("ACEF",L2126)),"Acephate",IF(ISNUMBER(SEARCH("ACETAMIPRID",L2126)),"Acetamiprid",IF(ISNUMBER(SEARCH("ALUMINIUM PHOSPHIDE",L2126)),"Aluminium Phosphide",IF(ISNUMBER(SEARCH("RANMAN",L2126)),"Cyazofamid",IF(ISNUMBER(SEARCH("BIFENTRINA",L2126)),"Bifenthrin","FIX IT!"))))))))))))))))</f>
        <v>Mancozeb</v>
      </c>
      <c r="Q2126" t="s">
        <v>3231</v>
      </c>
      <c r="R2126" t="s">
        <v>3242</v>
      </c>
      <c r="S2126">
        <f t="shared" si="121"/>
        <v>13.84920634920635</v>
      </c>
      <c r="T2126" t="s">
        <v>3309</v>
      </c>
      <c r="U2126" t="s">
        <v>3263</v>
      </c>
      <c r="V2126" t="s">
        <v>3264</v>
      </c>
    </row>
    <row r="2127" spans="1:22" ht="22" customHeight="1" x14ac:dyDescent="0.3">
      <c r="A2127" s="2">
        <v>42729</v>
      </c>
      <c r="B2127" s="16" t="str">
        <f t="shared" si="119"/>
        <v>December, 2016</v>
      </c>
      <c r="C2127" s="16" t="str">
        <f t="shared" si="120"/>
        <v>December, 2016´</v>
      </c>
      <c r="D2127" s="3" t="s">
        <v>31</v>
      </c>
      <c r="E2127" s="11" t="s">
        <v>3317</v>
      </c>
      <c r="F2127" s="3" t="s">
        <v>56</v>
      </c>
      <c r="G2127" s="3" t="s">
        <v>189</v>
      </c>
      <c r="H2127" s="3" t="s">
        <v>122</v>
      </c>
      <c r="I2127" s="3" t="s">
        <v>45</v>
      </c>
      <c r="J2127" s="3" t="s">
        <v>34</v>
      </c>
      <c r="K2127" s="3" t="s">
        <v>143</v>
      </c>
      <c r="L2127" s="3" t="s">
        <v>1175</v>
      </c>
      <c r="M2127" s="4">
        <v>64800</v>
      </c>
      <c r="N2127" s="4">
        <v>64.8</v>
      </c>
      <c r="O2127" s="4">
        <v>321000</v>
      </c>
      <c r="P2127" t="str">
        <f>IF(ISNUMBER(SEARCH("BROWSER",L2127)),"Picloran",IF(ISNUMBER(SEARCH("NAVIGATOR",L2127)),"Picloran",IF(ISNUMBER(SEARCH("BIOZYME",L2127)),"Mineral Fertilizer",IF(ISNUMBER(SEARCH("K-FOL",L2127)),"Calcium Citrate",IF(ISNUMBER(SEARCH("FOLTRON",L2127)),"NPK Fertilizer",IF(ISNUMBER(SEARCH("CYHALOTHRI",L2127)),"Cyhalothrin",IF(ISNUMBER(SEARCH("ACEFATO",L2127)),"Acephate",IF(ISNUMBER(SEARCH("ACEPHATE",L2127)),"Acephate",IF(ISNUMBER(SEARCH("MICROTHIOL",L2127)),"Sulfur",IF(ISNUMBER(SEARCH("PROPICONAZOLE",L2127)),"Propiconazole",IF(ISNUMBER(SEARCH("METHOMYL",L2127)),"Methomyl",IF(ISNUMBER(SEARCH("IMIDACLOPRID",L2127)),"Imidacloprid",IF(ISNUMBER(SEARCH("ZONIC",L2127)),"Amicarbazone",IF(ISNUMBER(SEARCH("CRESCENDO",L2127)),"Triclopyr-Butyric",IF(ISNUMBER(SEARCH("IMAZETHAPYR",L2127)),"Imazethapyr",IF(ISNUMBER(SEARCH("TRICLOPYR",L2127)),"Triclopyr",IF(ISNUMBER(SEARCH("ISOPROPYLAMINE",L2127)),"Isopropylamine",IF(ISNUMBER(SEARCH("ABAMECTIM",L2127)),"Abamectin",IF(ISNUMBER(SEARCH("SPERTO",L2127)),"Bifenthrin","FIX IT!")))))))))))))))))))</f>
        <v>Methomyl</v>
      </c>
      <c r="Q2127" t="s">
        <v>3215</v>
      </c>
      <c r="R2127" t="s">
        <v>3243</v>
      </c>
      <c r="S2127">
        <f t="shared" si="121"/>
        <v>4.9537037037037033</v>
      </c>
      <c r="T2127" t="s">
        <v>3297</v>
      </c>
      <c r="U2127" t="s">
        <v>3281</v>
      </c>
      <c r="V2127" t="s">
        <v>3198</v>
      </c>
    </row>
    <row r="2128" spans="1:22" ht="22" customHeight="1" x14ac:dyDescent="0.3">
      <c r="A2128" s="5">
        <v>42729</v>
      </c>
      <c r="B2128" s="16" t="str">
        <f t="shared" si="119"/>
        <v>December, 2016</v>
      </c>
      <c r="C2128" s="16" t="str">
        <f t="shared" si="120"/>
        <v>December, 2016´</v>
      </c>
      <c r="D2128" s="6" t="s">
        <v>31</v>
      </c>
      <c r="E2128" s="11" t="s">
        <v>3317</v>
      </c>
      <c r="F2128" s="6" t="s">
        <v>56</v>
      </c>
      <c r="G2128" s="6" t="s">
        <v>1676</v>
      </c>
      <c r="H2128" s="6" t="s">
        <v>91</v>
      </c>
      <c r="I2128" s="6" t="s">
        <v>45</v>
      </c>
      <c r="J2128" s="6" t="s">
        <v>34</v>
      </c>
      <c r="K2128" s="6" t="s">
        <v>205</v>
      </c>
      <c r="L2128" s="6" t="s">
        <v>2377</v>
      </c>
      <c r="M2128" s="7">
        <v>25200</v>
      </c>
      <c r="N2128" s="7">
        <v>25.2</v>
      </c>
      <c r="O2128" s="7">
        <v>349000</v>
      </c>
      <c r="P2128" t="str">
        <f>IF(ISNUMBER(SEARCH("IMAZETAPYR",L2128)),"Imazetapyr",IF(ISNUMBER(SEARCH("VITAVAX",L2128)),"Carboxin",IF(ISNUMBER(SEARCH("CARBOXIN",L2128)),"Carboxin",IF(ISNUMBER(SEARCH("CONDAX",L2128)),"Imazetapyr",IF(ISNUMBER(SEARCH("CLETHODIM",L2128)),"Clethodim",IF(ISNUMBER(SEARCH("JACARE",L2128)),"2,4-D Acid",IF(ISNUMBER(SEARCH("LEOPARD",L2128)),"Picloram",IF(ISNUMBER(SEARCH("ZOXYSTROBIN",L2128)),"Azoxystrobin",IF(ISNUMBER(SEARCH("MANCOZEB",L2128)),"Mancozeb",IF(ISNUMBER(SEARCH("AZOXYS",L2128)),"Azoxystrobin",IF(ISNUMBER(SEARCH("FIPRON",L2128)),"Fipronil",IF(ISNUMBER(SEARCH("ACEF",L2128)),"Acephate",IF(ISNUMBER(SEARCH("ACETAMIPRID",L2128)),"Acetamiprid",IF(ISNUMBER(SEARCH("ALUMINIUM PHOSPHIDE",L2128)),"Aluminium Phosphide",IF(ISNUMBER(SEARCH("RANMAN",L2128)),"Cyazofamid",IF(ISNUMBER(SEARCH("BIFENTRINA",L2128)),"Bifenthrin","FIX IT!"))))))))))))))))</f>
        <v>Mancozeb</v>
      </c>
      <c r="Q2128" t="s">
        <v>3231</v>
      </c>
      <c r="R2128" t="s">
        <v>3242</v>
      </c>
      <c r="S2128">
        <f t="shared" si="121"/>
        <v>13.84920634920635</v>
      </c>
      <c r="T2128" t="s">
        <v>3273</v>
      </c>
      <c r="U2128" t="s">
        <v>3274</v>
      </c>
      <c r="V2128" t="s">
        <v>3275</v>
      </c>
    </row>
    <row r="2129" spans="1:22" ht="22" customHeight="1" x14ac:dyDescent="0.3">
      <c r="A2129" s="2">
        <v>42728</v>
      </c>
      <c r="B2129" s="16" t="str">
        <f t="shared" si="119"/>
        <v>December, 2016</v>
      </c>
      <c r="C2129" s="16" t="str">
        <f t="shared" si="120"/>
        <v>December, 2016´</v>
      </c>
      <c r="D2129" s="3" t="s">
        <v>31</v>
      </c>
      <c r="E2129" s="11" t="s">
        <v>3317</v>
      </c>
      <c r="F2129" s="3" t="s">
        <v>56</v>
      </c>
      <c r="G2129" s="3" t="s">
        <v>77</v>
      </c>
      <c r="H2129" s="3" t="s">
        <v>82</v>
      </c>
      <c r="I2129" s="3" t="s">
        <v>45</v>
      </c>
      <c r="J2129" s="3" t="s">
        <v>34</v>
      </c>
      <c r="K2129" s="3" t="s">
        <v>84</v>
      </c>
      <c r="L2129" s="3" t="s">
        <v>2380</v>
      </c>
      <c r="M2129" s="4">
        <v>86508</v>
      </c>
      <c r="N2129" s="4">
        <v>86.51</v>
      </c>
      <c r="O2129" s="4">
        <v>412000</v>
      </c>
      <c r="P2129" t="str">
        <f>IF(ISNUMBER(SEARCH("BROWSER",L2129)),"Picloran",IF(ISNUMBER(SEARCH("NAVIGATOR",L2129)),"Picloran",IF(ISNUMBER(SEARCH("BIOZYME",L2129)),"Mineral Fertilizer",IF(ISNUMBER(SEARCH("K-FOL",L2129)),"Calcium Citrate",IF(ISNUMBER(SEARCH("FOLTRON",L2129)),"NPK Fertilizer",IF(ISNUMBER(SEARCH("CYHALOTHRI",L2129)),"Cyhalothrin",IF(ISNUMBER(SEARCH("ACEFATO",L2129)),"Acephate",IF(ISNUMBER(SEARCH("ACEPHATE",L2129)),"Acephate",IF(ISNUMBER(SEARCH("MICROTHIOL",L2129)),"Sulfur",IF(ISNUMBER(SEARCH("PROPICONAZOLE",L2129)),"Propiconazole",IF(ISNUMBER(SEARCH("METHOMYL",L2129)),"Methomyl",IF(ISNUMBER(SEARCH("IMIDACLOPRID",L2129)),"Imidacloprid",IF(ISNUMBER(SEARCH("ZONIC",L2129)),"Amicarbazone",IF(ISNUMBER(SEARCH("CRESCENDO",L2129)),"Triclopyr-Butyric",IF(ISNUMBER(SEARCH("IMAZETHAPYR",L2129)),"Imazethapyr",IF(ISNUMBER(SEARCH("TRICLOPYR",L2129)),"Triclopyr",IF(ISNUMBER(SEARCH("ISOPROPYLAMINE",L2129)),"Isopropylamine",IF(ISNUMBER(SEARCH("ABAMECTIM",L2129)),"Abamectin",IF(ISNUMBER(SEARCH("SPERTO",L2129)),"Bifenthrin","FIX IT!")))))))))))))))))))</f>
        <v>Isopropylamine</v>
      </c>
      <c r="Q2129" t="s">
        <v>3269</v>
      </c>
      <c r="R2129" t="s">
        <v>3216</v>
      </c>
      <c r="S2129">
        <f t="shared" si="121"/>
        <v>4.7625653118786699</v>
      </c>
      <c r="T2129" t="s">
        <v>3250</v>
      </c>
      <c r="U2129" t="s">
        <v>3248</v>
      </c>
      <c r="V2129" t="s">
        <v>3237</v>
      </c>
    </row>
    <row r="2130" spans="1:22" ht="22" customHeight="1" x14ac:dyDescent="0.3">
      <c r="A2130" s="5">
        <v>42728</v>
      </c>
      <c r="B2130" s="16" t="str">
        <f t="shared" si="119"/>
        <v>December, 2016</v>
      </c>
      <c r="C2130" s="16" t="str">
        <f t="shared" si="120"/>
        <v>December, 2016´</v>
      </c>
      <c r="D2130" s="6" t="s">
        <v>31</v>
      </c>
      <c r="E2130" s="11" t="s">
        <v>3317</v>
      </c>
      <c r="F2130" s="6" t="s">
        <v>56</v>
      </c>
      <c r="G2130" s="6" t="s">
        <v>77</v>
      </c>
      <c r="H2130" s="6" t="s">
        <v>82</v>
      </c>
      <c r="I2130" s="6" t="s">
        <v>45</v>
      </c>
      <c r="J2130" s="6" t="s">
        <v>34</v>
      </c>
      <c r="K2130" s="6" t="s">
        <v>84</v>
      </c>
      <c r="L2130" s="6" t="s">
        <v>2376</v>
      </c>
      <c r="M2130" s="7">
        <v>115221</v>
      </c>
      <c r="N2130" s="7">
        <v>115.22</v>
      </c>
      <c r="O2130" s="7">
        <v>548000</v>
      </c>
      <c r="P2130" t="str">
        <f>IF(ISNUMBER(SEARCH("BROWSER",L2130)),"Picloran",IF(ISNUMBER(SEARCH("NAVIGATOR",L2130)),"Picloran",IF(ISNUMBER(SEARCH("BIOZYME",L2130)),"Mineral Fertilizer",IF(ISNUMBER(SEARCH("K-FOL",L2130)),"Calcium Citrate",IF(ISNUMBER(SEARCH("FOLTRON",L2130)),"NPK Fertilizer",IF(ISNUMBER(SEARCH("CYHALOTHRI",L2130)),"Cyhalothrin",IF(ISNUMBER(SEARCH("ACEFATO",L2130)),"Acephate",IF(ISNUMBER(SEARCH("ACEPHATE",L2130)),"Acephate",IF(ISNUMBER(SEARCH("MICROTHIOL",L2130)),"Sulfur",IF(ISNUMBER(SEARCH("PROPICONAZOLE",L2130)),"Propiconazole",IF(ISNUMBER(SEARCH("METHOMYL",L2130)),"Methomyl",IF(ISNUMBER(SEARCH("IMIDACLOPRID",L2130)),"Imidacloprid",IF(ISNUMBER(SEARCH("ZONIC",L2130)),"Amicarbazone",IF(ISNUMBER(SEARCH("CRESCENDO",L2130)),"Triclopyr-Butyric",IF(ISNUMBER(SEARCH("IMAZETHAPYR",L2130)),"Imazethapyr",IF(ISNUMBER(SEARCH("TRICLOPYR",L2130)),"Triclopyr",IF(ISNUMBER(SEARCH("ISOPROPYLAMINE",L2130)),"Isopropylamine",IF(ISNUMBER(SEARCH("ABAMECTIM",L2130)),"Abamectin",IF(ISNUMBER(SEARCH("SPERTO",L2130)),"Bifenthrin","FIX IT!")))))))))))))))))))</f>
        <v>Isopropylamine</v>
      </c>
      <c r="Q2130" t="s">
        <v>3269</v>
      </c>
      <c r="R2130" t="s">
        <v>3216</v>
      </c>
      <c r="S2130">
        <f t="shared" si="121"/>
        <v>4.7560774511590767</v>
      </c>
      <c r="T2130" t="s">
        <v>3212</v>
      </c>
      <c r="U2130" t="s">
        <v>3277</v>
      </c>
      <c r="V2130" t="s">
        <v>3198</v>
      </c>
    </row>
    <row r="2131" spans="1:22" ht="22" customHeight="1" x14ac:dyDescent="0.3">
      <c r="A2131" s="2">
        <v>42726</v>
      </c>
      <c r="B2131" s="16" t="str">
        <f t="shared" si="119"/>
        <v>December, 2016</v>
      </c>
      <c r="C2131" s="16" t="str">
        <f t="shared" si="120"/>
        <v>December, 2016´</v>
      </c>
      <c r="D2131" s="3" t="s">
        <v>31</v>
      </c>
      <c r="E2131" s="11" t="s">
        <v>3317</v>
      </c>
      <c r="F2131" s="3" t="s">
        <v>56</v>
      </c>
      <c r="G2131" s="3" t="s">
        <v>244</v>
      </c>
      <c r="H2131" s="3" t="s">
        <v>474</v>
      </c>
      <c r="I2131" s="3" t="s">
        <v>45</v>
      </c>
      <c r="J2131" s="3" t="s">
        <v>34</v>
      </c>
      <c r="K2131" s="3" t="s">
        <v>187</v>
      </c>
      <c r="L2131" s="3" t="s">
        <v>2381</v>
      </c>
      <c r="M2131" s="4">
        <v>24400</v>
      </c>
      <c r="N2131" s="4">
        <v>24.4</v>
      </c>
      <c r="O2131" s="4">
        <v>483000</v>
      </c>
      <c r="P2131" t="str">
        <f>IF(ISNUMBER(SEARCH("GLIFOSATO",L2131)),"Glyphosate",IF(ISNUMBER(SEARCH("TRICLON",L2131)),"Triclopyr",IF(ISNUMBER(SEARCH("ABAMECTIN",L2131)),"Abamectin",IF(ISNUMBER(SEARCH("ANCOSAR",L2131)),"Sodium Hydrogen Methylarsonate",IF(ISNUMBER(SEARCH("PERITO",L2131)),"Acephate","FIX IT!")))))</f>
        <v>Sodium Hydrogen Methylarsonate</v>
      </c>
      <c r="Q2131" t="s">
        <v>3281</v>
      </c>
      <c r="R2131" t="s">
        <v>3198</v>
      </c>
      <c r="S2131">
        <f t="shared" si="121"/>
        <v>19.795081967213115</v>
      </c>
      <c r="T2131" t="s">
        <v>3250</v>
      </c>
      <c r="U2131" t="s">
        <v>3248</v>
      </c>
      <c r="V2131" t="s">
        <v>3237</v>
      </c>
    </row>
    <row r="2132" spans="1:22" ht="22" customHeight="1" x14ac:dyDescent="0.3">
      <c r="A2132" s="5">
        <v>42726</v>
      </c>
      <c r="B2132" s="16" t="str">
        <f t="shared" si="119"/>
        <v>December, 2016</v>
      </c>
      <c r="C2132" s="16" t="str">
        <f t="shared" si="120"/>
        <v>December, 2016´</v>
      </c>
      <c r="D2132" s="6" t="s">
        <v>31</v>
      </c>
      <c r="E2132" s="11" t="s">
        <v>3317</v>
      </c>
      <c r="F2132" s="6" t="s">
        <v>56</v>
      </c>
      <c r="G2132" s="6" t="s">
        <v>244</v>
      </c>
      <c r="H2132" s="6" t="s">
        <v>474</v>
      </c>
      <c r="I2132" s="6" t="s">
        <v>45</v>
      </c>
      <c r="J2132" s="6" t="s">
        <v>34</v>
      </c>
      <c r="K2132" s="6" t="s">
        <v>187</v>
      </c>
      <c r="L2132" s="6" t="s">
        <v>2382</v>
      </c>
      <c r="M2132" s="7">
        <v>244000</v>
      </c>
      <c r="N2132" s="7">
        <v>244</v>
      </c>
      <c r="O2132" s="7">
        <v>4831000</v>
      </c>
      <c r="P2132" t="str">
        <f>IF(ISNUMBER(SEARCH("GLIFOSATO",L2132)),"Glyphosate",IF(ISNUMBER(SEARCH("TRICLON",L2132)),"Triclopyr",IF(ISNUMBER(SEARCH("ABAMECTIN",L2132)),"Abamectin",IF(ISNUMBER(SEARCH("ANCOSAR",L2132)),"Sodium Hydrogen Methylarsonate",IF(ISNUMBER(SEARCH("PERITO",L2132)),"Acephate","FIX IT!")))))</f>
        <v>Sodium Hydrogen Methylarsonate</v>
      </c>
      <c r="Q2132" t="s">
        <v>3281</v>
      </c>
      <c r="R2132" t="s">
        <v>3198</v>
      </c>
      <c r="S2132">
        <f t="shared" si="121"/>
        <v>19.799180327868854</v>
      </c>
      <c r="T2132" t="s">
        <v>3232</v>
      </c>
      <c r="U2132" t="s">
        <v>3254</v>
      </c>
      <c r="V2132" t="s">
        <v>3216</v>
      </c>
    </row>
    <row r="2133" spans="1:22" ht="22" customHeight="1" x14ac:dyDescent="0.3">
      <c r="A2133" s="2">
        <v>42726</v>
      </c>
      <c r="B2133" s="16" t="str">
        <f t="shared" si="119"/>
        <v>December, 2016</v>
      </c>
      <c r="C2133" s="16" t="str">
        <f t="shared" si="120"/>
        <v>December, 2016´</v>
      </c>
      <c r="D2133" s="3" t="s">
        <v>31</v>
      </c>
      <c r="E2133" s="11" t="s">
        <v>3317</v>
      </c>
      <c r="F2133" s="3" t="s">
        <v>1873</v>
      </c>
      <c r="G2133" s="3" t="s">
        <v>1617</v>
      </c>
      <c r="H2133" s="3" t="s">
        <v>316</v>
      </c>
      <c r="I2133" s="3" t="s">
        <v>45</v>
      </c>
      <c r="J2133" s="3" t="s">
        <v>34</v>
      </c>
      <c r="K2133" s="3" t="s">
        <v>2189</v>
      </c>
      <c r="L2133" s="3" t="s">
        <v>1445</v>
      </c>
      <c r="M2133" s="4">
        <v>144864</v>
      </c>
      <c r="N2133" s="4">
        <v>144.86000000000001</v>
      </c>
      <c r="O2133" s="4">
        <v>566000</v>
      </c>
      <c r="P2133" t="s">
        <v>3218</v>
      </c>
      <c r="Q2133" t="str">
        <f>VLOOKUP(P2133,T:V,2,FALSE)</f>
        <v>Glyphosate</v>
      </c>
      <c r="R2133" t="str">
        <f>VLOOKUP(Q2133,U:W,2,FALSE)</f>
        <v>Herbicide</v>
      </c>
      <c r="S2133">
        <f t="shared" si="121"/>
        <v>3.9071128782858406</v>
      </c>
      <c r="T2133" t="s">
        <v>3292</v>
      </c>
      <c r="U2133" t="s">
        <v>3269</v>
      </c>
      <c r="V2133" t="s">
        <v>3216</v>
      </c>
    </row>
    <row r="2134" spans="1:22" ht="22" customHeight="1" x14ac:dyDescent="0.3">
      <c r="A2134" s="5">
        <v>42726</v>
      </c>
      <c r="B2134" s="16" t="str">
        <f t="shared" si="119"/>
        <v>December, 2016</v>
      </c>
      <c r="C2134" s="16" t="str">
        <f t="shared" si="120"/>
        <v>December, 2016´</v>
      </c>
      <c r="D2134" s="6" t="s">
        <v>31</v>
      </c>
      <c r="E2134" s="11" t="s">
        <v>3317</v>
      </c>
      <c r="F2134" s="6" t="s">
        <v>56</v>
      </c>
      <c r="G2134" s="6" t="s">
        <v>2249</v>
      </c>
      <c r="H2134" s="6" t="s">
        <v>122</v>
      </c>
      <c r="I2134" s="6" t="s">
        <v>45</v>
      </c>
      <c r="J2134" s="6" t="s">
        <v>34</v>
      </c>
      <c r="K2134" s="6" t="s">
        <v>364</v>
      </c>
      <c r="L2134" s="6" t="s">
        <v>2251</v>
      </c>
      <c r="M2134" s="7">
        <v>10640</v>
      </c>
      <c r="N2134" s="7">
        <v>10.64</v>
      </c>
      <c r="O2134" s="7">
        <v>133000</v>
      </c>
      <c r="P2134" t="s">
        <v>3233</v>
      </c>
      <c r="Q2134" t="s">
        <v>3284</v>
      </c>
      <c r="R2134" t="s">
        <v>3242</v>
      </c>
      <c r="S2134">
        <f t="shared" si="121"/>
        <v>12.5</v>
      </c>
      <c r="T2134" t="s">
        <v>3202</v>
      </c>
      <c r="U2134" t="s">
        <v>3215</v>
      </c>
      <c r="V2134" t="s">
        <v>3216</v>
      </c>
    </row>
    <row r="2135" spans="1:22" ht="22" customHeight="1" x14ac:dyDescent="0.3">
      <c r="A2135" s="2">
        <v>42724</v>
      </c>
      <c r="B2135" s="16" t="str">
        <f t="shared" si="119"/>
        <v>December, 2016</v>
      </c>
      <c r="C2135" s="16" t="str">
        <f t="shared" si="120"/>
        <v>December, 2016´</v>
      </c>
      <c r="D2135" s="3" t="s">
        <v>31</v>
      </c>
      <c r="E2135" s="11" t="s">
        <v>3317</v>
      </c>
      <c r="F2135" s="3" t="s">
        <v>56</v>
      </c>
      <c r="G2135" s="3" t="s">
        <v>579</v>
      </c>
      <c r="H2135" s="3" t="s">
        <v>968</v>
      </c>
      <c r="I2135" s="3" t="s">
        <v>45</v>
      </c>
      <c r="J2135" s="3" t="s">
        <v>34</v>
      </c>
      <c r="K2135" s="3" t="s">
        <v>971</v>
      </c>
      <c r="L2135" s="3" t="s">
        <v>2383</v>
      </c>
      <c r="M2135" s="4">
        <v>28008</v>
      </c>
      <c r="N2135" s="4">
        <v>28.01</v>
      </c>
      <c r="O2135" s="4">
        <v>710000</v>
      </c>
      <c r="P2135" t="str">
        <f>IF(ISNUMBER(SEARCH("THIRAM",L2135)),"Thiram",IF(ISNUMBER(SEARCH("TEBUCONAZOLE",L2135)),"Tebuconazole",IF(ISNUMBER(SEARCH("DIMETHYLAMINE",L2135)),"Dimethylamine",IF(ISNUMBER(SEARCH("TRINCA",L2135)),"Cyhalothrin",IF(ISNUMBER(SEARCH("CYHALOT",L2135)),"Cyhalothrin",IF(ISNUMBER(SEARCH("PICLORAM",L2135)),"Picloran",IF(ISNUMBER(SEARCH("PROPARGITE",L2135)),"Propargite",IF(ISNUMBER(SEARCH("OMEGA",L2135)),"Fertilizer",IF(ISNUMBER(SEARCH("ARTYS",L2135)),"Dimethylamine",IF(ISNUMBER(SEARCH("ORTHOCIDE",L2135)),"Captan","FIX IT!"))))))))))</f>
        <v>Cyhalothrin</v>
      </c>
      <c r="Q2135" t="s">
        <v>3248</v>
      </c>
      <c r="R2135" t="s">
        <v>3237</v>
      </c>
      <c r="S2135">
        <f t="shared" si="121"/>
        <v>25.349900028563269</v>
      </c>
      <c r="T2135" t="s">
        <v>3206</v>
      </c>
      <c r="U2135" t="s">
        <v>3231</v>
      </c>
      <c r="V2135" t="s">
        <v>3242</v>
      </c>
    </row>
    <row r="2136" spans="1:22" ht="22" customHeight="1" x14ac:dyDescent="0.3">
      <c r="A2136" s="5">
        <v>42724</v>
      </c>
      <c r="B2136" s="16" t="str">
        <f t="shared" si="119"/>
        <v>December, 2016</v>
      </c>
      <c r="C2136" s="16" t="str">
        <f t="shared" si="120"/>
        <v>December, 2016´</v>
      </c>
      <c r="D2136" s="6" t="s">
        <v>31</v>
      </c>
      <c r="E2136" s="11" t="s">
        <v>3317</v>
      </c>
      <c r="F2136" s="6" t="s">
        <v>56</v>
      </c>
      <c r="G2136" s="6" t="s">
        <v>579</v>
      </c>
      <c r="H2136" s="6" t="s">
        <v>968</v>
      </c>
      <c r="I2136" s="6" t="s">
        <v>45</v>
      </c>
      <c r="J2136" s="6" t="s">
        <v>34</v>
      </c>
      <c r="K2136" s="6" t="s">
        <v>971</v>
      </c>
      <c r="L2136" s="6" t="s">
        <v>2384</v>
      </c>
      <c r="M2136" s="7">
        <v>16098</v>
      </c>
      <c r="N2136" s="7">
        <v>16.100000000000001</v>
      </c>
      <c r="O2136" s="7">
        <v>408000</v>
      </c>
      <c r="P2136" t="str">
        <f>IF(ISNUMBER(SEARCH("IMAZETAPYR",L2136)),"Imazetapyr",IF(ISNUMBER(SEARCH("VITAVAX",L2136)),"Carboxin",IF(ISNUMBER(SEARCH("CARBOXIN",L2136)),"Carboxin",IF(ISNUMBER(SEARCH("CONDAX",L2136)),"Imazetapyr",IF(ISNUMBER(SEARCH("CLETHODIM",L2136)),"Clethodim",IF(ISNUMBER(SEARCH("JACARE",L2136)),"2,4-D Acid",IF(ISNUMBER(SEARCH("LEOPARD",L2136)),"Picloram",IF(ISNUMBER(SEARCH("ZOXYSTROBIN",L2136)),"Azoxystrobin",IF(ISNUMBER(SEARCH("MANCOZEB",L2136)),"Mancozeb",IF(ISNUMBER(SEARCH("AZOXYS",L2136)),"Azoxystrobin",IF(ISNUMBER(SEARCH("FIPRON",L2136)),"Fipronil",IF(ISNUMBER(SEARCH("ACEF",L2136)),"Acephate",IF(ISNUMBER(SEARCH("ACETAMIPRID",L2136)),"Acetamiprid",IF(ISNUMBER(SEARCH("ALUMINIUM PHOSPHIDE",L2136)),"Aluminium Phosphide",IF(ISNUMBER(SEARCH("RANMAN",L2136)),"Cyazofamid",IF(ISNUMBER(SEARCH("BIFENTRINA",L2136)),"Bifenthrin","FIX IT!"))))))))))))))))</f>
        <v>Acetamiprid</v>
      </c>
      <c r="Q2136" t="s">
        <v>3234</v>
      </c>
      <c r="R2136" t="s">
        <v>3243</v>
      </c>
      <c r="S2136">
        <f t="shared" si="121"/>
        <v>25.344763324636602</v>
      </c>
      <c r="T2136" t="s">
        <v>3206</v>
      </c>
      <c r="U2136" t="s">
        <v>3231</v>
      </c>
      <c r="V2136" t="s">
        <v>3242</v>
      </c>
    </row>
    <row r="2137" spans="1:22" ht="22" customHeight="1" x14ac:dyDescent="0.3">
      <c r="A2137" s="2">
        <v>42723</v>
      </c>
      <c r="B2137" s="16" t="str">
        <f t="shared" si="119"/>
        <v>December, 2016</v>
      </c>
      <c r="C2137" s="16" t="str">
        <f t="shared" si="120"/>
        <v>December, 2016´</v>
      </c>
      <c r="D2137" s="3" t="s">
        <v>31</v>
      </c>
      <c r="E2137" s="11" t="s">
        <v>3317</v>
      </c>
      <c r="F2137" s="3" t="s">
        <v>56</v>
      </c>
      <c r="G2137" s="3" t="s">
        <v>77</v>
      </c>
      <c r="H2137" s="3" t="s">
        <v>82</v>
      </c>
      <c r="I2137" s="3" t="s">
        <v>45</v>
      </c>
      <c r="J2137" s="3" t="s">
        <v>34</v>
      </c>
      <c r="K2137" s="3" t="s">
        <v>84</v>
      </c>
      <c r="L2137" s="3" t="s">
        <v>2376</v>
      </c>
      <c r="M2137" s="4">
        <v>115194</v>
      </c>
      <c r="N2137" s="4">
        <v>115.19</v>
      </c>
      <c r="O2137" s="4">
        <v>548000</v>
      </c>
      <c r="P2137" t="str">
        <f>IF(ISNUMBER(SEARCH("BROWSER",L2137)),"Picloran",IF(ISNUMBER(SEARCH("NAVIGATOR",L2137)),"Picloran",IF(ISNUMBER(SEARCH("BIOZYME",L2137)),"Mineral Fertilizer",IF(ISNUMBER(SEARCH("K-FOL",L2137)),"Calcium Citrate",IF(ISNUMBER(SEARCH("FOLTRON",L2137)),"NPK Fertilizer",IF(ISNUMBER(SEARCH("CYHALOTHRI",L2137)),"Cyhalothrin",IF(ISNUMBER(SEARCH("ACEFATO",L2137)),"Acephate",IF(ISNUMBER(SEARCH("ACEPHATE",L2137)),"Acephate",IF(ISNUMBER(SEARCH("MICROTHIOL",L2137)),"Sulfur",IF(ISNUMBER(SEARCH("PROPICONAZOLE",L2137)),"Propiconazole",IF(ISNUMBER(SEARCH("METHOMYL",L2137)),"Methomyl",IF(ISNUMBER(SEARCH("IMIDACLOPRID",L2137)),"Imidacloprid",IF(ISNUMBER(SEARCH("ZONIC",L2137)),"Amicarbazone",IF(ISNUMBER(SEARCH("CRESCENDO",L2137)),"Triclopyr-Butyric",IF(ISNUMBER(SEARCH("IMAZETHAPYR",L2137)),"Imazethapyr",IF(ISNUMBER(SEARCH("TRICLOPYR",L2137)),"Triclopyr",IF(ISNUMBER(SEARCH("ISOPROPYLAMINE",L2137)),"Isopropylamine",IF(ISNUMBER(SEARCH("ABAMECTIM",L2137)),"Abamectin",IF(ISNUMBER(SEARCH("SPERTO",L2137)),"Bifenthrin","FIX IT!")))))))))))))))))))</f>
        <v>Isopropylamine</v>
      </c>
      <c r="Q2137" t="s">
        <v>3269</v>
      </c>
      <c r="R2137" t="s">
        <v>3216</v>
      </c>
      <c r="S2137">
        <f t="shared" si="121"/>
        <v>4.757192214872302</v>
      </c>
      <c r="T2137" t="s">
        <v>3206</v>
      </c>
      <c r="U2137" t="s">
        <v>3231</v>
      </c>
      <c r="V2137" t="s">
        <v>3242</v>
      </c>
    </row>
    <row r="2138" spans="1:22" ht="22" customHeight="1" x14ac:dyDescent="0.3">
      <c r="A2138" s="5">
        <v>42723</v>
      </c>
      <c r="B2138" s="16" t="str">
        <f t="shared" si="119"/>
        <v>December, 2016</v>
      </c>
      <c r="C2138" s="16" t="str">
        <f t="shared" si="120"/>
        <v>December, 2016´</v>
      </c>
      <c r="D2138" s="6" t="s">
        <v>107</v>
      </c>
      <c r="E2138" s="11" t="s">
        <v>3317</v>
      </c>
      <c r="F2138" s="6" t="s">
        <v>56</v>
      </c>
      <c r="G2138" s="6" t="s">
        <v>108</v>
      </c>
      <c r="H2138" s="6" t="s">
        <v>133</v>
      </c>
      <c r="I2138" s="6" t="s">
        <v>45</v>
      </c>
      <c r="J2138" s="6" t="s">
        <v>34</v>
      </c>
      <c r="K2138" s="6" t="s">
        <v>187</v>
      </c>
      <c r="L2138" s="6" t="s">
        <v>2385</v>
      </c>
      <c r="M2138" s="7">
        <v>40600</v>
      </c>
      <c r="N2138" s="7">
        <v>40.6</v>
      </c>
      <c r="O2138" s="7">
        <v>369000</v>
      </c>
      <c r="P2138" t="str">
        <f>IF(ISNUMBER(SEARCH("BIORISK",L2138)),"Fertilizer",IF(ISNUMBER(SEARCH("DIFLUBENZURON",L2138)),"Diflubenzuron",IF(ISNUMBER(SEARCH("K-TIONIC",L2138)),"Fulvic Acids Fertilizers",IF(ISNUMBER(SEARCH("INICIATE",L2138)),"Fipronil",IF(ISNUMBER(SEARCH("FIPRONIL",L2138)),"Fipronil",IF(ISNUMBER(SEARCH("STAGE",L2138)),"Clomazone",IF(ISNUMBER(SEARCH("CLOMAZONE",L2138)),"Clomazone",IF(ISNUMBER(SEARCH("UNIMARK",L2138)),"Metribuzin",IF(ISNUMBER(SEARCH("RIBUZIN",L2138)),"Metribuzin",IF(ISNUMBER(SEARCH("UNITOP",L2138)),"Not Identified","FIX IT!"))))))))))</f>
        <v>Clomazone</v>
      </c>
      <c r="Q2138" t="s">
        <v>3246</v>
      </c>
      <c r="R2138" t="s">
        <v>3198</v>
      </c>
      <c r="S2138">
        <f t="shared" si="121"/>
        <v>9.0886699507389164</v>
      </c>
      <c r="T2138" t="s">
        <v>3211</v>
      </c>
      <c r="U2138" t="s">
        <v>3270</v>
      </c>
      <c r="V2138" t="s">
        <v>3198</v>
      </c>
    </row>
    <row r="2139" spans="1:22" ht="22" customHeight="1" x14ac:dyDescent="0.3">
      <c r="A2139" s="2">
        <v>42723</v>
      </c>
      <c r="B2139" s="16" t="str">
        <f t="shared" si="119"/>
        <v>December, 2016</v>
      </c>
      <c r="C2139" s="16" t="str">
        <f t="shared" si="120"/>
        <v>December, 2016´</v>
      </c>
      <c r="D2139" s="3" t="s">
        <v>31</v>
      </c>
      <c r="E2139" s="11" t="s">
        <v>3317</v>
      </c>
      <c r="F2139" s="3" t="s">
        <v>56</v>
      </c>
      <c r="G2139" s="3" t="s">
        <v>131</v>
      </c>
      <c r="H2139" s="3" t="s">
        <v>113</v>
      </c>
      <c r="I2139" s="3" t="s">
        <v>45</v>
      </c>
      <c r="J2139" s="3" t="s">
        <v>34</v>
      </c>
      <c r="K2139" s="3" t="s">
        <v>971</v>
      </c>
      <c r="L2139" s="3" t="s">
        <v>2386</v>
      </c>
      <c r="M2139" s="4">
        <v>8700</v>
      </c>
      <c r="N2139" s="4">
        <v>8.6999999999999993</v>
      </c>
      <c r="O2139" s="4">
        <v>221000</v>
      </c>
      <c r="P2139" t="str">
        <f>IF(ISNUMBER(SEARCH("IMAZETAPYR",L2139)),"Imazetapyr",IF(ISNUMBER(SEARCH("VITAVAX",L2139)),"Carboxin",IF(ISNUMBER(SEARCH("CARBOXIN",L2139)),"Carboxin",IF(ISNUMBER(SEARCH("CONDAX",L2139)),"Imazetapyr",IF(ISNUMBER(SEARCH("CLETHODIM",L2139)),"Clethodim",IF(ISNUMBER(SEARCH("JACARE",L2139)),"2,4-D Acid",IF(ISNUMBER(SEARCH("LEOPARD",L2139)),"Picloram",IF(ISNUMBER(SEARCH("ZOXYSTROBIN",L2139)),"Azoxystrobin",IF(ISNUMBER(SEARCH("MANCOZEB",L2139)),"Mancozeb",IF(ISNUMBER(SEARCH("AZOXYS",L2139)),"Azoxystrobin",IF(ISNUMBER(SEARCH("FIPRON",L2139)),"Fipronil",IF(ISNUMBER(SEARCH("ACEF",L2139)),"Acephate",IF(ISNUMBER(SEARCH("ACETAMIPRID",L2139)),"Acetamiprid",IF(ISNUMBER(SEARCH("ALUMINIUM PHOSPHIDE",L2139)),"Aluminium Phosphide",IF(ISNUMBER(SEARCH("RANMAN",L2139)),"Cyazofamid",IF(ISNUMBER(SEARCH("BIFENTRINA",L2139)),"Bifenthrin","FIX IT!"))))))))))))))))</f>
        <v>Acetamiprid</v>
      </c>
      <c r="Q2139" t="s">
        <v>3234</v>
      </c>
      <c r="R2139" t="s">
        <v>3243</v>
      </c>
      <c r="S2139">
        <f t="shared" si="121"/>
        <v>25.402298850574713</v>
      </c>
      <c r="T2139" t="s">
        <v>3233</v>
      </c>
      <c r="U2139" t="s">
        <v>3284</v>
      </c>
      <c r="V2139" t="s">
        <v>3242</v>
      </c>
    </row>
    <row r="2140" spans="1:22" ht="22" customHeight="1" x14ac:dyDescent="0.3">
      <c r="A2140" s="5">
        <v>42723</v>
      </c>
      <c r="B2140" s="16" t="str">
        <f t="shared" si="119"/>
        <v>December, 2016</v>
      </c>
      <c r="C2140" s="16" t="str">
        <f t="shared" si="120"/>
        <v>December, 2016´</v>
      </c>
      <c r="D2140" s="6" t="s">
        <v>31</v>
      </c>
      <c r="E2140" s="11" t="s">
        <v>3317</v>
      </c>
      <c r="F2140" s="6" t="s">
        <v>56</v>
      </c>
      <c r="G2140" s="6" t="s">
        <v>579</v>
      </c>
      <c r="H2140" s="6" t="s">
        <v>968</v>
      </c>
      <c r="I2140" s="6" t="s">
        <v>45</v>
      </c>
      <c r="J2140" s="6" t="s">
        <v>34</v>
      </c>
      <c r="K2140" s="6" t="s">
        <v>971</v>
      </c>
      <c r="L2140" s="6" t="s">
        <v>2387</v>
      </c>
      <c r="M2140" s="7">
        <v>40068</v>
      </c>
      <c r="N2140" s="7">
        <v>40.07</v>
      </c>
      <c r="O2140" s="7">
        <v>1016000</v>
      </c>
      <c r="P2140" t="str">
        <f>IF(ISNUMBER(SEARCH("TRICLON",L2138)),"Triclopyr",IF(ISNUMBER(SEARCH("ABAMECTIN",L2138)),"Abamectin",IF(ISNUMBER(SEARCH("PERITO",L2138)),"Acephate",IF(ISNUMBER(SEARCH("GLUFOSINAT",L2138)),"Gluphosinate",IF(ISNUMBER(SEARCH("FIPRONIL",L2138)),"Fipronil",IF(ISNUMBER(SEARCH("ZARTAN",L2138)),"Metsulfuron-methyl",IF(ISNUMBER(SEARCH("DIFLUBENZURON",L2138)),"Diflubenzuron",IF(ISNUMBER(SEARCH("INICIATE",L2138)),"Fipronil",IF(ISNUMBER(SEARCH("STAGE",L2138)),"Clomazone",IF(ISNUMBER(SEARCH("CLOMAZON",L2138)),"Clomazone",IF(ISNUMBER(SEARCH("UNIMARK",L2138)),"Metribuzim",IF(ISNUMBER(SEARCH("ANCOSAR",L2138)),"Sodium hydrogen Methylarsonate","FIX IT!"))))))))))))</f>
        <v>Clomazone</v>
      </c>
      <c r="Q2140" t="s">
        <v>3246</v>
      </c>
      <c r="R2140" t="s">
        <v>3198</v>
      </c>
      <c r="S2140">
        <f t="shared" si="121"/>
        <v>25.356893281421584</v>
      </c>
      <c r="T2140" t="s">
        <v>3211</v>
      </c>
      <c r="U2140" t="s">
        <v>3270</v>
      </c>
      <c r="V2140" t="s">
        <v>3198</v>
      </c>
    </row>
    <row r="2141" spans="1:22" ht="22" customHeight="1" x14ac:dyDescent="0.3">
      <c r="A2141" s="2">
        <v>42723</v>
      </c>
      <c r="B2141" s="16" t="str">
        <f t="shared" si="119"/>
        <v>December, 2016</v>
      </c>
      <c r="C2141" s="16" t="str">
        <f t="shared" si="120"/>
        <v>December, 2016´</v>
      </c>
      <c r="D2141" s="3" t="s">
        <v>31</v>
      </c>
      <c r="E2141" s="11" t="s">
        <v>3317</v>
      </c>
      <c r="F2141" s="3" t="s">
        <v>56</v>
      </c>
      <c r="G2141" s="3" t="s">
        <v>579</v>
      </c>
      <c r="H2141" s="3" t="s">
        <v>968</v>
      </c>
      <c r="I2141" s="3" t="s">
        <v>45</v>
      </c>
      <c r="J2141" s="3" t="s">
        <v>34</v>
      </c>
      <c r="K2141" s="3" t="s">
        <v>971</v>
      </c>
      <c r="L2141" s="3" t="s">
        <v>2388</v>
      </c>
      <c r="M2141" s="4">
        <v>24147</v>
      </c>
      <c r="N2141" s="4">
        <v>24.15</v>
      </c>
      <c r="O2141" s="4">
        <v>612000</v>
      </c>
      <c r="P2141" t="str">
        <f>IF(ISNUMBER(SEARCH("IMAZETAPYR",L2141)),"Imazetapyr",IF(ISNUMBER(SEARCH("VITAVAX",L2141)),"Carboxin",IF(ISNUMBER(SEARCH("CARBOXIN",L2141)),"Carboxin",IF(ISNUMBER(SEARCH("CONDAX",L2141)),"Imazetapyr",IF(ISNUMBER(SEARCH("CLETHODIM",L2141)),"Clethodim",IF(ISNUMBER(SEARCH("JACARE",L2141)),"2,4-D Acid",IF(ISNUMBER(SEARCH("LEOPARD",L2141)),"Picloram",IF(ISNUMBER(SEARCH("ZOXYSTROBIN",L2141)),"Azoxystrobin",IF(ISNUMBER(SEARCH("MANCOZEB",L2141)),"Mancozeb",IF(ISNUMBER(SEARCH("AZOXYS",L2141)),"Azoxystrobin",IF(ISNUMBER(SEARCH("FIPRON",L2141)),"Fipronil",IF(ISNUMBER(SEARCH("ACEF",L2141)),"Acephate",IF(ISNUMBER(SEARCH("ACETAMIPRID",L2141)),"Acetamiprid",IF(ISNUMBER(SEARCH("ALUMINIUM PHOSPHIDE",L2141)),"Aluminium Phosphide",IF(ISNUMBER(SEARCH("RANMAN",L2141)),"Cyazofamid",IF(ISNUMBER(SEARCH("BIFENTRINA",L2141)),"Bifenthrin","FIX IT!"))))))))))))))))</f>
        <v>Acetamiprid</v>
      </c>
      <c r="Q2141" t="s">
        <v>3234</v>
      </c>
      <c r="R2141" t="s">
        <v>3243</v>
      </c>
      <c r="S2141">
        <f t="shared" si="121"/>
        <v>25.344763324636602</v>
      </c>
      <c r="T2141" t="s">
        <v>3309</v>
      </c>
      <c r="U2141" t="s">
        <v>3263</v>
      </c>
      <c r="V2141" t="s">
        <v>3264</v>
      </c>
    </row>
    <row r="2142" spans="1:22" ht="22" customHeight="1" x14ac:dyDescent="0.3">
      <c r="A2142" s="5">
        <v>42722</v>
      </c>
      <c r="B2142" s="16" t="str">
        <f t="shared" si="119"/>
        <v>December, 2016</v>
      </c>
      <c r="C2142" s="16" t="str">
        <f t="shared" si="120"/>
        <v>December, 2016´</v>
      </c>
      <c r="D2142" s="6" t="s">
        <v>31</v>
      </c>
      <c r="E2142" s="11" t="s">
        <v>3317</v>
      </c>
      <c r="F2142" s="6" t="s">
        <v>1873</v>
      </c>
      <c r="G2142" s="6" t="s">
        <v>1382</v>
      </c>
      <c r="H2142" s="6" t="s">
        <v>122</v>
      </c>
      <c r="I2142" s="6" t="s">
        <v>45</v>
      </c>
      <c r="J2142" s="6" t="s">
        <v>34</v>
      </c>
      <c r="K2142" s="6" t="s">
        <v>187</v>
      </c>
      <c r="L2142" s="6" t="s">
        <v>2389</v>
      </c>
      <c r="M2142" s="7">
        <v>15930</v>
      </c>
      <c r="N2142" s="7">
        <v>15.93</v>
      </c>
      <c r="O2142" s="7">
        <v>65400</v>
      </c>
      <c r="P2142" t="s">
        <v>3245</v>
      </c>
      <c r="Q2142" t="s">
        <v>3244</v>
      </c>
      <c r="R2142" t="s">
        <v>3198</v>
      </c>
      <c r="S2142">
        <f t="shared" si="121"/>
        <v>4.105461393596987</v>
      </c>
      <c r="T2142" t="s">
        <v>3297</v>
      </c>
      <c r="U2142" t="s">
        <v>3281</v>
      </c>
      <c r="V2142" t="s">
        <v>3198</v>
      </c>
    </row>
    <row r="2143" spans="1:22" ht="22" customHeight="1" x14ac:dyDescent="0.3">
      <c r="A2143" s="2">
        <v>42722</v>
      </c>
      <c r="B2143" s="16" t="str">
        <f t="shared" si="119"/>
        <v>December, 2016</v>
      </c>
      <c r="C2143" s="16" t="str">
        <f t="shared" si="120"/>
        <v>December, 2016´</v>
      </c>
      <c r="D2143" s="3" t="s">
        <v>31</v>
      </c>
      <c r="E2143" s="11" t="s">
        <v>3317</v>
      </c>
      <c r="F2143" s="3" t="s">
        <v>56</v>
      </c>
      <c r="G2143" s="3" t="s">
        <v>2249</v>
      </c>
      <c r="H2143" s="3" t="s">
        <v>122</v>
      </c>
      <c r="I2143" s="3" t="s">
        <v>45</v>
      </c>
      <c r="J2143" s="3" t="s">
        <v>34</v>
      </c>
      <c r="K2143" s="3" t="s">
        <v>364</v>
      </c>
      <c r="L2143" s="3" t="s">
        <v>2251</v>
      </c>
      <c r="M2143" s="4">
        <v>10640</v>
      </c>
      <c r="N2143" s="4">
        <v>10.64</v>
      </c>
      <c r="O2143" s="4">
        <v>133000</v>
      </c>
      <c r="P2143" t="str">
        <f>IF(ISNUMBER(SEARCH("THIRAM",L2143)),"Thiram",IF(ISNUMBER(SEARCH("TEBUCONAZOLE",L2143)),"Tebuconazole",IF(ISNUMBER(SEARCH("DIMETHYLAMINE",L2143)),"Dimethylamine",IF(ISNUMBER(SEARCH("TRINCA",L2143)),"Cyhalothrin",IF(ISNUMBER(SEARCH("CYHALOT",L2143)),"Cyhalothrin",IF(ISNUMBER(SEARCH("PICLORAM",L2143)),"Picloran",IF(ISNUMBER(SEARCH("PROPARGITE",L2143)),"Propargite",IF(ISNUMBER(SEARCH("OMEGA",L2143)),"Fertilizer",IF(ISNUMBER(SEARCH("ARTYS",L2143)),"Dimethylamine",IF(ISNUMBER(SEARCH("ORTHOCIDE",L2143)),"Captan","FIX IT!"))))))))))</f>
        <v>Tebuconazole</v>
      </c>
      <c r="Q2143" t="s">
        <v>3284</v>
      </c>
      <c r="R2143" t="s">
        <v>3242</v>
      </c>
      <c r="S2143">
        <f t="shared" si="121"/>
        <v>12.5</v>
      </c>
      <c r="T2143" t="s">
        <v>3206</v>
      </c>
      <c r="U2143" t="s">
        <v>3231</v>
      </c>
      <c r="V2143" t="s">
        <v>3242</v>
      </c>
    </row>
    <row r="2144" spans="1:22" ht="22" customHeight="1" x14ac:dyDescent="0.3">
      <c r="A2144" s="5">
        <v>42721</v>
      </c>
      <c r="B2144" s="16" t="str">
        <f t="shared" si="119"/>
        <v>December, 2016</v>
      </c>
      <c r="C2144" s="16" t="str">
        <f t="shared" si="120"/>
        <v>December, 2016´</v>
      </c>
      <c r="D2144" s="6" t="s">
        <v>31</v>
      </c>
      <c r="E2144" s="11" t="s">
        <v>3317</v>
      </c>
      <c r="F2144" s="6" t="s">
        <v>56</v>
      </c>
      <c r="G2144" s="6" t="s">
        <v>1676</v>
      </c>
      <c r="H2144" s="6" t="s">
        <v>91</v>
      </c>
      <c r="I2144" s="6" t="s">
        <v>45</v>
      </c>
      <c r="J2144" s="6" t="s">
        <v>34</v>
      </c>
      <c r="K2144" s="6" t="s">
        <v>205</v>
      </c>
      <c r="L2144" s="6" t="s">
        <v>2390</v>
      </c>
      <c r="M2144" s="7">
        <v>75600</v>
      </c>
      <c r="N2144" s="7">
        <v>75.599999999999994</v>
      </c>
      <c r="O2144" s="7">
        <v>1048000</v>
      </c>
      <c r="P2144" t="str">
        <f>IF(ISNUMBER(SEARCH("IMAZETAPYR",L2144)),"Imazetapyr",IF(ISNUMBER(SEARCH("VITAVAX",L2144)),"Carboxin",IF(ISNUMBER(SEARCH("CARBOXIN",L2144)),"Carboxin",IF(ISNUMBER(SEARCH("CONDAX",L2144)),"Imazetapyr",IF(ISNUMBER(SEARCH("CLETHODIM",L2144)),"Clethodim",IF(ISNUMBER(SEARCH("JACARE",L2144)),"2,4-D Acid",IF(ISNUMBER(SEARCH("LEOPARD",L2144)),"Picloram",IF(ISNUMBER(SEARCH("ZOXYSTROBIN",L2144)),"Azoxystrobin",IF(ISNUMBER(SEARCH("MANCOZEB",L2144)),"Mancozeb",IF(ISNUMBER(SEARCH("AZOXYS",L2144)),"Azoxystrobin",IF(ISNUMBER(SEARCH("FIPRON",L2144)),"Fipronil",IF(ISNUMBER(SEARCH("ACEF",L2144)),"Acephate",IF(ISNUMBER(SEARCH("ACETAMIPRID",L2144)),"Acetamiprid",IF(ISNUMBER(SEARCH("ALUMINIUM PHOSPHIDE",L2144)),"Aluminium Phosphide",IF(ISNUMBER(SEARCH("RANMAN",L2144)),"Cyazofamid",IF(ISNUMBER(SEARCH("BIFENTRINA",L2144)),"Bifenthrin","FIX IT!"))))))))))))))))</f>
        <v>Mancozeb</v>
      </c>
      <c r="Q2144" t="s">
        <v>3231</v>
      </c>
      <c r="R2144" t="s">
        <v>3242</v>
      </c>
      <c r="S2144">
        <f t="shared" si="121"/>
        <v>13.862433862433862</v>
      </c>
      <c r="T2144" t="s">
        <v>3304</v>
      </c>
      <c r="U2144" t="s">
        <v>3281</v>
      </c>
      <c r="V2144" t="s">
        <v>3198</v>
      </c>
    </row>
    <row r="2145" spans="1:22" ht="22" customHeight="1" x14ac:dyDescent="0.3">
      <c r="A2145" s="2">
        <v>42721</v>
      </c>
      <c r="B2145" s="16" t="str">
        <f t="shared" si="119"/>
        <v>December, 2016</v>
      </c>
      <c r="C2145" s="16" t="str">
        <f t="shared" si="120"/>
        <v>December, 2016´</v>
      </c>
      <c r="D2145" s="3" t="s">
        <v>31</v>
      </c>
      <c r="E2145" s="11" t="s">
        <v>3317</v>
      </c>
      <c r="F2145" s="3" t="s">
        <v>56</v>
      </c>
      <c r="G2145" s="3" t="s">
        <v>588</v>
      </c>
      <c r="H2145" s="3" t="s">
        <v>102</v>
      </c>
      <c r="I2145" s="3" t="s">
        <v>45</v>
      </c>
      <c r="J2145" s="3" t="s">
        <v>34</v>
      </c>
      <c r="K2145" s="3" t="s">
        <v>2202</v>
      </c>
      <c r="L2145" s="3" t="s">
        <v>2391</v>
      </c>
      <c r="M2145" s="4">
        <v>116210</v>
      </c>
      <c r="N2145" s="4">
        <v>116.21</v>
      </c>
      <c r="O2145" s="4">
        <v>501000</v>
      </c>
      <c r="P2145" t="str">
        <f>IF(ISNUMBER(SEARCH("BROWSER",L2145)),"Picloran",IF(ISNUMBER(SEARCH("NAVIGATOR",L2145)),"Picloran",IF(ISNUMBER(SEARCH("BIOZYME",L2145)),"Mineral Fertilizer",IF(ISNUMBER(SEARCH("K-FOL",L2145)),"Calcium Citrate",IF(ISNUMBER(SEARCH("FOLTRON",L2145)),"NPK Fertilizer",IF(ISNUMBER(SEARCH("CYHALOTHRI",L2145)),"Cyhalothrin",IF(ISNUMBER(SEARCH("ACEFATO",L2145)),"Acephate",IF(ISNUMBER(SEARCH("ACEPHATE",L2145)),"Acephate",IF(ISNUMBER(SEARCH("MICROTHIOL",L2145)),"Sulfur",IF(ISNUMBER(SEARCH("PROPICONAZOLE",L2145)),"Propiconazole",IF(ISNUMBER(SEARCH("METHOMYL",L2145)),"Methomyl",IF(ISNUMBER(SEARCH("IMIDACLOPRID",L2145)),"Imidacloprid",IF(ISNUMBER(SEARCH("ZONIC",L2145)),"Amicarbazone",IF(ISNUMBER(SEARCH("CRESCENDO",L2145)),"Triclopyr-Butyric",IF(ISNUMBER(SEARCH("IMAZETHAPYR",L2145)),"Imazethapyr",IF(ISNUMBER(SEARCH("TRICLOPYR",L2145)),"Triclopyr",IF(ISNUMBER(SEARCH("ISOPROPYLAMINE",L2145)),"Isopropylamine",IF(ISNUMBER(SEARCH("ABAMECTIM",L2145)),"Abamectin",IF(ISNUMBER(SEARCH("SPERTO",L2145)),"Bifenthrin","FIX IT!")))))))))))))))))))</f>
        <v>Sulfur</v>
      </c>
      <c r="Q2145" t="s">
        <v>3279</v>
      </c>
      <c r="R2145" t="s">
        <v>3216</v>
      </c>
      <c r="S2145">
        <f t="shared" si="121"/>
        <v>4.3111608295327422</v>
      </c>
      <c r="T2145" t="s">
        <v>3206</v>
      </c>
      <c r="U2145" t="s">
        <v>3231</v>
      </c>
      <c r="V2145" t="s">
        <v>3242</v>
      </c>
    </row>
    <row r="2146" spans="1:22" ht="22" customHeight="1" x14ac:dyDescent="0.3">
      <c r="A2146" s="5">
        <v>42721</v>
      </c>
      <c r="B2146" s="16" t="str">
        <f t="shared" si="119"/>
        <v>December, 2016</v>
      </c>
      <c r="C2146" s="16" t="str">
        <f t="shared" si="120"/>
        <v>December, 2016´</v>
      </c>
      <c r="D2146" s="6" t="s">
        <v>31</v>
      </c>
      <c r="E2146" s="11" t="s">
        <v>3317</v>
      </c>
      <c r="F2146" s="6" t="s">
        <v>56</v>
      </c>
      <c r="G2146" s="6" t="s">
        <v>1676</v>
      </c>
      <c r="H2146" s="6" t="s">
        <v>91</v>
      </c>
      <c r="I2146" s="6" t="s">
        <v>45</v>
      </c>
      <c r="J2146" s="6" t="s">
        <v>34</v>
      </c>
      <c r="K2146" s="6" t="s">
        <v>205</v>
      </c>
      <c r="L2146" s="6" t="s">
        <v>2392</v>
      </c>
      <c r="M2146" s="7">
        <v>25200</v>
      </c>
      <c r="N2146" s="7">
        <v>25.2</v>
      </c>
      <c r="O2146" s="7">
        <v>349000</v>
      </c>
      <c r="P2146" t="str">
        <f>IF(ISNUMBER(SEARCH("IMAZETAPYR",L2146)),"Imazetapyr",IF(ISNUMBER(SEARCH("VITAVAX",L2146)),"Carboxin",IF(ISNUMBER(SEARCH("CARBOXIN",L2146)),"Carboxin",IF(ISNUMBER(SEARCH("CONDAX",L2146)),"Imazetapyr",IF(ISNUMBER(SEARCH("CLETHODIM",L2146)),"Clethodim",IF(ISNUMBER(SEARCH("JACARE",L2146)),"2,4-D Acid",IF(ISNUMBER(SEARCH("LEOPARD",L2146)),"Picloram",IF(ISNUMBER(SEARCH("ZOXYSTROBIN",L2146)),"Azoxystrobin",IF(ISNUMBER(SEARCH("MANCOZEB",L2146)),"Mancozeb",IF(ISNUMBER(SEARCH("AZOXYS",L2146)),"Azoxystrobin",IF(ISNUMBER(SEARCH("FIPRON",L2146)),"Fipronil",IF(ISNUMBER(SEARCH("ACEF",L2146)),"Acephate",IF(ISNUMBER(SEARCH("ACETAMIPRID",L2146)),"Acetamiprid",IF(ISNUMBER(SEARCH("ALUMINIUM PHOSPHIDE",L2146)),"Aluminium Phosphide",IF(ISNUMBER(SEARCH("RANMAN",L2146)),"Cyazofamid",IF(ISNUMBER(SEARCH("BIFENTRINA",L2146)),"Bifenthrin","FIX IT!"))))))))))))))))</f>
        <v>Mancozeb</v>
      </c>
      <c r="Q2146" t="s">
        <v>3231</v>
      </c>
      <c r="R2146" t="s">
        <v>3242</v>
      </c>
      <c r="S2146">
        <f t="shared" si="121"/>
        <v>13.84920634920635</v>
      </c>
      <c r="T2146" t="s">
        <v>3250</v>
      </c>
      <c r="U2146" t="s">
        <v>3248</v>
      </c>
      <c r="V2146" t="s">
        <v>3237</v>
      </c>
    </row>
    <row r="2147" spans="1:22" ht="22" customHeight="1" x14ac:dyDescent="0.3">
      <c r="A2147" s="2">
        <v>42721</v>
      </c>
      <c r="B2147" s="16" t="str">
        <f t="shared" si="119"/>
        <v>December, 2016</v>
      </c>
      <c r="C2147" s="16" t="str">
        <f t="shared" si="120"/>
        <v>December, 2016´</v>
      </c>
      <c r="D2147" s="3" t="s">
        <v>31</v>
      </c>
      <c r="E2147" s="11" t="s">
        <v>3317</v>
      </c>
      <c r="F2147" s="3" t="s">
        <v>56</v>
      </c>
      <c r="G2147" s="3" t="s">
        <v>1676</v>
      </c>
      <c r="H2147" s="3" t="s">
        <v>91</v>
      </c>
      <c r="I2147" s="3" t="s">
        <v>45</v>
      </c>
      <c r="J2147" s="3" t="s">
        <v>34</v>
      </c>
      <c r="K2147" s="3" t="s">
        <v>205</v>
      </c>
      <c r="L2147" s="3" t="s">
        <v>2393</v>
      </c>
      <c r="M2147" s="4">
        <v>25200</v>
      </c>
      <c r="N2147" s="4">
        <v>25.2</v>
      </c>
      <c r="O2147" s="4">
        <v>349000</v>
      </c>
      <c r="P2147" t="str">
        <f>IF(ISNUMBER(SEARCH("IMAZETAPYR",L2147)),"Imazetapyr",IF(ISNUMBER(SEARCH("VITAVAX",L2147)),"Carboxin",IF(ISNUMBER(SEARCH("CARBOXIN",L2147)),"Carboxin",IF(ISNUMBER(SEARCH("CONDAX",L2147)),"Imazetapyr",IF(ISNUMBER(SEARCH("CLETHODIM",L2147)),"Clethodim",IF(ISNUMBER(SEARCH("JACARE",L2147)),"2,4-D Acid",IF(ISNUMBER(SEARCH("LEOPARD",L2147)),"Picloram",IF(ISNUMBER(SEARCH("ZOXYSTROBIN",L2147)),"Azoxystrobin",IF(ISNUMBER(SEARCH("MANCOZEB",L2147)),"Mancozeb",IF(ISNUMBER(SEARCH("AZOXYS",L2147)),"Azoxystrobin",IF(ISNUMBER(SEARCH("FIPRON",L2147)),"Fipronil",IF(ISNUMBER(SEARCH("ACEF",L2147)),"Acephate",IF(ISNUMBER(SEARCH("ACETAMIPRID",L2147)),"Acetamiprid",IF(ISNUMBER(SEARCH("ALUMINIUM PHOSPHIDE",L2147)),"Aluminium Phosphide",IF(ISNUMBER(SEARCH("RANMAN",L2147)),"Cyazofamid",IF(ISNUMBER(SEARCH("BIFENTRINA",L2147)),"Bifenthrin","FIX IT!"))))))))))))))))</f>
        <v>Mancozeb</v>
      </c>
      <c r="Q2147" t="s">
        <v>3231</v>
      </c>
      <c r="R2147" t="s">
        <v>3242</v>
      </c>
      <c r="S2147">
        <f t="shared" si="121"/>
        <v>13.84920634920635</v>
      </c>
      <c r="T2147" t="s">
        <v>3250</v>
      </c>
      <c r="U2147" t="s">
        <v>3248</v>
      </c>
      <c r="V2147" t="s">
        <v>3237</v>
      </c>
    </row>
    <row r="2148" spans="1:22" ht="22" customHeight="1" x14ac:dyDescent="0.3">
      <c r="A2148" s="5">
        <v>42721</v>
      </c>
      <c r="B2148" s="16" t="str">
        <f t="shared" si="119"/>
        <v>December, 2016</v>
      </c>
      <c r="C2148" s="16" t="str">
        <f t="shared" si="120"/>
        <v>December, 2016´</v>
      </c>
      <c r="D2148" s="6" t="s">
        <v>31</v>
      </c>
      <c r="E2148" s="11" t="s">
        <v>3317</v>
      </c>
      <c r="F2148" s="6" t="s">
        <v>56</v>
      </c>
      <c r="G2148" s="6" t="s">
        <v>588</v>
      </c>
      <c r="H2148" s="6" t="s">
        <v>102</v>
      </c>
      <c r="I2148" s="6" t="s">
        <v>45</v>
      </c>
      <c r="J2148" s="6" t="s">
        <v>34</v>
      </c>
      <c r="K2148" s="6" t="s">
        <v>2202</v>
      </c>
      <c r="L2148" s="6" t="s">
        <v>2394</v>
      </c>
      <c r="M2148" s="7">
        <v>92968</v>
      </c>
      <c r="N2148" s="7">
        <v>92.97</v>
      </c>
      <c r="O2148" s="7">
        <v>401000</v>
      </c>
      <c r="P2148" t="str">
        <f>IF(ISNUMBER(SEARCH("BROWSER",L2148)),"Picloran",IF(ISNUMBER(SEARCH("NAVIGATOR",L2148)),"Picloran",IF(ISNUMBER(SEARCH("BIOZYME",L2148)),"Mineral Fertilizer",IF(ISNUMBER(SEARCH("K-FOL",L2148)),"Calcium Citrate",IF(ISNUMBER(SEARCH("FOLTRON",L2148)),"NPK Fertilizer",IF(ISNUMBER(SEARCH("CYHALOTHRI",L2148)),"Cyhalothrin",IF(ISNUMBER(SEARCH("ACEFATO",L2148)),"Acephate",IF(ISNUMBER(SEARCH("ACEPHATE",L2148)),"Acephate",IF(ISNUMBER(SEARCH("MICROTHIOL",L2148)),"Sulfur",IF(ISNUMBER(SEARCH("PROPICONAZOLE",L2148)),"Propiconazole",IF(ISNUMBER(SEARCH("METHOMYL",L2148)),"Methomyl",IF(ISNUMBER(SEARCH("IMIDACLOPRID",L2148)),"Imidacloprid",IF(ISNUMBER(SEARCH("ZONIC",L2148)),"Amicarbazone",IF(ISNUMBER(SEARCH("CRESCENDO",L2148)),"Triclopyr-Butyric",IF(ISNUMBER(SEARCH("IMAZETHAPYR",L2148)),"Imazethapyr",IF(ISNUMBER(SEARCH("TRICLOPYR",L2148)),"Triclopyr",IF(ISNUMBER(SEARCH("ISOPROPYLAMINE",L2148)),"Isopropylamine",IF(ISNUMBER(SEARCH("ABAMECTIM",L2148)),"Abamectin",IF(ISNUMBER(SEARCH("SPERTO",L2148)),"Bifenthrin","FIX IT!")))))))))))))))))))</f>
        <v>Sulfur</v>
      </c>
      <c r="Q2148" t="s">
        <v>3279</v>
      </c>
      <c r="R2148" t="s">
        <v>3216</v>
      </c>
      <c r="S2148">
        <f t="shared" si="121"/>
        <v>4.3133121073917904</v>
      </c>
      <c r="T2148" t="s">
        <v>3250</v>
      </c>
      <c r="U2148" t="s">
        <v>3248</v>
      </c>
      <c r="V2148" t="s">
        <v>3237</v>
      </c>
    </row>
    <row r="2149" spans="1:22" ht="22" customHeight="1" x14ac:dyDescent="0.3">
      <c r="A2149" s="2">
        <v>42721</v>
      </c>
      <c r="B2149" s="16" t="str">
        <f t="shared" si="119"/>
        <v>December, 2016</v>
      </c>
      <c r="C2149" s="16" t="str">
        <f t="shared" si="120"/>
        <v>December, 2016´</v>
      </c>
      <c r="D2149" s="3" t="s">
        <v>31</v>
      </c>
      <c r="E2149" s="11" t="s">
        <v>3317</v>
      </c>
      <c r="F2149" s="3" t="s">
        <v>56</v>
      </c>
      <c r="G2149" s="3" t="s">
        <v>1676</v>
      </c>
      <c r="H2149" s="3" t="s">
        <v>91</v>
      </c>
      <c r="I2149" s="3" t="s">
        <v>45</v>
      </c>
      <c r="J2149" s="3" t="s">
        <v>34</v>
      </c>
      <c r="K2149" s="3" t="s">
        <v>205</v>
      </c>
      <c r="L2149" s="3" t="s">
        <v>2102</v>
      </c>
      <c r="M2149" s="4">
        <v>75600</v>
      </c>
      <c r="N2149" s="4">
        <v>75.599999999999994</v>
      </c>
      <c r="O2149" s="4">
        <v>1048000</v>
      </c>
      <c r="P2149" t="str">
        <f>IF(ISNUMBER(SEARCH("IMAZETAPYR",L2149)),"Imazetapyr",IF(ISNUMBER(SEARCH("VITAVAX",L2149)),"Carboxin",IF(ISNUMBER(SEARCH("CARBOXIN",L2149)),"Carboxin",IF(ISNUMBER(SEARCH("CONDAX",L2149)),"Imazetapyr",IF(ISNUMBER(SEARCH("CLETHODIM",L2149)),"Clethodim",IF(ISNUMBER(SEARCH("JACARE",L2149)),"2,4-D Acid",IF(ISNUMBER(SEARCH("LEOPARD",L2149)),"Picloram",IF(ISNUMBER(SEARCH("ZOXYSTROBIN",L2149)),"Azoxystrobin",IF(ISNUMBER(SEARCH("MANCOZEB",L2149)),"Mancozeb",IF(ISNUMBER(SEARCH("AZOXYS",L2149)),"Azoxystrobin",IF(ISNUMBER(SEARCH("FIPRON",L2149)),"Fipronil",IF(ISNUMBER(SEARCH("ACEF",L2149)),"Acephate",IF(ISNUMBER(SEARCH("ACETAMIPRID",L2149)),"Acetamiprid",IF(ISNUMBER(SEARCH("ALUMINIUM PHOSPHIDE",L2149)),"Aluminium Phosphide",IF(ISNUMBER(SEARCH("RANMAN",L2149)),"Cyazofamid",IF(ISNUMBER(SEARCH("BIFENTRINA",L2149)),"Bifenthrin","FIX IT!"))))))))))))))))</f>
        <v>Mancozeb</v>
      </c>
      <c r="Q2149" t="s">
        <v>3231</v>
      </c>
      <c r="R2149" t="s">
        <v>3242</v>
      </c>
      <c r="S2149">
        <f t="shared" si="121"/>
        <v>13.862433862433862</v>
      </c>
      <c r="T2149" t="s">
        <v>3250</v>
      </c>
      <c r="U2149" t="s">
        <v>3248</v>
      </c>
      <c r="V2149" t="s">
        <v>3237</v>
      </c>
    </row>
    <row r="2150" spans="1:22" ht="22" customHeight="1" x14ac:dyDescent="0.3">
      <c r="A2150" s="5">
        <v>42721</v>
      </c>
      <c r="B2150" s="16" t="str">
        <f t="shared" si="119"/>
        <v>December, 2016</v>
      </c>
      <c r="C2150" s="16" t="str">
        <f t="shared" si="120"/>
        <v>December, 2016´</v>
      </c>
      <c r="D2150" s="6" t="s">
        <v>31</v>
      </c>
      <c r="E2150" s="11" t="s">
        <v>3317</v>
      </c>
      <c r="F2150" s="6" t="s">
        <v>56</v>
      </c>
      <c r="G2150" s="6" t="s">
        <v>588</v>
      </c>
      <c r="H2150" s="6" t="s">
        <v>102</v>
      </c>
      <c r="I2150" s="6" t="s">
        <v>45</v>
      </c>
      <c r="J2150" s="6" t="s">
        <v>34</v>
      </c>
      <c r="K2150" s="6" t="s">
        <v>2202</v>
      </c>
      <c r="L2150" s="6" t="s">
        <v>2395</v>
      </c>
      <c r="M2150" s="7">
        <v>232420</v>
      </c>
      <c r="N2150" s="7">
        <v>232.42</v>
      </c>
      <c r="O2150" s="7">
        <v>1001000</v>
      </c>
      <c r="P2150" t="str">
        <f>IF(ISNUMBER(SEARCH("BROWSER",L2150)),"Picloran",IF(ISNUMBER(SEARCH("NAVIGATOR",L2150)),"Picloran",IF(ISNUMBER(SEARCH("BIOZYME",L2150)),"Mineral Fertilizer",IF(ISNUMBER(SEARCH("K-FOL",L2150)),"Calcium Citrate",IF(ISNUMBER(SEARCH("FOLTRON",L2150)),"NPK Fertilizer",IF(ISNUMBER(SEARCH("CYHALOTHRI",L2150)),"Cyhalothrin",IF(ISNUMBER(SEARCH("ACEFATO",L2150)),"Acephate",IF(ISNUMBER(SEARCH("ACEPHATE",L2150)),"Acephate",IF(ISNUMBER(SEARCH("MICROTHIOL",L2150)),"Sulfur",IF(ISNUMBER(SEARCH("PROPICONAZOLE",L2150)),"Propiconazole",IF(ISNUMBER(SEARCH("METHOMYL",L2150)),"Methomyl",IF(ISNUMBER(SEARCH("IMIDACLOPRID",L2150)),"Imidacloprid",IF(ISNUMBER(SEARCH("ZONIC",L2150)),"Amicarbazone",IF(ISNUMBER(SEARCH("CRESCENDO",L2150)),"Triclopyr-Butyric",IF(ISNUMBER(SEARCH("IMAZETHAPYR",L2150)),"Imazethapyr",IF(ISNUMBER(SEARCH("TRICLOPYR",L2150)),"Triclopyr",IF(ISNUMBER(SEARCH("ISOPROPYLAMINE",L2150)),"Isopropylamine",IF(ISNUMBER(SEARCH("ABAMECTIM",L2150)),"Abamectin",IF(ISNUMBER(SEARCH("SPERTO",L2150)),"Bifenthrin","FIX IT!")))))))))))))))))))</f>
        <v>Sulfur</v>
      </c>
      <c r="Q2150" t="s">
        <v>3279</v>
      </c>
      <c r="R2150" t="s">
        <v>3216</v>
      </c>
      <c r="S2150">
        <f t="shared" si="121"/>
        <v>4.3068582738146457</v>
      </c>
      <c r="T2150" t="s">
        <v>3292</v>
      </c>
      <c r="U2150" t="s">
        <v>3269</v>
      </c>
      <c r="V2150" t="s">
        <v>3216</v>
      </c>
    </row>
    <row r="2151" spans="1:22" ht="22" customHeight="1" x14ac:dyDescent="0.3">
      <c r="A2151" s="2">
        <v>42721</v>
      </c>
      <c r="B2151" s="16" t="str">
        <f t="shared" si="119"/>
        <v>December, 2016</v>
      </c>
      <c r="C2151" s="16" t="str">
        <f t="shared" si="120"/>
        <v>December, 2016´</v>
      </c>
      <c r="D2151" s="3" t="s">
        <v>31</v>
      </c>
      <c r="E2151" s="11" t="s">
        <v>3317</v>
      </c>
      <c r="F2151" s="3" t="s">
        <v>56</v>
      </c>
      <c r="G2151" s="3" t="s">
        <v>1676</v>
      </c>
      <c r="H2151" s="3" t="s">
        <v>91</v>
      </c>
      <c r="I2151" s="3" t="s">
        <v>45</v>
      </c>
      <c r="J2151" s="3" t="s">
        <v>34</v>
      </c>
      <c r="K2151" s="3" t="s">
        <v>205</v>
      </c>
      <c r="L2151" s="3" t="s">
        <v>2396</v>
      </c>
      <c r="M2151" s="4">
        <v>23000</v>
      </c>
      <c r="N2151" s="4">
        <v>23</v>
      </c>
      <c r="O2151" s="4">
        <v>319000</v>
      </c>
      <c r="P2151" t="str">
        <f>IF(ISNUMBER(SEARCH("IMAZETAPYR",L2151)),"Imazetapyr",IF(ISNUMBER(SEARCH("VITAVAX",L2151)),"Carboxin",IF(ISNUMBER(SEARCH("CARBOXIN",L2151)),"Carboxin",IF(ISNUMBER(SEARCH("CONDAX",L2151)),"Imazetapyr",IF(ISNUMBER(SEARCH("CLETHODIM",L2151)),"Clethodim",IF(ISNUMBER(SEARCH("JACARE",L2151)),"2,4-D Acid",IF(ISNUMBER(SEARCH("LEOPARD",L2151)),"Picloram",IF(ISNUMBER(SEARCH("ZOXYSTROBIN",L2151)),"Azoxystrobin",IF(ISNUMBER(SEARCH("MANCOZEB",L2151)),"Mancozeb",IF(ISNUMBER(SEARCH("AZOXYS",L2151)),"Azoxystrobin",IF(ISNUMBER(SEARCH("FIPRON",L2151)),"Fipronil",IF(ISNUMBER(SEARCH("ACEF",L2151)),"Acephate",IF(ISNUMBER(SEARCH("ACETAMIPRID",L2151)),"Acetamiprid",IF(ISNUMBER(SEARCH("ALUMINIUM PHOSPHIDE",L2151)),"Aluminium Phosphide",IF(ISNUMBER(SEARCH("RANMAN",L2151)),"Cyazofamid",IF(ISNUMBER(SEARCH("BIFENTRINA",L2151)),"Bifenthrin","FIX IT!"))))))))))))))))</f>
        <v>Mancozeb</v>
      </c>
      <c r="Q2151" t="s">
        <v>3231</v>
      </c>
      <c r="R2151" t="s">
        <v>3242</v>
      </c>
      <c r="S2151">
        <f t="shared" si="121"/>
        <v>13.869565217391305</v>
      </c>
      <c r="T2151" t="s">
        <v>3292</v>
      </c>
      <c r="U2151" t="s">
        <v>3269</v>
      </c>
      <c r="V2151" t="s">
        <v>3216</v>
      </c>
    </row>
    <row r="2152" spans="1:22" ht="22" customHeight="1" x14ac:dyDescent="0.3">
      <c r="A2152" s="5">
        <v>42718</v>
      </c>
      <c r="B2152" s="16" t="str">
        <f t="shared" si="119"/>
        <v>December, 2016</v>
      </c>
      <c r="C2152" s="16" t="str">
        <f t="shared" si="120"/>
        <v>December, 2016´</v>
      </c>
      <c r="D2152" s="6" t="s">
        <v>31</v>
      </c>
      <c r="E2152" s="11" t="s">
        <v>3317</v>
      </c>
      <c r="F2152" s="6" t="s">
        <v>56</v>
      </c>
      <c r="G2152" s="6" t="s">
        <v>131</v>
      </c>
      <c r="H2152" s="6" t="s">
        <v>113</v>
      </c>
      <c r="I2152" s="6" t="s">
        <v>45</v>
      </c>
      <c r="J2152" s="6" t="s">
        <v>34</v>
      </c>
      <c r="K2152" s="6" t="s">
        <v>971</v>
      </c>
      <c r="L2152" s="6" t="s">
        <v>2397</v>
      </c>
      <c r="M2152" s="7">
        <v>8492</v>
      </c>
      <c r="N2152" s="7">
        <v>8.49</v>
      </c>
      <c r="O2152" s="7">
        <v>215000</v>
      </c>
      <c r="P2152" t="str">
        <f>IF(ISNUMBER(SEARCH("IMAZETAPYR",L2152)),"Imazetapyr",IF(ISNUMBER(SEARCH("VITAVAX",L2152)),"Carboxin",IF(ISNUMBER(SEARCH("CARBOXIN",L2152)),"Carboxin",IF(ISNUMBER(SEARCH("CONDAX",L2152)),"Imazetapyr",IF(ISNUMBER(SEARCH("CLETHODIM",L2152)),"Clethodim",IF(ISNUMBER(SEARCH("JACARE",L2152)),"2,4-D Acid",IF(ISNUMBER(SEARCH("LEOPARD",L2152)),"Picloram",IF(ISNUMBER(SEARCH("ZOXYSTROBIN",L2152)),"Azoxystrobin",IF(ISNUMBER(SEARCH("MANCOZEB",L2152)),"Mancozeb",IF(ISNUMBER(SEARCH("AZOXYS",L2152)),"Azoxystrobin",IF(ISNUMBER(SEARCH("FIPRON",L2152)),"Fipronil",IF(ISNUMBER(SEARCH("ACEF",L2152)),"Acephate",IF(ISNUMBER(SEARCH("ACETAMIPRID",L2152)),"Acetamiprid",IF(ISNUMBER(SEARCH("ALUMINIUM PHOSPHIDE",L2152)),"Aluminium Phosphide",IF(ISNUMBER(SEARCH("RANMAN",L2152)),"Cyazofamid",IF(ISNUMBER(SEARCH("BIFENTRINA",L2152)),"Bifenthrin","FIX IT!"))))))))))))))))</f>
        <v>Acetamiprid</v>
      </c>
      <c r="Q2152" t="s">
        <v>3234</v>
      </c>
      <c r="R2152" t="s">
        <v>3243</v>
      </c>
      <c r="S2152">
        <f t="shared" si="121"/>
        <v>25.317946302402262</v>
      </c>
      <c r="T2152" t="s">
        <v>3200</v>
      </c>
      <c r="U2152" t="s">
        <v>3234</v>
      </c>
      <c r="V2152" t="s">
        <v>3225</v>
      </c>
    </row>
    <row r="2153" spans="1:22" ht="22" customHeight="1" x14ac:dyDescent="0.3">
      <c r="A2153" s="2">
        <v>42718</v>
      </c>
      <c r="B2153" s="16" t="str">
        <f t="shared" si="119"/>
        <v>December, 2016</v>
      </c>
      <c r="C2153" s="16" t="str">
        <f t="shared" si="120"/>
        <v>December, 2016´</v>
      </c>
      <c r="D2153" s="3" t="s">
        <v>31</v>
      </c>
      <c r="E2153" s="11" t="s">
        <v>3317</v>
      </c>
      <c r="F2153" s="3" t="s">
        <v>1873</v>
      </c>
      <c r="G2153" s="3" t="s">
        <v>230</v>
      </c>
      <c r="H2153" s="3" t="s">
        <v>133</v>
      </c>
      <c r="I2153" s="3" t="s">
        <v>45</v>
      </c>
      <c r="J2153" s="3" t="s">
        <v>34</v>
      </c>
      <c r="K2153" s="3" t="s">
        <v>232</v>
      </c>
      <c r="L2153" s="3" t="s">
        <v>2398</v>
      </c>
      <c r="M2153" s="4">
        <v>16040</v>
      </c>
      <c r="N2153" s="4">
        <v>16.04</v>
      </c>
      <c r="O2153" s="4">
        <v>20900</v>
      </c>
      <c r="P2153" t="s">
        <v>3273</v>
      </c>
      <c r="Q2153" t="s">
        <v>3274</v>
      </c>
      <c r="R2153" t="s">
        <v>3275</v>
      </c>
      <c r="S2153">
        <f t="shared" si="121"/>
        <v>1.3029925187032418</v>
      </c>
      <c r="T2153" t="s">
        <v>3280</v>
      </c>
      <c r="U2153" t="s">
        <v>3279</v>
      </c>
      <c r="V2153" t="s">
        <v>3216</v>
      </c>
    </row>
    <row r="2154" spans="1:22" ht="22" customHeight="1" x14ac:dyDescent="0.3">
      <c r="A2154" s="5">
        <v>42718</v>
      </c>
      <c r="B2154" s="16" t="str">
        <f t="shared" si="119"/>
        <v>December, 2016</v>
      </c>
      <c r="C2154" s="16" t="str">
        <f t="shared" si="120"/>
        <v>December, 2016´</v>
      </c>
      <c r="D2154" s="6" t="s">
        <v>31</v>
      </c>
      <c r="E2154" s="11" t="s">
        <v>3317</v>
      </c>
      <c r="F2154" s="6" t="s">
        <v>56</v>
      </c>
      <c r="G2154" s="6" t="s">
        <v>131</v>
      </c>
      <c r="H2154" s="6" t="s">
        <v>113</v>
      </c>
      <c r="I2154" s="6" t="s">
        <v>45</v>
      </c>
      <c r="J2154" s="6" t="s">
        <v>34</v>
      </c>
      <c r="K2154" s="6" t="s">
        <v>971</v>
      </c>
      <c r="L2154" s="6" t="s">
        <v>2397</v>
      </c>
      <c r="M2154" s="7">
        <v>8492</v>
      </c>
      <c r="N2154" s="7">
        <v>8.49</v>
      </c>
      <c r="O2154" s="7">
        <v>215000</v>
      </c>
      <c r="P2154" t="str">
        <f>IF(ISNUMBER(SEARCH("IMAZETAPYR",L2154)),"Imazetapyr",IF(ISNUMBER(SEARCH("VITAVAX",L2154)),"Carboxin",IF(ISNUMBER(SEARCH("CARBOXIN",L2154)),"Carboxin",IF(ISNUMBER(SEARCH("CONDAX",L2154)),"Imazetapyr",IF(ISNUMBER(SEARCH("CLETHODIM",L2154)),"Clethodim",IF(ISNUMBER(SEARCH("JACARE",L2154)),"2,4-D Acid",IF(ISNUMBER(SEARCH("LEOPARD",L2154)),"Picloram",IF(ISNUMBER(SEARCH("ZOXYSTROBIN",L2154)),"Azoxystrobin",IF(ISNUMBER(SEARCH("MANCOZEB",L2154)),"Mancozeb",IF(ISNUMBER(SEARCH("AZOXYS",L2154)),"Azoxystrobin",IF(ISNUMBER(SEARCH("FIPRON",L2154)),"Fipronil",IF(ISNUMBER(SEARCH("ACEF",L2154)),"Acephate",IF(ISNUMBER(SEARCH("ACETAMIPRID",L2154)),"Acetamiprid",IF(ISNUMBER(SEARCH("ALUMINIUM PHOSPHIDE",L2154)),"Aluminium Phosphide",IF(ISNUMBER(SEARCH("RANMAN",L2154)),"Cyazofamid",IF(ISNUMBER(SEARCH("BIFENTRINA",L2154)),"Bifenthrin","FIX IT!"))))))))))))))))</f>
        <v>Acetamiprid</v>
      </c>
      <c r="Q2154" t="s">
        <v>3234</v>
      </c>
      <c r="R2154" t="s">
        <v>3243</v>
      </c>
      <c r="S2154">
        <f t="shared" si="121"/>
        <v>25.317946302402262</v>
      </c>
      <c r="T2154" t="s">
        <v>3212</v>
      </c>
      <c r="U2154" t="s">
        <v>3277</v>
      </c>
      <c r="V2154" t="s">
        <v>3198</v>
      </c>
    </row>
    <row r="2155" spans="1:22" ht="22" customHeight="1" x14ac:dyDescent="0.3">
      <c r="A2155" s="2">
        <v>42718</v>
      </c>
      <c r="B2155" s="16" t="str">
        <f t="shared" si="119"/>
        <v>December, 2016</v>
      </c>
      <c r="C2155" s="16" t="str">
        <f t="shared" si="120"/>
        <v>December, 2016´</v>
      </c>
      <c r="D2155" s="3" t="s">
        <v>31</v>
      </c>
      <c r="E2155" s="11" t="s">
        <v>3317</v>
      </c>
      <c r="F2155" s="3" t="s">
        <v>56</v>
      </c>
      <c r="G2155" s="3" t="s">
        <v>131</v>
      </c>
      <c r="H2155" s="3" t="s">
        <v>113</v>
      </c>
      <c r="I2155" s="3" t="s">
        <v>45</v>
      </c>
      <c r="J2155" s="3" t="s">
        <v>34</v>
      </c>
      <c r="K2155" s="3" t="s">
        <v>971</v>
      </c>
      <c r="L2155" s="3" t="s">
        <v>2386</v>
      </c>
      <c r="M2155" s="4">
        <v>25476</v>
      </c>
      <c r="N2155" s="4">
        <v>25.48</v>
      </c>
      <c r="O2155" s="4">
        <v>646000</v>
      </c>
      <c r="P2155" t="str">
        <f>IF(ISNUMBER(SEARCH("IMAZETAPYR",L2155)),"Imazetapyr",IF(ISNUMBER(SEARCH("VITAVAX",L2155)),"Carboxin",IF(ISNUMBER(SEARCH("CARBOXIN",L2155)),"Carboxin",IF(ISNUMBER(SEARCH("CONDAX",L2155)),"Imazetapyr",IF(ISNUMBER(SEARCH("CLETHODIM",L2155)),"Clethodim",IF(ISNUMBER(SEARCH("JACARE",L2155)),"2,4-D Acid",IF(ISNUMBER(SEARCH("LEOPARD",L2155)),"Picloram",IF(ISNUMBER(SEARCH("ZOXYSTROBIN",L2155)),"Azoxystrobin",IF(ISNUMBER(SEARCH("MANCOZEB",L2155)),"Mancozeb",IF(ISNUMBER(SEARCH("AZOXYS",L2155)),"Azoxystrobin",IF(ISNUMBER(SEARCH("FIPRON",L2155)),"Fipronil",IF(ISNUMBER(SEARCH("ACEF",L2155)),"Acephate",IF(ISNUMBER(SEARCH("ACETAMIPRID",L2155)),"Acetamiprid",IF(ISNUMBER(SEARCH("ALUMINIUM PHOSPHIDE",L2155)),"Aluminium Phosphide",IF(ISNUMBER(SEARCH("RANMAN",L2155)),"Cyazofamid",IF(ISNUMBER(SEARCH("BIFENTRINA",L2155)),"Bifenthrin","FIX IT!"))))))))))))))))</f>
        <v>Acetamiprid</v>
      </c>
      <c r="Q2155" t="s">
        <v>3234</v>
      </c>
      <c r="R2155" t="s">
        <v>3243</v>
      </c>
      <c r="S2155">
        <f t="shared" si="121"/>
        <v>25.357198932328465</v>
      </c>
      <c r="T2155" t="s">
        <v>3212</v>
      </c>
      <c r="U2155" t="s">
        <v>3277</v>
      </c>
      <c r="V2155" t="s">
        <v>3198</v>
      </c>
    </row>
    <row r="2156" spans="1:22" ht="22" customHeight="1" x14ac:dyDescent="0.3">
      <c r="A2156" s="5">
        <v>42717</v>
      </c>
      <c r="B2156" s="16" t="str">
        <f t="shared" si="119"/>
        <v>December, 2016</v>
      </c>
      <c r="C2156" s="16" t="str">
        <f t="shared" si="120"/>
        <v>December, 2016´</v>
      </c>
      <c r="D2156" s="6" t="s">
        <v>31</v>
      </c>
      <c r="E2156" s="11" t="s">
        <v>3317</v>
      </c>
      <c r="F2156" s="6" t="s">
        <v>56</v>
      </c>
      <c r="G2156" s="6" t="s">
        <v>131</v>
      </c>
      <c r="H2156" s="6" t="s">
        <v>113</v>
      </c>
      <c r="I2156" s="6" t="s">
        <v>45</v>
      </c>
      <c r="J2156" s="6" t="s">
        <v>34</v>
      </c>
      <c r="K2156" s="6" t="s">
        <v>971</v>
      </c>
      <c r="L2156" s="6" t="s">
        <v>2399</v>
      </c>
      <c r="M2156" s="7">
        <v>13752</v>
      </c>
      <c r="N2156" s="7">
        <v>13.75</v>
      </c>
      <c r="O2156" s="7">
        <v>349000</v>
      </c>
      <c r="P2156" t="str">
        <f>IF(ISNUMBER(SEARCH("BROWSER",L2156)),"Picloran",IF(ISNUMBER(SEARCH("NAVIGATOR",L2156)),"Picloran",IF(ISNUMBER(SEARCH("BIOZYME",L2156)),"Mineral Fertilizer",IF(ISNUMBER(SEARCH("K-FOL",L2156)),"Calcium Citrate",IF(ISNUMBER(SEARCH("FOLTRON",L2156)),"NPK Fertilizer",IF(ISNUMBER(SEARCH("CYHALOTHRI",L2156)),"Cyhalothrin",IF(ISNUMBER(SEARCH("ACEFATO",L2156)),"Acephate",IF(ISNUMBER(SEARCH("ACEPHATE",L2156)),"Acephate",IF(ISNUMBER(SEARCH("MICROTHIOL",L2156)),"Sulfur",IF(ISNUMBER(SEARCH("PROPICONAZOLE",L2156)),"Propiconazole",IF(ISNUMBER(SEARCH("METHOMYL",L2156)),"Methomyl",IF(ISNUMBER(SEARCH("IMIDACLOPRID",L2156)),"Imidacloprid",IF(ISNUMBER(SEARCH("ZONIC",L2156)),"Amicarbazone",IF(ISNUMBER(SEARCH("CRESCENDO",L2156)),"Triclopyr-Butyric",IF(ISNUMBER(SEARCH("IMAZETHAPYR",L2156)),"Imazethapyr",IF(ISNUMBER(SEARCH("TRICLOPYR",L2156)),"Triclopyr",IF(ISNUMBER(SEARCH("ISOPROPYLAMINE",L2156)),"Isopropylamine",IF(ISNUMBER(SEARCH("ABAMECTIM",L2156)),"Abamectin",IF(ISNUMBER(SEARCH("SPERTO",L2156)),"Bifenthrin","FIX IT!")))))))))))))))))))</f>
        <v>Cyhalothrin</v>
      </c>
      <c r="Q2156" t="s">
        <v>3248</v>
      </c>
      <c r="R2156" t="s">
        <v>3237</v>
      </c>
      <c r="S2156">
        <f t="shared" si="121"/>
        <v>25.378126817917394</v>
      </c>
      <c r="T2156" t="s">
        <v>3218</v>
      </c>
      <c r="U2156" t="s">
        <v>3218</v>
      </c>
      <c r="V2156" t="s">
        <v>3198</v>
      </c>
    </row>
    <row r="2157" spans="1:22" ht="22" customHeight="1" x14ac:dyDescent="0.3">
      <c r="A2157" s="2">
        <v>42717</v>
      </c>
      <c r="B2157" s="16" t="str">
        <f t="shared" si="119"/>
        <v>December, 2016</v>
      </c>
      <c r="C2157" s="16" t="str">
        <f t="shared" si="120"/>
        <v>December, 2016´</v>
      </c>
      <c r="D2157" s="3" t="s">
        <v>31</v>
      </c>
      <c r="E2157" s="11" t="s">
        <v>3317</v>
      </c>
      <c r="F2157" s="3" t="s">
        <v>56</v>
      </c>
      <c r="G2157" s="3" t="s">
        <v>131</v>
      </c>
      <c r="H2157" s="3" t="s">
        <v>113</v>
      </c>
      <c r="I2157" s="3" t="s">
        <v>45</v>
      </c>
      <c r="J2157" s="3" t="s">
        <v>34</v>
      </c>
      <c r="K2157" s="3" t="s">
        <v>971</v>
      </c>
      <c r="L2157" s="3" t="s">
        <v>2386</v>
      </c>
      <c r="M2157" s="4">
        <v>26100</v>
      </c>
      <c r="N2157" s="4">
        <v>26.1</v>
      </c>
      <c r="O2157" s="4">
        <v>662000</v>
      </c>
      <c r="P2157" t="str">
        <f>IF(ISNUMBER(SEARCH("IMAZETAPYR",L2157)),"Imazetapyr",IF(ISNUMBER(SEARCH("VITAVAX",L2157)),"Carboxin",IF(ISNUMBER(SEARCH("CARBOXIN",L2157)),"Carboxin",IF(ISNUMBER(SEARCH("CONDAX",L2157)),"Imazetapyr",IF(ISNUMBER(SEARCH("CLETHODIM",L2157)),"Clethodim",IF(ISNUMBER(SEARCH("JACARE",L2157)),"2,4-D Acid",IF(ISNUMBER(SEARCH("LEOPARD",L2157)),"Picloram",IF(ISNUMBER(SEARCH("ZOXYSTROBIN",L2157)),"Azoxystrobin",IF(ISNUMBER(SEARCH("MANCOZEB",L2157)),"Mancozeb",IF(ISNUMBER(SEARCH("AZOXYS",L2157)),"Azoxystrobin",IF(ISNUMBER(SEARCH("FIPRON",L2157)),"Fipronil",IF(ISNUMBER(SEARCH("ACEF",L2157)),"Acephate",IF(ISNUMBER(SEARCH("ACETAMIPRID",L2157)),"Acetamiprid",IF(ISNUMBER(SEARCH("ALUMINIUM PHOSPHIDE",L2157)),"Aluminium Phosphide",IF(ISNUMBER(SEARCH("RANMAN",L2157)),"Cyazofamid",IF(ISNUMBER(SEARCH("BIFENTRINA",L2157)),"Bifenthrin","FIX IT!"))))))))))))))))</f>
        <v>Acetamiprid</v>
      </c>
      <c r="Q2157" t="s">
        <v>3234</v>
      </c>
      <c r="R2157" t="s">
        <v>3243</v>
      </c>
      <c r="S2157">
        <f t="shared" si="121"/>
        <v>25.363984674329501</v>
      </c>
      <c r="T2157" t="s">
        <v>3218</v>
      </c>
      <c r="U2157" t="s">
        <v>3218</v>
      </c>
      <c r="V2157" t="s">
        <v>3198</v>
      </c>
    </row>
    <row r="2158" spans="1:22" ht="22" customHeight="1" x14ac:dyDescent="0.3">
      <c r="A2158" s="5">
        <v>42717</v>
      </c>
      <c r="B2158" s="16" t="str">
        <f t="shared" si="119"/>
        <v>December, 2016</v>
      </c>
      <c r="C2158" s="16" t="str">
        <f t="shared" si="120"/>
        <v>December, 2016´</v>
      </c>
      <c r="D2158" s="6" t="s">
        <v>31</v>
      </c>
      <c r="E2158" s="11" t="s">
        <v>3317</v>
      </c>
      <c r="F2158" s="6" t="s">
        <v>56</v>
      </c>
      <c r="G2158" s="6" t="s">
        <v>131</v>
      </c>
      <c r="H2158" s="6" t="s">
        <v>113</v>
      </c>
      <c r="I2158" s="6" t="s">
        <v>45</v>
      </c>
      <c r="J2158" s="6" t="s">
        <v>34</v>
      </c>
      <c r="K2158" s="6" t="s">
        <v>971</v>
      </c>
      <c r="L2158" s="6" t="s">
        <v>2372</v>
      </c>
      <c r="M2158" s="7">
        <v>34800</v>
      </c>
      <c r="N2158" s="7">
        <v>34.799999999999997</v>
      </c>
      <c r="O2158" s="7">
        <v>882000</v>
      </c>
      <c r="P2158" t="str">
        <f>IF(ISNUMBER(SEARCH("IMAZETAPYR",L2158)),"Imazetapyr",IF(ISNUMBER(SEARCH("VITAVAX",L2158)),"Carboxin",IF(ISNUMBER(SEARCH("CARBOXIN",L2158)),"Carboxin",IF(ISNUMBER(SEARCH("CONDAX",L2158)),"Imazetapyr",IF(ISNUMBER(SEARCH("CLETHODIM",L2158)),"Clethodim",IF(ISNUMBER(SEARCH("JACARE",L2158)),"2,4-D Acid",IF(ISNUMBER(SEARCH("LEOPARD",L2158)),"Picloram",IF(ISNUMBER(SEARCH("ZOXYSTROBIN",L2158)),"Azoxystrobin",IF(ISNUMBER(SEARCH("MANCOZEB",L2158)),"Mancozeb",IF(ISNUMBER(SEARCH("AZOXYS",L2158)),"Azoxystrobin",IF(ISNUMBER(SEARCH("FIPRON",L2158)),"Fipronil",IF(ISNUMBER(SEARCH("ACEF",L2158)),"Acephate",IF(ISNUMBER(SEARCH("ACETAMIPRID",L2158)),"Acetamiprid",IF(ISNUMBER(SEARCH("ALUMINIUM PHOSPHIDE",L2158)),"Aluminium Phosphide",IF(ISNUMBER(SEARCH("RANMAN",L2158)),"Cyazofamid",IF(ISNUMBER(SEARCH("BIFENTRINA",L2158)),"Bifenthrin","FIX IT!"))))))))))))))))</f>
        <v>Acetamiprid</v>
      </c>
      <c r="Q2158" t="s">
        <v>3234</v>
      </c>
      <c r="R2158" t="s">
        <v>3243</v>
      </c>
      <c r="S2158">
        <f t="shared" si="121"/>
        <v>25.344827586206897</v>
      </c>
      <c r="T2158" t="s">
        <v>3273</v>
      </c>
      <c r="U2158" t="s">
        <v>3274</v>
      </c>
      <c r="V2158" t="s">
        <v>3275</v>
      </c>
    </row>
    <row r="2159" spans="1:22" ht="22" customHeight="1" x14ac:dyDescent="0.3">
      <c r="A2159" s="2">
        <v>42717</v>
      </c>
      <c r="B2159" s="16" t="str">
        <f t="shared" si="119"/>
        <v>December, 2016</v>
      </c>
      <c r="C2159" s="16" t="str">
        <f t="shared" si="120"/>
        <v>December, 2016´</v>
      </c>
      <c r="D2159" s="3" t="s">
        <v>31</v>
      </c>
      <c r="E2159" s="11" t="s">
        <v>3317</v>
      </c>
      <c r="F2159" s="3" t="s">
        <v>56</v>
      </c>
      <c r="G2159" s="3" t="s">
        <v>579</v>
      </c>
      <c r="H2159" s="3" t="s">
        <v>968</v>
      </c>
      <c r="I2159" s="3" t="s">
        <v>45</v>
      </c>
      <c r="J2159" s="3" t="s">
        <v>34</v>
      </c>
      <c r="K2159" s="3" t="s">
        <v>971</v>
      </c>
      <c r="L2159" s="3" t="s">
        <v>2400</v>
      </c>
      <c r="M2159" s="4">
        <v>8049</v>
      </c>
      <c r="N2159" s="4">
        <v>8.0500000000000007</v>
      </c>
      <c r="O2159" s="4">
        <v>204000</v>
      </c>
      <c r="P2159" t="str">
        <f>IF(ISNUMBER(SEARCH("IMAZETAPYR",L2159)),"Imazetapyr",IF(ISNUMBER(SEARCH("VITAVAX",L2159)),"Carboxin",IF(ISNUMBER(SEARCH("CARBOXIN",L2159)),"Carboxin",IF(ISNUMBER(SEARCH("CONDAX",L2159)),"Imazetapyr",IF(ISNUMBER(SEARCH("CLETHODIM",L2159)),"Clethodim",IF(ISNUMBER(SEARCH("JACARE",L2159)),"2,4-D Acid",IF(ISNUMBER(SEARCH("LEOPARD",L2159)),"Picloram",IF(ISNUMBER(SEARCH("ZOXYSTROBIN",L2159)),"Azoxystrobin",IF(ISNUMBER(SEARCH("MANCOZEB",L2159)),"Mancozeb",IF(ISNUMBER(SEARCH("AZOXYS",L2159)),"Azoxystrobin",IF(ISNUMBER(SEARCH("FIPRON",L2159)),"Fipronil",IF(ISNUMBER(SEARCH("ACEF",L2159)),"Acephate",IF(ISNUMBER(SEARCH("ACETAMIPRID",L2159)),"Acetamiprid",IF(ISNUMBER(SEARCH("ALUMINIUM PHOSPHIDE",L2159)),"Aluminium Phosphide",IF(ISNUMBER(SEARCH("RANMAN",L2159)),"Cyazofamid",IF(ISNUMBER(SEARCH("BIFENTRINA",L2159)),"Bifenthrin","FIX IT!"))))))))))))))))</f>
        <v>Acetamiprid</v>
      </c>
      <c r="Q2159" t="s">
        <v>3234</v>
      </c>
      <c r="R2159" t="s">
        <v>3243</v>
      </c>
      <c r="S2159">
        <f t="shared" si="121"/>
        <v>25.344763324636602</v>
      </c>
      <c r="T2159" t="s">
        <v>3292</v>
      </c>
      <c r="U2159" t="s">
        <v>3269</v>
      </c>
      <c r="V2159" t="s">
        <v>3216</v>
      </c>
    </row>
    <row r="2160" spans="1:22" ht="22" customHeight="1" x14ac:dyDescent="0.3">
      <c r="A2160" s="5">
        <v>42717</v>
      </c>
      <c r="B2160" s="16" t="str">
        <f t="shared" si="119"/>
        <v>December, 2016</v>
      </c>
      <c r="C2160" s="16" t="str">
        <f t="shared" si="120"/>
        <v>December, 2016´</v>
      </c>
      <c r="D2160" s="6" t="s">
        <v>31</v>
      </c>
      <c r="E2160" s="11" t="s">
        <v>3317</v>
      </c>
      <c r="F2160" s="6" t="s">
        <v>56</v>
      </c>
      <c r="G2160" s="6" t="s">
        <v>131</v>
      </c>
      <c r="H2160" s="6" t="s">
        <v>113</v>
      </c>
      <c r="I2160" s="6" t="s">
        <v>45</v>
      </c>
      <c r="J2160" s="6" t="s">
        <v>34</v>
      </c>
      <c r="K2160" s="6" t="s">
        <v>971</v>
      </c>
      <c r="L2160" s="6" t="s">
        <v>2397</v>
      </c>
      <c r="M2160" s="7">
        <v>8700</v>
      </c>
      <c r="N2160" s="7">
        <v>8.6999999999999993</v>
      </c>
      <c r="O2160" s="7">
        <v>221000</v>
      </c>
      <c r="P2160" t="str">
        <f>IF(ISNUMBER(SEARCH("IMAZETAPYR",L2160)),"Imazetapyr",IF(ISNUMBER(SEARCH("VITAVAX",L2160)),"Carboxin",IF(ISNUMBER(SEARCH("CARBOXIN",L2160)),"Carboxin",IF(ISNUMBER(SEARCH("CONDAX",L2160)),"Imazetapyr",IF(ISNUMBER(SEARCH("CLETHODIM",L2160)),"Clethodim",IF(ISNUMBER(SEARCH("JACARE",L2160)),"2,4-D Acid",IF(ISNUMBER(SEARCH("LEOPARD",L2160)),"Picloram",IF(ISNUMBER(SEARCH("ZOXYSTROBIN",L2160)),"Azoxystrobin",IF(ISNUMBER(SEARCH("MANCOZEB",L2160)),"Mancozeb",IF(ISNUMBER(SEARCH("AZOXYS",L2160)),"Azoxystrobin",IF(ISNUMBER(SEARCH("FIPRON",L2160)),"Fipronil",IF(ISNUMBER(SEARCH("ACEF",L2160)),"Acephate",IF(ISNUMBER(SEARCH("ACETAMIPRID",L2160)),"Acetamiprid",IF(ISNUMBER(SEARCH("ALUMINIUM PHOSPHIDE",L2160)),"Aluminium Phosphide",IF(ISNUMBER(SEARCH("RANMAN",L2160)),"Cyazofamid",IF(ISNUMBER(SEARCH("BIFENTRINA",L2160)),"Bifenthrin","FIX IT!"))))))))))))))))</f>
        <v>Acetamiprid</v>
      </c>
      <c r="Q2160" t="s">
        <v>3234</v>
      </c>
      <c r="R2160" t="s">
        <v>3243</v>
      </c>
      <c r="S2160">
        <f t="shared" si="121"/>
        <v>25.402298850574713</v>
      </c>
      <c r="T2160" t="s">
        <v>3207</v>
      </c>
      <c r="U2160" t="s">
        <v>3235</v>
      </c>
      <c r="V2160" t="s">
        <v>3216</v>
      </c>
    </row>
    <row r="2161" spans="1:22" ht="22" customHeight="1" x14ac:dyDescent="0.3">
      <c r="A2161" s="2">
        <v>42717</v>
      </c>
      <c r="B2161" s="16" t="str">
        <f t="shared" si="119"/>
        <v>December, 2016</v>
      </c>
      <c r="C2161" s="16" t="str">
        <f t="shared" si="120"/>
        <v>December, 2016´</v>
      </c>
      <c r="D2161" s="3" t="s">
        <v>31</v>
      </c>
      <c r="E2161" s="11" t="s">
        <v>3317</v>
      </c>
      <c r="F2161" s="3" t="s">
        <v>56</v>
      </c>
      <c r="G2161" s="3" t="s">
        <v>634</v>
      </c>
      <c r="H2161" s="3" t="s">
        <v>133</v>
      </c>
      <c r="I2161" s="3" t="s">
        <v>45</v>
      </c>
      <c r="J2161" s="3" t="s">
        <v>34</v>
      </c>
      <c r="K2161" s="3" t="s">
        <v>187</v>
      </c>
      <c r="L2161" s="3" t="s">
        <v>2401</v>
      </c>
      <c r="M2161" s="4">
        <v>20320</v>
      </c>
      <c r="N2161" s="4">
        <v>20.32</v>
      </c>
      <c r="O2161" s="4">
        <v>185000</v>
      </c>
      <c r="P2161" t="str">
        <f>IF(ISNUMBER(SEARCH("BIORISK",L2161)),"Fertilizer",IF(ISNUMBER(SEARCH("DIFLUBENZURON",L2161)),"Diflubenzuron",IF(ISNUMBER(SEARCH("K-TIONIC",L2161)),"Fulvic Acids Fertilizers",IF(ISNUMBER(SEARCH("INICIATE",L2161)),"Fipronil",IF(ISNUMBER(SEARCH("FIPRONIL",L2161)),"Fipronil",IF(ISNUMBER(SEARCH("STAGE",L2161)),"Clomazone",IF(ISNUMBER(SEARCH("CLOMAZONE",L2161)),"Clomazone",IF(ISNUMBER(SEARCH("UNIMARK",L2161)),"Metribuzin",IF(ISNUMBER(SEARCH("RIBUZIN",L2161)),"Metribuzin",IF(ISNUMBER(SEARCH("UNITOP",L2161)),"Not Identified","FIX IT!"))))))))))</f>
        <v>Clomazone</v>
      </c>
      <c r="Q2161" t="s">
        <v>3246</v>
      </c>
      <c r="R2161" t="s">
        <v>3198</v>
      </c>
      <c r="S2161">
        <f t="shared" si="121"/>
        <v>9.1043307086614167</v>
      </c>
      <c r="T2161" t="s">
        <v>3292</v>
      </c>
      <c r="U2161" t="s">
        <v>3269</v>
      </c>
      <c r="V2161" t="s">
        <v>3216</v>
      </c>
    </row>
    <row r="2162" spans="1:22" ht="22" customHeight="1" x14ac:dyDescent="0.3">
      <c r="A2162" s="5">
        <v>42717</v>
      </c>
      <c r="B2162" s="16" t="str">
        <f t="shared" si="119"/>
        <v>December, 2016</v>
      </c>
      <c r="C2162" s="16" t="str">
        <f t="shared" si="120"/>
        <v>December, 2016´</v>
      </c>
      <c r="D2162" s="6" t="s">
        <v>31</v>
      </c>
      <c r="E2162" s="11" t="s">
        <v>3317</v>
      </c>
      <c r="F2162" s="6" t="s">
        <v>56</v>
      </c>
      <c r="G2162" s="6" t="s">
        <v>656</v>
      </c>
      <c r="H2162" s="6" t="s">
        <v>133</v>
      </c>
      <c r="I2162" s="6" t="s">
        <v>45</v>
      </c>
      <c r="J2162" s="6" t="s">
        <v>34</v>
      </c>
      <c r="K2162" s="6" t="s">
        <v>163</v>
      </c>
      <c r="L2162" s="6" t="s">
        <v>2402</v>
      </c>
      <c r="M2162" s="7">
        <v>36400</v>
      </c>
      <c r="N2162" s="7">
        <v>36.4</v>
      </c>
      <c r="O2162" s="7">
        <v>1444000</v>
      </c>
      <c r="P2162" t="str">
        <f>IF(ISNUMBER(SEARCH("NICROSULFURON",L2162)),"Nicosulfuron",IF(ISNUMBER(SEARCH("BUTYROLACTONE",L2162)),"Butyrolactone",IF(ISNUMBER(SEARCH("MEQUIPAT",L2162)),"Mequipat Chloride",IF(ISNUMBER(SEARCH("ENTRINA",L2162)),"Bifenthrin",IF(ISNUMBER(SEARCH("ACETAMI",L2162)),"Acetamiprid",IF(ISNUMBER(SEARCH("THIODICARB",L2162)),"Thiodicarb",IF(ISNUMBER(SEARCH("2 4 D",L2162)),"2,4-D Acid",IF(ISNUMBER(SEARCH("CIPERMETRINA",L2162)),"Cypermethrin",IF(ISNUMBER(SEARCH("SULFENTRAZONE",L2162)),"Sulfenthrazone",IF(ISNUMBER(SEARCH("AKITO",L2162)),"Cypermethrin",IF(ISNUMBER(SEARCH("EMINENT",L2162)),"Tetraconazole","FIX IT!")))))))))))</f>
        <v>Butyrolactone</v>
      </c>
      <c r="Q2162" t="s">
        <v>3215</v>
      </c>
      <c r="R2162" t="s">
        <v>3216</v>
      </c>
      <c r="S2162">
        <f t="shared" si="121"/>
        <v>39.670329670329672</v>
      </c>
      <c r="T2162" t="s">
        <v>3218</v>
      </c>
      <c r="U2162" t="s">
        <v>3218</v>
      </c>
      <c r="V2162" t="s">
        <v>3198</v>
      </c>
    </row>
    <row r="2163" spans="1:22" ht="22" customHeight="1" x14ac:dyDescent="0.3">
      <c r="A2163" s="2">
        <v>42717</v>
      </c>
      <c r="B2163" s="16" t="str">
        <f t="shared" si="119"/>
        <v>December, 2016</v>
      </c>
      <c r="C2163" s="16" t="str">
        <f t="shared" si="120"/>
        <v>December, 2016´</v>
      </c>
      <c r="D2163" s="3" t="s">
        <v>31</v>
      </c>
      <c r="E2163" s="11" t="s">
        <v>3317</v>
      </c>
      <c r="F2163" s="3" t="s">
        <v>56</v>
      </c>
      <c r="G2163" s="3" t="s">
        <v>579</v>
      </c>
      <c r="H2163" s="3" t="s">
        <v>968</v>
      </c>
      <c r="I2163" s="3" t="s">
        <v>45</v>
      </c>
      <c r="J2163" s="3" t="s">
        <v>34</v>
      </c>
      <c r="K2163" s="3" t="s">
        <v>971</v>
      </c>
      <c r="L2163" s="3" t="s">
        <v>2403</v>
      </c>
      <c r="M2163" s="4">
        <v>16098</v>
      </c>
      <c r="N2163" s="4">
        <v>16.100000000000001</v>
      </c>
      <c r="O2163" s="4">
        <v>408000</v>
      </c>
      <c r="P2163" t="s">
        <v>3200</v>
      </c>
      <c r="Q2163" t="str">
        <f>VLOOKUP(P2163,T:V,2,FALSE)</f>
        <v>Battus</v>
      </c>
      <c r="R2163" t="s">
        <v>3243</v>
      </c>
      <c r="S2163">
        <f t="shared" si="121"/>
        <v>25.344763324636602</v>
      </c>
      <c r="T2163" t="s">
        <v>3292</v>
      </c>
      <c r="U2163" t="s">
        <v>3269</v>
      </c>
      <c r="V2163" t="s">
        <v>3216</v>
      </c>
    </row>
    <row r="2164" spans="1:22" ht="22" customHeight="1" x14ac:dyDescent="0.3">
      <c r="A2164" s="2">
        <v>42715</v>
      </c>
      <c r="B2164" s="16" t="str">
        <f t="shared" si="119"/>
        <v>December, 2016</v>
      </c>
      <c r="C2164" s="16" t="str">
        <f t="shared" si="120"/>
        <v>December, 2016´</v>
      </c>
      <c r="D2164" s="3" t="s">
        <v>31</v>
      </c>
      <c r="E2164" s="11" t="s">
        <v>3317</v>
      </c>
      <c r="F2164" s="3" t="s">
        <v>56</v>
      </c>
      <c r="G2164" s="3" t="s">
        <v>1676</v>
      </c>
      <c r="H2164" s="3" t="s">
        <v>91</v>
      </c>
      <c r="I2164" s="3" t="s">
        <v>45</v>
      </c>
      <c r="J2164" s="3" t="s">
        <v>34</v>
      </c>
      <c r="K2164" s="3" t="s">
        <v>48</v>
      </c>
      <c r="L2164" s="3" t="s">
        <v>2390</v>
      </c>
      <c r="M2164" s="4">
        <v>25200</v>
      </c>
      <c r="N2164" s="4">
        <v>25.2</v>
      </c>
      <c r="O2164" s="4">
        <v>96000</v>
      </c>
      <c r="P2164" t="str">
        <f>IF(ISNUMBER(SEARCH("IMAZETAPYR",L2164)),"Imazetapyr",IF(ISNUMBER(SEARCH("VITAVAX",L2164)),"Carboxin",IF(ISNUMBER(SEARCH("CARBOXIN",L2164)),"Carboxin",IF(ISNUMBER(SEARCH("CONDAX",L2164)),"Imazetapyr",IF(ISNUMBER(SEARCH("CLETHODIM",L2164)),"Clethodim",IF(ISNUMBER(SEARCH("JACARE",L2164)),"2,4-D Acid",IF(ISNUMBER(SEARCH("LEOPARD",L2164)),"Picloram",IF(ISNUMBER(SEARCH("ZOXYSTROBIN",L2164)),"Azoxystrobin",IF(ISNUMBER(SEARCH("MANCOZEB",L2164)),"Mancozeb",IF(ISNUMBER(SEARCH("AZOXYS",L2164)),"Azoxystrobin",IF(ISNUMBER(SEARCH("FIPRON",L2164)),"Fipronil",IF(ISNUMBER(SEARCH("ACEF",L2164)),"Acephate",IF(ISNUMBER(SEARCH("ACETAMIPRID",L2164)),"Acetamiprid",IF(ISNUMBER(SEARCH("ALUMINIUM PHOSPHIDE",L2164)),"Aluminium Phosphide",IF(ISNUMBER(SEARCH("RANMAN",L2164)),"Cyazofamid",IF(ISNUMBER(SEARCH("BIFENTRINA",L2164)),"Bifenthrin","FIX IT!"))))))))))))))))</f>
        <v>Mancozeb</v>
      </c>
      <c r="Q2164" t="s">
        <v>3231</v>
      </c>
      <c r="R2164" t="s">
        <v>3242</v>
      </c>
      <c r="S2164">
        <f t="shared" si="121"/>
        <v>3.8095238095238093</v>
      </c>
      <c r="T2164" t="s">
        <v>3292</v>
      </c>
      <c r="U2164" t="s">
        <v>3269</v>
      </c>
      <c r="V2164" t="s">
        <v>3216</v>
      </c>
    </row>
    <row r="2165" spans="1:22" ht="22" customHeight="1" x14ac:dyDescent="0.3">
      <c r="A2165" s="5">
        <v>42715</v>
      </c>
      <c r="B2165" s="16" t="str">
        <f t="shared" si="119"/>
        <v>December, 2016</v>
      </c>
      <c r="C2165" s="16" t="str">
        <f t="shared" si="120"/>
        <v>December, 2016´</v>
      </c>
      <c r="D2165" s="6" t="s">
        <v>31</v>
      </c>
      <c r="E2165" s="11" t="s">
        <v>3317</v>
      </c>
      <c r="F2165" s="6" t="s">
        <v>56</v>
      </c>
      <c r="G2165" s="6" t="s">
        <v>1676</v>
      </c>
      <c r="H2165" s="6" t="s">
        <v>91</v>
      </c>
      <c r="I2165" s="6" t="s">
        <v>45</v>
      </c>
      <c r="J2165" s="6" t="s">
        <v>34</v>
      </c>
      <c r="K2165" s="6" t="s">
        <v>48</v>
      </c>
      <c r="L2165" s="6" t="s">
        <v>2396</v>
      </c>
      <c r="M2165" s="7">
        <v>23000</v>
      </c>
      <c r="N2165" s="7">
        <v>23</v>
      </c>
      <c r="O2165" s="7">
        <v>87600</v>
      </c>
      <c r="P2165" t="str">
        <f>IF(ISNUMBER(SEARCH("IMAZETAPYR",L2165)),"Imazetapyr",IF(ISNUMBER(SEARCH("VITAVAX",L2165)),"Carboxin",IF(ISNUMBER(SEARCH("CARBOXIN",L2165)),"Carboxin",IF(ISNUMBER(SEARCH("CONDAX",L2165)),"Imazetapyr",IF(ISNUMBER(SEARCH("CLETHODIM",L2165)),"Clethodim",IF(ISNUMBER(SEARCH("JACARE",L2165)),"2,4-D Acid",IF(ISNUMBER(SEARCH("LEOPARD",L2165)),"Picloram",IF(ISNUMBER(SEARCH("ZOXYSTROBIN",L2165)),"Azoxystrobin",IF(ISNUMBER(SEARCH("MANCOZEB",L2165)),"Mancozeb",IF(ISNUMBER(SEARCH("AZOXYS",L2165)),"Azoxystrobin",IF(ISNUMBER(SEARCH("FIPRON",L2165)),"Fipronil",IF(ISNUMBER(SEARCH("ACEF",L2165)),"Acephate",IF(ISNUMBER(SEARCH("ACETAMIPRID",L2165)),"Acetamiprid",IF(ISNUMBER(SEARCH("ALUMINIUM PHOSPHIDE",L2165)),"Aluminium Phosphide",IF(ISNUMBER(SEARCH("RANMAN",L2165)),"Cyazofamid",IF(ISNUMBER(SEARCH("BIFENTRINA",L2165)),"Bifenthrin","FIX IT!"))))))))))))))))</f>
        <v>Mancozeb</v>
      </c>
      <c r="Q2165" t="s">
        <v>3231</v>
      </c>
      <c r="R2165" t="s">
        <v>3242</v>
      </c>
      <c r="S2165">
        <f t="shared" si="121"/>
        <v>3.8086956521739133</v>
      </c>
      <c r="T2165" t="s">
        <v>3200</v>
      </c>
      <c r="U2165" t="s">
        <v>3234</v>
      </c>
      <c r="V2165" t="s">
        <v>3225</v>
      </c>
    </row>
    <row r="2166" spans="1:22" ht="22" customHeight="1" x14ac:dyDescent="0.3">
      <c r="A2166" s="2">
        <v>42715</v>
      </c>
      <c r="B2166" s="16" t="str">
        <f t="shared" si="119"/>
        <v>December, 2016</v>
      </c>
      <c r="C2166" s="16" t="str">
        <f t="shared" si="120"/>
        <v>December, 2016´</v>
      </c>
      <c r="D2166" s="3" t="s">
        <v>31</v>
      </c>
      <c r="E2166" s="11" t="s">
        <v>3317</v>
      </c>
      <c r="F2166" s="3" t="s">
        <v>56</v>
      </c>
      <c r="G2166" s="3" t="s">
        <v>1676</v>
      </c>
      <c r="H2166" s="3" t="s">
        <v>91</v>
      </c>
      <c r="I2166" s="3" t="s">
        <v>45</v>
      </c>
      <c r="J2166" s="3" t="s">
        <v>34</v>
      </c>
      <c r="K2166" s="3" t="s">
        <v>48</v>
      </c>
      <c r="L2166" s="3" t="s">
        <v>2390</v>
      </c>
      <c r="M2166" s="4">
        <v>25200</v>
      </c>
      <c r="N2166" s="4">
        <v>25.2</v>
      </c>
      <c r="O2166" s="4">
        <v>96000</v>
      </c>
      <c r="P2166" t="str">
        <f>IF(ISNUMBER(SEARCH("IMAZETAPYR",L2166)),"Imazetapyr",IF(ISNUMBER(SEARCH("VITAVAX",L2166)),"Carboxin",IF(ISNUMBER(SEARCH("CARBOXIN",L2166)),"Carboxin",IF(ISNUMBER(SEARCH("CONDAX",L2166)),"Imazetapyr",IF(ISNUMBER(SEARCH("CLETHODIM",L2166)),"Clethodim",IF(ISNUMBER(SEARCH("JACARE",L2166)),"2,4-D Acid",IF(ISNUMBER(SEARCH("LEOPARD",L2166)),"Picloram",IF(ISNUMBER(SEARCH("ZOXYSTROBIN",L2166)),"Azoxystrobin",IF(ISNUMBER(SEARCH("MANCOZEB",L2166)),"Mancozeb",IF(ISNUMBER(SEARCH("AZOXYS",L2166)),"Azoxystrobin",IF(ISNUMBER(SEARCH("FIPRON",L2166)),"Fipronil",IF(ISNUMBER(SEARCH("ACEF",L2166)),"Acephate",IF(ISNUMBER(SEARCH("ACETAMIPRID",L2166)),"Acetamiprid",IF(ISNUMBER(SEARCH("ALUMINIUM PHOSPHIDE",L2166)),"Aluminium Phosphide",IF(ISNUMBER(SEARCH("RANMAN",L2166)),"Cyazofamid",IF(ISNUMBER(SEARCH("BIFENTRINA",L2166)),"Bifenthrin","FIX IT!"))))))))))))))))</f>
        <v>Mancozeb</v>
      </c>
      <c r="Q2166" t="s">
        <v>3231</v>
      </c>
      <c r="R2166" t="s">
        <v>3242</v>
      </c>
      <c r="S2166">
        <f t="shared" si="121"/>
        <v>3.8095238095238093</v>
      </c>
      <c r="T2166" t="s">
        <v>3202</v>
      </c>
      <c r="U2166" t="s">
        <v>3215</v>
      </c>
      <c r="V2166" t="s">
        <v>3216</v>
      </c>
    </row>
    <row r="2167" spans="1:22" ht="22" customHeight="1" x14ac:dyDescent="0.3">
      <c r="A2167" s="5">
        <v>42715</v>
      </c>
      <c r="B2167" s="16" t="str">
        <f t="shared" si="119"/>
        <v>December, 2016</v>
      </c>
      <c r="C2167" s="16" t="str">
        <f t="shared" si="120"/>
        <v>December, 2016´</v>
      </c>
      <c r="D2167" s="6" t="s">
        <v>31</v>
      </c>
      <c r="E2167" s="11" t="s">
        <v>3317</v>
      </c>
      <c r="F2167" s="6" t="s">
        <v>56</v>
      </c>
      <c r="G2167" s="6" t="s">
        <v>1676</v>
      </c>
      <c r="H2167" s="6" t="s">
        <v>91</v>
      </c>
      <c r="I2167" s="6" t="s">
        <v>45</v>
      </c>
      <c r="J2167" s="6" t="s">
        <v>34</v>
      </c>
      <c r="K2167" s="6" t="s">
        <v>48</v>
      </c>
      <c r="L2167" s="6" t="s">
        <v>2390</v>
      </c>
      <c r="M2167" s="7">
        <v>25200</v>
      </c>
      <c r="N2167" s="7">
        <v>25.2</v>
      </c>
      <c r="O2167" s="7">
        <v>96000</v>
      </c>
      <c r="P2167" t="str">
        <f>IF(ISNUMBER(SEARCH("IMAZETAPYR",L2167)),"Imazetapyr",IF(ISNUMBER(SEARCH("VITAVAX",L2167)),"Carboxin",IF(ISNUMBER(SEARCH("CARBOXIN",L2167)),"Carboxin",IF(ISNUMBER(SEARCH("CONDAX",L2167)),"Imazetapyr",IF(ISNUMBER(SEARCH("CLETHODIM",L2167)),"Clethodim",IF(ISNUMBER(SEARCH("JACARE",L2167)),"2,4-D Acid",IF(ISNUMBER(SEARCH("LEOPARD",L2167)),"Picloram",IF(ISNUMBER(SEARCH("ZOXYSTROBIN",L2167)),"Azoxystrobin",IF(ISNUMBER(SEARCH("MANCOZEB",L2167)),"Mancozeb",IF(ISNUMBER(SEARCH("AZOXYS",L2167)),"Azoxystrobin",IF(ISNUMBER(SEARCH("FIPRON",L2167)),"Fipronil",IF(ISNUMBER(SEARCH("ACEF",L2167)),"Acephate",IF(ISNUMBER(SEARCH("ACETAMIPRID",L2167)),"Acetamiprid",IF(ISNUMBER(SEARCH("ALUMINIUM PHOSPHIDE",L2167)),"Aluminium Phosphide",IF(ISNUMBER(SEARCH("RANMAN",L2167)),"Cyazofamid",IF(ISNUMBER(SEARCH("BIFENTRINA",L2167)),"Bifenthrin","FIX IT!"))))))))))))))))</f>
        <v>Mancozeb</v>
      </c>
      <c r="Q2167" t="s">
        <v>3231</v>
      </c>
      <c r="R2167" t="s">
        <v>3242</v>
      </c>
      <c r="S2167">
        <f t="shared" si="121"/>
        <v>3.8095238095238093</v>
      </c>
      <c r="T2167" t="s">
        <v>3207</v>
      </c>
      <c r="U2167" t="s">
        <v>3235</v>
      </c>
      <c r="V2167" t="s">
        <v>3216</v>
      </c>
    </row>
    <row r="2168" spans="1:22" ht="22" customHeight="1" x14ac:dyDescent="0.3">
      <c r="A2168" s="2">
        <v>42715</v>
      </c>
      <c r="B2168" s="16" t="str">
        <f t="shared" si="119"/>
        <v>December, 2016</v>
      </c>
      <c r="C2168" s="16" t="str">
        <f t="shared" si="120"/>
        <v>December, 2016´</v>
      </c>
      <c r="D2168" s="3" t="s">
        <v>31</v>
      </c>
      <c r="E2168" s="11" t="s">
        <v>3317</v>
      </c>
      <c r="F2168" s="3" t="s">
        <v>56</v>
      </c>
      <c r="G2168" s="3" t="s">
        <v>1149</v>
      </c>
      <c r="H2168" s="3" t="s">
        <v>122</v>
      </c>
      <c r="I2168" s="3" t="s">
        <v>45</v>
      </c>
      <c r="J2168" s="3" t="s">
        <v>34</v>
      </c>
      <c r="K2168" s="3" t="s">
        <v>971</v>
      </c>
      <c r="L2168" s="3" t="s">
        <v>2405</v>
      </c>
      <c r="M2168" s="4">
        <v>11400</v>
      </c>
      <c r="N2168" s="4">
        <v>11.4</v>
      </c>
      <c r="O2168" s="4">
        <v>289000</v>
      </c>
      <c r="P2168" t="str">
        <f>IF(ISNUMBER(SEARCH("BIORISK",L2168)),"Fertilizer",IF(ISNUMBER(SEARCH("DIFLUBENZURON",L2168)),"Diflubenzuron",IF(ISNUMBER(SEARCH("K-TIONIC",L2168)),"Fulvic Acids Fertilizers",IF(ISNUMBER(SEARCH("INICIATE",L2168)),"Fipronil",IF(ISNUMBER(SEARCH("FIPRONIL",L2168)),"Fipronil",IF(ISNUMBER(SEARCH("STAGE",L2168)),"Clomazone",IF(ISNUMBER(SEARCH("CLOMAZONE",L2168)),"Clomazone",IF(ISNUMBER(SEARCH("UNIMARK",L2168)),"Metribuzin",IF(ISNUMBER(SEARCH("RIBUZIN",L2168)),"Metribuzin",IF(ISNUMBER(SEARCH("UNITOP",L2168)),"Not Identified","FIX IT!"))))))))))</f>
        <v>Fipronil</v>
      </c>
      <c r="Q2168" t="s">
        <v>3261</v>
      </c>
      <c r="R2168" t="s">
        <v>3243</v>
      </c>
      <c r="S2168">
        <f t="shared" si="121"/>
        <v>25.350877192982455</v>
      </c>
      <c r="T2168" t="s">
        <v>3250</v>
      </c>
      <c r="U2168" t="s">
        <v>3248</v>
      </c>
      <c r="V2168" t="s">
        <v>3237</v>
      </c>
    </row>
    <row r="2169" spans="1:22" ht="22" customHeight="1" x14ac:dyDescent="0.3">
      <c r="A2169" s="5">
        <v>42715</v>
      </c>
      <c r="B2169" s="16" t="str">
        <f t="shared" si="119"/>
        <v>December, 2016</v>
      </c>
      <c r="C2169" s="16" t="str">
        <f t="shared" si="120"/>
        <v>December, 2016´</v>
      </c>
      <c r="D2169" s="6" t="s">
        <v>31</v>
      </c>
      <c r="E2169" s="11" t="s">
        <v>3317</v>
      </c>
      <c r="F2169" s="6" t="s">
        <v>56</v>
      </c>
      <c r="G2169" s="6" t="s">
        <v>1676</v>
      </c>
      <c r="H2169" s="6" t="s">
        <v>91</v>
      </c>
      <c r="I2169" s="6" t="s">
        <v>45</v>
      </c>
      <c r="J2169" s="6" t="s">
        <v>34</v>
      </c>
      <c r="K2169" s="6" t="s">
        <v>48</v>
      </c>
      <c r="L2169" s="6" t="s">
        <v>2396</v>
      </c>
      <c r="M2169" s="7">
        <v>23000</v>
      </c>
      <c r="N2169" s="7">
        <v>23</v>
      </c>
      <c r="O2169" s="7">
        <v>87600</v>
      </c>
      <c r="P2169" t="str">
        <f>IF(ISNUMBER(SEARCH("IMAZETAPYR",L2169)),"Imazetapyr",IF(ISNUMBER(SEARCH("VITAVAX",L2169)),"Carboxin",IF(ISNUMBER(SEARCH("CARBOXIN",L2169)),"Carboxin",IF(ISNUMBER(SEARCH("CONDAX",L2169)),"Imazetapyr",IF(ISNUMBER(SEARCH("CLETHODIM",L2169)),"Clethodim",IF(ISNUMBER(SEARCH("JACARE",L2169)),"2,4-D Acid",IF(ISNUMBER(SEARCH("LEOPARD",L2169)),"Picloram",IF(ISNUMBER(SEARCH("ZOXYSTROBIN",L2169)),"Azoxystrobin",IF(ISNUMBER(SEARCH("MANCOZEB",L2169)),"Mancozeb",IF(ISNUMBER(SEARCH("AZOXYS",L2169)),"Azoxystrobin",IF(ISNUMBER(SEARCH("FIPRON",L2169)),"Fipronil",IF(ISNUMBER(SEARCH("ACEF",L2169)),"Acephate",IF(ISNUMBER(SEARCH("ACETAMIPRID",L2169)),"Acetamiprid",IF(ISNUMBER(SEARCH("ALUMINIUM PHOSPHIDE",L2169)),"Aluminium Phosphide",IF(ISNUMBER(SEARCH("RANMAN",L2169)),"Cyazofamid",IF(ISNUMBER(SEARCH("BIFENTRINA",L2169)),"Bifenthrin","FIX IT!"))))))))))))))))</f>
        <v>Mancozeb</v>
      </c>
      <c r="Q2169" t="s">
        <v>3231</v>
      </c>
      <c r="R2169" t="s">
        <v>3242</v>
      </c>
      <c r="S2169">
        <f t="shared" si="121"/>
        <v>3.8086956521739133</v>
      </c>
      <c r="T2169" t="s">
        <v>3250</v>
      </c>
      <c r="U2169" t="s">
        <v>3248</v>
      </c>
      <c r="V2169" t="s">
        <v>3237</v>
      </c>
    </row>
    <row r="2170" spans="1:22" ht="22" customHeight="1" x14ac:dyDescent="0.3">
      <c r="A2170" s="2">
        <v>42715</v>
      </c>
      <c r="B2170" s="16" t="str">
        <f t="shared" si="119"/>
        <v>December, 2016</v>
      </c>
      <c r="C2170" s="16" t="str">
        <f t="shared" si="120"/>
        <v>December, 2016´</v>
      </c>
      <c r="D2170" s="3" t="s">
        <v>31</v>
      </c>
      <c r="E2170" s="11" t="s">
        <v>3317</v>
      </c>
      <c r="F2170" s="3" t="s">
        <v>56</v>
      </c>
      <c r="G2170" s="3" t="s">
        <v>1676</v>
      </c>
      <c r="H2170" s="3" t="s">
        <v>91</v>
      </c>
      <c r="I2170" s="3" t="s">
        <v>45</v>
      </c>
      <c r="J2170" s="3" t="s">
        <v>34</v>
      </c>
      <c r="K2170" s="3" t="s">
        <v>48</v>
      </c>
      <c r="L2170" s="3" t="s">
        <v>2102</v>
      </c>
      <c r="M2170" s="4">
        <v>25200</v>
      </c>
      <c r="N2170" s="4">
        <v>25.2</v>
      </c>
      <c r="O2170" s="4">
        <v>96000</v>
      </c>
      <c r="P2170" t="str">
        <f>IF(ISNUMBER(SEARCH("TRICLON",L2168)),"Triclopyr",IF(ISNUMBER(SEARCH("ABAMECTIN",L2168)),"Abamectin",IF(ISNUMBER(SEARCH("PERITO",L2168)),"Acephate",IF(ISNUMBER(SEARCH("GLUFOSINAT",L2168)),"Gluphosinate",IF(ISNUMBER(SEARCH("FIPRONIL",L2168)),"Fipronil",IF(ISNUMBER(SEARCH("ZARTAN",L2168)),"Metsulfuron-methyl",IF(ISNUMBER(SEARCH("DIFLUBENZURON",L2168)),"Diflubenzuron",IF(ISNUMBER(SEARCH("INICIATE",L2168)),"Fipronil",IF(ISNUMBER(SEARCH("STAGE",L2168)),"Clomazone",IF(ISNUMBER(SEARCH("CLOMAZON",L2168)),"Clomazone",IF(ISNUMBER(SEARCH("UNIMARK",L2168)),"Metribuzim",IF(ISNUMBER(SEARCH("ANCOSAR",L2168)),"Sodium hydrogen Methylarsonate","FIX IT!"))))))))))))</f>
        <v>Fipronil</v>
      </c>
      <c r="Q2170" t="s">
        <v>3261</v>
      </c>
      <c r="R2170" t="s">
        <v>3243</v>
      </c>
      <c r="S2170">
        <f t="shared" si="121"/>
        <v>3.8095238095238093</v>
      </c>
      <c r="T2170" t="s">
        <v>3233</v>
      </c>
      <c r="U2170" t="s">
        <v>3284</v>
      </c>
      <c r="V2170" t="s">
        <v>3242</v>
      </c>
    </row>
    <row r="2171" spans="1:22" ht="22" customHeight="1" x14ac:dyDescent="0.3">
      <c r="A2171" s="5">
        <v>42715</v>
      </c>
      <c r="B2171" s="16" t="str">
        <f t="shared" si="119"/>
        <v>December, 2016</v>
      </c>
      <c r="C2171" s="16" t="str">
        <f t="shared" si="120"/>
        <v>December, 2016´</v>
      </c>
      <c r="D2171" s="6" t="s">
        <v>31</v>
      </c>
      <c r="E2171" s="11" t="s">
        <v>3317</v>
      </c>
      <c r="F2171" s="6" t="s">
        <v>56</v>
      </c>
      <c r="G2171" s="6" t="s">
        <v>1676</v>
      </c>
      <c r="H2171" s="6" t="s">
        <v>91</v>
      </c>
      <c r="I2171" s="6" t="s">
        <v>45</v>
      </c>
      <c r="J2171" s="6" t="s">
        <v>34</v>
      </c>
      <c r="K2171" s="6" t="s">
        <v>48</v>
      </c>
      <c r="L2171" s="6" t="s">
        <v>2396</v>
      </c>
      <c r="M2171" s="7">
        <v>23000</v>
      </c>
      <c r="N2171" s="7">
        <v>23</v>
      </c>
      <c r="O2171" s="7">
        <v>87600</v>
      </c>
      <c r="P2171" t="str">
        <f>IF(ISNUMBER(SEARCH("IMAZETAPYR",L2171)),"Imazetapyr",IF(ISNUMBER(SEARCH("VITAVAX",L2171)),"Carboxin",IF(ISNUMBER(SEARCH("CARBOXIN",L2171)),"Carboxin",IF(ISNUMBER(SEARCH("CONDAX",L2171)),"Imazetapyr",IF(ISNUMBER(SEARCH("CLETHODIM",L2171)),"Clethodim",IF(ISNUMBER(SEARCH("JACARE",L2171)),"2,4-D Acid",IF(ISNUMBER(SEARCH("LEOPARD",L2171)),"Picloram",IF(ISNUMBER(SEARCH("ZOXYSTROBIN",L2171)),"Azoxystrobin",IF(ISNUMBER(SEARCH("MANCOZEB",L2171)),"Mancozeb",IF(ISNUMBER(SEARCH("AZOXYS",L2171)),"Azoxystrobin",IF(ISNUMBER(SEARCH("FIPRON",L2171)),"Fipronil",IF(ISNUMBER(SEARCH("ACEF",L2171)),"Acephate",IF(ISNUMBER(SEARCH("ACETAMIPRID",L2171)),"Acetamiprid",IF(ISNUMBER(SEARCH("ALUMINIUM PHOSPHIDE",L2171)),"Aluminium Phosphide",IF(ISNUMBER(SEARCH("RANMAN",L2171)),"Cyazofamid",IF(ISNUMBER(SEARCH("BIFENTRINA",L2171)),"Bifenthrin","FIX IT!"))))))))))))))))</f>
        <v>Mancozeb</v>
      </c>
      <c r="Q2171" t="s">
        <v>3231</v>
      </c>
      <c r="R2171" t="s">
        <v>3242</v>
      </c>
      <c r="S2171">
        <f t="shared" si="121"/>
        <v>3.8086956521739133</v>
      </c>
      <c r="T2171" t="s">
        <v>3293</v>
      </c>
      <c r="U2171" t="s">
        <v>3215</v>
      </c>
      <c r="V2171" t="s">
        <v>3242</v>
      </c>
    </row>
    <row r="2172" spans="1:22" ht="22" customHeight="1" x14ac:dyDescent="0.3">
      <c r="A2172" s="2">
        <v>42715</v>
      </c>
      <c r="B2172" s="16" t="str">
        <f t="shared" si="119"/>
        <v>December, 2016</v>
      </c>
      <c r="C2172" s="16" t="str">
        <f t="shared" si="120"/>
        <v>December, 2016´</v>
      </c>
      <c r="D2172" s="3" t="s">
        <v>31</v>
      </c>
      <c r="E2172" s="11" t="s">
        <v>3317</v>
      </c>
      <c r="F2172" s="3" t="s">
        <v>56</v>
      </c>
      <c r="G2172" s="3" t="s">
        <v>1676</v>
      </c>
      <c r="H2172" s="3" t="s">
        <v>91</v>
      </c>
      <c r="I2172" s="3" t="s">
        <v>45</v>
      </c>
      <c r="J2172" s="3" t="s">
        <v>34</v>
      </c>
      <c r="K2172" s="3" t="s">
        <v>48</v>
      </c>
      <c r="L2172" s="3" t="s">
        <v>2102</v>
      </c>
      <c r="M2172" s="4">
        <v>25200</v>
      </c>
      <c r="N2172" s="4">
        <v>25.2</v>
      </c>
      <c r="O2172" s="4">
        <v>96000</v>
      </c>
      <c r="P2172" t="str">
        <f>IF(ISNUMBER(SEARCH("IMAZETAPYR",L2172)),"Imazetapyr",IF(ISNUMBER(SEARCH("VITAVAX",L2172)),"Carboxin",IF(ISNUMBER(SEARCH("CARBOXIN",L2172)),"Carboxin",IF(ISNUMBER(SEARCH("CONDAX",L2172)),"Imazetapyr",IF(ISNUMBER(SEARCH("CLETHODIM",L2172)),"Clethodim",IF(ISNUMBER(SEARCH("JACARE",L2172)),"2,4-D Acid",IF(ISNUMBER(SEARCH("LEOPARD",L2172)),"Picloram",IF(ISNUMBER(SEARCH("ZOXYSTROBIN",L2172)),"Azoxystrobin",IF(ISNUMBER(SEARCH("MANCOZEB",L2172)),"Mancozeb",IF(ISNUMBER(SEARCH("AZOXYS",L2172)),"Azoxystrobin",IF(ISNUMBER(SEARCH("FIPRON",L2172)),"Fipronil",IF(ISNUMBER(SEARCH("ACEF",L2172)),"Acephate",IF(ISNUMBER(SEARCH("ACETAMIPRID",L2172)),"Acetamiprid",IF(ISNUMBER(SEARCH("ALUMINIUM PHOSPHIDE",L2172)),"Aluminium Phosphide",IF(ISNUMBER(SEARCH("RANMAN",L2172)),"Cyazofamid",IF(ISNUMBER(SEARCH("BIFENTRINA",L2172)),"Bifenthrin","FIX IT!"))))))))))))))))</f>
        <v>Mancozeb</v>
      </c>
      <c r="Q2172" t="s">
        <v>3231</v>
      </c>
      <c r="R2172" t="s">
        <v>3242</v>
      </c>
      <c r="S2172">
        <f t="shared" si="121"/>
        <v>3.8095238095238093</v>
      </c>
      <c r="T2172" t="s">
        <v>3233</v>
      </c>
      <c r="U2172" t="s">
        <v>3284</v>
      </c>
      <c r="V2172" t="s">
        <v>3242</v>
      </c>
    </row>
    <row r="2173" spans="1:22" ht="22" customHeight="1" x14ac:dyDescent="0.3">
      <c r="A2173" s="5">
        <v>42715</v>
      </c>
      <c r="B2173" s="16" t="str">
        <f t="shared" si="119"/>
        <v>December, 2016</v>
      </c>
      <c r="C2173" s="16" t="str">
        <f t="shared" si="120"/>
        <v>December, 2016´</v>
      </c>
      <c r="D2173" s="6" t="s">
        <v>31</v>
      </c>
      <c r="E2173" s="11" t="s">
        <v>3317</v>
      </c>
      <c r="F2173" s="6" t="s">
        <v>56</v>
      </c>
      <c r="G2173" s="6" t="s">
        <v>1676</v>
      </c>
      <c r="H2173" s="6" t="s">
        <v>91</v>
      </c>
      <c r="I2173" s="6" t="s">
        <v>45</v>
      </c>
      <c r="J2173" s="6" t="s">
        <v>34</v>
      </c>
      <c r="K2173" s="6" t="s">
        <v>48</v>
      </c>
      <c r="L2173" s="6" t="s">
        <v>2102</v>
      </c>
      <c r="M2173" s="7">
        <v>25200</v>
      </c>
      <c r="N2173" s="7">
        <v>25.2</v>
      </c>
      <c r="O2173" s="7">
        <v>96000</v>
      </c>
      <c r="P2173" t="str">
        <f>IF(ISNUMBER(SEARCH("IMAZETAPYR",L2173)),"Imazetapyr",IF(ISNUMBER(SEARCH("VITAVAX",L2173)),"Carboxin",IF(ISNUMBER(SEARCH("CARBOXIN",L2173)),"Carboxin",IF(ISNUMBER(SEARCH("CONDAX",L2173)),"Imazetapyr",IF(ISNUMBER(SEARCH("CLETHODIM",L2173)),"Clethodim",IF(ISNUMBER(SEARCH("JACARE",L2173)),"2,4-D Acid",IF(ISNUMBER(SEARCH("LEOPARD",L2173)),"Picloram",IF(ISNUMBER(SEARCH("ZOXYSTROBIN",L2173)),"Azoxystrobin",IF(ISNUMBER(SEARCH("MANCOZEB",L2173)),"Mancozeb",IF(ISNUMBER(SEARCH("AZOXYS",L2173)),"Azoxystrobin",IF(ISNUMBER(SEARCH("FIPRON",L2173)),"Fipronil",IF(ISNUMBER(SEARCH("ACEF",L2173)),"Acephate",IF(ISNUMBER(SEARCH("ACETAMIPRID",L2173)),"Acetamiprid",IF(ISNUMBER(SEARCH("ALUMINIUM PHOSPHIDE",L2173)),"Aluminium Phosphide",IF(ISNUMBER(SEARCH("RANMAN",L2173)),"Cyazofamid",IF(ISNUMBER(SEARCH("BIFENTRINA",L2173)),"Bifenthrin","FIX IT!"))))))))))))))))</f>
        <v>Mancozeb</v>
      </c>
      <c r="Q2173" t="s">
        <v>3231</v>
      </c>
      <c r="R2173" t="s">
        <v>3242</v>
      </c>
      <c r="S2173">
        <f t="shared" si="121"/>
        <v>3.8095238095238093</v>
      </c>
      <c r="T2173" t="s">
        <v>3211</v>
      </c>
      <c r="U2173" t="s">
        <v>3270</v>
      </c>
      <c r="V2173" t="s">
        <v>3198</v>
      </c>
    </row>
    <row r="2174" spans="1:22" ht="22" customHeight="1" x14ac:dyDescent="0.3">
      <c r="A2174" s="2">
        <v>42713</v>
      </c>
      <c r="B2174" s="16" t="str">
        <f t="shared" si="119"/>
        <v>December, 2016</v>
      </c>
      <c r="C2174" s="16" t="str">
        <f t="shared" si="120"/>
        <v>December, 2016´</v>
      </c>
      <c r="D2174" s="3" t="s">
        <v>31</v>
      </c>
      <c r="E2174" s="11" t="s">
        <v>3317</v>
      </c>
      <c r="F2174" s="3" t="s">
        <v>56</v>
      </c>
      <c r="G2174" s="3" t="s">
        <v>2406</v>
      </c>
      <c r="H2174" s="3" t="s">
        <v>321</v>
      </c>
      <c r="I2174" s="3" t="s">
        <v>45</v>
      </c>
      <c r="J2174" s="3" t="s">
        <v>34</v>
      </c>
      <c r="K2174" s="3" t="s">
        <v>2408</v>
      </c>
      <c r="L2174" s="3" t="s">
        <v>2409</v>
      </c>
      <c r="M2174" s="4">
        <v>902340.03</v>
      </c>
      <c r="N2174" s="4">
        <v>902.34</v>
      </c>
      <c r="O2174" s="13" t="s">
        <v>3323</v>
      </c>
      <c r="P2174" t="s">
        <v>3213</v>
      </c>
      <c r="Q2174" t="s">
        <v>3282</v>
      </c>
      <c r="R2174" t="s">
        <v>3257</v>
      </c>
      <c r="S2174">
        <f t="shared" si="121"/>
        <v>0</v>
      </c>
      <c r="T2174" t="s">
        <v>3218</v>
      </c>
      <c r="U2174" t="s">
        <v>3218</v>
      </c>
      <c r="V2174" t="s">
        <v>3198</v>
      </c>
    </row>
    <row r="2175" spans="1:22" ht="22" customHeight="1" x14ac:dyDescent="0.3">
      <c r="A2175" s="5">
        <v>42709</v>
      </c>
      <c r="B2175" s="16" t="str">
        <f t="shared" si="119"/>
        <v>December, 2016</v>
      </c>
      <c r="C2175" s="16" t="str">
        <f t="shared" si="120"/>
        <v>December, 2016´</v>
      </c>
      <c r="D2175" s="6" t="s">
        <v>31</v>
      </c>
      <c r="E2175" s="11" t="s">
        <v>3317</v>
      </c>
      <c r="F2175" s="6" t="s">
        <v>56</v>
      </c>
      <c r="G2175" s="6" t="s">
        <v>131</v>
      </c>
      <c r="H2175" s="6" t="s">
        <v>113</v>
      </c>
      <c r="I2175" s="6" t="s">
        <v>45</v>
      </c>
      <c r="J2175" s="6" t="s">
        <v>34</v>
      </c>
      <c r="K2175" s="6" t="s">
        <v>971</v>
      </c>
      <c r="L2175" s="6" t="s">
        <v>2410</v>
      </c>
      <c r="M2175" s="7">
        <v>16984</v>
      </c>
      <c r="N2175" s="7">
        <v>16.98</v>
      </c>
      <c r="O2175" s="7">
        <v>431000</v>
      </c>
      <c r="P2175" t="str">
        <f>IF(ISNUMBER(SEARCH("IMAZETAPYR",L2175)),"Imazetapyr",IF(ISNUMBER(SEARCH("VITAVAX",L2175)),"Carboxin",IF(ISNUMBER(SEARCH("CARBOXIN",L2175)),"Carboxin",IF(ISNUMBER(SEARCH("CONDAX",L2175)),"Imazetapyr",IF(ISNUMBER(SEARCH("CLETHODIM",L2175)),"Clethodim",IF(ISNUMBER(SEARCH("JACARE",L2175)),"2,4-D Acid",IF(ISNUMBER(SEARCH("LEOPARD",L2175)),"Picloram",IF(ISNUMBER(SEARCH("ZOXYSTROBIN",L2175)),"Azoxystrobin",IF(ISNUMBER(SEARCH("MANCOZEB",L2175)),"Mancozeb",IF(ISNUMBER(SEARCH("AZOXYS",L2175)),"Azoxystrobin",IF(ISNUMBER(SEARCH("FIPRON",L2175)),"Fipronil",IF(ISNUMBER(SEARCH("ACEF",L2175)),"Acephate",IF(ISNUMBER(SEARCH("ACETAMIPRID",L2175)),"Acetamiprid",IF(ISNUMBER(SEARCH("ALUMINIUM PHOSPHIDE",L2175)),"Aluminium Phosphide",IF(ISNUMBER(SEARCH("RANMAN",L2175)),"Cyazofamid",IF(ISNUMBER(SEARCH("BIFENTRINA",L2175)),"Bifenthrin","FIX IT!"))))))))))))))))</f>
        <v>Acetamiprid</v>
      </c>
      <c r="Q2175" t="s">
        <v>3234</v>
      </c>
      <c r="R2175" t="s">
        <v>3243</v>
      </c>
      <c r="S2175">
        <f t="shared" si="121"/>
        <v>25.376825247291567</v>
      </c>
      <c r="T2175" t="s">
        <v>3211</v>
      </c>
      <c r="U2175" t="s">
        <v>3270</v>
      </c>
      <c r="V2175" t="s">
        <v>3198</v>
      </c>
    </row>
    <row r="2176" spans="1:22" ht="22" customHeight="1" x14ac:dyDescent="0.3">
      <c r="A2176" s="2">
        <v>42709</v>
      </c>
      <c r="B2176" s="16" t="str">
        <f t="shared" si="119"/>
        <v>December, 2016</v>
      </c>
      <c r="C2176" s="16" t="str">
        <f t="shared" si="120"/>
        <v>December, 2016´</v>
      </c>
      <c r="D2176" s="3" t="s">
        <v>31</v>
      </c>
      <c r="E2176" s="11" t="s">
        <v>3317</v>
      </c>
      <c r="F2176" s="3" t="s">
        <v>56</v>
      </c>
      <c r="G2176" s="3" t="s">
        <v>131</v>
      </c>
      <c r="H2176" s="3" t="s">
        <v>113</v>
      </c>
      <c r="I2176" s="3" t="s">
        <v>45</v>
      </c>
      <c r="J2176" s="3" t="s">
        <v>34</v>
      </c>
      <c r="K2176" s="3" t="s">
        <v>971</v>
      </c>
      <c r="L2176" s="3" t="s">
        <v>1925</v>
      </c>
      <c r="M2176" s="4">
        <v>27504</v>
      </c>
      <c r="N2176" s="4">
        <v>27.5</v>
      </c>
      <c r="O2176" s="4">
        <v>697000</v>
      </c>
      <c r="P2176" t="str">
        <f>IF(ISNUMBER(SEARCH("BROWSER",L2176)),"Picloran",IF(ISNUMBER(SEARCH("NAVIGATOR",L2176)),"Picloran",IF(ISNUMBER(SEARCH("BIOZYME",L2176)),"Mineral Fertilizer",IF(ISNUMBER(SEARCH("K-FOL",L2176)),"Calcium Citrate",IF(ISNUMBER(SEARCH("FOLTRON",L2176)),"NPK Fertilizer",IF(ISNUMBER(SEARCH("CYHALOTHRI",L2176)),"Cyhalothrin",IF(ISNUMBER(SEARCH("ACEFATO",L2176)),"Acephate",IF(ISNUMBER(SEARCH("ACEPHATE",L2176)),"Acephate",IF(ISNUMBER(SEARCH("MICROTHIOL",L2176)),"Sulfur",IF(ISNUMBER(SEARCH("PROPICONAZOLE",L2176)),"Propiconazole",IF(ISNUMBER(SEARCH("METHOMYL",L2176)),"Methomyl",IF(ISNUMBER(SEARCH("IMIDACLOPRID",L2176)),"Imidacloprid",IF(ISNUMBER(SEARCH("ZONIC",L2176)),"Amicarbazone",IF(ISNUMBER(SEARCH("CRESCENDO",L2176)),"Triclopyr-Butyric",IF(ISNUMBER(SEARCH("IMAZETHAPYR",L2176)),"Imazethapyr",IF(ISNUMBER(SEARCH("TRICLOPYR",L2176)),"Triclopyr",IF(ISNUMBER(SEARCH("ISOPROPYLAMINE",L2176)),"Isopropylamine",IF(ISNUMBER(SEARCH("ABAMECTIM",L2176)),"Abamectin",IF(ISNUMBER(SEARCH("SPERTO",L2176)),"Bifenthrin","FIX IT!")))))))))))))))))))</f>
        <v>Cyhalothrin</v>
      </c>
      <c r="Q2176" t="s">
        <v>3248</v>
      </c>
      <c r="R2176" t="s">
        <v>3237</v>
      </c>
      <c r="S2176">
        <f t="shared" si="121"/>
        <v>25.341768470040723</v>
      </c>
      <c r="T2176" t="s">
        <v>3213</v>
      </c>
      <c r="U2176" t="s">
        <v>3282</v>
      </c>
      <c r="V2176" t="s">
        <v>3257</v>
      </c>
    </row>
    <row r="2177" spans="1:22" ht="22" customHeight="1" x14ac:dyDescent="0.3">
      <c r="A2177" s="5">
        <v>42709</v>
      </c>
      <c r="B2177" s="16" t="str">
        <f t="shared" si="119"/>
        <v>December, 2016</v>
      </c>
      <c r="C2177" s="16" t="str">
        <f t="shared" si="120"/>
        <v>December, 2016´</v>
      </c>
      <c r="D2177" s="6" t="s">
        <v>31</v>
      </c>
      <c r="E2177" s="11" t="s">
        <v>3317</v>
      </c>
      <c r="F2177" s="6" t="s">
        <v>56</v>
      </c>
      <c r="G2177" s="6" t="s">
        <v>77</v>
      </c>
      <c r="H2177" s="6" t="s">
        <v>82</v>
      </c>
      <c r="I2177" s="6" t="s">
        <v>45</v>
      </c>
      <c r="J2177" s="6" t="s">
        <v>34</v>
      </c>
      <c r="K2177" s="6" t="s">
        <v>84</v>
      </c>
      <c r="L2177" s="6" t="s">
        <v>2376</v>
      </c>
      <c r="M2177" s="7">
        <v>115320</v>
      </c>
      <c r="N2177" s="7">
        <v>115.32</v>
      </c>
      <c r="O2177" s="7">
        <v>549000</v>
      </c>
      <c r="P2177" t="str">
        <f>IF(ISNUMBER(SEARCH("BROWSER",L2177)),"Picloran",IF(ISNUMBER(SEARCH("NAVIGATOR",L2177)),"Picloran",IF(ISNUMBER(SEARCH("BIOZYME",L2177)),"Mineral Fertilizer",IF(ISNUMBER(SEARCH("K-FOL",L2177)),"Calcium Citrate",IF(ISNUMBER(SEARCH("FOLTRON",L2177)),"NPK Fertilizer",IF(ISNUMBER(SEARCH("CYHALOTHRI",L2177)),"Cyhalothrin",IF(ISNUMBER(SEARCH("ACEFATO",L2177)),"Acephate",IF(ISNUMBER(SEARCH("ACEPHATE",L2177)),"Acephate",IF(ISNUMBER(SEARCH("MICROTHIOL",L2177)),"Sulfur",IF(ISNUMBER(SEARCH("PROPICONAZOLE",L2177)),"Propiconazole",IF(ISNUMBER(SEARCH("METHOMYL",L2177)),"Methomyl",IF(ISNUMBER(SEARCH("IMIDACLOPRID",L2177)),"Imidacloprid",IF(ISNUMBER(SEARCH("ZONIC",L2177)),"Amicarbazone",IF(ISNUMBER(SEARCH("CRESCENDO",L2177)),"Triclopyr-Butyric",IF(ISNUMBER(SEARCH("IMAZETHAPYR",L2177)),"Imazethapyr",IF(ISNUMBER(SEARCH("TRICLOPYR",L2177)),"Triclopyr",IF(ISNUMBER(SEARCH("ISOPROPYLAMINE",L2177)),"Isopropylamine",IF(ISNUMBER(SEARCH("ABAMECTIM",L2177)),"Abamectin",IF(ISNUMBER(SEARCH("SPERTO",L2177)),"Bifenthrin","FIX IT!")))))))))))))))))))</f>
        <v>Isopropylamine</v>
      </c>
      <c r="Q2177" t="s">
        <v>3269</v>
      </c>
      <c r="R2177" t="s">
        <v>3216</v>
      </c>
      <c r="S2177">
        <f t="shared" si="121"/>
        <v>4.7606659729448495</v>
      </c>
      <c r="T2177" t="s">
        <v>3200</v>
      </c>
      <c r="U2177" t="s">
        <v>3234</v>
      </c>
      <c r="V2177" t="s">
        <v>3225</v>
      </c>
    </row>
    <row r="2178" spans="1:22" ht="22" customHeight="1" x14ac:dyDescent="0.3">
      <c r="A2178" s="5">
        <v>42709</v>
      </c>
      <c r="B2178" s="16" t="str">
        <f t="shared" si="119"/>
        <v>December, 2016</v>
      </c>
      <c r="C2178" s="16" t="str">
        <f t="shared" si="120"/>
        <v>December, 2016´</v>
      </c>
      <c r="D2178" s="6" t="s">
        <v>31</v>
      </c>
      <c r="E2178" s="11" t="s">
        <v>3317</v>
      </c>
      <c r="F2178" s="6" t="s">
        <v>56</v>
      </c>
      <c r="G2178" s="6" t="s">
        <v>131</v>
      </c>
      <c r="H2178" s="6" t="s">
        <v>113</v>
      </c>
      <c r="I2178" s="6" t="s">
        <v>45</v>
      </c>
      <c r="J2178" s="6" t="s">
        <v>34</v>
      </c>
      <c r="K2178" s="6" t="s">
        <v>971</v>
      </c>
      <c r="L2178" s="6" t="s">
        <v>2412</v>
      </c>
      <c r="M2178" s="7">
        <v>17400</v>
      </c>
      <c r="N2178" s="7">
        <v>17.399999999999999</v>
      </c>
      <c r="O2178" s="7">
        <v>441000</v>
      </c>
      <c r="P2178" t="str">
        <f>IF(ISNUMBER(SEARCH("IMAZETAPYR",L2178)),"Imazetapyr",IF(ISNUMBER(SEARCH("VITAVAX",L2178)),"Carboxin",IF(ISNUMBER(SEARCH("CARBOXIN",L2178)),"Carboxin",IF(ISNUMBER(SEARCH("CONDAX",L2178)),"Imazetapyr",IF(ISNUMBER(SEARCH("CLETHODIM",L2178)),"Clethodim",IF(ISNUMBER(SEARCH("JACARE",L2178)),"2,4-D Acid",IF(ISNUMBER(SEARCH("LEOPARD",L2178)),"Picloram",IF(ISNUMBER(SEARCH("ZOXYSTROBIN",L2178)),"Azoxystrobin",IF(ISNUMBER(SEARCH("MANCOZEB",L2178)),"Mancozeb",IF(ISNUMBER(SEARCH("AZOXYS",L2178)),"Azoxystrobin",IF(ISNUMBER(SEARCH("FIPRON",L2178)),"Fipronil",IF(ISNUMBER(SEARCH("ACEF",L2178)),"Acephate",IF(ISNUMBER(SEARCH("ACETAMIPRID",L2178)),"Acetamiprid",IF(ISNUMBER(SEARCH("ALUMINIUM PHOSPHIDE",L2178)),"Aluminium Phosphide",IF(ISNUMBER(SEARCH("RANMAN",L2178)),"Cyazofamid",IF(ISNUMBER(SEARCH("BIFENTRINA",L2178)),"Bifenthrin","FIX IT!"))))))))))))))))</f>
        <v>Acetamiprid</v>
      </c>
      <c r="Q2178" t="s">
        <v>3234</v>
      </c>
      <c r="R2178" t="s">
        <v>3243</v>
      </c>
      <c r="S2178">
        <f t="shared" si="121"/>
        <v>25.344827586206897</v>
      </c>
      <c r="T2178" t="s">
        <v>3200</v>
      </c>
      <c r="U2178" t="s">
        <v>3234</v>
      </c>
      <c r="V2178" t="s">
        <v>3225</v>
      </c>
    </row>
    <row r="2179" spans="1:22" ht="22" customHeight="1" x14ac:dyDescent="0.3">
      <c r="A2179" s="2">
        <v>42709</v>
      </c>
      <c r="B2179" s="16" t="str">
        <f t="shared" ref="B2179:B2242" si="122">TEXT(A2179, "MMMM, YYYY")</f>
        <v>December, 2016</v>
      </c>
      <c r="C2179" s="16" t="str">
        <f t="shared" ref="C2179:C2242" si="123">B2179&amp;"´"</f>
        <v>December, 2016´</v>
      </c>
      <c r="D2179" s="3" t="s">
        <v>107</v>
      </c>
      <c r="E2179" s="11" t="s">
        <v>3317</v>
      </c>
      <c r="F2179" s="3" t="s">
        <v>56</v>
      </c>
      <c r="G2179" s="3" t="s">
        <v>108</v>
      </c>
      <c r="H2179" s="3" t="s">
        <v>133</v>
      </c>
      <c r="I2179" s="3" t="s">
        <v>45</v>
      </c>
      <c r="J2179" s="3" t="s">
        <v>34</v>
      </c>
      <c r="K2179" s="3" t="s">
        <v>187</v>
      </c>
      <c r="L2179" s="13" t="s">
        <v>2413</v>
      </c>
      <c r="M2179" s="4">
        <v>20440</v>
      </c>
      <c r="N2179" s="4">
        <v>20.440000000000001</v>
      </c>
      <c r="O2179" s="4">
        <v>186000</v>
      </c>
      <c r="P2179" t="str">
        <f>IF(ISNUMBER(SEARCH("BIORISK",L2179)),"Fertilizer",IF(ISNUMBER(SEARCH("DIFLUBENZURON",L2179)),"Diflubenzuron",IF(ISNUMBER(SEARCH("K-TIONIC",L2179)),"Fulvic Acids Fertilizers",IF(ISNUMBER(SEARCH("INICIATE",L2179)),"Fipronil",IF(ISNUMBER(SEARCH("FIPRONIL",L2179)),"Fipronil",IF(ISNUMBER(SEARCH("STAGE",L2179)),"Clomazone",IF(ISNUMBER(SEARCH("CLOMAZONE",L2179)),"Clomazone",IF(ISNUMBER(SEARCH("UNIMARK",L2179)),"Metribuzin",IF(ISNUMBER(SEARCH("RIBUZIN",L2179)),"Metribuzin",IF(ISNUMBER(SEARCH("UNITOP",L2179)),"Not Identified","FIX IT!"))))))))))</f>
        <v>Clomazone</v>
      </c>
      <c r="Q2179" t="s">
        <v>3246</v>
      </c>
      <c r="R2179" t="s">
        <v>3198</v>
      </c>
      <c r="S2179">
        <f t="shared" ref="S2179:S2242" si="124">O2179/M2179</f>
        <v>9.0998043052837581</v>
      </c>
      <c r="T2179" t="s">
        <v>3292</v>
      </c>
      <c r="U2179" t="s">
        <v>3269</v>
      </c>
      <c r="V2179" t="s">
        <v>3216</v>
      </c>
    </row>
    <row r="2180" spans="1:22" ht="22" customHeight="1" x14ac:dyDescent="0.3">
      <c r="A2180" s="5">
        <v>42708</v>
      </c>
      <c r="B2180" s="16" t="str">
        <f t="shared" si="122"/>
        <v>December, 2016</v>
      </c>
      <c r="C2180" s="16" t="str">
        <f t="shared" si="123"/>
        <v>December, 2016´</v>
      </c>
      <c r="D2180" s="6" t="s">
        <v>31</v>
      </c>
      <c r="E2180" s="11" t="s">
        <v>3317</v>
      </c>
      <c r="F2180" s="6" t="s">
        <v>56</v>
      </c>
      <c r="G2180" s="6" t="s">
        <v>1676</v>
      </c>
      <c r="H2180" s="6" t="s">
        <v>91</v>
      </c>
      <c r="I2180" s="6" t="s">
        <v>45</v>
      </c>
      <c r="J2180" s="6" t="s">
        <v>34</v>
      </c>
      <c r="K2180" s="6" t="s">
        <v>205</v>
      </c>
      <c r="L2180" s="6" t="s">
        <v>2393</v>
      </c>
      <c r="M2180" s="7">
        <v>25200</v>
      </c>
      <c r="N2180" s="7">
        <v>25.2</v>
      </c>
      <c r="O2180" s="7">
        <v>349000</v>
      </c>
      <c r="P2180" t="str">
        <f>IF(ISNUMBER(SEARCH("IMAZETAPYR",L2180)),"Imazetapyr",IF(ISNUMBER(SEARCH("VITAVAX",L2180)),"Carboxin",IF(ISNUMBER(SEARCH("CARBOXIN",L2180)),"Carboxin",IF(ISNUMBER(SEARCH("CONDAX",L2180)),"Imazetapyr",IF(ISNUMBER(SEARCH("CLETHODIM",L2180)),"Clethodim",IF(ISNUMBER(SEARCH("JACARE",L2180)),"2,4-D Acid",IF(ISNUMBER(SEARCH("LEOPARD",L2180)),"Picloram",IF(ISNUMBER(SEARCH("ZOXYSTROBIN",L2180)),"Azoxystrobin",IF(ISNUMBER(SEARCH("MANCOZEB",L2180)),"Mancozeb",IF(ISNUMBER(SEARCH("AZOXYS",L2180)),"Azoxystrobin",IF(ISNUMBER(SEARCH("FIPRON",L2180)),"Fipronil",IF(ISNUMBER(SEARCH("ACEF",L2180)),"Acephate",IF(ISNUMBER(SEARCH("ACETAMIPRID",L2180)),"Acetamiprid",IF(ISNUMBER(SEARCH("ALUMINIUM PHOSPHIDE",L2180)),"Aluminium Phosphide",IF(ISNUMBER(SEARCH("RANMAN",L2180)),"Cyazofamid",IF(ISNUMBER(SEARCH("BIFENTRINA",L2180)),"Bifenthrin","FIX IT!"))))))))))))))))</f>
        <v>Mancozeb</v>
      </c>
      <c r="Q2180" t="s">
        <v>3231</v>
      </c>
      <c r="R2180" t="s">
        <v>3242</v>
      </c>
      <c r="S2180">
        <f t="shared" si="124"/>
        <v>13.84920634920635</v>
      </c>
      <c r="T2180" t="s">
        <v>3292</v>
      </c>
      <c r="U2180" t="s">
        <v>3269</v>
      </c>
      <c r="V2180" t="s">
        <v>3216</v>
      </c>
    </row>
    <row r="2181" spans="1:22" ht="22" customHeight="1" x14ac:dyDescent="0.3">
      <c r="A2181" s="2">
        <v>42708</v>
      </c>
      <c r="B2181" s="16" t="str">
        <f t="shared" si="122"/>
        <v>December, 2016</v>
      </c>
      <c r="C2181" s="16" t="str">
        <f t="shared" si="123"/>
        <v>December, 2016´</v>
      </c>
      <c r="D2181" s="3" t="s">
        <v>31</v>
      </c>
      <c r="E2181" s="11" t="s">
        <v>3317</v>
      </c>
      <c r="F2181" s="3" t="s">
        <v>56</v>
      </c>
      <c r="G2181" s="3" t="s">
        <v>1676</v>
      </c>
      <c r="H2181" s="3" t="s">
        <v>91</v>
      </c>
      <c r="I2181" s="3" t="s">
        <v>45</v>
      </c>
      <c r="J2181" s="3" t="s">
        <v>34</v>
      </c>
      <c r="K2181" s="3" t="s">
        <v>205</v>
      </c>
      <c r="L2181" s="3" t="s">
        <v>2393</v>
      </c>
      <c r="M2181" s="4">
        <v>25200</v>
      </c>
      <c r="N2181" s="4">
        <v>25.2</v>
      </c>
      <c r="O2181" s="4">
        <v>349000</v>
      </c>
      <c r="P2181" t="str">
        <f>IF(ISNUMBER(SEARCH("TRICLON",L2179)),"Triclopyr",IF(ISNUMBER(SEARCH("ABAMECTIN",L2179)),"Abamectin",IF(ISNUMBER(SEARCH("PERITO",L2179)),"Acephate",IF(ISNUMBER(SEARCH("GLUFOSINAT",L2179)),"Gluphosinate",IF(ISNUMBER(SEARCH("FIPRONIL",L2179)),"Fipronil",IF(ISNUMBER(SEARCH("ZARTAN",L2179)),"Metsulfuron-methyl",IF(ISNUMBER(SEARCH("DIFLUBENZURON",L2179)),"Diflubenzuron",IF(ISNUMBER(SEARCH("INICIATE",L2179)),"Fipronil",IF(ISNUMBER(SEARCH("STAGE",L2179)),"Clomazone",IF(ISNUMBER(SEARCH("CLOMAZON",L2179)),"Clomazone",IF(ISNUMBER(SEARCH("UNIMARK",L2179)),"Metribuzim",IF(ISNUMBER(SEARCH("ANCOSAR",L2179)),"Sodium hydrogen Methylarsonate","FIX IT!"))))))))))))</f>
        <v>Clomazone</v>
      </c>
      <c r="Q2181" t="s">
        <v>3246</v>
      </c>
      <c r="R2181" t="s">
        <v>3198</v>
      </c>
      <c r="S2181">
        <f t="shared" si="124"/>
        <v>13.84920634920635</v>
      </c>
      <c r="T2181" t="s">
        <v>3206</v>
      </c>
      <c r="U2181" t="s">
        <v>3231</v>
      </c>
      <c r="V2181" t="s">
        <v>3242</v>
      </c>
    </row>
    <row r="2182" spans="1:22" ht="22" customHeight="1" x14ac:dyDescent="0.3">
      <c r="A2182" s="5">
        <v>42708</v>
      </c>
      <c r="B2182" s="16" t="str">
        <f t="shared" si="122"/>
        <v>December, 2016</v>
      </c>
      <c r="C2182" s="16" t="str">
        <f t="shared" si="123"/>
        <v>December, 2016´</v>
      </c>
      <c r="D2182" s="6" t="s">
        <v>31</v>
      </c>
      <c r="E2182" s="11" t="s">
        <v>3317</v>
      </c>
      <c r="F2182" s="6" t="s">
        <v>56</v>
      </c>
      <c r="G2182" s="6" t="s">
        <v>1676</v>
      </c>
      <c r="H2182" s="6" t="s">
        <v>91</v>
      </c>
      <c r="I2182" s="6" t="s">
        <v>45</v>
      </c>
      <c r="J2182" s="6" t="s">
        <v>34</v>
      </c>
      <c r="K2182" s="6" t="s">
        <v>205</v>
      </c>
      <c r="L2182" s="6" t="s">
        <v>2102</v>
      </c>
      <c r="M2182" s="7">
        <v>25200</v>
      </c>
      <c r="N2182" s="7">
        <v>25.2</v>
      </c>
      <c r="O2182" s="7">
        <v>349000</v>
      </c>
      <c r="P2182" t="str">
        <f>IF(ISNUMBER(SEARCH("IMAZETAPYR",L2182)),"Imazetapyr",IF(ISNUMBER(SEARCH("VITAVAX",L2182)),"Carboxin",IF(ISNUMBER(SEARCH("CARBOXIN",L2182)),"Carboxin",IF(ISNUMBER(SEARCH("CONDAX",L2182)),"Imazetapyr",IF(ISNUMBER(SEARCH("CLETHODIM",L2182)),"Clethodim",IF(ISNUMBER(SEARCH("JACARE",L2182)),"2,4-D Acid",IF(ISNUMBER(SEARCH("LEOPARD",L2182)),"Picloram",IF(ISNUMBER(SEARCH("ZOXYSTROBIN",L2182)),"Azoxystrobin",IF(ISNUMBER(SEARCH("MANCOZEB",L2182)),"Mancozeb",IF(ISNUMBER(SEARCH("AZOXYS",L2182)),"Azoxystrobin",IF(ISNUMBER(SEARCH("FIPRON",L2182)),"Fipronil",IF(ISNUMBER(SEARCH("ACEF",L2182)),"Acephate",IF(ISNUMBER(SEARCH("ACETAMIPRID",L2182)),"Acetamiprid",IF(ISNUMBER(SEARCH("ALUMINIUM PHOSPHIDE",L2182)),"Aluminium Phosphide",IF(ISNUMBER(SEARCH("RANMAN",L2182)),"Cyazofamid",IF(ISNUMBER(SEARCH("BIFENTRINA",L2182)),"Bifenthrin","FIX IT!"))))))))))))))))</f>
        <v>Mancozeb</v>
      </c>
      <c r="Q2182" t="s">
        <v>3231</v>
      </c>
      <c r="R2182" t="s">
        <v>3242</v>
      </c>
      <c r="S2182">
        <f t="shared" si="124"/>
        <v>13.84920634920635</v>
      </c>
      <c r="T2182" t="s">
        <v>3206</v>
      </c>
      <c r="U2182" t="s">
        <v>3231</v>
      </c>
      <c r="V2182" t="s">
        <v>3242</v>
      </c>
    </row>
    <row r="2183" spans="1:22" ht="22" customHeight="1" x14ac:dyDescent="0.3">
      <c r="A2183" s="2">
        <v>42708</v>
      </c>
      <c r="B2183" s="16" t="str">
        <f t="shared" si="122"/>
        <v>December, 2016</v>
      </c>
      <c r="C2183" s="16" t="str">
        <f t="shared" si="123"/>
        <v>December, 2016´</v>
      </c>
      <c r="D2183" s="3" t="s">
        <v>31</v>
      </c>
      <c r="E2183" s="11" t="s">
        <v>3317</v>
      </c>
      <c r="F2183" s="3" t="s">
        <v>1873</v>
      </c>
      <c r="G2183" s="3" t="s">
        <v>1382</v>
      </c>
      <c r="H2183" s="3" t="s">
        <v>122</v>
      </c>
      <c r="I2183" s="3" t="s">
        <v>45</v>
      </c>
      <c r="J2183" s="3" t="s">
        <v>34</v>
      </c>
      <c r="K2183" s="3" t="s">
        <v>187</v>
      </c>
      <c r="L2183" s="3" t="s">
        <v>2414</v>
      </c>
      <c r="M2183" s="4">
        <v>15120</v>
      </c>
      <c r="N2183" s="4">
        <v>15.12</v>
      </c>
      <c r="O2183" s="4">
        <v>62100</v>
      </c>
      <c r="P2183" t="s">
        <v>3211</v>
      </c>
      <c r="Q2183" t="s">
        <v>3270</v>
      </c>
      <c r="R2183" t="s">
        <v>3198</v>
      </c>
      <c r="S2183">
        <f t="shared" si="124"/>
        <v>4.1071428571428568</v>
      </c>
      <c r="T2183" t="s">
        <v>3212</v>
      </c>
      <c r="U2183" t="s">
        <v>3277</v>
      </c>
      <c r="V2183" t="s">
        <v>3198</v>
      </c>
    </row>
    <row r="2184" spans="1:22" ht="22" customHeight="1" x14ac:dyDescent="0.3">
      <c r="A2184" s="5">
        <v>42708</v>
      </c>
      <c r="B2184" s="16" t="str">
        <f t="shared" si="122"/>
        <v>December, 2016</v>
      </c>
      <c r="C2184" s="16" t="str">
        <f t="shared" si="123"/>
        <v>December, 2016´</v>
      </c>
      <c r="D2184" s="6" t="s">
        <v>31</v>
      </c>
      <c r="E2184" s="11" t="s">
        <v>3317</v>
      </c>
      <c r="F2184" s="6" t="s">
        <v>56</v>
      </c>
      <c r="G2184" s="6" t="s">
        <v>1676</v>
      </c>
      <c r="H2184" s="6" t="s">
        <v>91</v>
      </c>
      <c r="I2184" s="6" t="s">
        <v>45</v>
      </c>
      <c r="J2184" s="6" t="s">
        <v>34</v>
      </c>
      <c r="K2184" s="6" t="s">
        <v>205</v>
      </c>
      <c r="L2184" s="6" t="s">
        <v>2415</v>
      </c>
      <c r="M2184" s="7">
        <v>25200</v>
      </c>
      <c r="N2184" s="7">
        <v>25.2</v>
      </c>
      <c r="O2184" s="7">
        <v>349000</v>
      </c>
      <c r="P2184" t="str">
        <f>IF(ISNUMBER(SEARCH("IMAZETAPYR",L2184)),"Imazetapyr",IF(ISNUMBER(SEARCH("VITAVAX",L2184)),"Carboxin",IF(ISNUMBER(SEARCH("CARBOXIN",L2184)),"Carboxin",IF(ISNUMBER(SEARCH("CONDAX",L2184)),"Imazetapyr",IF(ISNUMBER(SEARCH("CLETHODIM",L2184)),"Clethodim",IF(ISNUMBER(SEARCH("JACARE",L2184)),"2,4-D Acid",IF(ISNUMBER(SEARCH("LEOPARD",L2184)),"Picloram",IF(ISNUMBER(SEARCH("ZOXYSTROBIN",L2184)),"Azoxystrobin",IF(ISNUMBER(SEARCH("MANCOZEB",L2184)),"Mancozeb",IF(ISNUMBER(SEARCH("AZOXYS",L2184)),"Azoxystrobin",IF(ISNUMBER(SEARCH("FIPRON",L2184)),"Fipronil",IF(ISNUMBER(SEARCH("ACEF",L2184)),"Acephate",IF(ISNUMBER(SEARCH("ACETAMIPRID",L2184)),"Acetamiprid",IF(ISNUMBER(SEARCH("ALUMINIUM PHOSPHIDE",L2184)),"Aluminium Phosphide",IF(ISNUMBER(SEARCH("RANMAN",L2184)),"Cyazofamid",IF(ISNUMBER(SEARCH("BIFENTRINA",L2184)),"Bifenthrin","FIX IT!"))))))))))))))))</f>
        <v>Mancozeb</v>
      </c>
      <c r="Q2184" t="s">
        <v>3231</v>
      </c>
      <c r="R2184" t="s">
        <v>3242</v>
      </c>
      <c r="S2184">
        <f t="shared" si="124"/>
        <v>13.84920634920635</v>
      </c>
      <c r="T2184" t="s">
        <v>3206</v>
      </c>
      <c r="U2184" t="s">
        <v>3231</v>
      </c>
      <c r="V2184" t="s">
        <v>3242</v>
      </c>
    </row>
    <row r="2185" spans="1:22" ht="22" customHeight="1" x14ac:dyDescent="0.3">
      <c r="A2185" s="2">
        <v>42708</v>
      </c>
      <c r="B2185" s="16" t="str">
        <f t="shared" si="122"/>
        <v>December, 2016</v>
      </c>
      <c r="C2185" s="16" t="str">
        <f t="shared" si="123"/>
        <v>December, 2016´</v>
      </c>
      <c r="D2185" s="3" t="s">
        <v>31</v>
      </c>
      <c r="E2185" s="11" t="s">
        <v>3317</v>
      </c>
      <c r="F2185" s="3" t="s">
        <v>56</v>
      </c>
      <c r="G2185" s="3" t="s">
        <v>189</v>
      </c>
      <c r="H2185" s="3" t="s">
        <v>122</v>
      </c>
      <c r="I2185" s="3" t="s">
        <v>45</v>
      </c>
      <c r="J2185" s="3" t="s">
        <v>34</v>
      </c>
      <c r="K2185" s="3" t="s">
        <v>143</v>
      </c>
      <c r="L2185" s="3" t="s">
        <v>1175</v>
      </c>
      <c r="M2185" s="4">
        <v>43200</v>
      </c>
      <c r="N2185" s="4">
        <v>43.2</v>
      </c>
      <c r="O2185" s="4">
        <v>214000</v>
      </c>
      <c r="P2185" t="str">
        <f>IF(ISNUMBER(SEARCH("BROWSER",L2185)),"Picloran",IF(ISNUMBER(SEARCH("NAVIGATOR",L2185)),"Picloran",IF(ISNUMBER(SEARCH("BIOZYME",L2185)),"Mineral Fertilizer",IF(ISNUMBER(SEARCH("K-FOL",L2185)),"Calcium Citrate",IF(ISNUMBER(SEARCH("FOLTRON",L2185)),"NPK Fertilizer",IF(ISNUMBER(SEARCH("CYHALOTHRI",L2185)),"Cyhalothrin",IF(ISNUMBER(SEARCH("ACEFATO",L2185)),"Acephate",IF(ISNUMBER(SEARCH("ACEPHATE",L2185)),"Acephate",IF(ISNUMBER(SEARCH("MICROTHIOL",L2185)),"Sulfur",IF(ISNUMBER(SEARCH("PROPICONAZOLE",L2185)),"Propiconazole",IF(ISNUMBER(SEARCH("METHOMYL",L2185)),"Methomyl",IF(ISNUMBER(SEARCH("IMIDACLOPRID",L2185)),"Imidacloprid",IF(ISNUMBER(SEARCH("ZONIC",L2185)),"Amicarbazone",IF(ISNUMBER(SEARCH("CRESCENDO",L2185)),"Triclopyr-Butyric",IF(ISNUMBER(SEARCH("IMAZETHAPYR",L2185)),"Imazethapyr",IF(ISNUMBER(SEARCH("TRICLOPYR",L2185)),"Triclopyr",IF(ISNUMBER(SEARCH("ISOPROPYLAMINE",L2185)),"Isopropylamine",IF(ISNUMBER(SEARCH("ABAMECTIM",L2185)),"Abamectin",IF(ISNUMBER(SEARCH("SPERTO",L2185)),"Bifenthrin","FIX IT!")))))))))))))))))))</f>
        <v>Methomyl</v>
      </c>
      <c r="Q2185" t="s">
        <v>3215</v>
      </c>
      <c r="R2185" t="s">
        <v>3243</v>
      </c>
      <c r="S2185">
        <f t="shared" si="124"/>
        <v>4.9537037037037033</v>
      </c>
      <c r="T2185" t="s">
        <v>3206</v>
      </c>
      <c r="U2185" t="s">
        <v>3231</v>
      </c>
      <c r="V2185" t="s">
        <v>3242</v>
      </c>
    </row>
    <row r="2186" spans="1:22" ht="22" customHeight="1" x14ac:dyDescent="0.3">
      <c r="A2186" s="5">
        <v>42708</v>
      </c>
      <c r="B2186" s="16" t="str">
        <f t="shared" si="122"/>
        <v>December, 2016</v>
      </c>
      <c r="C2186" s="16" t="str">
        <f t="shared" si="123"/>
        <v>December, 2016´</v>
      </c>
      <c r="D2186" s="6" t="s">
        <v>31</v>
      </c>
      <c r="E2186" s="11" t="s">
        <v>3317</v>
      </c>
      <c r="F2186" s="6" t="s">
        <v>56</v>
      </c>
      <c r="G2186" s="6" t="s">
        <v>1676</v>
      </c>
      <c r="H2186" s="6" t="s">
        <v>91</v>
      </c>
      <c r="I2186" s="6" t="s">
        <v>45</v>
      </c>
      <c r="J2186" s="6" t="s">
        <v>34</v>
      </c>
      <c r="K2186" s="6" t="s">
        <v>205</v>
      </c>
      <c r="L2186" s="6" t="s">
        <v>2392</v>
      </c>
      <c r="M2186" s="7">
        <v>25200</v>
      </c>
      <c r="N2186" s="7">
        <v>25.2</v>
      </c>
      <c r="O2186" s="7">
        <v>349000</v>
      </c>
      <c r="P2186" t="str">
        <f t="shared" ref="P2186:P2191" si="125">IF(ISNUMBER(SEARCH("IMAZETAPYR",L2186)),"Imazetapyr",IF(ISNUMBER(SEARCH("VITAVAX",L2186)),"Carboxin",IF(ISNUMBER(SEARCH("CARBOXIN",L2186)),"Carboxin",IF(ISNUMBER(SEARCH("CONDAX",L2186)),"Imazetapyr",IF(ISNUMBER(SEARCH("CLETHODIM",L2186)),"Clethodim",IF(ISNUMBER(SEARCH("JACARE",L2186)),"2,4-D Acid",IF(ISNUMBER(SEARCH("LEOPARD",L2186)),"Picloram",IF(ISNUMBER(SEARCH("ZOXYSTROBIN",L2186)),"Azoxystrobin",IF(ISNUMBER(SEARCH("MANCOZEB",L2186)),"Mancozeb",IF(ISNUMBER(SEARCH("AZOXYS",L2186)),"Azoxystrobin",IF(ISNUMBER(SEARCH("FIPRON",L2186)),"Fipronil",IF(ISNUMBER(SEARCH("ACEF",L2186)),"Acephate",IF(ISNUMBER(SEARCH("ACETAMIPRID",L2186)),"Acetamiprid",IF(ISNUMBER(SEARCH("ALUMINIUM PHOSPHIDE",L2186)),"Aluminium Phosphide",IF(ISNUMBER(SEARCH("RANMAN",L2186)),"Cyazofamid",IF(ISNUMBER(SEARCH("BIFENTRINA",L2186)),"Bifenthrin","FIX IT!"))))))))))))))))</f>
        <v>Mancozeb</v>
      </c>
      <c r="Q2186" t="s">
        <v>3231</v>
      </c>
      <c r="R2186" t="s">
        <v>3242</v>
      </c>
      <c r="S2186">
        <f t="shared" si="124"/>
        <v>13.84920634920635</v>
      </c>
      <c r="T2186" t="s">
        <v>3206</v>
      </c>
      <c r="U2186" t="s">
        <v>3231</v>
      </c>
      <c r="V2186" t="s">
        <v>3242</v>
      </c>
    </row>
    <row r="2187" spans="1:22" ht="22" customHeight="1" x14ac:dyDescent="0.3">
      <c r="A2187" s="2">
        <v>42708</v>
      </c>
      <c r="B2187" s="16" t="str">
        <f t="shared" si="122"/>
        <v>December, 2016</v>
      </c>
      <c r="C2187" s="16" t="str">
        <f t="shared" si="123"/>
        <v>December, 2016´</v>
      </c>
      <c r="D2187" s="3" t="s">
        <v>31</v>
      </c>
      <c r="E2187" s="11" t="s">
        <v>3317</v>
      </c>
      <c r="F2187" s="3" t="s">
        <v>56</v>
      </c>
      <c r="G2187" s="3" t="s">
        <v>1676</v>
      </c>
      <c r="H2187" s="3" t="s">
        <v>91</v>
      </c>
      <c r="I2187" s="3" t="s">
        <v>45</v>
      </c>
      <c r="J2187" s="3" t="s">
        <v>34</v>
      </c>
      <c r="K2187" s="3" t="s">
        <v>205</v>
      </c>
      <c r="L2187" s="3" t="s">
        <v>2396</v>
      </c>
      <c r="M2187" s="4">
        <v>23000</v>
      </c>
      <c r="N2187" s="4">
        <v>23</v>
      </c>
      <c r="O2187" s="4">
        <v>319000</v>
      </c>
      <c r="P2187" t="str">
        <f t="shared" si="125"/>
        <v>Mancozeb</v>
      </c>
      <c r="Q2187" t="s">
        <v>3231</v>
      </c>
      <c r="R2187" t="s">
        <v>3242</v>
      </c>
      <c r="S2187">
        <f t="shared" si="124"/>
        <v>13.869565217391305</v>
      </c>
      <c r="T2187" t="s">
        <v>3309</v>
      </c>
      <c r="U2187" t="s">
        <v>3263</v>
      </c>
      <c r="V2187" t="s">
        <v>3264</v>
      </c>
    </row>
    <row r="2188" spans="1:22" ht="22" customHeight="1" x14ac:dyDescent="0.3">
      <c r="A2188" s="5">
        <v>42708</v>
      </c>
      <c r="B2188" s="16" t="str">
        <f t="shared" si="122"/>
        <v>December, 2016</v>
      </c>
      <c r="C2188" s="16" t="str">
        <f t="shared" si="123"/>
        <v>December, 2016´</v>
      </c>
      <c r="D2188" s="6" t="s">
        <v>31</v>
      </c>
      <c r="E2188" s="11" t="s">
        <v>3317</v>
      </c>
      <c r="F2188" s="6" t="s">
        <v>56</v>
      </c>
      <c r="G2188" s="6" t="s">
        <v>1676</v>
      </c>
      <c r="H2188" s="6" t="s">
        <v>91</v>
      </c>
      <c r="I2188" s="6" t="s">
        <v>45</v>
      </c>
      <c r="J2188" s="6" t="s">
        <v>34</v>
      </c>
      <c r="K2188" s="6" t="s">
        <v>205</v>
      </c>
      <c r="L2188" s="6" t="s">
        <v>2102</v>
      </c>
      <c r="M2188" s="7">
        <v>25200</v>
      </c>
      <c r="N2188" s="7">
        <v>25.2</v>
      </c>
      <c r="O2188" s="7">
        <v>349000</v>
      </c>
      <c r="P2188" t="str">
        <f t="shared" si="125"/>
        <v>Mancozeb</v>
      </c>
      <c r="Q2188" t="s">
        <v>3231</v>
      </c>
      <c r="R2188" t="s">
        <v>3242</v>
      </c>
      <c r="S2188">
        <f t="shared" si="124"/>
        <v>13.84920634920635</v>
      </c>
      <c r="T2188" t="s">
        <v>3306</v>
      </c>
      <c r="U2188" t="s">
        <v>3215</v>
      </c>
      <c r="V2188" t="s">
        <v>3198</v>
      </c>
    </row>
    <row r="2189" spans="1:22" ht="22" customHeight="1" x14ac:dyDescent="0.3">
      <c r="A2189" s="2">
        <v>42708</v>
      </c>
      <c r="B2189" s="16" t="str">
        <f t="shared" si="122"/>
        <v>December, 2016</v>
      </c>
      <c r="C2189" s="16" t="str">
        <f t="shared" si="123"/>
        <v>December, 2016´</v>
      </c>
      <c r="D2189" s="3" t="s">
        <v>31</v>
      </c>
      <c r="E2189" s="11" t="s">
        <v>3317</v>
      </c>
      <c r="F2189" s="3" t="s">
        <v>56</v>
      </c>
      <c r="G2189" s="3" t="s">
        <v>1676</v>
      </c>
      <c r="H2189" s="3" t="s">
        <v>91</v>
      </c>
      <c r="I2189" s="3" t="s">
        <v>45</v>
      </c>
      <c r="J2189" s="3" t="s">
        <v>34</v>
      </c>
      <c r="K2189" s="3" t="s">
        <v>205</v>
      </c>
      <c r="L2189" s="3" t="s">
        <v>2416</v>
      </c>
      <c r="M2189" s="4">
        <v>25200</v>
      </c>
      <c r="N2189" s="4">
        <v>25.2</v>
      </c>
      <c r="O2189" s="4">
        <v>349000</v>
      </c>
      <c r="P2189" t="str">
        <f t="shared" si="125"/>
        <v>Mancozeb</v>
      </c>
      <c r="Q2189" t="s">
        <v>3231</v>
      </c>
      <c r="R2189" t="s">
        <v>3242</v>
      </c>
      <c r="S2189">
        <f t="shared" si="124"/>
        <v>13.84920634920635</v>
      </c>
      <c r="T2189" t="s">
        <v>3213</v>
      </c>
      <c r="U2189" t="s">
        <v>3282</v>
      </c>
      <c r="V2189" t="s">
        <v>3257</v>
      </c>
    </row>
    <row r="2190" spans="1:22" ht="22" customHeight="1" x14ac:dyDescent="0.3">
      <c r="A2190" s="5">
        <v>42708</v>
      </c>
      <c r="B2190" s="16" t="str">
        <f t="shared" si="122"/>
        <v>December, 2016</v>
      </c>
      <c r="C2190" s="16" t="str">
        <f t="shared" si="123"/>
        <v>December, 2016´</v>
      </c>
      <c r="D2190" s="6" t="s">
        <v>31</v>
      </c>
      <c r="E2190" s="11" t="s">
        <v>3317</v>
      </c>
      <c r="F2190" s="6" t="s">
        <v>56</v>
      </c>
      <c r="G2190" s="6" t="s">
        <v>1676</v>
      </c>
      <c r="H2190" s="6" t="s">
        <v>91</v>
      </c>
      <c r="I2190" s="6" t="s">
        <v>45</v>
      </c>
      <c r="J2190" s="6" t="s">
        <v>34</v>
      </c>
      <c r="K2190" s="6" t="s">
        <v>205</v>
      </c>
      <c r="L2190" s="6" t="s">
        <v>2396</v>
      </c>
      <c r="M2190" s="7">
        <v>23000</v>
      </c>
      <c r="N2190" s="7">
        <v>23</v>
      </c>
      <c r="O2190" s="7">
        <v>319000</v>
      </c>
      <c r="P2190" t="str">
        <f t="shared" si="125"/>
        <v>Mancozeb</v>
      </c>
      <c r="Q2190" t="s">
        <v>3231</v>
      </c>
      <c r="R2190" t="s">
        <v>3242</v>
      </c>
      <c r="S2190">
        <f t="shared" si="124"/>
        <v>13.869565217391305</v>
      </c>
      <c r="T2190" t="s">
        <v>3250</v>
      </c>
      <c r="U2190" t="s">
        <v>3248</v>
      </c>
      <c r="V2190" t="s">
        <v>3237</v>
      </c>
    </row>
    <row r="2191" spans="1:22" ht="22" customHeight="1" x14ac:dyDescent="0.3">
      <c r="A2191" s="2">
        <v>42708</v>
      </c>
      <c r="B2191" s="16" t="str">
        <f t="shared" si="122"/>
        <v>December, 2016</v>
      </c>
      <c r="C2191" s="16" t="str">
        <f t="shared" si="123"/>
        <v>December, 2016´</v>
      </c>
      <c r="D2191" s="3" t="s">
        <v>31</v>
      </c>
      <c r="E2191" s="11" t="s">
        <v>3317</v>
      </c>
      <c r="F2191" s="3" t="s">
        <v>56</v>
      </c>
      <c r="G2191" s="3" t="s">
        <v>1676</v>
      </c>
      <c r="H2191" s="3" t="s">
        <v>91</v>
      </c>
      <c r="I2191" s="3" t="s">
        <v>45</v>
      </c>
      <c r="J2191" s="3" t="s">
        <v>34</v>
      </c>
      <c r="K2191" s="3" t="s">
        <v>205</v>
      </c>
      <c r="L2191" s="3" t="s">
        <v>2392</v>
      </c>
      <c r="M2191" s="4">
        <v>25200</v>
      </c>
      <c r="N2191" s="4">
        <v>25.2</v>
      </c>
      <c r="O2191" s="4">
        <v>349000</v>
      </c>
      <c r="P2191" t="str">
        <f t="shared" si="125"/>
        <v>Mancozeb</v>
      </c>
      <c r="Q2191" t="s">
        <v>3231</v>
      </c>
      <c r="R2191" t="s">
        <v>3242</v>
      </c>
      <c r="S2191">
        <f t="shared" si="124"/>
        <v>13.84920634920635</v>
      </c>
      <c r="T2191" t="s">
        <v>3292</v>
      </c>
      <c r="U2191" t="s">
        <v>3269</v>
      </c>
      <c r="V2191" t="s">
        <v>3216</v>
      </c>
    </row>
    <row r="2192" spans="1:22" ht="22" customHeight="1" x14ac:dyDescent="0.3">
      <c r="A2192" s="5">
        <v>42708</v>
      </c>
      <c r="B2192" s="16" t="str">
        <f t="shared" si="122"/>
        <v>December, 2016</v>
      </c>
      <c r="C2192" s="16" t="str">
        <f t="shared" si="123"/>
        <v>December, 2016´</v>
      </c>
      <c r="D2192" s="6" t="s">
        <v>31</v>
      </c>
      <c r="E2192" s="11" t="s">
        <v>3317</v>
      </c>
      <c r="F2192" s="6" t="s">
        <v>56</v>
      </c>
      <c r="G2192" s="6" t="s">
        <v>189</v>
      </c>
      <c r="H2192" s="6" t="s">
        <v>122</v>
      </c>
      <c r="I2192" s="6" t="s">
        <v>45</v>
      </c>
      <c r="J2192" s="6" t="s">
        <v>34</v>
      </c>
      <c r="K2192" s="6" t="s">
        <v>143</v>
      </c>
      <c r="L2192" s="6" t="s">
        <v>1175</v>
      </c>
      <c r="M2192" s="7">
        <v>43200</v>
      </c>
      <c r="N2192" s="7">
        <v>43.2</v>
      </c>
      <c r="O2192" s="7">
        <v>214000</v>
      </c>
      <c r="P2192" t="str">
        <f>IF(ISNUMBER(SEARCH("BROWSER",L2192)),"Picloran",IF(ISNUMBER(SEARCH("NAVIGATOR",L2192)),"Picloran",IF(ISNUMBER(SEARCH("BIOZYME",L2192)),"Mineral Fertilizer",IF(ISNUMBER(SEARCH("K-FOL",L2192)),"Calcium Citrate",IF(ISNUMBER(SEARCH("FOLTRON",L2192)),"NPK Fertilizer",IF(ISNUMBER(SEARCH("CYHALOTHRI",L2192)),"Cyhalothrin",IF(ISNUMBER(SEARCH("ACEFATO",L2192)),"Acephate",IF(ISNUMBER(SEARCH("ACEPHATE",L2192)),"Acephate",IF(ISNUMBER(SEARCH("MICROTHIOL",L2192)),"Sulfur",IF(ISNUMBER(SEARCH("PROPICONAZOLE",L2192)),"Propiconazole",IF(ISNUMBER(SEARCH("METHOMYL",L2192)),"Methomyl",IF(ISNUMBER(SEARCH("IMIDACLOPRID",L2192)),"Imidacloprid",IF(ISNUMBER(SEARCH("ZONIC",L2192)),"Amicarbazone",IF(ISNUMBER(SEARCH("CRESCENDO",L2192)),"Triclopyr-Butyric",IF(ISNUMBER(SEARCH("IMAZETHAPYR",L2192)),"Imazethapyr",IF(ISNUMBER(SEARCH("TRICLOPYR",L2192)),"Triclopyr",IF(ISNUMBER(SEARCH("ISOPROPYLAMINE",L2192)),"Isopropylamine",IF(ISNUMBER(SEARCH("ABAMECTIM",L2192)),"Abamectin",IF(ISNUMBER(SEARCH("SPERTO",L2192)),"Bifenthrin","FIX IT!")))))))))))))))))))</f>
        <v>Methomyl</v>
      </c>
      <c r="Q2192" t="s">
        <v>3215</v>
      </c>
      <c r="R2192" t="s">
        <v>3243</v>
      </c>
      <c r="S2192">
        <f t="shared" si="124"/>
        <v>4.9537037037037033</v>
      </c>
      <c r="T2192" t="s">
        <v>3206</v>
      </c>
      <c r="U2192" t="s">
        <v>3231</v>
      </c>
      <c r="V2192" t="s">
        <v>3242</v>
      </c>
    </row>
    <row r="2193" spans="1:22" ht="22" customHeight="1" x14ac:dyDescent="0.3">
      <c r="A2193" s="2">
        <v>42706</v>
      </c>
      <c r="B2193" s="16" t="str">
        <f t="shared" si="122"/>
        <v>December, 2016</v>
      </c>
      <c r="C2193" s="16" t="str">
        <f t="shared" si="123"/>
        <v>December, 2016´</v>
      </c>
      <c r="D2193" s="3" t="s">
        <v>31</v>
      </c>
      <c r="E2193" s="11" t="s">
        <v>3317</v>
      </c>
      <c r="F2193" s="3" t="s">
        <v>56</v>
      </c>
      <c r="G2193" s="3" t="s">
        <v>2406</v>
      </c>
      <c r="H2193" s="3" t="s">
        <v>321</v>
      </c>
      <c r="I2193" s="3" t="s">
        <v>45</v>
      </c>
      <c r="J2193" s="3" t="s">
        <v>34</v>
      </c>
      <c r="K2193" s="3" t="s">
        <v>2408</v>
      </c>
      <c r="L2193" s="3" t="s">
        <v>2417</v>
      </c>
      <c r="M2193" s="4">
        <v>300780</v>
      </c>
      <c r="N2193" s="4">
        <v>300.77999999999997</v>
      </c>
      <c r="O2193" s="13" t="s">
        <v>3323</v>
      </c>
      <c r="P2193" t="s">
        <v>3213</v>
      </c>
      <c r="Q2193" t="s">
        <v>3282</v>
      </c>
      <c r="R2193" t="s">
        <v>3257</v>
      </c>
      <c r="S2193">
        <f t="shared" si="124"/>
        <v>0</v>
      </c>
      <c r="T2193" t="s">
        <v>3206</v>
      </c>
      <c r="U2193" t="s">
        <v>3231</v>
      </c>
      <c r="V2193" t="s">
        <v>3242</v>
      </c>
    </row>
    <row r="2194" spans="1:22" ht="22" customHeight="1" x14ac:dyDescent="0.3">
      <c r="A2194" s="5">
        <v>42706</v>
      </c>
      <c r="B2194" s="16" t="str">
        <f t="shared" si="122"/>
        <v>December, 2016</v>
      </c>
      <c r="C2194" s="16" t="str">
        <f t="shared" si="123"/>
        <v>December, 2016´</v>
      </c>
      <c r="D2194" s="6" t="s">
        <v>31</v>
      </c>
      <c r="E2194" s="11" t="s">
        <v>3317</v>
      </c>
      <c r="F2194" s="6" t="s">
        <v>56</v>
      </c>
      <c r="G2194" s="6" t="s">
        <v>2406</v>
      </c>
      <c r="H2194" s="6" t="s">
        <v>321</v>
      </c>
      <c r="I2194" s="6" t="s">
        <v>45</v>
      </c>
      <c r="J2194" s="6" t="s">
        <v>34</v>
      </c>
      <c r="K2194" s="6" t="s">
        <v>2408</v>
      </c>
      <c r="L2194" s="14" t="s">
        <v>2418</v>
      </c>
      <c r="M2194" s="7">
        <v>802080.02</v>
      </c>
      <c r="N2194" s="7">
        <v>802.08</v>
      </c>
      <c r="O2194" s="13" t="s">
        <v>3323</v>
      </c>
      <c r="P2194" t="s">
        <v>3213</v>
      </c>
      <c r="Q2194" t="s">
        <v>3282</v>
      </c>
      <c r="R2194" t="s">
        <v>3257</v>
      </c>
      <c r="S2194">
        <f t="shared" si="124"/>
        <v>0</v>
      </c>
      <c r="T2194" t="s">
        <v>3265</v>
      </c>
      <c r="U2194" t="s">
        <v>3215</v>
      </c>
      <c r="V2194" t="s">
        <v>3225</v>
      </c>
    </row>
    <row r="2195" spans="1:22" ht="22" customHeight="1" x14ac:dyDescent="0.3">
      <c r="A2195" s="2">
        <v>42703</v>
      </c>
      <c r="B2195" s="16" t="str">
        <f t="shared" si="122"/>
        <v>November, 2016</v>
      </c>
      <c r="C2195" s="16" t="str">
        <f t="shared" si="123"/>
        <v>November, 2016´</v>
      </c>
      <c r="D2195" s="3" t="s">
        <v>31</v>
      </c>
      <c r="E2195" s="11" t="s">
        <v>3317</v>
      </c>
      <c r="F2195" s="3" t="s">
        <v>1873</v>
      </c>
      <c r="G2195" s="3" t="s">
        <v>230</v>
      </c>
      <c r="H2195" s="3" t="s">
        <v>133</v>
      </c>
      <c r="I2195" s="3" t="s">
        <v>45</v>
      </c>
      <c r="J2195" s="3" t="s">
        <v>34</v>
      </c>
      <c r="K2195" s="3" t="s">
        <v>1986</v>
      </c>
      <c r="L2195" s="3" t="s">
        <v>2419</v>
      </c>
      <c r="M2195" s="4">
        <v>29596</v>
      </c>
      <c r="N2195" s="4">
        <v>29.6</v>
      </c>
      <c r="O2195" s="4">
        <v>82800</v>
      </c>
      <c r="P2195" t="s">
        <v>3273</v>
      </c>
      <c r="Q2195" t="s">
        <v>3274</v>
      </c>
      <c r="R2195" t="s">
        <v>3275</v>
      </c>
      <c r="S2195">
        <f t="shared" si="124"/>
        <v>2.7976753615353425</v>
      </c>
      <c r="T2195" t="s">
        <v>3206</v>
      </c>
      <c r="U2195" t="s">
        <v>3231</v>
      </c>
      <c r="V2195" t="s">
        <v>3242</v>
      </c>
    </row>
    <row r="2196" spans="1:22" ht="22" customHeight="1" x14ac:dyDescent="0.3">
      <c r="A2196" s="5">
        <v>42703</v>
      </c>
      <c r="B2196" s="16" t="str">
        <f t="shared" si="122"/>
        <v>November, 2016</v>
      </c>
      <c r="C2196" s="16" t="str">
        <f t="shared" si="123"/>
        <v>November, 2016´</v>
      </c>
      <c r="D2196" s="6" t="s">
        <v>107</v>
      </c>
      <c r="E2196" s="11" t="s">
        <v>3317</v>
      </c>
      <c r="F2196" s="6" t="s">
        <v>56</v>
      </c>
      <c r="G2196" s="6" t="s">
        <v>108</v>
      </c>
      <c r="H2196" s="6" t="s">
        <v>133</v>
      </c>
      <c r="I2196" s="6" t="s">
        <v>45</v>
      </c>
      <c r="J2196" s="6" t="s">
        <v>34</v>
      </c>
      <c r="K2196" s="6" t="s">
        <v>187</v>
      </c>
      <c r="L2196" s="6" t="s">
        <v>2420</v>
      </c>
      <c r="M2196" s="7">
        <v>40800</v>
      </c>
      <c r="N2196" s="7">
        <v>40.799999999999997</v>
      </c>
      <c r="O2196" s="7">
        <v>373000</v>
      </c>
      <c r="P2196" t="str">
        <f>IF(ISNUMBER(SEARCH("BIORISK",L2196)),"Fertilizer",IF(ISNUMBER(SEARCH("DIFLUBENZURON",L2196)),"Diflubenzuron",IF(ISNUMBER(SEARCH("K-TIONIC",L2196)),"Fulvic Acids Fertilizers",IF(ISNUMBER(SEARCH("INICIATE",L2196)),"Fipronil",IF(ISNUMBER(SEARCH("FIPRONIL",L2196)),"Fipronil",IF(ISNUMBER(SEARCH("STAGE",L2196)),"Clomazone",IF(ISNUMBER(SEARCH("CLOMAZONE",L2196)),"Clomazone",IF(ISNUMBER(SEARCH("UNIMARK",L2196)),"Metribuzin",IF(ISNUMBER(SEARCH("RIBUZIN",L2196)),"Metribuzin",IF(ISNUMBER(SEARCH("UNITOP",L2196)),"Not Identified","FIX IT!"))))))))))</f>
        <v>Clomazone</v>
      </c>
      <c r="Q2196" t="s">
        <v>3246</v>
      </c>
      <c r="R2196" t="s">
        <v>3198</v>
      </c>
      <c r="S2196">
        <f t="shared" si="124"/>
        <v>9.1421568627450984</v>
      </c>
      <c r="T2196" t="s">
        <v>3206</v>
      </c>
      <c r="U2196" t="s">
        <v>3231</v>
      </c>
      <c r="V2196" t="s">
        <v>3242</v>
      </c>
    </row>
    <row r="2197" spans="1:22" ht="22" customHeight="1" x14ac:dyDescent="0.3">
      <c r="A2197" s="2">
        <v>42703</v>
      </c>
      <c r="B2197" s="16" t="str">
        <f t="shared" si="122"/>
        <v>November, 2016</v>
      </c>
      <c r="C2197" s="16" t="str">
        <f t="shared" si="123"/>
        <v>November, 2016´</v>
      </c>
      <c r="D2197" s="3" t="s">
        <v>31</v>
      </c>
      <c r="E2197" s="11" t="s">
        <v>3317</v>
      </c>
      <c r="F2197" s="3" t="s">
        <v>1873</v>
      </c>
      <c r="G2197" s="3" t="s">
        <v>230</v>
      </c>
      <c r="H2197" s="3" t="s">
        <v>133</v>
      </c>
      <c r="I2197" s="3" t="s">
        <v>45</v>
      </c>
      <c r="J2197" s="3" t="s">
        <v>34</v>
      </c>
      <c r="K2197" s="3" t="s">
        <v>232</v>
      </c>
      <c r="L2197" s="3" t="s">
        <v>2421</v>
      </c>
      <c r="M2197" s="4">
        <v>48120</v>
      </c>
      <c r="N2197" s="4">
        <v>48.12</v>
      </c>
      <c r="O2197" s="4">
        <v>63200</v>
      </c>
      <c r="P2197" t="s">
        <v>3273</v>
      </c>
      <c r="Q2197" t="s">
        <v>3274</v>
      </c>
      <c r="R2197" t="s">
        <v>3275</v>
      </c>
      <c r="S2197">
        <f t="shared" si="124"/>
        <v>1.3133832086450541</v>
      </c>
      <c r="T2197" t="s">
        <v>3280</v>
      </c>
      <c r="U2197" t="s">
        <v>3279</v>
      </c>
      <c r="V2197" t="s">
        <v>3216</v>
      </c>
    </row>
    <row r="2198" spans="1:22" ht="22" customHeight="1" x14ac:dyDescent="0.3">
      <c r="A2198" s="5">
        <v>42702</v>
      </c>
      <c r="B2198" s="16" t="str">
        <f t="shared" si="122"/>
        <v>November, 2016</v>
      </c>
      <c r="C2198" s="16" t="str">
        <f t="shared" si="123"/>
        <v>November, 2016´</v>
      </c>
      <c r="D2198" s="6" t="s">
        <v>31</v>
      </c>
      <c r="E2198" s="11" t="s">
        <v>3317</v>
      </c>
      <c r="F2198" s="6" t="s">
        <v>56</v>
      </c>
      <c r="G2198" s="6" t="s">
        <v>77</v>
      </c>
      <c r="H2198" s="6" t="s">
        <v>82</v>
      </c>
      <c r="I2198" s="6" t="s">
        <v>45</v>
      </c>
      <c r="J2198" s="6" t="s">
        <v>34</v>
      </c>
      <c r="K2198" s="6" t="s">
        <v>84</v>
      </c>
      <c r="L2198" s="6" t="s">
        <v>2422</v>
      </c>
      <c r="M2198" s="7">
        <v>115410</v>
      </c>
      <c r="N2198" s="7">
        <v>115.41</v>
      </c>
      <c r="O2198" s="7">
        <v>541000</v>
      </c>
      <c r="P2198" t="str">
        <f>IF(ISNUMBER(SEARCH("BROWSER",L2198)),"Picloran",IF(ISNUMBER(SEARCH("NAVIGATOR",L2198)),"Picloran",IF(ISNUMBER(SEARCH("BIOZYME",L2198)),"Mineral Fertilizer",IF(ISNUMBER(SEARCH("K-FOL",L2198)),"Calcium Citrate",IF(ISNUMBER(SEARCH("FOLTRON",L2198)),"NPK Fertilizer",IF(ISNUMBER(SEARCH("CYHALOTHRI",L2198)),"Cyhalothrin",IF(ISNUMBER(SEARCH("ACEFATO",L2198)),"Acephate",IF(ISNUMBER(SEARCH("ACEPHATE",L2198)),"Acephate",IF(ISNUMBER(SEARCH("MICROTHIOL",L2198)),"Sulfur",IF(ISNUMBER(SEARCH("PROPICONAZOLE",L2198)),"Propiconazole",IF(ISNUMBER(SEARCH("METHOMYL",L2198)),"Methomyl",IF(ISNUMBER(SEARCH("IMIDACLOPRID",L2198)),"Imidacloprid",IF(ISNUMBER(SEARCH("ZONIC",L2198)),"Amicarbazone",IF(ISNUMBER(SEARCH("CRESCENDO",L2198)),"Triclopyr-Butyric",IF(ISNUMBER(SEARCH("IMAZETHAPYR",L2198)),"Imazethapyr",IF(ISNUMBER(SEARCH("TRICLOPYR",L2198)),"Triclopyr",IF(ISNUMBER(SEARCH("ISOPROPYLAMINE",L2198)),"Isopropylamine",IF(ISNUMBER(SEARCH("ABAMECTIM",L2198)),"Abamectin",IF(ISNUMBER(SEARCH("SPERTO",L2198)),"Bifenthrin","FIX IT!")))))))))))))))))))</f>
        <v>Isopropylamine</v>
      </c>
      <c r="Q2198" t="s">
        <v>3269</v>
      </c>
      <c r="R2198" t="s">
        <v>3216</v>
      </c>
      <c r="S2198">
        <f t="shared" si="124"/>
        <v>4.6876353868815528</v>
      </c>
      <c r="T2198" t="s">
        <v>3218</v>
      </c>
      <c r="U2198" t="s">
        <v>3218</v>
      </c>
      <c r="V2198" t="s">
        <v>3198</v>
      </c>
    </row>
    <row r="2199" spans="1:22" ht="22" customHeight="1" x14ac:dyDescent="0.3">
      <c r="A2199" s="2">
        <v>42702</v>
      </c>
      <c r="B2199" s="16" t="str">
        <f t="shared" si="122"/>
        <v>November, 2016</v>
      </c>
      <c r="C2199" s="16" t="str">
        <f t="shared" si="123"/>
        <v>November, 2016´</v>
      </c>
      <c r="D2199" s="3" t="s">
        <v>31</v>
      </c>
      <c r="E2199" s="11" t="s">
        <v>3317</v>
      </c>
      <c r="F2199" s="3" t="s">
        <v>1873</v>
      </c>
      <c r="G2199" s="3" t="s">
        <v>1617</v>
      </c>
      <c r="H2199" s="3" t="s">
        <v>316</v>
      </c>
      <c r="I2199" s="3" t="s">
        <v>45</v>
      </c>
      <c r="J2199" s="3" t="s">
        <v>34</v>
      </c>
      <c r="K2199" s="3" t="s">
        <v>2189</v>
      </c>
      <c r="L2199" s="3" t="s">
        <v>2423</v>
      </c>
      <c r="M2199" s="4">
        <v>165750</v>
      </c>
      <c r="N2199" s="4">
        <v>165.75</v>
      </c>
      <c r="O2199" s="4">
        <v>639000</v>
      </c>
      <c r="P2199" t="str">
        <f>IF(ISNUMBER(SEARCH("DIZONE",L2199)),"Diuron",IF(ISNUMBER(SEARCH("GLUFOSINATE",L2199)),"Glufosinate",IF(ISNUMBER(SEARCH("LAVA",L2199)),"Tebuthiuron",IF(ISNUMBER(SEARCH("CARTAP",L2199)),"Cartap Hydrochloride",IF(ISNUMBER(SEARCH("ZARTAN",L2199)),"Metsulfuron",IF(ISNUMBER(SEARCH("METSULFURON",L2199)),"Metsulfuron",IF(ISNUMBER(SEARCH("CHLORFLUAZURON",L2199)),"Chlorfluazuron",IF(ISNUMBER(SEARCH("OMITE",L2199)),"Propargite",IF(ISNUMBER(SEARCH("ORIS",L2199)),"Amicarbazone",IF(ISNUMBER(SEARCH("AMICARBAZONE",L2199)),"Amicarbazone",IF(ISNUMBER(SEARCH("2,4-D",L2199)),"2,4-Dichlorophenoxyacetic Acid",IF(ISNUMBER(SEARCH("GLYPHOSATE",L2199)),"Glyphosate",IF(ISNUMBER(SEARCH("FOMESAFEN",L2199)),"Fomesafen","FIX IT!")))))))))))))</f>
        <v>Glyphosate</v>
      </c>
      <c r="Q2199" t="s">
        <v>3218</v>
      </c>
      <c r="R2199" t="s">
        <v>3198</v>
      </c>
      <c r="S2199">
        <f t="shared" si="124"/>
        <v>3.8552036199095023</v>
      </c>
      <c r="T2199" t="s">
        <v>3218</v>
      </c>
      <c r="U2199" t="s">
        <v>3218</v>
      </c>
      <c r="V2199" t="s">
        <v>3198</v>
      </c>
    </row>
    <row r="2200" spans="1:22" ht="22" customHeight="1" x14ac:dyDescent="0.3">
      <c r="A2200" s="5">
        <v>42702</v>
      </c>
      <c r="B2200" s="16" t="str">
        <f t="shared" si="122"/>
        <v>November, 2016</v>
      </c>
      <c r="C2200" s="16" t="str">
        <f t="shared" si="123"/>
        <v>November, 2016´</v>
      </c>
      <c r="D2200" s="6" t="s">
        <v>31</v>
      </c>
      <c r="E2200" s="11" t="s">
        <v>3317</v>
      </c>
      <c r="F2200" s="6" t="s">
        <v>56</v>
      </c>
      <c r="G2200" s="6" t="s">
        <v>77</v>
      </c>
      <c r="H2200" s="6" t="s">
        <v>82</v>
      </c>
      <c r="I2200" s="6" t="s">
        <v>45</v>
      </c>
      <c r="J2200" s="6" t="s">
        <v>34</v>
      </c>
      <c r="K2200" s="6" t="s">
        <v>84</v>
      </c>
      <c r="L2200" s="6" t="s">
        <v>2424</v>
      </c>
      <c r="M2200" s="7">
        <v>115338</v>
      </c>
      <c r="N2200" s="7">
        <v>115.34</v>
      </c>
      <c r="O2200" s="7">
        <v>541000</v>
      </c>
      <c r="P2200" t="str">
        <f>IF(ISNUMBER(SEARCH("BROWSER",L2200)),"Picloran",IF(ISNUMBER(SEARCH("NAVIGATOR",L2200)),"Picloran",IF(ISNUMBER(SEARCH("BIOZYME",L2200)),"Mineral Fertilizer",IF(ISNUMBER(SEARCH("K-FOL",L2200)),"Calcium Citrate",IF(ISNUMBER(SEARCH("FOLTRON",L2200)),"NPK Fertilizer",IF(ISNUMBER(SEARCH("CYHALOTHRI",L2200)),"Cyhalothrin",IF(ISNUMBER(SEARCH("ACEFATO",L2200)),"Acephate",IF(ISNUMBER(SEARCH("ACEPHATE",L2200)),"Acephate",IF(ISNUMBER(SEARCH("MICROTHIOL",L2200)),"Sulfur",IF(ISNUMBER(SEARCH("PROPICONAZOLE",L2200)),"Propiconazole",IF(ISNUMBER(SEARCH("METHOMYL",L2200)),"Methomyl",IF(ISNUMBER(SEARCH("IMIDACLOPRID",L2200)),"Imidacloprid",IF(ISNUMBER(SEARCH("ZONIC",L2200)),"Amicarbazone",IF(ISNUMBER(SEARCH("CRESCENDO",L2200)),"Triclopyr-Butyric",IF(ISNUMBER(SEARCH("IMAZETHAPYR",L2200)),"Imazethapyr",IF(ISNUMBER(SEARCH("TRICLOPYR",L2200)),"Triclopyr",IF(ISNUMBER(SEARCH("ISOPROPYLAMINE",L2200)),"Isopropylamine",IF(ISNUMBER(SEARCH("ABAMECTIM",L2200)),"Abamectin",IF(ISNUMBER(SEARCH("SPERTO",L2200)),"Bifenthrin","FIX IT!")))))))))))))))))))</f>
        <v>Isopropylamine</v>
      </c>
      <c r="Q2200" t="s">
        <v>3269</v>
      </c>
      <c r="R2200" t="s">
        <v>3216</v>
      </c>
      <c r="S2200">
        <f t="shared" si="124"/>
        <v>4.6905616535747106</v>
      </c>
      <c r="T2200" t="s">
        <v>3297</v>
      </c>
      <c r="U2200" t="s">
        <v>3281</v>
      </c>
      <c r="V2200" t="s">
        <v>3198</v>
      </c>
    </row>
    <row r="2201" spans="1:22" ht="22" customHeight="1" x14ac:dyDescent="0.3">
      <c r="A2201" s="2">
        <v>42701</v>
      </c>
      <c r="B2201" s="16" t="str">
        <f t="shared" si="122"/>
        <v>November, 2016</v>
      </c>
      <c r="C2201" s="16" t="str">
        <f t="shared" si="123"/>
        <v>November, 2016´</v>
      </c>
      <c r="D2201" s="3" t="s">
        <v>31</v>
      </c>
      <c r="E2201" s="11" t="s">
        <v>3317</v>
      </c>
      <c r="F2201" s="3" t="s">
        <v>56</v>
      </c>
      <c r="G2201" s="3" t="s">
        <v>1676</v>
      </c>
      <c r="H2201" s="3" t="s">
        <v>91</v>
      </c>
      <c r="I2201" s="3" t="s">
        <v>45</v>
      </c>
      <c r="J2201" s="3" t="s">
        <v>34</v>
      </c>
      <c r="K2201" s="3" t="s">
        <v>48</v>
      </c>
      <c r="L2201" s="3" t="s">
        <v>2427</v>
      </c>
      <c r="M2201" s="4">
        <v>25200</v>
      </c>
      <c r="N2201" s="4">
        <v>25.2</v>
      </c>
      <c r="O2201" s="4">
        <v>97500</v>
      </c>
      <c r="P2201" t="str">
        <f>IF(ISNUMBER(SEARCH("2, 4 D",L2201)),"2,4-D Acid",IF(ISNUMBER(SEARCH("2,4 D",L2201)),"2,4-D Acid",IF(ISNUMBER(SEARCH("UNIZEB",L2201)),"Mancozeb",IF(ISNUMBER(SEARCH("PROPANIL",L2201)),"Propanyl","FIX IT!"))))</f>
        <v>Mancozeb</v>
      </c>
      <c r="Q2201" t="s">
        <v>3231</v>
      </c>
      <c r="R2201" t="s">
        <v>3242</v>
      </c>
      <c r="S2201">
        <f t="shared" si="124"/>
        <v>3.8690476190476191</v>
      </c>
      <c r="T2201" t="s">
        <v>3213</v>
      </c>
      <c r="U2201" t="s">
        <v>3282</v>
      </c>
      <c r="V2201" t="s">
        <v>3257</v>
      </c>
    </row>
    <row r="2202" spans="1:22" ht="22" customHeight="1" x14ac:dyDescent="0.3">
      <c r="A2202" s="5">
        <v>42701</v>
      </c>
      <c r="B2202" s="16" t="str">
        <f t="shared" si="122"/>
        <v>November, 2016</v>
      </c>
      <c r="C2202" s="16" t="str">
        <f t="shared" si="123"/>
        <v>November, 2016´</v>
      </c>
      <c r="D2202" s="6" t="s">
        <v>31</v>
      </c>
      <c r="E2202" s="11" t="s">
        <v>3317</v>
      </c>
      <c r="F2202" s="6" t="s">
        <v>56</v>
      </c>
      <c r="G2202" s="6" t="s">
        <v>2249</v>
      </c>
      <c r="H2202" s="6" t="s">
        <v>122</v>
      </c>
      <c r="I2202" s="6" t="s">
        <v>45</v>
      </c>
      <c r="J2202" s="6" t="s">
        <v>34</v>
      </c>
      <c r="K2202" s="6" t="s">
        <v>364</v>
      </c>
      <c r="L2202" s="6" t="s">
        <v>2428</v>
      </c>
      <c r="M2202" s="7">
        <v>10640</v>
      </c>
      <c r="N2202" s="7">
        <v>10.64</v>
      </c>
      <c r="O2202" s="7">
        <v>134000</v>
      </c>
      <c r="P2202" t="str">
        <f>IF(ISNUMBER(SEARCH("THIRAM",L2202)),"Thiram",IF(ISNUMBER(SEARCH("TEBUCONAZOLE",L2202)),"Tebuconazole",IF(ISNUMBER(SEARCH("DIMETHYLAMINE",L2202)),"Dimethylamine",IF(ISNUMBER(SEARCH("TRINCA",L2202)),"Cyhalothrin",IF(ISNUMBER(SEARCH("CYHALOT",L2202)),"Cyhalothrin",IF(ISNUMBER(SEARCH("PICLORAM",L2202)),"Picloran",IF(ISNUMBER(SEARCH("PROPARGITE",L2202)),"Propargite",IF(ISNUMBER(SEARCH("OMEGA",L2202)),"Fertilizer",IF(ISNUMBER(SEARCH("ARTYS",L2202)),"Dimethylamine",IF(ISNUMBER(SEARCH("ORTHOCIDE",L2202)),"Captan","FIX IT!"))))))))))</f>
        <v>Tebuconazole</v>
      </c>
      <c r="Q2202" t="s">
        <v>3284</v>
      </c>
      <c r="R2202" t="s">
        <v>3242</v>
      </c>
      <c r="S2202">
        <f t="shared" si="124"/>
        <v>12.593984962406015</v>
      </c>
      <c r="T2202" t="s">
        <v>3292</v>
      </c>
      <c r="U2202" t="s">
        <v>3269</v>
      </c>
      <c r="V2202" t="s">
        <v>3216</v>
      </c>
    </row>
    <row r="2203" spans="1:22" ht="22" customHeight="1" x14ac:dyDescent="0.3">
      <c r="A2203" s="2">
        <v>42701</v>
      </c>
      <c r="B2203" s="16" t="str">
        <f t="shared" si="122"/>
        <v>November, 2016</v>
      </c>
      <c r="C2203" s="16" t="str">
        <f t="shared" si="123"/>
        <v>November, 2016´</v>
      </c>
      <c r="D2203" s="3" t="s">
        <v>31</v>
      </c>
      <c r="E2203" s="11" t="s">
        <v>3317</v>
      </c>
      <c r="F2203" s="3" t="s">
        <v>56</v>
      </c>
      <c r="G2203" s="3" t="s">
        <v>1676</v>
      </c>
      <c r="H2203" s="3" t="s">
        <v>91</v>
      </c>
      <c r="I2203" s="3" t="s">
        <v>45</v>
      </c>
      <c r="J2203" s="3" t="s">
        <v>34</v>
      </c>
      <c r="K2203" s="3" t="s">
        <v>48</v>
      </c>
      <c r="L2203" s="3" t="s">
        <v>2429</v>
      </c>
      <c r="M2203" s="4">
        <v>25200</v>
      </c>
      <c r="N2203" s="4">
        <v>25.2</v>
      </c>
      <c r="O2203" s="4">
        <v>97500</v>
      </c>
      <c r="P2203" t="s">
        <v>3206</v>
      </c>
      <c r="Q2203" t="s">
        <v>3231</v>
      </c>
      <c r="R2203" t="s">
        <v>3242</v>
      </c>
      <c r="S2203">
        <f t="shared" si="124"/>
        <v>3.8690476190476191</v>
      </c>
      <c r="T2203" t="s">
        <v>3250</v>
      </c>
      <c r="U2203" t="s">
        <v>3248</v>
      </c>
      <c r="V2203" t="s">
        <v>3237</v>
      </c>
    </row>
    <row r="2204" spans="1:22" ht="22" customHeight="1" x14ac:dyDescent="0.3">
      <c r="A2204" s="5">
        <v>42701</v>
      </c>
      <c r="B2204" s="16" t="str">
        <f t="shared" si="122"/>
        <v>November, 2016</v>
      </c>
      <c r="C2204" s="16" t="str">
        <f t="shared" si="123"/>
        <v>November, 2016´</v>
      </c>
      <c r="D2204" s="6" t="s">
        <v>31</v>
      </c>
      <c r="E2204" s="11" t="s">
        <v>3317</v>
      </c>
      <c r="F2204" s="6" t="s">
        <v>56</v>
      </c>
      <c r="G2204" s="6" t="s">
        <v>1676</v>
      </c>
      <c r="H2204" s="6" t="s">
        <v>91</v>
      </c>
      <c r="I2204" s="6" t="s">
        <v>45</v>
      </c>
      <c r="J2204" s="6" t="s">
        <v>34</v>
      </c>
      <c r="K2204" s="6" t="s">
        <v>48</v>
      </c>
      <c r="L2204" s="6" t="s">
        <v>2430</v>
      </c>
      <c r="M2204" s="7">
        <v>25200</v>
      </c>
      <c r="N2204" s="7">
        <v>25.2</v>
      </c>
      <c r="O2204" s="7">
        <v>97500</v>
      </c>
      <c r="P2204" t="str">
        <f>IF(ISNUMBER(SEARCH("2, 4 D",L2204)),"2,4-D Acid",IF(ISNUMBER(SEARCH("2,4 D",L2204)),"2,4-D Acid",IF(ISNUMBER(SEARCH("UNIZEB",L2204)),"Mancozeb",IF(ISNUMBER(SEARCH("PROPANIL",L2204)),"Propanyl","FIX IT!"))))</f>
        <v>Mancozeb</v>
      </c>
      <c r="Q2204" t="s">
        <v>3231</v>
      </c>
      <c r="R2204" t="s">
        <v>3242</v>
      </c>
      <c r="S2204">
        <f t="shared" si="124"/>
        <v>3.8690476190476191</v>
      </c>
      <c r="T2204" t="s">
        <v>3200</v>
      </c>
      <c r="U2204" t="s">
        <v>3234</v>
      </c>
      <c r="V2204" t="s">
        <v>3225</v>
      </c>
    </row>
    <row r="2205" spans="1:22" ht="22" customHeight="1" x14ac:dyDescent="0.3">
      <c r="A2205" s="5">
        <v>42701</v>
      </c>
      <c r="B2205" s="16" t="str">
        <f t="shared" si="122"/>
        <v>November, 2016</v>
      </c>
      <c r="C2205" s="16" t="str">
        <f t="shared" si="123"/>
        <v>November, 2016´</v>
      </c>
      <c r="D2205" s="6" t="s">
        <v>31</v>
      </c>
      <c r="E2205" s="11" t="s">
        <v>3317</v>
      </c>
      <c r="F2205" s="6" t="s">
        <v>56</v>
      </c>
      <c r="G2205" s="6" t="s">
        <v>1676</v>
      </c>
      <c r="H2205" s="6" t="s">
        <v>91</v>
      </c>
      <c r="I2205" s="6" t="s">
        <v>45</v>
      </c>
      <c r="J2205" s="6" t="s">
        <v>34</v>
      </c>
      <c r="K2205" s="6" t="s">
        <v>48</v>
      </c>
      <c r="L2205" s="6" t="s">
        <v>2431</v>
      </c>
      <c r="M2205" s="7">
        <v>25200</v>
      </c>
      <c r="N2205" s="7">
        <v>25.2</v>
      </c>
      <c r="O2205" s="7">
        <v>97500</v>
      </c>
      <c r="P2205" t="str">
        <f>IF(ISNUMBER(SEARCH("2, 4 D",L2205)),"2,4-D Acid",IF(ISNUMBER(SEARCH("2,4 D",L2205)),"2,4-D Acid",IF(ISNUMBER(SEARCH("UNIZEB",L2205)),"Mancozeb",IF(ISNUMBER(SEARCH("PROPANIL",L2205)),"Propanyl","FIX IT!"))))</f>
        <v>Mancozeb</v>
      </c>
      <c r="Q2205" t="s">
        <v>3231</v>
      </c>
      <c r="R2205" t="s">
        <v>3242</v>
      </c>
      <c r="S2205">
        <f t="shared" si="124"/>
        <v>3.8690476190476191</v>
      </c>
      <c r="T2205" t="s">
        <v>3206</v>
      </c>
      <c r="U2205" t="s">
        <v>3231</v>
      </c>
      <c r="V2205" t="s">
        <v>3242</v>
      </c>
    </row>
    <row r="2206" spans="1:22" ht="22" customHeight="1" x14ac:dyDescent="0.3">
      <c r="A2206" s="2">
        <v>42700</v>
      </c>
      <c r="B2206" s="16" t="str">
        <f t="shared" si="122"/>
        <v>November, 2016</v>
      </c>
      <c r="C2206" s="16" t="str">
        <f t="shared" si="123"/>
        <v>November, 2016´</v>
      </c>
      <c r="D2206" s="3" t="s">
        <v>31</v>
      </c>
      <c r="E2206" s="11" t="s">
        <v>3317</v>
      </c>
      <c r="F2206" s="3" t="s">
        <v>56</v>
      </c>
      <c r="G2206" s="3" t="s">
        <v>588</v>
      </c>
      <c r="H2206" s="3" t="s">
        <v>102</v>
      </c>
      <c r="I2206" s="3" t="s">
        <v>45</v>
      </c>
      <c r="J2206" s="3" t="s">
        <v>34</v>
      </c>
      <c r="K2206" s="3" t="s">
        <v>2202</v>
      </c>
      <c r="L2206" s="3" t="s">
        <v>2432</v>
      </c>
      <c r="M2206" s="4">
        <v>325388</v>
      </c>
      <c r="N2206" s="4">
        <v>325.39</v>
      </c>
      <c r="O2206" s="4">
        <v>1387000</v>
      </c>
      <c r="P2206" t="str">
        <f>IF(ISNUMBER(SEARCH("BROWSER",L2206)),"Picloran",IF(ISNUMBER(SEARCH("NAVIGATOR",L2206)),"Picloran",IF(ISNUMBER(SEARCH("BIOZYME",L2206)),"Mineral Fertilizer",IF(ISNUMBER(SEARCH("K-FOL",L2206)),"Calcium Citrate",IF(ISNUMBER(SEARCH("FOLTRON",L2206)),"NPK Fertilizer",IF(ISNUMBER(SEARCH("CYHALOTHRI",L2206)),"Cyhalothrin",IF(ISNUMBER(SEARCH("ACEFATO",L2206)),"Acephate",IF(ISNUMBER(SEARCH("ACEPHATE",L2206)),"Acephate",IF(ISNUMBER(SEARCH("MICROTHIOL",L2206)),"Sulfur",IF(ISNUMBER(SEARCH("PROPICONAZOLE",L2206)),"Propiconazole",IF(ISNUMBER(SEARCH("METHOMYL",L2206)),"Methomyl",IF(ISNUMBER(SEARCH("IMIDACLOPRID",L2206)),"Imidacloprid",IF(ISNUMBER(SEARCH("ZONIC",L2206)),"Amicarbazone",IF(ISNUMBER(SEARCH("CRESCENDO",L2206)),"Triclopyr-Butyric",IF(ISNUMBER(SEARCH("IMAZETHAPYR",L2206)),"Imazethapyr",IF(ISNUMBER(SEARCH("TRICLOPYR",L2206)),"Triclopyr",IF(ISNUMBER(SEARCH("ISOPROPYLAMINE",L2206)),"Isopropylamine",IF(ISNUMBER(SEARCH("ABAMECTIM",L2206)),"Abamectin",IF(ISNUMBER(SEARCH("SPERTO",L2206)),"Bifenthrin","FIX IT!")))))))))))))))))))</f>
        <v>Sulfur</v>
      </c>
      <c r="Q2206" t="s">
        <v>3279</v>
      </c>
      <c r="R2206" t="s">
        <v>3216</v>
      </c>
      <c r="S2206">
        <f t="shared" si="124"/>
        <v>4.2626034149999388</v>
      </c>
      <c r="T2206" t="s">
        <v>3206</v>
      </c>
      <c r="U2206" t="s">
        <v>3231</v>
      </c>
      <c r="V2206" t="s">
        <v>3242</v>
      </c>
    </row>
    <row r="2207" spans="1:22" ht="22" customHeight="1" x14ac:dyDescent="0.3">
      <c r="A2207" s="5">
        <v>42700</v>
      </c>
      <c r="B2207" s="16" t="str">
        <f t="shared" si="122"/>
        <v>November, 2016</v>
      </c>
      <c r="C2207" s="16" t="str">
        <f t="shared" si="123"/>
        <v>November, 2016´</v>
      </c>
      <c r="D2207" s="6" t="s">
        <v>31</v>
      </c>
      <c r="E2207" s="11" t="s">
        <v>3317</v>
      </c>
      <c r="F2207" s="6" t="s">
        <v>56</v>
      </c>
      <c r="G2207" s="6" t="s">
        <v>625</v>
      </c>
      <c r="H2207" s="6" t="s">
        <v>629</v>
      </c>
      <c r="I2207" s="6" t="s">
        <v>45</v>
      </c>
      <c r="J2207" s="6" t="s">
        <v>34</v>
      </c>
      <c r="K2207" s="6" t="s">
        <v>280</v>
      </c>
      <c r="L2207" s="6" t="s">
        <v>2434</v>
      </c>
      <c r="M2207" s="7">
        <v>16894</v>
      </c>
      <c r="N2207" s="7">
        <v>16.89</v>
      </c>
      <c r="O2207" s="13" t="s">
        <v>3323</v>
      </c>
      <c r="P2207" t="str">
        <f>IF(ISNUMBER(SEARCH("NICOSULFURONTECHNICAL",L2207)),"Nicosulfuron",IF(ISNUMBER(SEARCH("CITRASHINE",L2207)),"General Foods Aditives",IF(ISNUMBER(SEARCH("CHLORIMURON",L2207)),"Chlorimuron-ethyl",IF(ISNUMBER(SEARCH("LUFENURON",L2207)),"Lufenuron","FIX IT!"))))</f>
        <v>General Foods Aditives</v>
      </c>
      <c r="Q2207" t="s">
        <v>3263</v>
      </c>
      <c r="R2207" t="s">
        <v>3264</v>
      </c>
      <c r="S2207">
        <f t="shared" si="124"/>
        <v>0</v>
      </c>
      <c r="T2207" t="s">
        <v>3222</v>
      </c>
      <c r="U2207" t="s">
        <v>3215</v>
      </c>
      <c r="V2207" t="s">
        <v>3225</v>
      </c>
    </row>
    <row r="2208" spans="1:22" ht="22" customHeight="1" x14ac:dyDescent="0.3">
      <c r="A2208" s="2">
        <v>42698</v>
      </c>
      <c r="B2208" s="16" t="str">
        <f t="shared" si="122"/>
        <v>November, 2016</v>
      </c>
      <c r="C2208" s="16" t="str">
        <f t="shared" si="123"/>
        <v>November, 2016´</v>
      </c>
      <c r="D2208" s="3" t="s">
        <v>31</v>
      </c>
      <c r="E2208" s="11" t="s">
        <v>3317</v>
      </c>
      <c r="F2208" s="3" t="s">
        <v>1873</v>
      </c>
      <c r="G2208" s="3" t="s">
        <v>244</v>
      </c>
      <c r="H2208" s="3" t="s">
        <v>474</v>
      </c>
      <c r="I2208" s="3" t="s">
        <v>45</v>
      </c>
      <c r="J2208" s="3" t="s">
        <v>34</v>
      </c>
      <c r="K2208" s="3" t="s">
        <v>2435</v>
      </c>
      <c r="L2208" s="3" t="s">
        <v>2436</v>
      </c>
      <c r="M2208" s="4">
        <v>73200</v>
      </c>
      <c r="N2208" s="4">
        <v>73.2</v>
      </c>
      <c r="O2208" s="4">
        <v>260000</v>
      </c>
      <c r="P2208" t="str">
        <f>IF(ISNUMBER(SEARCH("GLIFOSATO",L2208)),"Glyphosate",IF(ISNUMBER(SEARCH("TRICLON",L2208)),"Triclopyr",IF(ISNUMBER(SEARCH("ABAMECTIN",L2208)),"Abamectin",IF(ISNUMBER(SEARCH("ANCOSAR",L2208)),"Sodium Hydrogen Methylarsonate",IF(ISNUMBER(SEARCH("PERITO",L2208)),"Acephate","FIX IT!")))))</f>
        <v>Sodium Hydrogen Methylarsonate</v>
      </c>
      <c r="Q2208" t="s">
        <v>3281</v>
      </c>
      <c r="R2208" t="s">
        <v>3198</v>
      </c>
      <c r="S2208">
        <f t="shared" si="124"/>
        <v>3.5519125683060109</v>
      </c>
      <c r="T2208" t="s">
        <v>3211</v>
      </c>
      <c r="U2208" t="s">
        <v>3270</v>
      </c>
      <c r="V2208" t="s">
        <v>3198</v>
      </c>
    </row>
    <row r="2209" spans="1:22" ht="22" customHeight="1" x14ac:dyDescent="0.3">
      <c r="A2209" s="5">
        <v>42696</v>
      </c>
      <c r="B2209" s="16" t="str">
        <f t="shared" si="122"/>
        <v>November, 2016</v>
      </c>
      <c r="C2209" s="16" t="str">
        <f t="shared" si="123"/>
        <v>November, 2016´</v>
      </c>
      <c r="D2209" s="6" t="s">
        <v>31</v>
      </c>
      <c r="E2209" s="11" t="s">
        <v>3317</v>
      </c>
      <c r="F2209" s="6" t="s">
        <v>56</v>
      </c>
      <c r="G2209" s="6" t="s">
        <v>230</v>
      </c>
      <c r="H2209" s="6" t="s">
        <v>133</v>
      </c>
      <c r="I2209" s="6" t="s">
        <v>45</v>
      </c>
      <c r="J2209" s="6" t="s">
        <v>34</v>
      </c>
      <c r="K2209" s="6" t="s">
        <v>234</v>
      </c>
      <c r="L2209" s="6" t="s">
        <v>2437</v>
      </c>
      <c r="M2209" s="7">
        <v>20760</v>
      </c>
      <c r="N2209" s="7">
        <v>20.76</v>
      </c>
      <c r="O2209" s="7">
        <v>24600</v>
      </c>
      <c r="P2209" t="s">
        <v>3273</v>
      </c>
      <c r="Q2209" t="s">
        <v>3274</v>
      </c>
      <c r="R2209" t="s">
        <v>3275</v>
      </c>
      <c r="S2209">
        <f t="shared" si="124"/>
        <v>1.1849710982658959</v>
      </c>
      <c r="T2209" t="s">
        <v>3218</v>
      </c>
      <c r="U2209" t="s">
        <v>3218</v>
      </c>
      <c r="V2209" t="s">
        <v>3198</v>
      </c>
    </row>
    <row r="2210" spans="1:22" ht="22" customHeight="1" x14ac:dyDescent="0.3">
      <c r="A2210" s="2">
        <v>42695</v>
      </c>
      <c r="B2210" s="16" t="str">
        <f t="shared" si="122"/>
        <v>November, 2016</v>
      </c>
      <c r="C2210" s="16" t="str">
        <f t="shared" si="123"/>
        <v>November, 2016´</v>
      </c>
      <c r="D2210" s="3" t="s">
        <v>31</v>
      </c>
      <c r="E2210" s="11" t="s">
        <v>3317</v>
      </c>
      <c r="F2210" s="3" t="s">
        <v>56</v>
      </c>
      <c r="G2210" s="3" t="s">
        <v>131</v>
      </c>
      <c r="H2210" s="3" t="s">
        <v>113</v>
      </c>
      <c r="I2210" s="3" t="s">
        <v>45</v>
      </c>
      <c r="J2210" s="3" t="s">
        <v>34</v>
      </c>
      <c r="K2210" s="3" t="s">
        <v>971</v>
      </c>
      <c r="L2210" s="3" t="s">
        <v>2438</v>
      </c>
      <c r="M2210" s="4">
        <v>13752</v>
      </c>
      <c r="N2210" s="4">
        <v>13.75</v>
      </c>
      <c r="O2210" s="4">
        <v>346000</v>
      </c>
      <c r="P2210" t="str">
        <f>IF(ISNUMBER(SEARCH("BROWSER",L2210)),"Picloran",IF(ISNUMBER(SEARCH("NAVIGATOR",L2210)),"Picloran",IF(ISNUMBER(SEARCH("BIOZYME",L2210)),"Mineral Fertilizer",IF(ISNUMBER(SEARCH("K-FOL",L2210)),"Calcium Citrate",IF(ISNUMBER(SEARCH("FOLTRON",L2210)),"NPK Fertilizer",IF(ISNUMBER(SEARCH("CYHALOTHRI",L2210)),"Cyhalothrin",IF(ISNUMBER(SEARCH("ACEFATO",L2210)),"Acephate",IF(ISNUMBER(SEARCH("ACEPHATE",L2210)),"Acephate",IF(ISNUMBER(SEARCH("MICROTHIOL",L2210)),"Sulfur",IF(ISNUMBER(SEARCH("PROPICONAZOLE",L2210)),"Propiconazole",IF(ISNUMBER(SEARCH("METHOMYL",L2210)),"Methomyl",IF(ISNUMBER(SEARCH("IMIDACLOPRID",L2210)),"Imidacloprid",IF(ISNUMBER(SEARCH("ZONIC",L2210)),"Amicarbazone",IF(ISNUMBER(SEARCH("CRESCENDO",L2210)),"Triclopyr-Butyric",IF(ISNUMBER(SEARCH("IMAZETHAPYR",L2210)),"Imazethapyr",IF(ISNUMBER(SEARCH("TRICLOPYR",L2210)),"Triclopyr",IF(ISNUMBER(SEARCH("ISOPROPYLAMINE",L2210)),"Isopropylamine",IF(ISNUMBER(SEARCH("ABAMECTIM",L2210)),"Abamectin",IF(ISNUMBER(SEARCH("SPERTO",L2210)),"Bifenthrin","FIX IT!")))))))))))))))))))</f>
        <v>Cyhalothrin</v>
      </c>
      <c r="Q2210" t="s">
        <v>3248</v>
      </c>
      <c r="R2210" t="s">
        <v>3237</v>
      </c>
      <c r="S2210">
        <f t="shared" si="124"/>
        <v>25.159976730657359</v>
      </c>
      <c r="T2210" t="s">
        <v>3211</v>
      </c>
      <c r="U2210" t="s">
        <v>3270</v>
      </c>
      <c r="V2210" t="s">
        <v>3198</v>
      </c>
    </row>
    <row r="2211" spans="1:22" ht="22" customHeight="1" x14ac:dyDescent="0.3">
      <c r="A2211" s="5">
        <v>42695</v>
      </c>
      <c r="B2211" s="16" t="str">
        <f t="shared" si="122"/>
        <v>November, 2016</v>
      </c>
      <c r="C2211" s="16" t="str">
        <f t="shared" si="123"/>
        <v>November, 2016´</v>
      </c>
      <c r="D2211" s="6" t="s">
        <v>31</v>
      </c>
      <c r="E2211" s="11" t="s">
        <v>3317</v>
      </c>
      <c r="F2211" s="6" t="s">
        <v>56</v>
      </c>
      <c r="G2211" s="6" t="s">
        <v>385</v>
      </c>
      <c r="H2211" s="6" t="s">
        <v>122</v>
      </c>
      <c r="I2211" s="6" t="s">
        <v>45</v>
      </c>
      <c r="J2211" s="6" t="s">
        <v>34</v>
      </c>
      <c r="K2211" s="6" t="s">
        <v>388</v>
      </c>
      <c r="L2211" s="6" t="s">
        <v>2019</v>
      </c>
      <c r="M2211" s="7">
        <v>24120</v>
      </c>
      <c r="N2211" s="7">
        <v>24.12</v>
      </c>
      <c r="O2211" s="7">
        <v>593000</v>
      </c>
      <c r="P2211" t="s">
        <v>3212</v>
      </c>
      <c r="Q2211" t="s">
        <v>3277</v>
      </c>
      <c r="R2211" t="s">
        <v>3198</v>
      </c>
      <c r="S2211">
        <f t="shared" si="124"/>
        <v>24.585406301824211</v>
      </c>
      <c r="T2211" t="s">
        <v>3213</v>
      </c>
      <c r="U2211" t="s">
        <v>3282</v>
      </c>
      <c r="V2211" t="s">
        <v>3257</v>
      </c>
    </row>
    <row r="2212" spans="1:22" ht="22" customHeight="1" x14ac:dyDescent="0.3">
      <c r="A2212" s="2">
        <v>42695</v>
      </c>
      <c r="B2212" s="16" t="str">
        <f t="shared" si="122"/>
        <v>November, 2016</v>
      </c>
      <c r="C2212" s="16" t="str">
        <f t="shared" si="123"/>
        <v>November, 2016´</v>
      </c>
      <c r="D2212" s="3" t="s">
        <v>31</v>
      </c>
      <c r="E2212" s="11" t="s">
        <v>3317</v>
      </c>
      <c r="F2212" s="3" t="s">
        <v>56</v>
      </c>
      <c r="G2212" s="3" t="s">
        <v>131</v>
      </c>
      <c r="H2212" s="3" t="s">
        <v>113</v>
      </c>
      <c r="I2212" s="3" t="s">
        <v>45</v>
      </c>
      <c r="J2212" s="3" t="s">
        <v>34</v>
      </c>
      <c r="K2212" s="3" t="s">
        <v>971</v>
      </c>
      <c r="L2212" s="3" t="s">
        <v>2439</v>
      </c>
      <c r="M2212" s="4">
        <v>14152</v>
      </c>
      <c r="N2212" s="4">
        <v>14.15</v>
      </c>
      <c r="O2212" s="4">
        <v>356000</v>
      </c>
      <c r="P2212" t="str">
        <f>IF(ISNUMBER(SEARCH("BROWSER",L2212)),"Picloran",IF(ISNUMBER(SEARCH("NAVIGATOR",L2212)),"Picloran",IF(ISNUMBER(SEARCH("BIOZYME",L2212)),"Mineral Fertilizer",IF(ISNUMBER(SEARCH("K-FOL",L2212)),"Calcium Citrate",IF(ISNUMBER(SEARCH("FOLTRON",L2212)),"NPK Fertilizer",IF(ISNUMBER(SEARCH("CYHALOTHRI",L2212)),"Cyhalothrin",IF(ISNUMBER(SEARCH("ACEFATO",L2212)),"Acephate",IF(ISNUMBER(SEARCH("ACEPHATE",L2212)),"Acephate",IF(ISNUMBER(SEARCH("MICROTHIOL",L2212)),"Sulfur",IF(ISNUMBER(SEARCH("PROPICONAZOLE",L2212)),"Propiconazole",IF(ISNUMBER(SEARCH("METHOMYL",L2212)),"Methomyl",IF(ISNUMBER(SEARCH("IMIDACLOPRID",L2212)),"Imidacloprid",IF(ISNUMBER(SEARCH("ZONIC",L2212)),"Amicarbazone",IF(ISNUMBER(SEARCH("CRESCENDO",L2212)),"Triclopyr-Butyric",IF(ISNUMBER(SEARCH("IMAZETHAPYR",L2212)),"Imazethapyr",IF(ISNUMBER(SEARCH("TRICLOPYR",L2212)),"Triclopyr",IF(ISNUMBER(SEARCH("ISOPROPYLAMINE",L2212)),"Isopropylamine",IF(ISNUMBER(SEARCH("ABAMECTIM",L2212)),"Abamectin",IF(ISNUMBER(SEARCH("SPERTO",L2212)),"Bifenthrin","FIX IT!")))))))))))))))))))</f>
        <v>Cyhalothrin</v>
      </c>
      <c r="Q2212" t="s">
        <v>3248</v>
      </c>
      <c r="R2212" t="s">
        <v>3237</v>
      </c>
      <c r="S2212">
        <f t="shared" si="124"/>
        <v>25.155455059355567</v>
      </c>
      <c r="T2212" t="s">
        <v>3273</v>
      </c>
      <c r="U2212" t="s">
        <v>3274</v>
      </c>
      <c r="V2212" t="s">
        <v>3275</v>
      </c>
    </row>
    <row r="2213" spans="1:22" ht="22" customHeight="1" x14ac:dyDescent="0.3">
      <c r="A2213" s="5">
        <v>42695</v>
      </c>
      <c r="B2213" s="16" t="str">
        <f t="shared" si="122"/>
        <v>November, 2016</v>
      </c>
      <c r="C2213" s="16" t="str">
        <f t="shared" si="123"/>
        <v>November, 2016´</v>
      </c>
      <c r="D2213" s="6" t="s">
        <v>31</v>
      </c>
      <c r="E2213" s="11" t="s">
        <v>3317</v>
      </c>
      <c r="F2213" s="6" t="s">
        <v>56</v>
      </c>
      <c r="G2213" s="6" t="s">
        <v>656</v>
      </c>
      <c r="H2213" s="6" t="s">
        <v>133</v>
      </c>
      <c r="I2213" s="6" t="s">
        <v>45</v>
      </c>
      <c r="J2213" s="6" t="s">
        <v>34</v>
      </c>
      <c r="K2213" s="6" t="s">
        <v>373</v>
      </c>
      <c r="L2213" s="6" t="s">
        <v>2440</v>
      </c>
      <c r="M2213" s="7">
        <v>111000</v>
      </c>
      <c r="N2213" s="7">
        <v>111</v>
      </c>
      <c r="O2213" s="7">
        <v>7651000</v>
      </c>
      <c r="P2213" t="str">
        <f>IF(ISNUMBER(SEARCH("THIRAM",L2213)),"Thiram",IF(ISNUMBER(SEARCH("TEBUCONAZOLE",L2213)),"Tebuconazole",IF(ISNUMBER(SEARCH("DIMETHYLAMINE",L2213)),"Dimethylamine",IF(ISNUMBER(SEARCH("TRINCA",L2213)),"Cyhalothrin",IF(ISNUMBER(SEARCH("CYHALOT",L2213)),"Cyhalothrin",IF(ISNUMBER(SEARCH("PICLORAM",L2213)),"Picloran",IF(ISNUMBER(SEARCH("PROPARGITE",L2213)),"Propargite",IF(ISNUMBER(SEARCH("OMEGA",L2213)),"Fertilizer",IF(ISNUMBER(SEARCH("ARTYS",L2213)),"Dimethylamine",IF(ISNUMBER(SEARCH("ORTHOCIDE",L2213)),"Captan","FIX IT!"))))))))))</f>
        <v>Dimethylamine</v>
      </c>
      <c r="Q2213" t="s">
        <v>3254</v>
      </c>
      <c r="R2213" t="s">
        <v>3216</v>
      </c>
      <c r="S2213">
        <f t="shared" si="124"/>
        <v>68.927927927927925</v>
      </c>
      <c r="T2213" t="s">
        <v>3273</v>
      </c>
      <c r="U2213" t="s">
        <v>3274</v>
      </c>
      <c r="V2213" t="s">
        <v>3275</v>
      </c>
    </row>
    <row r="2214" spans="1:22" ht="22" customHeight="1" x14ac:dyDescent="0.3">
      <c r="A2214" s="2">
        <v>42695</v>
      </c>
      <c r="B2214" s="16" t="str">
        <f t="shared" si="122"/>
        <v>November, 2016</v>
      </c>
      <c r="C2214" s="16" t="str">
        <f t="shared" si="123"/>
        <v>November, 2016´</v>
      </c>
      <c r="D2214" s="3" t="s">
        <v>31</v>
      </c>
      <c r="E2214" s="11" t="s">
        <v>3317</v>
      </c>
      <c r="F2214" s="3" t="s">
        <v>56</v>
      </c>
      <c r="G2214" s="3" t="s">
        <v>77</v>
      </c>
      <c r="H2214" s="3" t="s">
        <v>82</v>
      </c>
      <c r="I2214" s="3" t="s">
        <v>45</v>
      </c>
      <c r="J2214" s="3" t="s">
        <v>34</v>
      </c>
      <c r="K2214" s="3" t="s">
        <v>84</v>
      </c>
      <c r="L2214" s="3" t="s">
        <v>2424</v>
      </c>
      <c r="M2214" s="4">
        <v>115528</v>
      </c>
      <c r="N2214" s="4">
        <v>115.53</v>
      </c>
      <c r="O2214" s="4">
        <v>542000</v>
      </c>
      <c r="P2214" t="str">
        <f>IF(ISNUMBER(SEARCH("BROWSER",L2214)),"Picloran",IF(ISNUMBER(SEARCH("NAVIGATOR",L2214)),"Picloran",IF(ISNUMBER(SEARCH("BIOZYME",L2214)),"Mineral Fertilizer",IF(ISNUMBER(SEARCH("K-FOL",L2214)),"Calcium Citrate",IF(ISNUMBER(SEARCH("FOLTRON",L2214)),"NPK Fertilizer",IF(ISNUMBER(SEARCH("CYHALOTHRI",L2214)),"Cyhalothrin",IF(ISNUMBER(SEARCH("ACEFATO",L2214)),"Acephate",IF(ISNUMBER(SEARCH("ACEPHATE",L2214)),"Acephate",IF(ISNUMBER(SEARCH("MICROTHIOL",L2214)),"Sulfur",IF(ISNUMBER(SEARCH("PROPICONAZOLE",L2214)),"Propiconazole",IF(ISNUMBER(SEARCH("METHOMYL",L2214)),"Methomyl",IF(ISNUMBER(SEARCH("IMIDACLOPRID",L2214)),"Imidacloprid",IF(ISNUMBER(SEARCH("ZONIC",L2214)),"Amicarbazone",IF(ISNUMBER(SEARCH("CRESCENDO",L2214)),"Triclopyr-Butyric",IF(ISNUMBER(SEARCH("IMAZETHAPYR",L2214)),"Imazethapyr",IF(ISNUMBER(SEARCH("TRICLOPYR",L2214)),"Triclopyr",IF(ISNUMBER(SEARCH("ISOPROPYLAMINE",L2214)),"Isopropylamine",IF(ISNUMBER(SEARCH("ABAMECTIM",L2214)),"Abamectin",IF(ISNUMBER(SEARCH("SPERTO",L2214)),"Bifenthrin","FIX IT!")))))))))))))))))))</f>
        <v>Isopropylamine</v>
      </c>
      <c r="Q2214" t="s">
        <v>3269</v>
      </c>
      <c r="R2214" t="s">
        <v>3216</v>
      </c>
      <c r="S2214">
        <f t="shared" si="124"/>
        <v>4.6915033584931791</v>
      </c>
      <c r="T2214" t="s">
        <v>3226</v>
      </c>
      <c r="U2214" t="s">
        <v>3261</v>
      </c>
      <c r="V2214" t="s">
        <v>3243</v>
      </c>
    </row>
    <row r="2215" spans="1:22" ht="22" customHeight="1" x14ac:dyDescent="0.3">
      <c r="A2215" s="5">
        <v>42695</v>
      </c>
      <c r="B2215" s="16" t="str">
        <f t="shared" si="122"/>
        <v>November, 2016</v>
      </c>
      <c r="C2215" s="16" t="str">
        <f t="shared" si="123"/>
        <v>November, 2016´</v>
      </c>
      <c r="D2215" s="6" t="s">
        <v>31</v>
      </c>
      <c r="E2215" s="11" t="s">
        <v>3317</v>
      </c>
      <c r="F2215" s="6" t="s">
        <v>56</v>
      </c>
      <c r="G2215" s="6" t="s">
        <v>656</v>
      </c>
      <c r="H2215" s="6" t="s">
        <v>133</v>
      </c>
      <c r="I2215" s="6" t="s">
        <v>45</v>
      </c>
      <c r="J2215" s="6" t="s">
        <v>34</v>
      </c>
      <c r="K2215" s="6" t="s">
        <v>163</v>
      </c>
      <c r="L2215" s="6" t="s">
        <v>2441</v>
      </c>
      <c r="M2215" s="7">
        <v>36400</v>
      </c>
      <c r="N2215" s="7">
        <v>36.4</v>
      </c>
      <c r="O2215" s="7">
        <v>785000</v>
      </c>
      <c r="P2215" t="str">
        <f>IF(ISNUMBER(SEARCH("NICROSULFURON",L2215)),"Nicosulfuron",IF(ISNUMBER(SEARCH("BUTYROLACTONE",L2215)),"Butyrolactone",IF(ISNUMBER(SEARCH("MEQUIPAT",L2215)),"Mequipat Chloride",IF(ISNUMBER(SEARCH("ENTRINA",L2215)),"Bifenthrin",IF(ISNUMBER(SEARCH("ACETAMI",L2215)),"Acetamiprid",IF(ISNUMBER(SEARCH("THIODICARB",L2215)),"Thiodicarb",IF(ISNUMBER(SEARCH("2 4 D",L2215)),"2,4-D Acid",IF(ISNUMBER(SEARCH("CIPERMETRINA",L2215)),"Cypermethrin",IF(ISNUMBER(SEARCH("SULFENTRAZONE",L2215)),"Sulfenthrazone",IF(ISNUMBER(SEARCH("AKITO",L2215)),"Cypermethrin",IF(ISNUMBER(SEARCH("EMINENT",L2215)),"Tetraconazole","FIX IT!")))))))))))</f>
        <v>Butyrolactone</v>
      </c>
      <c r="Q2215" t="s">
        <v>3215</v>
      </c>
      <c r="R2215" t="s">
        <v>3216</v>
      </c>
      <c r="S2215">
        <f t="shared" si="124"/>
        <v>21.565934065934066</v>
      </c>
      <c r="T2215" t="s">
        <v>3210</v>
      </c>
      <c r="U2215" t="s">
        <v>3267</v>
      </c>
      <c r="V2215" t="s">
        <v>3237</v>
      </c>
    </row>
    <row r="2216" spans="1:22" ht="22" customHeight="1" x14ac:dyDescent="0.3">
      <c r="A2216" s="2">
        <v>42694</v>
      </c>
      <c r="B2216" s="16" t="str">
        <f t="shared" si="122"/>
        <v>November, 2016</v>
      </c>
      <c r="C2216" s="16" t="str">
        <f t="shared" si="123"/>
        <v>November, 2016´</v>
      </c>
      <c r="D2216" s="3" t="s">
        <v>31</v>
      </c>
      <c r="E2216" s="11" t="s">
        <v>3317</v>
      </c>
      <c r="F2216" s="3" t="s">
        <v>56</v>
      </c>
      <c r="G2216" s="3" t="s">
        <v>1676</v>
      </c>
      <c r="H2216" s="3" t="s">
        <v>91</v>
      </c>
      <c r="I2216" s="3" t="s">
        <v>45</v>
      </c>
      <c r="J2216" s="3" t="s">
        <v>34</v>
      </c>
      <c r="K2216" s="3" t="s">
        <v>205</v>
      </c>
      <c r="L2216" s="3" t="s">
        <v>2442</v>
      </c>
      <c r="M2216" s="4">
        <v>25200</v>
      </c>
      <c r="N2216" s="4">
        <v>25.2</v>
      </c>
      <c r="O2216" s="4">
        <v>317000</v>
      </c>
      <c r="P2216" t="str">
        <f>IF(ISNUMBER(SEARCH("IMAZETAPYR",L2216)),"Imazetapyr",IF(ISNUMBER(SEARCH("VITAVAX",L2216)),"Carboxin",IF(ISNUMBER(SEARCH("CARBOXIN",L2216)),"Carboxin",IF(ISNUMBER(SEARCH("CONDAX",L2216)),"Imazetapyr",IF(ISNUMBER(SEARCH("CLETHODIM",L2216)),"Clethodim",IF(ISNUMBER(SEARCH("JACARE",L2216)),"2,4-D Acid",IF(ISNUMBER(SEARCH("LEOPARD",L2216)),"Picloram",IF(ISNUMBER(SEARCH("ZOXYSTROBIN",L2216)),"Azoxystrobin",IF(ISNUMBER(SEARCH("MANCOZEB",L2216)),"Mancozeb",IF(ISNUMBER(SEARCH("AZOXYS",L2216)),"Azoxystrobin",IF(ISNUMBER(SEARCH("FIPRON",L2216)),"Fipronil",IF(ISNUMBER(SEARCH("ACEF",L2216)),"Acephate",IF(ISNUMBER(SEARCH("ACETAMIPRID",L2216)),"Acetamiprid",IF(ISNUMBER(SEARCH("ALUMINIUM PHOSPHIDE",L2216)),"Aluminium Phosphide",IF(ISNUMBER(SEARCH("RANMAN",L2216)),"Cyazofamid",IF(ISNUMBER(SEARCH("BIFENTRINA",L2216)),"Bifenthrin","FIX IT!"))))))))))))))))</f>
        <v>Mancozeb</v>
      </c>
      <c r="Q2216" t="s">
        <v>3231</v>
      </c>
      <c r="R2216" t="s">
        <v>3242</v>
      </c>
      <c r="S2216">
        <f t="shared" si="124"/>
        <v>12.579365079365079</v>
      </c>
      <c r="T2216" t="s">
        <v>3226</v>
      </c>
      <c r="U2216" t="s">
        <v>3261</v>
      </c>
      <c r="V2216" t="s">
        <v>3243</v>
      </c>
    </row>
    <row r="2217" spans="1:22" ht="22" customHeight="1" x14ac:dyDescent="0.3">
      <c r="A2217" s="5">
        <v>42694</v>
      </c>
      <c r="B2217" s="16" t="str">
        <f t="shared" si="122"/>
        <v>November, 2016</v>
      </c>
      <c r="C2217" s="16" t="str">
        <f t="shared" si="123"/>
        <v>November, 2016´</v>
      </c>
      <c r="D2217" s="6" t="s">
        <v>31</v>
      </c>
      <c r="E2217" s="11" t="s">
        <v>3317</v>
      </c>
      <c r="F2217" s="6" t="s">
        <v>56</v>
      </c>
      <c r="G2217" s="6" t="s">
        <v>1676</v>
      </c>
      <c r="H2217" s="6" t="s">
        <v>91</v>
      </c>
      <c r="I2217" s="6" t="s">
        <v>45</v>
      </c>
      <c r="J2217" s="6" t="s">
        <v>34</v>
      </c>
      <c r="K2217" s="6" t="s">
        <v>205</v>
      </c>
      <c r="L2217" s="6" t="s">
        <v>2443</v>
      </c>
      <c r="M2217" s="7">
        <v>50400</v>
      </c>
      <c r="N2217" s="7">
        <v>50.4</v>
      </c>
      <c r="O2217" s="7">
        <v>635000</v>
      </c>
      <c r="P2217" t="str">
        <f>IF(ISNUMBER(SEARCH("IMAZETAPYR",L2217)),"Imazetapyr",IF(ISNUMBER(SEARCH("VITAVAX",L2217)),"Carboxin",IF(ISNUMBER(SEARCH("CARBOXIN",L2217)),"Carboxin",IF(ISNUMBER(SEARCH("CONDAX",L2217)),"Imazetapyr",IF(ISNUMBER(SEARCH("CLETHODIM",L2217)),"Clethodim",IF(ISNUMBER(SEARCH("JACARE",L2217)),"2,4-D Acid",IF(ISNUMBER(SEARCH("LEOPARD",L2217)),"Picloram",IF(ISNUMBER(SEARCH("ZOXYSTROBIN",L2217)),"Azoxystrobin",IF(ISNUMBER(SEARCH("MANCOZEB",L2217)),"Mancozeb",IF(ISNUMBER(SEARCH("AZOXYS",L2217)),"Azoxystrobin",IF(ISNUMBER(SEARCH("FIPRON",L2217)),"Fipronil",IF(ISNUMBER(SEARCH("ACEF",L2217)),"Acephate",IF(ISNUMBER(SEARCH("ACETAMIPRID",L2217)),"Acetamiprid",IF(ISNUMBER(SEARCH("ALUMINIUM PHOSPHIDE",L2217)),"Aluminium Phosphide",IF(ISNUMBER(SEARCH("RANMAN",L2217)),"Cyazofamid",IF(ISNUMBER(SEARCH("BIFENTRINA",L2217)),"Bifenthrin","FIX IT!"))))))))))))))))</f>
        <v>Mancozeb</v>
      </c>
      <c r="Q2217" t="s">
        <v>3231</v>
      </c>
      <c r="R2217" t="s">
        <v>3242</v>
      </c>
      <c r="S2217">
        <f t="shared" si="124"/>
        <v>12.59920634920635</v>
      </c>
      <c r="T2217" t="s">
        <v>3208</v>
      </c>
      <c r="U2217" t="s">
        <v>3215</v>
      </c>
      <c r="V2217" t="s">
        <v>3216</v>
      </c>
    </row>
    <row r="2218" spans="1:22" ht="22" customHeight="1" x14ac:dyDescent="0.3">
      <c r="A2218" s="2">
        <v>42694</v>
      </c>
      <c r="B2218" s="16" t="str">
        <f t="shared" si="122"/>
        <v>November, 2016</v>
      </c>
      <c r="C2218" s="16" t="str">
        <f t="shared" si="123"/>
        <v>November, 2016´</v>
      </c>
      <c r="D2218" s="3" t="s">
        <v>31</v>
      </c>
      <c r="E2218" s="11" t="s">
        <v>3317</v>
      </c>
      <c r="F2218" s="3" t="s">
        <v>56</v>
      </c>
      <c r="G2218" s="3" t="s">
        <v>1676</v>
      </c>
      <c r="H2218" s="3" t="s">
        <v>91</v>
      </c>
      <c r="I2218" s="3" t="s">
        <v>45</v>
      </c>
      <c r="J2218" s="3" t="s">
        <v>34</v>
      </c>
      <c r="K2218" s="3" t="s">
        <v>205</v>
      </c>
      <c r="L2218" s="3" t="s">
        <v>2444</v>
      </c>
      <c r="M2218" s="4">
        <v>25200</v>
      </c>
      <c r="N2218" s="4">
        <v>25.2</v>
      </c>
      <c r="O2218" s="4">
        <v>317000</v>
      </c>
      <c r="P2218" t="str">
        <f>IF(ISNUMBER(SEARCH("IMAZETAPYR",L2218)),"Imazetapyr",IF(ISNUMBER(SEARCH("VITAVAX",L2218)),"Carboxin",IF(ISNUMBER(SEARCH("CARBOXIN",L2218)),"Carboxin",IF(ISNUMBER(SEARCH("CONDAX",L2218)),"Imazetapyr",IF(ISNUMBER(SEARCH("CLETHODIM",L2218)),"Clethodim",IF(ISNUMBER(SEARCH("JACARE",L2218)),"2,4-D Acid",IF(ISNUMBER(SEARCH("LEOPARD",L2218)),"Picloram",IF(ISNUMBER(SEARCH("ZOXYSTROBIN",L2218)),"Azoxystrobin",IF(ISNUMBER(SEARCH("MANCOZEB",L2218)),"Mancozeb",IF(ISNUMBER(SEARCH("AZOXYS",L2218)),"Azoxystrobin",IF(ISNUMBER(SEARCH("FIPRON",L2218)),"Fipronil",IF(ISNUMBER(SEARCH("ACEF",L2218)),"Acephate",IF(ISNUMBER(SEARCH("ACETAMIPRID",L2218)),"Acetamiprid",IF(ISNUMBER(SEARCH("ALUMINIUM PHOSPHIDE",L2218)),"Aluminium Phosphide",IF(ISNUMBER(SEARCH("RANMAN",L2218)),"Cyazofamid",IF(ISNUMBER(SEARCH("BIFENTRINA",L2218)),"Bifenthrin","FIX IT!"))))))))))))))))</f>
        <v>Mancozeb</v>
      </c>
      <c r="Q2218" t="s">
        <v>3231</v>
      </c>
      <c r="R2218" t="s">
        <v>3242</v>
      </c>
      <c r="S2218">
        <f t="shared" si="124"/>
        <v>12.579365079365079</v>
      </c>
      <c r="T2218" t="s">
        <v>3233</v>
      </c>
      <c r="U2218" t="s">
        <v>3284</v>
      </c>
      <c r="V2218" t="s">
        <v>3242</v>
      </c>
    </row>
    <row r="2219" spans="1:22" ht="22" customHeight="1" x14ac:dyDescent="0.3">
      <c r="A2219" s="5">
        <v>42694</v>
      </c>
      <c r="B2219" s="16" t="str">
        <f t="shared" si="122"/>
        <v>November, 2016</v>
      </c>
      <c r="C2219" s="16" t="str">
        <f t="shared" si="123"/>
        <v>November, 2016´</v>
      </c>
      <c r="D2219" s="6" t="s">
        <v>31</v>
      </c>
      <c r="E2219" s="11" t="s">
        <v>3317</v>
      </c>
      <c r="F2219" s="6" t="s">
        <v>1873</v>
      </c>
      <c r="G2219" s="6" t="s">
        <v>1382</v>
      </c>
      <c r="H2219" s="6" t="s">
        <v>122</v>
      </c>
      <c r="I2219" s="6" t="s">
        <v>45</v>
      </c>
      <c r="J2219" s="6" t="s">
        <v>34</v>
      </c>
      <c r="K2219" s="6" t="s">
        <v>187</v>
      </c>
      <c r="L2219" s="6" t="s">
        <v>2445</v>
      </c>
      <c r="M2219" s="7">
        <v>15120</v>
      </c>
      <c r="N2219" s="7">
        <v>15.12</v>
      </c>
      <c r="O2219" s="7">
        <v>61000</v>
      </c>
      <c r="P2219" t="s">
        <v>3211</v>
      </c>
      <c r="Q2219" t="s">
        <v>3270</v>
      </c>
      <c r="R2219" t="s">
        <v>3198</v>
      </c>
      <c r="S2219">
        <f t="shared" si="124"/>
        <v>4.034391534391534</v>
      </c>
      <c r="T2219" t="s">
        <v>3250</v>
      </c>
      <c r="U2219" t="s">
        <v>3248</v>
      </c>
      <c r="V2219" t="s">
        <v>3237</v>
      </c>
    </row>
    <row r="2220" spans="1:22" ht="22" customHeight="1" x14ac:dyDescent="0.3">
      <c r="A2220" s="2">
        <v>42694</v>
      </c>
      <c r="B2220" s="16" t="str">
        <f t="shared" si="122"/>
        <v>November, 2016</v>
      </c>
      <c r="C2220" s="16" t="str">
        <f t="shared" si="123"/>
        <v>November, 2016´</v>
      </c>
      <c r="D2220" s="3" t="s">
        <v>31</v>
      </c>
      <c r="E2220" s="11" t="s">
        <v>3317</v>
      </c>
      <c r="F2220" s="3" t="s">
        <v>56</v>
      </c>
      <c r="G2220" s="3" t="s">
        <v>2249</v>
      </c>
      <c r="H2220" s="3" t="s">
        <v>122</v>
      </c>
      <c r="I2220" s="3" t="s">
        <v>45</v>
      </c>
      <c r="J2220" s="3" t="s">
        <v>34</v>
      </c>
      <c r="K2220" s="3" t="s">
        <v>364</v>
      </c>
      <c r="L2220" s="3" t="s">
        <v>2446</v>
      </c>
      <c r="M2220" s="4">
        <v>10640</v>
      </c>
      <c r="N2220" s="4">
        <v>10.64</v>
      </c>
      <c r="O2220" s="4">
        <v>134000</v>
      </c>
      <c r="P2220" t="str">
        <f>IF(ISNUMBER(SEARCH("THIRAM",L2220)),"Thiram",IF(ISNUMBER(SEARCH("TEBUCONAZOLE",L2220)),"Tebuconazole",IF(ISNUMBER(SEARCH("DIMETHYLAMINE",L2220)),"Dimethylamine",IF(ISNUMBER(SEARCH("TRINCA",L2220)),"Cyhalothrin",IF(ISNUMBER(SEARCH("CYHALOT",L2220)),"Cyhalothrin",IF(ISNUMBER(SEARCH("PICLORAM",L2220)),"Picloran",IF(ISNUMBER(SEARCH("PROPARGITE",L2220)),"Propargite",IF(ISNUMBER(SEARCH("OMEGA",L2220)),"Fertilizer",IF(ISNUMBER(SEARCH("ARTYS",L2220)),"Dimethylamine",IF(ISNUMBER(SEARCH("ORTHOCIDE",L2220)),"Captan","FIX IT!"))))))))))</f>
        <v>Tebuconazole</v>
      </c>
      <c r="Q2220" t="s">
        <v>3284</v>
      </c>
      <c r="R2220" t="s">
        <v>3242</v>
      </c>
      <c r="S2220">
        <f t="shared" si="124"/>
        <v>12.593984962406015</v>
      </c>
      <c r="T2220" t="s">
        <v>3206</v>
      </c>
      <c r="U2220" t="s">
        <v>3231</v>
      </c>
      <c r="V2220" t="s">
        <v>3242</v>
      </c>
    </row>
    <row r="2221" spans="1:22" ht="22" customHeight="1" x14ac:dyDescent="0.3">
      <c r="A2221" s="5">
        <v>42694</v>
      </c>
      <c r="B2221" s="16" t="str">
        <f t="shared" si="122"/>
        <v>November, 2016</v>
      </c>
      <c r="C2221" s="16" t="str">
        <f t="shared" si="123"/>
        <v>November, 2016´</v>
      </c>
      <c r="D2221" s="6" t="s">
        <v>31</v>
      </c>
      <c r="E2221" s="11" t="s">
        <v>3317</v>
      </c>
      <c r="F2221" s="6" t="s">
        <v>56</v>
      </c>
      <c r="G2221" s="6" t="s">
        <v>1676</v>
      </c>
      <c r="H2221" s="6" t="s">
        <v>91</v>
      </c>
      <c r="I2221" s="6" t="s">
        <v>45</v>
      </c>
      <c r="J2221" s="6" t="s">
        <v>34</v>
      </c>
      <c r="K2221" s="6" t="s">
        <v>205</v>
      </c>
      <c r="L2221" s="6" t="s">
        <v>2447</v>
      </c>
      <c r="M2221" s="7">
        <v>25200</v>
      </c>
      <c r="N2221" s="7">
        <v>25.2</v>
      </c>
      <c r="O2221" s="7">
        <v>317000</v>
      </c>
      <c r="P2221" t="s">
        <v>3211</v>
      </c>
      <c r="Q2221" t="s">
        <v>3270</v>
      </c>
      <c r="R2221" t="s">
        <v>3198</v>
      </c>
      <c r="S2221">
        <f t="shared" si="124"/>
        <v>12.579365079365079</v>
      </c>
      <c r="T2221" t="s">
        <v>3206</v>
      </c>
      <c r="U2221" t="s">
        <v>3231</v>
      </c>
      <c r="V2221" t="s">
        <v>3242</v>
      </c>
    </row>
    <row r="2222" spans="1:22" ht="22" customHeight="1" x14ac:dyDescent="0.3">
      <c r="A2222" s="2">
        <v>42692</v>
      </c>
      <c r="B2222" s="16" t="str">
        <f t="shared" si="122"/>
        <v>November, 2016</v>
      </c>
      <c r="C2222" s="16" t="str">
        <f t="shared" si="123"/>
        <v>November, 2016´</v>
      </c>
      <c r="D2222" s="3" t="s">
        <v>31</v>
      </c>
      <c r="E2222" s="11" t="s">
        <v>3317</v>
      </c>
      <c r="F2222" s="3" t="s">
        <v>56</v>
      </c>
      <c r="G2222" s="3" t="s">
        <v>625</v>
      </c>
      <c r="H2222" s="3" t="s">
        <v>629</v>
      </c>
      <c r="I2222" s="3" t="s">
        <v>45</v>
      </c>
      <c r="J2222" s="3" t="s">
        <v>34</v>
      </c>
      <c r="K2222" s="3" t="s">
        <v>280</v>
      </c>
      <c r="L2222" s="3" t="s">
        <v>2448</v>
      </c>
      <c r="M2222" s="4">
        <v>16684</v>
      </c>
      <c r="N2222" s="4">
        <v>16.68</v>
      </c>
      <c r="O2222" s="13" t="s">
        <v>3323</v>
      </c>
      <c r="P2222" t="str">
        <f>IF(ISNUMBER(SEARCH("NICOSULFURONTECHNICAL",L2222)),"Nicosulfuron",IF(ISNUMBER(SEARCH("CITRASHINE",L2222)),"General Foods Aditives",IF(ISNUMBER(SEARCH("CHLORIMURON",L2222)),"Chlorimuron-ethyl",IF(ISNUMBER(SEARCH("LUFENURON",L2222)),"Lufenuron","FIX IT!"))))</f>
        <v>General Foods Aditives</v>
      </c>
      <c r="Q2222" t="s">
        <v>3263</v>
      </c>
      <c r="R2222" t="s">
        <v>3264</v>
      </c>
      <c r="S2222">
        <f t="shared" si="124"/>
        <v>0</v>
      </c>
      <c r="T2222" t="s">
        <v>3206</v>
      </c>
      <c r="U2222" t="s">
        <v>3231</v>
      </c>
      <c r="V2222" t="s">
        <v>3242</v>
      </c>
    </row>
    <row r="2223" spans="1:22" ht="22" customHeight="1" x14ac:dyDescent="0.3">
      <c r="A2223" s="5">
        <v>42691</v>
      </c>
      <c r="B2223" s="16" t="str">
        <f t="shared" si="122"/>
        <v>November, 2016</v>
      </c>
      <c r="C2223" s="16" t="str">
        <f t="shared" si="123"/>
        <v>November, 2016´</v>
      </c>
      <c r="D2223" s="6" t="s">
        <v>31</v>
      </c>
      <c r="E2223" s="11" t="s">
        <v>3317</v>
      </c>
      <c r="F2223" s="6" t="s">
        <v>56</v>
      </c>
      <c r="G2223" s="6" t="s">
        <v>244</v>
      </c>
      <c r="H2223" s="6" t="s">
        <v>474</v>
      </c>
      <c r="I2223" s="6" t="s">
        <v>45</v>
      </c>
      <c r="J2223" s="6" t="s">
        <v>34</v>
      </c>
      <c r="K2223" s="6" t="s">
        <v>187</v>
      </c>
      <c r="L2223" s="6" t="s">
        <v>2449</v>
      </c>
      <c r="M2223" s="7">
        <v>146640</v>
      </c>
      <c r="N2223" s="7">
        <v>146.63999999999999</v>
      </c>
      <c r="O2223" s="7">
        <v>2937000</v>
      </c>
      <c r="P2223" t="str">
        <f>IF(ISNUMBER(SEARCH("GLIFOSATO",L2223)),"Glyphosate",IF(ISNUMBER(SEARCH("TRICLON",L2223)),"Triclopyr",IF(ISNUMBER(SEARCH("ABAMECTIN",L2223)),"Abamectin",IF(ISNUMBER(SEARCH("ANCOSAR",L2223)),"Sodium Hydrogen Methylarsonate",IF(ISNUMBER(SEARCH("PERITO",L2223)),"Acephate","FIX IT!")))))</f>
        <v>Sodium Hydrogen Methylarsonate</v>
      </c>
      <c r="Q2223" t="s">
        <v>3281</v>
      </c>
      <c r="R2223" t="s">
        <v>3198</v>
      </c>
      <c r="S2223">
        <f t="shared" si="124"/>
        <v>20.028641571194761</v>
      </c>
      <c r="T2223" t="s">
        <v>3206</v>
      </c>
      <c r="U2223" t="s">
        <v>3231</v>
      </c>
      <c r="V2223" t="s">
        <v>3242</v>
      </c>
    </row>
    <row r="2224" spans="1:22" ht="22" customHeight="1" x14ac:dyDescent="0.3">
      <c r="A2224" s="2">
        <v>42689</v>
      </c>
      <c r="B2224" s="16" t="str">
        <f t="shared" si="122"/>
        <v>November, 2016</v>
      </c>
      <c r="C2224" s="16" t="str">
        <f t="shared" si="123"/>
        <v>November, 2016´</v>
      </c>
      <c r="D2224" s="3" t="s">
        <v>31</v>
      </c>
      <c r="E2224" s="11" t="s">
        <v>3317</v>
      </c>
      <c r="F2224" s="3" t="s">
        <v>56</v>
      </c>
      <c r="G2224" s="3" t="s">
        <v>1676</v>
      </c>
      <c r="H2224" s="3" t="s">
        <v>91</v>
      </c>
      <c r="I2224" s="3" t="s">
        <v>45</v>
      </c>
      <c r="J2224" s="3" t="s">
        <v>34</v>
      </c>
      <c r="K2224" s="3" t="s">
        <v>205</v>
      </c>
      <c r="L2224" s="3" t="s">
        <v>2450</v>
      </c>
      <c r="M2224" s="4">
        <v>25200</v>
      </c>
      <c r="N2224" s="4">
        <v>25.2</v>
      </c>
      <c r="O2224" s="4">
        <v>317000</v>
      </c>
      <c r="P2224" t="str">
        <f>IF(ISNUMBER(SEARCH("IMAZETAPYR",L2224)),"Imazetapyr",IF(ISNUMBER(SEARCH("VITAVAX",L2224)),"Carboxin",IF(ISNUMBER(SEARCH("CARBOXIN",L2224)),"Carboxin",IF(ISNUMBER(SEARCH("CONDAX",L2224)),"Imazetapyr",IF(ISNUMBER(SEARCH("CLETHODIM",L2224)),"Clethodim",IF(ISNUMBER(SEARCH("JACARE",L2224)),"2,4-D Acid",IF(ISNUMBER(SEARCH("LEOPARD",L2224)),"Picloram",IF(ISNUMBER(SEARCH("ZOXYSTROBIN",L2224)),"Azoxystrobin",IF(ISNUMBER(SEARCH("MANCOZEB",L2224)),"Mancozeb",IF(ISNUMBER(SEARCH("AZOXYS",L2224)),"Azoxystrobin",IF(ISNUMBER(SEARCH("FIPRON",L2224)),"Fipronil",IF(ISNUMBER(SEARCH("ACEF",L2224)),"Acephate",IF(ISNUMBER(SEARCH("ACETAMIPRID",L2224)),"Acetamiprid",IF(ISNUMBER(SEARCH("ALUMINIUM PHOSPHIDE",L2224)),"Aluminium Phosphide",IF(ISNUMBER(SEARCH("RANMAN",L2224)),"Cyazofamid",IF(ISNUMBER(SEARCH("BIFENTRINA",L2224)),"Bifenthrin","FIX IT!"))))))))))))))))</f>
        <v>Mancozeb</v>
      </c>
      <c r="Q2224" t="s">
        <v>3231</v>
      </c>
      <c r="R2224" t="s">
        <v>3242</v>
      </c>
      <c r="S2224">
        <f t="shared" si="124"/>
        <v>12.579365079365079</v>
      </c>
      <c r="T2224" t="s">
        <v>3206</v>
      </c>
      <c r="U2224" t="s">
        <v>3231</v>
      </c>
      <c r="V2224" t="s">
        <v>3242</v>
      </c>
    </row>
    <row r="2225" spans="1:22" ht="22" customHeight="1" x14ac:dyDescent="0.3">
      <c r="A2225" s="5">
        <v>42689</v>
      </c>
      <c r="B2225" s="16" t="str">
        <f t="shared" si="122"/>
        <v>November, 2016</v>
      </c>
      <c r="C2225" s="16" t="str">
        <f t="shared" si="123"/>
        <v>November, 2016´</v>
      </c>
      <c r="D2225" s="6" t="s">
        <v>31</v>
      </c>
      <c r="E2225" s="11" t="s">
        <v>3317</v>
      </c>
      <c r="F2225" s="6" t="s">
        <v>56</v>
      </c>
      <c r="G2225" s="6" t="s">
        <v>1676</v>
      </c>
      <c r="H2225" s="6" t="s">
        <v>91</v>
      </c>
      <c r="I2225" s="6" t="s">
        <v>45</v>
      </c>
      <c r="J2225" s="6" t="s">
        <v>34</v>
      </c>
      <c r="K2225" s="6" t="s">
        <v>205</v>
      </c>
      <c r="L2225" s="6" t="s">
        <v>2451</v>
      </c>
      <c r="M2225" s="7">
        <v>25200</v>
      </c>
      <c r="N2225" s="7">
        <v>25.2</v>
      </c>
      <c r="O2225" s="7">
        <v>317000</v>
      </c>
      <c r="P2225" t="str">
        <f>IF(ISNUMBER(SEARCH("TRICLON",L2223)),"Triclopyr",IF(ISNUMBER(SEARCH("ABAMECTIN",L2223)),"Abamectin",IF(ISNUMBER(SEARCH("PERITO",L2223)),"Acephate",IF(ISNUMBER(SEARCH("GLUFOSINAT",L2223)),"Gluphosinate",IF(ISNUMBER(SEARCH("FIPRONIL",L2223)),"Fipronil",IF(ISNUMBER(SEARCH("ZARTAN",L2223)),"Metsulfuron-methyl",IF(ISNUMBER(SEARCH("DIFLUBENZURON",L2223)),"Diflubenzuron",IF(ISNUMBER(SEARCH("INICIATE",L2223)),"Fipronil",IF(ISNUMBER(SEARCH("STAGE",L2223)),"Clomazone",IF(ISNUMBER(SEARCH("CLOMAZON",L2223)),"Clomazone",IF(ISNUMBER(SEARCH("UNIMARK",L2223)),"Metribuzim",IF(ISNUMBER(SEARCH("ANCOSAR",L2223)),"Sodium hydrogen Methylarsonate","FIX IT!"))))))))))))</f>
        <v>Sodium hydrogen Methylarsonate</v>
      </c>
      <c r="Q2225" t="s">
        <v>3281</v>
      </c>
      <c r="R2225" t="s">
        <v>3198</v>
      </c>
      <c r="S2225">
        <f t="shared" si="124"/>
        <v>12.579365079365079</v>
      </c>
      <c r="T2225" t="s">
        <v>3206</v>
      </c>
      <c r="U2225" t="s">
        <v>3231</v>
      </c>
      <c r="V2225" t="s">
        <v>3242</v>
      </c>
    </row>
    <row r="2226" spans="1:22" ht="22" customHeight="1" x14ac:dyDescent="0.3">
      <c r="A2226" s="2">
        <v>42689</v>
      </c>
      <c r="B2226" s="16" t="str">
        <f t="shared" si="122"/>
        <v>November, 2016</v>
      </c>
      <c r="C2226" s="16" t="str">
        <f t="shared" si="123"/>
        <v>November, 2016´</v>
      </c>
      <c r="D2226" s="3" t="s">
        <v>31</v>
      </c>
      <c r="E2226" s="11" t="s">
        <v>3317</v>
      </c>
      <c r="F2226" s="3" t="s">
        <v>56</v>
      </c>
      <c r="G2226" s="3" t="s">
        <v>1676</v>
      </c>
      <c r="H2226" s="3" t="s">
        <v>91</v>
      </c>
      <c r="I2226" s="3" t="s">
        <v>45</v>
      </c>
      <c r="J2226" s="3" t="s">
        <v>34</v>
      </c>
      <c r="K2226" s="3" t="s">
        <v>205</v>
      </c>
      <c r="L2226" s="3" t="s">
        <v>2450</v>
      </c>
      <c r="M2226" s="4">
        <v>25200</v>
      </c>
      <c r="N2226" s="4">
        <v>25.2</v>
      </c>
      <c r="O2226" s="4">
        <v>317000</v>
      </c>
      <c r="P2226" t="str">
        <f>IF(ISNUMBER(SEARCH("IMAZETAPYR",L2226)),"Imazetapyr",IF(ISNUMBER(SEARCH("VITAVAX",L2226)),"Carboxin",IF(ISNUMBER(SEARCH("CARBOXIN",L2226)),"Carboxin",IF(ISNUMBER(SEARCH("CONDAX",L2226)),"Imazetapyr",IF(ISNUMBER(SEARCH("CLETHODIM",L2226)),"Clethodim",IF(ISNUMBER(SEARCH("JACARE",L2226)),"2,4-D Acid",IF(ISNUMBER(SEARCH("LEOPARD",L2226)),"Picloram",IF(ISNUMBER(SEARCH("ZOXYSTROBIN",L2226)),"Azoxystrobin",IF(ISNUMBER(SEARCH("MANCOZEB",L2226)),"Mancozeb",IF(ISNUMBER(SEARCH("AZOXYS",L2226)),"Azoxystrobin",IF(ISNUMBER(SEARCH("FIPRON",L2226)),"Fipronil",IF(ISNUMBER(SEARCH("ACEF",L2226)),"Acephate",IF(ISNUMBER(SEARCH("ACETAMIPRID",L2226)),"Acetamiprid",IF(ISNUMBER(SEARCH("ALUMINIUM PHOSPHIDE",L2226)),"Aluminium Phosphide",IF(ISNUMBER(SEARCH("RANMAN",L2226)),"Cyazofamid",IF(ISNUMBER(SEARCH("BIFENTRINA",L2226)),"Bifenthrin","FIX IT!"))))))))))))))))</f>
        <v>Mancozeb</v>
      </c>
      <c r="Q2226" t="s">
        <v>3231</v>
      </c>
      <c r="R2226" t="s">
        <v>3242</v>
      </c>
      <c r="S2226">
        <f t="shared" si="124"/>
        <v>12.579365079365079</v>
      </c>
      <c r="T2226" t="s">
        <v>3213</v>
      </c>
      <c r="U2226" t="s">
        <v>3282</v>
      </c>
      <c r="V2226" t="s">
        <v>3257</v>
      </c>
    </row>
    <row r="2227" spans="1:22" ht="22" customHeight="1" x14ac:dyDescent="0.3">
      <c r="A2227" s="5">
        <v>42688</v>
      </c>
      <c r="B2227" s="16" t="str">
        <f t="shared" si="122"/>
        <v>November, 2016</v>
      </c>
      <c r="C2227" s="16" t="str">
        <f t="shared" si="123"/>
        <v>November, 2016´</v>
      </c>
      <c r="D2227" s="6" t="s">
        <v>31</v>
      </c>
      <c r="E2227" s="11" t="s">
        <v>3317</v>
      </c>
      <c r="F2227" s="6" t="s">
        <v>56</v>
      </c>
      <c r="G2227" s="6" t="s">
        <v>131</v>
      </c>
      <c r="H2227" s="6" t="s">
        <v>113</v>
      </c>
      <c r="I2227" s="6" t="s">
        <v>45</v>
      </c>
      <c r="J2227" s="6" t="s">
        <v>34</v>
      </c>
      <c r="K2227" s="6" t="s">
        <v>971</v>
      </c>
      <c r="L2227" s="6" t="s">
        <v>2331</v>
      </c>
      <c r="M2227" s="7">
        <v>28840</v>
      </c>
      <c r="N2227" s="7">
        <v>28.84</v>
      </c>
      <c r="O2227" s="7">
        <v>726000</v>
      </c>
      <c r="P2227" t="str">
        <f t="shared" ref="P2227:P2232" si="126">IF(ISNUMBER(SEARCH("BROWSER",L2227)),"Picloran",IF(ISNUMBER(SEARCH("NAVIGATOR",L2227)),"Picloran",IF(ISNUMBER(SEARCH("BIOZYME",L2227)),"Mineral Fertilizer",IF(ISNUMBER(SEARCH("K-FOL",L2227)),"Calcium Citrate",IF(ISNUMBER(SEARCH("FOLTRON",L2227)),"NPK Fertilizer",IF(ISNUMBER(SEARCH("CYHALOTHRI",L2227)),"Cyhalothrin",IF(ISNUMBER(SEARCH("ACEFATO",L2227)),"Acephate",IF(ISNUMBER(SEARCH("ACEPHATE",L2227)),"Acephate",IF(ISNUMBER(SEARCH("MICROTHIOL",L2227)),"Sulfur",IF(ISNUMBER(SEARCH("PROPICONAZOLE",L2227)),"Propiconazole",IF(ISNUMBER(SEARCH("METHOMYL",L2227)),"Methomyl",IF(ISNUMBER(SEARCH("IMIDACLOPRID",L2227)),"Imidacloprid",IF(ISNUMBER(SEARCH("ZONIC",L2227)),"Amicarbazone",IF(ISNUMBER(SEARCH("CRESCENDO",L2227)),"Triclopyr-Butyric",IF(ISNUMBER(SEARCH("IMAZETHAPYR",L2227)),"Imazethapyr",IF(ISNUMBER(SEARCH("TRICLOPYR",L2227)),"Triclopyr",IF(ISNUMBER(SEARCH("ISOPROPYLAMINE",L2227)),"Isopropylamine",IF(ISNUMBER(SEARCH("ABAMECTIM",L2227)),"Abamectin",IF(ISNUMBER(SEARCH("SPERTO",L2227)),"Bifenthrin","FIX IT!")))))))))))))))))))</f>
        <v>Cyhalothrin</v>
      </c>
      <c r="Q2227" t="s">
        <v>3248</v>
      </c>
      <c r="R2227" t="s">
        <v>3237</v>
      </c>
      <c r="S2227">
        <f t="shared" si="124"/>
        <v>25.173370319001386</v>
      </c>
      <c r="T2227" t="s">
        <v>3207</v>
      </c>
      <c r="U2227" t="s">
        <v>3235</v>
      </c>
      <c r="V2227" t="s">
        <v>3216</v>
      </c>
    </row>
    <row r="2228" spans="1:22" ht="22" customHeight="1" x14ac:dyDescent="0.3">
      <c r="A2228" s="2">
        <v>42688</v>
      </c>
      <c r="B2228" s="16" t="str">
        <f t="shared" si="122"/>
        <v>November, 2016</v>
      </c>
      <c r="C2228" s="16" t="str">
        <f t="shared" si="123"/>
        <v>November, 2016´</v>
      </c>
      <c r="D2228" s="3" t="s">
        <v>31</v>
      </c>
      <c r="E2228" s="11" t="s">
        <v>3317</v>
      </c>
      <c r="F2228" s="3" t="s">
        <v>56</v>
      </c>
      <c r="G2228" s="3" t="s">
        <v>131</v>
      </c>
      <c r="H2228" s="3" t="s">
        <v>113</v>
      </c>
      <c r="I2228" s="3" t="s">
        <v>45</v>
      </c>
      <c r="J2228" s="3" t="s">
        <v>34</v>
      </c>
      <c r="K2228" s="3" t="s">
        <v>971</v>
      </c>
      <c r="L2228" s="3" t="s">
        <v>1925</v>
      </c>
      <c r="M2228" s="4">
        <v>27504</v>
      </c>
      <c r="N2228" s="4">
        <v>27.5</v>
      </c>
      <c r="O2228" s="4">
        <v>692000</v>
      </c>
      <c r="P2228" t="str">
        <f t="shared" si="126"/>
        <v>Cyhalothrin</v>
      </c>
      <c r="Q2228" t="s">
        <v>3248</v>
      </c>
      <c r="R2228" t="s">
        <v>3237</v>
      </c>
      <c r="S2228">
        <f t="shared" si="124"/>
        <v>25.159976730657359</v>
      </c>
      <c r="T2228" t="s">
        <v>3309</v>
      </c>
      <c r="U2228" t="s">
        <v>3263</v>
      </c>
      <c r="V2228" t="s">
        <v>3264</v>
      </c>
    </row>
    <row r="2229" spans="1:22" ht="22" customHeight="1" x14ac:dyDescent="0.3">
      <c r="A2229" s="5">
        <v>42688</v>
      </c>
      <c r="B2229" s="16" t="str">
        <f t="shared" si="122"/>
        <v>November, 2016</v>
      </c>
      <c r="C2229" s="16" t="str">
        <f t="shared" si="123"/>
        <v>November, 2016´</v>
      </c>
      <c r="D2229" s="6" t="s">
        <v>31</v>
      </c>
      <c r="E2229" s="11" t="s">
        <v>3317</v>
      </c>
      <c r="F2229" s="6" t="s">
        <v>56</v>
      </c>
      <c r="G2229" s="6" t="s">
        <v>131</v>
      </c>
      <c r="H2229" s="6" t="s">
        <v>113</v>
      </c>
      <c r="I2229" s="6" t="s">
        <v>45</v>
      </c>
      <c r="J2229" s="6" t="s">
        <v>34</v>
      </c>
      <c r="K2229" s="6" t="s">
        <v>971</v>
      </c>
      <c r="L2229" s="6" t="s">
        <v>2452</v>
      </c>
      <c r="M2229" s="7">
        <v>43260</v>
      </c>
      <c r="N2229" s="7">
        <v>43.26</v>
      </c>
      <c r="O2229" s="7">
        <v>1089000</v>
      </c>
      <c r="P2229" t="str">
        <f t="shared" si="126"/>
        <v>Cyhalothrin</v>
      </c>
      <c r="Q2229" t="s">
        <v>3248</v>
      </c>
      <c r="R2229" t="s">
        <v>3237</v>
      </c>
      <c r="S2229">
        <f t="shared" si="124"/>
        <v>25.173370319001386</v>
      </c>
      <c r="T2229" t="s">
        <v>3218</v>
      </c>
      <c r="U2229" t="s">
        <v>3218</v>
      </c>
      <c r="V2229" t="s">
        <v>3198</v>
      </c>
    </row>
    <row r="2230" spans="1:22" ht="22" customHeight="1" x14ac:dyDescent="0.3">
      <c r="A2230" s="2">
        <v>42688</v>
      </c>
      <c r="B2230" s="16" t="str">
        <f t="shared" si="122"/>
        <v>November, 2016</v>
      </c>
      <c r="C2230" s="16" t="str">
        <f t="shared" si="123"/>
        <v>November, 2016´</v>
      </c>
      <c r="D2230" s="3" t="s">
        <v>31</v>
      </c>
      <c r="E2230" s="11" t="s">
        <v>3317</v>
      </c>
      <c r="F2230" s="3" t="s">
        <v>56</v>
      </c>
      <c r="G2230" s="3" t="s">
        <v>131</v>
      </c>
      <c r="H2230" s="3" t="s">
        <v>113</v>
      </c>
      <c r="I2230" s="3" t="s">
        <v>45</v>
      </c>
      <c r="J2230" s="3" t="s">
        <v>34</v>
      </c>
      <c r="K2230" s="3" t="s">
        <v>971</v>
      </c>
      <c r="L2230" s="3" t="s">
        <v>2399</v>
      </c>
      <c r="M2230" s="4">
        <v>13752</v>
      </c>
      <c r="N2230" s="4">
        <v>13.75</v>
      </c>
      <c r="O2230" s="4">
        <v>346000</v>
      </c>
      <c r="P2230" t="str">
        <f t="shared" si="126"/>
        <v>Cyhalothrin</v>
      </c>
      <c r="Q2230" t="s">
        <v>3248</v>
      </c>
      <c r="R2230" t="s">
        <v>3237</v>
      </c>
      <c r="S2230">
        <f t="shared" si="124"/>
        <v>25.159976730657359</v>
      </c>
      <c r="T2230" t="s">
        <v>3206</v>
      </c>
      <c r="U2230" t="s">
        <v>3231</v>
      </c>
      <c r="V2230" t="s">
        <v>3242</v>
      </c>
    </row>
    <row r="2231" spans="1:22" ht="22" customHeight="1" x14ac:dyDescent="0.3">
      <c r="A2231" s="5">
        <v>42688</v>
      </c>
      <c r="B2231" s="16" t="str">
        <f t="shared" si="122"/>
        <v>November, 2016</v>
      </c>
      <c r="C2231" s="16" t="str">
        <f t="shared" si="123"/>
        <v>November, 2016´</v>
      </c>
      <c r="D2231" s="6" t="s">
        <v>31</v>
      </c>
      <c r="E2231" s="11" t="s">
        <v>3317</v>
      </c>
      <c r="F2231" s="6" t="s">
        <v>56</v>
      </c>
      <c r="G2231" s="6" t="s">
        <v>1774</v>
      </c>
      <c r="H2231" s="6" t="s">
        <v>82</v>
      </c>
      <c r="I2231" s="6" t="s">
        <v>45</v>
      </c>
      <c r="J2231" s="6" t="s">
        <v>34</v>
      </c>
      <c r="K2231" s="6" t="s">
        <v>84</v>
      </c>
      <c r="L2231" s="6" t="s">
        <v>2453</v>
      </c>
      <c r="M2231" s="7">
        <v>115646</v>
      </c>
      <c r="N2231" s="7">
        <v>115.65</v>
      </c>
      <c r="O2231" s="7">
        <v>542000</v>
      </c>
      <c r="P2231" t="str">
        <f t="shared" si="126"/>
        <v>Isopropylamine</v>
      </c>
      <c r="Q2231" t="s">
        <v>3269</v>
      </c>
      <c r="R2231" t="s">
        <v>3216</v>
      </c>
      <c r="S2231">
        <f t="shared" si="124"/>
        <v>4.6867163585424487</v>
      </c>
      <c r="T2231" t="s">
        <v>3206</v>
      </c>
      <c r="U2231" t="s">
        <v>3231</v>
      </c>
      <c r="V2231" t="s">
        <v>3242</v>
      </c>
    </row>
    <row r="2232" spans="1:22" ht="22" customHeight="1" x14ac:dyDescent="0.3">
      <c r="A2232" s="2">
        <v>42688</v>
      </c>
      <c r="B2232" s="16" t="str">
        <f t="shared" si="122"/>
        <v>November, 2016</v>
      </c>
      <c r="C2232" s="16" t="str">
        <f t="shared" si="123"/>
        <v>November, 2016´</v>
      </c>
      <c r="D2232" s="3" t="s">
        <v>31</v>
      </c>
      <c r="E2232" s="11" t="s">
        <v>3317</v>
      </c>
      <c r="F2232" s="3" t="s">
        <v>56</v>
      </c>
      <c r="G2232" s="3" t="s">
        <v>77</v>
      </c>
      <c r="H2232" s="3" t="s">
        <v>82</v>
      </c>
      <c r="I2232" s="3" t="s">
        <v>45</v>
      </c>
      <c r="J2232" s="3" t="s">
        <v>34</v>
      </c>
      <c r="K2232" s="3" t="s">
        <v>84</v>
      </c>
      <c r="L2232" s="3" t="s">
        <v>2454</v>
      </c>
      <c r="M2232" s="4">
        <v>101149</v>
      </c>
      <c r="N2232" s="4">
        <v>101.15</v>
      </c>
      <c r="O2232" s="4">
        <v>474000</v>
      </c>
      <c r="P2232" t="str">
        <f t="shared" si="126"/>
        <v>Isopropylamine</v>
      </c>
      <c r="Q2232" t="s">
        <v>3269</v>
      </c>
      <c r="R2232" t="s">
        <v>3216</v>
      </c>
      <c r="S2232">
        <f t="shared" si="124"/>
        <v>4.6861560667925533</v>
      </c>
      <c r="T2232" t="s">
        <v>3206</v>
      </c>
      <c r="U2232" t="s">
        <v>3231</v>
      </c>
      <c r="V2232" t="s">
        <v>3242</v>
      </c>
    </row>
    <row r="2233" spans="1:22" ht="22" customHeight="1" x14ac:dyDescent="0.3">
      <c r="A2233" s="5">
        <v>42688</v>
      </c>
      <c r="B2233" s="16" t="str">
        <f t="shared" si="122"/>
        <v>November, 2016</v>
      </c>
      <c r="C2233" s="16" t="str">
        <f t="shared" si="123"/>
        <v>November, 2016´</v>
      </c>
      <c r="D2233" s="6" t="s">
        <v>31</v>
      </c>
      <c r="E2233" s="11" t="s">
        <v>3317</v>
      </c>
      <c r="F2233" s="6" t="s">
        <v>56</v>
      </c>
      <c r="G2233" s="6" t="s">
        <v>131</v>
      </c>
      <c r="H2233" s="6" t="s">
        <v>113</v>
      </c>
      <c r="I2233" s="6" t="s">
        <v>45</v>
      </c>
      <c r="J2233" s="6" t="s">
        <v>34</v>
      </c>
      <c r="K2233" s="6" t="s">
        <v>971</v>
      </c>
      <c r="L2233" s="6" t="s">
        <v>1749</v>
      </c>
      <c r="M2233" s="7">
        <v>16984</v>
      </c>
      <c r="N2233" s="7">
        <v>16.98</v>
      </c>
      <c r="O2233" s="7">
        <v>427000</v>
      </c>
      <c r="P2233" t="str">
        <f>IF(ISNUMBER(SEARCH("IMAZETAPYR",L2233)),"Imazetapyr",IF(ISNUMBER(SEARCH("VITAVAX",L2233)),"Carboxin",IF(ISNUMBER(SEARCH("CARBOXIN",L2233)),"Carboxin",IF(ISNUMBER(SEARCH("CONDAX",L2233)),"Imazetapyr",IF(ISNUMBER(SEARCH("CLETHODIM",L2233)),"Clethodim",IF(ISNUMBER(SEARCH("JACARE",L2233)),"2,4-D Acid",IF(ISNUMBER(SEARCH("LEOPARD",L2233)),"Picloram",IF(ISNUMBER(SEARCH("ZOXYSTROBIN",L2233)),"Azoxystrobin",IF(ISNUMBER(SEARCH("MANCOZEB",L2233)),"Mancozeb",IF(ISNUMBER(SEARCH("AZOXYS",L2233)),"Azoxystrobin",IF(ISNUMBER(SEARCH("FIPRON",L2233)),"Fipronil",IF(ISNUMBER(SEARCH("ACEF",L2233)),"Acephate",IF(ISNUMBER(SEARCH("ACETAMIPRID",L2233)),"Acetamiprid",IF(ISNUMBER(SEARCH("ALUMINIUM PHOSPHIDE",L2233)),"Aluminium Phosphide",IF(ISNUMBER(SEARCH("RANMAN",L2233)),"Cyazofamid",IF(ISNUMBER(SEARCH("BIFENTRINA",L2233)),"Bifenthrin","FIX IT!"))))))))))))))))</f>
        <v>Acetamiprid</v>
      </c>
      <c r="Q2233" t="s">
        <v>3234</v>
      </c>
      <c r="R2233" t="s">
        <v>3243</v>
      </c>
      <c r="S2233">
        <f t="shared" si="124"/>
        <v>25.141309467734338</v>
      </c>
      <c r="T2233" t="s">
        <v>3297</v>
      </c>
      <c r="U2233" t="s">
        <v>3281</v>
      </c>
      <c r="V2233" t="s">
        <v>3198</v>
      </c>
    </row>
    <row r="2234" spans="1:22" ht="22" customHeight="1" x14ac:dyDescent="0.3">
      <c r="A2234" s="2">
        <v>42686</v>
      </c>
      <c r="B2234" s="16" t="str">
        <f t="shared" si="122"/>
        <v>November, 2016</v>
      </c>
      <c r="C2234" s="16" t="str">
        <f t="shared" si="123"/>
        <v>November, 2016´</v>
      </c>
      <c r="D2234" s="3" t="s">
        <v>31</v>
      </c>
      <c r="E2234" s="11" t="s">
        <v>3317</v>
      </c>
      <c r="F2234" s="3" t="s">
        <v>56</v>
      </c>
      <c r="G2234" s="3" t="s">
        <v>588</v>
      </c>
      <c r="H2234" s="3" t="s">
        <v>102</v>
      </c>
      <c r="I2234" s="3" t="s">
        <v>45</v>
      </c>
      <c r="J2234" s="3" t="s">
        <v>34</v>
      </c>
      <c r="K2234" s="3" t="s">
        <v>2202</v>
      </c>
      <c r="L2234" s="3" t="s">
        <v>2455</v>
      </c>
      <c r="M2234" s="4">
        <v>209177.99</v>
      </c>
      <c r="N2234" s="4">
        <v>209.18</v>
      </c>
      <c r="O2234" s="4">
        <v>891000</v>
      </c>
      <c r="P2234" t="str">
        <f>IF(ISNUMBER(SEARCH("BROWSER",L2234)),"Picloran",IF(ISNUMBER(SEARCH("NAVIGATOR",L2234)),"Picloran",IF(ISNUMBER(SEARCH("BIOZYME",L2234)),"Mineral Fertilizer",IF(ISNUMBER(SEARCH("K-FOL",L2234)),"Calcium Citrate",IF(ISNUMBER(SEARCH("FOLTRON",L2234)),"NPK Fertilizer",IF(ISNUMBER(SEARCH("CYHALOTHRI",L2234)),"Cyhalothrin",IF(ISNUMBER(SEARCH("ACEFATO",L2234)),"Acephate",IF(ISNUMBER(SEARCH("ACEPHATE",L2234)),"Acephate",IF(ISNUMBER(SEARCH("MICROTHIOL",L2234)),"Sulfur",IF(ISNUMBER(SEARCH("PROPICONAZOLE",L2234)),"Propiconazole",IF(ISNUMBER(SEARCH("METHOMYL",L2234)),"Methomyl",IF(ISNUMBER(SEARCH("IMIDACLOPRID",L2234)),"Imidacloprid",IF(ISNUMBER(SEARCH("ZONIC",L2234)),"Amicarbazone",IF(ISNUMBER(SEARCH("CRESCENDO",L2234)),"Triclopyr-Butyric",IF(ISNUMBER(SEARCH("IMAZETHAPYR",L2234)),"Imazethapyr",IF(ISNUMBER(SEARCH("TRICLOPYR",L2234)),"Triclopyr",IF(ISNUMBER(SEARCH("ISOPROPYLAMINE",L2234)),"Isopropylamine",IF(ISNUMBER(SEARCH("ABAMECTIM",L2234)),"Abamectin",IF(ISNUMBER(SEARCH("SPERTO",L2234)),"Bifenthrin","FIX IT!")))))))))))))))))))</f>
        <v>Sulfur</v>
      </c>
      <c r="Q2234" t="s">
        <v>3279</v>
      </c>
      <c r="R2234" t="s">
        <v>3216</v>
      </c>
      <c r="S2234">
        <f t="shared" si="124"/>
        <v>4.2595303645474365</v>
      </c>
      <c r="T2234" t="s">
        <v>3292</v>
      </c>
      <c r="U2234" t="s">
        <v>3269</v>
      </c>
      <c r="V2234" t="s">
        <v>3216</v>
      </c>
    </row>
    <row r="2235" spans="1:22" ht="22" customHeight="1" x14ac:dyDescent="0.3">
      <c r="A2235" s="5">
        <v>42684</v>
      </c>
      <c r="B2235" s="16" t="str">
        <f t="shared" si="122"/>
        <v>November, 2016</v>
      </c>
      <c r="C2235" s="16" t="str">
        <f t="shared" si="123"/>
        <v>November, 2016´</v>
      </c>
      <c r="D2235" s="6" t="s">
        <v>31</v>
      </c>
      <c r="E2235" s="11" t="s">
        <v>3317</v>
      </c>
      <c r="F2235" s="6" t="s">
        <v>56</v>
      </c>
      <c r="G2235" s="6" t="s">
        <v>385</v>
      </c>
      <c r="H2235" s="6" t="s">
        <v>122</v>
      </c>
      <c r="I2235" s="6" t="s">
        <v>45</v>
      </c>
      <c r="J2235" s="6" t="s">
        <v>34</v>
      </c>
      <c r="K2235" s="6" t="s">
        <v>388</v>
      </c>
      <c r="L2235" s="6" t="s">
        <v>2456</v>
      </c>
      <c r="M2235" s="7">
        <v>24120</v>
      </c>
      <c r="N2235" s="7">
        <v>24.12</v>
      </c>
      <c r="O2235" s="7">
        <v>593000</v>
      </c>
      <c r="P2235" t="s">
        <v>3212</v>
      </c>
      <c r="Q2235" t="s">
        <v>3277</v>
      </c>
      <c r="R2235" t="s">
        <v>3198</v>
      </c>
      <c r="S2235">
        <f t="shared" si="124"/>
        <v>24.585406301824211</v>
      </c>
      <c r="T2235" t="s">
        <v>3252</v>
      </c>
      <c r="U2235" t="s">
        <v>3287</v>
      </c>
      <c r="V2235" t="s">
        <v>3243</v>
      </c>
    </row>
    <row r="2236" spans="1:22" ht="22" customHeight="1" x14ac:dyDescent="0.3">
      <c r="A2236" s="2">
        <v>42684</v>
      </c>
      <c r="B2236" s="16" t="str">
        <f t="shared" si="122"/>
        <v>November, 2016</v>
      </c>
      <c r="C2236" s="16" t="str">
        <f t="shared" si="123"/>
        <v>November, 2016´</v>
      </c>
      <c r="D2236" s="3" t="s">
        <v>31</v>
      </c>
      <c r="E2236" s="11" t="s">
        <v>3317</v>
      </c>
      <c r="F2236" s="3" t="s">
        <v>56</v>
      </c>
      <c r="G2236" s="3" t="s">
        <v>385</v>
      </c>
      <c r="H2236" s="3" t="s">
        <v>122</v>
      </c>
      <c r="I2236" s="3" t="s">
        <v>45</v>
      </c>
      <c r="J2236" s="3" t="s">
        <v>34</v>
      </c>
      <c r="K2236" s="3" t="s">
        <v>388</v>
      </c>
      <c r="L2236" s="3" t="s">
        <v>2457</v>
      </c>
      <c r="M2236" s="4">
        <v>12060</v>
      </c>
      <c r="N2236" s="4">
        <v>12.06</v>
      </c>
      <c r="O2236" s="4">
        <v>296000</v>
      </c>
      <c r="P2236" t="s">
        <v>3212</v>
      </c>
      <c r="Q2236" t="s">
        <v>3277</v>
      </c>
      <c r="R2236" t="s">
        <v>3198</v>
      </c>
      <c r="S2236">
        <f t="shared" si="124"/>
        <v>24.543946932006634</v>
      </c>
      <c r="T2236" t="s">
        <v>3206</v>
      </c>
      <c r="U2236" t="s">
        <v>3231</v>
      </c>
      <c r="V2236" t="s">
        <v>3242</v>
      </c>
    </row>
    <row r="2237" spans="1:22" ht="22" customHeight="1" x14ac:dyDescent="0.3">
      <c r="A2237" s="5">
        <v>42684</v>
      </c>
      <c r="B2237" s="16" t="str">
        <f t="shared" si="122"/>
        <v>November, 2016</v>
      </c>
      <c r="C2237" s="16" t="str">
        <f t="shared" si="123"/>
        <v>November, 2016´</v>
      </c>
      <c r="D2237" s="6" t="s">
        <v>31</v>
      </c>
      <c r="E2237" s="11" t="s">
        <v>3317</v>
      </c>
      <c r="F2237" s="6" t="s">
        <v>56</v>
      </c>
      <c r="G2237" s="6" t="s">
        <v>1617</v>
      </c>
      <c r="H2237" s="6" t="s">
        <v>316</v>
      </c>
      <c r="I2237" s="6" t="s">
        <v>45</v>
      </c>
      <c r="J2237" s="6" t="s">
        <v>34</v>
      </c>
      <c r="K2237" s="6" t="s">
        <v>2189</v>
      </c>
      <c r="L2237" s="6" t="s">
        <v>1445</v>
      </c>
      <c r="M2237" s="7">
        <v>165750</v>
      </c>
      <c r="N2237" s="7">
        <v>165.75</v>
      </c>
      <c r="O2237" s="7">
        <v>639000</v>
      </c>
      <c r="P2237" t="str">
        <f>IF(ISNUMBER(SEARCH("DIZONE",L2237)),"Diuron",IF(ISNUMBER(SEARCH("GLUFOSINATE",L2237)),"Glufosinate",IF(ISNUMBER(SEARCH("LAVA",L2237)),"Tebuthiuron",IF(ISNUMBER(SEARCH("CARTAP",L2237)),"Cartap Hydrochloride",IF(ISNUMBER(SEARCH("ZARTAN",L2237)),"Metsulfuron",IF(ISNUMBER(SEARCH("METSULFURON",L2237)),"Metsulfuron",IF(ISNUMBER(SEARCH("CHLORFLUAZURON",L2237)),"Chlorfluazuron",IF(ISNUMBER(SEARCH("OMITE",L2237)),"Propargite",IF(ISNUMBER(SEARCH("ORIS",L2237)),"Amicarbazone",IF(ISNUMBER(SEARCH("AMICARBAZONE",L2237)),"Amicarbazone",IF(ISNUMBER(SEARCH("2,4-D",L2237)),"2,4-Dichlorophenoxyacetic Acid",IF(ISNUMBER(SEARCH("GLYPHOSATE",L2237)),"Glyphosate",IF(ISNUMBER(SEARCH("FOMESAFEN",L2237)),"Fomesafen","FIX IT!")))))))))))))</f>
        <v>Glyphosate</v>
      </c>
      <c r="Q2237" t="s">
        <v>3218</v>
      </c>
      <c r="R2237" t="s">
        <v>3198</v>
      </c>
      <c r="S2237">
        <f t="shared" si="124"/>
        <v>3.8552036199095023</v>
      </c>
      <c r="T2237" t="s">
        <v>3206</v>
      </c>
      <c r="U2237" t="s">
        <v>3231</v>
      </c>
      <c r="V2237" t="s">
        <v>3242</v>
      </c>
    </row>
    <row r="2238" spans="1:22" ht="22" customHeight="1" x14ac:dyDescent="0.3">
      <c r="A2238" s="2">
        <v>42684</v>
      </c>
      <c r="B2238" s="16" t="str">
        <f t="shared" si="122"/>
        <v>November, 2016</v>
      </c>
      <c r="C2238" s="16" t="str">
        <f t="shared" si="123"/>
        <v>November, 2016´</v>
      </c>
      <c r="D2238" s="3" t="s">
        <v>31</v>
      </c>
      <c r="E2238" s="11" t="s">
        <v>3317</v>
      </c>
      <c r="F2238" s="3" t="s">
        <v>56</v>
      </c>
      <c r="G2238" s="3" t="s">
        <v>2278</v>
      </c>
      <c r="H2238" s="3" t="s">
        <v>122</v>
      </c>
      <c r="I2238" s="3" t="s">
        <v>45</v>
      </c>
      <c r="J2238" s="3" t="s">
        <v>34</v>
      </c>
      <c r="K2238" s="3" t="s">
        <v>2189</v>
      </c>
      <c r="L2238" s="3" t="s">
        <v>2423</v>
      </c>
      <c r="M2238" s="4">
        <v>165750</v>
      </c>
      <c r="N2238" s="4">
        <v>165.75</v>
      </c>
      <c r="O2238" s="4">
        <v>639000</v>
      </c>
      <c r="P2238" t="str">
        <f>IF(ISNUMBER(SEARCH("DIZONE",L2238)),"Diuron",IF(ISNUMBER(SEARCH("GLUFOSINATE",L2238)),"Glufosinate",IF(ISNUMBER(SEARCH("LAVA",L2238)),"Tebuthiuron",IF(ISNUMBER(SEARCH("CARTAP",L2238)),"Cartap Hydrochloride",IF(ISNUMBER(SEARCH("ZARTAN",L2238)),"Metsulfuron",IF(ISNUMBER(SEARCH("METSULFURON",L2238)),"Metsulfuron",IF(ISNUMBER(SEARCH("CHLORFLUAZURON",L2238)),"Chlorfluazuron",IF(ISNUMBER(SEARCH("OMITE",L2238)),"Propargite",IF(ISNUMBER(SEARCH("ORIS",L2238)),"Amicarbazone",IF(ISNUMBER(SEARCH("AMICARBAZONE",L2238)),"Amicarbazone",IF(ISNUMBER(SEARCH("2,4-D",L2238)),"2,4-Dichlorophenoxyacetic Acid",IF(ISNUMBER(SEARCH("GLYPHOSATE",L2238)),"Glyphosate",IF(ISNUMBER(SEARCH("FOMESAFEN",L2238)),"Fomesafen","FIX IT!")))))))))))))</f>
        <v>Glyphosate</v>
      </c>
      <c r="Q2238" t="s">
        <v>3218</v>
      </c>
      <c r="R2238" t="s">
        <v>3198</v>
      </c>
      <c r="S2238">
        <f t="shared" si="124"/>
        <v>3.8552036199095023</v>
      </c>
      <c r="T2238" t="s">
        <v>3218</v>
      </c>
      <c r="U2238" t="s">
        <v>3218</v>
      </c>
      <c r="V2238" t="s">
        <v>3198</v>
      </c>
    </row>
    <row r="2239" spans="1:22" ht="22" customHeight="1" x14ac:dyDescent="0.3">
      <c r="A2239" s="5">
        <v>42681</v>
      </c>
      <c r="B2239" s="16" t="str">
        <f t="shared" si="122"/>
        <v>November, 2016</v>
      </c>
      <c r="C2239" s="16" t="str">
        <f t="shared" si="123"/>
        <v>November, 2016´</v>
      </c>
      <c r="D2239" s="6" t="s">
        <v>31</v>
      </c>
      <c r="E2239" s="11" t="s">
        <v>3317</v>
      </c>
      <c r="F2239" s="6" t="s">
        <v>56</v>
      </c>
      <c r="G2239" s="6" t="s">
        <v>230</v>
      </c>
      <c r="H2239" s="6" t="s">
        <v>133</v>
      </c>
      <c r="I2239" s="6" t="s">
        <v>45</v>
      </c>
      <c r="J2239" s="6" t="s">
        <v>34</v>
      </c>
      <c r="K2239" s="6" t="s">
        <v>232</v>
      </c>
      <c r="L2239" s="6" t="s">
        <v>2458</v>
      </c>
      <c r="M2239" s="7">
        <v>16040</v>
      </c>
      <c r="N2239" s="7">
        <v>16.04</v>
      </c>
      <c r="O2239" s="7">
        <v>21100</v>
      </c>
      <c r="P2239" t="s">
        <v>3273</v>
      </c>
      <c r="Q2239" t="s">
        <v>3274</v>
      </c>
      <c r="R2239" t="s">
        <v>3275</v>
      </c>
      <c r="S2239">
        <f t="shared" si="124"/>
        <v>1.3154613466334164</v>
      </c>
      <c r="T2239" t="s">
        <v>3208</v>
      </c>
      <c r="U2239" t="s">
        <v>3215</v>
      </c>
      <c r="V2239" t="s">
        <v>3216</v>
      </c>
    </row>
    <row r="2240" spans="1:22" ht="22" customHeight="1" x14ac:dyDescent="0.3">
      <c r="A2240" s="2">
        <v>42681</v>
      </c>
      <c r="B2240" s="16" t="str">
        <f t="shared" si="122"/>
        <v>November, 2016</v>
      </c>
      <c r="C2240" s="16" t="str">
        <f t="shared" si="123"/>
        <v>November, 2016´</v>
      </c>
      <c r="D2240" s="3" t="s">
        <v>31</v>
      </c>
      <c r="E2240" s="11" t="s">
        <v>3317</v>
      </c>
      <c r="F2240" s="3" t="s">
        <v>56</v>
      </c>
      <c r="G2240" s="3" t="s">
        <v>77</v>
      </c>
      <c r="H2240" s="3" t="s">
        <v>82</v>
      </c>
      <c r="I2240" s="3" t="s">
        <v>45</v>
      </c>
      <c r="J2240" s="3" t="s">
        <v>34</v>
      </c>
      <c r="K2240" s="3" t="s">
        <v>84</v>
      </c>
      <c r="L2240" s="3" t="s">
        <v>2459</v>
      </c>
      <c r="M2240" s="4">
        <v>101023</v>
      </c>
      <c r="N2240" s="4">
        <v>101.02</v>
      </c>
      <c r="O2240" s="4">
        <v>474000</v>
      </c>
      <c r="P2240" t="str">
        <f>IF(ISNUMBER(SEARCH("BROWSER",L2240)),"Picloran",IF(ISNUMBER(SEARCH("NAVIGATOR",L2240)),"Picloran",IF(ISNUMBER(SEARCH("BIOZYME",L2240)),"Mineral Fertilizer",IF(ISNUMBER(SEARCH("K-FOL",L2240)),"Calcium Citrate",IF(ISNUMBER(SEARCH("FOLTRON",L2240)),"NPK Fertilizer",IF(ISNUMBER(SEARCH("CYHALOTHRI",L2240)),"Cyhalothrin",IF(ISNUMBER(SEARCH("ACEFATO",L2240)),"Acephate",IF(ISNUMBER(SEARCH("ACEPHATE",L2240)),"Acephate",IF(ISNUMBER(SEARCH("MICROTHIOL",L2240)),"Sulfur",IF(ISNUMBER(SEARCH("PROPICONAZOLE",L2240)),"Propiconazole",IF(ISNUMBER(SEARCH("METHOMYL",L2240)),"Methomyl",IF(ISNUMBER(SEARCH("IMIDACLOPRID",L2240)),"Imidacloprid",IF(ISNUMBER(SEARCH("ZONIC",L2240)),"Amicarbazone",IF(ISNUMBER(SEARCH("CRESCENDO",L2240)),"Triclopyr-Butyric",IF(ISNUMBER(SEARCH("IMAZETHAPYR",L2240)),"Imazethapyr",IF(ISNUMBER(SEARCH("TRICLOPYR",L2240)),"Triclopyr",IF(ISNUMBER(SEARCH("ISOPROPYLAMINE",L2240)),"Isopropylamine",IF(ISNUMBER(SEARCH("ABAMECTIM",L2240)),"Abamectin",IF(ISNUMBER(SEARCH("SPERTO",L2240)),"Bifenthrin","FIX IT!")))))))))))))))))))</f>
        <v>Isopropylamine</v>
      </c>
      <c r="Q2240" t="s">
        <v>3269</v>
      </c>
      <c r="R2240" t="s">
        <v>3216</v>
      </c>
      <c r="S2240">
        <f t="shared" si="124"/>
        <v>4.692000831493818</v>
      </c>
      <c r="T2240" t="s">
        <v>3200</v>
      </c>
      <c r="U2240" t="s">
        <v>3234</v>
      </c>
      <c r="V2240" t="s">
        <v>3225</v>
      </c>
    </row>
    <row r="2241" spans="1:22" ht="22" customHeight="1" x14ac:dyDescent="0.3">
      <c r="A2241" s="5">
        <v>42681</v>
      </c>
      <c r="B2241" s="16" t="str">
        <f t="shared" si="122"/>
        <v>November, 2016</v>
      </c>
      <c r="C2241" s="16" t="str">
        <f t="shared" si="123"/>
        <v>November, 2016´</v>
      </c>
      <c r="D2241" s="6" t="s">
        <v>31</v>
      </c>
      <c r="E2241" s="11" t="s">
        <v>3317</v>
      </c>
      <c r="F2241" s="6" t="s">
        <v>56</v>
      </c>
      <c r="G2241" s="6" t="s">
        <v>200</v>
      </c>
      <c r="H2241" s="6" t="s">
        <v>133</v>
      </c>
      <c r="I2241" s="6" t="s">
        <v>45</v>
      </c>
      <c r="J2241" s="6" t="s">
        <v>34</v>
      </c>
      <c r="K2241" s="6" t="s">
        <v>971</v>
      </c>
      <c r="L2241" s="6" t="s">
        <v>2460</v>
      </c>
      <c r="M2241" s="7">
        <v>25080</v>
      </c>
      <c r="N2241" s="7">
        <v>25.08</v>
      </c>
      <c r="O2241" s="7">
        <v>631000</v>
      </c>
      <c r="P2241" t="s">
        <v>3207</v>
      </c>
      <c r="Q2241" t="s">
        <v>3235</v>
      </c>
      <c r="R2241" t="s">
        <v>3216</v>
      </c>
      <c r="S2241">
        <f t="shared" si="124"/>
        <v>25.159489633173845</v>
      </c>
      <c r="T2241" t="s">
        <v>3202</v>
      </c>
      <c r="U2241" t="s">
        <v>3215</v>
      </c>
      <c r="V2241" t="s">
        <v>3216</v>
      </c>
    </row>
    <row r="2242" spans="1:22" ht="22" customHeight="1" x14ac:dyDescent="0.3">
      <c r="A2242" s="2">
        <v>42681</v>
      </c>
      <c r="B2242" s="16" t="str">
        <f t="shared" si="122"/>
        <v>November, 2016</v>
      </c>
      <c r="C2242" s="16" t="str">
        <f t="shared" si="123"/>
        <v>November, 2016´</v>
      </c>
      <c r="D2242" s="3" t="s">
        <v>31</v>
      </c>
      <c r="E2242" s="11" t="s">
        <v>3317</v>
      </c>
      <c r="F2242" s="3" t="s">
        <v>56</v>
      </c>
      <c r="G2242" s="3" t="s">
        <v>1774</v>
      </c>
      <c r="H2242" s="3" t="s">
        <v>82</v>
      </c>
      <c r="I2242" s="3" t="s">
        <v>45</v>
      </c>
      <c r="J2242" s="3" t="s">
        <v>34</v>
      </c>
      <c r="K2242" s="3" t="s">
        <v>84</v>
      </c>
      <c r="L2242" s="3" t="s">
        <v>2461</v>
      </c>
      <c r="M2242" s="4">
        <v>115356</v>
      </c>
      <c r="N2242" s="4">
        <v>115.36</v>
      </c>
      <c r="O2242" s="4">
        <v>541000</v>
      </c>
      <c r="P2242" t="str">
        <f>IF(ISNUMBER(SEARCH("BROWSER",L2242)),"Picloran",IF(ISNUMBER(SEARCH("NAVIGATOR",L2242)),"Picloran",IF(ISNUMBER(SEARCH("BIOZYME",L2242)),"Mineral Fertilizer",IF(ISNUMBER(SEARCH("K-FOL",L2242)),"Calcium Citrate",IF(ISNUMBER(SEARCH("FOLTRON",L2242)),"NPK Fertilizer",IF(ISNUMBER(SEARCH("CYHALOTHRI",L2242)),"Cyhalothrin",IF(ISNUMBER(SEARCH("ACEFATO",L2242)),"Acephate",IF(ISNUMBER(SEARCH("ACEPHATE",L2242)),"Acephate",IF(ISNUMBER(SEARCH("MICROTHIOL",L2242)),"Sulfur",IF(ISNUMBER(SEARCH("PROPICONAZOLE",L2242)),"Propiconazole",IF(ISNUMBER(SEARCH("METHOMYL",L2242)),"Methomyl",IF(ISNUMBER(SEARCH("IMIDACLOPRID",L2242)),"Imidacloprid",IF(ISNUMBER(SEARCH("ZONIC",L2242)),"Amicarbazone",IF(ISNUMBER(SEARCH("CRESCENDO",L2242)),"Triclopyr-Butyric",IF(ISNUMBER(SEARCH("IMAZETHAPYR",L2242)),"Imazethapyr",IF(ISNUMBER(SEARCH("TRICLOPYR",L2242)),"Triclopyr",IF(ISNUMBER(SEARCH("ISOPROPYLAMINE",L2242)),"Isopropylamine",IF(ISNUMBER(SEARCH("ABAMECTIM",L2242)),"Abamectin",IF(ISNUMBER(SEARCH("SPERTO",L2242)),"Bifenthrin","FIX IT!")))))))))))))))))))</f>
        <v>Isopropylamine</v>
      </c>
      <c r="Q2242" t="s">
        <v>3269</v>
      </c>
      <c r="R2242" t="s">
        <v>3216</v>
      </c>
      <c r="S2242">
        <f t="shared" si="124"/>
        <v>4.6898297444432888</v>
      </c>
      <c r="T2242" t="s">
        <v>3292</v>
      </c>
      <c r="U2242" t="s">
        <v>3269</v>
      </c>
      <c r="V2242" t="s">
        <v>3216</v>
      </c>
    </row>
    <row r="2243" spans="1:22" ht="22" customHeight="1" x14ac:dyDescent="0.3">
      <c r="A2243" s="5">
        <v>42677</v>
      </c>
      <c r="B2243" s="16" t="str">
        <f t="shared" ref="B2243:B2306" si="127">TEXT(A2243, "MMMM, YYYY")</f>
        <v>November, 2016</v>
      </c>
      <c r="C2243" s="16" t="str">
        <f t="shared" ref="C2243:C2306" si="128">B2243&amp;"´"</f>
        <v>November, 2016´</v>
      </c>
      <c r="D2243" s="6" t="s">
        <v>31</v>
      </c>
      <c r="E2243" s="11" t="s">
        <v>3317</v>
      </c>
      <c r="F2243" s="6" t="s">
        <v>56</v>
      </c>
      <c r="G2243" s="6" t="s">
        <v>652</v>
      </c>
      <c r="H2243" s="6" t="s">
        <v>122</v>
      </c>
      <c r="I2243" s="6" t="s">
        <v>45</v>
      </c>
      <c r="J2243" s="6" t="s">
        <v>34</v>
      </c>
      <c r="K2243" s="6" t="s">
        <v>2189</v>
      </c>
      <c r="L2243" s="6" t="s">
        <v>2462</v>
      </c>
      <c r="M2243" s="7">
        <v>265320.01</v>
      </c>
      <c r="N2243" s="7">
        <v>265.32</v>
      </c>
      <c r="O2243" s="7">
        <v>1023000</v>
      </c>
      <c r="P2243" t="str">
        <f>IF(ISNUMBER(SEARCH("DIZONE",L2243)),"Diuron",IF(ISNUMBER(SEARCH("GLUFOSINATE",L2243)),"Glufosinate",IF(ISNUMBER(SEARCH("LAVA",L2243)),"Tebuthiuron",IF(ISNUMBER(SEARCH("CARTAP",L2243)),"Cartap Hydrochloride",IF(ISNUMBER(SEARCH("ZARTAN",L2243)),"Metsulfuron",IF(ISNUMBER(SEARCH("METSULFURON",L2243)),"Metsulfuron",IF(ISNUMBER(SEARCH("CHLORFLUAZURON",L2243)),"Chlorfluazuron",IF(ISNUMBER(SEARCH("OMITE",L2243)),"Propargite",IF(ISNUMBER(SEARCH("ORIS",L2243)),"Amicarbazone",IF(ISNUMBER(SEARCH("AMICARBAZONE",L2243)),"Amicarbazone",IF(ISNUMBER(SEARCH("2,4-D",L2243)),"2,4-Dichlorophenoxyacetic Acid",IF(ISNUMBER(SEARCH("GLYPHOSATE",L2243)),"Glyphosate",IF(ISNUMBER(SEARCH("FOMESAFEN",L2243)),"Fomesafen","FIX IT!")))))))))))))</f>
        <v>Glyphosate</v>
      </c>
      <c r="Q2243" t="s">
        <v>3218</v>
      </c>
      <c r="R2243" t="s">
        <v>3198</v>
      </c>
      <c r="S2243">
        <f t="shared" ref="S2243:S2306" si="129">O2243/M2243</f>
        <v>3.8557212477113958</v>
      </c>
      <c r="T2243" t="s">
        <v>3292</v>
      </c>
      <c r="U2243" t="s">
        <v>3269</v>
      </c>
      <c r="V2243" t="s">
        <v>3216</v>
      </c>
    </row>
    <row r="2244" spans="1:22" ht="22" customHeight="1" x14ac:dyDescent="0.3">
      <c r="A2244" s="2">
        <v>42674</v>
      </c>
      <c r="B2244" s="16" t="str">
        <f t="shared" si="127"/>
        <v>October, 2016</v>
      </c>
      <c r="C2244" s="16" t="str">
        <f t="shared" si="128"/>
        <v>October, 2016´</v>
      </c>
      <c r="D2244" s="3" t="s">
        <v>31</v>
      </c>
      <c r="E2244" s="11" t="s">
        <v>3317</v>
      </c>
      <c r="F2244" s="3" t="s">
        <v>56</v>
      </c>
      <c r="G2244" s="3" t="s">
        <v>77</v>
      </c>
      <c r="H2244" s="3" t="s">
        <v>82</v>
      </c>
      <c r="I2244" s="3" t="s">
        <v>45</v>
      </c>
      <c r="J2244" s="3" t="s">
        <v>34</v>
      </c>
      <c r="K2244" s="3" t="s">
        <v>84</v>
      </c>
      <c r="L2244" s="3" t="s">
        <v>2463</v>
      </c>
      <c r="M2244" s="4">
        <v>57669</v>
      </c>
      <c r="N2244" s="4">
        <v>57.67</v>
      </c>
      <c r="O2244" s="4">
        <v>243000</v>
      </c>
      <c r="P2244" t="str">
        <f>IF(ISNUMBER(SEARCH("BROWSER",L2244)),"Picloran",IF(ISNUMBER(SEARCH("NAVIGATOR",L2244)),"Picloran",IF(ISNUMBER(SEARCH("BIOZYME",L2244)),"Mineral Fertilizer",IF(ISNUMBER(SEARCH("K-FOL",L2244)),"Calcium Citrate",IF(ISNUMBER(SEARCH("FOLTRON",L2244)),"NPK Fertilizer",IF(ISNUMBER(SEARCH("CYHALOTHRI",L2244)),"Cyhalothrin",IF(ISNUMBER(SEARCH("ACEFATO",L2244)),"Acephate",IF(ISNUMBER(SEARCH("ACEPHATE",L2244)),"Acephate",IF(ISNUMBER(SEARCH("MICROTHIOL",L2244)),"Sulfur",IF(ISNUMBER(SEARCH("PROPICONAZOLE",L2244)),"Propiconazole",IF(ISNUMBER(SEARCH("METHOMYL",L2244)),"Methomyl",IF(ISNUMBER(SEARCH("IMIDACLOPRID",L2244)),"Imidacloprid",IF(ISNUMBER(SEARCH("ZONIC",L2244)),"Amicarbazone",IF(ISNUMBER(SEARCH("CRESCENDO",L2244)),"Triclopyr-Butyric",IF(ISNUMBER(SEARCH("IMAZETHAPYR",L2244)),"Imazethapyr",IF(ISNUMBER(SEARCH("TRICLOPYR",L2244)),"Triclopyr",IF(ISNUMBER(SEARCH("ISOPROPYLAMINE",L2244)),"Isopropylamine",IF(ISNUMBER(SEARCH("ABAMECTIM",L2244)),"Abamectin",IF(ISNUMBER(SEARCH("SPERTO",L2244)),"Bifenthrin","FIX IT!")))))))))))))))))))</f>
        <v>Isopropylamine</v>
      </c>
      <c r="Q2244" t="s">
        <v>3269</v>
      </c>
      <c r="R2244" t="s">
        <v>3216</v>
      </c>
      <c r="S2244">
        <f t="shared" si="129"/>
        <v>4.2137023357436405</v>
      </c>
      <c r="T2244" t="s">
        <v>3206</v>
      </c>
      <c r="U2244" t="s">
        <v>3231</v>
      </c>
      <c r="V2244" t="s">
        <v>3242</v>
      </c>
    </row>
    <row r="2245" spans="1:22" ht="22" customHeight="1" x14ac:dyDescent="0.3">
      <c r="A2245" s="5">
        <v>42674</v>
      </c>
      <c r="B2245" s="16" t="str">
        <f t="shared" si="127"/>
        <v>October, 2016</v>
      </c>
      <c r="C2245" s="16" t="str">
        <f t="shared" si="128"/>
        <v>October, 2016´</v>
      </c>
      <c r="D2245" s="6" t="s">
        <v>31</v>
      </c>
      <c r="E2245" s="11" t="s">
        <v>3317</v>
      </c>
      <c r="F2245" s="6" t="s">
        <v>56</v>
      </c>
      <c r="G2245" s="6" t="s">
        <v>77</v>
      </c>
      <c r="H2245" s="6" t="s">
        <v>82</v>
      </c>
      <c r="I2245" s="6" t="s">
        <v>45</v>
      </c>
      <c r="J2245" s="6" t="s">
        <v>34</v>
      </c>
      <c r="K2245" s="6" t="s">
        <v>84</v>
      </c>
      <c r="L2245" s="6" t="s">
        <v>2464</v>
      </c>
      <c r="M2245" s="7">
        <v>101023</v>
      </c>
      <c r="N2245" s="7">
        <v>101.02</v>
      </c>
      <c r="O2245" s="7">
        <v>425000</v>
      </c>
      <c r="P2245" t="str">
        <f>IF(ISNUMBER(SEARCH("BROWSER",L2245)),"Picloran",IF(ISNUMBER(SEARCH("NAVIGATOR",L2245)),"Picloran",IF(ISNUMBER(SEARCH("BIOZYME",L2245)),"Mineral Fertilizer",IF(ISNUMBER(SEARCH("K-FOL",L2245)),"Calcium Citrate",IF(ISNUMBER(SEARCH("FOLTRON",L2245)),"NPK Fertilizer",IF(ISNUMBER(SEARCH("CYHALOTHRI",L2245)),"Cyhalothrin",IF(ISNUMBER(SEARCH("ACEFATO",L2245)),"Acephate",IF(ISNUMBER(SEARCH("ACEPHATE",L2245)),"Acephate",IF(ISNUMBER(SEARCH("MICROTHIOL",L2245)),"Sulfur",IF(ISNUMBER(SEARCH("PROPICONAZOLE",L2245)),"Propiconazole",IF(ISNUMBER(SEARCH("METHOMYL",L2245)),"Methomyl",IF(ISNUMBER(SEARCH("IMIDACLOPRID",L2245)),"Imidacloprid",IF(ISNUMBER(SEARCH("ZONIC",L2245)),"Amicarbazone",IF(ISNUMBER(SEARCH("CRESCENDO",L2245)),"Triclopyr-Butyric",IF(ISNUMBER(SEARCH("IMAZETHAPYR",L2245)),"Imazethapyr",IF(ISNUMBER(SEARCH("TRICLOPYR",L2245)),"Triclopyr",IF(ISNUMBER(SEARCH("ISOPROPYLAMINE",L2245)),"Isopropylamine",IF(ISNUMBER(SEARCH("ABAMECTIM",L2245)),"Abamectin",IF(ISNUMBER(SEARCH("SPERTO",L2245)),"Bifenthrin","FIX IT!")))))))))))))))))))</f>
        <v>Isopropylamine</v>
      </c>
      <c r="Q2245" t="s">
        <v>3269</v>
      </c>
      <c r="R2245" t="s">
        <v>3216</v>
      </c>
      <c r="S2245">
        <f t="shared" si="129"/>
        <v>4.2069627708541617</v>
      </c>
      <c r="T2245" t="s">
        <v>3206</v>
      </c>
      <c r="U2245" t="s">
        <v>3231</v>
      </c>
      <c r="V2245" t="s">
        <v>3242</v>
      </c>
    </row>
    <row r="2246" spans="1:22" ht="22" customHeight="1" x14ac:dyDescent="0.3">
      <c r="A2246" s="2">
        <v>42674</v>
      </c>
      <c r="B2246" s="16" t="str">
        <f t="shared" si="127"/>
        <v>October, 2016</v>
      </c>
      <c r="C2246" s="16" t="str">
        <f t="shared" si="128"/>
        <v>October, 2016´</v>
      </c>
      <c r="D2246" s="3" t="s">
        <v>31</v>
      </c>
      <c r="E2246" s="11" t="s">
        <v>3317</v>
      </c>
      <c r="F2246" s="3" t="s">
        <v>56</v>
      </c>
      <c r="G2246" s="3" t="s">
        <v>131</v>
      </c>
      <c r="H2246" s="3" t="s">
        <v>113</v>
      </c>
      <c r="I2246" s="3" t="s">
        <v>45</v>
      </c>
      <c r="J2246" s="3" t="s">
        <v>34</v>
      </c>
      <c r="K2246" s="3" t="s">
        <v>971</v>
      </c>
      <c r="L2246" s="3" t="s">
        <v>2386</v>
      </c>
      <c r="M2246" s="4">
        <v>25476</v>
      </c>
      <c r="N2246" s="4">
        <v>25.48</v>
      </c>
      <c r="O2246" s="4">
        <v>634000</v>
      </c>
      <c r="P2246" t="str">
        <f>IF(ISNUMBER(SEARCH("IMAZETAPYR",L2246)),"Imazetapyr",IF(ISNUMBER(SEARCH("VITAVAX",L2246)),"Carboxin",IF(ISNUMBER(SEARCH("CARBOXIN",L2246)),"Carboxin",IF(ISNUMBER(SEARCH("CONDAX",L2246)),"Imazetapyr",IF(ISNUMBER(SEARCH("CLETHODIM",L2246)),"Clethodim",IF(ISNUMBER(SEARCH("JACARE",L2246)),"2,4-D Acid",IF(ISNUMBER(SEARCH("LEOPARD",L2246)),"Picloram",IF(ISNUMBER(SEARCH("ZOXYSTROBIN",L2246)),"Azoxystrobin",IF(ISNUMBER(SEARCH("MANCOZEB",L2246)),"Mancozeb",IF(ISNUMBER(SEARCH("AZOXYS",L2246)),"Azoxystrobin",IF(ISNUMBER(SEARCH("FIPRON",L2246)),"Fipronil",IF(ISNUMBER(SEARCH("ACEF",L2246)),"Acephate",IF(ISNUMBER(SEARCH("ACETAMIPRID",L2246)),"Acetamiprid",IF(ISNUMBER(SEARCH("ALUMINIUM PHOSPHIDE",L2246)),"Aluminium Phosphide",IF(ISNUMBER(SEARCH("RANMAN",L2246)),"Cyazofamid",IF(ISNUMBER(SEARCH("BIFENTRINA",L2246)),"Bifenthrin","FIX IT!"))))))))))))))))</f>
        <v>Acetamiprid</v>
      </c>
      <c r="Q2246" t="s">
        <v>3234</v>
      </c>
      <c r="R2246" t="s">
        <v>3243</v>
      </c>
      <c r="S2246">
        <f t="shared" si="129"/>
        <v>24.886167373214004</v>
      </c>
      <c r="T2246" t="s">
        <v>3206</v>
      </c>
      <c r="U2246" t="s">
        <v>3231</v>
      </c>
      <c r="V2246" t="s">
        <v>3242</v>
      </c>
    </row>
    <row r="2247" spans="1:22" ht="22" customHeight="1" x14ac:dyDescent="0.3">
      <c r="A2247" s="5">
        <v>42674</v>
      </c>
      <c r="B2247" s="16" t="str">
        <f t="shared" si="127"/>
        <v>October, 2016</v>
      </c>
      <c r="C2247" s="16" t="str">
        <f t="shared" si="128"/>
        <v>October, 2016´</v>
      </c>
      <c r="D2247" s="6" t="s">
        <v>31</v>
      </c>
      <c r="E2247" s="11" t="s">
        <v>3317</v>
      </c>
      <c r="F2247" s="6" t="s">
        <v>56</v>
      </c>
      <c r="G2247" s="6" t="s">
        <v>656</v>
      </c>
      <c r="H2247" s="6" t="s">
        <v>133</v>
      </c>
      <c r="I2247" s="6" t="s">
        <v>45</v>
      </c>
      <c r="J2247" s="6" t="s">
        <v>34</v>
      </c>
      <c r="K2247" s="6" t="s">
        <v>163</v>
      </c>
      <c r="L2247" s="6" t="s">
        <v>2441</v>
      </c>
      <c r="M2247" s="7">
        <v>36400</v>
      </c>
      <c r="N2247" s="7">
        <v>36.4</v>
      </c>
      <c r="O2247" s="7">
        <v>1737000</v>
      </c>
      <c r="P2247" t="str">
        <f>IF(ISNUMBER(SEARCH("NICROSULFURON",L2247)),"Nicosulfuron",IF(ISNUMBER(SEARCH("BUTYROLACTONE",L2247)),"Butyrolactone",IF(ISNUMBER(SEARCH("MEQUIPAT",L2247)),"Mequipat Chloride",IF(ISNUMBER(SEARCH("ENTRINA",L2247)),"Bifenthrin",IF(ISNUMBER(SEARCH("ACETAMI",L2247)),"Acetamiprid",IF(ISNUMBER(SEARCH("THIODICARB",L2247)),"Thiodicarb",IF(ISNUMBER(SEARCH("2 4 D",L2247)),"2,4-D Acid",IF(ISNUMBER(SEARCH("CIPERMETRINA",L2247)),"Cypermethrin",IF(ISNUMBER(SEARCH("SULFENTRAZONE",L2247)),"Sulfenthrazone",IF(ISNUMBER(SEARCH("AKITO",L2247)),"Cypermethrin",IF(ISNUMBER(SEARCH("EMINENT",L2247)),"Tetraconazole","FIX IT!")))))))))))</f>
        <v>Butyrolactone</v>
      </c>
      <c r="Q2247" t="s">
        <v>3215</v>
      </c>
      <c r="R2247" t="s">
        <v>3216</v>
      </c>
      <c r="S2247">
        <f t="shared" si="129"/>
        <v>47.719780219780219</v>
      </c>
      <c r="T2247" t="s">
        <v>3218</v>
      </c>
      <c r="U2247" t="s">
        <v>3218</v>
      </c>
      <c r="V2247" t="s">
        <v>3198</v>
      </c>
    </row>
    <row r="2248" spans="1:22" ht="22" customHeight="1" x14ac:dyDescent="0.3">
      <c r="A2248" s="5">
        <v>42674</v>
      </c>
      <c r="B2248" s="16" t="str">
        <f t="shared" si="127"/>
        <v>October, 2016</v>
      </c>
      <c r="C2248" s="16" t="str">
        <f t="shared" si="128"/>
        <v>October, 2016´</v>
      </c>
      <c r="D2248" s="6" t="s">
        <v>107</v>
      </c>
      <c r="E2248" s="11" t="s">
        <v>3317</v>
      </c>
      <c r="F2248" s="6" t="s">
        <v>56</v>
      </c>
      <c r="G2248" s="6" t="s">
        <v>108</v>
      </c>
      <c r="H2248" s="6" t="s">
        <v>133</v>
      </c>
      <c r="I2248" s="6" t="s">
        <v>45</v>
      </c>
      <c r="J2248" s="6" t="s">
        <v>34</v>
      </c>
      <c r="K2248" s="6" t="s">
        <v>2465</v>
      </c>
      <c r="L2248" s="6" t="s">
        <v>2467</v>
      </c>
      <c r="M2248" s="7">
        <v>11502</v>
      </c>
      <c r="N2248" s="7">
        <v>11.5</v>
      </c>
      <c r="O2248" s="7">
        <v>93200</v>
      </c>
      <c r="P2248" t="s">
        <v>3207</v>
      </c>
      <c r="Q2248" t="s">
        <v>3235</v>
      </c>
      <c r="R2248" t="s">
        <v>3216</v>
      </c>
      <c r="S2248">
        <f t="shared" si="129"/>
        <v>8.1029386193705442</v>
      </c>
      <c r="T2248" t="s">
        <v>3232</v>
      </c>
      <c r="U2248" t="s">
        <v>3254</v>
      </c>
      <c r="V2248" t="s">
        <v>3216</v>
      </c>
    </row>
    <row r="2249" spans="1:22" ht="22" customHeight="1" x14ac:dyDescent="0.3">
      <c r="A2249" s="2">
        <v>42674</v>
      </c>
      <c r="B2249" s="16" t="str">
        <f t="shared" si="127"/>
        <v>October, 2016</v>
      </c>
      <c r="C2249" s="16" t="str">
        <f t="shared" si="128"/>
        <v>October, 2016´</v>
      </c>
      <c r="D2249" s="3" t="s">
        <v>31</v>
      </c>
      <c r="E2249" s="11" t="s">
        <v>3317</v>
      </c>
      <c r="F2249" s="3" t="s">
        <v>56</v>
      </c>
      <c r="G2249" s="3" t="s">
        <v>131</v>
      </c>
      <c r="H2249" s="3" t="s">
        <v>113</v>
      </c>
      <c r="I2249" s="3" t="s">
        <v>45</v>
      </c>
      <c r="J2249" s="3" t="s">
        <v>34</v>
      </c>
      <c r="K2249" s="3" t="s">
        <v>971</v>
      </c>
      <c r="L2249" s="3" t="s">
        <v>2468</v>
      </c>
      <c r="M2249" s="4">
        <v>43260</v>
      </c>
      <c r="N2249" s="4">
        <v>43.26</v>
      </c>
      <c r="O2249" s="4">
        <v>1077000</v>
      </c>
      <c r="P2249" t="str">
        <f>IF(ISNUMBER(SEARCH("BROWSER",L2249)),"Picloran",IF(ISNUMBER(SEARCH("NAVIGATOR",L2249)),"Picloran",IF(ISNUMBER(SEARCH("BIOZYME",L2249)),"Mineral Fertilizer",IF(ISNUMBER(SEARCH("K-FOL",L2249)),"Calcium Citrate",IF(ISNUMBER(SEARCH("FOLTRON",L2249)),"NPK Fertilizer",IF(ISNUMBER(SEARCH("CYHALOTHRI",L2249)),"Cyhalothrin",IF(ISNUMBER(SEARCH("ACEFATO",L2249)),"Acephate",IF(ISNUMBER(SEARCH("ACEPHATE",L2249)),"Acephate",IF(ISNUMBER(SEARCH("MICROTHIOL",L2249)),"Sulfur",IF(ISNUMBER(SEARCH("PROPICONAZOLE",L2249)),"Propiconazole",IF(ISNUMBER(SEARCH("METHOMYL",L2249)),"Methomyl",IF(ISNUMBER(SEARCH("IMIDACLOPRID",L2249)),"Imidacloprid",IF(ISNUMBER(SEARCH("ZONIC",L2249)),"Amicarbazone",IF(ISNUMBER(SEARCH("CRESCENDO",L2249)),"Triclopyr-Butyric",IF(ISNUMBER(SEARCH("IMAZETHAPYR",L2249)),"Imazethapyr",IF(ISNUMBER(SEARCH("TRICLOPYR",L2249)),"Triclopyr",IF(ISNUMBER(SEARCH("ISOPROPYLAMINE",L2249)),"Isopropylamine",IF(ISNUMBER(SEARCH("ABAMECTIM",L2249)),"Abamectin",IF(ISNUMBER(SEARCH("SPERTO",L2249)),"Bifenthrin","FIX IT!")))))))))))))))))))</f>
        <v>Cyhalothrin</v>
      </c>
      <c r="Q2249" t="s">
        <v>3248</v>
      </c>
      <c r="R2249" t="s">
        <v>3237</v>
      </c>
      <c r="S2249">
        <f t="shared" si="129"/>
        <v>24.895977808599167</v>
      </c>
      <c r="T2249" t="s">
        <v>3218</v>
      </c>
      <c r="U2249" t="s">
        <v>3218</v>
      </c>
      <c r="V2249" t="s">
        <v>3198</v>
      </c>
    </row>
    <row r="2250" spans="1:22" ht="22" customHeight="1" x14ac:dyDescent="0.3">
      <c r="A2250" s="5">
        <v>42674</v>
      </c>
      <c r="B2250" s="16" t="str">
        <f t="shared" si="127"/>
        <v>October, 2016</v>
      </c>
      <c r="C2250" s="16" t="str">
        <f t="shared" si="128"/>
        <v>October, 2016´</v>
      </c>
      <c r="D2250" s="6" t="s">
        <v>31</v>
      </c>
      <c r="E2250" s="11" t="s">
        <v>3317</v>
      </c>
      <c r="F2250" s="6" t="s">
        <v>56</v>
      </c>
      <c r="G2250" s="6" t="s">
        <v>131</v>
      </c>
      <c r="H2250" s="6" t="s">
        <v>113</v>
      </c>
      <c r="I2250" s="6" t="s">
        <v>45</v>
      </c>
      <c r="J2250" s="6" t="s">
        <v>34</v>
      </c>
      <c r="K2250" s="6" t="s">
        <v>971</v>
      </c>
      <c r="L2250" s="6" t="s">
        <v>2469</v>
      </c>
      <c r="M2250" s="7">
        <v>14420</v>
      </c>
      <c r="N2250" s="7">
        <v>14.42</v>
      </c>
      <c r="O2250" s="7">
        <v>359000</v>
      </c>
      <c r="P2250" t="str">
        <f>IF(ISNUMBER(SEARCH("BROWSER",L2250)),"Picloran",IF(ISNUMBER(SEARCH("NAVIGATOR",L2250)),"Picloran",IF(ISNUMBER(SEARCH("BIOZYME",L2250)),"Mineral Fertilizer",IF(ISNUMBER(SEARCH("K-FOL",L2250)),"Calcium Citrate",IF(ISNUMBER(SEARCH("FOLTRON",L2250)),"NPK Fertilizer",IF(ISNUMBER(SEARCH("CYHALOTHRI",L2250)),"Cyhalothrin",IF(ISNUMBER(SEARCH("ACEFATO",L2250)),"Acephate",IF(ISNUMBER(SEARCH("ACEPHATE",L2250)),"Acephate",IF(ISNUMBER(SEARCH("MICROTHIOL",L2250)),"Sulfur",IF(ISNUMBER(SEARCH("PROPICONAZOLE",L2250)),"Propiconazole",IF(ISNUMBER(SEARCH("METHOMYL",L2250)),"Methomyl",IF(ISNUMBER(SEARCH("IMIDACLOPRID",L2250)),"Imidacloprid",IF(ISNUMBER(SEARCH("ZONIC",L2250)),"Amicarbazone",IF(ISNUMBER(SEARCH("CRESCENDO",L2250)),"Triclopyr-Butyric",IF(ISNUMBER(SEARCH("IMAZETHAPYR",L2250)),"Imazethapyr",IF(ISNUMBER(SEARCH("TRICLOPYR",L2250)),"Triclopyr",IF(ISNUMBER(SEARCH("ISOPROPYLAMINE",L2250)),"Isopropylamine",IF(ISNUMBER(SEARCH("ABAMECTIM",L2250)),"Abamectin",IF(ISNUMBER(SEARCH("SPERTO",L2250)),"Bifenthrin","FIX IT!")))))))))))))))))))</f>
        <v>Cyhalothrin</v>
      </c>
      <c r="Q2250" t="s">
        <v>3248</v>
      </c>
      <c r="R2250" t="s">
        <v>3237</v>
      </c>
      <c r="S2250">
        <f t="shared" si="129"/>
        <v>24.895977808599167</v>
      </c>
      <c r="T2250" t="s">
        <v>3212</v>
      </c>
      <c r="U2250" t="s">
        <v>3277</v>
      </c>
      <c r="V2250" t="s">
        <v>3198</v>
      </c>
    </row>
    <row r="2251" spans="1:22" ht="22" customHeight="1" x14ac:dyDescent="0.3">
      <c r="A2251" s="2">
        <v>42673</v>
      </c>
      <c r="B2251" s="16" t="str">
        <f t="shared" si="127"/>
        <v>October, 2016</v>
      </c>
      <c r="C2251" s="16" t="str">
        <f t="shared" si="128"/>
        <v>October, 2016´</v>
      </c>
      <c r="D2251" s="3" t="s">
        <v>31</v>
      </c>
      <c r="E2251" s="11" t="s">
        <v>3317</v>
      </c>
      <c r="F2251" s="3" t="s">
        <v>56</v>
      </c>
      <c r="G2251" s="3" t="s">
        <v>2249</v>
      </c>
      <c r="H2251" s="3" t="s">
        <v>122</v>
      </c>
      <c r="I2251" s="3" t="s">
        <v>45</v>
      </c>
      <c r="J2251" s="3" t="s">
        <v>34</v>
      </c>
      <c r="K2251" s="3" t="s">
        <v>364</v>
      </c>
      <c r="L2251" s="3" t="s">
        <v>2251</v>
      </c>
      <c r="M2251" s="4">
        <v>10640</v>
      </c>
      <c r="N2251" s="4">
        <v>10.64</v>
      </c>
      <c r="O2251" s="4">
        <v>142000</v>
      </c>
      <c r="P2251" t="str">
        <f>IF(ISNUMBER(SEARCH("THIRAM",L2251)),"Thiram",IF(ISNUMBER(SEARCH("TEBUCONAZOLE",L2251)),"Tebuconazole",IF(ISNUMBER(SEARCH("DIMETHYLAMINE",L2251)),"Dimethylamine",IF(ISNUMBER(SEARCH("TRINCA",L2251)),"Cyhalothrin",IF(ISNUMBER(SEARCH("CYHALOT",L2251)),"Cyhalothrin",IF(ISNUMBER(SEARCH("PICLORAM",L2251)),"Picloran",IF(ISNUMBER(SEARCH("PROPARGITE",L2251)),"Propargite",IF(ISNUMBER(SEARCH("OMEGA",L2251)),"Fertilizer",IF(ISNUMBER(SEARCH("ARTYS",L2251)),"Dimethylamine",IF(ISNUMBER(SEARCH("ORTHOCIDE",L2251)),"Captan","FIX IT!"))))))))))</f>
        <v>Tebuconazole</v>
      </c>
      <c r="Q2251" t="s">
        <v>3284</v>
      </c>
      <c r="R2251" t="s">
        <v>3242</v>
      </c>
      <c r="S2251">
        <f t="shared" si="129"/>
        <v>13.345864661654135</v>
      </c>
      <c r="T2251" t="s">
        <v>3292</v>
      </c>
      <c r="U2251" t="s">
        <v>3269</v>
      </c>
      <c r="V2251" t="s">
        <v>3216</v>
      </c>
    </row>
    <row r="2252" spans="1:22" ht="22" customHeight="1" x14ac:dyDescent="0.3">
      <c r="A2252" s="5">
        <v>42673</v>
      </c>
      <c r="B2252" s="16" t="str">
        <f t="shared" si="127"/>
        <v>October, 2016</v>
      </c>
      <c r="C2252" s="16" t="str">
        <f t="shared" si="128"/>
        <v>October, 2016´</v>
      </c>
      <c r="D2252" s="6" t="s">
        <v>31</v>
      </c>
      <c r="E2252" s="11" t="s">
        <v>3317</v>
      </c>
      <c r="F2252" s="6" t="s">
        <v>56</v>
      </c>
      <c r="G2252" s="6" t="s">
        <v>1492</v>
      </c>
      <c r="H2252" s="6" t="s">
        <v>122</v>
      </c>
      <c r="I2252" s="6" t="s">
        <v>45</v>
      </c>
      <c r="J2252" s="6" t="s">
        <v>34</v>
      </c>
      <c r="K2252" s="6" t="s">
        <v>129</v>
      </c>
      <c r="L2252" s="6" t="s">
        <v>2470</v>
      </c>
      <c r="M2252" s="7">
        <v>21720</v>
      </c>
      <c r="N2252" s="7">
        <v>21.72</v>
      </c>
      <c r="O2252" s="7">
        <v>481000</v>
      </c>
      <c r="P2252" t="str">
        <f>IF(ISNUMBER(SEARCH("BROWSER",L2252)),"Picloran",IF(ISNUMBER(SEARCH("NAVIGATOR",L2252)),"Picloran",IF(ISNUMBER(SEARCH("BIOZYME",L2252)),"Mineral Fertilizer",IF(ISNUMBER(SEARCH("K-FOL",L2252)),"Calcium Citrate",IF(ISNUMBER(SEARCH("FOLTRON",L2252)),"NPK Fertilizer",IF(ISNUMBER(SEARCH("CYHALOTHRI",L2252)),"Cyhalothrin",IF(ISNUMBER(SEARCH("ACEFATO",L2252)),"Acephate",IF(ISNUMBER(SEARCH("ACEPHATE",L2252)),"Acephate",IF(ISNUMBER(SEARCH("MICROTHIOL",L2252)),"Sulfur",IF(ISNUMBER(SEARCH("PROPICONAZOLE",L2252)),"Propiconazole",IF(ISNUMBER(SEARCH("METHOMYL",L2252)),"Methomyl",IF(ISNUMBER(SEARCH("IMIDACLOPRID",L2252)),"Imidacloprid",IF(ISNUMBER(SEARCH("ZONIC",L2252)),"Amicarbazone",IF(ISNUMBER(SEARCH("CRESCENDO",L2252)),"Triclopyr-Butyric",IF(ISNUMBER(SEARCH("IMAZETHAPYR",L2252)),"Imazethapyr",IF(ISNUMBER(SEARCH("TRICLOPYR",L2252)),"Triclopyr",IF(ISNUMBER(SEARCH("ISOPROPYLAMINE",L2252)),"Isopropylamine",IF(ISNUMBER(SEARCH("ABAMECTIM",L2252)),"Abamectin",IF(ISNUMBER(SEARCH("SPERTO",L2252)),"Bifenthrin","FIX IT!")))))))))))))))))))</f>
        <v>Propiconazole</v>
      </c>
      <c r="Q2252" t="s">
        <v>3215</v>
      </c>
      <c r="R2252" t="s">
        <v>3242</v>
      </c>
      <c r="S2252">
        <f t="shared" si="129"/>
        <v>22.14548802946593</v>
      </c>
      <c r="T2252" t="s">
        <v>3292</v>
      </c>
      <c r="U2252" t="s">
        <v>3269</v>
      </c>
      <c r="V2252" t="s">
        <v>3216</v>
      </c>
    </row>
    <row r="2253" spans="1:22" ht="22" customHeight="1" x14ac:dyDescent="0.3">
      <c r="A2253" s="2">
        <v>42673</v>
      </c>
      <c r="B2253" s="16" t="str">
        <f t="shared" si="127"/>
        <v>October, 2016</v>
      </c>
      <c r="C2253" s="16" t="str">
        <f t="shared" si="128"/>
        <v>October, 2016´</v>
      </c>
      <c r="D2253" s="3" t="s">
        <v>31</v>
      </c>
      <c r="E2253" s="11" t="s">
        <v>3317</v>
      </c>
      <c r="F2253" s="3" t="s">
        <v>56</v>
      </c>
      <c r="G2253" s="3" t="s">
        <v>2249</v>
      </c>
      <c r="H2253" s="3" t="s">
        <v>122</v>
      </c>
      <c r="I2253" s="3" t="s">
        <v>45</v>
      </c>
      <c r="J2253" s="3" t="s">
        <v>34</v>
      </c>
      <c r="K2253" s="3" t="s">
        <v>364</v>
      </c>
      <c r="L2253" s="3" t="s">
        <v>2251</v>
      </c>
      <c r="M2253" s="4">
        <v>10640</v>
      </c>
      <c r="N2253" s="4">
        <v>10.64</v>
      </c>
      <c r="O2253" s="4">
        <v>142000</v>
      </c>
      <c r="P2253" t="str">
        <f>IF(ISNUMBER(SEARCH("THIRAM",L2253)),"Thiram",IF(ISNUMBER(SEARCH("TEBUCONAZOLE",L2253)),"Tebuconazole",IF(ISNUMBER(SEARCH("DIMETHYLAMINE",L2253)),"Dimethylamine",IF(ISNUMBER(SEARCH("TRINCA",L2253)),"Cyhalothrin",IF(ISNUMBER(SEARCH("CYHALOT",L2253)),"Cyhalothrin",IF(ISNUMBER(SEARCH("PICLORAM",L2253)),"Picloran",IF(ISNUMBER(SEARCH("PROPARGITE",L2253)),"Propargite",IF(ISNUMBER(SEARCH("OMEGA",L2253)),"Fertilizer",IF(ISNUMBER(SEARCH("ARTYS",L2253)),"Dimethylamine",IF(ISNUMBER(SEARCH("ORTHOCIDE",L2253)),"Captan","FIX IT!"))))))))))</f>
        <v>Tebuconazole</v>
      </c>
      <c r="Q2253" t="s">
        <v>3284</v>
      </c>
      <c r="R2253" t="s">
        <v>3242</v>
      </c>
      <c r="S2253">
        <f t="shared" si="129"/>
        <v>13.345864661654135</v>
      </c>
      <c r="T2253" t="s">
        <v>3273</v>
      </c>
      <c r="U2253" t="s">
        <v>3274</v>
      </c>
      <c r="V2253" t="s">
        <v>3275</v>
      </c>
    </row>
    <row r="2254" spans="1:22" ht="22" customHeight="1" x14ac:dyDescent="0.3">
      <c r="A2254" s="2">
        <v>42673</v>
      </c>
      <c r="B2254" s="16" t="str">
        <f t="shared" si="127"/>
        <v>October, 2016</v>
      </c>
      <c r="C2254" s="16" t="str">
        <f t="shared" si="128"/>
        <v>October, 2016´</v>
      </c>
      <c r="D2254" s="3" t="s">
        <v>31</v>
      </c>
      <c r="E2254" s="11" t="s">
        <v>3317</v>
      </c>
      <c r="F2254" s="3" t="s">
        <v>56</v>
      </c>
      <c r="G2254" s="3" t="s">
        <v>1734</v>
      </c>
      <c r="H2254" s="3" t="s">
        <v>122</v>
      </c>
      <c r="I2254" s="3" t="s">
        <v>45</v>
      </c>
      <c r="J2254" s="3" t="s">
        <v>34</v>
      </c>
      <c r="K2254" s="3" t="s">
        <v>187</v>
      </c>
      <c r="L2254" s="3" t="s">
        <v>2472</v>
      </c>
      <c r="M2254" s="4">
        <v>7020</v>
      </c>
      <c r="N2254" s="4">
        <v>7.02</v>
      </c>
      <c r="O2254" s="4">
        <v>43500</v>
      </c>
      <c r="P2254" t="s">
        <v>3211</v>
      </c>
      <c r="Q2254" t="s">
        <v>3270</v>
      </c>
      <c r="R2254" t="s">
        <v>3198</v>
      </c>
      <c r="S2254">
        <f t="shared" si="129"/>
        <v>6.1965811965811968</v>
      </c>
      <c r="T2254" t="s">
        <v>3233</v>
      </c>
      <c r="U2254" t="s">
        <v>3284</v>
      </c>
      <c r="V2254" t="s">
        <v>3242</v>
      </c>
    </row>
    <row r="2255" spans="1:22" ht="22" customHeight="1" x14ac:dyDescent="0.3">
      <c r="A2255" s="2">
        <v>42669</v>
      </c>
      <c r="B2255" s="16" t="str">
        <f t="shared" si="127"/>
        <v>October, 2016</v>
      </c>
      <c r="C2255" s="16" t="str">
        <f t="shared" si="128"/>
        <v>October, 2016´</v>
      </c>
      <c r="D2255" s="3" t="s">
        <v>31</v>
      </c>
      <c r="E2255" s="11" t="s">
        <v>3317</v>
      </c>
      <c r="F2255" s="3" t="s">
        <v>56</v>
      </c>
      <c r="G2255" s="3" t="s">
        <v>652</v>
      </c>
      <c r="H2255" s="3" t="s">
        <v>122</v>
      </c>
      <c r="I2255" s="3" t="s">
        <v>45</v>
      </c>
      <c r="J2255" s="3" t="s">
        <v>34</v>
      </c>
      <c r="K2255" s="3" t="s">
        <v>2189</v>
      </c>
      <c r="L2255" s="3" t="s">
        <v>2473</v>
      </c>
      <c r="M2255" s="4">
        <v>241200</v>
      </c>
      <c r="N2255" s="4">
        <v>241.2</v>
      </c>
      <c r="O2255" s="4">
        <v>698000</v>
      </c>
      <c r="P2255" t="str">
        <f>IF(ISNUMBER(SEARCH("DIZONE",L2255)),"Diuron",IF(ISNUMBER(SEARCH("GLUFOSINATE",L2255)),"Glufosinate",IF(ISNUMBER(SEARCH("LAVA",L2255)),"Tebuthiuron",IF(ISNUMBER(SEARCH("CARTAP",L2255)),"Cartap Hydrochloride",IF(ISNUMBER(SEARCH("ZARTAN",L2255)),"Metsulfuron",IF(ISNUMBER(SEARCH("METSULFURON",L2255)),"Metsulfuron",IF(ISNUMBER(SEARCH("CHLORFLUAZURON",L2255)),"Chlorfluazuron",IF(ISNUMBER(SEARCH("OMITE",L2255)),"Propargite",IF(ISNUMBER(SEARCH("ORIS",L2255)),"Amicarbazone",IF(ISNUMBER(SEARCH("AMICARBAZONE",L2255)),"Amicarbazone",IF(ISNUMBER(SEARCH("2,4-D",L2255)),"2,4-Dichlorophenoxyacetic Acid",IF(ISNUMBER(SEARCH("GLYPHOSATE",L2255)),"Glyphosate",IF(ISNUMBER(SEARCH("FOMESAFEN",L2255)),"Fomesafen","FIX IT!")))))))))))))</f>
        <v>Glyphosate</v>
      </c>
      <c r="Q2255" t="s">
        <v>3218</v>
      </c>
      <c r="R2255" t="s">
        <v>3198</v>
      </c>
      <c r="S2255">
        <f t="shared" si="129"/>
        <v>2.8938640132669984</v>
      </c>
      <c r="T2255" t="s">
        <v>3211</v>
      </c>
      <c r="U2255" t="s">
        <v>3270</v>
      </c>
      <c r="V2255" t="s">
        <v>3198</v>
      </c>
    </row>
    <row r="2256" spans="1:22" ht="22" customHeight="1" x14ac:dyDescent="0.3">
      <c r="A2256" s="5">
        <v>42669</v>
      </c>
      <c r="B2256" s="16" t="str">
        <f t="shared" si="127"/>
        <v>October, 2016</v>
      </c>
      <c r="C2256" s="16" t="str">
        <f t="shared" si="128"/>
        <v>October, 2016´</v>
      </c>
      <c r="D2256" s="6" t="s">
        <v>31</v>
      </c>
      <c r="E2256" s="11" t="s">
        <v>3317</v>
      </c>
      <c r="F2256" s="6" t="s">
        <v>1873</v>
      </c>
      <c r="G2256" s="6" t="s">
        <v>385</v>
      </c>
      <c r="H2256" s="6" t="s">
        <v>122</v>
      </c>
      <c r="I2256" s="6" t="s">
        <v>45</v>
      </c>
      <c r="J2256" s="6" t="s">
        <v>34</v>
      </c>
      <c r="K2256" s="6" t="s">
        <v>388</v>
      </c>
      <c r="L2256" s="6" t="s">
        <v>2474</v>
      </c>
      <c r="M2256" s="7">
        <v>24120</v>
      </c>
      <c r="N2256" s="7">
        <v>24.12</v>
      </c>
      <c r="O2256" s="7">
        <v>609000</v>
      </c>
      <c r="P2256" t="s">
        <v>3211</v>
      </c>
      <c r="Q2256" t="s">
        <v>3270</v>
      </c>
      <c r="R2256" t="s">
        <v>3198</v>
      </c>
      <c r="S2256">
        <f t="shared" si="129"/>
        <v>25.248756218905474</v>
      </c>
      <c r="T2256" t="s">
        <v>3206</v>
      </c>
      <c r="U2256" t="s">
        <v>3231</v>
      </c>
      <c r="V2256" t="s">
        <v>3242</v>
      </c>
    </row>
    <row r="2257" spans="1:22" ht="22" customHeight="1" x14ac:dyDescent="0.3">
      <c r="A2257" s="2">
        <v>42668</v>
      </c>
      <c r="B2257" s="16" t="str">
        <f t="shared" si="127"/>
        <v>October, 2016</v>
      </c>
      <c r="C2257" s="16" t="str">
        <f t="shared" si="128"/>
        <v>October, 2016´</v>
      </c>
      <c r="D2257" s="3" t="s">
        <v>31</v>
      </c>
      <c r="E2257" s="11" t="s">
        <v>3317</v>
      </c>
      <c r="F2257" s="3" t="s">
        <v>1873</v>
      </c>
      <c r="G2257" s="3" t="s">
        <v>2475</v>
      </c>
      <c r="H2257" s="3" t="s">
        <v>2477</v>
      </c>
      <c r="I2257" s="3" t="s">
        <v>45</v>
      </c>
      <c r="J2257" s="3" t="s">
        <v>34</v>
      </c>
      <c r="K2257" s="3" t="s">
        <v>2408</v>
      </c>
      <c r="L2257" s="3" t="s">
        <v>2480</v>
      </c>
      <c r="M2257" s="4">
        <v>200480</v>
      </c>
      <c r="N2257" s="4">
        <v>200.48</v>
      </c>
      <c r="O2257" s="13" t="s">
        <v>3323</v>
      </c>
      <c r="P2257" t="s">
        <v>3213</v>
      </c>
      <c r="Q2257" t="s">
        <v>3282</v>
      </c>
      <c r="R2257" t="s">
        <v>3257</v>
      </c>
      <c r="S2257">
        <f t="shared" si="129"/>
        <v>0</v>
      </c>
      <c r="T2257" t="s">
        <v>3211</v>
      </c>
      <c r="U2257" t="s">
        <v>3270</v>
      </c>
      <c r="V2257" t="s">
        <v>3198</v>
      </c>
    </row>
    <row r="2258" spans="1:22" ht="22" customHeight="1" x14ac:dyDescent="0.3">
      <c r="A2258" s="5">
        <v>42667</v>
      </c>
      <c r="B2258" s="16" t="str">
        <f t="shared" si="127"/>
        <v>October, 2016</v>
      </c>
      <c r="C2258" s="16" t="str">
        <f t="shared" si="128"/>
        <v>October, 2016´</v>
      </c>
      <c r="D2258" s="6" t="s">
        <v>31</v>
      </c>
      <c r="E2258" s="11" t="s">
        <v>3317</v>
      </c>
      <c r="F2258" s="6" t="s">
        <v>56</v>
      </c>
      <c r="G2258" s="6" t="s">
        <v>131</v>
      </c>
      <c r="H2258" s="6" t="s">
        <v>113</v>
      </c>
      <c r="I2258" s="6" t="s">
        <v>45</v>
      </c>
      <c r="J2258" s="6" t="s">
        <v>34</v>
      </c>
      <c r="K2258" s="6" t="s">
        <v>971</v>
      </c>
      <c r="L2258" s="6" t="s">
        <v>2481</v>
      </c>
      <c r="M2258" s="7">
        <v>25476</v>
      </c>
      <c r="N2258" s="7">
        <v>25.48</v>
      </c>
      <c r="O2258" s="7">
        <v>634000</v>
      </c>
      <c r="P2258" t="str">
        <f>IF(ISNUMBER(SEARCH("IMAZETAPYR",L2258)),"Imazetapyr",IF(ISNUMBER(SEARCH("VITAVAX",L2258)),"Carboxin",IF(ISNUMBER(SEARCH("CARBOXIN",L2258)),"Carboxin",IF(ISNUMBER(SEARCH("CONDAX",L2258)),"Imazetapyr",IF(ISNUMBER(SEARCH("CLETHODIM",L2258)),"Clethodim",IF(ISNUMBER(SEARCH("JACARE",L2258)),"2,4-D Acid",IF(ISNUMBER(SEARCH("LEOPARD",L2258)),"Picloram",IF(ISNUMBER(SEARCH("ZOXYSTROBIN",L2258)),"Azoxystrobin",IF(ISNUMBER(SEARCH("MANCOZEB",L2258)),"Mancozeb",IF(ISNUMBER(SEARCH("AZOXYS",L2258)),"Azoxystrobin",IF(ISNUMBER(SEARCH("FIPRON",L2258)),"Fipronil",IF(ISNUMBER(SEARCH("ACEF",L2258)),"Acephate",IF(ISNUMBER(SEARCH("ACETAMIPRID",L2258)),"Acetamiprid",IF(ISNUMBER(SEARCH("ALUMINIUM PHOSPHIDE",L2258)),"Aluminium Phosphide",IF(ISNUMBER(SEARCH("RANMAN",L2258)),"Cyazofamid",IF(ISNUMBER(SEARCH("BIFENTRINA",L2258)),"Bifenthrin","FIX IT!"))))))))))))))))</f>
        <v>Acetamiprid</v>
      </c>
      <c r="Q2258" t="s">
        <v>3234</v>
      </c>
      <c r="R2258" t="s">
        <v>3243</v>
      </c>
      <c r="S2258">
        <f t="shared" si="129"/>
        <v>24.886167373214004</v>
      </c>
      <c r="T2258" t="s">
        <v>3211</v>
      </c>
      <c r="U2258" t="s">
        <v>3270</v>
      </c>
      <c r="V2258" t="s">
        <v>3198</v>
      </c>
    </row>
    <row r="2259" spans="1:22" ht="22" customHeight="1" x14ac:dyDescent="0.3">
      <c r="A2259" s="2">
        <v>42667</v>
      </c>
      <c r="B2259" s="16" t="str">
        <f t="shared" si="127"/>
        <v>October, 2016</v>
      </c>
      <c r="C2259" s="16" t="str">
        <f t="shared" si="128"/>
        <v>October, 2016´</v>
      </c>
      <c r="D2259" s="3" t="s">
        <v>31</v>
      </c>
      <c r="E2259" s="11" t="s">
        <v>3317</v>
      </c>
      <c r="F2259" s="3" t="s">
        <v>56</v>
      </c>
      <c r="G2259" s="3" t="s">
        <v>131</v>
      </c>
      <c r="H2259" s="3" t="s">
        <v>113</v>
      </c>
      <c r="I2259" s="3" t="s">
        <v>45</v>
      </c>
      <c r="J2259" s="3" t="s">
        <v>34</v>
      </c>
      <c r="K2259" s="3" t="s">
        <v>971</v>
      </c>
      <c r="L2259" s="3" t="s">
        <v>2482</v>
      </c>
      <c r="M2259" s="4">
        <v>25476</v>
      </c>
      <c r="N2259" s="4">
        <v>25.48</v>
      </c>
      <c r="O2259" s="4">
        <v>634000</v>
      </c>
      <c r="P2259" t="str">
        <f>IF(ISNUMBER(SEARCH("IMAZETAPYR",L2259)),"Imazetapyr",IF(ISNUMBER(SEARCH("VITAVAX",L2259)),"Carboxin",IF(ISNUMBER(SEARCH("CARBOXIN",L2259)),"Carboxin",IF(ISNUMBER(SEARCH("CONDAX",L2259)),"Imazetapyr",IF(ISNUMBER(SEARCH("CLETHODIM",L2259)),"Clethodim",IF(ISNUMBER(SEARCH("JACARE",L2259)),"2,4-D Acid",IF(ISNUMBER(SEARCH("LEOPARD",L2259)),"Picloram",IF(ISNUMBER(SEARCH("ZOXYSTROBIN",L2259)),"Azoxystrobin",IF(ISNUMBER(SEARCH("MANCOZEB",L2259)),"Mancozeb",IF(ISNUMBER(SEARCH("AZOXYS",L2259)),"Azoxystrobin",IF(ISNUMBER(SEARCH("FIPRON",L2259)),"Fipronil",IF(ISNUMBER(SEARCH("ACEF",L2259)),"Acephate",IF(ISNUMBER(SEARCH("ACETAMIPRID",L2259)),"Acetamiprid",IF(ISNUMBER(SEARCH("ALUMINIUM PHOSPHIDE",L2259)),"Aluminium Phosphide",IF(ISNUMBER(SEARCH("RANMAN",L2259)),"Cyazofamid",IF(ISNUMBER(SEARCH("BIFENTRINA",L2259)),"Bifenthrin","FIX IT!"))))))))))))))))</f>
        <v>Acetamiprid</v>
      </c>
      <c r="Q2259" t="s">
        <v>3234</v>
      </c>
      <c r="R2259" t="s">
        <v>3243</v>
      </c>
      <c r="S2259">
        <f t="shared" si="129"/>
        <v>24.886167373214004</v>
      </c>
      <c r="T2259" t="s">
        <v>3211</v>
      </c>
      <c r="U2259" t="s">
        <v>3270</v>
      </c>
      <c r="V2259" t="s">
        <v>3198</v>
      </c>
    </row>
    <row r="2260" spans="1:22" ht="22" customHeight="1" x14ac:dyDescent="0.3">
      <c r="A2260" s="5">
        <v>42667</v>
      </c>
      <c r="B2260" s="16" t="str">
        <f t="shared" si="127"/>
        <v>October, 2016</v>
      </c>
      <c r="C2260" s="16" t="str">
        <f t="shared" si="128"/>
        <v>October, 2016´</v>
      </c>
      <c r="D2260" s="6" t="s">
        <v>31</v>
      </c>
      <c r="E2260" s="11" t="s">
        <v>3317</v>
      </c>
      <c r="F2260" s="6" t="s">
        <v>56</v>
      </c>
      <c r="G2260" s="6" t="s">
        <v>77</v>
      </c>
      <c r="H2260" s="6" t="s">
        <v>82</v>
      </c>
      <c r="I2260" s="6" t="s">
        <v>45</v>
      </c>
      <c r="J2260" s="6" t="s">
        <v>34</v>
      </c>
      <c r="K2260" s="6" t="s">
        <v>84</v>
      </c>
      <c r="L2260" s="6" t="s">
        <v>2483</v>
      </c>
      <c r="M2260" s="7">
        <v>100986</v>
      </c>
      <c r="N2260" s="7">
        <v>100.99</v>
      </c>
      <c r="O2260" s="7">
        <v>425000</v>
      </c>
      <c r="P2260" t="str">
        <f>IF(ISNUMBER(SEARCH("BROWSER",L2260)),"Picloran",IF(ISNUMBER(SEARCH("NAVIGATOR",L2260)),"Picloran",IF(ISNUMBER(SEARCH("BIOZYME",L2260)),"Mineral Fertilizer",IF(ISNUMBER(SEARCH("K-FOL",L2260)),"Calcium Citrate",IF(ISNUMBER(SEARCH("FOLTRON",L2260)),"NPK Fertilizer",IF(ISNUMBER(SEARCH("CYHALOTHRI",L2260)),"Cyhalothrin",IF(ISNUMBER(SEARCH("ACEFATO",L2260)),"Acephate",IF(ISNUMBER(SEARCH("ACEPHATE",L2260)),"Acephate",IF(ISNUMBER(SEARCH("MICROTHIOL",L2260)),"Sulfur",IF(ISNUMBER(SEARCH("PROPICONAZOLE",L2260)),"Propiconazole",IF(ISNUMBER(SEARCH("METHOMYL",L2260)),"Methomyl",IF(ISNUMBER(SEARCH("IMIDACLOPRID",L2260)),"Imidacloprid",IF(ISNUMBER(SEARCH("ZONIC",L2260)),"Amicarbazone",IF(ISNUMBER(SEARCH("CRESCENDO",L2260)),"Triclopyr-Butyric",IF(ISNUMBER(SEARCH("IMAZETHAPYR",L2260)),"Imazethapyr",IF(ISNUMBER(SEARCH("TRICLOPYR",L2260)),"Triclopyr",IF(ISNUMBER(SEARCH("ISOPROPYLAMINE",L2260)),"Isopropylamine",IF(ISNUMBER(SEARCH("ABAMECTIM",L2260)),"Abamectin",IF(ISNUMBER(SEARCH("SPERTO",L2260)),"Bifenthrin","FIX IT!")))))))))))))))))))</f>
        <v>Isopropylamine</v>
      </c>
      <c r="Q2260" t="s">
        <v>3269</v>
      </c>
      <c r="R2260" t="s">
        <v>3216</v>
      </c>
      <c r="S2260">
        <f t="shared" si="129"/>
        <v>4.2085041490899728</v>
      </c>
      <c r="T2260" t="s">
        <v>3211</v>
      </c>
      <c r="U2260" t="s">
        <v>3270</v>
      </c>
      <c r="V2260" t="s">
        <v>3198</v>
      </c>
    </row>
    <row r="2261" spans="1:22" ht="22" customHeight="1" x14ac:dyDescent="0.3">
      <c r="A2261" s="2">
        <v>42667</v>
      </c>
      <c r="B2261" s="16" t="str">
        <f t="shared" si="127"/>
        <v>October, 2016</v>
      </c>
      <c r="C2261" s="16" t="str">
        <f t="shared" si="128"/>
        <v>October, 2016´</v>
      </c>
      <c r="D2261" s="3" t="s">
        <v>31</v>
      </c>
      <c r="E2261" s="11" t="s">
        <v>3317</v>
      </c>
      <c r="F2261" s="3" t="s">
        <v>56</v>
      </c>
      <c r="G2261" s="3" t="s">
        <v>77</v>
      </c>
      <c r="H2261" s="3" t="s">
        <v>82</v>
      </c>
      <c r="I2261" s="3" t="s">
        <v>45</v>
      </c>
      <c r="J2261" s="3" t="s">
        <v>34</v>
      </c>
      <c r="K2261" s="3" t="s">
        <v>84</v>
      </c>
      <c r="L2261" s="3" t="s">
        <v>2483</v>
      </c>
      <c r="M2261" s="4">
        <v>100823</v>
      </c>
      <c r="N2261" s="4">
        <v>100.82</v>
      </c>
      <c r="O2261" s="4">
        <v>424000</v>
      </c>
      <c r="P2261" t="str">
        <f>IF(ISNUMBER(SEARCH("BROWSER",L2261)),"Picloran",IF(ISNUMBER(SEARCH("NAVIGATOR",L2261)),"Picloran",IF(ISNUMBER(SEARCH("BIOZYME",L2261)),"Mineral Fertilizer",IF(ISNUMBER(SEARCH("K-FOL",L2261)),"Calcium Citrate",IF(ISNUMBER(SEARCH("FOLTRON",L2261)),"NPK Fertilizer",IF(ISNUMBER(SEARCH("CYHALOTHRI",L2261)),"Cyhalothrin",IF(ISNUMBER(SEARCH("ACEFATO",L2261)),"Acephate",IF(ISNUMBER(SEARCH("ACEPHATE",L2261)),"Acephate",IF(ISNUMBER(SEARCH("MICROTHIOL",L2261)),"Sulfur",IF(ISNUMBER(SEARCH("PROPICONAZOLE",L2261)),"Propiconazole",IF(ISNUMBER(SEARCH("METHOMYL",L2261)),"Methomyl",IF(ISNUMBER(SEARCH("IMIDACLOPRID",L2261)),"Imidacloprid",IF(ISNUMBER(SEARCH("ZONIC",L2261)),"Amicarbazone",IF(ISNUMBER(SEARCH("CRESCENDO",L2261)),"Triclopyr-Butyric",IF(ISNUMBER(SEARCH("IMAZETHAPYR",L2261)),"Imazethapyr",IF(ISNUMBER(SEARCH("TRICLOPYR",L2261)),"Triclopyr",IF(ISNUMBER(SEARCH("ISOPROPYLAMINE",L2261)),"Isopropylamine",IF(ISNUMBER(SEARCH("ABAMECTIM",L2261)),"Abamectin",IF(ISNUMBER(SEARCH("SPERTO",L2261)),"Bifenthrin","FIX IT!")))))))))))))))))))</f>
        <v>Isopropylamine</v>
      </c>
      <c r="Q2261" t="s">
        <v>3269</v>
      </c>
      <c r="R2261" t="s">
        <v>3216</v>
      </c>
      <c r="S2261">
        <f t="shared" si="129"/>
        <v>4.2053896432361659</v>
      </c>
      <c r="T2261" t="s">
        <v>3206</v>
      </c>
      <c r="U2261" t="s">
        <v>3231</v>
      </c>
      <c r="V2261" t="s">
        <v>3242</v>
      </c>
    </row>
    <row r="2262" spans="1:22" ht="22" customHeight="1" x14ac:dyDescent="0.3">
      <c r="A2262" s="5">
        <v>42666</v>
      </c>
      <c r="B2262" s="16" t="str">
        <f t="shared" si="127"/>
        <v>October, 2016</v>
      </c>
      <c r="C2262" s="16" t="str">
        <f t="shared" si="128"/>
        <v>October, 2016´</v>
      </c>
      <c r="D2262" s="6" t="s">
        <v>31</v>
      </c>
      <c r="E2262" s="11" t="s">
        <v>3317</v>
      </c>
      <c r="F2262" s="6" t="s">
        <v>56</v>
      </c>
      <c r="G2262" s="6" t="s">
        <v>1676</v>
      </c>
      <c r="H2262" s="6" t="s">
        <v>91</v>
      </c>
      <c r="I2262" s="6" t="s">
        <v>45</v>
      </c>
      <c r="J2262" s="6" t="s">
        <v>34</v>
      </c>
      <c r="K2262" s="6" t="s">
        <v>205</v>
      </c>
      <c r="L2262" s="6" t="s">
        <v>2484</v>
      </c>
      <c r="M2262" s="7">
        <v>50400</v>
      </c>
      <c r="N2262" s="7">
        <v>50.4</v>
      </c>
      <c r="O2262" s="7">
        <v>643000</v>
      </c>
      <c r="P2262" t="str">
        <f>IF(ISNUMBER(SEARCH("2, 4 D",L2262)),"2,4-D Acid",IF(ISNUMBER(SEARCH("2,4 D",L2262)),"2,4-D Acid",IF(ISNUMBER(SEARCH("UNIZEB",L2262)),"Mancozeb",IF(ISNUMBER(SEARCH("PROPANIL",L2262)),"Propanyl","FIX IT!"))))</f>
        <v>Mancozeb</v>
      </c>
      <c r="Q2262" t="s">
        <v>3231</v>
      </c>
      <c r="R2262" t="s">
        <v>3242</v>
      </c>
      <c r="S2262">
        <f t="shared" si="129"/>
        <v>12.757936507936508</v>
      </c>
      <c r="T2262" t="s">
        <v>3207</v>
      </c>
      <c r="U2262" t="s">
        <v>3235</v>
      </c>
      <c r="V2262" t="s">
        <v>3216</v>
      </c>
    </row>
    <row r="2263" spans="1:22" ht="22" customHeight="1" x14ac:dyDescent="0.3">
      <c r="A2263" s="2">
        <v>42666</v>
      </c>
      <c r="B2263" s="16" t="str">
        <f t="shared" si="127"/>
        <v>October, 2016</v>
      </c>
      <c r="C2263" s="16" t="str">
        <f t="shared" si="128"/>
        <v>October, 2016´</v>
      </c>
      <c r="D2263" s="3" t="s">
        <v>31</v>
      </c>
      <c r="E2263" s="11" t="s">
        <v>3317</v>
      </c>
      <c r="F2263" s="3" t="s">
        <v>56</v>
      </c>
      <c r="G2263" s="3" t="s">
        <v>1676</v>
      </c>
      <c r="H2263" s="3" t="s">
        <v>91</v>
      </c>
      <c r="I2263" s="3" t="s">
        <v>45</v>
      </c>
      <c r="J2263" s="3" t="s">
        <v>34</v>
      </c>
      <c r="K2263" s="3" t="s">
        <v>205</v>
      </c>
      <c r="L2263" s="3" t="s">
        <v>2485</v>
      </c>
      <c r="M2263" s="4">
        <v>50400</v>
      </c>
      <c r="N2263" s="4">
        <v>50.4</v>
      </c>
      <c r="O2263" s="4">
        <v>643000</v>
      </c>
      <c r="P2263" t="s">
        <v>3206</v>
      </c>
      <c r="Q2263" t="s">
        <v>3231</v>
      </c>
      <c r="R2263" t="s">
        <v>3242</v>
      </c>
      <c r="S2263">
        <f t="shared" si="129"/>
        <v>12.757936507936508</v>
      </c>
      <c r="T2263" t="s">
        <v>3207</v>
      </c>
      <c r="U2263" t="s">
        <v>3235</v>
      </c>
      <c r="V2263" t="s">
        <v>3216</v>
      </c>
    </row>
    <row r="2264" spans="1:22" ht="22" customHeight="1" x14ac:dyDescent="0.3">
      <c r="A2264" s="5">
        <v>42666</v>
      </c>
      <c r="B2264" s="16" t="str">
        <f t="shared" si="127"/>
        <v>October, 2016</v>
      </c>
      <c r="C2264" s="16" t="str">
        <f t="shared" si="128"/>
        <v>October, 2016´</v>
      </c>
      <c r="D2264" s="6" t="s">
        <v>31</v>
      </c>
      <c r="E2264" s="11" t="s">
        <v>3317</v>
      </c>
      <c r="F2264" s="6" t="s">
        <v>56</v>
      </c>
      <c r="G2264" s="6" t="s">
        <v>385</v>
      </c>
      <c r="H2264" s="6" t="s">
        <v>122</v>
      </c>
      <c r="I2264" s="6" t="s">
        <v>45</v>
      </c>
      <c r="J2264" s="6" t="s">
        <v>34</v>
      </c>
      <c r="K2264" s="6" t="s">
        <v>388</v>
      </c>
      <c r="L2264" s="6" t="s">
        <v>2486</v>
      </c>
      <c r="M2264" s="7">
        <v>12060</v>
      </c>
      <c r="N2264" s="7">
        <v>12.06</v>
      </c>
      <c r="O2264" s="7">
        <v>304000</v>
      </c>
      <c r="P2264" t="s">
        <v>3212</v>
      </c>
      <c r="Q2264" t="s">
        <v>3277</v>
      </c>
      <c r="R2264" t="s">
        <v>3198</v>
      </c>
      <c r="S2264">
        <f t="shared" si="129"/>
        <v>25.207296849087893</v>
      </c>
      <c r="T2264" t="s">
        <v>3206</v>
      </c>
      <c r="U2264" t="s">
        <v>3231</v>
      </c>
      <c r="V2264" t="s">
        <v>3242</v>
      </c>
    </row>
    <row r="2265" spans="1:22" ht="22" customHeight="1" x14ac:dyDescent="0.3">
      <c r="A2265" s="2">
        <v>42666</v>
      </c>
      <c r="B2265" s="16" t="str">
        <f t="shared" si="127"/>
        <v>October, 2016</v>
      </c>
      <c r="C2265" s="16" t="str">
        <f t="shared" si="128"/>
        <v>October, 2016´</v>
      </c>
      <c r="D2265" s="3" t="s">
        <v>31</v>
      </c>
      <c r="E2265" s="11" t="s">
        <v>3317</v>
      </c>
      <c r="F2265" s="3" t="s">
        <v>56</v>
      </c>
      <c r="G2265" s="3" t="s">
        <v>1676</v>
      </c>
      <c r="H2265" s="3" t="s">
        <v>91</v>
      </c>
      <c r="I2265" s="3" t="s">
        <v>45</v>
      </c>
      <c r="J2265" s="3" t="s">
        <v>34</v>
      </c>
      <c r="K2265" s="3" t="s">
        <v>205</v>
      </c>
      <c r="L2265" s="3" t="s">
        <v>2487</v>
      </c>
      <c r="M2265" s="4">
        <v>25200</v>
      </c>
      <c r="N2265" s="4">
        <v>25.2</v>
      </c>
      <c r="O2265" s="4">
        <v>321000</v>
      </c>
      <c r="P2265" t="s">
        <v>3206</v>
      </c>
      <c r="Q2265" t="s">
        <v>3231</v>
      </c>
      <c r="R2265" t="s">
        <v>3242</v>
      </c>
      <c r="S2265">
        <f t="shared" si="129"/>
        <v>12.738095238095237</v>
      </c>
      <c r="T2265" t="s">
        <v>3206</v>
      </c>
      <c r="U2265" t="s">
        <v>3231</v>
      </c>
      <c r="V2265" t="s">
        <v>3242</v>
      </c>
    </row>
    <row r="2266" spans="1:22" ht="22" customHeight="1" x14ac:dyDescent="0.3">
      <c r="A2266" s="5">
        <v>42666</v>
      </c>
      <c r="B2266" s="16" t="str">
        <f t="shared" si="127"/>
        <v>October, 2016</v>
      </c>
      <c r="C2266" s="16" t="str">
        <f t="shared" si="128"/>
        <v>October, 2016´</v>
      </c>
      <c r="D2266" s="6" t="s">
        <v>31</v>
      </c>
      <c r="E2266" s="11" t="s">
        <v>3317</v>
      </c>
      <c r="F2266" s="6" t="s">
        <v>56</v>
      </c>
      <c r="G2266" s="6" t="s">
        <v>1676</v>
      </c>
      <c r="H2266" s="6" t="s">
        <v>91</v>
      </c>
      <c r="I2266" s="6" t="s">
        <v>45</v>
      </c>
      <c r="J2266" s="6" t="s">
        <v>34</v>
      </c>
      <c r="K2266" s="6" t="s">
        <v>205</v>
      </c>
      <c r="L2266" s="6" t="s">
        <v>2488</v>
      </c>
      <c r="M2266" s="7">
        <v>25200</v>
      </c>
      <c r="N2266" s="7">
        <v>25.2</v>
      </c>
      <c r="O2266" s="7">
        <v>321000</v>
      </c>
      <c r="P2266" t="str">
        <f>IF(ISNUMBER(SEARCH("2, 4 D",L2266)),"2,4-D Acid",IF(ISNUMBER(SEARCH("2,4 D",L2266)),"2,4-D Acid",IF(ISNUMBER(SEARCH("UNIZEB",L2266)),"Mancozeb",IF(ISNUMBER(SEARCH("PROPANIL",L2266)),"Propanyl","FIX IT!"))))</f>
        <v>Mancozeb</v>
      </c>
      <c r="Q2266" t="s">
        <v>3231</v>
      </c>
      <c r="R2266" t="s">
        <v>3242</v>
      </c>
      <c r="S2266">
        <f t="shared" si="129"/>
        <v>12.738095238095237</v>
      </c>
      <c r="T2266" t="s">
        <v>3206</v>
      </c>
      <c r="U2266" t="s">
        <v>3231</v>
      </c>
      <c r="V2266" t="s">
        <v>3242</v>
      </c>
    </row>
    <row r="2267" spans="1:22" ht="22" customHeight="1" x14ac:dyDescent="0.3">
      <c r="A2267" s="2">
        <v>42666</v>
      </c>
      <c r="B2267" s="16" t="str">
        <f t="shared" si="127"/>
        <v>October, 2016</v>
      </c>
      <c r="C2267" s="16" t="str">
        <f t="shared" si="128"/>
        <v>October, 2016´</v>
      </c>
      <c r="D2267" s="3" t="s">
        <v>31</v>
      </c>
      <c r="E2267" s="11" t="s">
        <v>3317</v>
      </c>
      <c r="F2267" s="3" t="s">
        <v>56</v>
      </c>
      <c r="G2267" s="3" t="s">
        <v>1676</v>
      </c>
      <c r="H2267" s="3" t="s">
        <v>91</v>
      </c>
      <c r="I2267" s="3" t="s">
        <v>45</v>
      </c>
      <c r="J2267" s="3" t="s">
        <v>34</v>
      </c>
      <c r="K2267" s="3" t="s">
        <v>205</v>
      </c>
      <c r="L2267" s="3" t="s">
        <v>2488</v>
      </c>
      <c r="M2267" s="4">
        <v>50400</v>
      </c>
      <c r="N2267" s="4">
        <v>50.4</v>
      </c>
      <c r="O2267" s="4">
        <v>643000</v>
      </c>
      <c r="P2267" t="str">
        <f>IF(ISNUMBER(SEARCH("2, 4 D",L2267)),"2,4-D Acid",IF(ISNUMBER(SEARCH("2,4 D",L2267)),"2,4-D Acid",IF(ISNUMBER(SEARCH("UNIZEB",L2267)),"Mancozeb",IF(ISNUMBER(SEARCH("PROPANIL",L2267)),"Propanyl","FIX IT!"))))</f>
        <v>Mancozeb</v>
      </c>
      <c r="Q2267" t="s">
        <v>3231</v>
      </c>
      <c r="R2267" t="s">
        <v>3242</v>
      </c>
      <c r="S2267">
        <f t="shared" si="129"/>
        <v>12.757936507936508</v>
      </c>
      <c r="T2267" t="s">
        <v>3206</v>
      </c>
      <c r="U2267" t="s">
        <v>3231</v>
      </c>
      <c r="V2267" t="s">
        <v>3242</v>
      </c>
    </row>
    <row r="2268" spans="1:22" ht="22" customHeight="1" x14ac:dyDescent="0.3">
      <c r="A2268" s="5">
        <v>42665</v>
      </c>
      <c r="B2268" s="16" t="str">
        <f t="shared" si="127"/>
        <v>October, 2016</v>
      </c>
      <c r="C2268" s="16" t="str">
        <f t="shared" si="128"/>
        <v>October, 2016´</v>
      </c>
      <c r="D2268" s="6" t="s">
        <v>31</v>
      </c>
      <c r="E2268" s="11" t="s">
        <v>3317</v>
      </c>
      <c r="F2268" s="6" t="s">
        <v>1873</v>
      </c>
      <c r="G2268" s="6" t="s">
        <v>625</v>
      </c>
      <c r="H2268" s="6" t="s">
        <v>629</v>
      </c>
      <c r="I2268" s="6" t="s">
        <v>45</v>
      </c>
      <c r="J2268" s="6" t="s">
        <v>34</v>
      </c>
      <c r="K2268" s="6" t="s">
        <v>2489</v>
      </c>
      <c r="L2268" s="6" t="s">
        <v>2490</v>
      </c>
      <c r="M2268" s="7">
        <v>17200</v>
      </c>
      <c r="N2268" s="7">
        <v>17.2</v>
      </c>
      <c r="O2268" s="7">
        <v>189000</v>
      </c>
      <c r="P2268" t="str">
        <f>IF(ISNUMBER(SEARCH("NICOSULFURONTECHNICAL",L2268)),"Nicosulfuron",IF(ISNUMBER(SEARCH("CITRASHINE",L2268)),"General Foods Aditives",IF(ISNUMBER(SEARCH("CHLORIMURON",L2268)),"Chlorimuron-ethyl",IF(ISNUMBER(SEARCH("LUFENURON",L2268)),"Lufenuron","FIX IT!"))))</f>
        <v>General Foods Aditives</v>
      </c>
      <c r="Q2268" t="s">
        <v>3263</v>
      </c>
      <c r="R2268" t="s">
        <v>3264</v>
      </c>
      <c r="S2268">
        <f t="shared" si="129"/>
        <v>10.988372093023257</v>
      </c>
      <c r="T2268" t="s">
        <v>3294</v>
      </c>
      <c r="U2268" t="s">
        <v>3215</v>
      </c>
      <c r="V2268" t="s">
        <v>3243</v>
      </c>
    </row>
    <row r="2269" spans="1:22" ht="22" customHeight="1" x14ac:dyDescent="0.3">
      <c r="A2269" s="2">
        <v>42664</v>
      </c>
      <c r="B2269" s="16" t="str">
        <f t="shared" si="127"/>
        <v>October, 2016</v>
      </c>
      <c r="C2269" s="16" t="str">
        <f t="shared" si="128"/>
        <v>October, 2016´</v>
      </c>
      <c r="D2269" s="3" t="s">
        <v>31</v>
      </c>
      <c r="E2269" s="11" t="s">
        <v>3317</v>
      </c>
      <c r="F2269" s="3" t="s">
        <v>56</v>
      </c>
      <c r="G2269" s="3" t="s">
        <v>769</v>
      </c>
      <c r="H2269" s="3" t="s">
        <v>122</v>
      </c>
      <c r="I2269" s="3" t="s">
        <v>45</v>
      </c>
      <c r="J2269" s="3" t="s">
        <v>34</v>
      </c>
      <c r="K2269" s="3" t="s">
        <v>187</v>
      </c>
      <c r="L2269" s="3" t="s">
        <v>2492</v>
      </c>
      <c r="M2269" s="4">
        <v>3406</v>
      </c>
      <c r="N2269" s="4">
        <v>3.41</v>
      </c>
      <c r="O2269" s="4">
        <v>21100</v>
      </c>
      <c r="P2269" t="str">
        <f>IF(ISNUMBER(SEARCH("NICROSULFURON",L2269)),"Nicosulfuron",IF(ISNUMBER(SEARCH("BUTYROLACTONE",L2269)),"Butyrolactone",IF(ISNUMBER(SEARCH("MEQUIPAT",L2269)),"Mequipat Chloride",IF(ISNUMBER(SEARCH("ENTRINA",L2269)),"Bifenthrin",IF(ISNUMBER(SEARCH("ACETAMI",L2269)),"Acetamiprid",IF(ISNUMBER(SEARCH("THIODICARB",L2269)),"Thiodicarb",IF(ISNUMBER(SEARCH("2 4 D",L2269)),"2,4-D Acid",IF(ISNUMBER(SEARCH("CIPERMETRINA",L2269)),"Cypermethrin",IF(ISNUMBER(SEARCH("SULFENTRAZONE",L2269)),"Sulfenthrazone",IF(ISNUMBER(SEARCH("AKITO",L2269)),"Cypermethrin",IF(ISNUMBER(SEARCH("EMINENT",L2269)),"Tetraconazole","FIX IT!")))))))))))</f>
        <v>Sulfenthrazone</v>
      </c>
      <c r="Q2269" t="s">
        <v>3215</v>
      </c>
      <c r="R2269" t="s">
        <v>3198</v>
      </c>
      <c r="S2269">
        <f t="shared" si="129"/>
        <v>6.1949500880798594</v>
      </c>
      <c r="T2269" t="s">
        <v>3293</v>
      </c>
      <c r="U2269" t="s">
        <v>3215</v>
      </c>
      <c r="V2269" t="s">
        <v>3242</v>
      </c>
    </row>
    <row r="2270" spans="1:22" ht="22" customHeight="1" x14ac:dyDescent="0.3">
      <c r="A2270" s="5">
        <v>42661</v>
      </c>
      <c r="B2270" s="16" t="str">
        <f t="shared" si="127"/>
        <v>October, 2016</v>
      </c>
      <c r="C2270" s="16" t="str">
        <f t="shared" si="128"/>
        <v>October, 2016´</v>
      </c>
      <c r="D2270" s="6" t="s">
        <v>31</v>
      </c>
      <c r="E2270" s="11" t="s">
        <v>3317</v>
      </c>
      <c r="F2270" s="6" t="s">
        <v>1873</v>
      </c>
      <c r="G2270" s="6" t="s">
        <v>2475</v>
      </c>
      <c r="H2270" s="6" t="s">
        <v>2477</v>
      </c>
      <c r="I2270" s="6" t="s">
        <v>45</v>
      </c>
      <c r="J2270" s="6" t="s">
        <v>34</v>
      </c>
      <c r="K2270" s="6" t="s">
        <v>2408</v>
      </c>
      <c r="L2270" s="6" t="s">
        <v>2493</v>
      </c>
      <c r="M2270" s="7">
        <v>125300</v>
      </c>
      <c r="N2270" s="7">
        <v>125.3</v>
      </c>
      <c r="O2270" s="13" t="s">
        <v>3323</v>
      </c>
      <c r="P2270" t="s">
        <v>3213</v>
      </c>
      <c r="Q2270" t="s">
        <v>3282</v>
      </c>
      <c r="R2270" t="s">
        <v>3257</v>
      </c>
      <c r="S2270">
        <f t="shared" si="129"/>
        <v>0</v>
      </c>
      <c r="T2270" t="s">
        <v>3309</v>
      </c>
      <c r="U2270" t="s">
        <v>3263</v>
      </c>
      <c r="V2270" t="s">
        <v>3264</v>
      </c>
    </row>
    <row r="2271" spans="1:22" ht="22" customHeight="1" x14ac:dyDescent="0.3">
      <c r="A2271" s="2">
        <v>42660</v>
      </c>
      <c r="B2271" s="16" t="str">
        <f t="shared" si="127"/>
        <v>October, 2016</v>
      </c>
      <c r="C2271" s="16" t="str">
        <f t="shared" si="128"/>
        <v>October, 2016´</v>
      </c>
      <c r="D2271" s="3" t="s">
        <v>31</v>
      </c>
      <c r="E2271" s="11" t="s">
        <v>3317</v>
      </c>
      <c r="F2271" s="3" t="s">
        <v>1873</v>
      </c>
      <c r="G2271" s="3" t="s">
        <v>131</v>
      </c>
      <c r="H2271" s="3" t="s">
        <v>113</v>
      </c>
      <c r="I2271" s="3" t="s">
        <v>45</v>
      </c>
      <c r="J2271" s="3" t="s">
        <v>34</v>
      </c>
      <c r="K2271" s="3" t="s">
        <v>971</v>
      </c>
      <c r="L2271" s="3" t="s">
        <v>2494</v>
      </c>
      <c r="M2271" s="4">
        <v>14420</v>
      </c>
      <c r="N2271" s="4">
        <v>14.42</v>
      </c>
      <c r="O2271" s="4">
        <v>359000</v>
      </c>
      <c r="P2271" t="str">
        <f>IF(ISNUMBER(SEARCH("BROWSER",L2271)),"Picloran",IF(ISNUMBER(SEARCH("NAVIGATOR",L2271)),"Picloran",IF(ISNUMBER(SEARCH("BIOZYME",L2271)),"Mineral Fertilizer",IF(ISNUMBER(SEARCH("K-FOL",L2271)),"Calcium Citrate",IF(ISNUMBER(SEARCH("FOLTRON",L2271)),"NPK Fertilizer",IF(ISNUMBER(SEARCH("CYHALOTHRI",L2271)),"Cyhalothrin",IF(ISNUMBER(SEARCH("ACEFATO",L2271)),"Acephate",IF(ISNUMBER(SEARCH("ACEPHATE",L2271)),"Acephate",IF(ISNUMBER(SEARCH("MICROTHIOL",L2271)),"Sulfur",IF(ISNUMBER(SEARCH("PROPICONAZOLE",L2271)),"Propiconazole",IF(ISNUMBER(SEARCH("METHOMYL",L2271)),"Methomyl",IF(ISNUMBER(SEARCH("IMIDACLOPRID",L2271)),"Imidacloprid",IF(ISNUMBER(SEARCH("ZONIC",L2271)),"Amicarbazone",IF(ISNUMBER(SEARCH("CRESCENDO",L2271)),"Triclopyr-Butyric",IF(ISNUMBER(SEARCH("IMAZETHAPYR",L2271)),"Imazethapyr",IF(ISNUMBER(SEARCH("TRICLOPYR",L2271)),"Triclopyr",IF(ISNUMBER(SEARCH("ISOPROPYLAMINE",L2271)),"Isopropylamine",IF(ISNUMBER(SEARCH("ABAMECTIM",L2271)),"Abamectin",IF(ISNUMBER(SEARCH("SPERTO",L2271)),"Bifenthrin","FIX IT!")))))))))))))))))))</f>
        <v>Cyhalothrin</v>
      </c>
      <c r="Q2271" t="s">
        <v>3248</v>
      </c>
      <c r="R2271" t="s">
        <v>3237</v>
      </c>
      <c r="S2271">
        <f t="shared" si="129"/>
        <v>24.895977808599167</v>
      </c>
      <c r="T2271" t="s">
        <v>3232</v>
      </c>
      <c r="U2271" t="s">
        <v>3254</v>
      </c>
      <c r="V2271" t="s">
        <v>3216</v>
      </c>
    </row>
    <row r="2272" spans="1:22" ht="22" customHeight="1" x14ac:dyDescent="0.3">
      <c r="A2272" s="5">
        <v>42660</v>
      </c>
      <c r="B2272" s="16" t="str">
        <f t="shared" si="127"/>
        <v>October, 2016</v>
      </c>
      <c r="C2272" s="16" t="str">
        <f t="shared" si="128"/>
        <v>October, 2016´</v>
      </c>
      <c r="D2272" s="6" t="s">
        <v>31</v>
      </c>
      <c r="E2272" s="11" t="s">
        <v>3317</v>
      </c>
      <c r="F2272" s="6" t="s">
        <v>56</v>
      </c>
      <c r="G2272" s="6" t="s">
        <v>77</v>
      </c>
      <c r="H2272" s="6" t="s">
        <v>82</v>
      </c>
      <c r="I2272" s="6" t="s">
        <v>45</v>
      </c>
      <c r="J2272" s="6" t="s">
        <v>34</v>
      </c>
      <c r="K2272" s="6" t="s">
        <v>84</v>
      </c>
      <c r="L2272" s="6" t="s">
        <v>2495</v>
      </c>
      <c r="M2272" s="7">
        <v>129858</v>
      </c>
      <c r="N2272" s="7">
        <v>129.86000000000001</v>
      </c>
      <c r="O2272" s="7">
        <v>547000</v>
      </c>
      <c r="P2272" t="str">
        <f>IF(ISNUMBER(SEARCH("BROWSER",L2272)),"Picloran",IF(ISNUMBER(SEARCH("NAVIGATOR",L2272)),"Picloran",IF(ISNUMBER(SEARCH("BIOZYME",L2272)),"Mineral Fertilizer",IF(ISNUMBER(SEARCH("K-FOL",L2272)),"Calcium Citrate",IF(ISNUMBER(SEARCH("FOLTRON",L2272)),"NPK Fertilizer",IF(ISNUMBER(SEARCH("CYHALOTHRI",L2272)),"Cyhalothrin",IF(ISNUMBER(SEARCH("ACEFATO",L2272)),"Acephate",IF(ISNUMBER(SEARCH("ACEPHATE",L2272)),"Acephate",IF(ISNUMBER(SEARCH("MICROTHIOL",L2272)),"Sulfur",IF(ISNUMBER(SEARCH("PROPICONAZOLE",L2272)),"Propiconazole",IF(ISNUMBER(SEARCH("METHOMYL",L2272)),"Methomyl",IF(ISNUMBER(SEARCH("IMIDACLOPRID",L2272)),"Imidacloprid",IF(ISNUMBER(SEARCH("ZONIC",L2272)),"Amicarbazone",IF(ISNUMBER(SEARCH("CRESCENDO",L2272)),"Triclopyr-Butyric",IF(ISNUMBER(SEARCH("IMAZETHAPYR",L2272)),"Imazethapyr",IF(ISNUMBER(SEARCH("TRICLOPYR",L2272)),"Triclopyr",IF(ISNUMBER(SEARCH("ISOPROPYLAMINE",L2272)),"Isopropylamine",IF(ISNUMBER(SEARCH("ABAMECTIM",L2272)),"Abamectin",IF(ISNUMBER(SEARCH("SPERTO",L2272)),"Bifenthrin","FIX IT!")))))))))))))))))))</f>
        <v>Isopropylamine</v>
      </c>
      <c r="Q2272" t="s">
        <v>3269</v>
      </c>
      <c r="R2272" t="s">
        <v>3216</v>
      </c>
      <c r="S2272">
        <f t="shared" si="129"/>
        <v>4.2122934282061948</v>
      </c>
      <c r="T2272" t="s">
        <v>3273</v>
      </c>
      <c r="U2272" t="s">
        <v>3274</v>
      </c>
      <c r="V2272" t="s">
        <v>3275</v>
      </c>
    </row>
    <row r="2273" spans="1:22" ht="22" customHeight="1" x14ac:dyDescent="0.3">
      <c r="A2273" s="2">
        <v>42659</v>
      </c>
      <c r="B2273" s="16" t="str">
        <f t="shared" si="127"/>
        <v>October, 2016</v>
      </c>
      <c r="C2273" s="16" t="str">
        <f t="shared" si="128"/>
        <v>October, 2016´</v>
      </c>
      <c r="D2273" s="3" t="s">
        <v>31</v>
      </c>
      <c r="E2273" s="11" t="s">
        <v>3317</v>
      </c>
      <c r="F2273" s="3" t="s">
        <v>56</v>
      </c>
      <c r="G2273" s="3" t="s">
        <v>1676</v>
      </c>
      <c r="H2273" s="3" t="s">
        <v>91</v>
      </c>
      <c r="I2273" s="3" t="s">
        <v>45</v>
      </c>
      <c r="J2273" s="3" t="s">
        <v>34</v>
      </c>
      <c r="K2273" s="3" t="s">
        <v>205</v>
      </c>
      <c r="L2273" s="3" t="s">
        <v>2496</v>
      </c>
      <c r="M2273" s="4">
        <v>25200</v>
      </c>
      <c r="N2273" s="4">
        <v>25.2</v>
      </c>
      <c r="O2273" s="4">
        <v>321000</v>
      </c>
      <c r="P2273" t="str">
        <f>IF(ISNUMBER(SEARCH("IMAZETAPYR",L2273)),"Imazetapyr",IF(ISNUMBER(SEARCH("VITAVAX",L2273)),"Carboxin",IF(ISNUMBER(SEARCH("CARBOXIN",L2273)),"Carboxin",IF(ISNUMBER(SEARCH("CONDAX",L2273)),"Imazetapyr",IF(ISNUMBER(SEARCH("CLETHODIM",L2273)),"Clethodim",IF(ISNUMBER(SEARCH("JACARE",L2273)),"2,4-D Acid",IF(ISNUMBER(SEARCH("LEOPARD",L2273)),"Picloram",IF(ISNUMBER(SEARCH("ZOXYSTROBIN",L2273)),"Azoxystrobin",IF(ISNUMBER(SEARCH("MANCOZEB",L2273)),"Mancozeb",IF(ISNUMBER(SEARCH("AZOXYS",L2273)),"Azoxystrobin",IF(ISNUMBER(SEARCH("FIPRON",L2273)),"Fipronil",IF(ISNUMBER(SEARCH("ACEF",L2273)),"Acephate",IF(ISNUMBER(SEARCH("ACETAMIPRID",L2273)),"Acetamiprid",IF(ISNUMBER(SEARCH("ALUMINIUM PHOSPHIDE",L2273)),"Aluminium Phosphide",IF(ISNUMBER(SEARCH("RANMAN",L2273)),"Cyazofamid",IF(ISNUMBER(SEARCH("BIFENTRINA",L2273)),"Bifenthrin","FIX IT!"))))))))))))))))</f>
        <v>Mancozeb</v>
      </c>
      <c r="Q2273" t="s">
        <v>3231</v>
      </c>
      <c r="R2273" t="s">
        <v>3242</v>
      </c>
      <c r="S2273">
        <f t="shared" si="129"/>
        <v>12.738095238095237</v>
      </c>
      <c r="T2273" t="s">
        <v>3206</v>
      </c>
      <c r="U2273" t="s">
        <v>3231</v>
      </c>
      <c r="V2273" t="s">
        <v>3242</v>
      </c>
    </row>
    <row r="2274" spans="1:22" ht="22" customHeight="1" x14ac:dyDescent="0.3">
      <c r="A2274" s="5">
        <v>42659</v>
      </c>
      <c r="B2274" s="16" t="str">
        <f t="shared" si="127"/>
        <v>October, 2016</v>
      </c>
      <c r="C2274" s="16" t="str">
        <f t="shared" si="128"/>
        <v>October, 2016´</v>
      </c>
      <c r="D2274" s="6" t="s">
        <v>31</v>
      </c>
      <c r="E2274" s="11" t="s">
        <v>3317</v>
      </c>
      <c r="F2274" s="6" t="s">
        <v>56</v>
      </c>
      <c r="G2274" s="6" t="s">
        <v>1676</v>
      </c>
      <c r="H2274" s="6" t="s">
        <v>91</v>
      </c>
      <c r="I2274" s="6" t="s">
        <v>45</v>
      </c>
      <c r="J2274" s="6" t="s">
        <v>34</v>
      </c>
      <c r="K2274" s="6" t="s">
        <v>205</v>
      </c>
      <c r="L2274" s="6" t="s">
        <v>2484</v>
      </c>
      <c r="M2274" s="7">
        <v>100800</v>
      </c>
      <c r="N2274" s="7">
        <v>100.8</v>
      </c>
      <c r="O2274" s="7">
        <v>1285000</v>
      </c>
      <c r="P2274" t="str">
        <f>IF(ISNUMBER(SEARCH("2, 4 D",L2274)),"2,4-D Acid",IF(ISNUMBER(SEARCH("2,4 D",L2274)),"2,4-D Acid",IF(ISNUMBER(SEARCH("UNIZEB",L2274)),"Mancozeb",IF(ISNUMBER(SEARCH("PROPANIL",L2274)),"Propanyl","FIX IT!"))))</f>
        <v>Mancozeb</v>
      </c>
      <c r="Q2274" t="s">
        <v>3231</v>
      </c>
      <c r="R2274" t="s">
        <v>3242</v>
      </c>
      <c r="S2274">
        <f t="shared" si="129"/>
        <v>12.748015873015873</v>
      </c>
      <c r="T2274" t="s">
        <v>3206</v>
      </c>
      <c r="U2274" t="s">
        <v>3231</v>
      </c>
      <c r="V2274" t="s">
        <v>3242</v>
      </c>
    </row>
    <row r="2275" spans="1:22" ht="22" customHeight="1" x14ac:dyDescent="0.3">
      <c r="A2275" s="2">
        <v>42659</v>
      </c>
      <c r="B2275" s="16" t="str">
        <f t="shared" si="127"/>
        <v>October, 2016</v>
      </c>
      <c r="C2275" s="16" t="str">
        <f t="shared" si="128"/>
        <v>October, 2016´</v>
      </c>
      <c r="D2275" s="3" t="s">
        <v>31</v>
      </c>
      <c r="E2275" s="11" t="s">
        <v>3317</v>
      </c>
      <c r="F2275" s="3" t="s">
        <v>56</v>
      </c>
      <c r="G2275" s="3" t="s">
        <v>870</v>
      </c>
      <c r="H2275" s="3" t="s">
        <v>122</v>
      </c>
      <c r="I2275" s="3" t="s">
        <v>45</v>
      </c>
      <c r="J2275" s="3" t="s">
        <v>34</v>
      </c>
      <c r="K2275" s="3" t="s">
        <v>872</v>
      </c>
      <c r="L2275" s="3" t="s">
        <v>2497</v>
      </c>
      <c r="M2275" s="4">
        <v>20160</v>
      </c>
      <c r="N2275" s="4">
        <v>20.16</v>
      </c>
      <c r="O2275" s="4">
        <v>296000</v>
      </c>
      <c r="P2275" t="str">
        <f>IF(ISNUMBER(SEARCH("NICOSULFURONTECHNICAL",L2275)),"Nicosulfuron",IF(ISNUMBER(SEARCH("CITRASHINE",L2275)),"General Foods Aditives",IF(ISNUMBER(SEARCH("CHLORIMURON",L2275)),"Chlorimuron-ethyl",IF(ISNUMBER(SEARCH("LUFENURON",L2275)),"Lufenuron","FIX IT!"))))</f>
        <v>Lufenuron</v>
      </c>
      <c r="Q2275" t="s">
        <v>3215</v>
      </c>
      <c r="R2275" t="s">
        <v>3243</v>
      </c>
      <c r="S2275">
        <f t="shared" si="129"/>
        <v>14.682539682539682</v>
      </c>
      <c r="T2275" t="s">
        <v>3206</v>
      </c>
      <c r="U2275" t="s">
        <v>3231</v>
      </c>
      <c r="V2275" t="s">
        <v>3242</v>
      </c>
    </row>
    <row r="2276" spans="1:22" ht="22" customHeight="1" x14ac:dyDescent="0.3">
      <c r="A2276" s="5">
        <v>42659</v>
      </c>
      <c r="B2276" s="16" t="str">
        <f t="shared" si="127"/>
        <v>October, 2016</v>
      </c>
      <c r="C2276" s="16" t="str">
        <f t="shared" si="128"/>
        <v>October, 2016´</v>
      </c>
      <c r="D2276" s="6" t="s">
        <v>31</v>
      </c>
      <c r="E2276" s="11" t="s">
        <v>3317</v>
      </c>
      <c r="F2276" s="6" t="s">
        <v>56</v>
      </c>
      <c r="G2276" s="6" t="s">
        <v>1676</v>
      </c>
      <c r="H2276" s="6" t="s">
        <v>91</v>
      </c>
      <c r="I2276" s="6" t="s">
        <v>45</v>
      </c>
      <c r="J2276" s="6" t="s">
        <v>34</v>
      </c>
      <c r="K2276" s="6" t="s">
        <v>205</v>
      </c>
      <c r="L2276" s="6" t="s">
        <v>2498</v>
      </c>
      <c r="M2276" s="7">
        <v>50400</v>
      </c>
      <c r="N2276" s="7">
        <v>50.4</v>
      </c>
      <c r="O2276" s="7">
        <v>643000</v>
      </c>
      <c r="P2276" t="s">
        <v>3206</v>
      </c>
      <c r="Q2276" t="s">
        <v>3231</v>
      </c>
      <c r="R2276" t="s">
        <v>3242</v>
      </c>
      <c r="S2276">
        <f t="shared" si="129"/>
        <v>12.757936507936508</v>
      </c>
      <c r="T2276" t="s">
        <v>3206</v>
      </c>
      <c r="U2276" t="s">
        <v>3231</v>
      </c>
      <c r="V2276" t="s">
        <v>3242</v>
      </c>
    </row>
    <row r="2277" spans="1:22" ht="22" customHeight="1" x14ac:dyDescent="0.3">
      <c r="A2277" s="2">
        <v>42659</v>
      </c>
      <c r="B2277" s="16" t="str">
        <f t="shared" si="127"/>
        <v>October, 2016</v>
      </c>
      <c r="C2277" s="16" t="str">
        <f t="shared" si="128"/>
        <v>October, 2016´</v>
      </c>
      <c r="D2277" s="3" t="s">
        <v>31</v>
      </c>
      <c r="E2277" s="11" t="s">
        <v>3317</v>
      </c>
      <c r="F2277" s="3" t="s">
        <v>56</v>
      </c>
      <c r="G2277" s="3" t="s">
        <v>1676</v>
      </c>
      <c r="H2277" s="3" t="s">
        <v>91</v>
      </c>
      <c r="I2277" s="3" t="s">
        <v>45</v>
      </c>
      <c r="J2277" s="3" t="s">
        <v>34</v>
      </c>
      <c r="K2277" s="3" t="s">
        <v>205</v>
      </c>
      <c r="L2277" s="3" t="s">
        <v>2499</v>
      </c>
      <c r="M2277" s="4">
        <v>26200</v>
      </c>
      <c r="N2277" s="4">
        <v>26.2</v>
      </c>
      <c r="O2277" s="4">
        <v>334000</v>
      </c>
      <c r="P2277" t="str">
        <f>IF(ISNUMBER(SEARCH("2, 4 D",L2277)),"2,4-D Acid",IF(ISNUMBER(SEARCH("2,4 D",L2277)),"2,4-D Acid",IF(ISNUMBER(SEARCH("UNIZEB",L2277)),"Mancozeb",IF(ISNUMBER(SEARCH("PROPANIL",L2277)),"Propanyl","FIX IT!"))))</f>
        <v>Mancozeb</v>
      </c>
      <c r="Q2277" t="s">
        <v>3231</v>
      </c>
      <c r="R2277" t="s">
        <v>3242</v>
      </c>
      <c r="S2277">
        <f t="shared" si="129"/>
        <v>12.748091603053435</v>
      </c>
      <c r="T2277" t="s">
        <v>3206</v>
      </c>
      <c r="U2277" t="s">
        <v>3231</v>
      </c>
      <c r="V2277" t="s">
        <v>3242</v>
      </c>
    </row>
    <row r="2278" spans="1:22" ht="22" customHeight="1" x14ac:dyDescent="0.3">
      <c r="A2278" s="5">
        <v>42658</v>
      </c>
      <c r="B2278" s="16" t="str">
        <f t="shared" si="127"/>
        <v>October, 2016</v>
      </c>
      <c r="C2278" s="16" t="str">
        <f t="shared" si="128"/>
        <v>October, 2016´</v>
      </c>
      <c r="D2278" s="6" t="s">
        <v>31</v>
      </c>
      <c r="E2278" s="11" t="s">
        <v>3317</v>
      </c>
      <c r="F2278" s="6" t="s">
        <v>56</v>
      </c>
      <c r="G2278" s="6" t="s">
        <v>588</v>
      </c>
      <c r="H2278" s="6" t="s">
        <v>102</v>
      </c>
      <c r="I2278" s="6" t="s">
        <v>45</v>
      </c>
      <c r="J2278" s="6" t="s">
        <v>34</v>
      </c>
      <c r="K2278" s="6" t="s">
        <v>2202</v>
      </c>
      <c r="L2278" s="6" t="s">
        <v>2500</v>
      </c>
      <c r="M2278" s="7">
        <v>254505.01</v>
      </c>
      <c r="N2278" s="7">
        <v>254.51</v>
      </c>
      <c r="O2278" s="7">
        <v>1140000</v>
      </c>
      <c r="P2278" t="str">
        <f>IF(ISNUMBER(SEARCH("BROWSER",L2278)),"Picloran",IF(ISNUMBER(SEARCH("NAVIGATOR",L2278)),"Picloran",IF(ISNUMBER(SEARCH("BIOZYME",L2278)),"Mineral Fertilizer",IF(ISNUMBER(SEARCH("K-FOL",L2278)),"Calcium Citrate",IF(ISNUMBER(SEARCH("FOLTRON",L2278)),"NPK Fertilizer",IF(ISNUMBER(SEARCH("CYHALOTHRI",L2278)),"Cyhalothrin",IF(ISNUMBER(SEARCH("ACEFATO",L2278)),"Acephate",IF(ISNUMBER(SEARCH("ACEPHATE",L2278)),"Acephate",IF(ISNUMBER(SEARCH("MICROTHIOL",L2278)),"Sulfur",IF(ISNUMBER(SEARCH("PROPICONAZOLE",L2278)),"Propiconazole",IF(ISNUMBER(SEARCH("METHOMYL",L2278)),"Methomyl",IF(ISNUMBER(SEARCH("IMIDACLOPRID",L2278)),"Imidacloprid",IF(ISNUMBER(SEARCH("ZONIC",L2278)),"Amicarbazone",IF(ISNUMBER(SEARCH("CRESCENDO",L2278)),"Triclopyr-Butyric",IF(ISNUMBER(SEARCH("IMAZETHAPYR",L2278)),"Imazethapyr",IF(ISNUMBER(SEARCH("TRICLOPYR",L2278)),"Triclopyr",IF(ISNUMBER(SEARCH("ISOPROPYLAMINE",L2278)),"Isopropylamine",IF(ISNUMBER(SEARCH("ABAMECTIM",L2278)),"Abamectin",IF(ISNUMBER(SEARCH("SPERTO",L2278)),"Bifenthrin","FIX IT!")))))))))))))))))))</f>
        <v>Sulfur</v>
      </c>
      <c r="Q2278" t="s">
        <v>3279</v>
      </c>
      <c r="R2278" t="s">
        <v>3216</v>
      </c>
      <c r="S2278">
        <f t="shared" si="129"/>
        <v>4.4792831386698433</v>
      </c>
      <c r="T2278" t="s">
        <v>3252</v>
      </c>
      <c r="U2278" t="s">
        <v>3287</v>
      </c>
      <c r="V2278" t="s">
        <v>3243</v>
      </c>
    </row>
    <row r="2279" spans="1:22" ht="22" customHeight="1" x14ac:dyDescent="0.3">
      <c r="A2279" s="2">
        <v>42656</v>
      </c>
      <c r="B2279" s="16" t="str">
        <f t="shared" si="127"/>
        <v>October, 2016</v>
      </c>
      <c r="C2279" s="16" t="str">
        <f t="shared" si="128"/>
        <v>October, 2016´</v>
      </c>
      <c r="D2279" s="3" t="s">
        <v>31</v>
      </c>
      <c r="E2279" s="11" t="s">
        <v>3317</v>
      </c>
      <c r="F2279" s="3" t="s">
        <v>56</v>
      </c>
      <c r="G2279" s="3" t="s">
        <v>2501</v>
      </c>
      <c r="H2279" s="3" t="s">
        <v>122</v>
      </c>
      <c r="I2279" s="3" t="s">
        <v>45</v>
      </c>
      <c r="J2279" s="3" t="s">
        <v>34</v>
      </c>
      <c r="K2279" s="3" t="s">
        <v>2189</v>
      </c>
      <c r="L2279" s="3" t="s">
        <v>2503</v>
      </c>
      <c r="M2279" s="4">
        <v>183480</v>
      </c>
      <c r="N2279" s="4">
        <v>183.48</v>
      </c>
      <c r="O2279" s="4">
        <v>531000</v>
      </c>
      <c r="P2279" t="str">
        <f>IF(ISNUMBER(SEARCH("GLIFOSATO",L2279)),"Glyphosate",IF(ISNUMBER(SEARCH("TRICLON",L2279)),"Triclopyr",IF(ISNUMBER(SEARCH("ABAMECTIN",L2279)),"Abamectin",IF(ISNUMBER(SEARCH("ANCOSAR",L2279)),"Sodium Hydrogen Methylarsonate",IF(ISNUMBER(SEARCH("PERITO",L2279)),"Acephate","FIX IT!")))))</f>
        <v>Glyphosate</v>
      </c>
      <c r="Q2279" t="s">
        <v>3218</v>
      </c>
      <c r="R2279" t="s">
        <v>3198</v>
      </c>
      <c r="S2279">
        <f t="shared" si="129"/>
        <v>2.8940483976455198</v>
      </c>
      <c r="T2279" t="s">
        <v>3212</v>
      </c>
      <c r="U2279" t="s">
        <v>3277</v>
      </c>
      <c r="V2279" t="s">
        <v>3198</v>
      </c>
    </row>
    <row r="2280" spans="1:22" ht="22" customHeight="1" x14ac:dyDescent="0.3">
      <c r="A2280" s="5">
        <v>42656</v>
      </c>
      <c r="B2280" s="16" t="str">
        <f t="shared" si="127"/>
        <v>October, 2016</v>
      </c>
      <c r="C2280" s="16" t="str">
        <f t="shared" si="128"/>
        <v>October, 2016´</v>
      </c>
      <c r="D2280" s="6" t="s">
        <v>31</v>
      </c>
      <c r="E2280" s="11" t="s">
        <v>3317</v>
      </c>
      <c r="F2280" s="6" t="s">
        <v>56</v>
      </c>
      <c r="G2280" s="6" t="s">
        <v>2504</v>
      </c>
      <c r="H2280" s="6" t="s">
        <v>316</v>
      </c>
      <c r="I2280" s="6" t="s">
        <v>45</v>
      </c>
      <c r="J2280" s="6" t="s">
        <v>34</v>
      </c>
      <c r="K2280" s="6" t="s">
        <v>2189</v>
      </c>
      <c r="L2280" s="6" t="s">
        <v>2506</v>
      </c>
      <c r="M2280" s="7">
        <v>152899.99</v>
      </c>
      <c r="N2280" s="7">
        <v>152.9</v>
      </c>
      <c r="O2280" s="7">
        <v>443000</v>
      </c>
      <c r="P2280" t="str">
        <f>IF(ISNUMBER(SEARCH("GLIFOSATO",L2280)),"Glyphosate",IF(ISNUMBER(SEARCH("TRICLON",L2280)),"Triclopyr",IF(ISNUMBER(SEARCH("ABAMECTIN",L2280)),"Abamectin",IF(ISNUMBER(SEARCH("ANCOSAR",L2280)),"Sodium Hydrogen Methylarsonate",IF(ISNUMBER(SEARCH("PERITO",L2280)),"Acephate","FIX IT!")))))</f>
        <v>Glyphosate</v>
      </c>
      <c r="Q2280" t="s">
        <v>3218</v>
      </c>
      <c r="R2280" t="s">
        <v>3198</v>
      </c>
      <c r="S2280">
        <f t="shared" si="129"/>
        <v>2.8973186983203858</v>
      </c>
      <c r="T2280" t="s">
        <v>3245</v>
      </c>
      <c r="U2280" t="s">
        <v>3244</v>
      </c>
      <c r="V2280" t="s">
        <v>3198</v>
      </c>
    </row>
    <row r="2281" spans="1:22" ht="22" customHeight="1" x14ac:dyDescent="0.3">
      <c r="A2281" s="2">
        <v>42656</v>
      </c>
      <c r="B2281" s="16" t="str">
        <f t="shared" si="127"/>
        <v>October, 2016</v>
      </c>
      <c r="C2281" s="16" t="str">
        <f t="shared" si="128"/>
        <v>October, 2016´</v>
      </c>
      <c r="D2281" s="3" t="s">
        <v>31</v>
      </c>
      <c r="E2281" s="11" t="s">
        <v>3317</v>
      </c>
      <c r="F2281" s="3" t="s">
        <v>56</v>
      </c>
      <c r="G2281" s="3" t="s">
        <v>244</v>
      </c>
      <c r="H2281" s="3" t="s">
        <v>474</v>
      </c>
      <c r="I2281" s="3" t="s">
        <v>45</v>
      </c>
      <c r="J2281" s="3" t="s">
        <v>34</v>
      </c>
      <c r="K2281" s="3" t="s">
        <v>2435</v>
      </c>
      <c r="L2281" s="3" t="s">
        <v>2507</v>
      </c>
      <c r="M2281" s="4">
        <v>171080</v>
      </c>
      <c r="N2281" s="4">
        <v>171.08</v>
      </c>
      <c r="O2281" s="4">
        <v>641000</v>
      </c>
      <c r="P2281" t="str">
        <f>IF(ISNUMBER(SEARCH("GLIFOSATO",L2281)),"Glyphosate",IF(ISNUMBER(SEARCH("TRICLON",L2281)),"Triclopyr",IF(ISNUMBER(SEARCH("ABAMECTIN",L2281)),"Abamectin",IF(ISNUMBER(SEARCH("ANCOSAR",L2281)),"Sodium Hydrogen Methylarsonate",IF(ISNUMBER(SEARCH("PERITO",L2281)),"Acephate","FIX IT!")))))</f>
        <v>Sodium Hydrogen Methylarsonate</v>
      </c>
      <c r="Q2281" t="s">
        <v>3281</v>
      </c>
      <c r="R2281" t="s">
        <v>3198</v>
      </c>
      <c r="S2281">
        <f t="shared" si="129"/>
        <v>3.746785129763853</v>
      </c>
      <c r="T2281" t="s">
        <v>3280</v>
      </c>
      <c r="U2281" t="s">
        <v>3279</v>
      </c>
      <c r="V2281" t="s">
        <v>3216</v>
      </c>
    </row>
    <row r="2282" spans="1:22" ht="22" customHeight="1" x14ac:dyDescent="0.3">
      <c r="A2282" s="5">
        <v>42654</v>
      </c>
      <c r="B2282" s="16" t="str">
        <f t="shared" si="127"/>
        <v>October, 2016</v>
      </c>
      <c r="C2282" s="16" t="str">
        <f t="shared" si="128"/>
        <v>October, 2016´</v>
      </c>
      <c r="D2282" s="6" t="s">
        <v>31</v>
      </c>
      <c r="E2282" s="11" t="s">
        <v>3317</v>
      </c>
      <c r="F2282" s="6" t="s">
        <v>1873</v>
      </c>
      <c r="G2282" s="6" t="s">
        <v>2475</v>
      </c>
      <c r="H2282" s="6" t="s">
        <v>2477</v>
      </c>
      <c r="I2282" s="6" t="s">
        <v>45</v>
      </c>
      <c r="J2282" s="6" t="s">
        <v>34</v>
      </c>
      <c r="K2282" s="6" t="s">
        <v>2408</v>
      </c>
      <c r="L2282" s="6" t="s">
        <v>2508</v>
      </c>
      <c r="M2282" s="7">
        <v>375899.99</v>
      </c>
      <c r="N2282" s="7">
        <v>375.9</v>
      </c>
      <c r="O2282" s="13" t="s">
        <v>3323</v>
      </c>
      <c r="P2282" t="s">
        <v>3213</v>
      </c>
      <c r="Q2282" t="s">
        <v>3282</v>
      </c>
      <c r="R2282" t="s">
        <v>3257</v>
      </c>
      <c r="S2282">
        <f t="shared" si="129"/>
        <v>0</v>
      </c>
      <c r="T2282" t="s">
        <v>3280</v>
      </c>
      <c r="U2282" t="s">
        <v>3279</v>
      </c>
      <c r="V2282" t="s">
        <v>3216</v>
      </c>
    </row>
    <row r="2283" spans="1:22" ht="22" customHeight="1" x14ac:dyDescent="0.3">
      <c r="A2283" s="2">
        <v>42653</v>
      </c>
      <c r="B2283" s="16" t="str">
        <f t="shared" si="127"/>
        <v>October, 2016</v>
      </c>
      <c r="C2283" s="16" t="str">
        <f t="shared" si="128"/>
        <v>October, 2016´</v>
      </c>
      <c r="D2283" s="3" t="s">
        <v>31</v>
      </c>
      <c r="E2283" s="11" t="s">
        <v>3317</v>
      </c>
      <c r="F2283" s="3" t="s">
        <v>56</v>
      </c>
      <c r="G2283" s="3" t="s">
        <v>77</v>
      </c>
      <c r="H2283" s="3" t="s">
        <v>82</v>
      </c>
      <c r="I2283" s="3" t="s">
        <v>45</v>
      </c>
      <c r="J2283" s="3" t="s">
        <v>34</v>
      </c>
      <c r="K2283" s="3" t="s">
        <v>84</v>
      </c>
      <c r="L2283" s="3" t="s">
        <v>2509</v>
      </c>
      <c r="M2283" s="4">
        <v>130144</v>
      </c>
      <c r="N2283" s="4">
        <v>130.13999999999999</v>
      </c>
      <c r="O2283" s="4">
        <v>548000</v>
      </c>
      <c r="P2283" t="str">
        <f>IF(ISNUMBER(SEARCH("BROWSER",L2283)),"Picloran",IF(ISNUMBER(SEARCH("NAVIGATOR",L2283)),"Picloran",IF(ISNUMBER(SEARCH("BIOZYME",L2283)),"Mineral Fertilizer",IF(ISNUMBER(SEARCH("K-FOL",L2283)),"Calcium Citrate",IF(ISNUMBER(SEARCH("FOLTRON",L2283)),"NPK Fertilizer",IF(ISNUMBER(SEARCH("CYHALOTHRI",L2283)),"Cyhalothrin",IF(ISNUMBER(SEARCH("ACEFATO",L2283)),"Acephate",IF(ISNUMBER(SEARCH("ACEPHATE",L2283)),"Acephate",IF(ISNUMBER(SEARCH("MICROTHIOL",L2283)),"Sulfur",IF(ISNUMBER(SEARCH("PROPICONAZOLE",L2283)),"Propiconazole",IF(ISNUMBER(SEARCH("METHOMYL",L2283)),"Methomyl",IF(ISNUMBER(SEARCH("IMIDACLOPRID",L2283)),"Imidacloprid",IF(ISNUMBER(SEARCH("ZONIC",L2283)),"Amicarbazone",IF(ISNUMBER(SEARCH("CRESCENDO",L2283)),"Triclopyr-Butyric",IF(ISNUMBER(SEARCH("IMAZETHAPYR",L2283)),"Imazethapyr",IF(ISNUMBER(SEARCH("TRICLOPYR",L2283)),"Triclopyr",IF(ISNUMBER(SEARCH("ISOPROPYLAMINE",L2283)),"Isopropylamine",IF(ISNUMBER(SEARCH("ABAMECTIM",L2283)),"Abamectin",IF(ISNUMBER(SEARCH("SPERTO",L2283)),"Bifenthrin","FIX IT!")))))))))))))))))))</f>
        <v>Isopropylamine</v>
      </c>
      <c r="Q2283" t="s">
        <v>3269</v>
      </c>
      <c r="R2283" t="s">
        <v>3216</v>
      </c>
      <c r="S2283">
        <f t="shared" si="129"/>
        <v>4.2107204327514136</v>
      </c>
      <c r="T2283" t="s">
        <v>3218</v>
      </c>
      <c r="U2283" t="s">
        <v>3218</v>
      </c>
      <c r="V2283" t="s">
        <v>3198</v>
      </c>
    </row>
    <row r="2284" spans="1:22" ht="22" customHeight="1" x14ac:dyDescent="0.3">
      <c r="A2284" s="5">
        <v>42653</v>
      </c>
      <c r="B2284" s="16" t="str">
        <f t="shared" si="127"/>
        <v>October, 2016</v>
      </c>
      <c r="C2284" s="16" t="str">
        <f t="shared" si="128"/>
        <v>October, 2016´</v>
      </c>
      <c r="D2284" s="6" t="s">
        <v>31</v>
      </c>
      <c r="E2284" s="11" t="s">
        <v>3317</v>
      </c>
      <c r="F2284" s="6" t="s">
        <v>56</v>
      </c>
      <c r="G2284" s="6" t="s">
        <v>131</v>
      </c>
      <c r="H2284" s="6" t="s">
        <v>113</v>
      </c>
      <c r="I2284" s="6" t="s">
        <v>45</v>
      </c>
      <c r="J2284" s="6" t="s">
        <v>34</v>
      </c>
      <c r="K2284" s="6" t="s">
        <v>971</v>
      </c>
      <c r="L2284" s="6" t="s">
        <v>2510</v>
      </c>
      <c r="M2284" s="7">
        <v>14420</v>
      </c>
      <c r="N2284" s="7">
        <v>14.42</v>
      </c>
      <c r="O2284" s="7">
        <v>359000</v>
      </c>
      <c r="P2284" t="str">
        <f>IF(ISNUMBER(SEARCH("BROWSER",L2284)),"Picloran",IF(ISNUMBER(SEARCH("NAVIGATOR",L2284)),"Picloran",IF(ISNUMBER(SEARCH("BIOZYME",L2284)),"Mineral Fertilizer",IF(ISNUMBER(SEARCH("K-FOL",L2284)),"Calcium Citrate",IF(ISNUMBER(SEARCH("FOLTRON",L2284)),"NPK Fertilizer",IF(ISNUMBER(SEARCH("CYHALOTHRI",L2284)),"Cyhalothrin",IF(ISNUMBER(SEARCH("ACEFATO",L2284)),"Acephate",IF(ISNUMBER(SEARCH("ACEPHATE",L2284)),"Acephate",IF(ISNUMBER(SEARCH("MICROTHIOL",L2284)),"Sulfur",IF(ISNUMBER(SEARCH("PROPICONAZOLE",L2284)),"Propiconazole",IF(ISNUMBER(SEARCH("METHOMYL",L2284)),"Methomyl",IF(ISNUMBER(SEARCH("IMIDACLOPRID",L2284)),"Imidacloprid",IF(ISNUMBER(SEARCH("ZONIC",L2284)),"Amicarbazone",IF(ISNUMBER(SEARCH("CRESCENDO",L2284)),"Triclopyr-Butyric",IF(ISNUMBER(SEARCH("IMAZETHAPYR",L2284)),"Imazethapyr",IF(ISNUMBER(SEARCH("TRICLOPYR",L2284)),"Triclopyr",IF(ISNUMBER(SEARCH("ISOPROPYLAMINE",L2284)),"Isopropylamine",IF(ISNUMBER(SEARCH("ABAMECTIM",L2284)),"Abamectin",IF(ISNUMBER(SEARCH("SPERTO",L2284)),"Bifenthrin","FIX IT!")))))))))))))))))))</f>
        <v>Cyhalothrin</v>
      </c>
      <c r="Q2284" t="s">
        <v>3248</v>
      </c>
      <c r="R2284" t="s">
        <v>3237</v>
      </c>
      <c r="S2284">
        <f t="shared" si="129"/>
        <v>24.895977808599167</v>
      </c>
      <c r="T2284" t="s">
        <v>3218</v>
      </c>
      <c r="U2284" t="s">
        <v>3218</v>
      </c>
      <c r="V2284" t="s">
        <v>3198</v>
      </c>
    </row>
    <row r="2285" spans="1:22" ht="22" customHeight="1" x14ac:dyDescent="0.3">
      <c r="A2285" s="2">
        <v>42653</v>
      </c>
      <c r="B2285" s="16" t="str">
        <f t="shared" si="127"/>
        <v>October, 2016</v>
      </c>
      <c r="C2285" s="16" t="str">
        <f t="shared" si="128"/>
        <v>October, 2016´</v>
      </c>
      <c r="D2285" s="3" t="s">
        <v>31</v>
      </c>
      <c r="E2285" s="11" t="s">
        <v>3317</v>
      </c>
      <c r="F2285" s="3" t="s">
        <v>56</v>
      </c>
      <c r="G2285" s="3" t="s">
        <v>131</v>
      </c>
      <c r="H2285" s="3" t="s">
        <v>113</v>
      </c>
      <c r="I2285" s="3" t="s">
        <v>45</v>
      </c>
      <c r="J2285" s="3" t="s">
        <v>34</v>
      </c>
      <c r="K2285" s="3" t="s">
        <v>971</v>
      </c>
      <c r="L2285" s="3" t="s">
        <v>2511</v>
      </c>
      <c r="M2285" s="4">
        <v>25476</v>
      </c>
      <c r="N2285" s="4">
        <v>25.48</v>
      </c>
      <c r="O2285" s="4">
        <v>634000</v>
      </c>
      <c r="P2285" t="str">
        <f>IF(ISNUMBER(SEARCH("IMAZETAPYR",L2285)),"Imazetapyr",IF(ISNUMBER(SEARCH("VITAVAX",L2285)),"Carboxin",IF(ISNUMBER(SEARCH("CARBOXIN",L2285)),"Carboxin",IF(ISNUMBER(SEARCH("CONDAX",L2285)),"Imazetapyr",IF(ISNUMBER(SEARCH("CLETHODIM",L2285)),"Clethodim",IF(ISNUMBER(SEARCH("JACARE",L2285)),"2,4-D Acid",IF(ISNUMBER(SEARCH("LEOPARD",L2285)),"Picloram",IF(ISNUMBER(SEARCH("ZOXYSTROBIN",L2285)),"Azoxystrobin",IF(ISNUMBER(SEARCH("MANCOZEB",L2285)),"Mancozeb",IF(ISNUMBER(SEARCH("AZOXYS",L2285)),"Azoxystrobin",IF(ISNUMBER(SEARCH("FIPRON",L2285)),"Fipronil",IF(ISNUMBER(SEARCH("ACEF",L2285)),"Acephate",IF(ISNUMBER(SEARCH("ACETAMIPRID",L2285)),"Acetamiprid",IF(ISNUMBER(SEARCH("ALUMINIUM PHOSPHIDE",L2285)),"Aluminium Phosphide",IF(ISNUMBER(SEARCH("RANMAN",L2285)),"Cyazofamid",IF(ISNUMBER(SEARCH("BIFENTRINA",L2285)),"Bifenthrin","FIX IT!"))))))))))))))))</f>
        <v>Acetamiprid</v>
      </c>
      <c r="Q2285" t="s">
        <v>3234</v>
      </c>
      <c r="R2285" t="s">
        <v>3243</v>
      </c>
      <c r="S2285">
        <f t="shared" si="129"/>
        <v>24.886167373214004</v>
      </c>
      <c r="T2285" t="s">
        <v>3218</v>
      </c>
      <c r="U2285" t="s">
        <v>3218</v>
      </c>
      <c r="V2285" t="s">
        <v>3198</v>
      </c>
    </row>
    <row r="2286" spans="1:22" ht="22" customHeight="1" x14ac:dyDescent="0.3">
      <c r="A2286" s="5">
        <v>42652</v>
      </c>
      <c r="B2286" s="16" t="str">
        <f t="shared" si="127"/>
        <v>October, 2016</v>
      </c>
      <c r="C2286" s="16" t="str">
        <f t="shared" si="128"/>
        <v>October, 2016´</v>
      </c>
      <c r="D2286" s="6" t="s">
        <v>31</v>
      </c>
      <c r="E2286" s="11" t="s">
        <v>3317</v>
      </c>
      <c r="F2286" s="6" t="s">
        <v>56</v>
      </c>
      <c r="G2286" s="6" t="s">
        <v>1676</v>
      </c>
      <c r="H2286" s="6" t="s">
        <v>91</v>
      </c>
      <c r="I2286" s="6" t="s">
        <v>45</v>
      </c>
      <c r="J2286" s="6" t="s">
        <v>34</v>
      </c>
      <c r="K2286" s="6" t="s">
        <v>205</v>
      </c>
      <c r="L2286" s="6" t="s">
        <v>2512</v>
      </c>
      <c r="M2286" s="7">
        <v>78600</v>
      </c>
      <c r="N2286" s="7">
        <v>78.599999999999994</v>
      </c>
      <c r="O2286" s="7">
        <v>1002000</v>
      </c>
      <c r="P2286" t="str">
        <f>IF(ISNUMBER(SEARCH("IMAZETAPYR",L2286)),"Imazetapyr",IF(ISNUMBER(SEARCH("VITAVAX",L2286)),"Carboxin",IF(ISNUMBER(SEARCH("CARBOXIN",L2286)),"Carboxin",IF(ISNUMBER(SEARCH("CONDAX",L2286)),"Imazetapyr",IF(ISNUMBER(SEARCH("CLETHODIM",L2286)),"Clethodim",IF(ISNUMBER(SEARCH("JACARE",L2286)),"2,4-D Acid",IF(ISNUMBER(SEARCH("LEOPARD",L2286)),"Picloram",IF(ISNUMBER(SEARCH("ZOXYSTROBIN",L2286)),"Azoxystrobin",IF(ISNUMBER(SEARCH("MANCOZEB",L2286)),"Mancozeb",IF(ISNUMBER(SEARCH("AZOXYS",L2286)),"Azoxystrobin",IF(ISNUMBER(SEARCH("FIPRON",L2286)),"Fipronil",IF(ISNUMBER(SEARCH("ACEF",L2286)),"Acephate",IF(ISNUMBER(SEARCH("ACETAMIPRID",L2286)),"Acetamiprid",IF(ISNUMBER(SEARCH("ALUMINIUM PHOSPHIDE",L2286)),"Aluminium Phosphide",IF(ISNUMBER(SEARCH("RANMAN",L2286)),"Cyazofamid",IF(ISNUMBER(SEARCH("BIFENTRINA",L2286)),"Bifenthrin","FIX IT!"))))))))))))))))</f>
        <v>Mancozeb</v>
      </c>
      <c r="Q2286" t="s">
        <v>3231</v>
      </c>
      <c r="R2286" t="s">
        <v>3242</v>
      </c>
      <c r="S2286">
        <f t="shared" si="129"/>
        <v>12.748091603053435</v>
      </c>
      <c r="T2286" t="s">
        <v>3292</v>
      </c>
      <c r="U2286" t="s">
        <v>3269</v>
      </c>
      <c r="V2286" t="s">
        <v>3216</v>
      </c>
    </row>
    <row r="2287" spans="1:22" ht="22" customHeight="1" x14ac:dyDescent="0.3">
      <c r="A2287" s="2">
        <v>42652</v>
      </c>
      <c r="B2287" s="16" t="str">
        <f t="shared" si="127"/>
        <v>October, 2016</v>
      </c>
      <c r="C2287" s="16" t="str">
        <f t="shared" si="128"/>
        <v>October, 2016´</v>
      </c>
      <c r="D2287" s="3" t="s">
        <v>31</v>
      </c>
      <c r="E2287" s="11" t="s">
        <v>3317</v>
      </c>
      <c r="F2287" s="3" t="s">
        <v>56</v>
      </c>
      <c r="G2287" s="3" t="s">
        <v>1676</v>
      </c>
      <c r="H2287" s="3" t="s">
        <v>91</v>
      </c>
      <c r="I2287" s="3" t="s">
        <v>45</v>
      </c>
      <c r="J2287" s="3" t="s">
        <v>34</v>
      </c>
      <c r="K2287" s="3" t="s">
        <v>205</v>
      </c>
      <c r="L2287" s="3" t="s">
        <v>2513</v>
      </c>
      <c r="M2287" s="4">
        <v>75600</v>
      </c>
      <c r="N2287" s="4">
        <v>75.599999999999994</v>
      </c>
      <c r="O2287" s="4">
        <v>964000</v>
      </c>
      <c r="P2287" t="str">
        <f>IF(ISNUMBER(SEARCH("IMAZETAPYR",L2287)),"Imazetapyr",IF(ISNUMBER(SEARCH("VITAVAX",L2287)),"Carboxin",IF(ISNUMBER(SEARCH("CARBOXIN",L2287)),"Carboxin",IF(ISNUMBER(SEARCH("CONDAX",L2287)),"Imazetapyr",IF(ISNUMBER(SEARCH("CLETHODIM",L2287)),"Clethodim",IF(ISNUMBER(SEARCH("JACARE",L2287)),"2,4-D Acid",IF(ISNUMBER(SEARCH("LEOPARD",L2287)),"Picloram",IF(ISNUMBER(SEARCH("ZOXYSTROBIN",L2287)),"Azoxystrobin",IF(ISNUMBER(SEARCH("MANCOZEB",L2287)),"Mancozeb",IF(ISNUMBER(SEARCH("AZOXYS",L2287)),"Azoxystrobin",IF(ISNUMBER(SEARCH("FIPRON",L2287)),"Fipronil",IF(ISNUMBER(SEARCH("ACEF",L2287)),"Acephate",IF(ISNUMBER(SEARCH("ACETAMIPRID",L2287)),"Acetamiprid",IF(ISNUMBER(SEARCH("ALUMINIUM PHOSPHIDE",L2287)),"Aluminium Phosphide",IF(ISNUMBER(SEARCH("RANMAN",L2287)),"Cyazofamid",IF(ISNUMBER(SEARCH("BIFENTRINA",L2287)),"Bifenthrin","FIX IT!"))))))))))))))))</f>
        <v>Mancozeb</v>
      </c>
      <c r="Q2287" t="s">
        <v>3231</v>
      </c>
      <c r="R2287" t="s">
        <v>3242</v>
      </c>
      <c r="S2287">
        <f t="shared" si="129"/>
        <v>12.751322751322752</v>
      </c>
      <c r="T2287" t="s">
        <v>3292</v>
      </c>
      <c r="U2287" t="s">
        <v>3269</v>
      </c>
      <c r="V2287" t="s">
        <v>3216</v>
      </c>
    </row>
    <row r="2288" spans="1:22" ht="22" customHeight="1" x14ac:dyDescent="0.3">
      <c r="A2288" s="5">
        <v>42652</v>
      </c>
      <c r="B2288" s="16" t="str">
        <f t="shared" si="127"/>
        <v>October, 2016</v>
      </c>
      <c r="C2288" s="16" t="str">
        <f t="shared" si="128"/>
        <v>October, 2016´</v>
      </c>
      <c r="D2288" s="6" t="s">
        <v>126</v>
      </c>
      <c r="E2288" s="11" t="s">
        <v>3317</v>
      </c>
      <c r="F2288" s="6" t="s">
        <v>56</v>
      </c>
      <c r="G2288" s="6" t="s">
        <v>160</v>
      </c>
      <c r="H2288" s="6" t="s">
        <v>122</v>
      </c>
      <c r="I2288" s="6" t="s">
        <v>45</v>
      </c>
      <c r="J2288" s="6" t="s">
        <v>34</v>
      </c>
      <c r="K2288" s="6" t="s">
        <v>163</v>
      </c>
      <c r="L2288" s="6" t="s">
        <v>1147</v>
      </c>
      <c r="M2288" s="7">
        <v>7540</v>
      </c>
      <c r="N2288" s="7">
        <v>7.54</v>
      </c>
      <c r="O2288" s="7">
        <v>76800</v>
      </c>
      <c r="P2288" t="str">
        <f>IF(ISNUMBER(SEARCH("GLIFOSATO",L2288)),"Glyphosate",IF(ISNUMBER(SEARCH("TRICLON",L2288)),"Triclopyr",IF(ISNUMBER(SEARCH("ABAMECTIN",L2288)),"Abamectin",IF(ISNUMBER(SEARCH("ANCOSAR",L2288)),"Sodium Hydrogen Methylarsonate",IF(ISNUMBER(SEARCH("PERITO",L2288)),"Acephate","FIX IT!")))))</f>
        <v>Abamectin</v>
      </c>
      <c r="Q2288" t="s">
        <v>3215</v>
      </c>
      <c r="R2288" t="s">
        <v>3243</v>
      </c>
      <c r="S2288">
        <f t="shared" si="129"/>
        <v>10.185676392572944</v>
      </c>
      <c r="T2288" t="s">
        <v>3250</v>
      </c>
      <c r="U2288" t="s">
        <v>3248</v>
      </c>
      <c r="V2288" t="s">
        <v>3237</v>
      </c>
    </row>
    <row r="2289" spans="1:22" ht="22" customHeight="1" x14ac:dyDescent="0.3">
      <c r="A2289" s="2">
        <v>42651</v>
      </c>
      <c r="B2289" s="16" t="str">
        <f t="shared" si="127"/>
        <v>October, 2016</v>
      </c>
      <c r="C2289" s="16" t="str">
        <f t="shared" si="128"/>
        <v>October, 2016´</v>
      </c>
      <c r="D2289" s="3" t="s">
        <v>31</v>
      </c>
      <c r="E2289" s="11" t="s">
        <v>3317</v>
      </c>
      <c r="F2289" s="3" t="s">
        <v>56</v>
      </c>
      <c r="G2289" s="3" t="s">
        <v>1734</v>
      </c>
      <c r="H2289" s="3" t="s">
        <v>122</v>
      </c>
      <c r="I2289" s="3" t="s">
        <v>45</v>
      </c>
      <c r="J2289" s="3" t="s">
        <v>34</v>
      </c>
      <c r="K2289" s="3" t="s">
        <v>187</v>
      </c>
      <c r="L2289" s="3" t="s">
        <v>2514</v>
      </c>
      <c r="M2289" s="4">
        <v>7020</v>
      </c>
      <c r="N2289" s="4">
        <v>7.02</v>
      </c>
      <c r="O2289" s="4">
        <v>43500</v>
      </c>
      <c r="P2289" t="s">
        <v>3211</v>
      </c>
      <c r="Q2289" t="s">
        <v>3270</v>
      </c>
      <c r="R2289" t="s">
        <v>3198</v>
      </c>
      <c r="S2289">
        <f t="shared" si="129"/>
        <v>6.1965811965811968</v>
      </c>
      <c r="T2289" t="s">
        <v>3206</v>
      </c>
      <c r="U2289" t="s">
        <v>3231</v>
      </c>
      <c r="V2289" t="s">
        <v>3242</v>
      </c>
    </row>
    <row r="2290" spans="1:22" ht="22" customHeight="1" x14ac:dyDescent="0.3">
      <c r="A2290" s="5">
        <v>42649</v>
      </c>
      <c r="B2290" s="16" t="str">
        <f t="shared" si="127"/>
        <v>October, 2016</v>
      </c>
      <c r="C2290" s="16" t="str">
        <f t="shared" si="128"/>
        <v>October, 2016´</v>
      </c>
      <c r="D2290" s="6" t="s">
        <v>31</v>
      </c>
      <c r="E2290" s="11" t="s">
        <v>3317</v>
      </c>
      <c r="F2290" s="6" t="s">
        <v>56</v>
      </c>
      <c r="G2290" s="6" t="s">
        <v>2504</v>
      </c>
      <c r="H2290" s="6" t="s">
        <v>122</v>
      </c>
      <c r="I2290" s="6" t="s">
        <v>45</v>
      </c>
      <c r="J2290" s="6" t="s">
        <v>34</v>
      </c>
      <c r="K2290" s="6" t="s">
        <v>2189</v>
      </c>
      <c r="L2290" s="6" t="s">
        <v>2515</v>
      </c>
      <c r="M2290" s="7">
        <v>183480</v>
      </c>
      <c r="N2290" s="7">
        <v>183.48</v>
      </c>
      <c r="O2290" s="7">
        <v>531000</v>
      </c>
      <c r="P2290" t="s">
        <v>3218</v>
      </c>
      <c r="Q2290" t="s">
        <v>3218</v>
      </c>
      <c r="R2290" t="s">
        <v>3198</v>
      </c>
      <c r="S2290">
        <f t="shared" si="129"/>
        <v>2.8940483976455198</v>
      </c>
      <c r="T2290" t="s">
        <v>3206</v>
      </c>
      <c r="U2290" t="s">
        <v>3231</v>
      </c>
      <c r="V2290" t="s">
        <v>3242</v>
      </c>
    </row>
    <row r="2291" spans="1:22" ht="22" customHeight="1" x14ac:dyDescent="0.3">
      <c r="A2291" s="2">
        <v>42649</v>
      </c>
      <c r="B2291" s="16" t="str">
        <f t="shared" si="127"/>
        <v>October, 2016</v>
      </c>
      <c r="C2291" s="16" t="str">
        <f t="shared" si="128"/>
        <v>October, 2016´</v>
      </c>
      <c r="D2291" s="3" t="s">
        <v>31</v>
      </c>
      <c r="E2291" s="11" t="s">
        <v>3317</v>
      </c>
      <c r="F2291" s="3" t="s">
        <v>56</v>
      </c>
      <c r="G2291" s="3" t="s">
        <v>652</v>
      </c>
      <c r="H2291" s="3" t="s">
        <v>122</v>
      </c>
      <c r="I2291" s="3" t="s">
        <v>45</v>
      </c>
      <c r="J2291" s="3" t="s">
        <v>34</v>
      </c>
      <c r="K2291" s="3" t="s">
        <v>2189</v>
      </c>
      <c r="L2291" s="3" t="s">
        <v>2516</v>
      </c>
      <c r="M2291" s="4">
        <v>217080</v>
      </c>
      <c r="N2291" s="4">
        <v>217.08</v>
      </c>
      <c r="O2291" s="4">
        <v>628000</v>
      </c>
      <c r="P2291" t="s">
        <v>3211</v>
      </c>
      <c r="Q2291" t="s">
        <v>3270</v>
      </c>
      <c r="R2291" t="s">
        <v>3198</v>
      </c>
      <c r="S2291">
        <f t="shared" si="129"/>
        <v>2.892942693937719</v>
      </c>
      <c r="T2291" t="s">
        <v>3206</v>
      </c>
      <c r="U2291" t="s">
        <v>3231</v>
      </c>
      <c r="V2291" t="s">
        <v>3242</v>
      </c>
    </row>
    <row r="2292" spans="1:22" ht="22" customHeight="1" x14ac:dyDescent="0.3">
      <c r="A2292" s="5">
        <v>42647</v>
      </c>
      <c r="B2292" s="16" t="str">
        <f t="shared" si="127"/>
        <v>October, 2016</v>
      </c>
      <c r="C2292" s="16" t="str">
        <f t="shared" si="128"/>
        <v>October, 2016´</v>
      </c>
      <c r="D2292" s="6" t="s">
        <v>31</v>
      </c>
      <c r="E2292" s="11" t="s">
        <v>3317</v>
      </c>
      <c r="F2292" s="6" t="s">
        <v>1873</v>
      </c>
      <c r="G2292" s="6" t="s">
        <v>2475</v>
      </c>
      <c r="H2292" s="6" t="s">
        <v>2477</v>
      </c>
      <c r="I2292" s="6" t="s">
        <v>45</v>
      </c>
      <c r="J2292" s="6" t="s">
        <v>34</v>
      </c>
      <c r="K2292" s="6" t="s">
        <v>2408</v>
      </c>
      <c r="L2292" s="6" t="s">
        <v>2517</v>
      </c>
      <c r="M2292" s="7">
        <v>375899.99</v>
      </c>
      <c r="N2292" s="7">
        <v>375.9</v>
      </c>
      <c r="O2292" s="13" t="s">
        <v>3323</v>
      </c>
      <c r="P2292" t="s">
        <v>3213</v>
      </c>
      <c r="Q2292" t="s">
        <v>3282</v>
      </c>
      <c r="R2292" t="s">
        <v>3257</v>
      </c>
      <c r="S2292">
        <f t="shared" si="129"/>
        <v>0</v>
      </c>
      <c r="T2292" t="s">
        <v>3206</v>
      </c>
      <c r="U2292" t="s">
        <v>3231</v>
      </c>
      <c r="V2292" t="s">
        <v>3242</v>
      </c>
    </row>
    <row r="2293" spans="1:22" ht="22" customHeight="1" x14ac:dyDescent="0.3">
      <c r="A2293" s="2">
        <v>42646</v>
      </c>
      <c r="B2293" s="16" t="str">
        <f t="shared" si="127"/>
        <v>October, 2016</v>
      </c>
      <c r="C2293" s="16" t="str">
        <f t="shared" si="128"/>
        <v>October, 2016´</v>
      </c>
      <c r="D2293" s="3" t="s">
        <v>31</v>
      </c>
      <c r="E2293" s="11" t="s">
        <v>3317</v>
      </c>
      <c r="F2293" s="3" t="s">
        <v>56</v>
      </c>
      <c r="G2293" s="3" t="s">
        <v>230</v>
      </c>
      <c r="H2293" s="3" t="s">
        <v>133</v>
      </c>
      <c r="I2293" s="3" t="s">
        <v>45</v>
      </c>
      <c r="J2293" s="3" t="s">
        <v>34</v>
      </c>
      <c r="K2293" s="3" t="s">
        <v>232</v>
      </c>
      <c r="L2293" s="3" t="s">
        <v>2518</v>
      </c>
      <c r="M2293" s="4">
        <v>16040</v>
      </c>
      <c r="N2293" s="4">
        <v>16.04</v>
      </c>
      <c r="O2293" s="4">
        <v>28100</v>
      </c>
      <c r="P2293" t="s">
        <v>3273</v>
      </c>
      <c r="Q2293" t="s">
        <v>3274</v>
      </c>
      <c r="R2293" t="s">
        <v>3275</v>
      </c>
      <c r="S2293">
        <f t="shared" si="129"/>
        <v>1.7518703241895262</v>
      </c>
      <c r="T2293" t="s">
        <v>3280</v>
      </c>
      <c r="U2293" t="s">
        <v>3279</v>
      </c>
      <c r="V2293" t="s">
        <v>3216</v>
      </c>
    </row>
    <row r="2294" spans="1:22" ht="22" customHeight="1" x14ac:dyDescent="0.3">
      <c r="A2294" s="5">
        <v>42646</v>
      </c>
      <c r="B2294" s="16" t="str">
        <f t="shared" si="127"/>
        <v>October, 2016</v>
      </c>
      <c r="C2294" s="16" t="str">
        <f t="shared" si="128"/>
        <v>October, 2016´</v>
      </c>
      <c r="D2294" s="6" t="s">
        <v>31</v>
      </c>
      <c r="E2294" s="11" t="s">
        <v>3317</v>
      </c>
      <c r="F2294" s="6" t="s">
        <v>56</v>
      </c>
      <c r="G2294" s="6" t="s">
        <v>230</v>
      </c>
      <c r="H2294" s="6" t="s">
        <v>133</v>
      </c>
      <c r="I2294" s="6" t="s">
        <v>45</v>
      </c>
      <c r="J2294" s="6" t="s">
        <v>34</v>
      </c>
      <c r="K2294" s="6" t="s">
        <v>232</v>
      </c>
      <c r="L2294" s="6" t="s">
        <v>2519</v>
      </c>
      <c r="M2294" s="7">
        <v>16040</v>
      </c>
      <c r="N2294" s="7">
        <v>16.04</v>
      </c>
      <c r="O2294" s="7">
        <v>28100</v>
      </c>
      <c r="P2294" t="s">
        <v>3273</v>
      </c>
      <c r="Q2294" t="s">
        <v>3274</v>
      </c>
      <c r="R2294" t="s">
        <v>3275</v>
      </c>
      <c r="S2294">
        <f t="shared" si="129"/>
        <v>1.7518703241895262</v>
      </c>
      <c r="T2294" t="s">
        <v>3200</v>
      </c>
      <c r="U2294" t="s">
        <v>3234</v>
      </c>
      <c r="V2294" t="s">
        <v>3225</v>
      </c>
    </row>
    <row r="2295" spans="1:22" ht="22" customHeight="1" x14ac:dyDescent="0.3">
      <c r="A2295" s="2">
        <v>42646</v>
      </c>
      <c r="B2295" s="16" t="str">
        <f t="shared" si="127"/>
        <v>October, 2016</v>
      </c>
      <c r="C2295" s="16" t="str">
        <f t="shared" si="128"/>
        <v>October, 2016´</v>
      </c>
      <c r="D2295" s="3" t="s">
        <v>31</v>
      </c>
      <c r="E2295" s="11" t="s">
        <v>3317</v>
      </c>
      <c r="F2295" s="3" t="s">
        <v>1873</v>
      </c>
      <c r="G2295" s="3" t="s">
        <v>1149</v>
      </c>
      <c r="H2295" s="3" t="s">
        <v>122</v>
      </c>
      <c r="I2295" s="3" t="s">
        <v>45</v>
      </c>
      <c r="J2295" s="3" t="s">
        <v>34</v>
      </c>
      <c r="K2295" s="3" t="s">
        <v>971</v>
      </c>
      <c r="L2295" s="3" t="s">
        <v>1437</v>
      </c>
      <c r="M2295" s="4">
        <v>11400</v>
      </c>
      <c r="N2295" s="4">
        <v>11.4</v>
      </c>
      <c r="O2295" s="4">
        <v>284000</v>
      </c>
      <c r="P2295" t="str">
        <f>IF(ISNUMBER(SEARCH("BIORISK",L2295)),"Fertilizer",IF(ISNUMBER(SEARCH("DIFLUBENZURON",L2295)),"Diflubenzuron",IF(ISNUMBER(SEARCH("K-TIONIC",L2295)),"Fulvic Acids Fertilizers",IF(ISNUMBER(SEARCH("INICIATE",L2295)),"Fipronil",IF(ISNUMBER(SEARCH("FIPRONIL",L2295)),"Fipronil",IF(ISNUMBER(SEARCH("STAGE",L2295)),"Clomazone",IF(ISNUMBER(SEARCH("CLOMAZONE",L2295)),"Clomazone",IF(ISNUMBER(SEARCH("UNIMARK",L2295)),"Metribuzin",IF(ISNUMBER(SEARCH("RIBUZIN",L2295)),"Metribuzin",IF(ISNUMBER(SEARCH("UNITOP",L2295)),"Not Identified","FIX IT!"))))))))))</f>
        <v>Fipronil</v>
      </c>
      <c r="Q2295" t="s">
        <v>3261</v>
      </c>
      <c r="R2295" t="s">
        <v>3243</v>
      </c>
      <c r="S2295">
        <f t="shared" si="129"/>
        <v>24.912280701754387</v>
      </c>
      <c r="T2295" t="s">
        <v>3292</v>
      </c>
      <c r="U2295" t="s">
        <v>3269</v>
      </c>
      <c r="V2295" t="s">
        <v>3216</v>
      </c>
    </row>
    <row r="2296" spans="1:22" ht="22" customHeight="1" x14ac:dyDescent="0.3">
      <c r="A2296" s="5">
        <v>42646</v>
      </c>
      <c r="B2296" s="16" t="str">
        <f t="shared" si="127"/>
        <v>October, 2016</v>
      </c>
      <c r="C2296" s="16" t="str">
        <f t="shared" si="128"/>
        <v>October, 2016´</v>
      </c>
      <c r="D2296" s="6" t="s">
        <v>31</v>
      </c>
      <c r="E2296" s="11" t="s">
        <v>3317</v>
      </c>
      <c r="F2296" s="6" t="s">
        <v>56</v>
      </c>
      <c r="G2296" s="6" t="s">
        <v>2520</v>
      </c>
      <c r="H2296" s="6" t="s">
        <v>122</v>
      </c>
      <c r="I2296" s="6" t="s">
        <v>45</v>
      </c>
      <c r="J2296" s="6" t="s">
        <v>34</v>
      </c>
      <c r="K2296" s="6" t="s">
        <v>2522</v>
      </c>
      <c r="L2296" s="6" t="s">
        <v>2523</v>
      </c>
      <c r="M2296" s="7">
        <v>48240</v>
      </c>
      <c r="N2296" s="7">
        <v>48.24</v>
      </c>
      <c r="O2296" s="7">
        <v>642000</v>
      </c>
      <c r="P2296" t="s">
        <v>3210</v>
      </c>
      <c r="Q2296" t="s">
        <v>3267</v>
      </c>
      <c r="R2296" t="s">
        <v>3237</v>
      </c>
      <c r="S2296">
        <f t="shared" si="129"/>
        <v>13.308457711442786</v>
      </c>
      <c r="T2296" t="s">
        <v>3292</v>
      </c>
      <c r="U2296" t="s">
        <v>3269</v>
      </c>
      <c r="V2296" t="s">
        <v>3216</v>
      </c>
    </row>
    <row r="2297" spans="1:22" ht="22" customHeight="1" x14ac:dyDescent="0.3">
      <c r="A2297" s="2">
        <v>42646</v>
      </c>
      <c r="B2297" s="16" t="str">
        <f t="shared" si="127"/>
        <v>October, 2016</v>
      </c>
      <c r="C2297" s="16" t="str">
        <f t="shared" si="128"/>
        <v>October, 2016´</v>
      </c>
      <c r="D2297" s="3" t="s">
        <v>31</v>
      </c>
      <c r="E2297" s="11" t="s">
        <v>3317</v>
      </c>
      <c r="F2297" s="3" t="s">
        <v>56</v>
      </c>
      <c r="G2297" s="3" t="s">
        <v>656</v>
      </c>
      <c r="H2297" s="3" t="s">
        <v>133</v>
      </c>
      <c r="I2297" s="3" t="s">
        <v>45</v>
      </c>
      <c r="J2297" s="3" t="s">
        <v>34</v>
      </c>
      <c r="K2297" s="3" t="s">
        <v>163</v>
      </c>
      <c r="L2297" s="3" t="s">
        <v>2524</v>
      </c>
      <c r="M2297" s="4">
        <v>36560</v>
      </c>
      <c r="N2297" s="4">
        <v>36.56</v>
      </c>
      <c r="O2297" s="4">
        <v>1745000</v>
      </c>
      <c r="P2297" t="str">
        <f>IF(ISNUMBER(SEARCH("TRICLON",L2295)),"Triclopyr",IF(ISNUMBER(SEARCH("ABAMECTIN",L2295)),"Abamectin",IF(ISNUMBER(SEARCH("PERITO",L2295)),"Acephate",IF(ISNUMBER(SEARCH("GLUFOSINAT",L2295)),"Gluphosinate",IF(ISNUMBER(SEARCH("FIPRONIL",L2295)),"Fipronil",IF(ISNUMBER(SEARCH("ZARTAN",L2295)),"Metsulfuron-methyl",IF(ISNUMBER(SEARCH("DIFLUBENZURON",L2295)),"Diflubenzuron",IF(ISNUMBER(SEARCH("INICIATE",L2295)),"Fipronil",IF(ISNUMBER(SEARCH("STAGE",L2295)),"Clomazone",IF(ISNUMBER(SEARCH("CLOMAZON",L2295)),"Clomazone",IF(ISNUMBER(SEARCH("UNIMARK",L2295)),"Metribuzim",IF(ISNUMBER(SEARCH("ANCOSAR",L2295)),"Sodium hydrogen Methylarsonate","FIX IT!"))))))))))))</f>
        <v>Fipronil</v>
      </c>
      <c r="Q2297" t="s">
        <v>3261</v>
      </c>
      <c r="R2297" t="s">
        <v>3243</v>
      </c>
      <c r="S2297">
        <f t="shared" si="129"/>
        <v>47.729759299781179</v>
      </c>
      <c r="T2297" t="s">
        <v>3294</v>
      </c>
      <c r="U2297" t="s">
        <v>3215</v>
      </c>
      <c r="V2297" t="s">
        <v>3243</v>
      </c>
    </row>
    <row r="2298" spans="1:22" ht="22" customHeight="1" x14ac:dyDescent="0.3">
      <c r="A2298" s="5">
        <v>42646</v>
      </c>
      <c r="B2298" s="16" t="str">
        <f t="shared" si="127"/>
        <v>October, 2016</v>
      </c>
      <c r="C2298" s="16" t="str">
        <f t="shared" si="128"/>
        <v>October, 2016´</v>
      </c>
      <c r="D2298" s="6" t="s">
        <v>31</v>
      </c>
      <c r="E2298" s="11" t="s">
        <v>3317</v>
      </c>
      <c r="F2298" s="6" t="s">
        <v>1873</v>
      </c>
      <c r="G2298" s="6" t="s">
        <v>1869</v>
      </c>
      <c r="H2298" s="6" t="s">
        <v>133</v>
      </c>
      <c r="I2298" s="6" t="s">
        <v>45</v>
      </c>
      <c r="J2298" s="6" t="s">
        <v>34</v>
      </c>
      <c r="K2298" s="6" t="s">
        <v>141</v>
      </c>
      <c r="L2298" s="6" t="s">
        <v>2525</v>
      </c>
      <c r="M2298" s="7">
        <v>185700</v>
      </c>
      <c r="N2298" s="7">
        <v>185.7</v>
      </c>
      <c r="O2298" s="7">
        <v>3065000</v>
      </c>
      <c r="P2298" t="s">
        <v>3208</v>
      </c>
      <c r="Q2298" t="s">
        <v>3215</v>
      </c>
      <c r="R2298" t="s">
        <v>3216</v>
      </c>
      <c r="S2298">
        <f t="shared" si="129"/>
        <v>16.50511577813678</v>
      </c>
      <c r="T2298" t="s">
        <v>3206</v>
      </c>
      <c r="U2298" t="s">
        <v>3231</v>
      </c>
      <c r="V2298" t="s">
        <v>3242</v>
      </c>
    </row>
    <row r="2299" spans="1:22" ht="22" customHeight="1" x14ac:dyDescent="0.3">
      <c r="A2299" s="2">
        <v>42646</v>
      </c>
      <c r="B2299" s="16" t="str">
        <f t="shared" si="127"/>
        <v>October, 2016</v>
      </c>
      <c r="C2299" s="16" t="str">
        <f t="shared" si="128"/>
        <v>October, 2016´</v>
      </c>
      <c r="D2299" s="3" t="s">
        <v>31</v>
      </c>
      <c r="E2299" s="11" t="s">
        <v>3317</v>
      </c>
      <c r="F2299" s="3" t="s">
        <v>56</v>
      </c>
      <c r="G2299" s="3" t="s">
        <v>2249</v>
      </c>
      <c r="H2299" s="3" t="s">
        <v>122</v>
      </c>
      <c r="I2299" s="3" t="s">
        <v>45</v>
      </c>
      <c r="J2299" s="3" t="s">
        <v>34</v>
      </c>
      <c r="K2299" s="3" t="s">
        <v>364</v>
      </c>
      <c r="L2299" s="3" t="s">
        <v>2251</v>
      </c>
      <c r="M2299" s="4">
        <v>10640</v>
      </c>
      <c r="N2299" s="4">
        <v>10.64</v>
      </c>
      <c r="O2299" s="4">
        <v>142000</v>
      </c>
      <c r="P2299" t="str">
        <f>IF(ISNUMBER(SEARCH("THIRAM",L2299)),"Thiram",IF(ISNUMBER(SEARCH("TEBUCONAZOLE",L2299)),"Tebuconazole",IF(ISNUMBER(SEARCH("DIMETHYLAMINE",L2299)),"Dimethylamine",IF(ISNUMBER(SEARCH("TRINCA",L2299)),"Cyhalothrin",IF(ISNUMBER(SEARCH("CYHALOT",L2299)),"Cyhalothrin",IF(ISNUMBER(SEARCH("PICLORAM",L2299)),"Picloran",IF(ISNUMBER(SEARCH("PROPARGITE",L2299)),"Propargite",IF(ISNUMBER(SEARCH("OMEGA",L2299)),"Fertilizer",IF(ISNUMBER(SEARCH("ARTYS",L2299)),"Dimethylamine",IF(ISNUMBER(SEARCH("ORTHOCIDE",L2299)),"Captan","FIX IT!"))))))))))</f>
        <v>Tebuconazole</v>
      </c>
      <c r="Q2299" t="s">
        <v>3284</v>
      </c>
      <c r="R2299" t="s">
        <v>3242</v>
      </c>
      <c r="S2299">
        <f t="shared" si="129"/>
        <v>13.345864661654135</v>
      </c>
      <c r="T2299" t="s">
        <v>3206</v>
      </c>
      <c r="U2299" t="s">
        <v>3231</v>
      </c>
      <c r="V2299" t="s">
        <v>3242</v>
      </c>
    </row>
    <row r="2300" spans="1:22" ht="22" customHeight="1" x14ac:dyDescent="0.3">
      <c r="A2300" s="5">
        <v>42646</v>
      </c>
      <c r="B2300" s="16" t="str">
        <f t="shared" si="127"/>
        <v>October, 2016</v>
      </c>
      <c r="C2300" s="16" t="str">
        <f t="shared" si="128"/>
        <v>October, 2016´</v>
      </c>
      <c r="D2300" s="6" t="s">
        <v>31</v>
      </c>
      <c r="E2300" s="11" t="s">
        <v>3317</v>
      </c>
      <c r="F2300" s="6" t="s">
        <v>56</v>
      </c>
      <c r="G2300" s="6" t="s">
        <v>131</v>
      </c>
      <c r="H2300" s="6" t="s">
        <v>113</v>
      </c>
      <c r="I2300" s="6" t="s">
        <v>45</v>
      </c>
      <c r="J2300" s="6" t="s">
        <v>34</v>
      </c>
      <c r="K2300" s="6" t="s">
        <v>971</v>
      </c>
      <c r="L2300" s="6" t="s">
        <v>2526</v>
      </c>
      <c r="M2300" s="7">
        <v>13752</v>
      </c>
      <c r="N2300" s="7">
        <v>13.75</v>
      </c>
      <c r="O2300" s="7">
        <v>342000</v>
      </c>
      <c r="P2300" t="str">
        <f>IF(ISNUMBER(SEARCH("THIRAM",L2300)),"Thiram",IF(ISNUMBER(SEARCH("TEBUCONAZOLE",L2300)),"Tebuconazole",IF(ISNUMBER(SEARCH("DIMETHYLAMINE",L2300)),"Dimethylamine",IF(ISNUMBER(SEARCH("TRINCA",L2300)),"Cyhalothrin",IF(ISNUMBER(SEARCH("CYHALOT",L2300)),"Cyhalothrin",IF(ISNUMBER(SEARCH("PICLORAM",L2300)),"Picloran",IF(ISNUMBER(SEARCH("PROPARGITE",L2300)),"Propargite",IF(ISNUMBER(SEARCH("OMEGA",L2300)),"Fertilizer",IF(ISNUMBER(SEARCH("ARTYS",L2300)),"Dimethylamine",IF(ISNUMBER(SEARCH("ORTHOCIDE",L2300)),"Captan","FIX IT!"))))))))))</f>
        <v>Cyhalothrin</v>
      </c>
      <c r="Q2300" t="s">
        <v>3248</v>
      </c>
      <c r="R2300" t="s">
        <v>3237</v>
      </c>
      <c r="S2300">
        <f t="shared" si="129"/>
        <v>24.869109947643977</v>
      </c>
      <c r="T2300" t="s">
        <v>3218</v>
      </c>
      <c r="U2300" t="s">
        <v>3218</v>
      </c>
      <c r="V2300" t="s">
        <v>3198</v>
      </c>
    </row>
    <row r="2301" spans="1:22" ht="22" customHeight="1" x14ac:dyDescent="0.3">
      <c r="A2301" s="2">
        <v>42645</v>
      </c>
      <c r="B2301" s="16" t="str">
        <f t="shared" si="127"/>
        <v>October, 2016</v>
      </c>
      <c r="C2301" s="16" t="str">
        <f t="shared" si="128"/>
        <v>October, 2016´</v>
      </c>
      <c r="D2301" s="3" t="s">
        <v>31</v>
      </c>
      <c r="E2301" s="11" t="s">
        <v>3317</v>
      </c>
      <c r="F2301" s="3" t="s">
        <v>56</v>
      </c>
      <c r="G2301" s="3" t="s">
        <v>1676</v>
      </c>
      <c r="H2301" s="3" t="s">
        <v>91</v>
      </c>
      <c r="I2301" s="3" t="s">
        <v>45</v>
      </c>
      <c r="J2301" s="3" t="s">
        <v>34</v>
      </c>
      <c r="K2301" s="3" t="s">
        <v>205</v>
      </c>
      <c r="L2301" s="13" t="s">
        <v>2527</v>
      </c>
      <c r="M2301" s="4">
        <v>25200</v>
      </c>
      <c r="N2301" s="4">
        <v>25.2</v>
      </c>
      <c r="O2301" s="4">
        <v>321000</v>
      </c>
      <c r="P2301" t="s">
        <v>3206</v>
      </c>
      <c r="Q2301" t="s">
        <v>3231</v>
      </c>
      <c r="R2301" t="s">
        <v>3242</v>
      </c>
      <c r="S2301">
        <f t="shared" si="129"/>
        <v>12.738095238095237</v>
      </c>
      <c r="T2301" t="s">
        <v>3297</v>
      </c>
      <c r="U2301" t="s">
        <v>3281</v>
      </c>
      <c r="V2301" t="s">
        <v>3198</v>
      </c>
    </row>
    <row r="2302" spans="1:22" ht="22" customHeight="1" x14ac:dyDescent="0.3">
      <c r="A2302" s="5">
        <v>42645</v>
      </c>
      <c r="B2302" s="16" t="str">
        <f t="shared" si="127"/>
        <v>October, 2016</v>
      </c>
      <c r="C2302" s="16" t="str">
        <f t="shared" si="128"/>
        <v>October, 2016´</v>
      </c>
      <c r="D2302" s="6" t="s">
        <v>31</v>
      </c>
      <c r="E2302" s="11" t="s">
        <v>3317</v>
      </c>
      <c r="F2302" s="6" t="s">
        <v>56</v>
      </c>
      <c r="G2302" s="6" t="s">
        <v>1676</v>
      </c>
      <c r="H2302" s="6" t="s">
        <v>91</v>
      </c>
      <c r="I2302" s="6" t="s">
        <v>45</v>
      </c>
      <c r="J2302" s="6" t="s">
        <v>34</v>
      </c>
      <c r="K2302" s="6" t="s">
        <v>205</v>
      </c>
      <c r="L2302" s="6" t="s">
        <v>2528</v>
      </c>
      <c r="M2302" s="7">
        <v>115000</v>
      </c>
      <c r="N2302" s="7">
        <v>115</v>
      </c>
      <c r="O2302" s="7">
        <v>1466000</v>
      </c>
      <c r="P2302" t="str">
        <f>IF(ISNUMBER(SEARCH("IMAZETAPYR",L2302)),"Imazetapyr",IF(ISNUMBER(SEARCH("VITAVAX",L2302)),"Carboxin",IF(ISNUMBER(SEARCH("CARBOXIN",L2302)),"Carboxin",IF(ISNUMBER(SEARCH("CONDAX",L2302)),"Imazetapyr",IF(ISNUMBER(SEARCH("CLETHODIM",L2302)),"Clethodim",IF(ISNUMBER(SEARCH("JACARE",L2302)),"2,4-D Acid",IF(ISNUMBER(SEARCH("LEOPARD",L2302)),"Picloram",IF(ISNUMBER(SEARCH("ZOXYSTROBIN",L2302)),"Azoxystrobin",IF(ISNUMBER(SEARCH("MANCOZEB",L2302)),"Mancozeb",IF(ISNUMBER(SEARCH("AZOXYS",L2302)),"Azoxystrobin",IF(ISNUMBER(SEARCH("FIPRON",L2302)),"Fipronil",IF(ISNUMBER(SEARCH("ACEF",L2302)),"Acephate",IF(ISNUMBER(SEARCH("ACETAMIPRID",L2302)),"Acetamiprid",IF(ISNUMBER(SEARCH("ALUMINIUM PHOSPHIDE",L2302)),"Aluminium Phosphide",IF(ISNUMBER(SEARCH("RANMAN",L2302)),"Cyazofamid",IF(ISNUMBER(SEARCH("BIFENTRINA",L2302)),"Bifenthrin","FIX IT!"))))))))))))))))</f>
        <v>Mancozeb</v>
      </c>
      <c r="Q2302" t="s">
        <v>3231</v>
      </c>
      <c r="R2302" t="s">
        <v>3242</v>
      </c>
      <c r="S2302">
        <f t="shared" si="129"/>
        <v>12.747826086956522</v>
      </c>
      <c r="T2302" t="s">
        <v>3218</v>
      </c>
      <c r="U2302" t="s">
        <v>3218</v>
      </c>
      <c r="V2302" t="s">
        <v>3198</v>
      </c>
    </row>
    <row r="2303" spans="1:22" ht="22" customHeight="1" x14ac:dyDescent="0.3">
      <c r="A2303" s="2">
        <v>42645</v>
      </c>
      <c r="B2303" s="16" t="str">
        <f t="shared" si="127"/>
        <v>October, 2016</v>
      </c>
      <c r="C2303" s="16" t="str">
        <f t="shared" si="128"/>
        <v>October, 2016´</v>
      </c>
      <c r="D2303" s="3" t="s">
        <v>31</v>
      </c>
      <c r="E2303" s="11" t="s">
        <v>3317</v>
      </c>
      <c r="F2303" s="3" t="s">
        <v>56</v>
      </c>
      <c r="G2303" s="3" t="s">
        <v>1676</v>
      </c>
      <c r="H2303" s="3" t="s">
        <v>91</v>
      </c>
      <c r="I2303" s="3" t="s">
        <v>45</v>
      </c>
      <c r="J2303" s="3" t="s">
        <v>34</v>
      </c>
      <c r="K2303" s="3" t="s">
        <v>205</v>
      </c>
      <c r="L2303" s="3" t="s">
        <v>2529</v>
      </c>
      <c r="M2303" s="4">
        <v>25200</v>
      </c>
      <c r="N2303" s="4">
        <v>25.2</v>
      </c>
      <c r="O2303" s="4">
        <v>321000</v>
      </c>
      <c r="P2303" t="s">
        <v>3206</v>
      </c>
      <c r="Q2303" t="s">
        <v>3231</v>
      </c>
      <c r="R2303" t="s">
        <v>3242</v>
      </c>
      <c r="S2303">
        <f t="shared" si="129"/>
        <v>12.738095238095237</v>
      </c>
      <c r="T2303" t="s">
        <v>3292</v>
      </c>
      <c r="U2303" t="s">
        <v>3269</v>
      </c>
      <c r="V2303" t="s">
        <v>3216</v>
      </c>
    </row>
    <row r="2304" spans="1:22" ht="22" customHeight="1" x14ac:dyDescent="0.3">
      <c r="A2304" s="5">
        <v>42645</v>
      </c>
      <c r="B2304" s="16" t="str">
        <f t="shared" si="127"/>
        <v>October, 2016</v>
      </c>
      <c r="C2304" s="16" t="str">
        <f t="shared" si="128"/>
        <v>October, 2016´</v>
      </c>
      <c r="D2304" s="6" t="s">
        <v>31</v>
      </c>
      <c r="E2304" s="11" t="s">
        <v>3317</v>
      </c>
      <c r="F2304" s="6" t="s">
        <v>56</v>
      </c>
      <c r="G2304" s="6" t="s">
        <v>1676</v>
      </c>
      <c r="H2304" s="6" t="s">
        <v>91</v>
      </c>
      <c r="I2304" s="6" t="s">
        <v>45</v>
      </c>
      <c r="J2304" s="6" t="s">
        <v>34</v>
      </c>
      <c r="K2304" s="6" t="s">
        <v>205</v>
      </c>
      <c r="L2304" s="6" t="s">
        <v>2530</v>
      </c>
      <c r="M2304" s="7">
        <v>25200</v>
      </c>
      <c r="N2304" s="7">
        <v>25.2</v>
      </c>
      <c r="O2304" s="7">
        <v>321000</v>
      </c>
      <c r="P2304" t="s">
        <v>3206</v>
      </c>
      <c r="Q2304" t="s">
        <v>3231</v>
      </c>
      <c r="R2304" t="s">
        <v>3242</v>
      </c>
      <c r="S2304">
        <f t="shared" si="129"/>
        <v>12.738095238095237</v>
      </c>
      <c r="T2304" t="s">
        <v>3292</v>
      </c>
      <c r="U2304" t="s">
        <v>3269</v>
      </c>
      <c r="V2304" t="s">
        <v>3216</v>
      </c>
    </row>
    <row r="2305" spans="1:22" ht="22" customHeight="1" x14ac:dyDescent="0.3">
      <c r="A2305" s="2">
        <v>42645</v>
      </c>
      <c r="B2305" s="16" t="str">
        <f t="shared" si="127"/>
        <v>October, 2016</v>
      </c>
      <c r="C2305" s="16" t="str">
        <f t="shared" si="128"/>
        <v>October, 2016´</v>
      </c>
      <c r="D2305" s="3" t="s">
        <v>31</v>
      </c>
      <c r="E2305" s="11" t="s">
        <v>3317</v>
      </c>
      <c r="F2305" s="3" t="s">
        <v>56</v>
      </c>
      <c r="G2305" s="3" t="s">
        <v>1676</v>
      </c>
      <c r="H2305" s="3" t="s">
        <v>91</v>
      </c>
      <c r="I2305" s="3" t="s">
        <v>45</v>
      </c>
      <c r="J2305" s="3" t="s">
        <v>34</v>
      </c>
      <c r="K2305" s="3" t="s">
        <v>205</v>
      </c>
      <c r="L2305" s="3" t="s">
        <v>2531</v>
      </c>
      <c r="M2305" s="4">
        <v>23000</v>
      </c>
      <c r="N2305" s="4">
        <v>23</v>
      </c>
      <c r="O2305" s="4">
        <v>293000</v>
      </c>
      <c r="P2305" t="s">
        <v>3206</v>
      </c>
      <c r="Q2305" t="s">
        <v>3231</v>
      </c>
      <c r="R2305" t="s">
        <v>3242</v>
      </c>
      <c r="S2305">
        <f t="shared" si="129"/>
        <v>12.739130434782609</v>
      </c>
      <c r="T2305" t="s">
        <v>3292</v>
      </c>
      <c r="U2305" t="s">
        <v>3269</v>
      </c>
      <c r="V2305" t="s">
        <v>3216</v>
      </c>
    </row>
    <row r="2306" spans="1:22" ht="22" customHeight="1" x14ac:dyDescent="0.3">
      <c r="A2306" s="5">
        <v>42645</v>
      </c>
      <c r="B2306" s="16" t="str">
        <f t="shared" si="127"/>
        <v>October, 2016</v>
      </c>
      <c r="C2306" s="16" t="str">
        <f t="shared" si="128"/>
        <v>October, 2016´</v>
      </c>
      <c r="D2306" s="6" t="s">
        <v>31</v>
      </c>
      <c r="E2306" s="11" t="s">
        <v>3317</v>
      </c>
      <c r="F2306" s="6" t="s">
        <v>56</v>
      </c>
      <c r="G2306" s="6" t="s">
        <v>1676</v>
      </c>
      <c r="H2306" s="6" t="s">
        <v>91</v>
      </c>
      <c r="I2306" s="6" t="s">
        <v>45</v>
      </c>
      <c r="J2306" s="6" t="s">
        <v>34</v>
      </c>
      <c r="K2306" s="6" t="s">
        <v>205</v>
      </c>
      <c r="L2306" s="6" t="s">
        <v>2532</v>
      </c>
      <c r="M2306" s="7">
        <v>25200</v>
      </c>
      <c r="N2306" s="7">
        <v>25.2</v>
      </c>
      <c r="O2306" s="7">
        <v>321000</v>
      </c>
      <c r="P2306" t="s">
        <v>3206</v>
      </c>
      <c r="Q2306" t="s">
        <v>3231</v>
      </c>
      <c r="R2306" t="s">
        <v>3242</v>
      </c>
      <c r="S2306">
        <f t="shared" si="129"/>
        <v>12.738095238095237</v>
      </c>
      <c r="T2306" t="s">
        <v>3292</v>
      </c>
      <c r="U2306" t="s">
        <v>3269</v>
      </c>
      <c r="V2306" t="s">
        <v>3216</v>
      </c>
    </row>
    <row r="2307" spans="1:22" ht="22" customHeight="1" x14ac:dyDescent="0.3">
      <c r="A2307" s="2">
        <v>42644</v>
      </c>
      <c r="B2307" s="16" t="str">
        <f t="shared" ref="B2307:B2370" si="130">TEXT(A2307, "MMMM, YYYY")</f>
        <v>October, 2016</v>
      </c>
      <c r="C2307" s="16" t="str">
        <f t="shared" ref="C2307:C2370" si="131">B2307&amp;"´"</f>
        <v>October, 2016´</v>
      </c>
      <c r="D2307" s="3" t="s">
        <v>31</v>
      </c>
      <c r="E2307" s="11" t="s">
        <v>3317</v>
      </c>
      <c r="F2307" s="3" t="s">
        <v>56</v>
      </c>
      <c r="G2307" s="3" t="s">
        <v>2475</v>
      </c>
      <c r="H2307" s="3" t="s">
        <v>2477</v>
      </c>
      <c r="I2307" s="3" t="s">
        <v>45</v>
      </c>
      <c r="J2307" s="3" t="s">
        <v>34</v>
      </c>
      <c r="K2307" s="3" t="s">
        <v>2408</v>
      </c>
      <c r="L2307" s="3" t="s">
        <v>2533</v>
      </c>
      <c r="M2307" s="4">
        <v>300720</v>
      </c>
      <c r="N2307" s="4">
        <v>300.72000000000003</v>
      </c>
      <c r="O2307" s="13" t="s">
        <v>3323</v>
      </c>
      <c r="P2307" t="s">
        <v>3213</v>
      </c>
      <c r="Q2307" t="s">
        <v>3282</v>
      </c>
      <c r="R2307" t="s">
        <v>3257</v>
      </c>
      <c r="S2307">
        <f t="shared" ref="S2307:S2370" si="132">O2307/M2307</f>
        <v>0</v>
      </c>
      <c r="T2307" t="s">
        <v>3294</v>
      </c>
      <c r="U2307" t="s">
        <v>3215</v>
      </c>
      <c r="V2307" t="s">
        <v>3243</v>
      </c>
    </row>
    <row r="2308" spans="1:22" ht="22" customHeight="1" x14ac:dyDescent="0.3">
      <c r="A2308" s="5">
        <v>42642</v>
      </c>
      <c r="B2308" s="16" t="str">
        <f t="shared" si="130"/>
        <v>September, 2016</v>
      </c>
      <c r="C2308" s="16" t="str">
        <f t="shared" si="131"/>
        <v>September, 2016´</v>
      </c>
      <c r="D2308" s="6" t="s">
        <v>107</v>
      </c>
      <c r="E2308" s="11" t="s">
        <v>3317</v>
      </c>
      <c r="F2308" s="6" t="s">
        <v>56</v>
      </c>
      <c r="G2308" s="6" t="s">
        <v>108</v>
      </c>
      <c r="H2308" s="6" t="s">
        <v>133</v>
      </c>
      <c r="I2308" s="6" t="s">
        <v>45</v>
      </c>
      <c r="J2308" s="6" t="s">
        <v>34</v>
      </c>
      <c r="K2308" s="6" t="s">
        <v>971</v>
      </c>
      <c r="L2308" s="6" t="s">
        <v>2534</v>
      </c>
      <c r="M2308" s="7">
        <v>12540</v>
      </c>
      <c r="N2308" s="7">
        <v>12.54</v>
      </c>
      <c r="O2308" s="7">
        <v>307000</v>
      </c>
      <c r="P2308" t="s">
        <v>3207</v>
      </c>
      <c r="Q2308" t="s">
        <v>3235</v>
      </c>
      <c r="R2308" t="s">
        <v>3216</v>
      </c>
      <c r="S2308">
        <f t="shared" si="132"/>
        <v>24.481658692185007</v>
      </c>
      <c r="T2308" t="s">
        <v>3206</v>
      </c>
      <c r="U2308" t="s">
        <v>3231</v>
      </c>
      <c r="V2308" t="s">
        <v>3242</v>
      </c>
    </row>
    <row r="2309" spans="1:22" ht="22" customHeight="1" x14ac:dyDescent="0.3">
      <c r="A2309" s="5">
        <v>42640</v>
      </c>
      <c r="B2309" s="16" t="str">
        <f t="shared" si="130"/>
        <v>September, 2016</v>
      </c>
      <c r="C2309" s="16" t="str">
        <f t="shared" si="131"/>
        <v>September, 2016´</v>
      </c>
      <c r="D2309" s="6" t="s">
        <v>31</v>
      </c>
      <c r="E2309" s="11" t="s">
        <v>3317</v>
      </c>
      <c r="F2309" s="6" t="s">
        <v>56</v>
      </c>
      <c r="G2309" s="6" t="s">
        <v>625</v>
      </c>
      <c r="H2309" s="6" t="s">
        <v>629</v>
      </c>
      <c r="I2309" s="6" t="s">
        <v>45</v>
      </c>
      <c r="J2309" s="6" t="s">
        <v>34</v>
      </c>
      <c r="K2309" s="6" t="s">
        <v>2489</v>
      </c>
      <c r="L2309" s="6" t="s">
        <v>2536</v>
      </c>
      <c r="M2309" s="7">
        <v>17200</v>
      </c>
      <c r="N2309" s="7">
        <v>17.2</v>
      </c>
      <c r="O2309" s="7">
        <v>148000</v>
      </c>
      <c r="P2309" t="str">
        <f>IF(ISNUMBER(SEARCH("NICOSULFURONTECHNICAL",L2309)),"Nicosulfuron",IF(ISNUMBER(SEARCH("CITRASHINE",L2309)),"General Foods Aditives",IF(ISNUMBER(SEARCH("CHLORIMURON",L2309)),"Chlorimuron-ethyl",IF(ISNUMBER(SEARCH("LUFENURON",L2309)),"Lufenuron","FIX IT!"))))</f>
        <v>General Foods Aditives</v>
      </c>
      <c r="Q2309" t="s">
        <v>3263</v>
      </c>
      <c r="R2309" t="s">
        <v>3264</v>
      </c>
      <c r="S2309">
        <f t="shared" si="132"/>
        <v>8.604651162790697</v>
      </c>
      <c r="T2309" t="s">
        <v>3294</v>
      </c>
      <c r="U2309" t="s">
        <v>3215</v>
      </c>
      <c r="V2309" t="s">
        <v>3243</v>
      </c>
    </row>
    <row r="2310" spans="1:22" ht="22" customHeight="1" x14ac:dyDescent="0.3">
      <c r="A2310" s="2">
        <v>42639</v>
      </c>
      <c r="B2310" s="16" t="str">
        <f t="shared" si="130"/>
        <v>September, 2016</v>
      </c>
      <c r="C2310" s="16" t="str">
        <f t="shared" si="131"/>
        <v>September, 2016´</v>
      </c>
      <c r="D2310" s="3" t="s">
        <v>31</v>
      </c>
      <c r="E2310" s="11" t="s">
        <v>3317</v>
      </c>
      <c r="F2310" s="3" t="s">
        <v>56</v>
      </c>
      <c r="G2310" s="3" t="s">
        <v>652</v>
      </c>
      <c r="H2310" s="3" t="s">
        <v>122</v>
      </c>
      <c r="I2310" s="3" t="s">
        <v>45</v>
      </c>
      <c r="J2310" s="3" t="s">
        <v>34</v>
      </c>
      <c r="K2310" s="3" t="s">
        <v>2189</v>
      </c>
      <c r="L2310" s="3" t="s">
        <v>1445</v>
      </c>
      <c r="M2310" s="4">
        <v>192960.01</v>
      </c>
      <c r="N2310" s="4">
        <v>192.96</v>
      </c>
      <c r="O2310" s="4">
        <v>556000</v>
      </c>
      <c r="P2310" t="str">
        <f>IF(ISNUMBER(SEARCH("DIZONE",L2310)),"Diuron",IF(ISNUMBER(SEARCH("GLUFOSINATE",L2310)),"Glufosinate",IF(ISNUMBER(SEARCH("LAVA",L2310)),"Tebuthiuron",IF(ISNUMBER(SEARCH("CARTAP",L2310)),"Cartap Hydrochloride",IF(ISNUMBER(SEARCH("ZARTAN",L2310)),"Metsulfuron",IF(ISNUMBER(SEARCH("METSULFURON",L2310)),"Metsulfuron",IF(ISNUMBER(SEARCH("CHLORFLUAZURON",L2310)),"Chlorfluazuron",IF(ISNUMBER(SEARCH("OMITE",L2310)),"Propargite",IF(ISNUMBER(SEARCH("ORIS",L2310)),"Amicarbazone",IF(ISNUMBER(SEARCH("AMICARBAZONE",L2310)),"Amicarbazone",IF(ISNUMBER(SEARCH("2,4-D",L2310)),"2,4-Dichlorophenoxyacetic Acid",IF(ISNUMBER(SEARCH("GLYPHOSATE",L2310)),"Glyphosate",IF(ISNUMBER(SEARCH("FOMESAFEN",L2310)),"Fomesafen","FIX IT!")))))))))))))</f>
        <v>Glyphosate</v>
      </c>
      <c r="Q2310" t="s">
        <v>3218</v>
      </c>
      <c r="R2310" t="s">
        <v>3198</v>
      </c>
      <c r="S2310">
        <f t="shared" si="132"/>
        <v>2.8814260529940889</v>
      </c>
      <c r="T2310" t="s">
        <v>3218</v>
      </c>
      <c r="U2310" t="s">
        <v>3218</v>
      </c>
      <c r="V2310" t="s">
        <v>3198</v>
      </c>
    </row>
    <row r="2311" spans="1:22" ht="22" customHeight="1" x14ac:dyDescent="0.3">
      <c r="A2311" s="5">
        <v>42638</v>
      </c>
      <c r="B2311" s="16" t="str">
        <f t="shared" si="130"/>
        <v>September, 2016</v>
      </c>
      <c r="C2311" s="16" t="str">
        <f t="shared" si="131"/>
        <v>September, 2016´</v>
      </c>
      <c r="D2311" s="6" t="s">
        <v>31</v>
      </c>
      <c r="E2311" s="11" t="s">
        <v>3317</v>
      </c>
      <c r="F2311" s="6" t="s">
        <v>1873</v>
      </c>
      <c r="G2311" s="6" t="s">
        <v>1676</v>
      </c>
      <c r="H2311" s="6" t="s">
        <v>91</v>
      </c>
      <c r="I2311" s="6" t="s">
        <v>45</v>
      </c>
      <c r="J2311" s="6" t="s">
        <v>34</v>
      </c>
      <c r="K2311" s="6" t="s">
        <v>205</v>
      </c>
      <c r="L2311" s="6" t="s">
        <v>2537</v>
      </c>
      <c r="M2311" s="7">
        <v>50400</v>
      </c>
      <c r="N2311" s="7">
        <v>50.4</v>
      </c>
      <c r="O2311" s="7">
        <v>605000</v>
      </c>
      <c r="P2311" t="str">
        <f>IF(ISNUMBER(SEARCH("IMAZETAPYR",L2311)),"Imazetapyr",IF(ISNUMBER(SEARCH("VITAVAX",L2311)),"Carboxin",IF(ISNUMBER(SEARCH("CARBOXIN",L2311)),"Carboxin",IF(ISNUMBER(SEARCH("CONDAX",L2311)),"Imazetapyr",IF(ISNUMBER(SEARCH("CLETHODIM",L2311)),"Clethodim",IF(ISNUMBER(SEARCH("JACARE",L2311)),"2,4-D Acid",IF(ISNUMBER(SEARCH("LEOPARD",L2311)),"Picloram",IF(ISNUMBER(SEARCH("ZOXYSTROBIN",L2311)),"Azoxystrobin",IF(ISNUMBER(SEARCH("MANCOZEB",L2311)),"Mancozeb",IF(ISNUMBER(SEARCH("AZOXYS",L2311)),"Azoxystrobin",IF(ISNUMBER(SEARCH("FIPRON",L2311)),"Fipronil",IF(ISNUMBER(SEARCH("ACEF",L2311)),"Acephate",IF(ISNUMBER(SEARCH("ACETAMIPRID",L2311)),"Acetamiprid",IF(ISNUMBER(SEARCH("ALUMINIUM PHOSPHIDE",L2311)),"Aluminium Phosphide",IF(ISNUMBER(SEARCH("RANMAN",L2311)),"Cyazofamid",IF(ISNUMBER(SEARCH("BIFENTRINA",L2311)),"Bifenthrin","FIX IT!"))))))))))))))))</f>
        <v>Mancozeb</v>
      </c>
      <c r="Q2311" t="s">
        <v>3231</v>
      </c>
      <c r="R2311" t="s">
        <v>3242</v>
      </c>
      <c r="S2311">
        <f t="shared" si="132"/>
        <v>12.003968253968255</v>
      </c>
      <c r="T2311" t="s">
        <v>3252</v>
      </c>
      <c r="U2311" t="s">
        <v>3287</v>
      </c>
      <c r="V2311" t="s">
        <v>3243</v>
      </c>
    </row>
    <row r="2312" spans="1:22" ht="22" customHeight="1" x14ac:dyDescent="0.3">
      <c r="A2312" s="2">
        <v>42638</v>
      </c>
      <c r="B2312" s="16" t="str">
        <f t="shared" si="130"/>
        <v>September, 2016</v>
      </c>
      <c r="C2312" s="16" t="str">
        <f t="shared" si="131"/>
        <v>September, 2016´</v>
      </c>
      <c r="D2312" s="3" t="s">
        <v>31</v>
      </c>
      <c r="E2312" s="11" t="s">
        <v>3317</v>
      </c>
      <c r="F2312" s="3" t="s">
        <v>1873</v>
      </c>
      <c r="G2312" s="3" t="s">
        <v>1676</v>
      </c>
      <c r="H2312" s="3" t="s">
        <v>91</v>
      </c>
      <c r="I2312" s="3" t="s">
        <v>45</v>
      </c>
      <c r="J2312" s="3" t="s">
        <v>34</v>
      </c>
      <c r="K2312" s="3" t="s">
        <v>205</v>
      </c>
      <c r="L2312" s="3" t="s">
        <v>2538</v>
      </c>
      <c r="M2312" s="4">
        <v>75600</v>
      </c>
      <c r="N2312" s="4">
        <v>75.599999999999994</v>
      </c>
      <c r="O2312" s="4">
        <v>908000</v>
      </c>
      <c r="P2312" t="str">
        <f>IF(ISNUMBER(SEARCH("IMAZETAPYR",L2312)),"Imazetapyr",IF(ISNUMBER(SEARCH("VITAVAX",L2312)),"Carboxin",IF(ISNUMBER(SEARCH("CARBOXIN",L2312)),"Carboxin",IF(ISNUMBER(SEARCH("CONDAX",L2312)),"Imazetapyr",IF(ISNUMBER(SEARCH("CLETHODIM",L2312)),"Clethodim",IF(ISNUMBER(SEARCH("JACARE",L2312)),"2,4-D Acid",IF(ISNUMBER(SEARCH("LEOPARD",L2312)),"Picloram",IF(ISNUMBER(SEARCH("ZOXYSTROBIN",L2312)),"Azoxystrobin",IF(ISNUMBER(SEARCH("MANCOZEB",L2312)),"Mancozeb",IF(ISNUMBER(SEARCH("AZOXYS",L2312)),"Azoxystrobin",IF(ISNUMBER(SEARCH("FIPRON",L2312)),"Fipronil",IF(ISNUMBER(SEARCH("ACEF",L2312)),"Acephate",IF(ISNUMBER(SEARCH("ACETAMIPRID",L2312)),"Acetamiprid",IF(ISNUMBER(SEARCH("ALUMINIUM PHOSPHIDE",L2312)),"Aluminium Phosphide",IF(ISNUMBER(SEARCH("RANMAN",L2312)),"Cyazofamid",IF(ISNUMBER(SEARCH("BIFENTRINA",L2312)),"Bifenthrin","FIX IT!"))))))))))))))))</f>
        <v>Mancozeb</v>
      </c>
      <c r="Q2312" t="s">
        <v>3231</v>
      </c>
      <c r="R2312" t="s">
        <v>3242</v>
      </c>
      <c r="S2312">
        <f t="shared" si="132"/>
        <v>12.010582010582011</v>
      </c>
      <c r="T2312" t="s">
        <v>3293</v>
      </c>
      <c r="U2312" t="s">
        <v>3215</v>
      </c>
      <c r="V2312" t="s">
        <v>3242</v>
      </c>
    </row>
    <row r="2313" spans="1:22" ht="22" customHeight="1" x14ac:dyDescent="0.3">
      <c r="A2313" s="5">
        <v>42638</v>
      </c>
      <c r="B2313" s="16" t="str">
        <f t="shared" si="130"/>
        <v>September, 2016</v>
      </c>
      <c r="C2313" s="16" t="str">
        <f t="shared" si="131"/>
        <v>September, 2016´</v>
      </c>
      <c r="D2313" s="6" t="s">
        <v>31</v>
      </c>
      <c r="E2313" s="11" t="s">
        <v>3317</v>
      </c>
      <c r="F2313" s="6" t="s">
        <v>56</v>
      </c>
      <c r="G2313" s="6" t="s">
        <v>1676</v>
      </c>
      <c r="H2313" s="6" t="s">
        <v>91</v>
      </c>
      <c r="I2313" s="6" t="s">
        <v>45</v>
      </c>
      <c r="J2313" s="6" t="s">
        <v>34</v>
      </c>
      <c r="K2313" s="6" t="s">
        <v>205</v>
      </c>
      <c r="L2313" s="6" t="s">
        <v>2539</v>
      </c>
      <c r="M2313" s="7">
        <v>92000</v>
      </c>
      <c r="N2313" s="7">
        <v>92</v>
      </c>
      <c r="O2313" s="7">
        <v>1104000</v>
      </c>
      <c r="P2313" t="str">
        <f>IF(ISNUMBER(SEARCH("IMAZETAPYR",L2313)),"Imazetapyr",IF(ISNUMBER(SEARCH("VITAVAX",L2313)),"Carboxin",IF(ISNUMBER(SEARCH("CARBOXIN",L2313)),"Carboxin",IF(ISNUMBER(SEARCH("CONDAX",L2313)),"Imazetapyr",IF(ISNUMBER(SEARCH("CLETHODIM",L2313)),"Clethodim",IF(ISNUMBER(SEARCH("JACARE",L2313)),"2,4-D Acid",IF(ISNUMBER(SEARCH("LEOPARD",L2313)),"Picloram",IF(ISNUMBER(SEARCH("ZOXYSTROBIN",L2313)),"Azoxystrobin",IF(ISNUMBER(SEARCH("MANCOZEB",L2313)),"Mancozeb",IF(ISNUMBER(SEARCH("AZOXYS",L2313)),"Azoxystrobin",IF(ISNUMBER(SEARCH("FIPRON",L2313)),"Fipronil",IF(ISNUMBER(SEARCH("ACEF",L2313)),"Acephate",IF(ISNUMBER(SEARCH("ACETAMIPRID",L2313)),"Acetamiprid",IF(ISNUMBER(SEARCH("ALUMINIUM PHOSPHIDE",L2313)),"Aluminium Phosphide",IF(ISNUMBER(SEARCH("RANMAN",L2313)),"Cyazofamid",IF(ISNUMBER(SEARCH("BIFENTRINA",L2313)),"Bifenthrin","FIX IT!"))))))))))))))))</f>
        <v>Mancozeb</v>
      </c>
      <c r="Q2313" t="s">
        <v>3231</v>
      </c>
      <c r="R2313" t="s">
        <v>3242</v>
      </c>
      <c r="S2313">
        <f t="shared" si="132"/>
        <v>12</v>
      </c>
      <c r="T2313" t="s">
        <v>3226</v>
      </c>
      <c r="U2313" t="s">
        <v>3261</v>
      </c>
      <c r="V2313" t="s">
        <v>3243</v>
      </c>
    </row>
    <row r="2314" spans="1:22" ht="22" customHeight="1" x14ac:dyDescent="0.3">
      <c r="A2314" s="2">
        <v>42635</v>
      </c>
      <c r="B2314" s="16" t="str">
        <f t="shared" si="130"/>
        <v>September, 2016</v>
      </c>
      <c r="C2314" s="16" t="str">
        <f t="shared" si="131"/>
        <v>September, 2016´</v>
      </c>
      <c r="D2314" s="3" t="s">
        <v>31</v>
      </c>
      <c r="E2314" s="11" t="s">
        <v>3317</v>
      </c>
      <c r="F2314" s="3" t="s">
        <v>56</v>
      </c>
      <c r="G2314" s="3" t="s">
        <v>244</v>
      </c>
      <c r="H2314" s="3" t="s">
        <v>474</v>
      </c>
      <c r="I2314" s="3" t="s">
        <v>45</v>
      </c>
      <c r="J2314" s="3" t="s">
        <v>34</v>
      </c>
      <c r="K2314" s="3" t="s">
        <v>187</v>
      </c>
      <c r="L2314" s="3" t="s">
        <v>2540</v>
      </c>
      <c r="M2314" s="4">
        <v>171080</v>
      </c>
      <c r="N2314" s="4">
        <v>171.08</v>
      </c>
      <c r="O2314" s="4">
        <v>1938000</v>
      </c>
      <c r="P2314" t="str">
        <f>IF(ISNUMBER(SEARCH("GLIFOSATO",L2314)),"Glyphosate",IF(ISNUMBER(SEARCH("TRICLON",L2314)),"Triclopyr",IF(ISNUMBER(SEARCH("ABAMECTIN",L2314)),"Abamectin",IF(ISNUMBER(SEARCH("ANCOSAR",L2314)),"Sodium Hydrogen Methylarsonate",IF(ISNUMBER(SEARCH("PERITO",L2314)),"Acephate","FIX IT!")))))</f>
        <v>Sodium Hydrogen Methylarsonate</v>
      </c>
      <c r="Q2314" t="s">
        <v>3281</v>
      </c>
      <c r="R2314" t="s">
        <v>3198</v>
      </c>
      <c r="S2314">
        <f t="shared" si="132"/>
        <v>11.3280336684592</v>
      </c>
      <c r="T2314" t="s">
        <v>3218</v>
      </c>
      <c r="U2314" t="s">
        <v>3218</v>
      </c>
      <c r="V2314" t="s">
        <v>3198</v>
      </c>
    </row>
    <row r="2315" spans="1:22" ht="22" customHeight="1" x14ac:dyDescent="0.3">
      <c r="A2315" s="5">
        <v>42632</v>
      </c>
      <c r="B2315" s="16" t="str">
        <f t="shared" si="130"/>
        <v>September, 2016</v>
      </c>
      <c r="C2315" s="16" t="str">
        <f t="shared" si="131"/>
        <v>September, 2016´</v>
      </c>
      <c r="D2315" s="6" t="s">
        <v>31</v>
      </c>
      <c r="E2315" s="11" t="s">
        <v>3317</v>
      </c>
      <c r="F2315" s="6" t="s">
        <v>56</v>
      </c>
      <c r="G2315" s="6" t="s">
        <v>1389</v>
      </c>
      <c r="H2315" s="6" t="s">
        <v>82</v>
      </c>
      <c r="I2315" s="6" t="s">
        <v>45</v>
      </c>
      <c r="J2315" s="6" t="s">
        <v>34</v>
      </c>
      <c r="K2315" s="6" t="s">
        <v>84</v>
      </c>
      <c r="L2315" s="6" t="s">
        <v>2541</v>
      </c>
      <c r="M2315" s="7">
        <v>14442</v>
      </c>
      <c r="N2315" s="7">
        <v>14.44</v>
      </c>
      <c r="O2315" s="7">
        <v>58900</v>
      </c>
      <c r="P2315" t="str">
        <f>IF(ISNUMBER(SEARCH("BROWSER",L2315)),"Picloran",IF(ISNUMBER(SEARCH("NAVIGATOR",L2315)),"Picloran",IF(ISNUMBER(SEARCH("BIOZYME",L2315)),"Mineral Fertilizer",IF(ISNUMBER(SEARCH("K-FOL",L2315)),"Calcium Citrate",IF(ISNUMBER(SEARCH("FOLTRON",L2315)),"NPK Fertilizer",IF(ISNUMBER(SEARCH("CYHALOTHRI",L2315)),"Cyhalothrin",IF(ISNUMBER(SEARCH("ACEFATO",L2315)),"Acephate",IF(ISNUMBER(SEARCH("ACEPHATE",L2315)),"Acephate",IF(ISNUMBER(SEARCH("MICROTHIOL",L2315)),"Sulfur",IF(ISNUMBER(SEARCH("PROPICONAZOLE",L2315)),"Propiconazole",IF(ISNUMBER(SEARCH("METHOMYL",L2315)),"Methomyl",IF(ISNUMBER(SEARCH("IMIDACLOPRID",L2315)),"Imidacloprid",IF(ISNUMBER(SEARCH("ZONIC",L2315)),"Amicarbazone",IF(ISNUMBER(SEARCH("CRESCENDO",L2315)),"Triclopyr-Butyric",IF(ISNUMBER(SEARCH("IMAZETHAPYR",L2315)),"Imazethapyr",IF(ISNUMBER(SEARCH("TRICLOPYR",L2315)),"Triclopyr",IF(ISNUMBER(SEARCH("ISOPROPYLAMINE",L2315)),"Isopropylamine",IF(ISNUMBER(SEARCH("ABAMECTIM",L2315)),"Abamectin",IF(ISNUMBER(SEARCH("SPERTO",L2315)),"Bifenthrin","FIX IT!")))))))))))))))))))</f>
        <v>Isopropylamine</v>
      </c>
      <c r="Q2315" t="s">
        <v>3269</v>
      </c>
      <c r="R2315" t="s">
        <v>3216</v>
      </c>
      <c r="S2315">
        <f t="shared" si="132"/>
        <v>4.0783824954992385</v>
      </c>
      <c r="T2315" t="s">
        <v>3226</v>
      </c>
      <c r="U2315" t="s">
        <v>3261</v>
      </c>
      <c r="V2315" t="s">
        <v>3243</v>
      </c>
    </row>
    <row r="2316" spans="1:22" ht="22" customHeight="1" x14ac:dyDescent="0.3">
      <c r="A2316" s="2">
        <v>42631</v>
      </c>
      <c r="B2316" s="16" t="str">
        <f t="shared" si="130"/>
        <v>September, 2016</v>
      </c>
      <c r="C2316" s="16" t="str">
        <f t="shared" si="131"/>
        <v>September, 2016´</v>
      </c>
      <c r="D2316" s="3" t="s">
        <v>31</v>
      </c>
      <c r="E2316" s="11" t="s">
        <v>3317</v>
      </c>
      <c r="F2316" s="3" t="s">
        <v>56</v>
      </c>
      <c r="G2316" s="3" t="s">
        <v>1382</v>
      </c>
      <c r="H2316" s="3" t="s">
        <v>122</v>
      </c>
      <c r="I2316" s="3" t="s">
        <v>45</v>
      </c>
      <c r="J2316" s="3" t="s">
        <v>34</v>
      </c>
      <c r="K2316" s="3" t="s">
        <v>971</v>
      </c>
      <c r="L2316" s="3" t="s">
        <v>2542</v>
      </c>
      <c r="M2316" s="4">
        <v>16416</v>
      </c>
      <c r="N2316" s="4">
        <v>16.420000000000002</v>
      </c>
      <c r="O2316" s="4">
        <v>402000</v>
      </c>
      <c r="P2316" t="s">
        <v>3252</v>
      </c>
      <c r="Q2316" t="s">
        <v>3287</v>
      </c>
      <c r="R2316" t="s">
        <v>3243</v>
      </c>
      <c r="S2316">
        <f t="shared" si="132"/>
        <v>24.488304093567251</v>
      </c>
      <c r="T2316" t="s">
        <v>3297</v>
      </c>
      <c r="U2316" t="s">
        <v>3281</v>
      </c>
      <c r="V2316" t="s">
        <v>3198</v>
      </c>
    </row>
    <row r="2317" spans="1:22" ht="22" customHeight="1" x14ac:dyDescent="0.3">
      <c r="A2317" s="5">
        <v>42630</v>
      </c>
      <c r="B2317" s="16" t="str">
        <f t="shared" si="130"/>
        <v>September, 2016</v>
      </c>
      <c r="C2317" s="16" t="str">
        <f t="shared" si="131"/>
        <v>September, 2016´</v>
      </c>
      <c r="D2317" s="6" t="s">
        <v>31</v>
      </c>
      <c r="E2317" s="11" t="s">
        <v>3317</v>
      </c>
      <c r="F2317" s="6" t="s">
        <v>56</v>
      </c>
      <c r="G2317" s="6" t="s">
        <v>1676</v>
      </c>
      <c r="H2317" s="6" t="s">
        <v>91</v>
      </c>
      <c r="I2317" s="6" t="s">
        <v>45</v>
      </c>
      <c r="J2317" s="6" t="s">
        <v>34</v>
      </c>
      <c r="K2317" s="6" t="s">
        <v>205</v>
      </c>
      <c r="L2317" s="6" t="s">
        <v>2487</v>
      </c>
      <c r="M2317" s="7">
        <v>25200</v>
      </c>
      <c r="N2317" s="7">
        <v>25.2</v>
      </c>
      <c r="O2317" s="7">
        <v>303000</v>
      </c>
      <c r="P2317" t="s">
        <v>3206</v>
      </c>
      <c r="Q2317" t="s">
        <v>3231</v>
      </c>
      <c r="R2317" t="s">
        <v>3242</v>
      </c>
      <c r="S2317">
        <f t="shared" si="132"/>
        <v>12.023809523809524</v>
      </c>
      <c r="T2317" t="s">
        <v>3273</v>
      </c>
      <c r="U2317" t="s">
        <v>3274</v>
      </c>
      <c r="V2317" t="s">
        <v>3275</v>
      </c>
    </row>
    <row r="2318" spans="1:22" ht="22" customHeight="1" x14ac:dyDescent="0.3">
      <c r="A2318" s="2">
        <v>42630</v>
      </c>
      <c r="B2318" s="16" t="str">
        <f t="shared" si="130"/>
        <v>September, 2016</v>
      </c>
      <c r="C2318" s="16" t="str">
        <f t="shared" si="131"/>
        <v>September, 2016´</v>
      </c>
      <c r="D2318" s="3" t="s">
        <v>31</v>
      </c>
      <c r="E2318" s="11" t="s">
        <v>3317</v>
      </c>
      <c r="F2318" s="3" t="s">
        <v>56</v>
      </c>
      <c r="G2318" s="3" t="s">
        <v>1676</v>
      </c>
      <c r="H2318" s="3" t="s">
        <v>91</v>
      </c>
      <c r="I2318" s="3" t="s">
        <v>45</v>
      </c>
      <c r="J2318" s="3" t="s">
        <v>34</v>
      </c>
      <c r="K2318" s="3" t="s">
        <v>205</v>
      </c>
      <c r="L2318" s="3" t="s">
        <v>2543</v>
      </c>
      <c r="M2318" s="4">
        <v>50400</v>
      </c>
      <c r="N2318" s="4">
        <v>50.4</v>
      </c>
      <c r="O2318" s="4">
        <v>605000</v>
      </c>
      <c r="P2318" t="str">
        <f>IF(ISNUMBER(SEARCH("IMAZETAPYR",L2318)),"Imazetapyr",IF(ISNUMBER(SEARCH("VITAVAX",L2318)),"Carboxin",IF(ISNUMBER(SEARCH("CARBOXIN",L2318)),"Carboxin",IF(ISNUMBER(SEARCH("CONDAX",L2318)),"Imazetapyr",IF(ISNUMBER(SEARCH("CLETHODIM",L2318)),"Clethodim",IF(ISNUMBER(SEARCH("JACARE",L2318)),"2,4-D Acid",IF(ISNUMBER(SEARCH("LEOPARD",L2318)),"Picloram",IF(ISNUMBER(SEARCH("ZOXYSTROBIN",L2318)),"Azoxystrobin",IF(ISNUMBER(SEARCH("MANCOZEB",L2318)),"Mancozeb",IF(ISNUMBER(SEARCH("AZOXYS",L2318)),"Azoxystrobin",IF(ISNUMBER(SEARCH("FIPRON",L2318)),"Fipronil",IF(ISNUMBER(SEARCH("ACEF",L2318)),"Acephate",IF(ISNUMBER(SEARCH("ACETAMIPRID",L2318)),"Acetamiprid",IF(ISNUMBER(SEARCH("ALUMINIUM PHOSPHIDE",L2318)),"Aluminium Phosphide",IF(ISNUMBER(SEARCH("RANMAN",L2318)),"Cyazofamid",IF(ISNUMBER(SEARCH("BIFENTRINA",L2318)),"Bifenthrin","FIX IT!"))))))))))))))))</f>
        <v>Mancozeb</v>
      </c>
      <c r="Q2318" t="s">
        <v>3231</v>
      </c>
      <c r="R2318" t="s">
        <v>3242</v>
      </c>
      <c r="S2318">
        <f t="shared" si="132"/>
        <v>12.003968253968255</v>
      </c>
      <c r="T2318" t="s">
        <v>3304</v>
      </c>
      <c r="U2318" t="s">
        <v>3281</v>
      </c>
      <c r="V2318" t="s">
        <v>3198</v>
      </c>
    </row>
    <row r="2319" spans="1:22" ht="22" customHeight="1" x14ac:dyDescent="0.3">
      <c r="A2319" s="5">
        <v>42628</v>
      </c>
      <c r="B2319" s="16" t="str">
        <f t="shared" si="130"/>
        <v>September, 2016</v>
      </c>
      <c r="C2319" s="16" t="str">
        <f t="shared" si="131"/>
        <v>September, 2016´</v>
      </c>
      <c r="D2319" s="6" t="s">
        <v>31</v>
      </c>
      <c r="E2319" s="11" t="s">
        <v>3317</v>
      </c>
      <c r="F2319" s="6" t="s">
        <v>56</v>
      </c>
      <c r="G2319" s="6" t="s">
        <v>652</v>
      </c>
      <c r="H2319" s="6" t="s">
        <v>122</v>
      </c>
      <c r="I2319" s="6" t="s">
        <v>45</v>
      </c>
      <c r="J2319" s="6" t="s">
        <v>34</v>
      </c>
      <c r="K2319" s="6" t="s">
        <v>2189</v>
      </c>
      <c r="L2319" s="6" t="s">
        <v>2544</v>
      </c>
      <c r="M2319" s="7">
        <v>192960.01</v>
      </c>
      <c r="N2319" s="7">
        <v>192.96</v>
      </c>
      <c r="O2319" s="7">
        <v>556000</v>
      </c>
      <c r="P2319" t="str">
        <f>IF(ISNUMBER(SEARCH("DIZONE",L2319)),"Diuron",IF(ISNUMBER(SEARCH("GLUFOSINATE",L2319)),"Glufosinate",IF(ISNUMBER(SEARCH("LAVA",L2319)),"Tebuthiuron",IF(ISNUMBER(SEARCH("CARTAP",L2319)),"Cartap Hydrochloride",IF(ISNUMBER(SEARCH("ZARTAN",L2319)),"Metsulfuron",IF(ISNUMBER(SEARCH("METSULFURON",L2319)),"Metsulfuron",IF(ISNUMBER(SEARCH("CHLORFLUAZURON",L2319)),"Chlorfluazuron",IF(ISNUMBER(SEARCH("OMITE",L2319)),"Propargite",IF(ISNUMBER(SEARCH("ORIS",L2319)),"Amicarbazone",IF(ISNUMBER(SEARCH("AMICARBAZONE",L2319)),"Amicarbazone",IF(ISNUMBER(SEARCH("2,4-D",L2319)),"2,4-Dichlorophenoxyacetic Acid",IF(ISNUMBER(SEARCH("GLYPHOSATE",L2319)),"Glyphosate",IF(ISNUMBER(SEARCH("FOMESAFEN",L2319)),"Fomesafen","FIX IT!")))))))))))))</f>
        <v>Glyphosate</v>
      </c>
      <c r="Q2319" t="s">
        <v>3218</v>
      </c>
      <c r="R2319" t="s">
        <v>3198</v>
      </c>
      <c r="S2319">
        <f t="shared" si="132"/>
        <v>2.8814260529940889</v>
      </c>
      <c r="T2319" t="s">
        <v>3207</v>
      </c>
      <c r="U2319" t="s">
        <v>3235</v>
      </c>
      <c r="V2319" t="s">
        <v>3216</v>
      </c>
    </row>
    <row r="2320" spans="1:22" ht="22" customHeight="1" x14ac:dyDescent="0.3">
      <c r="A2320" s="2">
        <v>42626</v>
      </c>
      <c r="B2320" s="16" t="str">
        <f t="shared" si="130"/>
        <v>September, 2016</v>
      </c>
      <c r="C2320" s="16" t="str">
        <f t="shared" si="131"/>
        <v>September, 2016´</v>
      </c>
      <c r="D2320" s="3" t="s">
        <v>31</v>
      </c>
      <c r="E2320" s="11" t="s">
        <v>3317</v>
      </c>
      <c r="F2320" s="3" t="s">
        <v>56</v>
      </c>
      <c r="G2320" s="3" t="s">
        <v>1869</v>
      </c>
      <c r="H2320" s="3" t="s">
        <v>133</v>
      </c>
      <c r="I2320" s="3" t="s">
        <v>45</v>
      </c>
      <c r="J2320" s="3" t="s">
        <v>34</v>
      </c>
      <c r="K2320" s="3" t="s">
        <v>280</v>
      </c>
      <c r="L2320" s="3" t="s">
        <v>2545</v>
      </c>
      <c r="M2320" s="4">
        <v>185700</v>
      </c>
      <c r="N2320" s="4">
        <v>185.7</v>
      </c>
      <c r="O2320" s="13" t="s">
        <v>3323</v>
      </c>
      <c r="P2320" t="s">
        <v>3208</v>
      </c>
      <c r="Q2320" t="s">
        <v>3215</v>
      </c>
      <c r="R2320" t="s">
        <v>3216</v>
      </c>
      <c r="S2320">
        <f t="shared" si="132"/>
        <v>0</v>
      </c>
      <c r="T2320" t="s">
        <v>3273</v>
      </c>
      <c r="U2320" t="s">
        <v>3274</v>
      </c>
      <c r="V2320" t="s">
        <v>3275</v>
      </c>
    </row>
    <row r="2321" spans="1:22" ht="22" customHeight="1" x14ac:dyDescent="0.3">
      <c r="A2321" s="5">
        <v>42626</v>
      </c>
      <c r="B2321" s="16" t="str">
        <f t="shared" si="130"/>
        <v>September, 2016</v>
      </c>
      <c r="C2321" s="16" t="str">
        <f t="shared" si="131"/>
        <v>September, 2016´</v>
      </c>
      <c r="D2321" s="6" t="s">
        <v>31</v>
      </c>
      <c r="E2321" s="11" t="s">
        <v>3317</v>
      </c>
      <c r="F2321" s="6" t="s">
        <v>56</v>
      </c>
      <c r="G2321" s="6" t="s">
        <v>579</v>
      </c>
      <c r="H2321" s="6" t="s">
        <v>968</v>
      </c>
      <c r="I2321" s="6" t="s">
        <v>45</v>
      </c>
      <c r="J2321" s="6" t="s">
        <v>34</v>
      </c>
      <c r="K2321" s="6" t="s">
        <v>971</v>
      </c>
      <c r="L2321" s="6" t="s">
        <v>2546</v>
      </c>
      <c r="M2321" s="7">
        <v>48384</v>
      </c>
      <c r="N2321" s="7">
        <v>48.38</v>
      </c>
      <c r="O2321" s="7">
        <v>1186000</v>
      </c>
      <c r="P2321" t="str">
        <f>IF(ISNUMBER(SEARCH("IMAZETAPYR",L2321)),"Imazetapyr",IF(ISNUMBER(SEARCH("VITAVAX",L2321)),"Carboxin",IF(ISNUMBER(SEARCH("CARBOXIN",L2321)),"Carboxin",IF(ISNUMBER(SEARCH("CONDAX",L2321)),"Imazetapyr",IF(ISNUMBER(SEARCH("CLETHODIM",L2321)),"Clethodim",IF(ISNUMBER(SEARCH("JACARE",L2321)),"2,4-D Acid",IF(ISNUMBER(SEARCH("LEOPARD",L2321)),"Picloram",IF(ISNUMBER(SEARCH("ZOXYSTROBIN",L2321)),"Azoxystrobin",IF(ISNUMBER(SEARCH("MANCOZEB",L2321)),"Mancozeb",IF(ISNUMBER(SEARCH("AZOXYS",L2321)),"Azoxystrobin",IF(ISNUMBER(SEARCH("FIPRON",L2321)),"Fipronil",IF(ISNUMBER(SEARCH("ACEF",L2321)),"Acephate",IF(ISNUMBER(SEARCH("ACETAMIPRID",L2321)),"Acetamiprid",IF(ISNUMBER(SEARCH("ALUMINIUM PHOSPHIDE",L2321)),"Aluminium Phosphide",IF(ISNUMBER(SEARCH("RANMAN",L2321)),"Cyazofamid",IF(ISNUMBER(SEARCH("BIFENTRINA",L2321)),"Bifenthrin","FIX IT!"))))))))))))))))</f>
        <v>Acetamiprid</v>
      </c>
      <c r="Q2321" t="s">
        <v>3234</v>
      </c>
      <c r="R2321" t="s">
        <v>3243</v>
      </c>
      <c r="S2321">
        <f t="shared" si="132"/>
        <v>24.512235449735449</v>
      </c>
      <c r="T2321" t="s">
        <v>3292</v>
      </c>
      <c r="U2321" t="s">
        <v>3269</v>
      </c>
      <c r="V2321" t="s">
        <v>3216</v>
      </c>
    </row>
    <row r="2322" spans="1:22" ht="22" customHeight="1" x14ac:dyDescent="0.3">
      <c r="A2322" s="2">
        <v>42626</v>
      </c>
      <c r="B2322" s="16" t="str">
        <f t="shared" si="130"/>
        <v>September, 2016</v>
      </c>
      <c r="C2322" s="16" t="str">
        <f t="shared" si="131"/>
        <v>September, 2016´</v>
      </c>
      <c r="D2322" s="3" t="s">
        <v>31</v>
      </c>
      <c r="E2322" s="11" t="s">
        <v>3317</v>
      </c>
      <c r="F2322" s="3" t="s">
        <v>56</v>
      </c>
      <c r="G2322" s="3" t="s">
        <v>656</v>
      </c>
      <c r="H2322" s="3" t="s">
        <v>133</v>
      </c>
      <c r="I2322" s="3" t="s">
        <v>45</v>
      </c>
      <c r="J2322" s="3" t="s">
        <v>34</v>
      </c>
      <c r="K2322" s="3" t="s">
        <v>163</v>
      </c>
      <c r="L2322" s="3" t="s">
        <v>2548</v>
      </c>
      <c r="M2322" s="4">
        <v>36480</v>
      </c>
      <c r="N2322" s="4">
        <v>36.479999999999997</v>
      </c>
      <c r="O2322" s="4">
        <v>1883000</v>
      </c>
      <c r="P2322" t="str">
        <f>IF(ISNUMBER(SEARCH("NICROSULFURON",L2322)),"Nicosulfuron",IF(ISNUMBER(SEARCH("BUTYROLACTONE",L2322)),"Butyrolactone",IF(ISNUMBER(SEARCH("MEQUIPAT",L2322)),"Mequipat Chloride",IF(ISNUMBER(SEARCH("ENTRINA",L2322)),"Bifenthrin",IF(ISNUMBER(SEARCH("ACETAMI",L2322)),"Acetamiprid",IF(ISNUMBER(SEARCH("THIODICARB",L2322)),"Thiodicarb",IF(ISNUMBER(SEARCH("2 4 D",L2322)),"2,4-D Acid",IF(ISNUMBER(SEARCH("CIPERMETRINA",L2322)),"Cypermethrin",IF(ISNUMBER(SEARCH("SULFENTRAZONE",L2322)),"Sulfenthrazone",IF(ISNUMBER(SEARCH("AKITO",L2322)),"Cypermethrin",IF(ISNUMBER(SEARCH("EMINENT",L2322)),"Tetraconazole","FIX IT!")))))))))))</f>
        <v>Butyrolactone</v>
      </c>
      <c r="Q2322" t="s">
        <v>3215</v>
      </c>
      <c r="R2322" t="s">
        <v>3216</v>
      </c>
      <c r="S2322">
        <f t="shared" si="132"/>
        <v>51.617324561403507</v>
      </c>
      <c r="T2322" t="s">
        <v>3245</v>
      </c>
      <c r="U2322" t="s">
        <v>3244</v>
      </c>
      <c r="V2322" t="s">
        <v>3198</v>
      </c>
    </row>
    <row r="2323" spans="1:22" ht="22" customHeight="1" x14ac:dyDescent="0.3">
      <c r="A2323" s="2">
        <v>42625</v>
      </c>
      <c r="B2323" s="16" t="str">
        <f t="shared" si="130"/>
        <v>September, 2016</v>
      </c>
      <c r="C2323" s="16" t="str">
        <f t="shared" si="131"/>
        <v>September, 2016´</v>
      </c>
      <c r="D2323" s="3" t="s">
        <v>31</v>
      </c>
      <c r="E2323" s="11" t="s">
        <v>3317</v>
      </c>
      <c r="F2323" s="3" t="s">
        <v>56</v>
      </c>
      <c r="G2323" s="3" t="s">
        <v>1389</v>
      </c>
      <c r="H2323" s="3" t="s">
        <v>82</v>
      </c>
      <c r="I2323" s="3" t="s">
        <v>45</v>
      </c>
      <c r="J2323" s="3" t="s">
        <v>34</v>
      </c>
      <c r="K2323" s="3" t="s">
        <v>84</v>
      </c>
      <c r="L2323" s="3" t="s">
        <v>2550</v>
      </c>
      <c r="M2323" s="4">
        <v>86472</v>
      </c>
      <c r="N2323" s="4">
        <v>86.47</v>
      </c>
      <c r="O2323" s="4">
        <v>353000</v>
      </c>
      <c r="P2323" t="str">
        <f>IF(ISNUMBER(SEARCH("BROWSER",L2323)),"Picloran",IF(ISNUMBER(SEARCH("NAVIGATOR",L2323)),"Picloran",IF(ISNUMBER(SEARCH("BIOZYME",L2323)),"Mineral Fertilizer",IF(ISNUMBER(SEARCH("K-FOL",L2323)),"Calcium Citrate",IF(ISNUMBER(SEARCH("FOLTRON",L2323)),"NPK Fertilizer",IF(ISNUMBER(SEARCH("CYHALOTHRI",L2323)),"Cyhalothrin",IF(ISNUMBER(SEARCH("ACEFATO",L2323)),"Acephate",IF(ISNUMBER(SEARCH("ACEPHATE",L2323)),"Acephate",IF(ISNUMBER(SEARCH("MICROTHIOL",L2323)),"Sulfur",IF(ISNUMBER(SEARCH("PROPICONAZOLE",L2323)),"Propiconazole",IF(ISNUMBER(SEARCH("METHOMYL",L2323)),"Methomyl",IF(ISNUMBER(SEARCH("IMIDACLOPRID",L2323)),"Imidacloprid",IF(ISNUMBER(SEARCH("ZONIC",L2323)),"Amicarbazone",IF(ISNUMBER(SEARCH("CRESCENDO",L2323)),"Triclopyr-Butyric",IF(ISNUMBER(SEARCH("IMAZETHAPYR",L2323)),"Imazethapyr",IF(ISNUMBER(SEARCH("TRICLOPYR",L2323)),"Triclopyr",IF(ISNUMBER(SEARCH("ISOPROPYLAMINE",L2323)),"Isopropylamine",IF(ISNUMBER(SEARCH("ABAMECTIM",L2323)),"Abamectin",IF(ISNUMBER(SEARCH("SPERTO",L2323)),"Bifenthrin","FIX IT!")))))))))))))))))))</f>
        <v>Isopropylamine</v>
      </c>
      <c r="Q2323" t="s">
        <v>3269</v>
      </c>
      <c r="R2323" t="s">
        <v>3216</v>
      </c>
      <c r="S2323">
        <f t="shared" si="132"/>
        <v>4.0822462762512721</v>
      </c>
      <c r="T2323" t="s">
        <v>3208</v>
      </c>
      <c r="U2323" t="s">
        <v>3215</v>
      </c>
      <c r="V2323" t="s">
        <v>3216</v>
      </c>
    </row>
    <row r="2324" spans="1:22" ht="22" customHeight="1" x14ac:dyDescent="0.3">
      <c r="A2324" s="5">
        <v>42625</v>
      </c>
      <c r="B2324" s="16" t="str">
        <f t="shared" si="130"/>
        <v>September, 2016</v>
      </c>
      <c r="C2324" s="16" t="str">
        <f t="shared" si="131"/>
        <v>September, 2016´</v>
      </c>
      <c r="D2324" s="6" t="s">
        <v>31</v>
      </c>
      <c r="E2324" s="11" t="s">
        <v>3317</v>
      </c>
      <c r="F2324" s="6" t="s">
        <v>56</v>
      </c>
      <c r="G2324" s="6" t="s">
        <v>1389</v>
      </c>
      <c r="H2324" s="6" t="s">
        <v>82</v>
      </c>
      <c r="I2324" s="6" t="s">
        <v>45</v>
      </c>
      <c r="J2324" s="6" t="s">
        <v>34</v>
      </c>
      <c r="K2324" s="6" t="s">
        <v>84</v>
      </c>
      <c r="L2324" s="6" t="s">
        <v>2551</v>
      </c>
      <c r="M2324" s="7">
        <v>72229</v>
      </c>
      <c r="N2324" s="7">
        <v>72.23</v>
      </c>
      <c r="O2324" s="7">
        <v>295000</v>
      </c>
      <c r="P2324" t="str">
        <f>IF(ISNUMBER(SEARCH("BROWSER",L2324)),"Picloran",IF(ISNUMBER(SEARCH("NAVIGATOR",L2324)),"Picloran",IF(ISNUMBER(SEARCH("BIOZYME",L2324)),"Mineral Fertilizer",IF(ISNUMBER(SEARCH("K-FOL",L2324)),"Calcium Citrate",IF(ISNUMBER(SEARCH("FOLTRON",L2324)),"NPK Fertilizer",IF(ISNUMBER(SEARCH("CYHALOTHRI",L2324)),"Cyhalothrin",IF(ISNUMBER(SEARCH("ACEFATO",L2324)),"Acephate",IF(ISNUMBER(SEARCH("ACEPHATE",L2324)),"Acephate",IF(ISNUMBER(SEARCH("MICROTHIOL",L2324)),"Sulfur",IF(ISNUMBER(SEARCH("PROPICONAZOLE",L2324)),"Propiconazole",IF(ISNUMBER(SEARCH("METHOMYL",L2324)),"Methomyl",IF(ISNUMBER(SEARCH("IMIDACLOPRID",L2324)),"Imidacloprid",IF(ISNUMBER(SEARCH("ZONIC",L2324)),"Amicarbazone",IF(ISNUMBER(SEARCH("CRESCENDO",L2324)),"Triclopyr-Butyric",IF(ISNUMBER(SEARCH("IMAZETHAPYR",L2324)),"Imazethapyr",IF(ISNUMBER(SEARCH("TRICLOPYR",L2324)),"Triclopyr",IF(ISNUMBER(SEARCH("ISOPROPYLAMINE",L2324)),"Isopropylamine",IF(ISNUMBER(SEARCH("ABAMECTIM",L2324)),"Abamectin",IF(ISNUMBER(SEARCH("SPERTO",L2324)),"Bifenthrin","FIX IT!")))))))))))))))))))</f>
        <v>Isopropylamine</v>
      </c>
      <c r="Q2324" t="s">
        <v>3269</v>
      </c>
      <c r="R2324" t="s">
        <v>3216</v>
      </c>
      <c r="S2324">
        <f t="shared" si="132"/>
        <v>4.0842320951418403</v>
      </c>
      <c r="T2324" t="s">
        <v>3250</v>
      </c>
      <c r="U2324" t="s">
        <v>3248</v>
      </c>
      <c r="V2324" t="s">
        <v>3237</v>
      </c>
    </row>
    <row r="2325" spans="1:22" ht="22" customHeight="1" x14ac:dyDescent="0.3">
      <c r="A2325" s="2">
        <v>42624</v>
      </c>
      <c r="B2325" s="16" t="str">
        <f t="shared" si="130"/>
        <v>September, 2016</v>
      </c>
      <c r="C2325" s="16" t="str">
        <f t="shared" si="131"/>
        <v>September, 2016´</v>
      </c>
      <c r="D2325" s="3" t="s">
        <v>31</v>
      </c>
      <c r="E2325" s="11" t="s">
        <v>3317</v>
      </c>
      <c r="F2325" s="3" t="s">
        <v>56</v>
      </c>
      <c r="G2325" s="3" t="s">
        <v>1676</v>
      </c>
      <c r="H2325" s="3" t="s">
        <v>91</v>
      </c>
      <c r="I2325" s="3" t="s">
        <v>45</v>
      </c>
      <c r="J2325" s="3" t="s">
        <v>34</v>
      </c>
      <c r="K2325" s="3" t="s">
        <v>205</v>
      </c>
      <c r="L2325" s="3" t="s">
        <v>2487</v>
      </c>
      <c r="M2325" s="4">
        <v>25200</v>
      </c>
      <c r="N2325" s="4">
        <v>25.2</v>
      </c>
      <c r="O2325" s="4">
        <v>303000</v>
      </c>
      <c r="P2325" t="s">
        <v>3206</v>
      </c>
      <c r="Q2325" t="s">
        <v>3231</v>
      </c>
      <c r="R2325" t="s">
        <v>3242</v>
      </c>
      <c r="S2325">
        <f t="shared" si="132"/>
        <v>12.023809523809524</v>
      </c>
      <c r="T2325" t="s">
        <v>3213</v>
      </c>
      <c r="U2325" t="s">
        <v>3282</v>
      </c>
      <c r="V2325" t="s">
        <v>3257</v>
      </c>
    </row>
    <row r="2326" spans="1:22" ht="22" customHeight="1" x14ac:dyDescent="0.3">
      <c r="A2326" s="5">
        <v>42624</v>
      </c>
      <c r="B2326" s="16" t="str">
        <f t="shared" si="130"/>
        <v>September, 2016</v>
      </c>
      <c r="C2326" s="16" t="str">
        <f t="shared" si="131"/>
        <v>September, 2016´</v>
      </c>
      <c r="D2326" s="6" t="s">
        <v>31</v>
      </c>
      <c r="E2326" s="11" t="s">
        <v>3317</v>
      </c>
      <c r="F2326" s="6" t="s">
        <v>56</v>
      </c>
      <c r="G2326" s="6" t="s">
        <v>1676</v>
      </c>
      <c r="H2326" s="6" t="s">
        <v>91</v>
      </c>
      <c r="I2326" s="6" t="s">
        <v>45</v>
      </c>
      <c r="J2326" s="6" t="s">
        <v>34</v>
      </c>
      <c r="K2326" s="6" t="s">
        <v>205</v>
      </c>
      <c r="L2326" s="6" t="s">
        <v>2552</v>
      </c>
      <c r="M2326" s="7">
        <v>25200</v>
      </c>
      <c r="N2326" s="7">
        <v>25.2</v>
      </c>
      <c r="O2326" s="7">
        <v>303000</v>
      </c>
      <c r="P2326" t="s">
        <v>3206</v>
      </c>
      <c r="Q2326" t="s">
        <v>3231</v>
      </c>
      <c r="R2326" t="s">
        <v>3242</v>
      </c>
      <c r="S2326">
        <f t="shared" si="132"/>
        <v>12.023809523809524</v>
      </c>
      <c r="T2326" t="s">
        <v>3292</v>
      </c>
      <c r="U2326" t="s">
        <v>3269</v>
      </c>
      <c r="V2326" t="s">
        <v>3216</v>
      </c>
    </row>
    <row r="2327" spans="1:22" ht="22" customHeight="1" x14ac:dyDescent="0.3">
      <c r="A2327" s="2">
        <v>42624</v>
      </c>
      <c r="B2327" s="16" t="str">
        <f t="shared" si="130"/>
        <v>September, 2016</v>
      </c>
      <c r="C2327" s="16" t="str">
        <f t="shared" si="131"/>
        <v>September, 2016´</v>
      </c>
      <c r="D2327" s="3" t="s">
        <v>31</v>
      </c>
      <c r="E2327" s="11" t="s">
        <v>3317</v>
      </c>
      <c r="F2327" s="3" t="s">
        <v>56</v>
      </c>
      <c r="G2327" s="3" t="s">
        <v>1676</v>
      </c>
      <c r="H2327" s="3" t="s">
        <v>91</v>
      </c>
      <c r="I2327" s="3" t="s">
        <v>45</v>
      </c>
      <c r="J2327" s="3" t="s">
        <v>34</v>
      </c>
      <c r="K2327" s="3" t="s">
        <v>205</v>
      </c>
      <c r="L2327" s="3" t="s">
        <v>2487</v>
      </c>
      <c r="M2327" s="4">
        <v>25200</v>
      </c>
      <c r="N2327" s="4">
        <v>25.2</v>
      </c>
      <c r="O2327" s="4">
        <v>303000</v>
      </c>
      <c r="P2327" t="s">
        <v>3206</v>
      </c>
      <c r="Q2327" t="s">
        <v>3231</v>
      </c>
      <c r="R2327" t="s">
        <v>3242</v>
      </c>
      <c r="S2327">
        <f t="shared" si="132"/>
        <v>12.023809523809524</v>
      </c>
      <c r="T2327" t="s">
        <v>3292</v>
      </c>
      <c r="U2327" t="s">
        <v>3269</v>
      </c>
      <c r="V2327" t="s">
        <v>3216</v>
      </c>
    </row>
    <row r="2328" spans="1:22" ht="22" customHeight="1" x14ac:dyDescent="0.3">
      <c r="A2328" s="2">
        <v>42621</v>
      </c>
      <c r="B2328" s="16" t="str">
        <f t="shared" si="130"/>
        <v>September, 2016</v>
      </c>
      <c r="C2328" s="16" t="str">
        <f t="shared" si="131"/>
        <v>September, 2016´</v>
      </c>
      <c r="D2328" s="3" t="s">
        <v>31</v>
      </c>
      <c r="E2328" s="11" t="s">
        <v>3317</v>
      </c>
      <c r="F2328" s="3" t="s">
        <v>56</v>
      </c>
      <c r="G2328" s="3" t="s">
        <v>2501</v>
      </c>
      <c r="H2328" s="3" t="s">
        <v>316</v>
      </c>
      <c r="I2328" s="3" t="s">
        <v>45</v>
      </c>
      <c r="J2328" s="3" t="s">
        <v>34</v>
      </c>
      <c r="K2328" s="3" t="s">
        <v>2189</v>
      </c>
      <c r="L2328" s="3" t="s">
        <v>2506</v>
      </c>
      <c r="M2328" s="4">
        <v>214060</v>
      </c>
      <c r="N2328" s="4">
        <v>214.06</v>
      </c>
      <c r="O2328" s="4">
        <v>617000</v>
      </c>
      <c r="P2328" t="str">
        <f>IF(ISNUMBER(SEARCH("GLIFOSATO",L2328)),"Glyphosate",IF(ISNUMBER(SEARCH("TRICLON",L2328)),"Triclopyr",IF(ISNUMBER(SEARCH("ABAMECTIN",L2328)),"Abamectin",IF(ISNUMBER(SEARCH("ANCOSAR",L2328)),"Sodium Hydrogen Methylarsonate",IF(ISNUMBER(SEARCH("PERITO",L2328)),"Acephate","FIX IT!")))))</f>
        <v>Glyphosate</v>
      </c>
      <c r="Q2328" t="s">
        <v>3218</v>
      </c>
      <c r="R2328" t="s">
        <v>3198</v>
      </c>
      <c r="S2328">
        <f t="shared" si="132"/>
        <v>2.882369429132019</v>
      </c>
      <c r="T2328" t="s">
        <v>3233</v>
      </c>
      <c r="U2328" t="s">
        <v>3284</v>
      </c>
      <c r="V2328" t="s">
        <v>3242</v>
      </c>
    </row>
    <row r="2329" spans="1:22" ht="22" customHeight="1" x14ac:dyDescent="0.3">
      <c r="A2329" s="5">
        <v>42621</v>
      </c>
      <c r="B2329" s="16" t="str">
        <f t="shared" si="130"/>
        <v>September, 2016</v>
      </c>
      <c r="C2329" s="16" t="str">
        <f t="shared" si="131"/>
        <v>September, 2016´</v>
      </c>
      <c r="D2329" s="6" t="s">
        <v>31</v>
      </c>
      <c r="E2329" s="11" t="s">
        <v>3317</v>
      </c>
      <c r="F2329" s="6" t="s">
        <v>56</v>
      </c>
      <c r="G2329" s="6" t="s">
        <v>347</v>
      </c>
      <c r="H2329" s="6" t="s">
        <v>2558</v>
      </c>
      <c r="I2329" s="6" t="s">
        <v>45</v>
      </c>
      <c r="J2329" s="6" t="s">
        <v>34</v>
      </c>
      <c r="K2329" s="6" t="s">
        <v>1198</v>
      </c>
      <c r="L2329" s="6" t="s">
        <v>2560</v>
      </c>
      <c r="M2329" s="7">
        <v>55660</v>
      </c>
      <c r="N2329" s="7">
        <v>55.66</v>
      </c>
      <c r="O2329" s="7">
        <v>171000</v>
      </c>
      <c r="P2329" t="str">
        <f>IF(ISNUMBER(SEARCH("THIRAM",L2329)),"Thiram",IF(ISNUMBER(SEARCH("TEBUCONAZOLE",L2329)),"Tebuconazole",IF(ISNUMBER(SEARCH("DIMETHYLAMINE",L2329)),"Dimethylamine",IF(ISNUMBER(SEARCH("TRINCA",L2329)),"Cyhalothrin",IF(ISNUMBER(SEARCH("CYHALOT",L2329)),"Cyhalothrin",IF(ISNUMBER(SEARCH("PICLORAM",L2329)),"Picloran",IF(ISNUMBER(SEARCH("PROPARGITE",L2329)),"Propargite",IF(ISNUMBER(SEARCH("OMEGA",L2329)),"Fertilizer",IF(ISNUMBER(SEARCH("ARTYS",L2329)),"Dimethylamine",IF(ISNUMBER(SEARCH("ORTHOCIDE",L2329)),"Captan","FIX IT!"))))))))))</f>
        <v>Dimethylamine</v>
      </c>
      <c r="Q2329" t="s">
        <v>3254</v>
      </c>
      <c r="R2329" t="s">
        <v>3216</v>
      </c>
      <c r="S2329">
        <f t="shared" si="132"/>
        <v>3.0722242184692776</v>
      </c>
      <c r="T2329" t="s">
        <v>3208</v>
      </c>
      <c r="U2329" t="s">
        <v>3215</v>
      </c>
      <c r="V2329" t="s">
        <v>3216</v>
      </c>
    </row>
    <row r="2330" spans="1:22" ht="22" customHeight="1" x14ac:dyDescent="0.3">
      <c r="A2330" s="2">
        <v>42619</v>
      </c>
      <c r="B2330" s="16" t="str">
        <f t="shared" si="130"/>
        <v>September, 2016</v>
      </c>
      <c r="C2330" s="16" t="str">
        <f t="shared" si="131"/>
        <v>September, 2016´</v>
      </c>
      <c r="D2330" s="3" t="s">
        <v>31</v>
      </c>
      <c r="E2330" s="11" t="s">
        <v>3317</v>
      </c>
      <c r="F2330" s="3" t="s">
        <v>1873</v>
      </c>
      <c r="G2330" s="3" t="s">
        <v>2504</v>
      </c>
      <c r="H2330" s="3" t="s">
        <v>316</v>
      </c>
      <c r="I2330" s="3" t="s">
        <v>45</v>
      </c>
      <c r="J2330" s="3" t="s">
        <v>34</v>
      </c>
      <c r="K2330" s="3" t="s">
        <v>2189</v>
      </c>
      <c r="L2330" s="3" t="s">
        <v>2561</v>
      </c>
      <c r="M2330" s="4">
        <v>244640</v>
      </c>
      <c r="N2330" s="4">
        <v>244.64</v>
      </c>
      <c r="O2330" s="4">
        <v>705000</v>
      </c>
      <c r="P2330" t="str">
        <f>IF(ISNUMBER(SEARCH("GLIFOSATO",L2330)),"Glyphosate",IF(ISNUMBER(SEARCH("TRICLON",L2330)),"Triclopyr",IF(ISNUMBER(SEARCH("ABAMECTIN",L2330)),"Abamectin",IF(ISNUMBER(SEARCH("ANCOSAR",L2330)),"Sodium Hydrogen Methylarsonate",IF(ISNUMBER(SEARCH("PERITO",L2330)),"Acephate","FIX IT!")))))</f>
        <v>Glyphosate</v>
      </c>
      <c r="Q2330" t="s">
        <v>3218</v>
      </c>
      <c r="R2330" t="s">
        <v>3198</v>
      </c>
      <c r="S2330">
        <f t="shared" si="132"/>
        <v>2.8817854807063439</v>
      </c>
      <c r="T2330" t="s">
        <v>3245</v>
      </c>
      <c r="U2330" t="s">
        <v>3244</v>
      </c>
      <c r="V2330" t="s">
        <v>3198</v>
      </c>
    </row>
    <row r="2331" spans="1:22" ht="22" customHeight="1" x14ac:dyDescent="0.3">
      <c r="A2331" s="5">
        <v>42619</v>
      </c>
      <c r="B2331" s="16" t="str">
        <f t="shared" si="130"/>
        <v>September, 2016</v>
      </c>
      <c r="C2331" s="16" t="str">
        <f t="shared" si="131"/>
        <v>September, 2016´</v>
      </c>
      <c r="D2331" s="6" t="s">
        <v>31</v>
      </c>
      <c r="E2331" s="11" t="s">
        <v>3317</v>
      </c>
      <c r="F2331" s="6" t="s">
        <v>56</v>
      </c>
      <c r="G2331" s="6" t="s">
        <v>385</v>
      </c>
      <c r="H2331" s="6" t="s">
        <v>122</v>
      </c>
      <c r="I2331" s="6" t="s">
        <v>45</v>
      </c>
      <c r="J2331" s="6" t="s">
        <v>34</v>
      </c>
      <c r="K2331" s="6" t="s">
        <v>388</v>
      </c>
      <c r="L2331" s="6" t="s">
        <v>2562</v>
      </c>
      <c r="M2331" s="7">
        <v>24120</v>
      </c>
      <c r="N2331" s="7">
        <v>24.12</v>
      </c>
      <c r="O2331" s="7">
        <v>622000</v>
      </c>
      <c r="P2331" t="s">
        <v>3212</v>
      </c>
      <c r="Q2331" t="s">
        <v>3277</v>
      </c>
      <c r="R2331" t="s">
        <v>3198</v>
      </c>
      <c r="S2331">
        <f t="shared" si="132"/>
        <v>25.787728026533998</v>
      </c>
      <c r="T2331" t="s">
        <v>3218</v>
      </c>
      <c r="U2331" t="s">
        <v>3218</v>
      </c>
      <c r="V2331" t="s">
        <v>3198</v>
      </c>
    </row>
    <row r="2332" spans="1:22" ht="22" customHeight="1" x14ac:dyDescent="0.3">
      <c r="A2332" s="2">
        <v>42618</v>
      </c>
      <c r="B2332" s="16" t="str">
        <f t="shared" si="130"/>
        <v>September, 2016</v>
      </c>
      <c r="C2332" s="16" t="str">
        <f t="shared" si="131"/>
        <v>September, 2016´</v>
      </c>
      <c r="D2332" s="3" t="s">
        <v>31</v>
      </c>
      <c r="E2332" s="11" t="s">
        <v>3317</v>
      </c>
      <c r="F2332" s="3" t="s">
        <v>56</v>
      </c>
      <c r="G2332" s="3" t="s">
        <v>1389</v>
      </c>
      <c r="H2332" s="3" t="s">
        <v>82</v>
      </c>
      <c r="I2332" s="3" t="s">
        <v>45</v>
      </c>
      <c r="J2332" s="3" t="s">
        <v>34</v>
      </c>
      <c r="K2332" s="3" t="s">
        <v>84</v>
      </c>
      <c r="L2332" s="3" t="s">
        <v>2563</v>
      </c>
      <c r="M2332" s="4">
        <v>86735</v>
      </c>
      <c r="N2332" s="4">
        <v>86.74</v>
      </c>
      <c r="O2332" s="4">
        <v>354000</v>
      </c>
      <c r="P2332" t="str">
        <f>IF(ISNUMBER(SEARCH("BROWSER",L2332)),"Picloran",IF(ISNUMBER(SEARCH("NAVIGATOR",L2332)),"Picloran",IF(ISNUMBER(SEARCH("BIOZYME",L2332)),"Mineral Fertilizer",IF(ISNUMBER(SEARCH("K-FOL",L2332)),"Calcium Citrate",IF(ISNUMBER(SEARCH("FOLTRON",L2332)),"NPK Fertilizer",IF(ISNUMBER(SEARCH("CYHALOTHRI",L2332)),"Cyhalothrin",IF(ISNUMBER(SEARCH("ACEFATO",L2332)),"Acephate",IF(ISNUMBER(SEARCH("ACEPHATE",L2332)),"Acephate",IF(ISNUMBER(SEARCH("MICROTHIOL",L2332)),"Sulfur",IF(ISNUMBER(SEARCH("PROPICONAZOLE",L2332)),"Propiconazole",IF(ISNUMBER(SEARCH("METHOMYL",L2332)),"Methomyl",IF(ISNUMBER(SEARCH("IMIDACLOPRID",L2332)),"Imidacloprid",IF(ISNUMBER(SEARCH("ZONIC",L2332)),"Amicarbazone",IF(ISNUMBER(SEARCH("CRESCENDO",L2332)),"Triclopyr-Butyric",IF(ISNUMBER(SEARCH("IMAZETHAPYR",L2332)),"Imazethapyr",IF(ISNUMBER(SEARCH("TRICLOPYR",L2332)),"Triclopyr",IF(ISNUMBER(SEARCH("ISOPROPYLAMINE",L2332)),"Isopropylamine",IF(ISNUMBER(SEARCH("ABAMECTIM",L2332)),"Abamectin",IF(ISNUMBER(SEARCH("SPERTO",L2332)),"Bifenthrin","FIX IT!")))))))))))))))))))</f>
        <v>Isopropylamine</v>
      </c>
      <c r="Q2332" t="s">
        <v>3269</v>
      </c>
      <c r="R2332" t="s">
        <v>3216</v>
      </c>
      <c r="S2332">
        <f t="shared" si="132"/>
        <v>4.0813973597740247</v>
      </c>
      <c r="T2332" t="s">
        <v>3213</v>
      </c>
      <c r="U2332" t="s">
        <v>3282</v>
      </c>
      <c r="V2332" t="s">
        <v>3257</v>
      </c>
    </row>
    <row r="2333" spans="1:22" ht="22" customHeight="1" x14ac:dyDescent="0.3">
      <c r="A2333" s="5">
        <v>42618</v>
      </c>
      <c r="B2333" s="16" t="str">
        <f t="shared" si="130"/>
        <v>September, 2016</v>
      </c>
      <c r="C2333" s="16" t="str">
        <f t="shared" si="131"/>
        <v>September, 2016´</v>
      </c>
      <c r="D2333" s="6" t="s">
        <v>31</v>
      </c>
      <c r="E2333" s="11" t="s">
        <v>3317</v>
      </c>
      <c r="F2333" s="6" t="s">
        <v>56</v>
      </c>
      <c r="G2333" s="6" t="s">
        <v>1389</v>
      </c>
      <c r="H2333" s="6" t="s">
        <v>82</v>
      </c>
      <c r="I2333" s="6" t="s">
        <v>45</v>
      </c>
      <c r="J2333" s="6" t="s">
        <v>34</v>
      </c>
      <c r="K2333" s="6" t="s">
        <v>84</v>
      </c>
      <c r="L2333" s="6" t="s">
        <v>2564</v>
      </c>
      <c r="M2333" s="7">
        <v>72075</v>
      </c>
      <c r="N2333" s="7">
        <v>72.069999999999993</v>
      </c>
      <c r="O2333" s="7">
        <v>294000</v>
      </c>
      <c r="P2333" t="str">
        <f>IF(ISNUMBER(SEARCH("BROWSER",L2333)),"Picloran",IF(ISNUMBER(SEARCH("NAVIGATOR",L2333)),"Picloran",IF(ISNUMBER(SEARCH("BIOZYME",L2333)),"Mineral Fertilizer",IF(ISNUMBER(SEARCH("K-FOL",L2333)),"Calcium Citrate",IF(ISNUMBER(SEARCH("FOLTRON",L2333)),"NPK Fertilizer",IF(ISNUMBER(SEARCH("CYHALOTHRI",L2333)),"Cyhalothrin",IF(ISNUMBER(SEARCH("ACEFATO",L2333)),"Acephate",IF(ISNUMBER(SEARCH("ACEPHATE",L2333)),"Acephate",IF(ISNUMBER(SEARCH("MICROTHIOL",L2333)),"Sulfur",IF(ISNUMBER(SEARCH("PROPICONAZOLE",L2333)),"Propiconazole",IF(ISNUMBER(SEARCH("METHOMYL",L2333)),"Methomyl",IF(ISNUMBER(SEARCH("IMIDACLOPRID",L2333)),"Imidacloprid",IF(ISNUMBER(SEARCH("ZONIC",L2333)),"Amicarbazone",IF(ISNUMBER(SEARCH("CRESCENDO",L2333)),"Triclopyr-Butyric",IF(ISNUMBER(SEARCH("IMAZETHAPYR",L2333)),"Imazethapyr",IF(ISNUMBER(SEARCH("TRICLOPYR",L2333)),"Triclopyr",IF(ISNUMBER(SEARCH("ISOPROPYLAMINE",L2333)),"Isopropylamine",IF(ISNUMBER(SEARCH("ABAMECTIM",L2333)),"Abamectin",IF(ISNUMBER(SEARCH("SPERTO",L2333)),"Bifenthrin","FIX IT!")))))))))))))))))))</f>
        <v>Isopropylamine</v>
      </c>
      <c r="Q2333" t="s">
        <v>3269</v>
      </c>
      <c r="R2333" t="s">
        <v>3216</v>
      </c>
      <c r="S2333">
        <f t="shared" si="132"/>
        <v>4.0790842872008328</v>
      </c>
      <c r="T2333" t="s">
        <v>3204</v>
      </c>
      <c r="U2333" t="s">
        <v>3227</v>
      </c>
      <c r="V2333" t="s">
        <v>3198</v>
      </c>
    </row>
    <row r="2334" spans="1:22" ht="22" customHeight="1" x14ac:dyDescent="0.3">
      <c r="A2334" s="2">
        <v>42618</v>
      </c>
      <c r="B2334" s="16" t="str">
        <f t="shared" si="130"/>
        <v>September, 2016</v>
      </c>
      <c r="C2334" s="16" t="str">
        <f t="shared" si="131"/>
        <v>September, 2016´</v>
      </c>
      <c r="D2334" s="3" t="s">
        <v>31</v>
      </c>
      <c r="E2334" s="11" t="s">
        <v>3317</v>
      </c>
      <c r="F2334" s="3" t="s">
        <v>56</v>
      </c>
      <c r="G2334" s="3" t="s">
        <v>230</v>
      </c>
      <c r="H2334" s="3" t="s">
        <v>133</v>
      </c>
      <c r="I2334" s="3" t="s">
        <v>45</v>
      </c>
      <c r="J2334" s="3" t="s">
        <v>34</v>
      </c>
      <c r="K2334" s="3" t="s">
        <v>2565</v>
      </c>
      <c r="L2334" s="3" t="s">
        <v>2566</v>
      </c>
      <c r="M2334" s="4">
        <v>8446</v>
      </c>
      <c r="N2334" s="4">
        <v>8.4499999999999993</v>
      </c>
      <c r="O2334" s="4">
        <v>17600</v>
      </c>
      <c r="P2334" t="s">
        <v>3273</v>
      </c>
      <c r="Q2334" t="s">
        <v>3274</v>
      </c>
      <c r="R2334" t="s">
        <v>3275</v>
      </c>
      <c r="S2334">
        <f t="shared" si="132"/>
        <v>2.0838266635093534</v>
      </c>
      <c r="T2334" t="s">
        <v>3226</v>
      </c>
      <c r="U2334" t="s">
        <v>3261</v>
      </c>
      <c r="V2334" t="s">
        <v>3243</v>
      </c>
    </row>
    <row r="2335" spans="1:22" ht="22" customHeight="1" x14ac:dyDescent="0.3">
      <c r="A2335" s="5">
        <v>42616</v>
      </c>
      <c r="B2335" s="16" t="str">
        <f t="shared" si="130"/>
        <v>September, 2016</v>
      </c>
      <c r="C2335" s="16" t="str">
        <f t="shared" si="131"/>
        <v>September, 2016´</v>
      </c>
      <c r="D2335" s="6" t="s">
        <v>31</v>
      </c>
      <c r="E2335" s="11" t="s">
        <v>3317</v>
      </c>
      <c r="F2335" s="6" t="s">
        <v>56</v>
      </c>
      <c r="G2335" s="6" t="s">
        <v>2249</v>
      </c>
      <c r="H2335" s="6" t="s">
        <v>122</v>
      </c>
      <c r="I2335" s="6" t="s">
        <v>45</v>
      </c>
      <c r="J2335" s="6" t="s">
        <v>34</v>
      </c>
      <c r="K2335" s="6" t="s">
        <v>364</v>
      </c>
      <c r="L2335" s="6" t="s">
        <v>2251</v>
      </c>
      <c r="M2335" s="7">
        <v>10640</v>
      </c>
      <c r="N2335" s="7">
        <v>10.64</v>
      </c>
      <c r="O2335" s="7">
        <v>138000</v>
      </c>
      <c r="P2335" t="str">
        <f>IF(ISNUMBER(SEARCH("THIRAM",L2335)),"Thiram",IF(ISNUMBER(SEARCH("TEBUCONAZOLE",L2335)),"Tebuconazole",IF(ISNUMBER(SEARCH("DIMETHYLAMINE",L2335)),"Dimethylamine",IF(ISNUMBER(SEARCH("TRINCA",L2335)),"Cyhalothrin",IF(ISNUMBER(SEARCH("CYHALOT",L2335)),"Cyhalothrin",IF(ISNUMBER(SEARCH("PICLORAM",L2335)),"Picloran",IF(ISNUMBER(SEARCH("PROPARGITE",L2335)),"Propargite",IF(ISNUMBER(SEARCH("OMEGA",L2335)),"Fertilizer",IF(ISNUMBER(SEARCH("ARTYS",L2335)),"Dimethylamine",IF(ISNUMBER(SEARCH("ORTHOCIDE",L2335)),"Captan","FIX IT!"))))))))))</f>
        <v>Tebuconazole</v>
      </c>
      <c r="Q2335" t="s">
        <v>3284</v>
      </c>
      <c r="R2335" t="s">
        <v>3242</v>
      </c>
      <c r="S2335">
        <f t="shared" si="132"/>
        <v>12.969924812030076</v>
      </c>
      <c r="T2335" t="s">
        <v>3226</v>
      </c>
      <c r="U2335" t="s">
        <v>3261</v>
      </c>
      <c r="V2335" t="s">
        <v>3243</v>
      </c>
    </row>
    <row r="2336" spans="1:22" ht="22" customHeight="1" x14ac:dyDescent="0.3">
      <c r="A2336" s="2">
        <v>42616</v>
      </c>
      <c r="B2336" s="16" t="str">
        <f t="shared" si="130"/>
        <v>September, 2016</v>
      </c>
      <c r="C2336" s="16" t="str">
        <f t="shared" si="131"/>
        <v>September, 2016´</v>
      </c>
      <c r="D2336" s="3" t="s">
        <v>31</v>
      </c>
      <c r="E2336" s="11" t="s">
        <v>3317</v>
      </c>
      <c r="F2336" s="3" t="s">
        <v>56</v>
      </c>
      <c r="G2336" s="3" t="s">
        <v>1734</v>
      </c>
      <c r="H2336" s="3" t="s">
        <v>122</v>
      </c>
      <c r="I2336" s="3" t="s">
        <v>45</v>
      </c>
      <c r="J2336" s="3" t="s">
        <v>34</v>
      </c>
      <c r="K2336" s="3" t="s">
        <v>187</v>
      </c>
      <c r="L2336" s="3" t="s">
        <v>2567</v>
      </c>
      <c r="M2336" s="4">
        <v>7020</v>
      </c>
      <c r="N2336" s="4">
        <v>7.02</v>
      </c>
      <c r="O2336" s="4">
        <v>27600</v>
      </c>
      <c r="P2336" t="s">
        <v>3211</v>
      </c>
      <c r="Q2336" t="s">
        <v>3270</v>
      </c>
      <c r="R2336" t="s">
        <v>3198</v>
      </c>
      <c r="S2336">
        <f t="shared" si="132"/>
        <v>3.9316239316239314</v>
      </c>
      <c r="T2336" t="s">
        <v>3199</v>
      </c>
      <c r="U2336" t="s">
        <v>3268</v>
      </c>
      <c r="V2336" t="s">
        <v>3243</v>
      </c>
    </row>
    <row r="2337" spans="1:22" ht="22" customHeight="1" x14ac:dyDescent="0.3">
      <c r="A2337" s="5">
        <v>42616</v>
      </c>
      <c r="B2337" s="16" t="str">
        <f t="shared" si="130"/>
        <v>September, 2016</v>
      </c>
      <c r="C2337" s="16" t="str">
        <f t="shared" si="131"/>
        <v>September, 2016´</v>
      </c>
      <c r="D2337" s="6" t="s">
        <v>31</v>
      </c>
      <c r="E2337" s="11" t="s">
        <v>3317</v>
      </c>
      <c r="F2337" s="6" t="s">
        <v>56</v>
      </c>
      <c r="G2337" s="6" t="s">
        <v>1676</v>
      </c>
      <c r="H2337" s="6" t="s">
        <v>91</v>
      </c>
      <c r="I2337" s="6" t="s">
        <v>45</v>
      </c>
      <c r="J2337" s="6" t="s">
        <v>34</v>
      </c>
      <c r="K2337" s="6" t="s">
        <v>205</v>
      </c>
      <c r="L2337" s="6" t="s">
        <v>2568</v>
      </c>
      <c r="M2337" s="7">
        <v>50400</v>
      </c>
      <c r="N2337" s="7">
        <v>50.4</v>
      </c>
      <c r="O2337" s="7">
        <v>605000</v>
      </c>
      <c r="P2337" t="str">
        <f>IF(ISNUMBER(SEARCH("IMAZETAPYR",L2337)),"Imazetapyr",IF(ISNUMBER(SEARCH("VITAVAX",L2337)),"Carboxin",IF(ISNUMBER(SEARCH("CARBOXIN",L2337)),"Carboxin",IF(ISNUMBER(SEARCH("CONDAX",L2337)),"Imazetapyr",IF(ISNUMBER(SEARCH("CLETHODIM",L2337)),"Clethodim",IF(ISNUMBER(SEARCH("JACARE",L2337)),"2,4-D Acid",IF(ISNUMBER(SEARCH("LEOPARD",L2337)),"Picloram",IF(ISNUMBER(SEARCH("ZOXYSTROBIN",L2337)),"Azoxystrobin",IF(ISNUMBER(SEARCH("MANCOZEB",L2337)),"Mancozeb",IF(ISNUMBER(SEARCH("AZOXYS",L2337)),"Azoxystrobin",IF(ISNUMBER(SEARCH("FIPRON",L2337)),"Fipronil",IF(ISNUMBER(SEARCH("ACEF",L2337)),"Acephate",IF(ISNUMBER(SEARCH("ACETAMIPRID",L2337)),"Acetamiprid",IF(ISNUMBER(SEARCH("ALUMINIUM PHOSPHIDE",L2337)),"Aluminium Phosphide",IF(ISNUMBER(SEARCH("RANMAN",L2337)),"Cyazofamid",IF(ISNUMBER(SEARCH("BIFENTRINA",L2337)),"Bifenthrin","FIX IT!"))))))))))))))))</f>
        <v>Mancozeb</v>
      </c>
      <c r="Q2337" t="s">
        <v>3231</v>
      </c>
      <c r="R2337" t="s">
        <v>3242</v>
      </c>
      <c r="S2337">
        <f t="shared" si="132"/>
        <v>12.003968253968255</v>
      </c>
      <c r="T2337" t="s">
        <v>3292</v>
      </c>
      <c r="U2337" t="s">
        <v>3269</v>
      </c>
      <c r="V2337" t="s">
        <v>3216</v>
      </c>
    </row>
    <row r="2338" spans="1:22" ht="22" customHeight="1" x14ac:dyDescent="0.3">
      <c r="A2338" s="2">
        <v>42616</v>
      </c>
      <c r="B2338" s="16" t="str">
        <f t="shared" si="130"/>
        <v>September, 2016</v>
      </c>
      <c r="C2338" s="16" t="str">
        <f t="shared" si="131"/>
        <v>September, 2016´</v>
      </c>
      <c r="D2338" s="3" t="s">
        <v>31</v>
      </c>
      <c r="E2338" s="11" t="s">
        <v>3317</v>
      </c>
      <c r="F2338" s="3" t="s">
        <v>56</v>
      </c>
      <c r="G2338" s="3" t="s">
        <v>1734</v>
      </c>
      <c r="H2338" s="3" t="s">
        <v>122</v>
      </c>
      <c r="I2338" s="3" t="s">
        <v>45</v>
      </c>
      <c r="J2338" s="3" t="s">
        <v>34</v>
      </c>
      <c r="K2338" s="3" t="s">
        <v>187</v>
      </c>
      <c r="L2338" s="3" t="s">
        <v>2567</v>
      </c>
      <c r="M2338" s="4">
        <v>7020</v>
      </c>
      <c r="N2338" s="4">
        <v>7.02</v>
      </c>
      <c r="O2338" s="4">
        <v>27600</v>
      </c>
      <c r="P2338" t="s">
        <v>3211</v>
      </c>
      <c r="Q2338" t="s">
        <v>3270</v>
      </c>
      <c r="R2338" t="s">
        <v>3198</v>
      </c>
      <c r="S2338">
        <f t="shared" si="132"/>
        <v>3.9316239316239314</v>
      </c>
      <c r="T2338" t="s">
        <v>3294</v>
      </c>
      <c r="U2338" t="s">
        <v>3215</v>
      </c>
      <c r="V2338" t="s">
        <v>3243</v>
      </c>
    </row>
    <row r="2339" spans="1:22" ht="22" customHeight="1" x14ac:dyDescent="0.3">
      <c r="A2339" s="5">
        <v>42616</v>
      </c>
      <c r="B2339" s="16" t="str">
        <f t="shared" si="130"/>
        <v>September, 2016</v>
      </c>
      <c r="C2339" s="16" t="str">
        <f t="shared" si="131"/>
        <v>September, 2016´</v>
      </c>
      <c r="D2339" s="6" t="s">
        <v>31</v>
      </c>
      <c r="E2339" s="11" t="s">
        <v>3317</v>
      </c>
      <c r="F2339" s="6" t="s">
        <v>56</v>
      </c>
      <c r="G2339" s="6" t="s">
        <v>1734</v>
      </c>
      <c r="H2339" s="6" t="s">
        <v>122</v>
      </c>
      <c r="I2339" s="6" t="s">
        <v>45</v>
      </c>
      <c r="J2339" s="6" t="s">
        <v>34</v>
      </c>
      <c r="K2339" s="6" t="s">
        <v>187</v>
      </c>
      <c r="L2339" s="6" t="s">
        <v>2567</v>
      </c>
      <c r="M2339" s="7">
        <v>7020</v>
      </c>
      <c r="N2339" s="7">
        <v>7.02</v>
      </c>
      <c r="O2339" s="7">
        <v>27600</v>
      </c>
      <c r="P2339" t="s">
        <v>3211</v>
      </c>
      <c r="Q2339" t="s">
        <v>3270</v>
      </c>
      <c r="R2339" t="s">
        <v>3198</v>
      </c>
      <c r="S2339">
        <f t="shared" si="132"/>
        <v>3.9316239316239314</v>
      </c>
      <c r="T2339" t="s">
        <v>3218</v>
      </c>
      <c r="U2339" t="s">
        <v>3218</v>
      </c>
      <c r="V2339" t="s">
        <v>3198</v>
      </c>
    </row>
    <row r="2340" spans="1:22" ht="22" customHeight="1" x14ac:dyDescent="0.3">
      <c r="A2340" s="2">
        <v>42616</v>
      </c>
      <c r="B2340" s="16" t="str">
        <f t="shared" si="130"/>
        <v>September, 2016</v>
      </c>
      <c r="C2340" s="16" t="str">
        <f t="shared" si="131"/>
        <v>September, 2016´</v>
      </c>
      <c r="D2340" s="3" t="s">
        <v>31</v>
      </c>
      <c r="E2340" s="11" t="s">
        <v>3317</v>
      </c>
      <c r="F2340" s="3" t="s">
        <v>56</v>
      </c>
      <c r="G2340" s="3" t="s">
        <v>1676</v>
      </c>
      <c r="H2340" s="3" t="s">
        <v>91</v>
      </c>
      <c r="I2340" s="3" t="s">
        <v>45</v>
      </c>
      <c r="J2340" s="3" t="s">
        <v>34</v>
      </c>
      <c r="K2340" s="3" t="s">
        <v>205</v>
      </c>
      <c r="L2340" s="3" t="s">
        <v>2569</v>
      </c>
      <c r="M2340" s="4">
        <v>25200</v>
      </c>
      <c r="N2340" s="4">
        <v>25.2</v>
      </c>
      <c r="O2340" s="4">
        <v>303000</v>
      </c>
      <c r="P2340" t="s">
        <v>3211</v>
      </c>
      <c r="Q2340" t="s">
        <v>3270</v>
      </c>
      <c r="R2340" t="s">
        <v>3198</v>
      </c>
      <c r="S2340">
        <f t="shared" si="132"/>
        <v>12.023809523809524</v>
      </c>
      <c r="T2340" t="s">
        <v>3218</v>
      </c>
      <c r="U2340" t="s">
        <v>3218</v>
      </c>
      <c r="V2340" t="s">
        <v>3198</v>
      </c>
    </row>
    <row r="2341" spans="1:22" ht="22" customHeight="1" x14ac:dyDescent="0.3">
      <c r="A2341" s="5">
        <v>42616</v>
      </c>
      <c r="B2341" s="16" t="str">
        <f t="shared" si="130"/>
        <v>September, 2016</v>
      </c>
      <c r="C2341" s="16" t="str">
        <f t="shared" si="131"/>
        <v>September, 2016´</v>
      </c>
      <c r="D2341" s="6" t="s">
        <v>31</v>
      </c>
      <c r="E2341" s="11" t="s">
        <v>3317</v>
      </c>
      <c r="F2341" s="6" t="s">
        <v>56</v>
      </c>
      <c r="G2341" s="6" t="s">
        <v>1676</v>
      </c>
      <c r="H2341" s="6" t="s">
        <v>91</v>
      </c>
      <c r="I2341" s="6" t="s">
        <v>45</v>
      </c>
      <c r="J2341" s="6" t="s">
        <v>34</v>
      </c>
      <c r="K2341" s="6" t="s">
        <v>205</v>
      </c>
      <c r="L2341" s="6" t="s">
        <v>2568</v>
      </c>
      <c r="M2341" s="7">
        <v>50400</v>
      </c>
      <c r="N2341" s="7">
        <v>50.4</v>
      </c>
      <c r="O2341" s="7">
        <v>605000</v>
      </c>
      <c r="P2341" t="s">
        <v>3211</v>
      </c>
      <c r="Q2341" t="s">
        <v>3270</v>
      </c>
      <c r="R2341" t="s">
        <v>3198</v>
      </c>
      <c r="S2341">
        <f t="shared" si="132"/>
        <v>12.003968253968255</v>
      </c>
      <c r="T2341" t="s">
        <v>3280</v>
      </c>
      <c r="U2341" t="s">
        <v>3279</v>
      </c>
      <c r="V2341" t="s">
        <v>3216</v>
      </c>
    </row>
    <row r="2342" spans="1:22" ht="22" customHeight="1" x14ac:dyDescent="0.3">
      <c r="A2342" s="5">
        <v>42616</v>
      </c>
      <c r="B2342" s="16" t="str">
        <f t="shared" si="130"/>
        <v>September, 2016</v>
      </c>
      <c r="C2342" s="16" t="str">
        <f t="shared" si="131"/>
        <v>September, 2016´</v>
      </c>
      <c r="D2342" s="6" t="s">
        <v>31</v>
      </c>
      <c r="E2342" s="11" t="s">
        <v>3317</v>
      </c>
      <c r="F2342" s="6" t="s">
        <v>56</v>
      </c>
      <c r="G2342" s="6" t="s">
        <v>1676</v>
      </c>
      <c r="H2342" s="6" t="s">
        <v>91</v>
      </c>
      <c r="I2342" s="6" t="s">
        <v>45</v>
      </c>
      <c r="J2342" s="6" t="s">
        <v>34</v>
      </c>
      <c r="K2342" s="6" t="s">
        <v>205</v>
      </c>
      <c r="L2342" s="6" t="s">
        <v>2568</v>
      </c>
      <c r="M2342" s="7">
        <v>50400</v>
      </c>
      <c r="N2342" s="7">
        <v>50.4</v>
      </c>
      <c r="O2342" s="7">
        <v>605000</v>
      </c>
      <c r="P2342" t="str">
        <f>IF(ISNUMBER(SEARCH("IMAZETAPYR",L2342)),"Imazetapyr",IF(ISNUMBER(SEARCH("VITAVAX",L2342)),"Carboxin",IF(ISNUMBER(SEARCH("CARBOXIN",L2342)),"Carboxin",IF(ISNUMBER(SEARCH("CONDAX",L2342)),"Imazetapyr",IF(ISNUMBER(SEARCH("CLETHODIM",L2342)),"Clethodim",IF(ISNUMBER(SEARCH("JACARE",L2342)),"2,4-D Acid",IF(ISNUMBER(SEARCH("LEOPARD",L2342)),"Picloram",IF(ISNUMBER(SEARCH("ZOXYSTROBIN",L2342)),"Azoxystrobin",IF(ISNUMBER(SEARCH("MANCOZEB",L2342)),"Mancozeb",IF(ISNUMBER(SEARCH("AZOXYS",L2342)),"Azoxystrobin",IF(ISNUMBER(SEARCH("FIPRON",L2342)),"Fipronil",IF(ISNUMBER(SEARCH("ACEF",L2342)),"Acephate",IF(ISNUMBER(SEARCH("ACETAMIPRID",L2342)),"Acetamiprid",IF(ISNUMBER(SEARCH("ALUMINIUM PHOSPHIDE",L2342)),"Aluminium Phosphide",IF(ISNUMBER(SEARCH("RANMAN",L2342)),"Cyazofamid",IF(ISNUMBER(SEARCH("BIFENTRINA",L2342)),"Bifenthrin","FIX IT!"))))))))))))))))</f>
        <v>Mancozeb</v>
      </c>
      <c r="Q2342" t="s">
        <v>3231</v>
      </c>
      <c r="R2342" t="s">
        <v>3242</v>
      </c>
      <c r="S2342">
        <f t="shared" si="132"/>
        <v>12.003968253968255</v>
      </c>
      <c r="T2342" t="s">
        <v>3218</v>
      </c>
      <c r="U2342" t="s">
        <v>3218</v>
      </c>
      <c r="V2342" t="s">
        <v>3198</v>
      </c>
    </row>
    <row r="2343" spans="1:22" ht="22" customHeight="1" x14ac:dyDescent="0.3">
      <c r="A2343" s="2">
        <v>42611</v>
      </c>
      <c r="B2343" s="16" t="str">
        <f t="shared" si="130"/>
        <v>August, 2016</v>
      </c>
      <c r="C2343" s="16" t="str">
        <f t="shared" si="131"/>
        <v>August, 2016´</v>
      </c>
      <c r="D2343" s="3" t="s">
        <v>107</v>
      </c>
      <c r="E2343" s="11" t="s">
        <v>3317</v>
      </c>
      <c r="F2343" s="3" t="s">
        <v>56</v>
      </c>
      <c r="G2343" s="3" t="s">
        <v>108</v>
      </c>
      <c r="H2343" s="3" t="s">
        <v>133</v>
      </c>
      <c r="I2343" s="3" t="s">
        <v>45</v>
      </c>
      <c r="J2343" s="3" t="s">
        <v>34</v>
      </c>
      <c r="K2343" s="3" t="s">
        <v>971</v>
      </c>
      <c r="L2343" s="3" t="s">
        <v>2574</v>
      </c>
      <c r="M2343" s="4">
        <v>12500</v>
      </c>
      <c r="N2343" s="4">
        <v>12.5</v>
      </c>
      <c r="O2343" s="4">
        <v>293000</v>
      </c>
      <c r="P2343" t="str">
        <f>IF(ISNUMBER(SEARCH("IMAZETAPYR",L2343)),"Imazetapyr",IF(ISNUMBER(SEARCH("VITAVAX",L2343)),"Carboxin",IF(ISNUMBER(SEARCH("CARBOXIN",L2343)),"Carboxin",IF(ISNUMBER(SEARCH("CONDAX",L2343)),"Imazetapyr",IF(ISNUMBER(SEARCH("CLETHODIM",L2343)),"Clethodim",IF(ISNUMBER(SEARCH("JACARE",L2343)),"2,4-D Acid",IF(ISNUMBER(SEARCH("LEOPARD",L2343)),"Picloram",IF(ISNUMBER(SEARCH("ZOXYSTROBIN",L2343)),"Azoxystrobin",IF(ISNUMBER(SEARCH("MANCOZEB",L2343)),"Mancozeb",IF(ISNUMBER(SEARCH("AZOXYS",L2343)),"Azoxystrobin",IF(ISNUMBER(SEARCH("FIPRON",L2343)),"Fipronil",IF(ISNUMBER(SEARCH("ACEF",L2343)),"Acephate",IF(ISNUMBER(SEARCH("ACETAMIPRID",L2343)),"Acetamiprid",IF(ISNUMBER(SEARCH("ALUMINIUM PHOSPHIDE",L2343)),"Aluminium Phosphide",IF(ISNUMBER(SEARCH("RANMAN",L2343)),"Cyazofamid",IF(ISNUMBER(SEARCH("BIFENTRINA",L2343)),"Bifenthrin","FIX IT!"))))))))))))))))</f>
        <v>Aluminium Phosphide</v>
      </c>
      <c r="Q2343" t="s">
        <v>3235</v>
      </c>
      <c r="R2343" t="s">
        <v>3216</v>
      </c>
      <c r="S2343">
        <f t="shared" si="132"/>
        <v>23.44</v>
      </c>
      <c r="T2343" t="s">
        <v>3309</v>
      </c>
      <c r="U2343" t="s">
        <v>3263</v>
      </c>
      <c r="V2343" t="s">
        <v>3264</v>
      </c>
    </row>
    <row r="2344" spans="1:22" ht="22" customHeight="1" x14ac:dyDescent="0.3">
      <c r="A2344" s="5">
        <v>42611</v>
      </c>
      <c r="B2344" s="16" t="str">
        <f t="shared" si="130"/>
        <v>August, 2016</v>
      </c>
      <c r="C2344" s="16" t="str">
        <f t="shared" si="131"/>
        <v>August, 2016´</v>
      </c>
      <c r="D2344" s="6" t="s">
        <v>107</v>
      </c>
      <c r="E2344" s="11" t="s">
        <v>3317</v>
      </c>
      <c r="F2344" s="6" t="s">
        <v>56</v>
      </c>
      <c r="G2344" s="6" t="s">
        <v>108</v>
      </c>
      <c r="H2344" s="6" t="s">
        <v>133</v>
      </c>
      <c r="I2344" s="6" t="s">
        <v>45</v>
      </c>
      <c r="J2344" s="6" t="s">
        <v>34</v>
      </c>
      <c r="K2344" s="6" t="s">
        <v>971</v>
      </c>
      <c r="L2344" s="6" t="s">
        <v>2575</v>
      </c>
      <c r="M2344" s="7">
        <v>12500</v>
      </c>
      <c r="N2344" s="7">
        <v>12.5</v>
      </c>
      <c r="O2344" s="7">
        <v>293000</v>
      </c>
      <c r="P2344" t="s">
        <v>3207</v>
      </c>
      <c r="Q2344" t="s">
        <v>3235</v>
      </c>
      <c r="R2344" t="s">
        <v>3216</v>
      </c>
      <c r="S2344">
        <f t="shared" si="132"/>
        <v>23.44</v>
      </c>
      <c r="T2344" t="s">
        <v>3297</v>
      </c>
      <c r="U2344" t="s">
        <v>3281</v>
      </c>
      <c r="V2344" t="s">
        <v>3198</v>
      </c>
    </row>
    <row r="2345" spans="1:22" ht="22" customHeight="1" x14ac:dyDescent="0.3">
      <c r="A2345" s="2">
        <v>42610</v>
      </c>
      <c r="B2345" s="16" t="str">
        <f t="shared" si="130"/>
        <v>August, 2016</v>
      </c>
      <c r="C2345" s="16" t="str">
        <f t="shared" si="131"/>
        <v>August, 2016´</v>
      </c>
      <c r="D2345" s="3" t="s">
        <v>31</v>
      </c>
      <c r="E2345" s="11" t="s">
        <v>3317</v>
      </c>
      <c r="F2345" s="3" t="s">
        <v>56</v>
      </c>
      <c r="G2345" s="3" t="s">
        <v>1676</v>
      </c>
      <c r="H2345" s="3" t="s">
        <v>91</v>
      </c>
      <c r="I2345" s="3" t="s">
        <v>45</v>
      </c>
      <c r="J2345" s="3" t="s">
        <v>34</v>
      </c>
      <c r="K2345" s="3" t="s">
        <v>205</v>
      </c>
      <c r="L2345" s="3" t="s">
        <v>2576</v>
      </c>
      <c r="M2345" s="4">
        <v>23000</v>
      </c>
      <c r="N2345" s="4">
        <v>23</v>
      </c>
      <c r="O2345" s="4">
        <v>297000</v>
      </c>
      <c r="P2345" t="str">
        <f>IF(ISNUMBER(SEARCH("IMAZETAPYR",L2345)),"Imazetapyr",IF(ISNUMBER(SEARCH("VITAVAX",L2345)),"Carboxin",IF(ISNUMBER(SEARCH("CARBOXIN",L2345)),"Carboxin",IF(ISNUMBER(SEARCH("CONDAX",L2345)),"Imazetapyr",IF(ISNUMBER(SEARCH("CLETHODIM",L2345)),"Clethodim",IF(ISNUMBER(SEARCH("JACARE",L2345)),"2,4-D Acid",IF(ISNUMBER(SEARCH("LEOPARD",L2345)),"Picloram",IF(ISNUMBER(SEARCH("ZOXYSTROBIN",L2345)),"Azoxystrobin",IF(ISNUMBER(SEARCH("MANCOZEB",L2345)),"Mancozeb",IF(ISNUMBER(SEARCH("AZOXYS",L2345)),"Azoxystrobin",IF(ISNUMBER(SEARCH("FIPRON",L2345)),"Fipronil",IF(ISNUMBER(SEARCH("ACEF",L2345)),"Acephate",IF(ISNUMBER(SEARCH("ACETAMIPRID",L2345)),"Acetamiprid",IF(ISNUMBER(SEARCH("ALUMINIUM PHOSPHIDE",L2345)),"Aluminium Phosphide",IF(ISNUMBER(SEARCH("RANMAN",L2345)),"Cyazofamid",IF(ISNUMBER(SEARCH("BIFENTRINA",L2345)),"Bifenthrin","FIX IT!"))))))))))))))))</f>
        <v>Mancozeb</v>
      </c>
      <c r="Q2345" t="s">
        <v>3231</v>
      </c>
      <c r="R2345" t="s">
        <v>3242</v>
      </c>
      <c r="S2345">
        <f t="shared" si="132"/>
        <v>12.913043478260869</v>
      </c>
      <c r="T2345" t="s">
        <v>3218</v>
      </c>
      <c r="U2345" t="s">
        <v>3218</v>
      </c>
      <c r="V2345" t="s">
        <v>3198</v>
      </c>
    </row>
    <row r="2346" spans="1:22" ht="22" customHeight="1" x14ac:dyDescent="0.3">
      <c r="A2346" s="5">
        <v>42610</v>
      </c>
      <c r="B2346" s="16" t="str">
        <f t="shared" si="130"/>
        <v>August, 2016</v>
      </c>
      <c r="C2346" s="16" t="str">
        <f t="shared" si="131"/>
        <v>August, 2016´</v>
      </c>
      <c r="D2346" s="6" t="s">
        <v>31</v>
      </c>
      <c r="E2346" s="11" t="s">
        <v>3317</v>
      </c>
      <c r="F2346" s="6" t="s">
        <v>56</v>
      </c>
      <c r="G2346" s="6" t="s">
        <v>1676</v>
      </c>
      <c r="H2346" s="6" t="s">
        <v>91</v>
      </c>
      <c r="I2346" s="6" t="s">
        <v>45</v>
      </c>
      <c r="J2346" s="6" t="s">
        <v>34</v>
      </c>
      <c r="K2346" s="6" t="s">
        <v>205</v>
      </c>
      <c r="L2346" s="6" t="s">
        <v>2576</v>
      </c>
      <c r="M2346" s="7">
        <v>23000</v>
      </c>
      <c r="N2346" s="7">
        <v>23</v>
      </c>
      <c r="O2346" s="7">
        <v>297000</v>
      </c>
      <c r="P2346" t="str">
        <f>IF(ISNUMBER(SEARCH("IMAZETAPYR",L2346)),"Imazetapyr",IF(ISNUMBER(SEARCH("VITAVAX",L2346)),"Carboxin",IF(ISNUMBER(SEARCH("CARBOXIN",L2346)),"Carboxin",IF(ISNUMBER(SEARCH("CONDAX",L2346)),"Imazetapyr",IF(ISNUMBER(SEARCH("CLETHODIM",L2346)),"Clethodim",IF(ISNUMBER(SEARCH("JACARE",L2346)),"2,4-D Acid",IF(ISNUMBER(SEARCH("LEOPARD",L2346)),"Picloram",IF(ISNUMBER(SEARCH("ZOXYSTROBIN",L2346)),"Azoxystrobin",IF(ISNUMBER(SEARCH("MANCOZEB",L2346)),"Mancozeb",IF(ISNUMBER(SEARCH("AZOXYS",L2346)),"Azoxystrobin",IF(ISNUMBER(SEARCH("FIPRON",L2346)),"Fipronil",IF(ISNUMBER(SEARCH("ACEF",L2346)),"Acephate",IF(ISNUMBER(SEARCH("ACETAMIPRID",L2346)),"Acetamiprid",IF(ISNUMBER(SEARCH("ALUMINIUM PHOSPHIDE",L2346)),"Aluminium Phosphide",IF(ISNUMBER(SEARCH("RANMAN",L2346)),"Cyazofamid",IF(ISNUMBER(SEARCH("BIFENTRINA",L2346)),"Bifenthrin","FIX IT!"))))))))))))))))</f>
        <v>Mancozeb</v>
      </c>
      <c r="Q2346" t="s">
        <v>3231</v>
      </c>
      <c r="R2346" t="s">
        <v>3242</v>
      </c>
      <c r="S2346">
        <f t="shared" si="132"/>
        <v>12.913043478260869</v>
      </c>
      <c r="T2346" t="s">
        <v>3199</v>
      </c>
      <c r="U2346" t="s">
        <v>3268</v>
      </c>
      <c r="V2346" t="s">
        <v>3243</v>
      </c>
    </row>
    <row r="2347" spans="1:22" ht="22" customHeight="1" x14ac:dyDescent="0.3">
      <c r="A2347" s="5">
        <v>42610</v>
      </c>
      <c r="B2347" s="16" t="str">
        <f t="shared" si="130"/>
        <v>August, 2016</v>
      </c>
      <c r="C2347" s="16" t="str">
        <f t="shared" si="131"/>
        <v>August, 2016´</v>
      </c>
      <c r="D2347" s="6" t="s">
        <v>31</v>
      </c>
      <c r="E2347" s="11" t="s">
        <v>3317</v>
      </c>
      <c r="F2347" s="6" t="s">
        <v>56</v>
      </c>
      <c r="G2347" s="6" t="s">
        <v>1676</v>
      </c>
      <c r="H2347" s="6" t="s">
        <v>91</v>
      </c>
      <c r="I2347" s="6" t="s">
        <v>45</v>
      </c>
      <c r="J2347" s="6" t="s">
        <v>34</v>
      </c>
      <c r="K2347" s="6" t="s">
        <v>205</v>
      </c>
      <c r="L2347" s="6" t="s">
        <v>2582</v>
      </c>
      <c r="M2347" s="7">
        <v>25200</v>
      </c>
      <c r="N2347" s="7">
        <v>25.2</v>
      </c>
      <c r="O2347" s="7">
        <v>325000</v>
      </c>
      <c r="P2347" t="str">
        <f>IF(ISNUMBER(SEARCH("IMAZETAPYR",L2347)),"Imazetapyr",IF(ISNUMBER(SEARCH("VITAVAX",L2347)),"Carboxin",IF(ISNUMBER(SEARCH("CARBOXIN",L2347)),"Carboxin",IF(ISNUMBER(SEARCH("CONDAX",L2347)),"Imazetapyr",IF(ISNUMBER(SEARCH("CLETHODIM",L2347)),"Clethodim",IF(ISNUMBER(SEARCH("JACARE",L2347)),"2,4-D Acid",IF(ISNUMBER(SEARCH("LEOPARD",L2347)),"Picloram",IF(ISNUMBER(SEARCH("ZOXYSTROBIN",L2347)),"Azoxystrobin",IF(ISNUMBER(SEARCH("MANCOZEB",L2347)),"Mancozeb",IF(ISNUMBER(SEARCH("AZOXYS",L2347)),"Azoxystrobin",IF(ISNUMBER(SEARCH("FIPRON",L2347)),"Fipronil",IF(ISNUMBER(SEARCH("ACEF",L2347)),"Acephate",IF(ISNUMBER(SEARCH("ACETAMIPRID",L2347)),"Acetamiprid",IF(ISNUMBER(SEARCH("ALUMINIUM PHOSPHIDE",L2347)),"Aluminium Phosphide",IF(ISNUMBER(SEARCH("RANMAN",L2347)),"Cyazofamid",IF(ISNUMBER(SEARCH("BIFENTRINA",L2347)),"Bifenthrin","FIX IT!"))))))))))))))))</f>
        <v>Mancozeb</v>
      </c>
      <c r="Q2347" t="s">
        <v>3231</v>
      </c>
      <c r="R2347" t="s">
        <v>3242</v>
      </c>
      <c r="S2347">
        <f t="shared" si="132"/>
        <v>12.896825396825397</v>
      </c>
      <c r="T2347" t="s">
        <v>3292</v>
      </c>
      <c r="U2347" t="s">
        <v>3269</v>
      </c>
      <c r="V2347" t="s">
        <v>3216</v>
      </c>
    </row>
    <row r="2348" spans="1:22" ht="22" customHeight="1" x14ac:dyDescent="0.3">
      <c r="A2348" s="2">
        <v>42610</v>
      </c>
      <c r="B2348" s="16" t="str">
        <f t="shared" si="130"/>
        <v>August, 2016</v>
      </c>
      <c r="C2348" s="16" t="str">
        <f t="shared" si="131"/>
        <v>August, 2016´</v>
      </c>
      <c r="D2348" s="3" t="s">
        <v>31</v>
      </c>
      <c r="E2348" s="11" t="s">
        <v>3317</v>
      </c>
      <c r="F2348" s="3" t="s">
        <v>56</v>
      </c>
      <c r="G2348" s="3" t="s">
        <v>1676</v>
      </c>
      <c r="H2348" s="3" t="s">
        <v>91</v>
      </c>
      <c r="I2348" s="3" t="s">
        <v>45</v>
      </c>
      <c r="J2348" s="3" t="s">
        <v>34</v>
      </c>
      <c r="K2348" s="3" t="s">
        <v>205</v>
      </c>
      <c r="L2348" s="3" t="s">
        <v>2583</v>
      </c>
      <c r="M2348" s="4">
        <v>26200</v>
      </c>
      <c r="N2348" s="4">
        <v>26.2</v>
      </c>
      <c r="O2348" s="4">
        <v>338000</v>
      </c>
      <c r="P2348" t="str">
        <f>IF(ISNUMBER(SEARCH("IMAZETAPYR",L2348)),"Imazetapyr",IF(ISNUMBER(SEARCH("VITAVAX",L2348)),"Carboxin",IF(ISNUMBER(SEARCH("CARBOXIN",L2348)),"Carboxin",IF(ISNUMBER(SEARCH("CONDAX",L2348)),"Imazetapyr",IF(ISNUMBER(SEARCH("CLETHODIM",L2348)),"Clethodim",IF(ISNUMBER(SEARCH("JACARE",L2348)),"2,4-D Acid",IF(ISNUMBER(SEARCH("LEOPARD",L2348)),"Picloram",IF(ISNUMBER(SEARCH("ZOXYSTROBIN",L2348)),"Azoxystrobin",IF(ISNUMBER(SEARCH("MANCOZEB",L2348)),"Mancozeb",IF(ISNUMBER(SEARCH("AZOXYS",L2348)),"Azoxystrobin",IF(ISNUMBER(SEARCH("FIPRON",L2348)),"Fipronil",IF(ISNUMBER(SEARCH("ACEF",L2348)),"Acephate",IF(ISNUMBER(SEARCH("ACETAMIPRID",L2348)),"Acetamiprid",IF(ISNUMBER(SEARCH("ALUMINIUM PHOSPHIDE",L2348)),"Aluminium Phosphide",IF(ISNUMBER(SEARCH("RANMAN",L2348)),"Cyazofamid",IF(ISNUMBER(SEARCH("BIFENTRINA",L2348)),"Bifenthrin","FIX IT!"))))))))))))))))</f>
        <v>Mancozeb</v>
      </c>
      <c r="Q2348" t="s">
        <v>3231</v>
      </c>
      <c r="R2348" t="s">
        <v>3242</v>
      </c>
      <c r="S2348">
        <f t="shared" si="132"/>
        <v>12.900763358778626</v>
      </c>
      <c r="T2348" t="s">
        <v>3218</v>
      </c>
      <c r="U2348" t="s">
        <v>3218</v>
      </c>
      <c r="V2348" t="s">
        <v>3198</v>
      </c>
    </row>
    <row r="2349" spans="1:22" ht="22" customHeight="1" x14ac:dyDescent="0.3">
      <c r="A2349" s="5">
        <v>42610</v>
      </c>
      <c r="B2349" s="16" t="str">
        <f t="shared" si="130"/>
        <v>August, 2016</v>
      </c>
      <c r="C2349" s="16" t="str">
        <f t="shared" si="131"/>
        <v>August, 2016´</v>
      </c>
      <c r="D2349" s="6" t="s">
        <v>31</v>
      </c>
      <c r="E2349" s="11" t="s">
        <v>3317</v>
      </c>
      <c r="F2349" s="6" t="s">
        <v>56</v>
      </c>
      <c r="G2349" s="6" t="s">
        <v>189</v>
      </c>
      <c r="H2349" s="6" t="s">
        <v>122</v>
      </c>
      <c r="I2349" s="6" t="s">
        <v>45</v>
      </c>
      <c r="J2349" s="6" t="s">
        <v>34</v>
      </c>
      <c r="K2349" s="6" t="s">
        <v>143</v>
      </c>
      <c r="L2349" s="6" t="s">
        <v>1175</v>
      </c>
      <c r="M2349" s="7">
        <v>64800</v>
      </c>
      <c r="N2349" s="7">
        <v>64.8</v>
      </c>
      <c r="O2349" s="7">
        <v>391000</v>
      </c>
      <c r="P2349" t="str">
        <f>IF(ISNUMBER(SEARCH("BROWSER",L2349)),"Picloran",IF(ISNUMBER(SEARCH("NAVIGATOR",L2349)),"Picloran",IF(ISNUMBER(SEARCH("BIOZYME",L2349)),"Mineral Fertilizer",IF(ISNUMBER(SEARCH("K-FOL",L2349)),"Calcium Citrate",IF(ISNUMBER(SEARCH("FOLTRON",L2349)),"NPK Fertilizer",IF(ISNUMBER(SEARCH("CYHALOTHRI",L2349)),"Cyhalothrin",IF(ISNUMBER(SEARCH("ACEFATO",L2349)),"Acephate",IF(ISNUMBER(SEARCH("ACEPHATE",L2349)),"Acephate",IF(ISNUMBER(SEARCH("MICROTHIOL",L2349)),"Sulfur",IF(ISNUMBER(SEARCH("PROPICONAZOLE",L2349)),"Propiconazole",IF(ISNUMBER(SEARCH("METHOMYL",L2349)),"Methomyl",IF(ISNUMBER(SEARCH("IMIDACLOPRID",L2349)),"Imidacloprid",IF(ISNUMBER(SEARCH("ZONIC",L2349)),"Amicarbazone",IF(ISNUMBER(SEARCH("CRESCENDO",L2349)),"Triclopyr-Butyric",IF(ISNUMBER(SEARCH("IMAZETHAPYR",L2349)),"Imazethapyr",IF(ISNUMBER(SEARCH("TRICLOPYR",L2349)),"Triclopyr",IF(ISNUMBER(SEARCH("ISOPROPYLAMINE",L2349)),"Isopropylamine",IF(ISNUMBER(SEARCH("ABAMECTIM",L2349)),"Abamectin",IF(ISNUMBER(SEARCH("SPERTO",L2349)),"Bifenthrin","FIX IT!")))))))))))))))))))</f>
        <v>Methomyl</v>
      </c>
      <c r="Q2349" t="s">
        <v>3215</v>
      </c>
      <c r="R2349" t="s">
        <v>3243</v>
      </c>
      <c r="S2349">
        <f t="shared" si="132"/>
        <v>6.033950617283951</v>
      </c>
      <c r="T2349" t="s">
        <v>3218</v>
      </c>
      <c r="U2349" t="s">
        <v>3218</v>
      </c>
      <c r="V2349" t="s">
        <v>3198</v>
      </c>
    </row>
    <row r="2350" spans="1:22" ht="22" customHeight="1" x14ac:dyDescent="0.3">
      <c r="A2350" s="2">
        <v>42610</v>
      </c>
      <c r="B2350" s="16" t="str">
        <f t="shared" si="130"/>
        <v>August, 2016</v>
      </c>
      <c r="C2350" s="16" t="str">
        <f t="shared" si="131"/>
        <v>August, 2016´</v>
      </c>
      <c r="D2350" s="3" t="s">
        <v>31</v>
      </c>
      <c r="E2350" s="11" t="s">
        <v>3317</v>
      </c>
      <c r="F2350" s="3" t="s">
        <v>56</v>
      </c>
      <c r="G2350" s="3" t="s">
        <v>1492</v>
      </c>
      <c r="H2350" s="3" t="s">
        <v>122</v>
      </c>
      <c r="I2350" s="3" t="s">
        <v>45</v>
      </c>
      <c r="J2350" s="3" t="s">
        <v>34</v>
      </c>
      <c r="K2350" s="3" t="s">
        <v>129</v>
      </c>
      <c r="L2350" s="3" t="s">
        <v>2584</v>
      </c>
      <c r="M2350" s="4">
        <v>21720</v>
      </c>
      <c r="N2350" s="4">
        <v>21.72</v>
      </c>
      <c r="O2350" s="4">
        <v>484000</v>
      </c>
      <c r="P2350" t="str">
        <f>IF(ISNUMBER(SEARCH("BROWSER",L2350)),"Picloran",IF(ISNUMBER(SEARCH("NAVIGATOR",L2350)),"Picloran",IF(ISNUMBER(SEARCH("BIOZYME",L2350)),"Mineral Fertilizer",IF(ISNUMBER(SEARCH("K-FOL",L2350)),"Calcium Citrate",IF(ISNUMBER(SEARCH("FOLTRON",L2350)),"NPK Fertilizer",IF(ISNUMBER(SEARCH("CYHALOTHRI",L2350)),"Cyhalothrin",IF(ISNUMBER(SEARCH("ACEFATO",L2350)),"Acephate",IF(ISNUMBER(SEARCH("ACEPHATE",L2350)),"Acephate",IF(ISNUMBER(SEARCH("MICROTHIOL",L2350)),"Sulfur",IF(ISNUMBER(SEARCH("PROPICONAZOLE",L2350)),"Propiconazole",IF(ISNUMBER(SEARCH("METHOMYL",L2350)),"Methomyl",IF(ISNUMBER(SEARCH("IMIDACLOPRID",L2350)),"Imidacloprid",IF(ISNUMBER(SEARCH("ZONIC",L2350)),"Amicarbazone",IF(ISNUMBER(SEARCH("CRESCENDO",L2350)),"Triclopyr-Butyric",IF(ISNUMBER(SEARCH("IMAZETHAPYR",L2350)),"Imazethapyr",IF(ISNUMBER(SEARCH("TRICLOPYR",L2350)),"Triclopyr",IF(ISNUMBER(SEARCH("ISOPROPYLAMINE",L2350)),"Isopropylamine",IF(ISNUMBER(SEARCH("ABAMECTIM",L2350)),"Abamectin",IF(ISNUMBER(SEARCH("SPERTO",L2350)),"Bifenthrin","FIX IT!")))))))))))))))))))</f>
        <v>Propiconazole</v>
      </c>
      <c r="Q2350" t="s">
        <v>3215</v>
      </c>
      <c r="R2350" t="s">
        <v>3242</v>
      </c>
      <c r="S2350">
        <f t="shared" si="132"/>
        <v>22.283609576427256</v>
      </c>
      <c r="T2350" t="s">
        <v>3218</v>
      </c>
      <c r="U2350" t="s">
        <v>3218</v>
      </c>
      <c r="V2350" t="s">
        <v>3198</v>
      </c>
    </row>
    <row r="2351" spans="1:22" ht="22" customHeight="1" x14ac:dyDescent="0.3">
      <c r="A2351" s="5">
        <v>42608</v>
      </c>
      <c r="B2351" s="16" t="str">
        <f t="shared" si="130"/>
        <v>August, 2016</v>
      </c>
      <c r="C2351" s="16" t="str">
        <f t="shared" si="131"/>
        <v>August, 2016´</v>
      </c>
      <c r="D2351" s="6" t="s">
        <v>31</v>
      </c>
      <c r="E2351" s="11" t="s">
        <v>3317</v>
      </c>
      <c r="F2351" s="6" t="s">
        <v>56</v>
      </c>
      <c r="G2351" s="6" t="s">
        <v>625</v>
      </c>
      <c r="H2351" s="6" t="s">
        <v>629</v>
      </c>
      <c r="I2351" s="6" t="s">
        <v>45</v>
      </c>
      <c r="J2351" s="6" t="s">
        <v>34</v>
      </c>
      <c r="K2351" s="6" t="s">
        <v>2489</v>
      </c>
      <c r="L2351" s="6" t="s">
        <v>2585</v>
      </c>
      <c r="M2351" s="7">
        <v>17200</v>
      </c>
      <c r="N2351" s="7">
        <v>17.2</v>
      </c>
      <c r="O2351" s="7">
        <v>141000</v>
      </c>
      <c r="P2351" t="str">
        <f>IF(ISNUMBER(SEARCH("NICOSULFURONTECHNICAL",L2351)),"Nicosulfuron",IF(ISNUMBER(SEARCH("CITRASHINE",L2351)),"General Foods Aditives",IF(ISNUMBER(SEARCH("CHLORIMURON",L2351)),"Chlorimuron-ethyl",IF(ISNUMBER(SEARCH("LUFENURON",L2351)),"Lufenuron","FIX IT!"))))</f>
        <v>General Foods Aditives</v>
      </c>
      <c r="Q2351" t="s">
        <v>3263</v>
      </c>
      <c r="R2351" t="s">
        <v>3264</v>
      </c>
      <c r="S2351">
        <f t="shared" si="132"/>
        <v>8.1976744186046506</v>
      </c>
      <c r="T2351" t="s">
        <v>3218</v>
      </c>
      <c r="U2351" t="s">
        <v>3218</v>
      </c>
      <c r="V2351" t="s">
        <v>3198</v>
      </c>
    </row>
    <row r="2352" spans="1:22" ht="22" customHeight="1" x14ac:dyDescent="0.3">
      <c r="A2352" s="2">
        <v>42608</v>
      </c>
      <c r="B2352" s="16" t="str">
        <f t="shared" si="130"/>
        <v>August, 2016</v>
      </c>
      <c r="C2352" s="16" t="str">
        <f t="shared" si="131"/>
        <v>August, 2016´</v>
      </c>
      <c r="D2352" s="3" t="s">
        <v>31</v>
      </c>
      <c r="E2352" s="11" t="s">
        <v>3317</v>
      </c>
      <c r="F2352" s="3" t="s">
        <v>1873</v>
      </c>
      <c r="G2352" s="3" t="s">
        <v>347</v>
      </c>
      <c r="H2352" s="3" t="s">
        <v>2558</v>
      </c>
      <c r="I2352" s="3" t="s">
        <v>45</v>
      </c>
      <c r="J2352" s="3" t="s">
        <v>34</v>
      </c>
      <c r="K2352" s="3" t="s">
        <v>373</v>
      </c>
      <c r="L2352" s="3" t="s">
        <v>2586</v>
      </c>
      <c r="M2352" s="4">
        <v>132020</v>
      </c>
      <c r="N2352" s="4">
        <v>132.02000000000001</v>
      </c>
      <c r="O2352" s="4">
        <v>290000</v>
      </c>
      <c r="P2352" t="str">
        <f>IF(ISNUMBER(SEARCH("THIRAM",L2352)),"Thiram",IF(ISNUMBER(SEARCH("TEBUCONAZOLE",L2352)),"Tebuconazole",IF(ISNUMBER(SEARCH("DIMETHYLAMINE",L2352)),"Dimethylamine",IF(ISNUMBER(SEARCH("TRINCA",L2352)),"Cyhalothrin",IF(ISNUMBER(SEARCH("CYHALOT",L2352)),"Cyhalothrin",IF(ISNUMBER(SEARCH("PICLORAM",L2352)),"Picloran",IF(ISNUMBER(SEARCH("PROPARGITE",L2352)),"Propargite",IF(ISNUMBER(SEARCH("OMEGA",L2352)),"Fertilizer",IF(ISNUMBER(SEARCH("ARTYS",L2352)),"Dimethylamine",IF(ISNUMBER(SEARCH("ORTHOCIDE",L2352)),"Captan","FIX IT!"))))))))))</f>
        <v>Dimethylamine</v>
      </c>
      <c r="Q2352" t="s">
        <v>3254</v>
      </c>
      <c r="R2352" t="s">
        <v>3216</v>
      </c>
      <c r="S2352">
        <f t="shared" si="132"/>
        <v>2.19663687320103</v>
      </c>
      <c r="T2352" t="s">
        <v>3218</v>
      </c>
      <c r="U2352" t="s">
        <v>3218</v>
      </c>
      <c r="V2352" t="s">
        <v>3198</v>
      </c>
    </row>
    <row r="2353" spans="1:22" ht="22" customHeight="1" x14ac:dyDescent="0.3">
      <c r="A2353" s="5">
        <v>42604</v>
      </c>
      <c r="B2353" s="16" t="str">
        <f t="shared" si="130"/>
        <v>August, 2016</v>
      </c>
      <c r="C2353" s="16" t="str">
        <f t="shared" si="131"/>
        <v>August, 2016´</v>
      </c>
      <c r="D2353" s="6" t="s">
        <v>31</v>
      </c>
      <c r="E2353" s="11" t="s">
        <v>3317</v>
      </c>
      <c r="F2353" s="6" t="s">
        <v>56</v>
      </c>
      <c r="G2353" s="6" t="s">
        <v>230</v>
      </c>
      <c r="H2353" s="6" t="s">
        <v>133</v>
      </c>
      <c r="I2353" s="6" t="s">
        <v>45</v>
      </c>
      <c r="J2353" s="6" t="s">
        <v>34</v>
      </c>
      <c r="K2353" s="6" t="s">
        <v>232</v>
      </c>
      <c r="L2353" s="6" t="s">
        <v>2587</v>
      </c>
      <c r="M2353" s="7">
        <v>16040</v>
      </c>
      <c r="N2353" s="7">
        <v>16.04</v>
      </c>
      <c r="O2353" s="7">
        <v>27000</v>
      </c>
      <c r="P2353" t="s">
        <v>3273</v>
      </c>
      <c r="Q2353" t="s">
        <v>3274</v>
      </c>
      <c r="R2353" t="s">
        <v>3275</v>
      </c>
      <c r="S2353">
        <f t="shared" si="132"/>
        <v>1.6832917705735662</v>
      </c>
      <c r="T2353" t="s">
        <v>3218</v>
      </c>
      <c r="U2353" t="s">
        <v>3218</v>
      </c>
      <c r="V2353" t="s">
        <v>3198</v>
      </c>
    </row>
    <row r="2354" spans="1:22" ht="22" customHeight="1" x14ac:dyDescent="0.3">
      <c r="A2354" s="2">
        <v>42604</v>
      </c>
      <c r="B2354" s="16" t="str">
        <f t="shared" si="130"/>
        <v>August, 2016</v>
      </c>
      <c r="C2354" s="16" t="str">
        <f t="shared" si="131"/>
        <v>August, 2016´</v>
      </c>
      <c r="D2354" s="3" t="s">
        <v>31</v>
      </c>
      <c r="E2354" s="11" t="s">
        <v>3317</v>
      </c>
      <c r="F2354" s="3" t="s">
        <v>56</v>
      </c>
      <c r="G2354" s="3" t="s">
        <v>1676</v>
      </c>
      <c r="H2354" s="3" t="s">
        <v>91</v>
      </c>
      <c r="I2354" s="3" t="s">
        <v>45</v>
      </c>
      <c r="J2354" s="3" t="s">
        <v>34</v>
      </c>
      <c r="K2354" s="3" t="s">
        <v>205</v>
      </c>
      <c r="L2354" s="3" t="s">
        <v>2588</v>
      </c>
      <c r="M2354" s="4">
        <v>46000</v>
      </c>
      <c r="N2354" s="4">
        <v>46</v>
      </c>
      <c r="O2354" s="4">
        <v>593000</v>
      </c>
      <c r="P2354" t="str">
        <f>IF(ISNUMBER(SEARCH("IMAZETAPYR",L2354)),"Imazetapyr",IF(ISNUMBER(SEARCH("VITAVAX",L2354)),"Carboxin",IF(ISNUMBER(SEARCH("CARBOXIN",L2354)),"Carboxin",IF(ISNUMBER(SEARCH("CONDAX",L2354)),"Imazetapyr",IF(ISNUMBER(SEARCH("CLETHODIM",L2354)),"Clethodim",IF(ISNUMBER(SEARCH("JACARE",L2354)),"2,4-D Acid",IF(ISNUMBER(SEARCH("LEOPARD",L2354)),"Picloram",IF(ISNUMBER(SEARCH("ZOXYSTROBIN",L2354)),"Azoxystrobin",IF(ISNUMBER(SEARCH("MANCOZEB",L2354)),"Mancozeb",IF(ISNUMBER(SEARCH("AZOXYS",L2354)),"Azoxystrobin",IF(ISNUMBER(SEARCH("FIPRON",L2354)),"Fipronil",IF(ISNUMBER(SEARCH("ACEF",L2354)),"Acephate",IF(ISNUMBER(SEARCH("ACETAMIPRID",L2354)),"Acetamiprid",IF(ISNUMBER(SEARCH("ALUMINIUM PHOSPHIDE",L2354)),"Aluminium Phosphide",IF(ISNUMBER(SEARCH("RANMAN",L2354)),"Cyazofamid",IF(ISNUMBER(SEARCH("BIFENTRINA",L2354)),"Bifenthrin","FIX IT!"))))))))))))))))</f>
        <v>Mancozeb</v>
      </c>
      <c r="Q2354" t="s">
        <v>3231</v>
      </c>
      <c r="R2354" t="s">
        <v>3242</v>
      </c>
      <c r="S2354">
        <f t="shared" si="132"/>
        <v>12.891304347826088</v>
      </c>
      <c r="T2354" t="s">
        <v>3292</v>
      </c>
      <c r="U2354" t="s">
        <v>3269</v>
      </c>
      <c r="V2354" t="s">
        <v>3216</v>
      </c>
    </row>
    <row r="2355" spans="1:22" ht="22" customHeight="1" x14ac:dyDescent="0.3">
      <c r="A2355" s="5">
        <v>42604</v>
      </c>
      <c r="B2355" s="16" t="str">
        <f t="shared" si="130"/>
        <v>August, 2016</v>
      </c>
      <c r="C2355" s="16" t="str">
        <f t="shared" si="131"/>
        <v>August, 2016´</v>
      </c>
      <c r="D2355" s="6" t="s">
        <v>31</v>
      </c>
      <c r="E2355" s="11" t="s">
        <v>3317</v>
      </c>
      <c r="F2355" s="6" t="s">
        <v>56</v>
      </c>
      <c r="G2355" s="6" t="s">
        <v>1676</v>
      </c>
      <c r="H2355" s="6" t="s">
        <v>91</v>
      </c>
      <c r="I2355" s="6" t="s">
        <v>45</v>
      </c>
      <c r="J2355" s="6" t="s">
        <v>34</v>
      </c>
      <c r="K2355" s="6" t="s">
        <v>205</v>
      </c>
      <c r="L2355" s="6" t="s">
        <v>2588</v>
      </c>
      <c r="M2355" s="7">
        <v>46000</v>
      </c>
      <c r="N2355" s="7">
        <v>46</v>
      </c>
      <c r="O2355" s="7">
        <v>593000</v>
      </c>
      <c r="P2355" t="str">
        <f>IF(ISNUMBER(SEARCH("IMAZETAPYR",L2355)),"Imazetapyr",IF(ISNUMBER(SEARCH("VITAVAX",L2355)),"Carboxin",IF(ISNUMBER(SEARCH("CARBOXIN",L2355)),"Carboxin",IF(ISNUMBER(SEARCH("CONDAX",L2355)),"Imazetapyr",IF(ISNUMBER(SEARCH("CLETHODIM",L2355)),"Clethodim",IF(ISNUMBER(SEARCH("JACARE",L2355)),"2,4-D Acid",IF(ISNUMBER(SEARCH("LEOPARD",L2355)),"Picloram",IF(ISNUMBER(SEARCH("ZOXYSTROBIN",L2355)),"Azoxystrobin",IF(ISNUMBER(SEARCH("MANCOZEB",L2355)),"Mancozeb",IF(ISNUMBER(SEARCH("AZOXYS",L2355)),"Azoxystrobin",IF(ISNUMBER(SEARCH("FIPRON",L2355)),"Fipronil",IF(ISNUMBER(SEARCH("ACEF",L2355)),"Acephate",IF(ISNUMBER(SEARCH("ACETAMIPRID",L2355)),"Acetamiprid",IF(ISNUMBER(SEARCH("ALUMINIUM PHOSPHIDE",L2355)),"Aluminium Phosphide",IF(ISNUMBER(SEARCH("RANMAN",L2355)),"Cyazofamid",IF(ISNUMBER(SEARCH("BIFENTRINA",L2355)),"Bifenthrin","FIX IT!"))))))))))))))))</f>
        <v>Mancozeb</v>
      </c>
      <c r="Q2355" t="s">
        <v>3231</v>
      </c>
      <c r="R2355" t="s">
        <v>3242</v>
      </c>
      <c r="S2355">
        <f t="shared" si="132"/>
        <v>12.891304347826088</v>
      </c>
      <c r="T2355" t="s">
        <v>3250</v>
      </c>
      <c r="U2355" t="s">
        <v>3248</v>
      </c>
      <c r="V2355" t="s">
        <v>3237</v>
      </c>
    </row>
    <row r="2356" spans="1:22" ht="22" customHeight="1" x14ac:dyDescent="0.3">
      <c r="A2356" s="2">
        <v>42604</v>
      </c>
      <c r="B2356" s="16" t="str">
        <f t="shared" si="130"/>
        <v>August, 2016</v>
      </c>
      <c r="C2356" s="16" t="str">
        <f t="shared" si="131"/>
        <v>August, 2016´</v>
      </c>
      <c r="D2356" s="3" t="s">
        <v>31</v>
      </c>
      <c r="E2356" s="11" t="s">
        <v>3317</v>
      </c>
      <c r="F2356" s="3" t="s">
        <v>56</v>
      </c>
      <c r="G2356" s="3" t="s">
        <v>1676</v>
      </c>
      <c r="H2356" s="3" t="s">
        <v>91</v>
      </c>
      <c r="I2356" s="3" t="s">
        <v>45</v>
      </c>
      <c r="J2356" s="3" t="s">
        <v>34</v>
      </c>
      <c r="K2356" s="3" t="s">
        <v>205</v>
      </c>
      <c r="L2356" s="3" t="s">
        <v>2589</v>
      </c>
      <c r="M2356" s="4">
        <v>50400</v>
      </c>
      <c r="N2356" s="4">
        <v>50.4</v>
      </c>
      <c r="O2356" s="4">
        <v>650000</v>
      </c>
      <c r="P2356" t="str">
        <f>IF(ISNUMBER(SEARCH("IMAZETAPYR",L2356)),"Imazetapyr",IF(ISNUMBER(SEARCH("VITAVAX",L2356)),"Carboxin",IF(ISNUMBER(SEARCH("CARBOXIN",L2356)),"Carboxin",IF(ISNUMBER(SEARCH("CONDAX",L2356)),"Imazetapyr",IF(ISNUMBER(SEARCH("CLETHODIM",L2356)),"Clethodim",IF(ISNUMBER(SEARCH("JACARE",L2356)),"2,4-D Acid",IF(ISNUMBER(SEARCH("LEOPARD",L2356)),"Picloram",IF(ISNUMBER(SEARCH("ZOXYSTROBIN",L2356)),"Azoxystrobin",IF(ISNUMBER(SEARCH("MANCOZEB",L2356)),"Mancozeb",IF(ISNUMBER(SEARCH("AZOXYS",L2356)),"Azoxystrobin",IF(ISNUMBER(SEARCH("FIPRON",L2356)),"Fipronil",IF(ISNUMBER(SEARCH("ACEF",L2356)),"Acephate",IF(ISNUMBER(SEARCH("ACETAMIPRID",L2356)),"Acetamiprid",IF(ISNUMBER(SEARCH("ALUMINIUM PHOSPHIDE",L2356)),"Aluminium Phosphide",IF(ISNUMBER(SEARCH("RANMAN",L2356)),"Cyazofamid",IF(ISNUMBER(SEARCH("BIFENTRINA",L2356)),"Bifenthrin","FIX IT!"))))))))))))))))</f>
        <v>Mancozeb</v>
      </c>
      <c r="Q2356" t="s">
        <v>3231</v>
      </c>
      <c r="R2356" t="s">
        <v>3242</v>
      </c>
      <c r="S2356">
        <f t="shared" si="132"/>
        <v>12.896825396825397</v>
      </c>
      <c r="T2356" t="s">
        <v>3250</v>
      </c>
      <c r="U2356" t="s">
        <v>3248</v>
      </c>
      <c r="V2356" t="s">
        <v>3237</v>
      </c>
    </row>
    <row r="2357" spans="1:22" ht="22" customHeight="1" x14ac:dyDescent="0.3">
      <c r="A2357" s="5">
        <v>42604</v>
      </c>
      <c r="B2357" s="16" t="str">
        <f t="shared" si="130"/>
        <v>August, 2016</v>
      </c>
      <c r="C2357" s="16" t="str">
        <f t="shared" si="131"/>
        <v>August, 2016´</v>
      </c>
      <c r="D2357" s="6" t="s">
        <v>31</v>
      </c>
      <c r="E2357" s="11" t="s">
        <v>3317</v>
      </c>
      <c r="F2357" s="6" t="s">
        <v>56</v>
      </c>
      <c r="G2357" s="6" t="s">
        <v>1676</v>
      </c>
      <c r="H2357" s="6" t="s">
        <v>91</v>
      </c>
      <c r="I2357" s="6" t="s">
        <v>45</v>
      </c>
      <c r="J2357" s="6" t="s">
        <v>34</v>
      </c>
      <c r="K2357" s="6" t="s">
        <v>205</v>
      </c>
      <c r="L2357" s="6" t="s">
        <v>2590</v>
      </c>
      <c r="M2357" s="7">
        <v>46000</v>
      </c>
      <c r="N2357" s="7">
        <v>46</v>
      </c>
      <c r="O2357" s="7">
        <v>593000</v>
      </c>
      <c r="P2357" t="str">
        <f>IF(ISNUMBER(SEARCH("IMAZETAPYR",L2357)),"Imazetapyr",IF(ISNUMBER(SEARCH("VITAVAX",L2357)),"Carboxin",IF(ISNUMBER(SEARCH("CARBOXIN",L2357)),"Carboxin",IF(ISNUMBER(SEARCH("CONDAX",L2357)),"Imazetapyr",IF(ISNUMBER(SEARCH("CLETHODIM",L2357)),"Clethodim",IF(ISNUMBER(SEARCH("JACARE",L2357)),"2,4-D Acid",IF(ISNUMBER(SEARCH("LEOPARD",L2357)),"Picloram",IF(ISNUMBER(SEARCH("ZOXYSTROBIN",L2357)),"Azoxystrobin",IF(ISNUMBER(SEARCH("MANCOZEB",L2357)),"Mancozeb",IF(ISNUMBER(SEARCH("AZOXYS",L2357)),"Azoxystrobin",IF(ISNUMBER(SEARCH("FIPRON",L2357)),"Fipronil",IF(ISNUMBER(SEARCH("ACEF",L2357)),"Acephate",IF(ISNUMBER(SEARCH("ACETAMIPRID",L2357)),"Acetamiprid",IF(ISNUMBER(SEARCH("ALUMINIUM PHOSPHIDE",L2357)),"Aluminium Phosphide",IF(ISNUMBER(SEARCH("RANMAN",L2357)),"Cyazofamid",IF(ISNUMBER(SEARCH("BIFENTRINA",L2357)),"Bifenthrin","FIX IT!"))))))))))))))))</f>
        <v>Mancozeb</v>
      </c>
      <c r="Q2357" t="s">
        <v>3231</v>
      </c>
      <c r="R2357" t="s">
        <v>3242</v>
      </c>
      <c r="S2357">
        <f t="shared" si="132"/>
        <v>12.891304347826088</v>
      </c>
      <c r="T2357" t="s">
        <v>3273</v>
      </c>
      <c r="U2357" t="s">
        <v>3274</v>
      </c>
      <c r="V2357" t="s">
        <v>3275</v>
      </c>
    </row>
    <row r="2358" spans="1:22" ht="22" customHeight="1" x14ac:dyDescent="0.3">
      <c r="A2358" s="2">
        <v>42604</v>
      </c>
      <c r="B2358" s="16" t="str">
        <f t="shared" si="130"/>
        <v>August, 2016</v>
      </c>
      <c r="C2358" s="16" t="str">
        <f t="shared" si="131"/>
        <v>August, 2016´</v>
      </c>
      <c r="D2358" s="3" t="s">
        <v>31</v>
      </c>
      <c r="E2358" s="11" t="s">
        <v>3317</v>
      </c>
      <c r="F2358" s="3" t="s">
        <v>56</v>
      </c>
      <c r="G2358" s="3" t="s">
        <v>1676</v>
      </c>
      <c r="H2358" s="3" t="s">
        <v>91</v>
      </c>
      <c r="I2358" s="3" t="s">
        <v>45</v>
      </c>
      <c r="J2358" s="3" t="s">
        <v>34</v>
      </c>
      <c r="K2358" s="3" t="s">
        <v>205</v>
      </c>
      <c r="L2358" s="3" t="s">
        <v>2590</v>
      </c>
      <c r="M2358" s="4">
        <v>46000</v>
      </c>
      <c r="N2358" s="4">
        <v>46</v>
      </c>
      <c r="O2358" s="4">
        <v>593000</v>
      </c>
      <c r="P2358" t="str">
        <f>IF(ISNUMBER(SEARCH("IMAZETAPYR",L2358)),"Imazetapyr",IF(ISNUMBER(SEARCH("VITAVAX",L2358)),"Carboxin",IF(ISNUMBER(SEARCH("CARBOXIN",L2358)),"Carboxin",IF(ISNUMBER(SEARCH("CONDAX",L2358)),"Imazetapyr",IF(ISNUMBER(SEARCH("CLETHODIM",L2358)),"Clethodim",IF(ISNUMBER(SEARCH("JACARE",L2358)),"2,4-D Acid",IF(ISNUMBER(SEARCH("LEOPARD",L2358)),"Picloram",IF(ISNUMBER(SEARCH("ZOXYSTROBIN",L2358)),"Azoxystrobin",IF(ISNUMBER(SEARCH("MANCOZEB",L2358)),"Mancozeb",IF(ISNUMBER(SEARCH("AZOXYS",L2358)),"Azoxystrobin",IF(ISNUMBER(SEARCH("FIPRON",L2358)),"Fipronil",IF(ISNUMBER(SEARCH("ACEF",L2358)),"Acephate",IF(ISNUMBER(SEARCH("ACETAMIPRID",L2358)),"Acetamiprid",IF(ISNUMBER(SEARCH("ALUMINIUM PHOSPHIDE",L2358)),"Aluminium Phosphide",IF(ISNUMBER(SEARCH("RANMAN",L2358)),"Cyazofamid",IF(ISNUMBER(SEARCH("BIFENTRINA",L2358)),"Bifenthrin","FIX IT!"))))))))))))))))</f>
        <v>Mancozeb</v>
      </c>
      <c r="Q2358" t="s">
        <v>3231</v>
      </c>
      <c r="R2358" t="s">
        <v>3242</v>
      </c>
      <c r="S2358">
        <f t="shared" si="132"/>
        <v>12.891304347826088</v>
      </c>
      <c r="T2358" t="s">
        <v>3245</v>
      </c>
      <c r="U2358" t="s">
        <v>3244</v>
      </c>
      <c r="V2358" t="s">
        <v>3198</v>
      </c>
    </row>
    <row r="2359" spans="1:22" ht="22" customHeight="1" x14ac:dyDescent="0.3">
      <c r="A2359" s="5">
        <v>42603</v>
      </c>
      <c r="B2359" s="16" t="str">
        <f t="shared" si="130"/>
        <v>August, 2016</v>
      </c>
      <c r="C2359" s="16" t="str">
        <f t="shared" si="131"/>
        <v>August, 2016´</v>
      </c>
      <c r="D2359" s="6" t="s">
        <v>31</v>
      </c>
      <c r="E2359" s="11" t="s">
        <v>3317</v>
      </c>
      <c r="F2359" s="6" t="s">
        <v>56</v>
      </c>
      <c r="G2359" s="6" t="s">
        <v>2591</v>
      </c>
      <c r="H2359" s="6" t="s">
        <v>122</v>
      </c>
      <c r="I2359" s="6" t="s">
        <v>45</v>
      </c>
      <c r="J2359" s="6" t="s">
        <v>34</v>
      </c>
      <c r="K2359" s="6" t="s">
        <v>971</v>
      </c>
      <c r="L2359" s="6" t="s">
        <v>2593</v>
      </c>
      <c r="M2359" s="7">
        <v>16416</v>
      </c>
      <c r="N2359" s="7">
        <v>16.420000000000002</v>
      </c>
      <c r="O2359" s="7">
        <v>385000</v>
      </c>
      <c r="P2359" t="str">
        <f>IF(ISNUMBER(SEARCH("NICROSULFURON",L2359)),"Nicosulfuron",IF(ISNUMBER(SEARCH("BUTYROLACTONE",L2359)),"Butyrolactone",IF(ISNUMBER(SEARCH("MEQUIPAT",L2359)),"Mequipat Chloride",IF(ISNUMBER(SEARCH("ENTRINA",L2359)),"Bifenthrin",IF(ISNUMBER(SEARCH("ACETAMI",L2359)),"Acetamiprid",IF(ISNUMBER(SEARCH("THIODICARB",L2359)),"Thiodicarb",IF(ISNUMBER(SEARCH("2 4 D",L2359)),"2,4-D Acid",IF(ISNUMBER(SEARCH("CIPERMETRINA",L2359)),"Cypermethrin",IF(ISNUMBER(SEARCH("SULFENTRAZONE",L2359)),"Sulfenthrazone",IF(ISNUMBER(SEARCH("AKITO",L2359)),"Cypermethrin",IF(ISNUMBER(SEARCH("EMINENT",L2359)),"Tetraconazole","FIX IT!")))))))))))</f>
        <v>Thiodicarb</v>
      </c>
      <c r="Q2359" t="s">
        <v>3287</v>
      </c>
      <c r="R2359" t="s">
        <v>3243</v>
      </c>
      <c r="S2359">
        <f t="shared" si="132"/>
        <v>23.452729044834307</v>
      </c>
      <c r="T2359" t="s">
        <v>3292</v>
      </c>
      <c r="U2359" t="s">
        <v>3269</v>
      </c>
      <c r="V2359" t="s">
        <v>3216</v>
      </c>
    </row>
    <row r="2360" spans="1:22" ht="22" customHeight="1" x14ac:dyDescent="0.3">
      <c r="A2360" s="2">
        <v>42603</v>
      </c>
      <c r="B2360" s="16" t="str">
        <f t="shared" si="130"/>
        <v>August, 2016</v>
      </c>
      <c r="C2360" s="16" t="str">
        <f t="shared" si="131"/>
        <v>August, 2016´</v>
      </c>
      <c r="D2360" s="3" t="s">
        <v>31</v>
      </c>
      <c r="E2360" s="11" t="s">
        <v>3317</v>
      </c>
      <c r="F2360" s="3" t="s">
        <v>1873</v>
      </c>
      <c r="G2360" s="3" t="s">
        <v>385</v>
      </c>
      <c r="H2360" s="3" t="s">
        <v>122</v>
      </c>
      <c r="I2360" s="3" t="s">
        <v>45</v>
      </c>
      <c r="J2360" s="3" t="s">
        <v>34</v>
      </c>
      <c r="K2360" s="3" t="s">
        <v>388</v>
      </c>
      <c r="L2360" s="3" t="s">
        <v>2594</v>
      </c>
      <c r="M2360" s="4">
        <v>24120</v>
      </c>
      <c r="N2360" s="4">
        <v>24.12</v>
      </c>
      <c r="O2360" s="4">
        <v>593000</v>
      </c>
      <c r="P2360" t="s">
        <v>3212</v>
      </c>
      <c r="Q2360" t="s">
        <v>3277</v>
      </c>
      <c r="R2360" t="s">
        <v>3198</v>
      </c>
      <c r="S2360">
        <f t="shared" si="132"/>
        <v>24.585406301824211</v>
      </c>
      <c r="T2360" t="s">
        <v>3208</v>
      </c>
      <c r="U2360" t="s">
        <v>3215</v>
      </c>
      <c r="V2360" t="s">
        <v>3216</v>
      </c>
    </row>
    <row r="2361" spans="1:22" ht="22" customHeight="1" x14ac:dyDescent="0.3">
      <c r="A2361" s="5">
        <v>42603</v>
      </c>
      <c r="B2361" s="16" t="str">
        <f t="shared" si="130"/>
        <v>August, 2016</v>
      </c>
      <c r="C2361" s="16" t="str">
        <f t="shared" si="131"/>
        <v>August, 2016´</v>
      </c>
      <c r="D2361" s="6" t="s">
        <v>31</v>
      </c>
      <c r="E2361" s="11" t="s">
        <v>3317</v>
      </c>
      <c r="F2361" s="6" t="s">
        <v>56</v>
      </c>
      <c r="G2361" s="6" t="s">
        <v>1382</v>
      </c>
      <c r="H2361" s="6" t="s">
        <v>122</v>
      </c>
      <c r="I2361" s="6" t="s">
        <v>45</v>
      </c>
      <c r="J2361" s="6" t="s">
        <v>34</v>
      </c>
      <c r="K2361" s="6" t="s">
        <v>187</v>
      </c>
      <c r="L2361" s="6" t="s">
        <v>2595</v>
      </c>
      <c r="M2361" s="7">
        <v>15930</v>
      </c>
      <c r="N2361" s="7">
        <v>15.93</v>
      </c>
      <c r="O2361" s="7">
        <v>53300</v>
      </c>
      <c r="P2361" t="s">
        <v>3245</v>
      </c>
      <c r="Q2361" t="s">
        <v>3244</v>
      </c>
      <c r="R2361" t="s">
        <v>3198</v>
      </c>
      <c r="S2361">
        <f t="shared" si="132"/>
        <v>3.3458882611424983</v>
      </c>
      <c r="T2361" t="s">
        <v>3208</v>
      </c>
      <c r="U2361" t="s">
        <v>3215</v>
      </c>
      <c r="V2361" t="s">
        <v>3216</v>
      </c>
    </row>
    <row r="2362" spans="1:22" ht="22" customHeight="1" x14ac:dyDescent="0.3">
      <c r="A2362" s="2">
        <v>42602</v>
      </c>
      <c r="B2362" s="16" t="str">
        <f t="shared" si="130"/>
        <v>August, 2016</v>
      </c>
      <c r="C2362" s="16" t="str">
        <f t="shared" si="131"/>
        <v>August, 2016´</v>
      </c>
      <c r="D2362" s="3" t="s">
        <v>31</v>
      </c>
      <c r="E2362" s="11" t="s">
        <v>3317</v>
      </c>
      <c r="F2362" s="3" t="s">
        <v>56</v>
      </c>
      <c r="G2362" s="3" t="s">
        <v>588</v>
      </c>
      <c r="H2362" s="3" t="s">
        <v>102</v>
      </c>
      <c r="I2362" s="3" t="s">
        <v>45</v>
      </c>
      <c r="J2362" s="3" t="s">
        <v>34</v>
      </c>
      <c r="K2362" s="3" t="s">
        <v>2202</v>
      </c>
      <c r="L2362" s="3" t="s">
        <v>2596</v>
      </c>
      <c r="M2362" s="4">
        <v>255668</v>
      </c>
      <c r="N2362" s="4">
        <v>255.67</v>
      </c>
      <c r="O2362" s="4">
        <v>1149000</v>
      </c>
      <c r="P2362" t="str">
        <f>IF(ISNUMBER(SEARCH("BROWSER",L2362)),"Picloran",IF(ISNUMBER(SEARCH("NAVIGATOR",L2362)),"Picloran",IF(ISNUMBER(SEARCH("BIOZYME",L2362)),"Mineral Fertilizer",IF(ISNUMBER(SEARCH("K-FOL",L2362)),"Calcium Citrate",IF(ISNUMBER(SEARCH("FOLTRON",L2362)),"NPK Fertilizer",IF(ISNUMBER(SEARCH("CYHALOTHRI",L2362)),"Cyhalothrin",IF(ISNUMBER(SEARCH("ACEFATO",L2362)),"Acephate",IF(ISNUMBER(SEARCH("ACEPHATE",L2362)),"Acephate",IF(ISNUMBER(SEARCH("MICROTHIOL",L2362)),"Sulfur",IF(ISNUMBER(SEARCH("PROPICONAZOLE",L2362)),"Propiconazole",IF(ISNUMBER(SEARCH("METHOMYL",L2362)),"Methomyl",IF(ISNUMBER(SEARCH("IMIDACLOPRID",L2362)),"Imidacloprid",IF(ISNUMBER(SEARCH("ZONIC",L2362)),"Amicarbazone",IF(ISNUMBER(SEARCH("CRESCENDO",L2362)),"Triclopyr-Butyric",IF(ISNUMBER(SEARCH("IMAZETHAPYR",L2362)),"Imazethapyr",IF(ISNUMBER(SEARCH("TRICLOPYR",L2362)),"Triclopyr",IF(ISNUMBER(SEARCH("ISOPROPYLAMINE",L2362)),"Isopropylamine",IF(ISNUMBER(SEARCH("ABAMECTIM",L2362)),"Abamectin",IF(ISNUMBER(SEARCH("SPERTO",L2362)),"Bifenthrin","FIX IT!")))))))))))))))))))</f>
        <v>Sulfur</v>
      </c>
      <c r="Q2362" t="s">
        <v>3279</v>
      </c>
      <c r="R2362" t="s">
        <v>3216</v>
      </c>
      <c r="S2362">
        <f t="shared" si="132"/>
        <v>4.4941095483204778</v>
      </c>
      <c r="T2362" t="s">
        <v>3208</v>
      </c>
      <c r="U2362" t="s">
        <v>3215</v>
      </c>
      <c r="V2362" t="s">
        <v>3216</v>
      </c>
    </row>
    <row r="2363" spans="1:22" ht="22" customHeight="1" x14ac:dyDescent="0.3">
      <c r="A2363" s="5">
        <v>42602</v>
      </c>
      <c r="B2363" s="16" t="str">
        <f t="shared" si="130"/>
        <v>August, 2016</v>
      </c>
      <c r="C2363" s="16" t="str">
        <f t="shared" si="131"/>
        <v>August, 2016´</v>
      </c>
      <c r="D2363" s="6" t="s">
        <v>31</v>
      </c>
      <c r="E2363" s="11" t="s">
        <v>3317</v>
      </c>
      <c r="F2363" s="6" t="s">
        <v>56</v>
      </c>
      <c r="G2363" s="6" t="s">
        <v>588</v>
      </c>
      <c r="H2363" s="6" t="s">
        <v>102</v>
      </c>
      <c r="I2363" s="6" t="s">
        <v>45</v>
      </c>
      <c r="J2363" s="6" t="s">
        <v>34</v>
      </c>
      <c r="K2363" s="6" t="s">
        <v>2202</v>
      </c>
      <c r="L2363" s="6" t="s">
        <v>2597</v>
      </c>
      <c r="M2363" s="7">
        <v>91808</v>
      </c>
      <c r="N2363" s="7">
        <v>91.81</v>
      </c>
      <c r="O2363" s="7">
        <v>413000</v>
      </c>
      <c r="P2363" t="str">
        <f>IF(ISNUMBER(SEARCH("BROWSER",L2363)),"Picloran",IF(ISNUMBER(SEARCH("NAVIGATOR",L2363)),"Picloran",IF(ISNUMBER(SEARCH("BIOZYME",L2363)),"Mineral Fertilizer",IF(ISNUMBER(SEARCH("K-FOL",L2363)),"Calcium Citrate",IF(ISNUMBER(SEARCH("FOLTRON",L2363)),"NPK Fertilizer",IF(ISNUMBER(SEARCH("CYHALOTHRI",L2363)),"Cyhalothrin",IF(ISNUMBER(SEARCH("ACEFATO",L2363)),"Acephate",IF(ISNUMBER(SEARCH("ACEPHATE",L2363)),"Acephate",IF(ISNUMBER(SEARCH("MICROTHIOL",L2363)),"Sulfur",IF(ISNUMBER(SEARCH("PROPICONAZOLE",L2363)),"Propiconazole",IF(ISNUMBER(SEARCH("METHOMYL",L2363)),"Methomyl",IF(ISNUMBER(SEARCH("IMIDACLOPRID",L2363)),"Imidacloprid",IF(ISNUMBER(SEARCH("ZONIC",L2363)),"Amicarbazone",IF(ISNUMBER(SEARCH("CRESCENDO",L2363)),"Triclopyr-Butyric",IF(ISNUMBER(SEARCH("IMAZETHAPYR",L2363)),"Imazethapyr",IF(ISNUMBER(SEARCH("TRICLOPYR",L2363)),"Triclopyr",IF(ISNUMBER(SEARCH("ISOPROPYLAMINE",L2363)),"Isopropylamine",IF(ISNUMBER(SEARCH("ABAMECTIM",L2363)),"Abamectin",IF(ISNUMBER(SEARCH("SPERTO",L2363)),"Bifenthrin","FIX IT!")))))))))))))))))))</f>
        <v>Sulfur</v>
      </c>
      <c r="Q2363" t="s">
        <v>3279</v>
      </c>
      <c r="R2363" t="s">
        <v>3216</v>
      </c>
      <c r="S2363">
        <f t="shared" si="132"/>
        <v>4.4985186476124088</v>
      </c>
      <c r="T2363" t="s">
        <v>3218</v>
      </c>
      <c r="U2363" t="s">
        <v>3218</v>
      </c>
      <c r="V2363" t="s">
        <v>3198</v>
      </c>
    </row>
    <row r="2364" spans="1:22" ht="22" customHeight="1" x14ac:dyDescent="0.3">
      <c r="A2364" s="2">
        <v>42600</v>
      </c>
      <c r="B2364" s="16" t="str">
        <f t="shared" si="130"/>
        <v>August, 2016</v>
      </c>
      <c r="C2364" s="16" t="str">
        <f t="shared" si="131"/>
        <v>August, 2016´</v>
      </c>
      <c r="D2364" s="3" t="s">
        <v>31</v>
      </c>
      <c r="E2364" s="11" t="s">
        <v>3317</v>
      </c>
      <c r="F2364" s="3" t="s">
        <v>1873</v>
      </c>
      <c r="G2364" s="3" t="s">
        <v>1617</v>
      </c>
      <c r="H2364" s="3" t="s">
        <v>122</v>
      </c>
      <c r="I2364" s="3" t="s">
        <v>45</v>
      </c>
      <c r="J2364" s="3" t="s">
        <v>34</v>
      </c>
      <c r="K2364" s="3" t="s">
        <v>2189</v>
      </c>
      <c r="L2364" s="3" t="s">
        <v>1445</v>
      </c>
      <c r="M2364" s="4">
        <v>33150</v>
      </c>
      <c r="N2364" s="4">
        <v>33.15</v>
      </c>
      <c r="O2364" s="4">
        <v>98400</v>
      </c>
      <c r="P2364" t="str">
        <f>IF(ISNUMBER(SEARCH("DIZONE",L2364)),"Diuron",IF(ISNUMBER(SEARCH("GLUFOSINATE",L2364)),"Glufosinate",IF(ISNUMBER(SEARCH("LAVA",L2364)),"Tebuthiuron",IF(ISNUMBER(SEARCH("CARTAP",L2364)),"Cartap Hydrochloride",IF(ISNUMBER(SEARCH("ZARTAN",L2364)),"Metsulfuron",IF(ISNUMBER(SEARCH("METSULFURON",L2364)),"Metsulfuron",IF(ISNUMBER(SEARCH("CHLORFLUAZURON",L2364)),"Chlorfluazuron",IF(ISNUMBER(SEARCH("OMITE",L2364)),"Propargite",IF(ISNUMBER(SEARCH("ORIS",L2364)),"Amicarbazone",IF(ISNUMBER(SEARCH("AMICARBAZONE",L2364)),"Amicarbazone",IF(ISNUMBER(SEARCH("2,4-D",L2364)),"2,4-Dichlorophenoxyacetic Acid",IF(ISNUMBER(SEARCH("GLYPHOSATE",L2364)),"Glyphosate",IF(ISNUMBER(SEARCH("FOMESAFEN",L2364)),"Fomesafen","FIX IT!")))))))))))))</f>
        <v>Glyphosate</v>
      </c>
      <c r="Q2364" t="s">
        <v>3218</v>
      </c>
      <c r="R2364" t="s">
        <v>3198</v>
      </c>
      <c r="S2364">
        <f t="shared" si="132"/>
        <v>2.9683257918552037</v>
      </c>
      <c r="T2364" t="s">
        <v>3293</v>
      </c>
      <c r="U2364" t="s">
        <v>3215</v>
      </c>
      <c r="V2364" t="s">
        <v>3242</v>
      </c>
    </row>
    <row r="2365" spans="1:22" ht="22" customHeight="1" x14ac:dyDescent="0.3">
      <c r="A2365" s="5">
        <v>42600</v>
      </c>
      <c r="B2365" s="16" t="str">
        <f t="shared" si="130"/>
        <v>August, 2016</v>
      </c>
      <c r="C2365" s="16" t="str">
        <f t="shared" si="131"/>
        <v>August, 2016´</v>
      </c>
      <c r="D2365" s="6" t="s">
        <v>31</v>
      </c>
      <c r="E2365" s="11" t="s">
        <v>3317</v>
      </c>
      <c r="F2365" s="6" t="s">
        <v>1873</v>
      </c>
      <c r="G2365" s="6" t="s">
        <v>1617</v>
      </c>
      <c r="H2365" s="6" t="s">
        <v>122</v>
      </c>
      <c r="I2365" s="6" t="s">
        <v>45</v>
      </c>
      <c r="J2365" s="6" t="s">
        <v>34</v>
      </c>
      <c r="K2365" s="6" t="s">
        <v>2189</v>
      </c>
      <c r="L2365" s="6" t="s">
        <v>1445</v>
      </c>
      <c r="M2365" s="7">
        <v>165750</v>
      </c>
      <c r="N2365" s="7">
        <v>165.75</v>
      </c>
      <c r="O2365" s="7">
        <v>492000</v>
      </c>
      <c r="P2365" t="str">
        <f>IF(ISNUMBER(SEARCH("DIZONE",L2365)),"Diuron",IF(ISNUMBER(SEARCH("GLUFOSINATE",L2365)),"Glufosinate",IF(ISNUMBER(SEARCH("LAVA",L2365)),"Tebuthiuron",IF(ISNUMBER(SEARCH("CARTAP",L2365)),"Cartap Hydrochloride",IF(ISNUMBER(SEARCH("ZARTAN",L2365)),"Metsulfuron",IF(ISNUMBER(SEARCH("METSULFURON",L2365)),"Metsulfuron",IF(ISNUMBER(SEARCH("CHLORFLUAZURON",L2365)),"Chlorfluazuron",IF(ISNUMBER(SEARCH("OMITE",L2365)),"Propargite",IF(ISNUMBER(SEARCH("ORIS",L2365)),"Amicarbazone",IF(ISNUMBER(SEARCH("AMICARBAZONE",L2365)),"Amicarbazone",IF(ISNUMBER(SEARCH("2,4-D",L2365)),"2,4-Dichlorophenoxyacetic Acid",IF(ISNUMBER(SEARCH("GLYPHOSATE",L2365)),"Glyphosate",IF(ISNUMBER(SEARCH("FOMESAFEN",L2365)),"Fomesafen","FIX IT!")))))))))))))</f>
        <v>Glyphosate</v>
      </c>
      <c r="Q2365" t="s">
        <v>3218</v>
      </c>
      <c r="R2365" t="s">
        <v>3198</v>
      </c>
      <c r="S2365">
        <f t="shared" si="132"/>
        <v>2.9683257918552037</v>
      </c>
      <c r="T2365" t="s">
        <v>3211</v>
      </c>
      <c r="U2365" t="s">
        <v>3270</v>
      </c>
      <c r="V2365" t="s">
        <v>3198</v>
      </c>
    </row>
    <row r="2366" spans="1:22" ht="22" customHeight="1" x14ac:dyDescent="0.3">
      <c r="A2366" s="2">
        <v>42600</v>
      </c>
      <c r="B2366" s="16" t="str">
        <f t="shared" si="130"/>
        <v>August, 2016</v>
      </c>
      <c r="C2366" s="16" t="str">
        <f t="shared" si="131"/>
        <v>August, 2016´</v>
      </c>
      <c r="D2366" s="3" t="s">
        <v>31</v>
      </c>
      <c r="E2366" s="11" t="s">
        <v>3317</v>
      </c>
      <c r="F2366" s="3" t="s">
        <v>1873</v>
      </c>
      <c r="G2366" s="3" t="s">
        <v>1617</v>
      </c>
      <c r="H2366" s="3" t="s">
        <v>316</v>
      </c>
      <c r="I2366" s="3" t="s">
        <v>45</v>
      </c>
      <c r="J2366" s="3" t="s">
        <v>34</v>
      </c>
      <c r="K2366" s="3" t="s">
        <v>2189</v>
      </c>
      <c r="L2366" s="3" t="s">
        <v>1445</v>
      </c>
      <c r="M2366" s="4">
        <v>165750</v>
      </c>
      <c r="N2366" s="4">
        <v>165.75</v>
      </c>
      <c r="O2366" s="4">
        <v>492000</v>
      </c>
      <c r="P2366" t="str">
        <f>IF(ISNUMBER(SEARCH("DIZONE",L2366)),"Diuron",IF(ISNUMBER(SEARCH("GLUFOSINATE",L2366)),"Glufosinate",IF(ISNUMBER(SEARCH("LAVA",L2366)),"Tebuthiuron",IF(ISNUMBER(SEARCH("CARTAP",L2366)),"Cartap Hydrochloride",IF(ISNUMBER(SEARCH("ZARTAN",L2366)),"Metsulfuron",IF(ISNUMBER(SEARCH("METSULFURON",L2366)),"Metsulfuron",IF(ISNUMBER(SEARCH("CHLORFLUAZURON",L2366)),"Chlorfluazuron",IF(ISNUMBER(SEARCH("OMITE",L2366)),"Propargite",IF(ISNUMBER(SEARCH("ORIS",L2366)),"Amicarbazone",IF(ISNUMBER(SEARCH("AMICARBAZONE",L2366)),"Amicarbazone",IF(ISNUMBER(SEARCH("2,4-D",L2366)),"2,4-Dichlorophenoxyacetic Acid",IF(ISNUMBER(SEARCH("GLYPHOSATE",L2366)),"Glyphosate",IF(ISNUMBER(SEARCH("FOMESAFEN",L2366)),"Fomesafen","FIX IT!")))))))))))))</f>
        <v>Glyphosate</v>
      </c>
      <c r="Q2366" t="s">
        <v>3218</v>
      </c>
      <c r="R2366" t="s">
        <v>3198</v>
      </c>
      <c r="S2366">
        <f t="shared" si="132"/>
        <v>2.9683257918552037</v>
      </c>
      <c r="T2366" t="s">
        <v>3218</v>
      </c>
      <c r="U2366" t="s">
        <v>3218</v>
      </c>
      <c r="V2366" t="s">
        <v>3198</v>
      </c>
    </row>
    <row r="2367" spans="1:22" ht="22" customHeight="1" x14ac:dyDescent="0.3">
      <c r="A2367" s="5">
        <v>42597</v>
      </c>
      <c r="B2367" s="16" t="str">
        <f t="shared" si="130"/>
        <v>August, 2016</v>
      </c>
      <c r="C2367" s="16" t="str">
        <f t="shared" si="131"/>
        <v>August, 2016´</v>
      </c>
      <c r="D2367" s="6" t="s">
        <v>31</v>
      </c>
      <c r="E2367" s="11" t="s">
        <v>3317</v>
      </c>
      <c r="F2367" s="6" t="s">
        <v>56</v>
      </c>
      <c r="G2367" s="6" t="s">
        <v>1389</v>
      </c>
      <c r="H2367" s="6" t="s">
        <v>82</v>
      </c>
      <c r="I2367" s="6" t="s">
        <v>45</v>
      </c>
      <c r="J2367" s="6" t="s">
        <v>34</v>
      </c>
      <c r="K2367" s="6" t="s">
        <v>84</v>
      </c>
      <c r="L2367" s="6" t="s">
        <v>2598</v>
      </c>
      <c r="M2367" s="7">
        <v>86699</v>
      </c>
      <c r="N2367" s="7">
        <v>86.7</v>
      </c>
      <c r="O2367" s="7">
        <v>351000</v>
      </c>
      <c r="P2367" t="str">
        <f>IF(ISNUMBER(SEARCH("BROWSER",L2367)),"Picloran",IF(ISNUMBER(SEARCH("NAVIGATOR",L2367)),"Picloran",IF(ISNUMBER(SEARCH("BIOZYME",L2367)),"Mineral Fertilizer",IF(ISNUMBER(SEARCH("K-FOL",L2367)),"Calcium Citrate",IF(ISNUMBER(SEARCH("FOLTRON",L2367)),"NPK Fertilizer",IF(ISNUMBER(SEARCH("CYHALOTHRI",L2367)),"Cyhalothrin",IF(ISNUMBER(SEARCH("ACEFATO",L2367)),"Acephate",IF(ISNUMBER(SEARCH("ACEPHATE",L2367)),"Acephate",IF(ISNUMBER(SEARCH("MICROTHIOL",L2367)),"Sulfur",IF(ISNUMBER(SEARCH("PROPICONAZOLE",L2367)),"Propiconazole",IF(ISNUMBER(SEARCH("METHOMYL",L2367)),"Methomyl",IF(ISNUMBER(SEARCH("IMIDACLOPRID",L2367)),"Imidacloprid",IF(ISNUMBER(SEARCH("ZONIC",L2367)),"Amicarbazone",IF(ISNUMBER(SEARCH("CRESCENDO",L2367)),"Triclopyr-Butyric",IF(ISNUMBER(SEARCH("IMAZETHAPYR",L2367)),"Imazethapyr",IF(ISNUMBER(SEARCH("TRICLOPYR",L2367)),"Triclopyr",IF(ISNUMBER(SEARCH("ISOPROPYLAMINE",L2367)),"Isopropylamine",IF(ISNUMBER(SEARCH("ABAMECTIM",L2367)),"Abamectin",IF(ISNUMBER(SEARCH("SPERTO",L2367)),"Bifenthrin","FIX IT!")))))))))))))))))))</f>
        <v>Isopropylamine</v>
      </c>
      <c r="Q2367" t="s">
        <v>3269</v>
      </c>
      <c r="R2367" t="s">
        <v>3216</v>
      </c>
      <c r="S2367">
        <f t="shared" si="132"/>
        <v>4.0484896019561933</v>
      </c>
      <c r="T2367" t="s">
        <v>3211</v>
      </c>
      <c r="U2367" t="s">
        <v>3270</v>
      </c>
      <c r="V2367" t="s">
        <v>3198</v>
      </c>
    </row>
    <row r="2368" spans="1:22" ht="22" customHeight="1" x14ac:dyDescent="0.3">
      <c r="A2368" s="2">
        <v>42597</v>
      </c>
      <c r="B2368" s="16" t="str">
        <f t="shared" si="130"/>
        <v>August, 2016</v>
      </c>
      <c r="C2368" s="16" t="str">
        <f t="shared" si="131"/>
        <v>August, 2016´</v>
      </c>
      <c r="D2368" s="3" t="s">
        <v>31</v>
      </c>
      <c r="E2368" s="11" t="s">
        <v>3317</v>
      </c>
      <c r="F2368" s="3" t="s">
        <v>56</v>
      </c>
      <c r="G2368" s="3" t="s">
        <v>1389</v>
      </c>
      <c r="H2368" s="3" t="s">
        <v>82</v>
      </c>
      <c r="I2368" s="3" t="s">
        <v>45</v>
      </c>
      <c r="J2368" s="3" t="s">
        <v>34</v>
      </c>
      <c r="K2368" s="3" t="s">
        <v>84</v>
      </c>
      <c r="L2368" s="3" t="s">
        <v>2599</v>
      </c>
      <c r="M2368" s="4">
        <v>72192</v>
      </c>
      <c r="N2368" s="4">
        <v>72.19</v>
      </c>
      <c r="O2368" s="4">
        <v>292000</v>
      </c>
      <c r="P2368" t="str">
        <f>IF(ISNUMBER(SEARCH("BROWSER",L2368)),"Picloran",IF(ISNUMBER(SEARCH("NAVIGATOR",L2368)),"Picloran",IF(ISNUMBER(SEARCH("BIOZYME",L2368)),"Mineral Fertilizer",IF(ISNUMBER(SEARCH("K-FOL",L2368)),"Calcium Citrate",IF(ISNUMBER(SEARCH("FOLTRON",L2368)),"NPK Fertilizer",IF(ISNUMBER(SEARCH("CYHALOTHRI",L2368)),"Cyhalothrin",IF(ISNUMBER(SEARCH("ACEFATO",L2368)),"Acephate",IF(ISNUMBER(SEARCH("ACEPHATE",L2368)),"Acephate",IF(ISNUMBER(SEARCH("MICROTHIOL",L2368)),"Sulfur",IF(ISNUMBER(SEARCH("PROPICONAZOLE",L2368)),"Propiconazole",IF(ISNUMBER(SEARCH("METHOMYL",L2368)),"Methomyl",IF(ISNUMBER(SEARCH("IMIDACLOPRID",L2368)),"Imidacloprid",IF(ISNUMBER(SEARCH("ZONIC",L2368)),"Amicarbazone",IF(ISNUMBER(SEARCH("CRESCENDO",L2368)),"Triclopyr-Butyric",IF(ISNUMBER(SEARCH("IMAZETHAPYR",L2368)),"Imazethapyr",IF(ISNUMBER(SEARCH("TRICLOPYR",L2368)),"Triclopyr",IF(ISNUMBER(SEARCH("ISOPROPYLAMINE",L2368)),"Isopropylamine",IF(ISNUMBER(SEARCH("ABAMECTIM",L2368)),"Abamectin",IF(ISNUMBER(SEARCH("SPERTO",L2368)),"Bifenthrin","FIX IT!")))))))))))))))))))</f>
        <v>Isopropylamine</v>
      </c>
      <c r="Q2368" t="s">
        <v>3269</v>
      </c>
      <c r="R2368" t="s">
        <v>3216</v>
      </c>
      <c r="S2368">
        <f t="shared" si="132"/>
        <v>4.0447695035460995</v>
      </c>
      <c r="T2368" t="s">
        <v>3226</v>
      </c>
      <c r="U2368" t="s">
        <v>3261</v>
      </c>
      <c r="V2368" t="s">
        <v>3243</v>
      </c>
    </row>
    <row r="2369" spans="1:22" ht="22" customHeight="1" x14ac:dyDescent="0.3">
      <c r="A2369" s="5">
        <v>42597</v>
      </c>
      <c r="B2369" s="16" t="str">
        <f t="shared" si="130"/>
        <v>August, 2016</v>
      </c>
      <c r="C2369" s="16" t="str">
        <f t="shared" si="131"/>
        <v>August, 2016´</v>
      </c>
      <c r="D2369" s="6" t="s">
        <v>31</v>
      </c>
      <c r="E2369" s="11" t="s">
        <v>3317</v>
      </c>
      <c r="F2369" s="6" t="s">
        <v>56</v>
      </c>
      <c r="G2369" s="6" t="s">
        <v>579</v>
      </c>
      <c r="H2369" s="6" t="s">
        <v>968</v>
      </c>
      <c r="I2369" s="6" t="s">
        <v>45</v>
      </c>
      <c r="J2369" s="6" t="s">
        <v>34</v>
      </c>
      <c r="K2369" s="6" t="s">
        <v>971</v>
      </c>
      <c r="L2369" s="6" t="s">
        <v>2600</v>
      </c>
      <c r="M2369" s="7">
        <v>13370</v>
      </c>
      <c r="N2369" s="7">
        <v>13.37</v>
      </c>
      <c r="O2369" s="7">
        <v>314000</v>
      </c>
      <c r="P2369" t="str">
        <f>IF(ISNUMBER(SEARCH("BROWSER",L2369)),"Picloran",IF(ISNUMBER(SEARCH("NAVIGATOR",L2369)),"Picloran",IF(ISNUMBER(SEARCH("BIOZYME",L2369)),"Mineral Fertilizer",IF(ISNUMBER(SEARCH("K-FOL",L2369)),"Calcium Citrate",IF(ISNUMBER(SEARCH("FOLTRON",L2369)),"NPK Fertilizer",IF(ISNUMBER(SEARCH("CYHALOTHRI",L2369)),"Cyhalothrin",IF(ISNUMBER(SEARCH("ACEFATO",L2369)),"Acephate",IF(ISNUMBER(SEARCH("ACEPHATE",L2369)),"Acephate",IF(ISNUMBER(SEARCH("MICROTHIOL",L2369)),"Sulfur",IF(ISNUMBER(SEARCH("PROPICONAZOLE",L2369)),"Propiconazole",IF(ISNUMBER(SEARCH("METHOMYL",L2369)),"Methomyl",IF(ISNUMBER(SEARCH("IMIDACLOPRID",L2369)),"Imidacloprid",IF(ISNUMBER(SEARCH("ZONIC",L2369)),"Amicarbazone",IF(ISNUMBER(SEARCH("CRESCENDO",L2369)),"Triclopyr-Butyric",IF(ISNUMBER(SEARCH("IMAZETHAPYR",L2369)),"Imazethapyr",IF(ISNUMBER(SEARCH("TRICLOPYR",L2369)),"Triclopyr",IF(ISNUMBER(SEARCH("ISOPROPYLAMINE",L2369)),"Isopropylamine",IF(ISNUMBER(SEARCH("ABAMECTIM",L2369)),"Abamectin",IF(ISNUMBER(SEARCH("SPERTO",L2369)),"Bifenthrin","FIX IT!")))))))))))))))))))</f>
        <v>Cyhalothrin</v>
      </c>
      <c r="Q2369" t="s">
        <v>3248</v>
      </c>
      <c r="R2369" t="s">
        <v>3237</v>
      </c>
      <c r="S2369">
        <f t="shared" si="132"/>
        <v>23.485415108451758</v>
      </c>
      <c r="T2369" t="s">
        <v>3218</v>
      </c>
      <c r="U2369" t="s">
        <v>3218</v>
      </c>
      <c r="V2369" t="s">
        <v>3198</v>
      </c>
    </row>
    <row r="2370" spans="1:22" ht="22" customHeight="1" x14ac:dyDescent="0.3">
      <c r="A2370" s="2">
        <v>42596</v>
      </c>
      <c r="B2370" s="16" t="str">
        <f t="shared" si="130"/>
        <v>August, 2016</v>
      </c>
      <c r="C2370" s="16" t="str">
        <f t="shared" si="131"/>
        <v>August, 2016´</v>
      </c>
      <c r="D2370" s="3" t="s">
        <v>31</v>
      </c>
      <c r="E2370" s="11" t="s">
        <v>3317</v>
      </c>
      <c r="F2370" s="3" t="s">
        <v>56</v>
      </c>
      <c r="G2370" s="3" t="s">
        <v>1676</v>
      </c>
      <c r="H2370" s="3" t="s">
        <v>91</v>
      </c>
      <c r="I2370" s="3" t="s">
        <v>45</v>
      </c>
      <c r="J2370" s="3" t="s">
        <v>34</v>
      </c>
      <c r="K2370" s="3" t="s">
        <v>205</v>
      </c>
      <c r="L2370" s="3" t="s">
        <v>2601</v>
      </c>
      <c r="M2370" s="4">
        <v>75600</v>
      </c>
      <c r="N2370" s="4">
        <v>75.599999999999994</v>
      </c>
      <c r="O2370" s="4">
        <v>975000</v>
      </c>
      <c r="P2370" t="str">
        <f>IF(ISNUMBER(SEARCH("IMAZETAPYR",L2370)),"Imazetapyr",IF(ISNUMBER(SEARCH("VITAVAX",L2370)),"Carboxin",IF(ISNUMBER(SEARCH("CARBOXIN",L2370)),"Carboxin",IF(ISNUMBER(SEARCH("CONDAX",L2370)),"Imazetapyr",IF(ISNUMBER(SEARCH("CLETHODIM",L2370)),"Clethodim",IF(ISNUMBER(SEARCH("JACARE",L2370)),"2,4-D Acid",IF(ISNUMBER(SEARCH("LEOPARD",L2370)),"Picloram",IF(ISNUMBER(SEARCH("ZOXYSTROBIN",L2370)),"Azoxystrobin",IF(ISNUMBER(SEARCH("MANCOZEB",L2370)),"Mancozeb",IF(ISNUMBER(SEARCH("AZOXYS",L2370)),"Azoxystrobin",IF(ISNUMBER(SEARCH("FIPRON",L2370)),"Fipronil",IF(ISNUMBER(SEARCH("ACEF",L2370)),"Acephate",IF(ISNUMBER(SEARCH("ACETAMIPRID",L2370)),"Acetamiprid",IF(ISNUMBER(SEARCH("ALUMINIUM PHOSPHIDE",L2370)),"Aluminium Phosphide",IF(ISNUMBER(SEARCH("RANMAN",L2370)),"Cyazofamid",IF(ISNUMBER(SEARCH("BIFENTRINA",L2370)),"Bifenthrin","FIX IT!"))))))))))))))))</f>
        <v>Mancozeb</v>
      </c>
      <c r="Q2370" t="s">
        <v>3231</v>
      </c>
      <c r="R2370" t="s">
        <v>3242</v>
      </c>
      <c r="S2370">
        <f t="shared" si="132"/>
        <v>12.896825396825397</v>
      </c>
      <c r="T2370" t="s">
        <v>3226</v>
      </c>
      <c r="U2370" t="s">
        <v>3261</v>
      </c>
      <c r="V2370" t="s">
        <v>3243</v>
      </c>
    </row>
    <row r="2371" spans="1:22" ht="22" customHeight="1" x14ac:dyDescent="0.3">
      <c r="A2371" s="5">
        <v>42596</v>
      </c>
      <c r="B2371" s="16" t="str">
        <f t="shared" ref="B2371:B2434" si="133">TEXT(A2371, "MMMM, YYYY")</f>
        <v>August, 2016</v>
      </c>
      <c r="C2371" s="16" t="str">
        <f t="shared" ref="C2371:C2434" si="134">B2371&amp;"´"</f>
        <v>August, 2016´</v>
      </c>
      <c r="D2371" s="6" t="s">
        <v>31</v>
      </c>
      <c r="E2371" s="11" t="s">
        <v>3317</v>
      </c>
      <c r="F2371" s="6" t="s">
        <v>56</v>
      </c>
      <c r="G2371" s="6" t="s">
        <v>1676</v>
      </c>
      <c r="H2371" s="6" t="s">
        <v>91</v>
      </c>
      <c r="I2371" s="6" t="s">
        <v>45</v>
      </c>
      <c r="J2371" s="6" t="s">
        <v>34</v>
      </c>
      <c r="K2371" s="6" t="s">
        <v>205</v>
      </c>
      <c r="L2371" s="6" t="s">
        <v>2602</v>
      </c>
      <c r="M2371" s="7">
        <v>23000</v>
      </c>
      <c r="N2371" s="7">
        <v>23</v>
      </c>
      <c r="O2371" s="7">
        <v>297000</v>
      </c>
      <c r="P2371" t="str">
        <f>IF(ISNUMBER(SEARCH("IMAZETAPYR",L2371)),"Imazetapyr",IF(ISNUMBER(SEARCH("VITAVAX",L2371)),"Carboxin",IF(ISNUMBER(SEARCH("CARBOXIN",L2371)),"Carboxin",IF(ISNUMBER(SEARCH("CONDAX",L2371)),"Imazetapyr",IF(ISNUMBER(SEARCH("CLETHODIM",L2371)),"Clethodim",IF(ISNUMBER(SEARCH("JACARE",L2371)),"2,4-D Acid",IF(ISNUMBER(SEARCH("LEOPARD",L2371)),"Picloram",IF(ISNUMBER(SEARCH("ZOXYSTROBIN",L2371)),"Azoxystrobin",IF(ISNUMBER(SEARCH("MANCOZEB",L2371)),"Mancozeb",IF(ISNUMBER(SEARCH("AZOXYS",L2371)),"Azoxystrobin",IF(ISNUMBER(SEARCH("FIPRON",L2371)),"Fipronil",IF(ISNUMBER(SEARCH("ACEF",L2371)),"Acephate",IF(ISNUMBER(SEARCH("ACETAMIPRID",L2371)),"Acetamiprid",IF(ISNUMBER(SEARCH("ALUMINIUM PHOSPHIDE",L2371)),"Aluminium Phosphide",IF(ISNUMBER(SEARCH("RANMAN",L2371)),"Cyazofamid",IF(ISNUMBER(SEARCH("BIFENTRINA",L2371)),"Bifenthrin","FIX IT!"))))))))))))))))</f>
        <v>Mancozeb</v>
      </c>
      <c r="Q2371" t="s">
        <v>3231</v>
      </c>
      <c r="R2371" t="s">
        <v>3242</v>
      </c>
      <c r="S2371">
        <f t="shared" ref="S2371:S2434" si="135">O2371/M2371</f>
        <v>12.913043478260869</v>
      </c>
      <c r="T2371" t="s">
        <v>3218</v>
      </c>
      <c r="U2371" t="s">
        <v>3218</v>
      </c>
      <c r="V2371" t="s">
        <v>3198</v>
      </c>
    </row>
    <row r="2372" spans="1:22" ht="22" customHeight="1" x14ac:dyDescent="0.3">
      <c r="A2372" s="2">
        <v>42596</v>
      </c>
      <c r="B2372" s="16" t="str">
        <f t="shared" si="133"/>
        <v>August, 2016</v>
      </c>
      <c r="C2372" s="16" t="str">
        <f t="shared" si="134"/>
        <v>August, 2016´</v>
      </c>
      <c r="D2372" s="3" t="s">
        <v>31</v>
      </c>
      <c r="E2372" s="11" t="s">
        <v>3317</v>
      </c>
      <c r="F2372" s="3" t="s">
        <v>56</v>
      </c>
      <c r="G2372" s="3" t="s">
        <v>1676</v>
      </c>
      <c r="H2372" s="3" t="s">
        <v>91</v>
      </c>
      <c r="I2372" s="3" t="s">
        <v>45</v>
      </c>
      <c r="J2372" s="3" t="s">
        <v>34</v>
      </c>
      <c r="K2372" s="3" t="s">
        <v>205</v>
      </c>
      <c r="L2372" s="3" t="s">
        <v>2603</v>
      </c>
      <c r="M2372" s="4">
        <v>50400</v>
      </c>
      <c r="N2372" s="4">
        <v>50.4</v>
      </c>
      <c r="O2372" s="4">
        <v>650000</v>
      </c>
      <c r="P2372" t="s">
        <v>3206</v>
      </c>
      <c r="Q2372" t="s">
        <v>3231</v>
      </c>
      <c r="R2372" t="s">
        <v>3242</v>
      </c>
      <c r="S2372">
        <f t="shared" si="135"/>
        <v>12.896825396825397</v>
      </c>
      <c r="T2372" t="s">
        <v>3218</v>
      </c>
      <c r="U2372" t="s">
        <v>3218</v>
      </c>
      <c r="V2372" t="s">
        <v>3198</v>
      </c>
    </row>
    <row r="2373" spans="1:22" ht="22" customHeight="1" x14ac:dyDescent="0.3">
      <c r="A2373" s="5">
        <v>42596</v>
      </c>
      <c r="B2373" s="16" t="str">
        <f t="shared" si="133"/>
        <v>August, 2016</v>
      </c>
      <c r="C2373" s="16" t="str">
        <f t="shared" si="134"/>
        <v>August, 2016´</v>
      </c>
      <c r="D2373" s="6" t="s">
        <v>31</v>
      </c>
      <c r="E2373" s="11" t="s">
        <v>3317</v>
      </c>
      <c r="F2373" s="6" t="s">
        <v>56</v>
      </c>
      <c r="G2373" s="6" t="s">
        <v>1676</v>
      </c>
      <c r="H2373" s="6" t="s">
        <v>91</v>
      </c>
      <c r="I2373" s="6" t="s">
        <v>45</v>
      </c>
      <c r="J2373" s="6" t="s">
        <v>34</v>
      </c>
      <c r="K2373" s="6" t="s">
        <v>205</v>
      </c>
      <c r="L2373" s="6" t="s">
        <v>2604</v>
      </c>
      <c r="M2373" s="7">
        <v>23000</v>
      </c>
      <c r="N2373" s="7">
        <v>23</v>
      </c>
      <c r="O2373" s="7">
        <v>297000</v>
      </c>
      <c r="P2373" t="str">
        <f>IF(ISNUMBER(SEARCH("IMAZETAPYR",L2373)),"Imazetapyr",IF(ISNUMBER(SEARCH("VITAVAX",L2373)),"Carboxin",IF(ISNUMBER(SEARCH("CARBOXIN",L2373)),"Carboxin",IF(ISNUMBER(SEARCH("CONDAX",L2373)),"Imazetapyr",IF(ISNUMBER(SEARCH("CLETHODIM",L2373)),"Clethodim",IF(ISNUMBER(SEARCH("JACARE",L2373)),"2,4-D Acid",IF(ISNUMBER(SEARCH("LEOPARD",L2373)),"Picloram",IF(ISNUMBER(SEARCH("ZOXYSTROBIN",L2373)),"Azoxystrobin",IF(ISNUMBER(SEARCH("MANCOZEB",L2373)),"Mancozeb",IF(ISNUMBER(SEARCH("AZOXYS",L2373)),"Azoxystrobin",IF(ISNUMBER(SEARCH("FIPRON",L2373)),"Fipronil",IF(ISNUMBER(SEARCH("ACEF",L2373)),"Acephate",IF(ISNUMBER(SEARCH("ACETAMIPRID",L2373)),"Acetamiprid",IF(ISNUMBER(SEARCH("ALUMINIUM PHOSPHIDE",L2373)),"Aluminium Phosphide",IF(ISNUMBER(SEARCH("RANMAN",L2373)),"Cyazofamid",IF(ISNUMBER(SEARCH("BIFENTRINA",L2373)),"Bifenthrin","FIX IT!"))))))))))))))))</f>
        <v>Mancozeb</v>
      </c>
      <c r="Q2373" t="s">
        <v>3231</v>
      </c>
      <c r="R2373" t="s">
        <v>3242</v>
      </c>
      <c r="S2373">
        <f t="shared" si="135"/>
        <v>12.913043478260869</v>
      </c>
      <c r="T2373" t="s">
        <v>3218</v>
      </c>
      <c r="U2373" t="s">
        <v>3218</v>
      </c>
      <c r="V2373" t="s">
        <v>3198</v>
      </c>
    </row>
    <row r="2374" spans="1:22" ht="22" customHeight="1" x14ac:dyDescent="0.3">
      <c r="A2374" s="2">
        <v>42594</v>
      </c>
      <c r="B2374" s="16" t="str">
        <f t="shared" si="133"/>
        <v>August, 2016</v>
      </c>
      <c r="C2374" s="16" t="str">
        <f t="shared" si="134"/>
        <v>August, 2016´</v>
      </c>
      <c r="D2374" s="3" t="s">
        <v>31</v>
      </c>
      <c r="E2374" s="11" t="s">
        <v>3317</v>
      </c>
      <c r="F2374" s="3" t="s">
        <v>56</v>
      </c>
      <c r="G2374" s="3" t="s">
        <v>588</v>
      </c>
      <c r="H2374" s="3" t="s">
        <v>102</v>
      </c>
      <c r="I2374" s="3" t="s">
        <v>45</v>
      </c>
      <c r="J2374" s="3" t="s">
        <v>34</v>
      </c>
      <c r="K2374" s="3" t="s">
        <v>2202</v>
      </c>
      <c r="L2374" s="3" t="s">
        <v>2605</v>
      </c>
      <c r="M2374" s="4">
        <v>92970</v>
      </c>
      <c r="N2374" s="4">
        <v>92.97</v>
      </c>
      <c r="O2374" s="4">
        <v>418000</v>
      </c>
      <c r="P2374" t="str">
        <f>IF(ISNUMBER(SEARCH("BROWSER",L2374)),"Picloran",IF(ISNUMBER(SEARCH("NAVIGATOR",L2374)),"Picloran",IF(ISNUMBER(SEARCH("BIOZYME",L2374)),"Mineral Fertilizer",IF(ISNUMBER(SEARCH("K-FOL",L2374)),"Calcium Citrate",IF(ISNUMBER(SEARCH("FOLTRON",L2374)),"NPK Fertilizer",IF(ISNUMBER(SEARCH("CYHALOTHRI",L2374)),"Cyhalothrin",IF(ISNUMBER(SEARCH("ACEFATO",L2374)),"Acephate",IF(ISNUMBER(SEARCH("ACEPHATE",L2374)),"Acephate",IF(ISNUMBER(SEARCH("MICROTHIOL",L2374)),"Sulfur",IF(ISNUMBER(SEARCH("PROPICONAZOLE",L2374)),"Propiconazole",IF(ISNUMBER(SEARCH("METHOMYL",L2374)),"Methomyl",IF(ISNUMBER(SEARCH("IMIDACLOPRID",L2374)),"Imidacloprid",IF(ISNUMBER(SEARCH("ZONIC",L2374)),"Amicarbazone",IF(ISNUMBER(SEARCH("CRESCENDO",L2374)),"Triclopyr-Butyric",IF(ISNUMBER(SEARCH("IMAZETHAPYR",L2374)),"Imazethapyr",IF(ISNUMBER(SEARCH("TRICLOPYR",L2374)),"Triclopyr",IF(ISNUMBER(SEARCH("ISOPROPYLAMINE",L2374)),"Isopropylamine",IF(ISNUMBER(SEARCH("ABAMECTIM",L2374)),"Abamectin",IF(ISNUMBER(SEARCH("SPERTO",L2374)),"Bifenthrin","FIX IT!")))))))))))))))))))</f>
        <v>Sulfur</v>
      </c>
      <c r="Q2374" t="s">
        <v>3279</v>
      </c>
      <c r="R2374" t="s">
        <v>3216</v>
      </c>
      <c r="S2374">
        <f t="shared" si="135"/>
        <v>4.4960740023663543</v>
      </c>
      <c r="T2374" t="s">
        <v>3218</v>
      </c>
      <c r="U2374" t="s">
        <v>3218</v>
      </c>
      <c r="V2374" t="s">
        <v>3198</v>
      </c>
    </row>
    <row r="2375" spans="1:22" ht="22" customHeight="1" x14ac:dyDescent="0.3">
      <c r="A2375" s="5">
        <v>42591</v>
      </c>
      <c r="B2375" s="16" t="str">
        <f t="shared" si="133"/>
        <v>August, 2016</v>
      </c>
      <c r="C2375" s="16" t="str">
        <f t="shared" si="134"/>
        <v>August, 2016´</v>
      </c>
      <c r="D2375" s="6" t="s">
        <v>31</v>
      </c>
      <c r="E2375" s="11" t="s">
        <v>3317</v>
      </c>
      <c r="F2375" s="6" t="s">
        <v>56</v>
      </c>
      <c r="G2375" s="6" t="s">
        <v>579</v>
      </c>
      <c r="H2375" s="6" t="s">
        <v>968</v>
      </c>
      <c r="I2375" s="6" t="s">
        <v>45</v>
      </c>
      <c r="J2375" s="6" t="s">
        <v>34</v>
      </c>
      <c r="K2375" s="6" t="s">
        <v>971</v>
      </c>
      <c r="L2375" s="6" t="s">
        <v>2606</v>
      </c>
      <c r="M2375" s="7">
        <v>32256</v>
      </c>
      <c r="N2375" s="7">
        <v>32.26</v>
      </c>
      <c r="O2375" s="7">
        <v>757000</v>
      </c>
      <c r="P2375" t="str">
        <f>IF(ISNUMBER(SEARCH("IMAZETAPYR",L2375)),"Imazetapyr",IF(ISNUMBER(SEARCH("VITAVAX",L2375)),"Carboxin",IF(ISNUMBER(SEARCH("CARBOXIN",L2375)),"Carboxin",IF(ISNUMBER(SEARCH("CONDAX",L2375)),"Imazetapyr",IF(ISNUMBER(SEARCH("CLETHODIM",L2375)),"Clethodim",IF(ISNUMBER(SEARCH("JACARE",L2375)),"2,4-D Acid",IF(ISNUMBER(SEARCH("LEOPARD",L2375)),"Picloram",IF(ISNUMBER(SEARCH("ZOXYSTROBIN",L2375)),"Azoxystrobin",IF(ISNUMBER(SEARCH("MANCOZEB",L2375)),"Mancozeb",IF(ISNUMBER(SEARCH("AZOXYS",L2375)),"Azoxystrobin",IF(ISNUMBER(SEARCH("FIPRON",L2375)),"Fipronil",IF(ISNUMBER(SEARCH("ACEF",L2375)),"Acephate",IF(ISNUMBER(SEARCH("ACETAMIPRID",L2375)),"Acetamiprid",IF(ISNUMBER(SEARCH("ALUMINIUM PHOSPHIDE",L2375)),"Aluminium Phosphide",IF(ISNUMBER(SEARCH("RANMAN",L2375)),"Cyazofamid",IF(ISNUMBER(SEARCH("BIFENTRINA",L2375)),"Bifenthrin","FIX IT!"))))))))))))))))</f>
        <v>Acetamiprid</v>
      </c>
      <c r="Q2375" t="s">
        <v>3234</v>
      </c>
      <c r="R2375" t="s">
        <v>3243</v>
      </c>
      <c r="S2375">
        <f t="shared" si="135"/>
        <v>23.468501984126984</v>
      </c>
      <c r="T2375" t="s">
        <v>3297</v>
      </c>
      <c r="U2375" t="s">
        <v>3281</v>
      </c>
      <c r="V2375" t="s">
        <v>3198</v>
      </c>
    </row>
    <row r="2376" spans="1:22" ht="22" customHeight="1" x14ac:dyDescent="0.3">
      <c r="A2376" s="2">
        <v>42590</v>
      </c>
      <c r="B2376" s="16" t="str">
        <f t="shared" si="133"/>
        <v>August, 2016</v>
      </c>
      <c r="C2376" s="16" t="str">
        <f t="shared" si="134"/>
        <v>August, 2016´</v>
      </c>
      <c r="D2376" s="3" t="s">
        <v>31</v>
      </c>
      <c r="E2376" s="11" t="s">
        <v>3317</v>
      </c>
      <c r="F2376" s="3" t="s">
        <v>56</v>
      </c>
      <c r="G2376" s="3" t="s">
        <v>1389</v>
      </c>
      <c r="H2376" s="3" t="s">
        <v>82</v>
      </c>
      <c r="I2376" s="3" t="s">
        <v>45</v>
      </c>
      <c r="J2376" s="3" t="s">
        <v>34</v>
      </c>
      <c r="K2376" s="3" t="s">
        <v>84</v>
      </c>
      <c r="L2376" s="3" t="s">
        <v>2607</v>
      </c>
      <c r="M2376" s="4">
        <v>72057</v>
      </c>
      <c r="N2376" s="4">
        <v>72.06</v>
      </c>
      <c r="O2376" s="4">
        <v>292000</v>
      </c>
      <c r="P2376" t="str">
        <f>IF(ISNUMBER(SEARCH("BROWSER",L2376)),"Picloran",IF(ISNUMBER(SEARCH("NAVIGATOR",L2376)),"Picloran",IF(ISNUMBER(SEARCH("BIOZYME",L2376)),"Mineral Fertilizer",IF(ISNUMBER(SEARCH("K-FOL",L2376)),"Calcium Citrate",IF(ISNUMBER(SEARCH("FOLTRON",L2376)),"NPK Fertilizer",IF(ISNUMBER(SEARCH("CYHALOTHRI",L2376)),"Cyhalothrin",IF(ISNUMBER(SEARCH("ACEFATO",L2376)),"Acephate",IF(ISNUMBER(SEARCH("ACEPHATE",L2376)),"Acephate",IF(ISNUMBER(SEARCH("MICROTHIOL",L2376)),"Sulfur",IF(ISNUMBER(SEARCH("PROPICONAZOLE",L2376)),"Propiconazole",IF(ISNUMBER(SEARCH("METHOMYL",L2376)),"Methomyl",IF(ISNUMBER(SEARCH("IMIDACLOPRID",L2376)),"Imidacloprid",IF(ISNUMBER(SEARCH("ZONIC",L2376)),"Amicarbazone",IF(ISNUMBER(SEARCH("CRESCENDO",L2376)),"Triclopyr-Butyric",IF(ISNUMBER(SEARCH("IMAZETHAPYR",L2376)),"Imazethapyr",IF(ISNUMBER(SEARCH("TRICLOPYR",L2376)),"Triclopyr",IF(ISNUMBER(SEARCH("ISOPROPYLAMINE",L2376)),"Isopropylamine",IF(ISNUMBER(SEARCH("ABAMECTIM",L2376)),"Abamectin",IF(ISNUMBER(SEARCH("SPERTO",L2376)),"Bifenthrin","FIX IT!")))))))))))))))))))</f>
        <v>Isopropylamine</v>
      </c>
      <c r="Q2376" t="s">
        <v>3269</v>
      </c>
      <c r="R2376" t="s">
        <v>3216</v>
      </c>
      <c r="S2376">
        <f t="shared" si="135"/>
        <v>4.052347447159887</v>
      </c>
      <c r="T2376" t="s">
        <v>3292</v>
      </c>
      <c r="U2376" t="s">
        <v>3269</v>
      </c>
      <c r="V2376" t="s">
        <v>3216</v>
      </c>
    </row>
    <row r="2377" spans="1:22" ht="22" customHeight="1" x14ac:dyDescent="0.3">
      <c r="A2377" s="5">
        <v>42590</v>
      </c>
      <c r="B2377" s="16" t="str">
        <f t="shared" si="133"/>
        <v>August, 2016</v>
      </c>
      <c r="C2377" s="16" t="str">
        <f t="shared" si="134"/>
        <v>August, 2016´</v>
      </c>
      <c r="D2377" s="6" t="s">
        <v>31</v>
      </c>
      <c r="E2377" s="11" t="s">
        <v>3317</v>
      </c>
      <c r="F2377" s="6" t="s">
        <v>56</v>
      </c>
      <c r="G2377" s="6" t="s">
        <v>1389</v>
      </c>
      <c r="H2377" s="6" t="s">
        <v>82</v>
      </c>
      <c r="I2377" s="6" t="s">
        <v>45</v>
      </c>
      <c r="J2377" s="6" t="s">
        <v>34</v>
      </c>
      <c r="K2377" s="6" t="s">
        <v>84</v>
      </c>
      <c r="L2377" s="6" t="s">
        <v>2598</v>
      </c>
      <c r="M2377" s="7">
        <v>86499</v>
      </c>
      <c r="N2377" s="7">
        <v>86.5</v>
      </c>
      <c r="O2377" s="7">
        <v>350000</v>
      </c>
      <c r="P2377" t="str">
        <f>IF(ISNUMBER(SEARCH("BROWSER",L2377)),"Picloran",IF(ISNUMBER(SEARCH("NAVIGATOR",L2377)),"Picloran",IF(ISNUMBER(SEARCH("BIOZYME",L2377)),"Mineral Fertilizer",IF(ISNUMBER(SEARCH("K-FOL",L2377)),"Calcium Citrate",IF(ISNUMBER(SEARCH("FOLTRON",L2377)),"NPK Fertilizer",IF(ISNUMBER(SEARCH("CYHALOTHRI",L2377)),"Cyhalothrin",IF(ISNUMBER(SEARCH("ACEFATO",L2377)),"Acephate",IF(ISNUMBER(SEARCH("ACEPHATE",L2377)),"Acephate",IF(ISNUMBER(SEARCH("MICROTHIOL",L2377)),"Sulfur",IF(ISNUMBER(SEARCH("PROPICONAZOLE",L2377)),"Propiconazole",IF(ISNUMBER(SEARCH("METHOMYL",L2377)),"Methomyl",IF(ISNUMBER(SEARCH("IMIDACLOPRID",L2377)),"Imidacloprid",IF(ISNUMBER(SEARCH("ZONIC",L2377)),"Amicarbazone",IF(ISNUMBER(SEARCH("CRESCENDO",L2377)),"Triclopyr-Butyric",IF(ISNUMBER(SEARCH("IMAZETHAPYR",L2377)),"Imazethapyr",IF(ISNUMBER(SEARCH("TRICLOPYR",L2377)),"Triclopyr",IF(ISNUMBER(SEARCH("ISOPROPYLAMINE",L2377)),"Isopropylamine",IF(ISNUMBER(SEARCH("ABAMECTIM",L2377)),"Abamectin",IF(ISNUMBER(SEARCH("SPERTO",L2377)),"Bifenthrin","FIX IT!")))))))))))))))))))</f>
        <v>Isopropylamine</v>
      </c>
      <c r="Q2377" t="s">
        <v>3269</v>
      </c>
      <c r="R2377" t="s">
        <v>3216</v>
      </c>
      <c r="S2377">
        <f t="shared" si="135"/>
        <v>4.0462895524803759</v>
      </c>
      <c r="T2377" t="s">
        <v>3304</v>
      </c>
      <c r="U2377" t="s">
        <v>3281</v>
      </c>
      <c r="V2377" t="s">
        <v>3198</v>
      </c>
    </row>
    <row r="2378" spans="1:22" ht="22" customHeight="1" x14ac:dyDescent="0.3">
      <c r="A2378" s="2">
        <v>42589</v>
      </c>
      <c r="B2378" s="16" t="str">
        <f t="shared" si="133"/>
        <v>August, 2016</v>
      </c>
      <c r="C2378" s="16" t="str">
        <f t="shared" si="134"/>
        <v>August, 2016´</v>
      </c>
      <c r="D2378" s="3" t="s">
        <v>31</v>
      </c>
      <c r="E2378" s="11" t="s">
        <v>3317</v>
      </c>
      <c r="F2378" s="3" t="s">
        <v>1873</v>
      </c>
      <c r="G2378" s="3" t="s">
        <v>189</v>
      </c>
      <c r="H2378" s="3" t="s">
        <v>122</v>
      </c>
      <c r="I2378" s="3" t="s">
        <v>45</v>
      </c>
      <c r="J2378" s="3" t="s">
        <v>34</v>
      </c>
      <c r="K2378" s="3" t="s">
        <v>143</v>
      </c>
      <c r="L2378" s="3" t="s">
        <v>2608</v>
      </c>
      <c r="M2378" s="4">
        <v>43200</v>
      </c>
      <c r="N2378" s="4">
        <v>43.2</v>
      </c>
      <c r="O2378" s="4">
        <v>261000</v>
      </c>
      <c r="P2378" t="str">
        <f>IF(ISNUMBER(SEARCH("BROWSER",L2378)),"Picloran",IF(ISNUMBER(SEARCH("NAVIGATOR",L2378)),"Picloran",IF(ISNUMBER(SEARCH("BIOZYME",L2378)),"Mineral Fertilizer",IF(ISNUMBER(SEARCH("K-FOL",L2378)),"Calcium Citrate",IF(ISNUMBER(SEARCH("FOLTRON",L2378)),"NPK Fertilizer",IF(ISNUMBER(SEARCH("CYHALOTHRI",L2378)),"Cyhalothrin",IF(ISNUMBER(SEARCH("ACEFATO",L2378)),"Acephate",IF(ISNUMBER(SEARCH("ACEPHATE",L2378)),"Acephate",IF(ISNUMBER(SEARCH("MICROTHIOL",L2378)),"Sulfur",IF(ISNUMBER(SEARCH("PROPICONAZOLE",L2378)),"Propiconazole",IF(ISNUMBER(SEARCH("METHOMYL",L2378)),"Methomyl",IF(ISNUMBER(SEARCH("IMIDACLOPRID",L2378)),"Imidacloprid",IF(ISNUMBER(SEARCH("ZONIC",L2378)),"Amicarbazone",IF(ISNUMBER(SEARCH("CRESCENDO",L2378)),"Triclopyr-Butyric",IF(ISNUMBER(SEARCH("IMAZETHAPYR",L2378)),"Imazethapyr",IF(ISNUMBER(SEARCH("TRICLOPYR",L2378)),"Triclopyr",IF(ISNUMBER(SEARCH("ISOPROPYLAMINE",L2378)),"Isopropylamine",IF(ISNUMBER(SEARCH("ABAMECTIM",L2378)),"Abamectin",IF(ISNUMBER(SEARCH("SPERTO",L2378)),"Bifenthrin","FIX IT!")))))))))))))))))))</f>
        <v>Methomyl</v>
      </c>
      <c r="Q2378" t="s">
        <v>3215</v>
      </c>
      <c r="R2378" t="s">
        <v>3243</v>
      </c>
      <c r="S2378">
        <f t="shared" si="135"/>
        <v>6.041666666666667</v>
      </c>
      <c r="T2378" t="s">
        <v>3245</v>
      </c>
      <c r="U2378" t="s">
        <v>3244</v>
      </c>
      <c r="V2378" t="s">
        <v>3198</v>
      </c>
    </row>
    <row r="2379" spans="1:22" ht="22" customHeight="1" x14ac:dyDescent="0.3">
      <c r="A2379" s="5">
        <v>42588</v>
      </c>
      <c r="B2379" s="16" t="str">
        <f t="shared" si="133"/>
        <v>August, 2016</v>
      </c>
      <c r="C2379" s="16" t="str">
        <f t="shared" si="134"/>
        <v>August, 2016´</v>
      </c>
      <c r="D2379" s="6" t="s">
        <v>31</v>
      </c>
      <c r="E2379" s="11" t="s">
        <v>3317</v>
      </c>
      <c r="F2379" s="6" t="s">
        <v>56</v>
      </c>
      <c r="G2379" s="6" t="s">
        <v>1676</v>
      </c>
      <c r="H2379" s="6" t="s">
        <v>91</v>
      </c>
      <c r="I2379" s="6" t="s">
        <v>45</v>
      </c>
      <c r="J2379" s="6" t="s">
        <v>34</v>
      </c>
      <c r="K2379" s="6" t="s">
        <v>205</v>
      </c>
      <c r="L2379" s="6" t="s">
        <v>2609</v>
      </c>
      <c r="M2379" s="7">
        <v>25200</v>
      </c>
      <c r="N2379" s="7">
        <v>25.2</v>
      </c>
      <c r="O2379" s="7">
        <v>325000</v>
      </c>
      <c r="P2379" t="s">
        <v>3206</v>
      </c>
      <c r="Q2379" t="s">
        <v>3231</v>
      </c>
      <c r="R2379" t="s">
        <v>3242</v>
      </c>
      <c r="S2379">
        <f t="shared" si="135"/>
        <v>12.896825396825397</v>
      </c>
      <c r="T2379" t="s">
        <v>3218</v>
      </c>
      <c r="U2379" t="s">
        <v>3218</v>
      </c>
      <c r="V2379" t="s">
        <v>3198</v>
      </c>
    </row>
    <row r="2380" spans="1:22" ht="22" customHeight="1" x14ac:dyDescent="0.3">
      <c r="A2380" s="2">
        <v>42588</v>
      </c>
      <c r="B2380" s="16" t="str">
        <f t="shared" si="133"/>
        <v>August, 2016</v>
      </c>
      <c r="C2380" s="16" t="str">
        <f t="shared" si="134"/>
        <v>August, 2016´</v>
      </c>
      <c r="D2380" s="3" t="s">
        <v>31</v>
      </c>
      <c r="E2380" s="11" t="s">
        <v>3317</v>
      </c>
      <c r="F2380" s="3" t="s">
        <v>56</v>
      </c>
      <c r="G2380" s="3" t="s">
        <v>1676</v>
      </c>
      <c r="H2380" s="3" t="s">
        <v>91</v>
      </c>
      <c r="I2380" s="3" t="s">
        <v>45</v>
      </c>
      <c r="J2380" s="3" t="s">
        <v>34</v>
      </c>
      <c r="K2380" s="3" t="s">
        <v>205</v>
      </c>
      <c r="L2380" s="3" t="s">
        <v>2610</v>
      </c>
      <c r="M2380" s="4">
        <v>23000</v>
      </c>
      <c r="N2380" s="4">
        <v>23</v>
      </c>
      <c r="O2380" s="4">
        <v>297000</v>
      </c>
      <c r="P2380" t="s">
        <v>3206</v>
      </c>
      <c r="Q2380" t="s">
        <v>3231</v>
      </c>
      <c r="R2380" t="s">
        <v>3242</v>
      </c>
      <c r="S2380">
        <f t="shared" si="135"/>
        <v>12.913043478260869</v>
      </c>
      <c r="T2380" t="s">
        <v>3218</v>
      </c>
      <c r="U2380" t="s">
        <v>3218</v>
      </c>
      <c r="V2380" t="s">
        <v>3198</v>
      </c>
    </row>
    <row r="2381" spans="1:22" ht="22" customHeight="1" x14ac:dyDescent="0.3">
      <c r="A2381" s="5">
        <v>42586</v>
      </c>
      <c r="B2381" s="16" t="str">
        <f t="shared" si="133"/>
        <v>August, 2016</v>
      </c>
      <c r="C2381" s="16" t="str">
        <f t="shared" si="134"/>
        <v>August, 2016´</v>
      </c>
      <c r="D2381" s="6" t="s">
        <v>31</v>
      </c>
      <c r="E2381" s="11" t="s">
        <v>3317</v>
      </c>
      <c r="F2381" s="6" t="s">
        <v>56</v>
      </c>
      <c r="G2381" s="6" t="s">
        <v>1617</v>
      </c>
      <c r="H2381" s="6" t="s">
        <v>316</v>
      </c>
      <c r="I2381" s="6" t="s">
        <v>45</v>
      </c>
      <c r="J2381" s="6" t="s">
        <v>34</v>
      </c>
      <c r="K2381" s="6" t="s">
        <v>2189</v>
      </c>
      <c r="L2381" s="6" t="s">
        <v>2611</v>
      </c>
      <c r="M2381" s="7">
        <v>165750</v>
      </c>
      <c r="N2381" s="7">
        <v>165.75</v>
      </c>
      <c r="O2381" s="7">
        <v>492000</v>
      </c>
      <c r="P2381" t="str">
        <f>IF(ISNUMBER(SEARCH("DIZONE",L2381)),"Diuron",IF(ISNUMBER(SEARCH("GLUFOSINATE",L2381)),"Glufosinate",IF(ISNUMBER(SEARCH("LAVA",L2381)),"Tebuthiuron",IF(ISNUMBER(SEARCH("CARTAP",L2381)),"Cartap Hydrochloride",IF(ISNUMBER(SEARCH("ZARTAN",L2381)),"Metsulfuron",IF(ISNUMBER(SEARCH("METSULFURON",L2381)),"Metsulfuron",IF(ISNUMBER(SEARCH("CHLORFLUAZURON",L2381)),"Chlorfluazuron",IF(ISNUMBER(SEARCH("OMITE",L2381)),"Propargite",IF(ISNUMBER(SEARCH("ORIS",L2381)),"Amicarbazone",IF(ISNUMBER(SEARCH("AMICARBAZONE",L2381)),"Amicarbazone",IF(ISNUMBER(SEARCH("2,4-D",L2381)),"2,4-Dichlorophenoxyacetic Acid",IF(ISNUMBER(SEARCH("GLYPHOSATE",L2381)),"Glyphosate",IF(ISNUMBER(SEARCH("FOMESAFEN",L2381)),"Fomesafen","FIX IT!")))))))))))))</f>
        <v>Glyphosate</v>
      </c>
      <c r="Q2381" t="s">
        <v>3218</v>
      </c>
      <c r="R2381" t="s">
        <v>3198</v>
      </c>
      <c r="S2381">
        <f t="shared" si="135"/>
        <v>2.9683257918552037</v>
      </c>
      <c r="T2381" t="s">
        <v>3204</v>
      </c>
      <c r="U2381" t="s">
        <v>3227</v>
      </c>
      <c r="V2381" t="s">
        <v>3198</v>
      </c>
    </row>
    <row r="2382" spans="1:22" ht="22" customHeight="1" x14ac:dyDescent="0.3">
      <c r="A2382" s="2">
        <v>42586</v>
      </c>
      <c r="B2382" s="16" t="str">
        <f t="shared" si="133"/>
        <v>August, 2016</v>
      </c>
      <c r="C2382" s="16" t="str">
        <f t="shared" si="134"/>
        <v>August, 2016´</v>
      </c>
      <c r="D2382" s="3" t="s">
        <v>31</v>
      </c>
      <c r="E2382" s="11" t="s">
        <v>3317</v>
      </c>
      <c r="F2382" s="3" t="s">
        <v>56</v>
      </c>
      <c r="G2382" s="3" t="s">
        <v>244</v>
      </c>
      <c r="H2382" s="3" t="s">
        <v>474</v>
      </c>
      <c r="I2382" s="3" t="s">
        <v>45</v>
      </c>
      <c r="J2382" s="3" t="s">
        <v>34</v>
      </c>
      <c r="K2382" s="3" t="s">
        <v>187</v>
      </c>
      <c r="L2382" s="3" t="s">
        <v>2612</v>
      </c>
      <c r="M2382" s="4">
        <v>170800</v>
      </c>
      <c r="N2382" s="4">
        <v>170.8</v>
      </c>
      <c r="O2382" s="4">
        <v>2052000</v>
      </c>
      <c r="P2382" t="str">
        <f>IF(ISNUMBER(SEARCH("GLIFOSATO",L2382)),"Glyphosate",IF(ISNUMBER(SEARCH("TRICLON",L2382)),"Triclopyr",IF(ISNUMBER(SEARCH("ABAMECTIN",L2382)),"Abamectin",IF(ISNUMBER(SEARCH("ANCOSAR",L2382)),"Sodium Hydrogen Methylarsonate",IF(ISNUMBER(SEARCH("PERITO",L2382)),"Acephate","FIX IT!")))))</f>
        <v>Sodium Hydrogen Methylarsonate</v>
      </c>
      <c r="Q2382" t="s">
        <v>3281</v>
      </c>
      <c r="R2382" t="s">
        <v>3198</v>
      </c>
      <c r="S2382">
        <f t="shared" si="135"/>
        <v>12.014051522248243</v>
      </c>
      <c r="T2382" t="s">
        <v>3245</v>
      </c>
      <c r="U2382" t="s">
        <v>3244</v>
      </c>
      <c r="V2382" t="s">
        <v>3198</v>
      </c>
    </row>
    <row r="2383" spans="1:22" ht="22" customHeight="1" x14ac:dyDescent="0.3">
      <c r="A2383" s="5">
        <v>42586</v>
      </c>
      <c r="B2383" s="16" t="str">
        <f t="shared" si="133"/>
        <v>August, 2016</v>
      </c>
      <c r="C2383" s="16" t="str">
        <f t="shared" si="134"/>
        <v>August, 2016´</v>
      </c>
      <c r="D2383" s="6" t="s">
        <v>31</v>
      </c>
      <c r="E2383" s="11" t="s">
        <v>3317</v>
      </c>
      <c r="F2383" s="6" t="s">
        <v>56</v>
      </c>
      <c r="G2383" s="6" t="s">
        <v>2278</v>
      </c>
      <c r="H2383" s="6" t="s">
        <v>122</v>
      </c>
      <c r="I2383" s="6" t="s">
        <v>45</v>
      </c>
      <c r="J2383" s="6" t="s">
        <v>34</v>
      </c>
      <c r="K2383" s="6" t="s">
        <v>2189</v>
      </c>
      <c r="L2383" s="6" t="s">
        <v>2613</v>
      </c>
      <c r="M2383" s="7">
        <v>165750</v>
      </c>
      <c r="N2383" s="7">
        <v>165.75</v>
      </c>
      <c r="O2383" s="7">
        <v>492000</v>
      </c>
      <c r="P2383" t="str">
        <f>IF(ISNUMBER(SEARCH("DIZONE",L2383)),"Diuron",IF(ISNUMBER(SEARCH("GLUFOSINATE",L2383)),"Glufosinate",IF(ISNUMBER(SEARCH("LAVA",L2383)),"Tebuthiuron",IF(ISNUMBER(SEARCH("CARTAP",L2383)),"Cartap Hydrochloride",IF(ISNUMBER(SEARCH("ZARTAN",L2383)),"Metsulfuron",IF(ISNUMBER(SEARCH("METSULFURON",L2383)),"Metsulfuron",IF(ISNUMBER(SEARCH("CHLORFLUAZURON",L2383)),"Chlorfluazuron",IF(ISNUMBER(SEARCH("OMITE",L2383)),"Propargite",IF(ISNUMBER(SEARCH("ORIS",L2383)),"Amicarbazone",IF(ISNUMBER(SEARCH("AMICARBAZONE",L2383)),"Amicarbazone",IF(ISNUMBER(SEARCH("2,4-D",L2383)),"2,4-Dichlorophenoxyacetic Acid",IF(ISNUMBER(SEARCH("GLYPHOSATE",L2383)),"Glyphosate",IF(ISNUMBER(SEARCH("FOMESAFEN",L2383)),"Fomesafen","FIX IT!")))))))))))))</f>
        <v>Glyphosate</v>
      </c>
      <c r="Q2383" t="s">
        <v>3218</v>
      </c>
      <c r="R2383" t="s">
        <v>3198</v>
      </c>
      <c r="S2383">
        <f t="shared" si="135"/>
        <v>2.9683257918552037</v>
      </c>
      <c r="T2383" t="s">
        <v>3292</v>
      </c>
      <c r="U2383" t="s">
        <v>3269</v>
      </c>
      <c r="V2383" t="s">
        <v>3216</v>
      </c>
    </row>
    <row r="2384" spans="1:22" ht="22" customHeight="1" x14ac:dyDescent="0.3">
      <c r="A2384" s="2">
        <v>42584</v>
      </c>
      <c r="B2384" s="16" t="str">
        <f t="shared" si="133"/>
        <v>August, 2016</v>
      </c>
      <c r="C2384" s="16" t="str">
        <f t="shared" si="134"/>
        <v>August, 2016´</v>
      </c>
      <c r="D2384" s="3" t="s">
        <v>31</v>
      </c>
      <c r="E2384" s="11" t="s">
        <v>3317</v>
      </c>
      <c r="F2384" s="3" t="s">
        <v>56</v>
      </c>
      <c r="G2384" s="3" t="s">
        <v>1389</v>
      </c>
      <c r="H2384" s="3" t="s">
        <v>82</v>
      </c>
      <c r="I2384" s="3" t="s">
        <v>45</v>
      </c>
      <c r="J2384" s="3" t="s">
        <v>34</v>
      </c>
      <c r="K2384" s="3" t="s">
        <v>84</v>
      </c>
      <c r="L2384" s="3" t="s">
        <v>2614</v>
      </c>
      <c r="M2384" s="4">
        <v>72202</v>
      </c>
      <c r="N2384" s="4">
        <v>72.2</v>
      </c>
      <c r="O2384" s="4">
        <v>292000</v>
      </c>
      <c r="P2384" t="str">
        <f>IF(ISNUMBER(SEARCH("BROWSER",L2384)),"Picloran",IF(ISNUMBER(SEARCH("NAVIGATOR",L2384)),"Picloran",IF(ISNUMBER(SEARCH("BIOZYME",L2384)),"Mineral Fertilizer",IF(ISNUMBER(SEARCH("K-FOL",L2384)),"Calcium Citrate",IF(ISNUMBER(SEARCH("FOLTRON",L2384)),"NPK Fertilizer",IF(ISNUMBER(SEARCH("CYHALOTHRI",L2384)),"Cyhalothrin",IF(ISNUMBER(SEARCH("ACEFATO",L2384)),"Acephate",IF(ISNUMBER(SEARCH("ACEPHATE",L2384)),"Acephate",IF(ISNUMBER(SEARCH("MICROTHIOL",L2384)),"Sulfur",IF(ISNUMBER(SEARCH("PROPICONAZOLE",L2384)),"Propiconazole",IF(ISNUMBER(SEARCH("METHOMYL",L2384)),"Methomyl",IF(ISNUMBER(SEARCH("IMIDACLOPRID",L2384)),"Imidacloprid",IF(ISNUMBER(SEARCH("ZONIC",L2384)),"Amicarbazone",IF(ISNUMBER(SEARCH("CRESCENDO",L2384)),"Triclopyr-Butyric",IF(ISNUMBER(SEARCH("IMAZETHAPYR",L2384)),"Imazethapyr",IF(ISNUMBER(SEARCH("TRICLOPYR",L2384)),"Triclopyr",IF(ISNUMBER(SEARCH("ISOPROPYLAMINE",L2384)),"Isopropylamine",IF(ISNUMBER(SEARCH("ABAMECTIM",L2384)),"Abamectin",IF(ISNUMBER(SEARCH("SPERTO",L2384)),"Bifenthrin","FIX IT!")))))))))))))))))))</f>
        <v>Isopropylamine</v>
      </c>
      <c r="Q2384" t="s">
        <v>3269</v>
      </c>
      <c r="R2384" t="s">
        <v>3216</v>
      </c>
      <c r="S2384">
        <f t="shared" si="135"/>
        <v>4.044209301681394</v>
      </c>
      <c r="T2384" t="s">
        <v>3218</v>
      </c>
      <c r="U2384" t="s">
        <v>3218</v>
      </c>
      <c r="V2384" t="s">
        <v>3198</v>
      </c>
    </row>
    <row r="2385" spans="1:22" ht="22" customHeight="1" x14ac:dyDescent="0.3">
      <c r="A2385" s="5">
        <v>42584</v>
      </c>
      <c r="B2385" s="16" t="str">
        <f t="shared" si="133"/>
        <v>August, 2016</v>
      </c>
      <c r="C2385" s="16" t="str">
        <f t="shared" si="134"/>
        <v>August, 2016´</v>
      </c>
      <c r="D2385" s="6" t="s">
        <v>31</v>
      </c>
      <c r="E2385" s="11" t="s">
        <v>3317</v>
      </c>
      <c r="F2385" s="6" t="s">
        <v>56</v>
      </c>
      <c r="G2385" s="6" t="s">
        <v>1389</v>
      </c>
      <c r="H2385" s="6" t="s">
        <v>82</v>
      </c>
      <c r="I2385" s="6" t="s">
        <v>45</v>
      </c>
      <c r="J2385" s="6" t="s">
        <v>34</v>
      </c>
      <c r="K2385" s="6" t="s">
        <v>84</v>
      </c>
      <c r="L2385" s="6" t="s">
        <v>2614</v>
      </c>
      <c r="M2385" s="7">
        <v>72201</v>
      </c>
      <c r="N2385" s="7">
        <v>72.2</v>
      </c>
      <c r="O2385" s="7">
        <v>292000</v>
      </c>
      <c r="P2385" t="str">
        <f>IF(ISNUMBER(SEARCH("BROWSER",L2385)),"Picloran",IF(ISNUMBER(SEARCH("NAVIGATOR",L2385)),"Picloran",IF(ISNUMBER(SEARCH("BIOZYME",L2385)),"Mineral Fertilizer",IF(ISNUMBER(SEARCH("K-FOL",L2385)),"Calcium Citrate",IF(ISNUMBER(SEARCH("FOLTRON",L2385)),"NPK Fertilizer",IF(ISNUMBER(SEARCH("CYHALOTHRI",L2385)),"Cyhalothrin",IF(ISNUMBER(SEARCH("ACEFATO",L2385)),"Acephate",IF(ISNUMBER(SEARCH("ACEPHATE",L2385)),"Acephate",IF(ISNUMBER(SEARCH("MICROTHIOL",L2385)),"Sulfur",IF(ISNUMBER(SEARCH("PROPICONAZOLE",L2385)),"Propiconazole",IF(ISNUMBER(SEARCH("METHOMYL",L2385)),"Methomyl",IF(ISNUMBER(SEARCH("IMIDACLOPRID",L2385)),"Imidacloprid",IF(ISNUMBER(SEARCH("ZONIC",L2385)),"Amicarbazone",IF(ISNUMBER(SEARCH("CRESCENDO",L2385)),"Triclopyr-Butyric",IF(ISNUMBER(SEARCH("IMAZETHAPYR",L2385)),"Imazethapyr",IF(ISNUMBER(SEARCH("TRICLOPYR",L2385)),"Triclopyr",IF(ISNUMBER(SEARCH("ISOPROPYLAMINE",L2385)),"Isopropylamine",IF(ISNUMBER(SEARCH("ABAMECTIM",L2385)),"Abamectin",IF(ISNUMBER(SEARCH("SPERTO",L2385)),"Bifenthrin","FIX IT!")))))))))))))))))))</f>
        <v>Isopropylamine</v>
      </c>
      <c r="Q2385" t="s">
        <v>3269</v>
      </c>
      <c r="R2385" t="s">
        <v>3216</v>
      </c>
      <c r="S2385">
        <f t="shared" si="135"/>
        <v>4.0442653148848358</v>
      </c>
      <c r="T2385" t="s">
        <v>3218</v>
      </c>
      <c r="U2385" t="s">
        <v>3218</v>
      </c>
      <c r="V2385" t="s">
        <v>3198</v>
      </c>
    </row>
    <row r="2386" spans="1:22" ht="22" customHeight="1" x14ac:dyDescent="0.3">
      <c r="A2386" s="2">
        <v>42584</v>
      </c>
      <c r="B2386" s="16" t="str">
        <f t="shared" si="133"/>
        <v>August, 2016</v>
      </c>
      <c r="C2386" s="16" t="str">
        <f t="shared" si="134"/>
        <v>August, 2016´</v>
      </c>
      <c r="D2386" s="3" t="s">
        <v>31</v>
      </c>
      <c r="E2386" s="11" t="s">
        <v>3317</v>
      </c>
      <c r="F2386" s="3" t="s">
        <v>56</v>
      </c>
      <c r="G2386" s="3" t="s">
        <v>1389</v>
      </c>
      <c r="H2386" s="3" t="s">
        <v>82</v>
      </c>
      <c r="I2386" s="3" t="s">
        <v>45</v>
      </c>
      <c r="J2386" s="3" t="s">
        <v>34</v>
      </c>
      <c r="K2386" s="3" t="s">
        <v>84</v>
      </c>
      <c r="L2386" s="3" t="s">
        <v>2380</v>
      </c>
      <c r="M2386" s="4">
        <v>86634</v>
      </c>
      <c r="N2386" s="4">
        <v>86.63</v>
      </c>
      <c r="O2386" s="4">
        <v>351000</v>
      </c>
      <c r="P2386" t="str">
        <f>IF(ISNUMBER(SEARCH("BROWSER",L2386)),"Picloran",IF(ISNUMBER(SEARCH("NAVIGATOR",L2386)),"Picloran",IF(ISNUMBER(SEARCH("BIOZYME",L2386)),"Mineral Fertilizer",IF(ISNUMBER(SEARCH("K-FOL",L2386)),"Calcium Citrate",IF(ISNUMBER(SEARCH("FOLTRON",L2386)),"NPK Fertilizer",IF(ISNUMBER(SEARCH("CYHALOTHRI",L2386)),"Cyhalothrin",IF(ISNUMBER(SEARCH("ACEFATO",L2386)),"Acephate",IF(ISNUMBER(SEARCH("ACEPHATE",L2386)),"Acephate",IF(ISNUMBER(SEARCH("MICROTHIOL",L2386)),"Sulfur",IF(ISNUMBER(SEARCH("PROPICONAZOLE",L2386)),"Propiconazole",IF(ISNUMBER(SEARCH("METHOMYL",L2386)),"Methomyl",IF(ISNUMBER(SEARCH("IMIDACLOPRID",L2386)),"Imidacloprid",IF(ISNUMBER(SEARCH("ZONIC",L2386)),"Amicarbazone",IF(ISNUMBER(SEARCH("CRESCENDO",L2386)),"Triclopyr-Butyric",IF(ISNUMBER(SEARCH("IMAZETHAPYR",L2386)),"Imazethapyr",IF(ISNUMBER(SEARCH("TRICLOPYR",L2386)),"Triclopyr",IF(ISNUMBER(SEARCH("ISOPROPYLAMINE",L2386)),"Isopropylamine",IF(ISNUMBER(SEARCH("ABAMECTIM",L2386)),"Abamectin",IF(ISNUMBER(SEARCH("SPERTO",L2386)),"Bifenthrin","FIX IT!")))))))))))))))))))</f>
        <v>Isopropylamine</v>
      </c>
      <c r="Q2386" t="s">
        <v>3269</v>
      </c>
      <c r="R2386" t="s">
        <v>3216</v>
      </c>
      <c r="S2386">
        <f t="shared" si="135"/>
        <v>4.0515271140660714</v>
      </c>
      <c r="T2386" t="s">
        <v>3218</v>
      </c>
      <c r="U2386" t="s">
        <v>3218</v>
      </c>
      <c r="V2386" t="s">
        <v>3198</v>
      </c>
    </row>
    <row r="2387" spans="1:22" ht="22" customHeight="1" x14ac:dyDescent="0.3">
      <c r="A2387" s="5">
        <v>42584</v>
      </c>
      <c r="B2387" s="16" t="str">
        <f t="shared" si="133"/>
        <v>August, 2016</v>
      </c>
      <c r="C2387" s="16" t="str">
        <f t="shared" si="134"/>
        <v>August, 2016´</v>
      </c>
      <c r="D2387" s="6" t="s">
        <v>31</v>
      </c>
      <c r="E2387" s="11" t="s">
        <v>3317</v>
      </c>
      <c r="F2387" s="6" t="s">
        <v>56</v>
      </c>
      <c r="G2387" s="6" t="s">
        <v>1389</v>
      </c>
      <c r="H2387" s="6" t="s">
        <v>82</v>
      </c>
      <c r="I2387" s="6" t="s">
        <v>45</v>
      </c>
      <c r="J2387" s="6" t="s">
        <v>34</v>
      </c>
      <c r="K2387" s="6" t="s">
        <v>84</v>
      </c>
      <c r="L2387" s="6" t="s">
        <v>2380</v>
      </c>
      <c r="M2387" s="7">
        <v>86681</v>
      </c>
      <c r="N2387" s="7">
        <v>86.68</v>
      </c>
      <c r="O2387" s="7">
        <v>351000</v>
      </c>
      <c r="P2387" t="str">
        <f>IF(ISNUMBER(SEARCH("BROWSER",L2387)),"Picloran",IF(ISNUMBER(SEARCH("NAVIGATOR",L2387)),"Picloran",IF(ISNUMBER(SEARCH("BIOZYME",L2387)),"Mineral Fertilizer",IF(ISNUMBER(SEARCH("K-FOL",L2387)),"Calcium Citrate",IF(ISNUMBER(SEARCH("FOLTRON",L2387)),"NPK Fertilizer",IF(ISNUMBER(SEARCH("CYHALOTHRI",L2387)),"Cyhalothrin",IF(ISNUMBER(SEARCH("ACEFATO",L2387)),"Acephate",IF(ISNUMBER(SEARCH("ACEPHATE",L2387)),"Acephate",IF(ISNUMBER(SEARCH("MICROTHIOL",L2387)),"Sulfur",IF(ISNUMBER(SEARCH("PROPICONAZOLE",L2387)),"Propiconazole",IF(ISNUMBER(SEARCH("METHOMYL",L2387)),"Methomyl",IF(ISNUMBER(SEARCH("IMIDACLOPRID",L2387)),"Imidacloprid",IF(ISNUMBER(SEARCH("ZONIC",L2387)),"Amicarbazone",IF(ISNUMBER(SEARCH("CRESCENDO",L2387)),"Triclopyr-Butyric",IF(ISNUMBER(SEARCH("IMAZETHAPYR",L2387)),"Imazethapyr",IF(ISNUMBER(SEARCH("TRICLOPYR",L2387)),"Triclopyr",IF(ISNUMBER(SEARCH("ISOPROPYLAMINE",L2387)),"Isopropylamine",IF(ISNUMBER(SEARCH("ABAMECTIM",L2387)),"Abamectin",IF(ISNUMBER(SEARCH("SPERTO",L2387)),"Bifenthrin","FIX IT!")))))))))))))))))))</f>
        <v>Isopropylamine</v>
      </c>
      <c r="Q2387" t="s">
        <v>3269</v>
      </c>
      <c r="R2387" t="s">
        <v>3216</v>
      </c>
      <c r="S2387">
        <f t="shared" si="135"/>
        <v>4.0493303030652621</v>
      </c>
      <c r="T2387" t="s">
        <v>3218</v>
      </c>
      <c r="U2387" t="s">
        <v>3218</v>
      </c>
      <c r="V2387" t="s">
        <v>3198</v>
      </c>
    </row>
    <row r="2388" spans="1:22" ht="22" customHeight="1" x14ac:dyDescent="0.3">
      <c r="A2388" s="2">
        <v>42582</v>
      </c>
      <c r="B2388" s="16" t="str">
        <f t="shared" si="133"/>
        <v>July, 2016</v>
      </c>
      <c r="C2388" s="16" t="str">
        <f t="shared" si="134"/>
        <v>July, 2016´</v>
      </c>
      <c r="D2388" s="3" t="s">
        <v>31</v>
      </c>
      <c r="E2388" s="11" t="s">
        <v>3317</v>
      </c>
      <c r="F2388" s="3" t="s">
        <v>56</v>
      </c>
      <c r="G2388" s="3" t="s">
        <v>2570</v>
      </c>
      <c r="H2388" s="3" t="s">
        <v>122</v>
      </c>
      <c r="I2388" s="3" t="s">
        <v>45</v>
      </c>
      <c r="J2388" s="3" t="s">
        <v>34</v>
      </c>
      <c r="K2388" s="3" t="s">
        <v>143</v>
      </c>
      <c r="L2388" s="3" t="s">
        <v>2615</v>
      </c>
      <c r="M2388" s="4">
        <v>64800</v>
      </c>
      <c r="N2388" s="4">
        <v>64.8</v>
      </c>
      <c r="O2388" s="4">
        <v>382000</v>
      </c>
      <c r="P2388" t="str">
        <f>IF(ISNUMBER(SEARCH("BROWSER",L2388)),"Picloran",IF(ISNUMBER(SEARCH("NAVIGATOR",L2388)),"Picloran",IF(ISNUMBER(SEARCH("BIOZYME",L2388)),"Mineral Fertilizer",IF(ISNUMBER(SEARCH("K-FOL",L2388)),"Calcium Citrate",IF(ISNUMBER(SEARCH("FOLTRON",L2388)),"NPK Fertilizer",IF(ISNUMBER(SEARCH("CYHALOTHRI",L2388)),"Cyhalothrin",IF(ISNUMBER(SEARCH("ACEFATO",L2388)),"Acephate",IF(ISNUMBER(SEARCH("ACEPHATE",L2388)),"Acephate",IF(ISNUMBER(SEARCH("MICROTHIOL",L2388)),"Sulfur",IF(ISNUMBER(SEARCH("PROPICONAZOLE",L2388)),"Propiconazole",IF(ISNUMBER(SEARCH("METHOMYL",L2388)),"Methomyl",IF(ISNUMBER(SEARCH("IMIDACLOPRID",L2388)),"Imidacloprid",IF(ISNUMBER(SEARCH("ZONIC",L2388)),"Amicarbazone",IF(ISNUMBER(SEARCH("CRESCENDO",L2388)),"Triclopyr-Butyric",IF(ISNUMBER(SEARCH("IMAZETHAPYR",L2388)),"Imazethapyr",IF(ISNUMBER(SEARCH("TRICLOPYR",L2388)),"Triclopyr",IF(ISNUMBER(SEARCH("ISOPROPYLAMINE",L2388)),"Isopropylamine",IF(ISNUMBER(SEARCH("ABAMECTIM",L2388)),"Abamectin",IF(ISNUMBER(SEARCH("SPERTO",L2388)),"Bifenthrin","FIX IT!")))))))))))))))))))</f>
        <v>Methomyl</v>
      </c>
      <c r="Q2388" t="s">
        <v>3215</v>
      </c>
      <c r="R2388" t="s">
        <v>3243</v>
      </c>
      <c r="S2388">
        <f t="shared" si="135"/>
        <v>5.8950617283950617</v>
      </c>
      <c r="T2388" t="s">
        <v>3292</v>
      </c>
      <c r="U2388" t="s">
        <v>3269</v>
      </c>
      <c r="V2388" t="s">
        <v>3216</v>
      </c>
    </row>
    <row r="2389" spans="1:22" ht="22" customHeight="1" x14ac:dyDescent="0.3">
      <c r="A2389" s="5">
        <v>42582</v>
      </c>
      <c r="B2389" s="16" t="str">
        <f t="shared" si="133"/>
        <v>July, 2016</v>
      </c>
      <c r="C2389" s="16" t="str">
        <f t="shared" si="134"/>
        <v>July, 2016´</v>
      </c>
      <c r="D2389" s="6" t="s">
        <v>31</v>
      </c>
      <c r="E2389" s="11" t="s">
        <v>3317</v>
      </c>
      <c r="F2389" s="6" t="s">
        <v>56</v>
      </c>
      <c r="G2389" s="6" t="s">
        <v>1676</v>
      </c>
      <c r="H2389" s="6" t="s">
        <v>91</v>
      </c>
      <c r="I2389" s="6" t="s">
        <v>45</v>
      </c>
      <c r="J2389" s="6" t="s">
        <v>34</v>
      </c>
      <c r="K2389" s="6" t="s">
        <v>205</v>
      </c>
      <c r="L2389" s="6" t="s">
        <v>2616</v>
      </c>
      <c r="M2389" s="7">
        <v>25200</v>
      </c>
      <c r="N2389" s="7">
        <v>25.2</v>
      </c>
      <c r="O2389" s="7">
        <v>329000</v>
      </c>
      <c r="P2389" t="str">
        <f>IF(ISNUMBER(SEARCH("IMAZETAPYR",L2389)),"Imazetapyr",IF(ISNUMBER(SEARCH("VITAVAX",L2389)),"Carboxin",IF(ISNUMBER(SEARCH("CARBOXIN",L2389)),"Carboxin",IF(ISNUMBER(SEARCH("CONDAX",L2389)),"Imazetapyr",IF(ISNUMBER(SEARCH("CLETHODIM",L2389)),"Clethodim",IF(ISNUMBER(SEARCH("JACARE",L2389)),"2,4-D Acid",IF(ISNUMBER(SEARCH("LEOPARD",L2389)),"Picloram",IF(ISNUMBER(SEARCH("ZOXYSTROBIN",L2389)),"Azoxystrobin",IF(ISNUMBER(SEARCH("MANCOZEB",L2389)),"Mancozeb",IF(ISNUMBER(SEARCH("AZOXYS",L2389)),"Azoxystrobin",IF(ISNUMBER(SEARCH("FIPRON",L2389)),"Fipronil",IF(ISNUMBER(SEARCH("ACEF",L2389)),"Acephate",IF(ISNUMBER(SEARCH("ACETAMIPRID",L2389)),"Acetamiprid",IF(ISNUMBER(SEARCH("ALUMINIUM PHOSPHIDE",L2389)),"Aluminium Phosphide",IF(ISNUMBER(SEARCH("RANMAN",L2389)),"Cyazofamid",IF(ISNUMBER(SEARCH("BIFENTRINA",L2389)),"Bifenthrin","FIX IT!"))))))))))))))))</f>
        <v>Mancozeb</v>
      </c>
      <c r="Q2389" t="s">
        <v>3231</v>
      </c>
      <c r="R2389" t="s">
        <v>3242</v>
      </c>
      <c r="S2389">
        <f t="shared" si="135"/>
        <v>13.055555555555555</v>
      </c>
      <c r="T2389" t="s">
        <v>3218</v>
      </c>
      <c r="U2389" t="s">
        <v>3218</v>
      </c>
      <c r="V2389" t="s">
        <v>3198</v>
      </c>
    </row>
    <row r="2390" spans="1:22" ht="22" customHeight="1" x14ac:dyDescent="0.3">
      <c r="A2390" s="2">
        <v>42582</v>
      </c>
      <c r="B2390" s="16" t="str">
        <f t="shared" si="133"/>
        <v>July, 2016</v>
      </c>
      <c r="C2390" s="16" t="str">
        <f t="shared" si="134"/>
        <v>July, 2016´</v>
      </c>
      <c r="D2390" s="3" t="s">
        <v>31</v>
      </c>
      <c r="E2390" s="11" t="s">
        <v>3317</v>
      </c>
      <c r="F2390" s="3" t="s">
        <v>56</v>
      </c>
      <c r="G2390" s="3" t="s">
        <v>2570</v>
      </c>
      <c r="H2390" s="3" t="s">
        <v>122</v>
      </c>
      <c r="I2390" s="3" t="s">
        <v>45</v>
      </c>
      <c r="J2390" s="3" t="s">
        <v>34</v>
      </c>
      <c r="K2390" s="3" t="s">
        <v>143</v>
      </c>
      <c r="L2390" s="3" t="s">
        <v>2617</v>
      </c>
      <c r="M2390" s="4">
        <v>21600</v>
      </c>
      <c r="N2390" s="4">
        <v>21.6</v>
      </c>
      <c r="O2390" s="4">
        <v>127000</v>
      </c>
      <c r="P2390" t="str">
        <f>IF(ISNUMBER(SEARCH("BROWSER",L2390)),"Picloran",IF(ISNUMBER(SEARCH("NAVIGATOR",L2390)),"Picloran",IF(ISNUMBER(SEARCH("BIOZYME",L2390)),"Mineral Fertilizer",IF(ISNUMBER(SEARCH("K-FOL",L2390)),"Calcium Citrate",IF(ISNUMBER(SEARCH("FOLTRON",L2390)),"NPK Fertilizer",IF(ISNUMBER(SEARCH("CYHALOTHRI",L2390)),"Cyhalothrin",IF(ISNUMBER(SEARCH("ACEFATO",L2390)),"Acephate",IF(ISNUMBER(SEARCH("ACEPHATE",L2390)),"Acephate",IF(ISNUMBER(SEARCH("MICROTHIOL",L2390)),"Sulfur",IF(ISNUMBER(SEARCH("PROPICONAZOLE",L2390)),"Propiconazole",IF(ISNUMBER(SEARCH("METHOMYL",L2390)),"Methomyl",IF(ISNUMBER(SEARCH("IMIDACLOPRID",L2390)),"Imidacloprid",IF(ISNUMBER(SEARCH("ZONIC",L2390)),"Amicarbazone",IF(ISNUMBER(SEARCH("CRESCENDO",L2390)),"Triclopyr-Butyric",IF(ISNUMBER(SEARCH("IMAZETHAPYR",L2390)),"Imazethapyr",IF(ISNUMBER(SEARCH("TRICLOPYR",L2390)),"Triclopyr",IF(ISNUMBER(SEARCH("ISOPROPYLAMINE",L2390)),"Isopropylamine",IF(ISNUMBER(SEARCH("ABAMECTIM",L2390)),"Abamectin",IF(ISNUMBER(SEARCH("SPERTO",L2390)),"Bifenthrin","FIX IT!")))))))))))))))))))</f>
        <v>Methomyl</v>
      </c>
      <c r="Q2390" t="s">
        <v>3215</v>
      </c>
      <c r="R2390" t="s">
        <v>3243</v>
      </c>
      <c r="S2390">
        <f t="shared" si="135"/>
        <v>5.8796296296296298</v>
      </c>
      <c r="T2390" t="s">
        <v>3293</v>
      </c>
      <c r="U2390" t="s">
        <v>3215</v>
      </c>
      <c r="V2390" t="s">
        <v>3242</v>
      </c>
    </row>
    <row r="2391" spans="1:22" ht="22" customHeight="1" x14ac:dyDescent="0.3">
      <c r="A2391" s="5">
        <v>42575</v>
      </c>
      <c r="B2391" s="16" t="str">
        <f t="shared" si="133"/>
        <v>July, 2016</v>
      </c>
      <c r="C2391" s="16" t="str">
        <f t="shared" si="134"/>
        <v>July, 2016´</v>
      </c>
      <c r="D2391" s="6" t="s">
        <v>31</v>
      </c>
      <c r="E2391" s="11" t="s">
        <v>3317</v>
      </c>
      <c r="F2391" s="6" t="s">
        <v>56</v>
      </c>
      <c r="G2391" s="6" t="s">
        <v>1617</v>
      </c>
      <c r="H2391" s="6" t="s">
        <v>316</v>
      </c>
      <c r="I2391" s="6" t="s">
        <v>45</v>
      </c>
      <c r="J2391" s="6" t="s">
        <v>34</v>
      </c>
      <c r="K2391" s="6" t="s">
        <v>2189</v>
      </c>
      <c r="L2391" s="6" t="s">
        <v>2618</v>
      </c>
      <c r="M2391" s="7">
        <v>165750</v>
      </c>
      <c r="N2391" s="7">
        <v>165.75</v>
      </c>
      <c r="O2391" s="7">
        <v>502000</v>
      </c>
      <c r="P2391" t="str">
        <f>IF(ISNUMBER(SEARCH("DIZONE",L2391)),"Diuron",IF(ISNUMBER(SEARCH("GLUFOSINATE",L2391)),"Glufosinate",IF(ISNUMBER(SEARCH("LAVA",L2391)),"Tebuthiuron",IF(ISNUMBER(SEARCH("CARTAP",L2391)),"Cartap Hydrochloride",IF(ISNUMBER(SEARCH("ZARTAN",L2391)),"Metsulfuron",IF(ISNUMBER(SEARCH("METSULFURON",L2391)),"Metsulfuron",IF(ISNUMBER(SEARCH("CHLORFLUAZURON",L2391)),"Chlorfluazuron",IF(ISNUMBER(SEARCH("OMITE",L2391)),"Propargite",IF(ISNUMBER(SEARCH("ORIS",L2391)),"Amicarbazone",IF(ISNUMBER(SEARCH("AMICARBAZONE",L2391)),"Amicarbazone",IF(ISNUMBER(SEARCH("2,4-D",L2391)),"2,4-Dichlorophenoxyacetic Acid",IF(ISNUMBER(SEARCH("GLYPHOSATE",L2391)),"Glyphosate",IF(ISNUMBER(SEARCH("FOMESAFEN",L2391)),"Fomesafen","FIX IT!")))))))))))))</f>
        <v>Glyphosate</v>
      </c>
      <c r="Q2391" t="s">
        <v>3218</v>
      </c>
      <c r="R2391" t="s">
        <v>3198</v>
      </c>
      <c r="S2391">
        <f t="shared" si="135"/>
        <v>3.0286576168929109</v>
      </c>
      <c r="T2391" t="s">
        <v>3218</v>
      </c>
      <c r="U2391" t="s">
        <v>3218</v>
      </c>
      <c r="V2391" t="s">
        <v>3198</v>
      </c>
    </row>
    <row r="2392" spans="1:22" ht="22" customHeight="1" x14ac:dyDescent="0.3">
      <c r="A2392" s="2">
        <v>42575</v>
      </c>
      <c r="B2392" s="16" t="str">
        <f t="shared" si="133"/>
        <v>July, 2016</v>
      </c>
      <c r="C2392" s="16" t="str">
        <f t="shared" si="134"/>
        <v>July, 2016´</v>
      </c>
      <c r="D2392" s="3" t="s">
        <v>31</v>
      </c>
      <c r="E2392" s="11" t="s">
        <v>3317</v>
      </c>
      <c r="F2392" s="3" t="s">
        <v>56</v>
      </c>
      <c r="G2392" s="3" t="s">
        <v>1382</v>
      </c>
      <c r="H2392" s="3" t="s">
        <v>122</v>
      </c>
      <c r="I2392" s="3" t="s">
        <v>45</v>
      </c>
      <c r="J2392" s="3" t="s">
        <v>34</v>
      </c>
      <c r="K2392" s="3" t="s">
        <v>971</v>
      </c>
      <c r="L2392" s="3" t="s">
        <v>2619</v>
      </c>
      <c r="M2392" s="4">
        <v>16416</v>
      </c>
      <c r="N2392" s="4">
        <v>16.420000000000002</v>
      </c>
      <c r="O2392" s="4">
        <v>375000</v>
      </c>
      <c r="P2392" t="str">
        <f>IF(ISNUMBER(SEARCH("NICROSULFURON",L2392)),"Nicosulfuron",IF(ISNUMBER(SEARCH("BUTYROLACTONE",L2392)),"Butyrolactone",IF(ISNUMBER(SEARCH("MEQUIPAT",L2392)),"Mequipat Chloride",IF(ISNUMBER(SEARCH("ENTRINA",L2392)),"Bifenthrin",IF(ISNUMBER(SEARCH("ACETAMI",L2392)),"Acetamiprid",IF(ISNUMBER(SEARCH("THIODICARB",L2392)),"Thiodicarb",IF(ISNUMBER(SEARCH("2 4 D",L2392)),"2,4-D Acid",IF(ISNUMBER(SEARCH("CIPERMETRINA",L2392)),"Cypermethrin",IF(ISNUMBER(SEARCH("SULFENTRAZONE",L2392)),"Sulfenthrazone",IF(ISNUMBER(SEARCH("AKITO",L2392)),"Cypermethrin",IF(ISNUMBER(SEARCH("EMINENT",L2392)),"Tetraconazole","FIX IT!")))))))))))</f>
        <v>Thiodicarb</v>
      </c>
      <c r="Q2392" t="s">
        <v>3287</v>
      </c>
      <c r="R2392" t="s">
        <v>3243</v>
      </c>
      <c r="S2392">
        <f t="shared" si="135"/>
        <v>22.843567251461987</v>
      </c>
      <c r="T2392" t="s">
        <v>3218</v>
      </c>
      <c r="U2392" t="s">
        <v>3218</v>
      </c>
      <c r="V2392" t="s">
        <v>3198</v>
      </c>
    </row>
    <row r="2393" spans="1:22" ht="22" customHeight="1" x14ac:dyDescent="0.3">
      <c r="A2393" s="5">
        <v>42575</v>
      </c>
      <c r="B2393" s="16" t="str">
        <f t="shared" si="133"/>
        <v>July, 2016</v>
      </c>
      <c r="C2393" s="16" t="str">
        <f t="shared" si="134"/>
        <v>July, 2016´</v>
      </c>
      <c r="D2393" s="6" t="s">
        <v>31</v>
      </c>
      <c r="E2393" s="11" t="s">
        <v>3317</v>
      </c>
      <c r="F2393" s="6" t="s">
        <v>56</v>
      </c>
      <c r="G2393" s="6" t="s">
        <v>2620</v>
      </c>
      <c r="H2393" s="6" t="s">
        <v>122</v>
      </c>
      <c r="I2393" s="6" t="s">
        <v>45</v>
      </c>
      <c r="J2393" s="6" t="s">
        <v>34</v>
      </c>
      <c r="K2393" s="6" t="s">
        <v>129</v>
      </c>
      <c r="L2393" s="6" t="s">
        <v>2622</v>
      </c>
      <c r="M2393" s="7">
        <v>21720</v>
      </c>
      <c r="N2393" s="7">
        <v>21.72</v>
      </c>
      <c r="O2393" s="7">
        <v>496000</v>
      </c>
      <c r="P2393" t="str">
        <f>IF(ISNUMBER(SEARCH("BROWSER",L2393)),"Picloran",IF(ISNUMBER(SEARCH("NAVIGATOR",L2393)),"Picloran",IF(ISNUMBER(SEARCH("BIOZYME",L2393)),"Mineral Fertilizer",IF(ISNUMBER(SEARCH("K-FOL",L2393)),"Calcium Citrate",IF(ISNUMBER(SEARCH("FOLTRON",L2393)),"NPK Fertilizer",IF(ISNUMBER(SEARCH("CYHALOTHRI",L2393)),"Cyhalothrin",IF(ISNUMBER(SEARCH("ACEFATO",L2393)),"Acephate",IF(ISNUMBER(SEARCH("ACEPHATE",L2393)),"Acephate",IF(ISNUMBER(SEARCH("MICROTHIOL",L2393)),"Sulfur",IF(ISNUMBER(SEARCH("PROPICONAZOLE",L2393)),"Propiconazole",IF(ISNUMBER(SEARCH("METHOMYL",L2393)),"Methomyl",IF(ISNUMBER(SEARCH("IMIDACLOPRID",L2393)),"Imidacloprid",IF(ISNUMBER(SEARCH("ZONIC",L2393)),"Amicarbazone",IF(ISNUMBER(SEARCH("CRESCENDO",L2393)),"Triclopyr-Butyric",IF(ISNUMBER(SEARCH("IMAZETHAPYR",L2393)),"Imazethapyr",IF(ISNUMBER(SEARCH("TRICLOPYR",L2393)),"Triclopyr",IF(ISNUMBER(SEARCH("ISOPROPYLAMINE",L2393)),"Isopropylamine",IF(ISNUMBER(SEARCH("ABAMECTIM",L2393)),"Abamectin",IF(ISNUMBER(SEARCH("SPERTO",L2393)),"Bifenthrin","FIX IT!")))))))))))))))))))</f>
        <v>Propiconazole</v>
      </c>
      <c r="Q2393" t="s">
        <v>3215</v>
      </c>
      <c r="R2393" t="s">
        <v>3242</v>
      </c>
      <c r="S2393">
        <f t="shared" si="135"/>
        <v>22.83609576427256</v>
      </c>
      <c r="T2393" t="s">
        <v>3218</v>
      </c>
      <c r="U2393" t="s">
        <v>3218</v>
      </c>
      <c r="V2393" t="s">
        <v>3198</v>
      </c>
    </row>
    <row r="2394" spans="1:22" ht="22" customHeight="1" x14ac:dyDescent="0.3">
      <c r="A2394" s="2">
        <v>42575</v>
      </c>
      <c r="B2394" s="16" t="str">
        <f t="shared" si="133"/>
        <v>July, 2016</v>
      </c>
      <c r="C2394" s="16" t="str">
        <f t="shared" si="134"/>
        <v>July, 2016´</v>
      </c>
      <c r="D2394" s="3" t="s">
        <v>31</v>
      </c>
      <c r="E2394" s="11" t="s">
        <v>3317</v>
      </c>
      <c r="F2394" s="3" t="s">
        <v>56</v>
      </c>
      <c r="G2394" s="3" t="s">
        <v>1149</v>
      </c>
      <c r="H2394" s="3" t="s">
        <v>122</v>
      </c>
      <c r="I2394" s="3" t="s">
        <v>45</v>
      </c>
      <c r="J2394" s="3" t="s">
        <v>34</v>
      </c>
      <c r="K2394" s="3" t="s">
        <v>971</v>
      </c>
      <c r="L2394" s="3" t="s">
        <v>2623</v>
      </c>
      <c r="M2394" s="4">
        <v>22800</v>
      </c>
      <c r="N2394" s="4">
        <v>22.8</v>
      </c>
      <c r="O2394" s="4">
        <v>521000</v>
      </c>
      <c r="P2394" t="str">
        <f>IF(ISNUMBER(SEARCH("BIORISK",L2394)),"Fertilizer",IF(ISNUMBER(SEARCH("DIFLUBENZURON",L2394)),"Diflubenzuron",IF(ISNUMBER(SEARCH("K-TIONIC",L2394)),"Fulvic Acids Fertilizers",IF(ISNUMBER(SEARCH("INICIATE",L2394)),"Fipronil",IF(ISNUMBER(SEARCH("FIPRONIL",L2394)),"Fipronil",IF(ISNUMBER(SEARCH("STAGE",L2394)),"Clomazone",IF(ISNUMBER(SEARCH("CLOMAZONE",L2394)),"Clomazone",IF(ISNUMBER(SEARCH("UNIMARK",L2394)),"Metribuzin",IF(ISNUMBER(SEARCH("RIBUZIN",L2394)),"Metribuzin",IF(ISNUMBER(SEARCH("UNITOP",L2394)),"Not Identified","FIX IT!"))))))))))</f>
        <v>Fipronil</v>
      </c>
      <c r="Q2394" t="s">
        <v>3261</v>
      </c>
      <c r="R2394" t="s">
        <v>3243</v>
      </c>
      <c r="S2394">
        <f t="shared" si="135"/>
        <v>22.850877192982455</v>
      </c>
      <c r="T2394" t="s">
        <v>3218</v>
      </c>
      <c r="U2394" t="s">
        <v>3218</v>
      </c>
      <c r="V2394" t="s">
        <v>3198</v>
      </c>
    </row>
    <row r="2395" spans="1:22" ht="22" customHeight="1" x14ac:dyDescent="0.3">
      <c r="A2395" s="5">
        <v>42575</v>
      </c>
      <c r="B2395" s="16" t="str">
        <f t="shared" si="133"/>
        <v>July, 2016</v>
      </c>
      <c r="C2395" s="16" t="str">
        <f t="shared" si="134"/>
        <v>July, 2016´</v>
      </c>
      <c r="D2395" s="6" t="s">
        <v>31</v>
      </c>
      <c r="E2395" s="11" t="s">
        <v>3317</v>
      </c>
      <c r="F2395" s="6" t="s">
        <v>56</v>
      </c>
      <c r="G2395" s="6" t="s">
        <v>1617</v>
      </c>
      <c r="H2395" s="6" t="s">
        <v>316</v>
      </c>
      <c r="I2395" s="6" t="s">
        <v>45</v>
      </c>
      <c r="J2395" s="6" t="s">
        <v>34</v>
      </c>
      <c r="K2395" s="6" t="s">
        <v>2189</v>
      </c>
      <c r="L2395" s="6" t="s">
        <v>2423</v>
      </c>
      <c r="M2395" s="7">
        <v>165750</v>
      </c>
      <c r="N2395" s="7">
        <v>165.75</v>
      </c>
      <c r="O2395" s="7">
        <v>502000</v>
      </c>
      <c r="P2395" t="str">
        <f>IF(ISNUMBER(SEARCH("DIZONE",L2395)),"Diuron",IF(ISNUMBER(SEARCH("GLUFOSINATE",L2395)),"Glufosinate",IF(ISNUMBER(SEARCH("LAVA",L2395)),"Tebuthiuron",IF(ISNUMBER(SEARCH("CARTAP",L2395)),"Cartap Hydrochloride",IF(ISNUMBER(SEARCH("ZARTAN",L2395)),"Metsulfuron",IF(ISNUMBER(SEARCH("METSULFURON",L2395)),"Metsulfuron",IF(ISNUMBER(SEARCH("CHLORFLUAZURON",L2395)),"Chlorfluazuron",IF(ISNUMBER(SEARCH("OMITE",L2395)),"Propargite",IF(ISNUMBER(SEARCH("ORIS",L2395)),"Amicarbazone",IF(ISNUMBER(SEARCH("AMICARBAZONE",L2395)),"Amicarbazone",IF(ISNUMBER(SEARCH("2,4-D",L2395)),"2,4-Dichlorophenoxyacetic Acid",IF(ISNUMBER(SEARCH("GLYPHOSATE",L2395)),"Glyphosate",IF(ISNUMBER(SEARCH("FOMESAFEN",L2395)),"Fomesafen","FIX IT!")))))))))))))</f>
        <v>Glyphosate</v>
      </c>
      <c r="Q2395" t="s">
        <v>3218</v>
      </c>
      <c r="R2395" t="s">
        <v>3198</v>
      </c>
      <c r="S2395">
        <f t="shared" si="135"/>
        <v>3.0286576168929109</v>
      </c>
      <c r="T2395" t="s">
        <v>3218</v>
      </c>
      <c r="U2395" t="s">
        <v>3218</v>
      </c>
      <c r="V2395" t="s">
        <v>3198</v>
      </c>
    </row>
    <row r="2396" spans="1:22" ht="22" customHeight="1" x14ac:dyDescent="0.3">
      <c r="A2396" s="2">
        <v>42575</v>
      </c>
      <c r="B2396" s="16" t="str">
        <f t="shared" si="133"/>
        <v>July, 2016</v>
      </c>
      <c r="C2396" s="16" t="str">
        <f t="shared" si="134"/>
        <v>July, 2016´</v>
      </c>
      <c r="D2396" s="3" t="s">
        <v>31</v>
      </c>
      <c r="E2396" s="11" t="s">
        <v>3317</v>
      </c>
      <c r="F2396" s="3" t="s">
        <v>56</v>
      </c>
      <c r="G2396" s="3" t="s">
        <v>1617</v>
      </c>
      <c r="H2396" s="3" t="s">
        <v>316</v>
      </c>
      <c r="I2396" s="3" t="s">
        <v>45</v>
      </c>
      <c r="J2396" s="3" t="s">
        <v>34</v>
      </c>
      <c r="K2396" s="3" t="s">
        <v>2189</v>
      </c>
      <c r="L2396" s="3" t="s">
        <v>2423</v>
      </c>
      <c r="M2396" s="4">
        <v>165750</v>
      </c>
      <c r="N2396" s="4">
        <v>165.75</v>
      </c>
      <c r="O2396" s="4">
        <v>502000</v>
      </c>
      <c r="P2396" t="str">
        <f>IF(ISNUMBER(SEARCH("TRICLON",L2394)),"Triclopyr",IF(ISNUMBER(SEARCH("ABAMECTIN",L2394)),"Abamectin",IF(ISNUMBER(SEARCH("PERITO",L2394)),"Acephate",IF(ISNUMBER(SEARCH("GLUFOSINAT",L2394)),"Gluphosinate",IF(ISNUMBER(SEARCH("FIPRONIL",L2394)),"Fipronil",IF(ISNUMBER(SEARCH("ZARTAN",L2394)),"Metsulfuron-methyl",IF(ISNUMBER(SEARCH("DIFLUBENZURON",L2394)),"Diflubenzuron",IF(ISNUMBER(SEARCH("INICIATE",L2394)),"Fipronil",IF(ISNUMBER(SEARCH("STAGE",L2394)),"Clomazone",IF(ISNUMBER(SEARCH("CLOMAZON",L2394)),"Clomazone",IF(ISNUMBER(SEARCH("UNIMARK",L2394)),"Metribuzim",IF(ISNUMBER(SEARCH("ANCOSAR",L2394)),"Sodium hydrogen Methylarsonate","FIX IT!"))))))))))))</f>
        <v>Fipronil</v>
      </c>
      <c r="Q2396" t="s">
        <v>3261</v>
      </c>
      <c r="R2396" t="s">
        <v>3243</v>
      </c>
      <c r="S2396">
        <f t="shared" si="135"/>
        <v>3.0286576168929109</v>
      </c>
      <c r="T2396" t="s">
        <v>3292</v>
      </c>
      <c r="U2396" t="s">
        <v>3269</v>
      </c>
      <c r="V2396" t="s">
        <v>3216</v>
      </c>
    </row>
    <row r="2397" spans="1:22" ht="22" customHeight="1" x14ac:dyDescent="0.3">
      <c r="A2397" s="5">
        <v>42572</v>
      </c>
      <c r="B2397" s="16" t="str">
        <f t="shared" si="133"/>
        <v>July, 2016</v>
      </c>
      <c r="C2397" s="16" t="str">
        <f t="shared" si="134"/>
        <v>July, 2016´</v>
      </c>
      <c r="D2397" s="6" t="s">
        <v>31</v>
      </c>
      <c r="E2397" s="11" t="s">
        <v>3317</v>
      </c>
      <c r="F2397" s="6" t="s">
        <v>56</v>
      </c>
      <c r="G2397" s="6" t="s">
        <v>244</v>
      </c>
      <c r="H2397" s="6" t="s">
        <v>474</v>
      </c>
      <c r="I2397" s="6" t="s">
        <v>45</v>
      </c>
      <c r="J2397" s="6" t="s">
        <v>34</v>
      </c>
      <c r="K2397" s="6" t="s">
        <v>187</v>
      </c>
      <c r="L2397" s="6" t="s">
        <v>2624</v>
      </c>
      <c r="M2397" s="7">
        <v>48800</v>
      </c>
      <c r="N2397" s="7">
        <v>48.8</v>
      </c>
      <c r="O2397" s="7">
        <v>481000</v>
      </c>
      <c r="P2397" t="str">
        <f>IF(ISNUMBER(SEARCH("GLIFOSATO",L2397)),"Glyphosate",IF(ISNUMBER(SEARCH("TRICLON",L2397)),"Triclopyr",IF(ISNUMBER(SEARCH("ABAMECTIN",L2397)),"Abamectin",IF(ISNUMBER(SEARCH("ANCOSAR",L2397)),"Sodium Hydrogen Methylarsonate",IF(ISNUMBER(SEARCH("PERITO",L2397)),"Acephate","FIX IT!")))))</f>
        <v>Sodium Hydrogen Methylarsonate</v>
      </c>
      <c r="Q2397" t="s">
        <v>3281</v>
      </c>
      <c r="R2397" t="s">
        <v>3198</v>
      </c>
      <c r="S2397">
        <f t="shared" si="135"/>
        <v>9.8565573770491799</v>
      </c>
      <c r="T2397" t="s">
        <v>3292</v>
      </c>
      <c r="U2397" t="s">
        <v>3269</v>
      </c>
      <c r="V2397" t="s">
        <v>3216</v>
      </c>
    </row>
    <row r="2398" spans="1:22" ht="22" customHeight="1" x14ac:dyDescent="0.3">
      <c r="A2398" s="2">
        <v>42570</v>
      </c>
      <c r="B2398" s="16" t="str">
        <f t="shared" si="133"/>
        <v>July, 2016</v>
      </c>
      <c r="C2398" s="16" t="str">
        <f t="shared" si="134"/>
        <v>July, 2016´</v>
      </c>
      <c r="D2398" s="3" t="s">
        <v>31</v>
      </c>
      <c r="E2398" s="11" t="s">
        <v>3317</v>
      </c>
      <c r="F2398" s="3" t="s">
        <v>56</v>
      </c>
      <c r="G2398" s="3" t="s">
        <v>230</v>
      </c>
      <c r="H2398" s="3" t="s">
        <v>133</v>
      </c>
      <c r="I2398" s="3" t="s">
        <v>45</v>
      </c>
      <c r="J2398" s="3" t="s">
        <v>34</v>
      </c>
      <c r="K2398" s="3" t="s">
        <v>232</v>
      </c>
      <c r="L2398" s="3" t="s">
        <v>2625</v>
      </c>
      <c r="M2398" s="4">
        <v>31520</v>
      </c>
      <c r="N2398" s="4">
        <v>31.52</v>
      </c>
      <c r="O2398" s="4">
        <v>53400</v>
      </c>
      <c r="P2398" t="s">
        <v>3273</v>
      </c>
      <c r="Q2398" t="s">
        <v>3274</v>
      </c>
      <c r="R2398" t="s">
        <v>3275</v>
      </c>
      <c r="S2398">
        <f t="shared" si="135"/>
        <v>1.6941624365482233</v>
      </c>
      <c r="T2398" t="s">
        <v>3218</v>
      </c>
      <c r="U2398" t="s">
        <v>3218</v>
      </c>
      <c r="V2398" t="s">
        <v>3198</v>
      </c>
    </row>
    <row r="2399" spans="1:22" ht="22" customHeight="1" x14ac:dyDescent="0.3">
      <c r="A2399" s="5">
        <v>42570</v>
      </c>
      <c r="B2399" s="16" t="str">
        <f t="shared" si="133"/>
        <v>July, 2016</v>
      </c>
      <c r="C2399" s="16" t="str">
        <f t="shared" si="134"/>
        <v>July, 2016´</v>
      </c>
      <c r="D2399" s="6" t="s">
        <v>107</v>
      </c>
      <c r="E2399" s="11" t="s">
        <v>3317</v>
      </c>
      <c r="F2399" s="6" t="s">
        <v>56</v>
      </c>
      <c r="G2399" s="6" t="s">
        <v>1429</v>
      </c>
      <c r="H2399" s="6" t="s">
        <v>133</v>
      </c>
      <c r="I2399" s="6" t="s">
        <v>45</v>
      </c>
      <c r="J2399" s="6" t="s">
        <v>34</v>
      </c>
      <c r="K2399" s="6" t="s">
        <v>971</v>
      </c>
      <c r="L2399" s="6" t="s">
        <v>2626</v>
      </c>
      <c r="M2399" s="7">
        <v>11556</v>
      </c>
      <c r="N2399" s="7">
        <v>11.56</v>
      </c>
      <c r="O2399" s="7">
        <v>264000</v>
      </c>
      <c r="P2399" t="str">
        <f>IF(ISNUMBER(SEARCH("TRICLON",L2397)),"Triclopyr",IF(ISNUMBER(SEARCH("ABAMECTIN",L2397)),"Abamectin",IF(ISNUMBER(SEARCH("PERITO",L2397)),"Acephate",IF(ISNUMBER(SEARCH("GLUFOSINAT",L2397)),"Gluphosinate",IF(ISNUMBER(SEARCH("FIPRONIL",L2397)),"Fipronil",IF(ISNUMBER(SEARCH("ZARTAN",L2397)),"Metsulfuron-methyl",IF(ISNUMBER(SEARCH("DIFLUBENZURON",L2397)),"Diflubenzuron",IF(ISNUMBER(SEARCH("INICIATE",L2397)),"Fipronil",IF(ISNUMBER(SEARCH("STAGE",L2397)),"Clomazone",IF(ISNUMBER(SEARCH("CLOMAZON",L2397)),"Clomazone",IF(ISNUMBER(SEARCH("UNIMARK",L2397)),"Metribuzim",IF(ISNUMBER(SEARCH("ANCOSAR",L2397)),"Sodium hydrogen Methylarsonate","FIX IT!"))))))))))))</f>
        <v>Sodium hydrogen Methylarsonate</v>
      </c>
      <c r="Q2399" t="s">
        <v>3281</v>
      </c>
      <c r="R2399" t="s">
        <v>3198</v>
      </c>
      <c r="S2399">
        <f t="shared" si="135"/>
        <v>22.845275181723778</v>
      </c>
      <c r="T2399" t="s">
        <v>3218</v>
      </c>
      <c r="U2399" t="s">
        <v>3218</v>
      </c>
      <c r="V2399" t="s">
        <v>3198</v>
      </c>
    </row>
    <row r="2400" spans="1:22" ht="22" customHeight="1" x14ac:dyDescent="0.3">
      <c r="A2400" s="2">
        <v>42570</v>
      </c>
      <c r="B2400" s="16" t="str">
        <f t="shared" si="133"/>
        <v>July, 2016</v>
      </c>
      <c r="C2400" s="16" t="str">
        <f t="shared" si="134"/>
        <v>July, 2016´</v>
      </c>
      <c r="D2400" s="3" t="s">
        <v>107</v>
      </c>
      <c r="E2400" s="11" t="s">
        <v>3317</v>
      </c>
      <c r="F2400" s="3" t="s">
        <v>56</v>
      </c>
      <c r="G2400" s="3" t="s">
        <v>1429</v>
      </c>
      <c r="H2400" s="3" t="s">
        <v>133</v>
      </c>
      <c r="I2400" s="3" t="s">
        <v>45</v>
      </c>
      <c r="J2400" s="3" t="s">
        <v>34</v>
      </c>
      <c r="K2400" s="3" t="s">
        <v>971</v>
      </c>
      <c r="L2400" s="3" t="s">
        <v>2627</v>
      </c>
      <c r="M2400" s="4">
        <v>12500</v>
      </c>
      <c r="N2400" s="4">
        <v>12.5</v>
      </c>
      <c r="O2400" s="4">
        <v>286000</v>
      </c>
      <c r="P2400" t="str">
        <f>IF(ISNUMBER(SEARCH("IMAZETAPYR",L2400)),"Imazetapyr",IF(ISNUMBER(SEARCH("VITAVAX",L2400)),"Carboxin",IF(ISNUMBER(SEARCH("CARBOXIN",L2400)),"Carboxin",IF(ISNUMBER(SEARCH("CONDAX",L2400)),"Imazetapyr",IF(ISNUMBER(SEARCH("CLETHODIM",L2400)),"Clethodim",IF(ISNUMBER(SEARCH("JACARE",L2400)),"2,4-D Acid",IF(ISNUMBER(SEARCH("LEOPARD",L2400)),"Picloram",IF(ISNUMBER(SEARCH("ZOXYSTROBIN",L2400)),"Azoxystrobin",IF(ISNUMBER(SEARCH("MANCOZEB",L2400)),"Mancozeb",IF(ISNUMBER(SEARCH("AZOXYS",L2400)),"Azoxystrobin",IF(ISNUMBER(SEARCH("FIPRON",L2400)),"Fipronil",IF(ISNUMBER(SEARCH("ACEF",L2400)),"Acephate",IF(ISNUMBER(SEARCH("ACETAMIPRID",L2400)),"Acetamiprid",IF(ISNUMBER(SEARCH("ALUMINIUM PHOSPHIDE",L2400)),"Aluminium Phosphide",IF(ISNUMBER(SEARCH("RANMAN",L2400)),"Cyazofamid",IF(ISNUMBER(SEARCH("BIFENTRINA",L2400)),"Bifenthrin","FIX IT!"))))))))))))))))</f>
        <v>Aluminium Phosphide</v>
      </c>
      <c r="Q2400" t="s">
        <v>3235</v>
      </c>
      <c r="R2400" t="s">
        <v>3216</v>
      </c>
      <c r="S2400">
        <f t="shared" si="135"/>
        <v>22.88</v>
      </c>
      <c r="T2400" t="s">
        <v>3218</v>
      </c>
      <c r="U2400" t="s">
        <v>3218</v>
      </c>
      <c r="V2400" t="s">
        <v>3198</v>
      </c>
    </row>
    <row r="2401" spans="1:22" ht="22" customHeight="1" x14ac:dyDescent="0.3">
      <c r="A2401" s="5">
        <v>42570</v>
      </c>
      <c r="B2401" s="16" t="str">
        <f t="shared" si="133"/>
        <v>July, 2016</v>
      </c>
      <c r="C2401" s="16" t="str">
        <f t="shared" si="134"/>
        <v>July, 2016´</v>
      </c>
      <c r="D2401" s="6" t="s">
        <v>31</v>
      </c>
      <c r="E2401" s="11" t="s">
        <v>3317</v>
      </c>
      <c r="F2401" s="6" t="s">
        <v>56</v>
      </c>
      <c r="G2401" s="6" t="s">
        <v>230</v>
      </c>
      <c r="H2401" s="6" t="s">
        <v>133</v>
      </c>
      <c r="I2401" s="6" t="s">
        <v>45</v>
      </c>
      <c r="J2401" s="6" t="s">
        <v>34</v>
      </c>
      <c r="K2401" s="6" t="s">
        <v>1986</v>
      </c>
      <c r="L2401" s="6" t="s">
        <v>2628</v>
      </c>
      <c r="M2401" s="7">
        <v>16720</v>
      </c>
      <c r="N2401" s="7">
        <v>16.72</v>
      </c>
      <c r="O2401" s="7">
        <v>45800</v>
      </c>
      <c r="P2401" t="s">
        <v>3273</v>
      </c>
      <c r="Q2401" t="s">
        <v>3274</v>
      </c>
      <c r="R2401" t="s">
        <v>3275</v>
      </c>
      <c r="S2401">
        <f t="shared" si="135"/>
        <v>2.7392344497607657</v>
      </c>
      <c r="T2401" t="s">
        <v>3218</v>
      </c>
      <c r="U2401" t="s">
        <v>3218</v>
      </c>
      <c r="V2401" t="s">
        <v>3198</v>
      </c>
    </row>
    <row r="2402" spans="1:22" ht="22" customHeight="1" x14ac:dyDescent="0.3">
      <c r="A2402" s="2">
        <v>42569</v>
      </c>
      <c r="B2402" s="16" t="str">
        <f t="shared" si="133"/>
        <v>July, 2016</v>
      </c>
      <c r="C2402" s="16" t="str">
        <f t="shared" si="134"/>
        <v>July, 2016´</v>
      </c>
      <c r="D2402" s="3" t="s">
        <v>31</v>
      </c>
      <c r="E2402" s="11" t="s">
        <v>3317</v>
      </c>
      <c r="F2402" s="3" t="s">
        <v>56</v>
      </c>
      <c r="G2402" s="3" t="s">
        <v>2629</v>
      </c>
      <c r="H2402" s="3" t="s">
        <v>82</v>
      </c>
      <c r="I2402" s="3" t="s">
        <v>45</v>
      </c>
      <c r="J2402" s="3" t="s">
        <v>34</v>
      </c>
      <c r="K2402" s="3" t="s">
        <v>84</v>
      </c>
      <c r="L2402" s="3" t="s">
        <v>2376</v>
      </c>
      <c r="M2402" s="4">
        <v>115555</v>
      </c>
      <c r="N2402" s="4">
        <v>115.56</v>
      </c>
      <c r="O2402" s="4">
        <v>462000</v>
      </c>
      <c r="P2402" t="str">
        <f>IF(ISNUMBER(SEARCH("BROWSER",L2402)),"Picloran",IF(ISNUMBER(SEARCH("NAVIGATOR",L2402)),"Picloran",IF(ISNUMBER(SEARCH("BIOZYME",L2402)),"Mineral Fertilizer",IF(ISNUMBER(SEARCH("K-FOL",L2402)),"Calcium Citrate",IF(ISNUMBER(SEARCH("FOLTRON",L2402)),"NPK Fertilizer",IF(ISNUMBER(SEARCH("CYHALOTHRI",L2402)),"Cyhalothrin",IF(ISNUMBER(SEARCH("ACEFATO",L2402)),"Acephate",IF(ISNUMBER(SEARCH("ACEPHATE",L2402)),"Acephate",IF(ISNUMBER(SEARCH("MICROTHIOL",L2402)),"Sulfur",IF(ISNUMBER(SEARCH("PROPICONAZOLE",L2402)),"Propiconazole",IF(ISNUMBER(SEARCH("METHOMYL",L2402)),"Methomyl",IF(ISNUMBER(SEARCH("IMIDACLOPRID",L2402)),"Imidacloprid",IF(ISNUMBER(SEARCH("ZONIC",L2402)),"Amicarbazone",IF(ISNUMBER(SEARCH("CRESCENDO",L2402)),"Triclopyr-Butyric",IF(ISNUMBER(SEARCH("IMAZETHAPYR",L2402)),"Imazethapyr",IF(ISNUMBER(SEARCH("TRICLOPYR",L2402)),"Triclopyr",IF(ISNUMBER(SEARCH("ISOPROPYLAMINE",L2402)),"Isopropylamine",IF(ISNUMBER(SEARCH("ABAMECTIM",L2402)),"Abamectin",IF(ISNUMBER(SEARCH("SPERTO",L2402)),"Bifenthrin","FIX IT!")))))))))))))))))))</f>
        <v>Isopropylamine</v>
      </c>
      <c r="Q2402" t="s">
        <v>3269</v>
      </c>
      <c r="R2402" t="s">
        <v>3216</v>
      </c>
      <c r="S2402">
        <f t="shared" si="135"/>
        <v>3.9980961446930032</v>
      </c>
      <c r="T2402" t="s">
        <v>3218</v>
      </c>
      <c r="U2402" t="s">
        <v>3218</v>
      </c>
      <c r="V2402" t="s">
        <v>3198</v>
      </c>
    </row>
    <row r="2403" spans="1:22" ht="22" customHeight="1" x14ac:dyDescent="0.3">
      <c r="A2403" s="5">
        <v>42565</v>
      </c>
      <c r="B2403" s="16" t="str">
        <f t="shared" si="133"/>
        <v>July, 2016</v>
      </c>
      <c r="C2403" s="16" t="str">
        <f t="shared" si="134"/>
        <v>July, 2016´</v>
      </c>
      <c r="D2403" s="6" t="s">
        <v>31</v>
      </c>
      <c r="E2403" s="11" t="s">
        <v>3317</v>
      </c>
      <c r="F2403" s="6" t="s">
        <v>56</v>
      </c>
      <c r="G2403" s="6" t="s">
        <v>1382</v>
      </c>
      <c r="H2403" s="6" t="s">
        <v>122</v>
      </c>
      <c r="I2403" s="6" t="s">
        <v>45</v>
      </c>
      <c r="J2403" s="6" t="s">
        <v>34</v>
      </c>
      <c r="K2403" s="6" t="s">
        <v>187</v>
      </c>
      <c r="L2403" s="6" t="s">
        <v>2642</v>
      </c>
      <c r="M2403" s="7">
        <v>31860</v>
      </c>
      <c r="N2403" s="7">
        <v>31.86</v>
      </c>
      <c r="O2403" s="7">
        <v>135000</v>
      </c>
      <c r="P2403" t="s">
        <v>3245</v>
      </c>
      <c r="Q2403" t="s">
        <v>3244</v>
      </c>
      <c r="R2403" t="s">
        <v>3198</v>
      </c>
      <c r="S2403">
        <f t="shared" si="135"/>
        <v>4.2372881355932206</v>
      </c>
      <c r="T2403" t="s">
        <v>3292</v>
      </c>
      <c r="U2403" t="s">
        <v>3269</v>
      </c>
      <c r="V2403" t="s">
        <v>3216</v>
      </c>
    </row>
    <row r="2404" spans="1:22" ht="22" customHeight="1" x14ac:dyDescent="0.3">
      <c r="A2404" s="2">
        <v>42562</v>
      </c>
      <c r="B2404" s="16" t="str">
        <f t="shared" si="133"/>
        <v>July, 2016</v>
      </c>
      <c r="C2404" s="16" t="str">
        <f t="shared" si="134"/>
        <v>July, 2016´</v>
      </c>
      <c r="D2404" s="3" t="s">
        <v>31</v>
      </c>
      <c r="E2404" s="11" t="s">
        <v>3317</v>
      </c>
      <c r="F2404" s="3" t="s">
        <v>56</v>
      </c>
      <c r="G2404" s="3" t="s">
        <v>2577</v>
      </c>
      <c r="H2404" s="3" t="s">
        <v>2579</v>
      </c>
      <c r="I2404" s="3" t="s">
        <v>45</v>
      </c>
      <c r="J2404" s="3" t="s">
        <v>34</v>
      </c>
      <c r="K2404" s="3" t="s">
        <v>141</v>
      </c>
      <c r="L2404" s="3" t="s">
        <v>2643</v>
      </c>
      <c r="M2404" s="4">
        <v>199188</v>
      </c>
      <c r="N2404" s="4">
        <v>199.19</v>
      </c>
      <c r="O2404" s="4">
        <v>1351000</v>
      </c>
      <c r="P2404" t="s">
        <v>3208</v>
      </c>
      <c r="Q2404" t="s">
        <v>3215</v>
      </c>
      <c r="R2404" t="s">
        <v>3216</v>
      </c>
      <c r="S2404">
        <f t="shared" si="135"/>
        <v>6.7825371006285522</v>
      </c>
      <c r="T2404" t="s">
        <v>3218</v>
      </c>
      <c r="U2404" t="s">
        <v>3218</v>
      </c>
      <c r="V2404" t="s">
        <v>3198</v>
      </c>
    </row>
    <row r="2405" spans="1:22" ht="22" customHeight="1" x14ac:dyDescent="0.3">
      <c r="A2405" s="5">
        <v>42562</v>
      </c>
      <c r="B2405" s="16" t="str">
        <f t="shared" si="133"/>
        <v>July, 2016</v>
      </c>
      <c r="C2405" s="16" t="str">
        <f t="shared" si="134"/>
        <v>July, 2016´</v>
      </c>
      <c r="D2405" s="6" t="s">
        <v>31</v>
      </c>
      <c r="E2405" s="11" t="s">
        <v>3317</v>
      </c>
      <c r="F2405" s="6" t="s">
        <v>56</v>
      </c>
      <c r="G2405" s="6" t="s">
        <v>579</v>
      </c>
      <c r="H2405" s="6" t="s">
        <v>582</v>
      </c>
      <c r="I2405" s="6" t="s">
        <v>45</v>
      </c>
      <c r="J2405" s="6" t="s">
        <v>34</v>
      </c>
      <c r="K2405" s="6" t="s">
        <v>971</v>
      </c>
      <c r="L2405" s="6" t="s">
        <v>2600</v>
      </c>
      <c r="M2405" s="7">
        <v>13370</v>
      </c>
      <c r="N2405" s="7">
        <v>13.37</v>
      </c>
      <c r="O2405" s="7">
        <v>306000</v>
      </c>
      <c r="P2405" t="str">
        <f>IF(ISNUMBER(SEARCH("BROWSER",L2405)),"Picloran",IF(ISNUMBER(SEARCH("NAVIGATOR",L2405)),"Picloran",IF(ISNUMBER(SEARCH("BIOZYME",L2405)),"Mineral Fertilizer",IF(ISNUMBER(SEARCH("K-FOL",L2405)),"Calcium Citrate",IF(ISNUMBER(SEARCH("FOLTRON",L2405)),"NPK Fertilizer",IF(ISNUMBER(SEARCH("CYHALOTHRI",L2405)),"Cyhalothrin",IF(ISNUMBER(SEARCH("ACEFATO",L2405)),"Acephate",IF(ISNUMBER(SEARCH("ACEPHATE",L2405)),"Acephate",IF(ISNUMBER(SEARCH("MICROTHIOL",L2405)),"Sulfur",IF(ISNUMBER(SEARCH("PROPICONAZOLE",L2405)),"Propiconazole",IF(ISNUMBER(SEARCH("METHOMYL",L2405)),"Methomyl",IF(ISNUMBER(SEARCH("IMIDACLOPRID",L2405)),"Imidacloprid",IF(ISNUMBER(SEARCH("ZONIC",L2405)),"Amicarbazone",IF(ISNUMBER(SEARCH("CRESCENDO",L2405)),"Triclopyr-Butyric",IF(ISNUMBER(SEARCH("IMAZETHAPYR",L2405)),"Imazethapyr",IF(ISNUMBER(SEARCH("TRICLOPYR",L2405)),"Triclopyr",IF(ISNUMBER(SEARCH("ISOPROPYLAMINE",L2405)),"Isopropylamine",IF(ISNUMBER(SEARCH("ABAMECTIM",L2405)),"Abamectin",IF(ISNUMBER(SEARCH("SPERTO",L2405)),"Bifenthrin","FIX IT!")))))))))))))))))))</f>
        <v>Cyhalothrin</v>
      </c>
      <c r="Q2405" t="s">
        <v>3248</v>
      </c>
      <c r="R2405" t="s">
        <v>3237</v>
      </c>
      <c r="S2405">
        <f t="shared" si="135"/>
        <v>22.887060583395662</v>
      </c>
      <c r="T2405" t="s">
        <v>3212</v>
      </c>
      <c r="U2405" t="s">
        <v>3277</v>
      </c>
      <c r="V2405" t="s">
        <v>3198</v>
      </c>
    </row>
    <row r="2406" spans="1:22" ht="22" customHeight="1" x14ac:dyDescent="0.3">
      <c r="A2406" s="2">
        <v>42558</v>
      </c>
      <c r="B2406" s="16" t="str">
        <f t="shared" si="133"/>
        <v>July, 2016</v>
      </c>
      <c r="C2406" s="16" t="str">
        <f t="shared" si="134"/>
        <v>July, 2016´</v>
      </c>
      <c r="D2406" s="3" t="s">
        <v>31</v>
      </c>
      <c r="E2406" s="11" t="s">
        <v>3317</v>
      </c>
      <c r="F2406" s="3" t="s">
        <v>56</v>
      </c>
      <c r="G2406" s="3" t="s">
        <v>2475</v>
      </c>
      <c r="H2406" s="3" t="s">
        <v>371</v>
      </c>
      <c r="I2406" s="3" t="s">
        <v>45</v>
      </c>
      <c r="J2406" s="3" t="s">
        <v>34</v>
      </c>
      <c r="K2406" s="3" t="s">
        <v>2408</v>
      </c>
      <c r="L2406" s="3" t="s">
        <v>2644</v>
      </c>
      <c r="M2406" s="4">
        <v>25060</v>
      </c>
      <c r="N2406" s="4">
        <v>25.06</v>
      </c>
      <c r="O2406" s="13" t="s">
        <v>3323</v>
      </c>
      <c r="P2406" t="s">
        <v>3213</v>
      </c>
      <c r="Q2406" t="s">
        <v>3282</v>
      </c>
      <c r="R2406" t="s">
        <v>3257</v>
      </c>
      <c r="S2406">
        <f t="shared" si="135"/>
        <v>0</v>
      </c>
      <c r="T2406" t="s">
        <v>3297</v>
      </c>
      <c r="U2406" t="s">
        <v>3281</v>
      </c>
      <c r="V2406" t="s">
        <v>3198</v>
      </c>
    </row>
    <row r="2407" spans="1:22" ht="22" customHeight="1" x14ac:dyDescent="0.3">
      <c r="A2407" s="5">
        <v>42555</v>
      </c>
      <c r="B2407" s="16" t="str">
        <f t="shared" si="133"/>
        <v>July, 2016</v>
      </c>
      <c r="C2407" s="16" t="str">
        <f t="shared" si="134"/>
        <v>July, 2016´</v>
      </c>
      <c r="D2407" s="6" t="s">
        <v>31</v>
      </c>
      <c r="E2407" s="11" t="s">
        <v>3317</v>
      </c>
      <c r="F2407" s="6" t="s">
        <v>56</v>
      </c>
      <c r="G2407" s="6" t="s">
        <v>2629</v>
      </c>
      <c r="H2407" s="6" t="s">
        <v>82</v>
      </c>
      <c r="I2407" s="6" t="s">
        <v>45</v>
      </c>
      <c r="J2407" s="6" t="s">
        <v>34</v>
      </c>
      <c r="K2407" s="6" t="s">
        <v>84</v>
      </c>
      <c r="L2407" s="6" t="s">
        <v>2645</v>
      </c>
      <c r="M2407" s="7">
        <v>115410</v>
      </c>
      <c r="N2407" s="7">
        <v>115.41</v>
      </c>
      <c r="O2407" s="7">
        <v>461000</v>
      </c>
      <c r="P2407" t="str">
        <f>IF(ISNUMBER(SEARCH("BROWSER",L2407)),"Picloran",IF(ISNUMBER(SEARCH("NAVIGATOR",L2407)),"Picloran",IF(ISNUMBER(SEARCH("BIOZYME",L2407)),"Mineral Fertilizer",IF(ISNUMBER(SEARCH("K-FOL",L2407)),"Calcium Citrate",IF(ISNUMBER(SEARCH("FOLTRON",L2407)),"NPK Fertilizer",IF(ISNUMBER(SEARCH("CYHALOTHRI",L2407)),"Cyhalothrin",IF(ISNUMBER(SEARCH("ACEFATO",L2407)),"Acephate",IF(ISNUMBER(SEARCH("ACEPHATE",L2407)),"Acephate",IF(ISNUMBER(SEARCH("MICROTHIOL",L2407)),"Sulfur",IF(ISNUMBER(SEARCH("PROPICONAZOLE",L2407)),"Propiconazole",IF(ISNUMBER(SEARCH("METHOMYL",L2407)),"Methomyl",IF(ISNUMBER(SEARCH("IMIDACLOPRID",L2407)),"Imidacloprid",IF(ISNUMBER(SEARCH("ZONIC",L2407)),"Amicarbazone",IF(ISNUMBER(SEARCH("CRESCENDO",L2407)),"Triclopyr-Butyric",IF(ISNUMBER(SEARCH("IMAZETHAPYR",L2407)),"Imazethapyr",IF(ISNUMBER(SEARCH("TRICLOPYR",L2407)),"Triclopyr",IF(ISNUMBER(SEARCH("ISOPROPYLAMINE",L2407)),"Isopropylamine",IF(ISNUMBER(SEARCH("ABAMECTIM",L2407)),"Abamectin",IF(ISNUMBER(SEARCH("SPERTO",L2407)),"Bifenthrin","FIX IT!")))))))))))))))))))</f>
        <v>Isopropylamine</v>
      </c>
      <c r="Q2407" t="s">
        <v>3269</v>
      </c>
      <c r="R2407" t="s">
        <v>3216</v>
      </c>
      <c r="S2407">
        <f t="shared" si="135"/>
        <v>3.9944545533316003</v>
      </c>
      <c r="T2407" t="s">
        <v>3218</v>
      </c>
      <c r="U2407" t="s">
        <v>3218</v>
      </c>
      <c r="V2407" t="s">
        <v>3198</v>
      </c>
    </row>
    <row r="2408" spans="1:22" ht="22" customHeight="1" x14ac:dyDescent="0.3">
      <c r="A2408" s="2">
        <v>42555</v>
      </c>
      <c r="B2408" s="16" t="str">
        <f t="shared" si="133"/>
        <v>July, 2016</v>
      </c>
      <c r="C2408" s="16" t="str">
        <f t="shared" si="134"/>
        <v>July, 2016´</v>
      </c>
      <c r="D2408" s="3" t="s">
        <v>31</v>
      </c>
      <c r="E2408" s="11" t="s">
        <v>3317</v>
      </c>
      <c r="F2408" s="3" t="s">
        <v>56</v>
      </c>
      <c r="G2408" s="3" t="s">
        <v>2629</v>
      </c>
      <c r="H2408" s="3" t="s">
        <v>82</v>
      </c>
      <c r="I2408" s="3" t="s">
        <v>45</v>
      </c>
      <c r="J2408" s="3" t="s">
        <v>34</v>
      </c>
      <c r="K2408" s="3" t="s">
        <v>84</v>
      </c>
      <c r="L2408" s="3" t="s">
        <v>2645</v>
      </c>
      <c r="M2408" s="4">
        <v>115356</v>
      </c>
      <c r="N2408" s="4">
        <v>115.36</v>
      </c>
      <c r="O2408" s="4">
        <v>461000</v>
      </c>
      <c r="P2408" t="str">
        <f>IF(ISNUMBER(SEARCH("BROWSER",L2408)),"Picloran",IF(ISNUMBER(SEARCH("NAVIGATOR",L2408)),"Picloran",IF(ISNUMBER(SEARCH("BIOZYME",L2408)),"Mineral Fertilizer",IF(ISNUMBER(SEARCH("K-FOL",L2408)),"Calcium Citrate",IF(ISNUMBER(SEARCH("FOLTRON",L2408)),"NPK Fertilizer",IF(ISNUMBER(SEARCH("CYHALOTHRI",L2408)),"Cyhalothrin",IF(ISNUMBER(SEARCH("ACEFATO",L2408)),"Acephate",IF(ISNUMBER(SEARCH("ACEPHATE",L2408)),"Acephate",IF(ISNUMBER(SEARCH("MICROTHIOL",L2408)),"Sulfur",IF(ISNUMBER(SEARCH("PROPICONAZOLE",L2408)),"Propiconazole",IF(ISNUMBER(SEARCH("METHOMYL",L2408)),"Methomyl",IF(ISNUMBER(SEARCH("IMIDACLOPRID",L2408)),"Imidacloprid",IF(ISNUMBER(SEARCH("ZONIC",L2408)),"Amicarbazone",IF(ISNUMBER(SEARCH("CRESCENDO",L2408)),"Triclopyr-Butyric",IF(ISNUMBER(SEARCH("IMAZETHAPYR",L2408)),"Imazethapyr",IF(ISNUMBER(SEARCH("TRICLOPYR",L2408)),"Triclopyr",IF(ISNUMBER(SEARCH("ISOPROPYLAMINE",L2408)),"Isopropylamine",IF(ISNUMBER(SEARCH("ABAMECTIM",L2408)),"Abamectin",IF(ISNUMBER(SEARCH("SPERTO",L2408)),"Bifenthrin","FIX IT!")))))))))))))))))))</f>
        <v>Isopropylamine</v>
      </c>
      <c r="Q2408" t="s">
        <v>3269</v>
      </c>
      <c r="R2408" t="s">
        <v>3216</v>
      </c>
      <c r="S2408">
        <f t="shared" si="135"/>
        <v>3.9963244217899372</v>
      </c>
      <c r="T2408" t="s">
        <v>3304</v>
      </c>
      <c r="U2408" t="s">
        <v>3281</v>
      </c>
      <c r="V2408" t="s">
        <v>3198</v>
      </c>
    </row>
    <row r="2409" spans="1:22" ht="22" customHeight="1" x14ac:dyDescent="0.3">
      <c r="A2409" s="5">
        <v>42554</v>
      </c>
      <c r="B2409" s="16" t="str">
        <f t="shared" si="133"/>
        <v>July, 2016</v>
      </c>
      <c r="C2409" s="16" t="str">
        <f t="shared" si="134"/>
        <v>July, 2016´</v>
      </c>
      <c r="D2409" s="6" t="s">
        <v>31</v>
      </c>
      <c r="E2409" s="11" t="s">
        <v>3317</v>
      </c>
      <c r="F2409" s="6" t="s">
        <v>56</v>
      </c>
      <c r="G2409" s="6" t="s">
        <v>2249</v>
      </c>
      <c r="H2409" s="6" t="s">
        <v>1684</v>
      </c>
      <c r="I2409" s="6" t="s">
        <v>45</v>
      </c>
      <c r="J2409" s="6" t="s">
        <v>34</v>
      </c>
      <c r="K2409" s="6" t="s">
        <v>364</v>
      </c>
      <c r="L2409" s="6" t="s">
        <v>2646</v>
      </c>
      <c r="M2409" s="7">
        <v>21280</v>
      </c>
      <c r="N2409" s="7">
        <v>21.28</v>
      </c>
      <c r="O2409" s="7">
        <v>291000</v>
      </c>
      <c r="P2409" t="str">
        <f>IF(ISNUMBER(SEARCH("THIRAM",L2409)),"Thiram",IF(ISNUMBER(SEARCH("TEBUCONAZOLE",L2409)),"Tebuconazole",IF(ISNUMBER(SEARCH("DIMETHYLAMINE",L2409)),"Dimethylamine",IF(ISNUMBER(SEARCH("TRINCA",L2409)),"Cyhalothrin",IF(ISNUMBER(SEARCH("CYHALOT",L2409)),"Cyhalothrin",IF(ISNUMBER(SEARCH("PICLORAM",L2409)),"Picloran",IF(ISNUMBER(SEARCH("PROPARGITE",L2409)),"Propargite",IF(ISNUMBER(SEARCH("OMEGA",L2409)),"Fertilizer",IF(ISNUMBER(SEARCH("ARTYS",L2409)),"Dimethylamine",IF(ISNUMBER(SEARCH("ORTHOCIDE",L2409)),"Captan","FIX IT!"))))))))))</f>
        <v>Tebuconazole</v>
      </c>
      <c r="Q2409" t="s">
        <v>3284</v>
      </c>
      <c r="R2409" t="s">
        <v>3242</v>
      </c>
      <c r="S2409">
        <f t="shared" si="135"/>
        <v>13.674812030075188</v>
      </c>
      <c r="T2409" t="s">
        <v>3218</v>
      </c>
      <c r="U2409" t="s">
        <v>3218</v>
      </c>
      <c r="V2409" t="s">
        <v>3198</v>
      </c>
    </row>
    <row r="2410" spans="1:22" ht="22" customHeight="1" x14ac:dyDescent="0.3">
      <c r="A2410" s="2">
        <v>42554</v>
      </c>
      <c r="B2410" s="16" t="str">
        <f t="shared" si="133"/>
        <v>July, 2016</v>
      </c>
      <c r="C2410" s="16" t="str">
        <f t="shared" si="134"/>
        <v>July, 2016´</v>
      </c>
      <c r="D2410" s="3" t="s">
        <v>31</v>
      </c>
      <c r="E2410" s="11" t="s">
        <v>3317</v>
      </c>
      <c r="F2410" s="3" t="s">
        <v>56</v>
      </c>
      <c r="G2410" s="3" t="s">
        <v>2577</v>
      </c>
      <c r="H2410" s="3" t="s">
        <v>2579</v>
      </c>
      <c r="I2410" s="3" t="s">
        <v>45</v>
      </c>
      <c r="J2410" s="3" t="s">
        <v>34</v>
      </c>
      <c r="K2410" s="3" t="s">
        <v>141</v>
      </c>
      <c r="L2410" s="3" t="s">
        <v>2647</v>
      </c>
      <c r="M2410" s="4">
        <v>217296.01</v>
      </c>
      <c r="N2410" s="4">
        <v>217.3</v>
      </c>
      <c r="O2410" s="4">
        <v>1474000</v>
      </c>
      <c r="P2410" t="s">
        <v>3208</v>
      </c>
      <c r="Q2410" t="s">
        <v>3215</v>
      </c>
      <c r="R2410" t="s">
        <v>3216</v>
      </c>
      <c r="S2410">
        <f t="shared" si="135"/>
        <v>6.7833735189155107</v>
      </c>
      <c r="T2410" t="s">
        <v>3292</v>
      </c>
      <c r="U2410" t="s">
        <v>3269</v>
      </c>
      <c r="V2410" t="s">
        <v>3216</v>
      </c>
    </row>
    <row r="2411" spans="1:22" ht="22" customHeight="1" x14ac:dyDescent="0.3">
      <c r="A2411" s="5">
        <v>42554</v>
      </c>
      <c r="B2411" s="16" t="str">
        <f t="shared" si="133"/>
        <v>July, 2016</v>
      </c>
      <c r="C2411" s="16" t="str">
        <f t="shared" si="134"/>
        <v>July, 2016´</v>
      </c>
      <c r="D2411" s="6" t="s">
        <v>31</v>
      </c>
      <c r="E2411" s="11" t="s">
        <v>3317</v>
      </c>
      <c r="F2411" s="6" t="s">
        <v>56</v>
      </c>
      <c r="G2411" s="6" t="s">
        <v>1734</v>
      </c>
      <c r="H2411" s="6" t="s">
        <v>122</v>
      </c>
      <c r="I2411" s="6" t="s">
        <v>45</v>
      </c>
      <c r="J2411" s="6" t="s">
        <v>34</v>
      </c>
      <c r="K2411" s="6" t="s">
        <v>187</v>
      </c>
      <c r="L2411" s="6" t="s">
        <v>2648</v>
      </c>
      <c r="M2411" s="7">
        <v>23100</v>
      </c>
      <c r="N2411" s="7">
        <v>23.1</v>
      </c>
      <c r="O2411" s="7">
        <v>97700</v>
      </c>
      <c r="P2411" t="s">
        <v>3245</v>
      </c>
      <c r="Q2411" t="s">
        <v>3244</v>
      </c>
      <c r="R2411" t="s">
        <v>3198</v>
      </c>
      <c r="S2411">
        <f t="shared" si="135"/>
        <v>4.2294372294372291</v>
      </c>
      <c r="T2411" t="s">
        <v>3206</v>
      </c>
      <c r="U2411" t="s">
        <v>3231</v>
      </c>
      <c r="V2411" t="s">
        <v>3242</v>
      </c>
    </row>
    <row r="2412" spans="1:22" ht="22" customHeight="1" x14ac:dyDescent="0.3">
      <c r="A2412" s="2">
        <v>42551</v>
      </c>
      <c r="B2412" s="16" t="str">
        <f t="shared" si="133"/>
        <v>June, 2016</v>
      </c>
      <c r="C2412" s="16" t="str">
        <f t="shared" si="134"/>
        <v>June, 2016´</v>
      </c>
      <c r="D2412" s="3" t="s">
        <v>31</v>
      </c>
      <c r="E2412" s="11" t="s">
        <v>3317</v>
      </c>
      <c r="F2412" s="3" t="s">
        <v>56</v>
      </c>
      <c r="G2412" s="3" t="s">
        <v>652</v>
      </c>
      <c r="H2412" s="3" t="s">
        <v>2649</v>
      </c>
      <c r="I2412" s="3" t="s">
        <v>45</v>
      </c>
      <c r="J2412" s="3" t="s">
        <v>34</v>
      </c>
      <c r="K2412" s="3" t="s">
        <v>2189</v>
      </c>
      <c r="L2412" s="3" t="s">
        <v>2651</v>
      </c>
      <c r="M2412" s="4">
        <v>217080</v>
      </c>
      <c r="N2412" s="4">
        <v>217.08</v>
      </c>
      <c r="O2412" s="4">
        <v>657000</v>
      </c>
      <c r="P2412" t="str">
        <f>IF(ISNUMBER(SEARCH("DIZONE",L2412)),"Diuron",IF(ISNUMBER(SEARCH("GLUFOSINATE",L2412)),"Glufosinate",IF(ISNUMBER(SEARCH("LAVA",L2412)),"Tebuthiuron",IF(ISNUMBER(SEARCH("CARTAP",L2412)),"Cartap Hydrochloride",IF(ISNUMBER(SEARCH("ZARTAN",L2412)),"Metsulfuron",IF(ISNUMBER(SEARCH("METSULFURON",L2412)),"Metsulfuron",IF(ISNUMBER(SEARCH("CHLORFLUAZURON",L2412)),"Chlorfluazuron",IF(ISNUMBER(SEARCH("OMITE",L2412)),"Propargite",IF(ISNUMBER(SEARCH("ORIS",L2412)),"Amicarbazone",IF(ISNUMBER(SEARCH("AMICARBAZONE",L2412)),"Amicarbazone",IF(ISNUMBER(SEARCH("2,4-D",L2412)),"2,4-Dichlorophenoxyacetic Acid",IF(ISNUMBER(SEARCH("GLYPHOSATE",L2412)),"Glyphosate",IF(ISNUMBER(SEARCH("FOMESAFEN",L2412)),"Fomesafen","FIX IT!")))))))))))))</f>
        <v>Glyphosate</v>
      </c>
      <c r="Q2412" t="s">
        <v>3218</v>
      </c>
      <c r="R2412" t="s">
        <v>3198</v>
      </c>
      <c r="S2412">
        <f t="shared" si="135"/>
        <v>3.0265339966832503</v>
      </c>
      <c r="T2412" t="s">
        <v>3218</v>
      </c>
      <c r="U2412" t="s">
        <v>3218</v>
      </c>
      <c r="V2412" t="s">
        <v>3198</v>
      </c>
    </row>
    <row r="2413" spans="1:22" ht="22" customHeight="1" x14ac:dyDescent="0.3">
      <c r="A2413" s="5">
        <v>42551</v>
      </c>
      <c r="B2413" s="16" t="str">
        <f t="shared" si="133"/>
        <v>June, 2016</v>
      </c>
      <c r="C2413" s="16" t="str">
        <f t="shared" si="134"/>
        <v>June, 2016´</v>
      </c>
      <c r="D2413" s="6" t="s">
        <v>31</v>
      </c>
      <c r="E2413" s="11" t="s">
        <v>3317</v>
      </c>
      <c r="F2413" s="6" t="s">
        <v>56</v>
      </c>
      <c r="G2413" s="6" t="s">
        <v>2475</v>
      </c>
      <c r="H2413" s="6" t="s">
        <v>2652</v>
      </c>
      <c r="I2413" s="6" t="s">
        <v>45</v>
      </c>
      <c r="J2413" s="6" t="s">
        <v>34</v>
      </c>
      <c r="K2413" s="6" t="s">
        <v>2408</v>
      </c>
      <c r="L2413" s="6" t="s">
        <v>2654</v>
      </c>
      <c r="M2413" s="7">
        <v>501200.01</v>
      </c>
      <c r="N2413" s="7">
        <v>501.2</v>
      </c>
      <c r="O2413" s="13" t="s">
        <v>3323</v>
      </c>
      <c r="P2413" t="s">
        <v>3213</v>
      </c>
      <c r="Q2413" t="s">
        <v>3282</v>
      </c>
      <c r="R2413" t="s">
        <v>3257</v>
      </c>
      <c r="S2413">
        <f t="shared" si="135"/>
        <v>0</v>
      </c>
      <c r="T2413" t="s">
        <v>3293</v>
      </c>
      <c r="U2413" t="s">
        <v>3215</v>
      </c>
      <c r="V2413" t="s">
        <v>3242</v>
      </c>
    </row>
    <row r="2414" spans="1:22" ht="22" customHeight="1" x14ac:dyDescent="0.3">
      <c r="A2414" s="2">
        <v>42549</v>
      </c>
      <c r="B2414" s="16" t="str">
        <f t="shared" si="133"/>
        <v>June, 2016</v>
      </c>
      <c r="C2414" s="16" t="str">
        <f t="shared" si="134"/>
        <v>June, 2016´</v>
      </c>
      <c r="D2414" s="3" t="s">
        <v>31</v>
      </c>
      <c r="E2414" s="11" t="s">
        <v>3317</v>
      </c>
      <c r="F2414" s="3" t="s">
        <v>56</v>
      </c>
      <c r="G2414" s="3" t="s">
        <v>944</v>
      </c>
      <c r="H2414" s="3" t="s">
        <v>122</v>
      </c>
      <c r="I2414" s="3" t="s">
        <v>45</v>
      </c>
      <c r="J2414" s="3" t="s">
        <v>34</v>
      </c>
      <c r="K2414" s="3" t="s">
        <v>187</v>
      </c>
      <c r="L2414" s="3" t="s">
        <v>2655</v>
      </c>
      <c r="M2414" s="4">
        <v>14970</v>
      </c>
      <c r="N2414" s="4">
        <v>14.97</v>
      </c>
      <c r="O2414" s="4">
        <v>72100</v>
      </c>
      <c r="P2414" t="s">
        <v>3204</v>
      </c>
      <c r="Q2414" t="s">
        <v>3227</v>
      </c>
      <c r="R2414" t="s">
        <v>3198</v>
      </c>
      <c r="S2414">
        <f t="shared" si="135"/>
        <v>4.8162992651970606</v>
      </c>
      <c r="T2414" t="s">
        <v>3218</v>
      </c>
      <c r="U2414" t="s">
        <v>3218</v>
      </c>
      <c r="V2414" t="s">
        <v>3198</v>
      </c>
    </row>
    <row r="2415" spans="1:22" ht="22" customHeight="1" x14ac:dyDescent="0.3">
      <c r="A2415" s="5">
        <v>42549</v>
      </c>
      <c r="B2415" s="16" t="str">
        <f t="shared" si="133"/>
        <v>June, 2016</v>
      </c>
      <c r="C2415" s="16" t="str">
        <f t="shared" si="134"/>
        <v>June, 2016´</v>
      </c>
      <c r="D2415" s="6" t="s">
        <v>31</v>
      </c>
      <c r="E2415" s="11" t="s">
        <v>3317</v>
      </c>
      <c r="F2415" s="6" t="s">
        <v>56</v>
      </c>
      <c r="G2415" s="6" t="s">
        <v>1149</v>
      </c>
      <c r="H2415" s="6" t="s">
        <v>122</v>
      </c>
      <c r="I2415" s="6" t="s">
        <v>45</v>
      </c>
      <c r="J2415" s="6" t="s">
        <v>34</v>
      </c>
      <c r="K2415" s="6" t="s">
        <v>971</v>
      </c>
      <c r="L2415" s="6" t="s">
        <v>2656</v>
      </c>
      <c r="M2415" s="7">
        <v>11400</v>
      </c>
      <c r="N2415" s="7">
        <v>11.4</v>
      </c>
      <c r="O2415" s="7">
        <v>245000</v>
      </c>
      <c r="P2415" t="str">
        <f>IF(ISNUMBER(SEARCH("BIORISK",L2415)),"Fertilizer",IF(ISNUMBER(SEARCH("DIFLUBENZURON",L2415)),"Diflubenzuron",IF(ISNUMBER(SEARCH("K-TIONIC",L2415)),"Fulvic Acids Fertilizers",IF(ISNUMBER(SEARCH("INICIATE",L2415)),"Fipronil",IF(ISNUMBER(SEARCH("FIPRONIL",L2415)),"Fipronil",IF(ISNUMBER(SEARCH("STAGE",L2415)),"Clomazone",IF(ISNUMBER(SEARCH("CLOMAZONE",L2415)),"Clomazone",IF(ISNUMBER(SEARCH("UNIMARK",L2415)),"Metribuzin",IF(ISNUMBER(SEARCH("RIBUZIN",L2415)),"Metribuzin",IF(ISNUMBER(SEARCH("UNITOP",L2415)),"Not Identified","FIX IT!"))))))))))</f>
        <v>Fipronil</v>
      </c>
      <c r="Q2415" t="s">
        <v>3261</v>
      </c>
      <c r="R2415" t="s">
        <v>3243</v>
      </c>
      <c r="S2415">
        <f t="shared" si="135"/>
        <v>21.491228070175438</v>
      </c>
      <c r="T2415" t="s">
        <v>3292</v>
      </c>
      <c r="U2415" t="s">
        <v>3269</v>
      </c>
      <c r="V2415" t="s">
        <v>3216</v>
      </c>
    </row>
    <row r="2416" spans="1:22" ht="22" customHeight="1" x14ac:dyDescent="0.3">
      <c r="A2416" s="5">
        <v>42548</v>
      </c>
      <c r="B2416" s="16" t="str">
        <f t="shared" si="133"/>
        <v>June, 2016</v>
      </c>
      <c r="C2416" s="16" t="str">
        <f t="shared" si="134"/>
        <v>June, 2016´</v>
      </c>
      <c r="D2416" s="6" t="s">
        <v>31</v>
      </c>
      <c r="E2416" s="11" t="s">
        <v>3317</v>
      </c>
      <c r="F2416" s="6" t="s">
        <v>56</v>
      </c>
      <c r="G2416" s="6" t="s">
        <v>579</v>
      </c>
      <c r="H2416" s="6" t="s">
        <v>968</v>
      </c>
      <c r="I2416" s="6" t="s">
        <v>45</v>
      </c>
      <c r="J2416" s="6" t="s">
        <v>34</v>
      </c>
      <c r="K2416" s="6" t="s">
        <v>971</v>
      </c>
      <c r="L2416" s="6" t="s">
        <v>2658</v>
      </c>
      <c r="M2416" s="7">
        <v>70010</v>
      </c>
      <c r="N2416" s="7">
        <v>70.010000000000005</v>
      </c>
      <c r="O2416" s="7">
        <v>1506000</v>
      </c>
      <c r="P2416" t="str">
        <f>IF(ISNUMBER(SEARCH("TRICLON",L2415)),"Triclopyr",IF(ISNUMBER(SEARCH("ABAMECTIN",L2415)),"Abamectin",IF(ISNUMBER(SEARCH("PERITO",L2415)),"Acephate",IF(ISNUMBER(SEARCH("GLUFOSINAT",L2415)),"Gluphosinate",IF(ISNUMBER(SEARCH("FIPRONIL",L2415)),"Fipronil",IF(ISNUMBER(SEARCH("ZARTAN",L2415)),"Metsulfuron-methyl",IF(ISNUMBER(SEARCH("DIFLUBENZURON",L2415)),"Diflubenzuron",IF(ISNUMBER(SEARCH("INICIATE",L2415)),"Fipronil",IF(ISNUMBER(SEARCH("STAGE",L2415)),"Clomazone",IF(ISNUMBER(SEARCH("CLOMAZON",L2415)),"Clomazone",IF(ISNUMBER(SEARCH("UNIMARK",L2415)),"Metribuzim",IF(ISNUMBER(SEARCH("ANCOSAR",L2415)),"Sodium hydrogen Methylarsonate","FIX IT!"))))))))))))</f>
        <v>Fipronil</v>
      </c>
      <c r="Q2416" t="s">
        <v>3261</v>
      </c>
      <c r="R2416" t="s">
        <v>3243</v>
      </c>
      <c r="S2416">
        <f t="shared" si="135"/>
        <v>21.511212683902301</v>
      </c>
      <c r="T2416" t="s">
        <v>3206</v>
      </c>
      <c r="U2416" t="s">
        <v>3231</v>
      </c>
      <c r="V2416" t="s">
        <v>3242</v>
      </c>
    </row>
    <row r="2417" spans="1:22" ht="22" customHeight="1" x14ac:dyDescent="0.3">
      <c r="A2417" s="2">
        <v>42548</v>
      </c>
      <c r="B2417" s="16" t="str">
        <f t="shared" si="133"/>
        <v>June, 2016</v>
      </c>
      <c r="C2417" s="16" t="str">
        <f t="shared" si="134"/>
        <v>June, 2016´</v>
      </c>
      <c r="D2417" s="3" t="s">
        <v>107</v>
      </c>
      <c r="E2417" s="11" t="s">
        <v>3317</v>
      </c>
      <c r="F2417" s="3" t="s">
        <v>56</v>
      </c>
      <c r="G2417" s="3" t="s">
        <v>108</v>
      </c>
      <c r="H2417" s="3" t="s">
        <v>133</v>
      </c>
      <c r="I2417" s="3" t="s">
        <v>45</v>
      </c>
      <c r="J2417" s="3" t="s">
        <v>34</v>
      </c>
      <c r="K2417" s="3" t="s">
        <v>971</v>
      </c>
      <c r="L2417" s="3" t="s">
        <v>2659</v>
      </c>
      <c r="M2417" s="4">
        <v>19240</v>
      </c>
      <c r="N2417" s="4">
        <v>19.239999999999998</v>
      </c>
      <c r="O2417" s="4">
        <v>414000</v>
      </c>
      <c r="P2417" t="str">
        <f>IF(ISNUMBER(SEARCH("BROWSER",L2417)),"Picloran",IF(ISNUMBER(SEARCH("NAVIGATOR",L2417)),"Picloran",IF(ISNUMBER(SEARCH("BIOZYME",L2417)),"Mineral Fertilizer",IF(ISNUMBER(SEARCH("K-FOL",L2417)),"Calcium Citrate",IF(ISNUMBER(SEARCH("FOLTRON",L2417)),"NPK Fertilizer",IF(ISNUMBER(SEARCH("CYHALOTHRI",L2417)),"Cyhalothrin",IF(ISNUMBER(SEARCH("ACEFATO",L2417)),"Acephate",IF(ISNUMBER(SEARCH("ACEPHATE",L2417)),"Acephate",IF(ISNUMBER(SEARCH("MICROTHIOL",L2417)),"Sulfur",IF(ISNUMBER(SEARCH("PROPICONAZOLE",L2417)),"Propiconazole",IF(ISNUMBER(SEARCH("METHOMYL",L2417)),"Methomyl",IF(ISNUMBER(SEARCH("IMIDACLOPRID",L2417)),"Imidacloprid",IF(ISNUMBER(SEARCH("ZONIC",L2417)),"Amicarbazone",IF(ISNUMBER(SEARCH("CRESCENDO",L2417)),"Triclopyr-Butyric",IF(ISNUMBER(SEARCH("IMAZETHAPYR",L2417)),"Imazethapyr",IF(ISNUMBER(SEARCH("TRICLOPYR",L2417)),"Triclopyr",IF(ISNUMBER(SEARCH("ISOPROPYLAMINE",L2417)),"Isopropylamine",IF(ISNUMBER(SEARCH("ABAMECTIM",L2417)),"Abamectin",IF(ISNUMBER(SEARCH("SPERTO",L2417)),"Bifenthrin","FIX IT!")))))))))))))))))))</f>
        <v>Imidacloprid</v>
      </c>
      <c r="Q2417" t="s">
        <v>3268</v>
      </c>
      <c r="R2417" t="s">
        <v>3243</v>
      </c>
      <c r="S2417">
        <f t="shared" si="135"/>
        <v>21.517671517671516</v>
      </c>
      <c r="T2417" t="s">
        <v>3206</v>
      </c>
      <c r="U2417" t="s">
        <v>3231</v>
      </c>
      <c r="V2417" t="s">
        <v>3242</v>
      </c>
    </row>
    <row r="2418" spans="1:22" ht="22" customHeight="1" x14ac:dyDescent="0.3">
      <c r="A2418" s="5">
        <v>42547</v>
      </c>
      <c r="B2418" s="16" t="str">
        <f t="shared" si="133"/>
        <v>June, 2016</v>
      </c>
      <c r="C2418" s="16" t="str">
        <f t="shared" si="134"/>
        <v>June, 2016´</v>
      </c>
      <c r="D2418" s="6" t="s">
        <v>31</v>
      </c>
      <c r="E2418" s="11" t="s">
        <v>3317</v>
      </c>
      <c r="F2418" s="6" t="s">
        <v>56</v>
      </c>
      <c r="G2418" s="6" t="s">
        <v>2629</v>
      </c>
      <c r="H2418" s="6" t="s">
        <v>82</v>
      </c>
      <c r="I2418" s="6" t="s">
        <v>45</v>
      </c>
      <c r="J2418" s="6" t="s">
        <v>34</v>
      </c>
      <c r="K2418" s="6" t="s">
        <v>84</v>
      </c>
      <c r="L2418" s="6" t="s">
        <v>2660</v>
      </c>
      <c r="M2418" s="7">
        <v>115503</v>
      </c>
      <c r="N2418" s="7">
        <v>115.5</v>
      </c>
      <c r="O2418" s="7">
        <v>480000</v>
      </c>
      <c r="P2418" t="str">
        <f>IF(ISNUMBER(SEARCH("BROWSER",L2418)),"Picloran",IF(ISNUMBER(SEARCH("NAVIGATOR",L2418)),"Picloran",IF(ISNUMBER(SEARCH("BIOZYME",L2418)),"Mineral Fertilizer",IF(ISNUMBER(SEARCH("K-FOL",L2418)),"Calcium Citrate",IF(ISNUMBER(SEARCH("FOLTRON",L2418)),"NPK Fertilizer",IF(ISNUMBER(SEARCH("CYHALOTHRI",L2418)),"Cyhalothrin",IF(ISNUMBER(SEARCH("ACEFATO",L2418)),"Acephate",IF(ISNUMBER(SEARCH("ACEPHATE",L2418)),"Acephate",IF(ISNUMBER(SEARCH("MICROTHIOL",L2418)),"Sulfur",IF(ISNUMBER(SEARCH("PROPICONAZOLE",L2418)),"Propiconazole",IF(ISNUMBER(SEARCH("METHOMYL",L2418)),"Methomyl",IF(ISNUMBER(SEARCH("IMIDACLOPRID",L2418)),"Imidacloprid",IF(ISNUMBER(SEARCH("ZONIC",L2418)),"Amicarbazone",IF(ISNUMBER(SEARCH("CRESCENDO",L2418)),"Triclopyr-Butyric",IF(ISNUMBER(SEARCH("IMAZETHAPYR",L2418)),"Imazethapyr",IF(ISNUMBER(SEARCH("TRICLOPYR",L2418)),"Triclopyr",IF(ISNUMBER(SEARCH("ISOPROPYLAMINE",L2418)),"Isopropylamine",IF(ISNUMBER(SEARCH("ABAMECTIM",L2418)),"Abamectin",IF(ISNUMBER(SEARCH("SPERTO",L2418)),"Bifenthrin","FIX IT!")))))))))))))))))))</f>
        <v>Isopropylamine</v>
      </c>
      <c r="Q2418" t="s">
        <v>3269</v>
      </c>
      <c r="R2418" t="s">
        <v>3216</v>
      </c>
      <c r="S2418">
        <f t="shared" si="135"/>
        <v>4.1557362146437757</v>
      </c>
      <c r="T2418" t="s">
        <v>3297</v>
      </c>
      <c r="U2418" t="s">
        <v>3281</v>
      </c>
      <c r="V2418" t="s">
        <v>3198</v>
      </c>
    </row>
    <row r="2419" spans="1:22" ht="22" customHeight="1" x14ac:dyDescent="0.3">
      <c r="A2419" s="2">
        <v>42546</v>
      </c>
      <c r="B2419" s="16" t="str">
        <f t="shared" si="133"/>
        <v>June, 2016</v>
      </c>
      <c r="C2419" s="16" t="str">
        <f t="shared" si="134"/>
        <v>June, 2016´</v>
      </c>
      <c r="D2419" s="3" t="s">
        <v>31</v>
      </c>
      <c r="E2419" s="11" t="s">
        <v>3317</v>
      </c>
      <c r="F2419" s="3" t="s">
        <v>56</v>
      </c>
      <c r="G2419" s="3" t="s">
        <v>2570</v>
      </c>
      <c r="H2419" s="3" t="s">
        <v>122</v>
      </c>
      <c r="I2419" s="3" t="s">
        <v>45</v>
      </c>
      <c r="J2419" s="3" t="s">
        <v>34</v>
      </c>
      <c r="K2419" s="3" t="s">
        <v>143</v>
      </c>
      <c r="L2419" s="3" t="s">
        <v>2661</v>
      </c>
      <c r="M2419" s="4">
        <v>64800</v>
      </c>
      <c r="N2419" s="4">
        <v>64.8</v>
      </c>
      <c r="O2419" s="4">
        <v>401000</v>
      </c>
      <c r="P2419" t="str">
        <f>IF(ISNUMBER(SEARCH("BROWSER",L2419)),"Picloran",IF(ISNUMBER(SEARCH("NAVIGATOR",L2419)),"Picloran",IF(ISNUMBER(SEARCH("BIOZYME",L2419)),"Mineral Fertilizer",IF(ISNUMBER(SEARCH("K-FOL",L2419)),"Calcium Citrate",IF(ISNUMBER(SEARCH("FOLTRON",L2419)),"NPK Fertilizer",IF(ISNUMBER(SEARCH("CYHALOTHRI",L2419)),"Cyhalothrin",IF(ISNUMBER(SEARCH("ACEFATO",L2419)),"Acephate",IF(ISNUMBER(SEARCH("ACEPHATE",L2419)),"Acephate",IF(ISNUMBER(SEARCH("MICROTHIOL",L2419)),"Sulfur",IF(ISNUMBER(SEARCH("PROPICONAZOLE",L2419)),"Propiconazole",IF(ISNUMBER(SEARCH("METHOMYL",L2419)),"Methomyl",IF(ISNUMBER(SEARCH("IMIDACLOPRID",L2419)),"Imidacloprid",IF(ISNUMBER(SEARCH("ZONIC",L2419)),"Amicarbazone",IF(ISNUMBER(SEARCH("CRESCENDO",L2419)),"Triclopyr-Butyric",IF(ISNUMBER(SEARCH("IMAZETHAPYR",L2419)),"Imazethapyr",IF(ISNUMBER(SEARCH("TRICLOPYR",L2419)),"Triclopyr",IF(ISNUMBER(SEARCH("ISOPROPYLAMINE",L2419)),"Isopropylamine",IF(ISNUMBER(SEARCH("ABAMECTIM",L2419)),"Abamectin",IF(ISNUMBER(SEARCH("SPERTO",L2419)),"Bifenthrin","FIX IT!")))))))))))))))))))</f>
        <v>Methomyl</v>
      </c>
      <c r="Q2419" t="s">
        <v>3215</v>
      </c>
      <c r="R2419" t="s">
        <v>3243</v>
      </c>
      <c r="S2419">
        <f t="shared" si="135"/>
        <v>6.1882716049382713</v>
      </c>
      <c r="T2419" t="s">
        <v>3292</v>
      </c>
      <c r="U2419" t="s">
        <v>3269</v>
      </c>
      <c r="V2419" t="s">
        <v>3216</v>
      </c>
    </row>
    <row r="2420" spans="1:22" ht="22" customHeight="1" x14ac:dyDescent="0.3">
      <c r="A2420" s="5">
        <v>42546</v>
      </c>
      <c r="B2420" s="16" t="str">
        <f t="shared" si="133"/>
        <v>June, 2016</v>
      </c>
      <c r="C2420" s="16" t="str">
        <f t="shared" si="134"/>
        <v>June, 2016´</v>
      </c>
      <c r="D2420" s="6" t="s">
        <v>31</v>
      </c>
      <c r="E2420" s="11" t="s">
        <v>3317</v>
      </c>
      <c r="F2420" s="6" t="s">
        <v>1873</v>
      </c>
      <c r="G2420" s="6" t="s">
        <v>2501</v>
      </c>
      <c r="H2420" s="6" t="s">
        <v>122</v>
      </c>
      <c r="I2420" s="6" t="s">
        <v>45</v>
      </c>
      <c r="J2420" s="6" t="s">
        <v>34</v>
      </c>
      <c r="K2420" s="6" t="s">
        <v>2189</v>
      </c>
      <c r="L2420" s="6" t="s">
        <v>2662</v>
      </c>
      <c r="M2420" s="7">
        <v>183480</v>
      </c>
      <c r="N2420" s="7">
        <v>183.48</v>
      </c>
      <c r="O2420" s="7">
        <v>556000</v>
      </c>
      <c r="P2420" t="str">
        <f>IF(ISNUMBER(SEARCH("GLIFOSATO",L2420)),"Glyphosate",IF(ISNUMBER(SEARCH("TRICLON",L2420)),"Triclopyr",IF(ISNUMBER(SEARCH("ABAMECTIN",L2420)),"Abamectin",IF(ISNUMBER(SEARCH("ANCOSAR",L2420)),"Sodium Hydrogen Methylarsonate",IF(ISNUMBER(SEARCH("PERITO",L2420)),"Acephate","FIX IT!")))))</f>
        <v>Glyphosate</v>
      </c>
      <c r="Q2420" t="s">
        <v>3218</v>
      </c>
      <c r="R2420" t="s">
        <v>3198</v>
      </c>
      <c r="S2420">
        <f t="shared" si="135"/>
        <v>3.0303030303030303</v>
      </c>
      <c r="T2420" t="s">
        <v>3292</v>
      </c>
      <c r="U2420" t="s">
        <v>3269</v>
      </c>
      <c r="V2420" t="s">
        <v>3216</v>
      </c>
    </row>
    <row r="2421" spans="1:22" ht="22" customHeight="1" x14ac:dyDescent="0.3">
      <c r="A2421" s="2">
        <v>42546</v>
      </c>
      <c r="B2421" s="16" t="str">
        <f t="shared" si="133"/>
        <v>June, 2016</v>
      </c>
      <c r="C2421" s="16" t="str">
        <f t="shared" si="134"/>
        <v>June, 2016´</v>
      </c>
      <c r="D2421" s="3" t="s">
        <v>31</v>
      </c>
      <c r="E2421" s="11" t="s">
        <v>3317</v>
      </c>
      <c r="F2421" s="3" t="s">
        <v>56</v>
      </c>
      <c r="G2421" s="3" t="s">
        <v>2663</v>
      </c>
      <c r="H2421" s="3" t="s">
        <v>122</v>
      </c>
      <c r="I2421" s="3" t="s">
        <v>45</v>
      </c>
      <c r="J2421" s="3" t="s">
        <v>34</v>
      </c>
      <c r="K2421" s="3" t="s">
        <v>2189</v>
      </c>
      <c r="L2421" s="3" t="s">
        <v>2665</v>
      </c>
      <c r="M2421" s="4">
        <v>183480</v>
      </c>
      <c r="N2421" s="4">
        <v>183.48</v>
      </c>
      <c r="O2421" s="4">
        <v>556000</v>
      </c>
      <c r="P2421" t="str">
        <f>IF(ISNUMBER(SEARCH("GLIFOSATO",L2421)),"Glyphosate",IF(ISNUMBER(SEARCH("TRICLON",L2421)),"Triclopyr",IF(ISNUMBER(SEARCH("ABAMECTIN",L2421)),"Abamectin",IF(ISNUMBER(SEARCH("ANCOSAR",L2421)),"Sodium Hydrogen Methylarsonate",IF(ISNUMBER(SEARCH("PERITO",L2421)),"Acephate","FIX IT!")))))</f>
        <v>Glyphosate</v>
      </c>
      <c r="Q2421" t="s">
        <v>3218</v>
      </c>
      <c r="R2421" t="s">
        <v>3198</v>
      </c>
      <c r="S2421">
        <f t="shared" si="135"/>
        <v>3.0303030303030303</v>
      </c>
      <c r="T2421" t="s">
        <v>3199</v>
      </c>
      <c r="U2421" t="s">
        <v>3268</v>
      </c>
      <c r="V2421" t="s">
        <v>3243</v>
      </c>
    </row>
    <row r="2422" spans="1:22" ht="22" customHeight="1" x14ac:dyDescent="0.3">
      <c r="A2422" s="5">
        <v>42546</v>
      </c>
      <c r="B2422" s="16" t="str">
        <f t="shared" si="133"/>
        <v>June, 2016</v>
      </c>
      <c r="C2422" s="16" t="str">
        <f t="shared" si="134"/>
        <v>June, 2016´</v>
      </c>
      <c r="D2422" s="6" t="s">
        <v>31</v>
      </c>
      <c r="E2422" s="11" t="s">
        <v>3317</v>
      </c>
      <c r="F2422" s="6" t="s">
        <v>56</v>
      </c>
      <c r="G2422" s="6" t="s">
        <v>588</v>
      </c>
      <c r="H2422" s="6" t="s">
        <v>102</v>
      </c>
      <c r="I2422" s="6" t="s">
        <v>45</v>
      </c>
      <c r="J2422" s="6" t="s">
        <v>34</v>
      </c>
      <c r="K2422" s="6" t="s">
        <v>2202</v>
      </c>
      <c r="L2422" s="6" t="s">
        <v>2666</v>
      </c>
      <c r="M2422" s="7">
        <v>46485</v>
      </c>
      <c r="N2422" s="7">
        <v>46.49</v>
      </c>
      <c r="O2422" s="7">
        <v>211000</v>
      </c>
      <c r="P2422" t="str">
        <f>IF(ISNUMBER(SEARCH("BROWSER",L2422)),"Picloran",IF(ISNUMBER(SEARCH("NAVIGATOR",L2422)),"Picloran",IF(ISNUMBER(SEARCH("BIOZYME",L2422)),"Mineral Fertilizer",IF(ISNUMBER(SEARCH("K-FOL",L2422)),"Calcium Citrate",IF(ISNUMBER(SEARCH("FOLTRON",L2422)),"NPK Fertilizer",IF(ISNUMBER(SEARCH("CYHALOTHRI",L2422)),"Cyhalothrin",IF(ISNUMBER(SEARCH("ACEFATO",L2422)),"Acephate",IF(ISNUMBER(SEARCH("ACEPHATE",L2422)),"Acephate",IF(ISNUMBER(SEARCH("MICROTHIOL",L2422)),"Sulfur",IF(ISNUMBER(SEARCH("PROPICONAZOLE",L2422)),"Propiconazole",IF(ISNUMBER(SEARCH("METHOMYL",L2422)),"Methomyl",IF(ISNUMBER(SEARCH("IMIDACLOPRID",L2422)),"Imidacloprid",IF(ISNUMBER(SEARCH("ZONIC",L2422)),"Amicarbazone",IF(ISNUMBER(SEARCH("CRESCENDO",L2422)),"Triclopyr-Butyric",IF(ISNUMBER(SEARCH("IMAZETHAPYR",L2422)),"Imazethapyr",IF(ISNUMBER(SEARCH("TRICLOPYR",L2422)),"Triclopyr",IF(ISNUMBER(SEARCH("ISOPROPYLAMINE",L2422)),"Isopropylamine",IF(ISNUMBER(SEARCH("ABAMECTIM",L2422)),"Abamectin",IF(ISNUMBER(SEARCH("SPERTO",L2422)),"Bifenthrin","FIX IT!")))))))))))))))))))</f>
        <v>Sulfur</v>
      </c>
      <c r="Q2422" t="s">
        <v>3279</v>
      </c>
      <c r="R2422" t="s">
        <v>3216</v>
      </c>
      <c r="S2422">
        <f t="shared" si="135"/>
        <v>4.5390986339679467</v>
      </c>
      <c r="T2422" t="s">
        <v>3206</v>
      </c>
      <c r="U2422" t="s">
        <v>3231</v>
      </c>
      <c r="V2422" t="s">
        <v>3242</v>
      </c>
    </row>
    <row r="2423" spans="1:22" ht="22" customHeight="1" x14ac:dyDescent="0.3">
      <c r="A2423" s="2">
        <v>42546</v>
      </c>
      <c r="B2423" s="16" t="str">
        <f t="shared" si="133"/>
        <v>June, 2016</v>
      </c>
      <c r="C2423" s="16" t="str">
        <f t="shared" si="134"/>
        <v>June, 2016´</v>
      </c>
      <c r="D2423" s="3" t="s">
        <v>31</v>
      </c>
      <c r="E2423" s="11" t="s">
        <v>3317</v>
      </c>
      <c r="F2423" s="3" t="s">
        <v>1873</v>
      </c>
      <c r="G2423" s="3" t="s">
        <v>2501</v>
      </c>
      <c r="H2423" s="3" t="s">
        <v>122</v>
      </c>
      <c r="I2423" s="3" t="s">
        <v>45</v>
      </c>
      <c r="J2423" s="3" t="s">
        <v>34</v>
      </c>
      <c r="K2423" s="3" t="s">
        <v>2189</v>
      </c>
      <c r="L2423" s="3" t="s">
        <v>2662</v>
      </c>
      <c r="M2423" s="4">
        <v>183480</v>
      </c>
      <c r="N2423" s="4">
        <v>183.48</v>
      </c>
      <c r="O2423" s="4">
        <v>556000</v>
      </c>
      <c r="P2423" t="str">
        <f>IF(ISNUMBER(SEARCH("GLIFOSATO",L2423)),"Glyphosate",IF(ISNUMBER(SEARCH("TRICLON",L2423)),"Triclopyr",IF(ISNUMBER(SEARCH("ABAMECTIN",L2423)),"Abamectin",IF(ISNUMBER(SEARCH("ANCOSAR",L2423)),"Sodium Hydrogen Methylarsonate",IF(ISNUMBER(SEARCH("PERITO",L2423)),"Acephate","FIX IT!")))))</f>
        <v>Glyphosate</v>
      </c>
      <c r="Q2423" t="s">
        <v>3218</v>
      </c>
      <c r="R2423" t="s">
        <v>3198</v>
      </c>
      <c r="S2423">
        <f t="shared" si="135"/>
        <v>3.0303030303030303</v>
      </c>
      <c r="T2423" t="s">
        <v>3208</v>
      </c>
      <c r="U2423" t="s">
        <v>3215</v>
      </c>
      <c r="V2423" t="s">
        <v>3216</v>
      </c>
    </row>
    <row r="2424" spans="1:22" ht="22" customHeight="1" x14ac:dyDescent="0.3">
      <c r="A2424" s="5">
        <v>42546</v>
      </c>
      <c r="B2424" s="16" t="str">
        <f t="shared" si="133"/>
        <v>June, 2016</v>
      </c>
      <c r="C2424" s="16" t="str">
        <f t="shared" si="134"/>
        <v>June, 2016´</v>
      </c>
      <c r="D2424" s="6" t="s">
        <v>31</v>
      </c>
      <c r="E2424" s="11" t="s">
        <v>3317</v>
      </c>
      <c r="F2424" s="6" t="s">
        <v>56</v>
      </c>
      <c r="G2424" s="6" t="s">
        <v>625</v>
      </c>
      <c r="H2424" s="6" t="s">
        <v>629</v>
      </c>
      <c r="I2424" s="6" t="s">
        <v>45</v>
      </c>
      <c r="J2424" s="6" t="s">
        <v>34</v>
      </c>
      <c r="K2424" s="6" t="s">
        <v>2667</v>
      </c>
      <c r="L2424" s="6" t="s">
        <v>2668</v>
      </c>
      <c r="M2424" s="7">
        <v>17200</v>
      </c>
      <c r="N2424" s="7">
        <v>17.2</v>
      </c>
      <c r="O2424" s="13" t="s">
        <v>3323</v>
      </c>
      <c r="P2424" t="str">
        <f>IF(ISNUMBER(SEARCH("NICOSULFURONTECHNICAL",L2424)),"Nicosulfuron",IF(ISNUMBER(SEARCH("CITRASHINE",L2424)),"General Foods Aditives",IF(ISNUMBER(SEARCH("CHLORIMURON",L2424)),"Chlorimuron-ethyl",IF(ISNUMBER(SEARCH("LUFENURON",L2424)),"Lufenuron","FIX IT!"))))</f>
        <v>General Foods Aditives</v>
      </c>
      <c r="Q2424" t="s">
        <v>3263</v>
      </c>
      <c r="R2424" t="s">
        <v>3264</v>
      </c>
      <c r="S2424">
        <f t="shared" si="135"/>
        <v>0</v>
      </c>
      <c r="T2424" t="s">
        <v>3211</v>
      </c>
      <c r="U2424" t="s">
        <v>3270</v>
      </c>
      <c r="V2424" t="s">
        <v>3198</v>
      </c>
    </row>
    <row r="2425" spans="1:22" ht="22" customHeight="1" x14ac:dyDescent="0.3">
      <c r="A2425" s="2">
        <v>42545</v>
      </c>
      <c r="B2425" s="16" t="str">
        <f t="shared" si="133"/>
        <v>June, 2016</v>
      </c>
      <c r="C2425" s="16" t="str">
        <f t="shared" si="134"/>
        <v>June, 2016´</v>
      </c>
      <c r="D2425" s="3" t="s">
        <v>31</v>
      </c>
      <c r="E2425" s="11" t="s">
        <v>3317</v>
      </c>
      <c r="F2425" s="3" t="s">
        <v>56</v>
      </c>
      <c r="G2425" s="3" t="s">
        <v>244</v>
      </c>
      <c r="H2425" s="3" t="s">
        <v>474</v>
      </c>
      <c r="I2425" s="3" t="s">
        <v>45</v>
      </c>
      <c r="J2425" s="3" t="s">
        <v>34</v>
      </c>
      <c r="K2425" s="3" t="s">
        <v>187</v>
      </c>
      <c r="L2425" s="3" t="s">
        <v>2669</v>
      </c>
      <c r="M2425" s="4">
        <v>73200</v>
      </c>
      <c r="N2425" s="4">
        <v>73.2</v>
      </c>
      <c r="O2425" s="4">
        <v>687000</v>
      </c>
      <c r="P2425" t="str">
        <f>IF(ISNUMBER(SEARCH("GLIFOSATO",L2425)),"Glyphosate",IF(ISNUMBER(SEARCH("TRICLON",L2425)),"Triclopyr",IF(ISNUMBER(SEARCH("ABAMECTIN",L2425)),"Abamectin",IF(ISNUMBER(SEARCH("ANCOSAR",L2425)),"Sodium Hydrogen Methylarsonate",IF(ISNUMBER(SEARCH("PERITO",L2425)),"Acephate","FIX IT!")))))</f>
        <v>Sodium Hydrogen Methylarsonate</v>
      </c>
      <c r="Q2425" t="s">
        <v>3281</v>
      </c>
      <c r="R2425" t="s">
        <v>3198</v>
      </c>
      <c r="S2425">
        <f t="shared" si="135"/>
        <v>9.3852459016393439</v>
      </c>
      <c r="T2425" t="s">
        <v>3206</v>
      </c>
      <c r="U2425" t="s">
        <v>3231</v>
      </c>
      <c r="V2425" t="s">
        <v>3242</v>
      </c>
    </row>
    <row r="2426" spans="1:22" ht="22" customHeight="1" x14ac:dyDescent="0.3">
      <c r="A2426" s="5">
        <v>42545</v>
      </c>
      <c r="B2426" s="16" t="str">
        <f t="shared" si="133"/>
        <v>June, 2016</v>
      </c>
      <c r="C2426" s="16" t="str">
        <f t="shared" si="134"/>
        <v>June, 2016´</v>
      </c>
      <c r="D2426" s="6" t="s">
        <v>31</v>
      </c>
      <c r="E2426" s="11" t="s">
        <v>3317</v>
      </c>
      <c r="F2426" s="6" t="s">
        <v>56</v>
      </c>
      <c r="G2426" s="6" t="s">
        <v>652</v>
      </c>
      <c r="H2426" s="6" t="s">
        <v>2649</v>
      </c>
      <c r="I2426" s="6" t="s">
        <v>45</v>
      </c>
      <c r="J2426" s="6" t="s">
        <v>34</v>
      </c>
      <c r="K2426" s="6" t="s">
        <v>2189</v>
      </c>
      <c r="L2426" s="6" t="s">
        <v>2670</v>
      </c>
      <c r="M2426" s="7">
        <v>198990.01</v>
      </c>
      <c r="N2426" s="7">
        <v>198.99</v>
      </c>
      <c r="O2426" s="7">
        <v>603000</v>
      </c>
      <c r="P2426" t="str">
        <f>IF(ISNUMBER(SEARCH("DIZONE",L2426)),"Diuron",IF(ISNUMBER(SEARCH("GLUFOSINATE",L2426)),"Glufosinate",IF(ISNUMBER(SEARCH("LAVA",L2426)),"Tebuthiuron",IF(ISNUMBER(SEARCH("CARTAP",L2426)),"Cartap Hydrochloride",IF(ISNUMBER(SEARCH("ZARTAN",L2426)),"Metsulfuron",IF(ISNUMBER(SEARCH("METSULFURON",L2426)),"Metsulfuron",IF(ISNUMBER(SEARCH("CHLORFLUAZURON",L2426)),"Chlorfluazuron",IF(ISNUMBER(SEARCH("OMITE",L2426)),"Propargite",IF(ISNUMBER(SEARCH("ORIS",L2426)),"Amicarbazone",IF(ISNUMBER(SEARCH("AMICARBAZONE",L2426)),"Amicarbazone",IF(ISNUMBER(SEARCH("2,4-D",L2426)),"2,4-Dichlorophenoxyacetic Acid",IF(ISNUMBER(SEARCH("GLYPHOSATE",L2426)),"Glyphosate",IF(ISNUMBER(SEARCH("FOMESAFEN",L2426)),"Fomesafen","FIX IT!")))))))))))))</f>
        <v>Glyphosate</v>
      </c>
      <c r="Q2426" t="s">
        <v>3218</v>
      </c>
      <c r="R2426" t="s">
        <v>3198</v>
      </c>
      <c r="S2426">
        <f t="shared" si="135"/>
        <v>3.0303028780188512</v>
      </c>
      <c r="T2426" t="s">
        <v>3211</v>
      </c>
      <c r="U2426" t="s">
        <v>3270</v>
      </c>
      <c r="V2426" t="s">
        <v>3198</v>
      </c>
    </row>
    <row r="2427" spans="1:22" ht="22" customHeight="1" x14ac:dyDescent="0.3">
      <c r="A2427" s="2">
        <v>42541</v>
      </c>
      <c r="B2427" s="16" t="str">
        <f t="shared" si="133"/>
        <v>June, 2016</v>
      </c>
      <c r="C2427" s="16" t="str">
        <f t="shared" si="134"/>
        <v>June, 2016´</v>
      </c>
      <c r="D2427" s="3" t="s">
        <v>126</v>
      </c>
      <c r="E2427" s="11" t="s">
        <v>3317</v>
      </c>
      <c r="F2427" s="3" t="s">
        <v>56</v>
      </c>
      <c r="G2427" s="3" t="s">
        <v>160</v>
      </c>
      <c r="H2427" s="3" t="s">
        <v>122</v>
      </c>
      <c r="I2427" s="3" t="s">
        <v>45</v>
      </c>
      <c r="J2427" s="3" t="s">
        <v>34</v>
      </c>
      <c r="K2427" s="3" t="s">
        <v>163</v>
      </c>
      <c r="L2427" s="3" t="s">
        <v>2671</v>
      </c>
      <c r="M2427" s="4">
        <v>7540</v>
      </c>
      <c r="N2427" s="4">
        <v>7.54</v>
      </c>
      <c r="O2427" s="4">
        <v>74500</v>
      </c>
      <c r="P2427" t="s">
        <v>3222</v>
      </c>
      <c r="Q2427" t="str">
        <f>VLOOKUP(P2427,T:V,2,FALSE)</f>
        <v>Not Identified</v>
      </c>
      <c r="R2427" t="str">
        <f>VLOOKUP(Q2427,U:W,2,FALSE)</f>
        <v>Fungicide</v>
      </c>
      <c r="S2427">
        <f t="shared" si="135"/>
        <v>9.8806366047745353</v>
      </c>
      <c r="T2427" t="s">
        <v>3218</v>
      </c>
      <c r="U2427" t="s">
        <v>3218</v>
      </c>
      <c r="V2427" t="s">
        <v>3198</v>
      </c>
    </row>
    <row r="2428" spans="1:22" ht="22" customHeight="1" x14ac:dyDescent="0.3">
      <c r="A2428" s="5">
        <v>42541</v>
      </c>
      <c r="B2428" s="16" t="str">
        <f t="shared" si="133"/>
        <v>June, 2016</v>
      </c>
      <c r="C2428" s="16" t="str">
        <f t="shared" si="134"/>
        <v>June, 2016´</v>
      </c>
      <c r="D2428" s="6" t="s">
        <v>107</v>
      </c>
      <c r="E2428" s="11" t="s">
        <v>3317</v>
      </c>
      <c r="F2428" s="6" t="s">
        <v>56</v>
      </c>
      <c r="G2428" s="6" t="s">
        <v>108</v>
      </c>
      <c r="H2428" s="6" t="s">
        <v>133</v>
      </c>
      <c r="I2428" s="6" t="s">
        <v>45</v>
      </c>
      <c r="J2428" s="6" t="s">
        <v>34</v>
      </c>
      <c r="K2428" s="6" t="s">
        <v>971</v>
      </c>
      <c r="L2428" s="6" t="s">
        <v>2672</v>
      </c>
      <c r="M2428" s="7">
        <v>19240</v>
      </c>
      <c r="N2428" s="7">
        <v>19.239999999999998</v>
      </c>
      <c r="O2428" s="7">
        <v>414000</v>
      </c>
      <c r="P2428" t="str">
        <f>IF(ISNUMBER(SEARCH("BROWSER",L2428)),"Picloran",IF(ISNUMBER(SEARCH("NAVIGATOR",L2428)),"Picloran",IF(ISNUMBER(SEARCH("BIOZYME",L2428)),"Mineral Fertilizer",IF(ISNUMBER(SEARCH("K-FOL",L2428)),"Calcium Citrate",IF(ISNUMBER(SEARCH("FOLTRON",L2428)),"NPK Fertilizer",IF(ISNUMBER(SEARCH("CYHALOTHRI",L2428)),"Cyhalothrin",IF(ISNUMBER(SEARCH("ACEFATO",L2428)),"Acephate",IF(ISNUMBER(SEARCH("ACEPHATE",L2428)),"Acephate",IF(ISNUMBER(SEARCH("MICROTHIOL",L2428)),"Sulfur",IF(ISNUMBER(SEARCH("PROPICONAZOLE",L2428)),"Propiconazole",IF(ISNUMBER(SEARCH("METHOMYL",L2428)),"Methomyl",IF(ISNUMBER(SEARCH("IMIDACLOPRID",L2428)),"Imidacloprid",IF(ISNUMBER(SEARCH("ZONIC",L2428)),"Amicarbazone",IF(ISNUMBER(SEARCH("CRESCENDO",L2428)),"Triclopyr-Butyric",IF(ISNUMBER(SEARCH("IMAZETHAPYR",L2428)),"Imazethapyr",IF(ISNUMBER(SEARCH("TRICLOPYR",L2428)),"Triclopyr",IF(ISNUMBER(SEARCH("ISOPROPYLAMINE",L2428)),"Isopropylamine",IF(ISNUMBER(SEARCH("ABAMECTIM",L2428)),"Abamectin",IF(ISNUMBER(SEARCH("SPERTO",L2428)),"Bifenthrin","FIX IT!")))))))))))))))))))</f>
        <v>Imidacloprid</v>
      </c>
      <c r="Q2428" t="s">
        <v>3268</v>
      </c>
      <c r="R2428" t="s">
        <v>3243</v>
      </c>
      <c r="S2428">
        <f t="shared" si="135"/>
        <v>21.517671517671516</v>
      </c>
      <c r="T2428" t="s">
        <v>3218</v>
      </c>
      <c r="U2428" t="s">
        <v>3218</v>
      </c>
      <c r="V2428" t="s">
        <v>3198</v>
      </c>
    </row>
    <row r="2429" spans="1:22" ht="22" customHeight="1" x14ac:dyDescent="0.3">
      <c r="A2429" s="2">
        <v>42541</v>
      </c>
      <c r="B2429" s="16" t="str">
        <f t="shared" si="133"/>
        <v>June, 2016</v>
      </c>
      <c r="C2429" s="16" t="str">
        <f t="shared" si="134"/>
        <v>June, 2016´</v>
      </c>
      <c r="D2429" s="3" t="s">
        <v>31</v>
      </c>
      <c r="E2429" s="11" t="s">
        <v>3317</v>
      </c>
      <c r="F2429" s="3" t="s">
        <v>56</v>
      </c>
      <c r="G2429" s="3" t="s">
        <v>2629</v>
      </c>
      <c r="H2429" s="3" t="s">
        <v>82</v>
      </c>
      <c r="I2429" s="3" t="s">
        <v>45</v>
      </c>
      <c r="J2429" s="3" t="s">
        <v>34</v>
      </c>
      <c r="K2429" s="3" t="s">
        <v>84</v>
      </c>
      <c r="L2429" s="3" t="s">
        <v>2673</v>
      </c>
      <c r="M2429" s="4">
        <v>115769</v>
      </c>
      <c r="N2429" s="4">
        <v>115.77</v>
      </c>
      <c r="O2429" s="4">
        <v>481000</v>
      </c>
      <c r="P2429" t="str">
        <f>IF(ISNUMBER(SEARCH("BROWSER",L2429)),"Picloran",IF(ISNUMBER(SEARCH("NAVIGATOR",L2429)),"Picloran",IF(ISNUMBER(SEARCH("BIOZYME",L2429)),"Mineral Fertilizer",IF(ISNUMBER(SEARCH("K-FOL",L2429)),"Calcium Citrate",IF(ISNUMBER(SEARCH("FOLTRON",L2429)),"NPK Fertilizer",IF(ISNUMBER(SEARCH("CYHALOTHRI",L2429)),"Cyhalothrin",IF(ISNUMBER(SEARCH("ACEFATO",L2429)),"Acephate",IF(ISNUMBER(SEARCH("ACEPHATE",L2429)),"Acephate",IF(ISNUMBER(SEARCH("MICROTHIOL",L2429)),"Sulfur",IF(ISNUMBER(SEARCH("PROPICONAZOLE",L2429)),"Propiconazole",IF(ISNUMBER(SEARCH("METHOMYL",L2429)),"Methomyl",IF(ISNUMBER(SEARCH("IMIDACLOPRID",L2429)),"Imidacloprid",IF(ISNUMBER(SEARCH("ZONIC",L2429)),"Amicarbazone",IF(ISNUMBER(SEARCH("CRESCENDO",L2429)),"Triclopyr-Butyric",IF(ISNUMBER(SEARCH("IMAZETHAPYR",L2429)),"Imazethapyr",IF(ISNUMBER(SEARCH("TRICLOPYR",L2429)),"Triclopyr",IF(ISNUMBER(SEARCH("ISOPROPYLAMINE",L2429)),"Isopropylamine",IF(ISNUMBER(SEARCH("ABAMECTIM",L2429)),"Abamectin",IF(ISNUMBER(SEARCH("SPERTO",L2429)),"Bifenthrin","FIX IT!")))))))))))))))))))</f>
        <v>Isopropylamine</v>
      </c>
      <c r="Q2429" t="s">
        <v>3269</v>
      </c>
      <c r="R2429" t="s">
        <v>3216</v>
      </c>
      <c r="S2429">
        <f t="shared" si="135"/>
        <v>4.1548255577918098</v>
      </c>
      <c r="T2429" t="s">
        <v>3309</v>
      </c>
      <c r="U2429" t="s">
        <v>3263</v>
      </c>
      <c r="V2429" t="s">
        <v>3264</v>
      </c>
    </row>
    <row r="2430" spans="1:22" ht="22" customHeight="1" x14ac:dyDescent="0.3">
      <c r="A2430" s="5">
        <v>42540</v>
      </c>
      <c r="B2430" s="16" t="str">
        <f t="shared" si="133"/>
        <v>June, 2016</v>
      </c>
      <c r="C2430" s="16" t="str">
        <f t="shared" si="134"/>
        <v>June, 2016´</v>
      </c>
      <c r="D2430" s="6" t="s">
        <v>31</v>
      </c>
      <c r="E2430" s="11" t="s">
        <v>3317</v>
      </c>
      <c r="F2430" s="6" t="s">
        <v>56</v>
      </c>
      <c r="G2430" s="6" t="s">
        <v>2663</v>
      </c>
      <c r="H2430" s="6" t="s">
        <v>122</v>
      </c>
      <c r="I2430" s="6" t="s">
        <v>45</v>
      </c>
      <c r="J2430" s="6" t="s">
        <v>34</v>
      </c>
      <c r="K2430" s="6" t="s">
        <v>2189</v>
      </c>
      <c r="L2430" s="6" t="s">
        <v>2674</v>
      </c>
      <c r="M2430" s="7">
        <v>183480</v>
      </c>
      <c r="N2430" s="7">
        <v>183.48</v>
      </c>
      <c r="O2430" s="7">
        <v>556000</v>
      </c>
      <c r="P2430" t="str">
        <f>IF(ISNUMBER(SEARCH("GLIFOSATO",L2430)),"Glyphosate",IF(ISNUMBER(SEARCH("TRICLON",L2430)),"Triclopyr",IF(ISNUMBER(SEARCH("ABAMECTIN",L2430)),"Abamectin",IF(ISNUMBER(SEARCH("ANCOSAR",L2430)),"Sodium Hydrogen Methylarsonate",IF(ISNUMBER(SEARCH("PERITO",L2430)),"Acephate","FIX IT!")))))</f>
        <v>Glyphosate</v>
      </c>
      <c r="Q2430" t="s">
        <v>3218</v>
      </c>
      <c r="R2430" t="s">
        <v>3198</v>
      </c>
      <c r="S2430">
        <f t="shared" si="135"/>
        <v>3.0303030303030303</v>
      </c>
      <c r="T2430" t="s">
        <v>3199</v>
      </c>
      <c r="U2430" t="s">
        <v>3268</v>
      </c>
      <c r="V2430" t="s">
        <v>3243</v>
      </c>
    </row>
    <row r="2431" spans="1:22" ht="22" customHeight="1" x14ac:dyDescent="0.3">
      <c r="A2431" s="2">
        <v>42540</v>
      </c>
      <c r="B2431" s="16" t="str">
        <f t="shared" si="133"/>
        <v>June, 2016</v>
      </c>
      <c r="C2431" s="16" t="str">
        <f t="shared" si="134"/>
        <v>June, 2016´</v>
      </c>
      <c r="D2431" s="3" t="s">
        <v>31</v>
      </c>
      <c r="E2431" s="11" t="s">
        <v>3317</v>
      </c>
      <c r="F2431" s="3" t="s">
        <v>56</v>
      </c>
      <c r="G2431" s="3" t="s">
        <v>2663</v>
      </c>
      <c r="H2431" s="3" t="s">
        <v>122</v>
      </c>
      <c r="I2431" s="3" t="s">
        <v>45</v>
      </c>
      <c r="J2431" s="3" t="s">
        <v>34</v>
      </c>
      <c r="K2431" s="3" t="s">
        <v>2189</v>
      </c>
      <c r="L2431" s="3" t="s">
        <v>2674</v>
      </c>
      <c r="M2431" s="4">
        <v>183480</v>
      </c>
      <c r="N2431" s="4">
        <v>183.48</v>
      </c>
      <c r="O2431" s="4">
        <v>556000</v>
      </c>
      <c r="P2431" t="str">
        <f>IF(ISNUMBER(SEARCH("GLIFOSATO",L2431)),"Glyphosate",IF(ISNUMBER(SEARCH("TRICLON",L2431)),"Triclopyr",IF(ISNUMBER(SEARCH("ABAMECTIN",L2431)),"Abamectin",IF(ISNUMBER(SEARCH("ANCOSAR",L2431)),"Sodium Hydrogen Methylarsonate",IF(ISNUMBER(SEARCH("PERITO",L2431)),"Acephate","FIX IT!")))))</f>
        <v>Glyphosate</v>
      </c>
      <c r="Q2431" t="s">
        <v>3218</v>
      </c>
      <c r="R2431" t="s">
        <v>3198</v>
      </c>
      <c r="S2431">
        <f t="shared" si="135"/>
        <v>3.0303030303030303</v>
      </c>
      <c r="T2431" t="s">
        <v>3218</v>
      </c>
      <c r="U2431" t="s">
        <v>3218</v>
      </c>
      <c r="V2431" t="s">
        <v>3198</v>
      </c>
    </row>
    <row r="2432" spans="1:22" ht="22" customHeight="1" x14ac:dyDescent="0.3">
      <c r="A2432" s="5">
        <v>42540</v>
      </c>
      <c r="B2432" s="16" t="str">
        <f t="shared" si="133"/>
        <v>June, 2016</v>
      </c>
      <c r="C2432" s="16" t="str">
        <f t="shared" si="134"/>
        <v>June, 2016´</v>
      </c>
      <c r="D2432" s="6" t="s">
        <v>31</v>
      </c>
      <c r="E2432" s="11" t="s">
        <v>3317</v>
      </c>
      <c r="F2432" s="6" t="s">
        <v>56</v>
      </c>
      <c r="G2432" s="6" t="s">
        <v>2663</v>
      </c>
      <c r="H2432" s="6" t="s">
        <v>122</v>
      </c>
      <c r="I2432" s="6" t="s">
        <v>45</v>
      </c>
      <c r="J2432" s="6" t="s">
        <v>34</v>
      </c>
      <c r="K2432" s="6" t="s">
        <v>2189</v>
      </c>
      <c r="L2432" s="6" t="s">
        <v>2674</v>
      </c>
      <c r="M2432" s="7">
        <v>122320</v>
      </c>
      <c r="N2432" s="7">
        <v>122.32</v>
      </c>
      <c r="O2432" s="7">
        <v>370000</v>
      </c>
      <c r="P2432" t="str">
        <f>IF(ISNUMBER(SEARCH("GLIFOSATO",L2432)),"Glyphosate",IF(ISNUMBER(SEARCH("TRICLON",L2432)),"Triclopyr",IF(ISNUMBER(SEARCH("ABAMECTIN",L2432)),"Abamectin",IF(ISNUMBER(SEARCH("ANCOSAR",L2432)),"Sodium Hydrogen Methylarsonate",IF(ISNUMBER(SEARCH("PERITO",L2432)),"Acephate","FIX IT!")))))</f>
        <v>Glyphosate</v>
      </c>
      <c r="Q2432" t="s">
        <v>3218</v>
      </c>
      <c r="R2432" t="s">
        <v>3198</v>
      </c>
      <c r="S2432">
        <f t="shared" si="135"/>
        <v>3.02485284499673</v>
      </c>
      <c r="T2432" t="s">
        <v>3218</v>
      </c>
      <c r="U2432" t="s">
        <v>3218</v>
      </c>
      <c r="V2432" t="s">
        <v>3198</v>
      </c>
    </row>
    <row r="2433" spans="1:22" ht="22" customHeight="1" x14ac:dyDescent="0.3">
      <c r="A2433" s="2">
        <v>42537</v>
      </c>
      <c r="B2433" s="16" t="str">
        <f t="shared" si="133"/>
        <v>June, 2016</v>
      </c>
      <c r="C2433" s="16" t="str">
        <f t="shared" si="134"/>
        <v>June, 2016´</v>
      </c>
      <c r="D2433" s="3" t="s">
        <v>31</v>
      </c>
      <c r="E2433" s="11" t="s">
        <v>3317</v>
      </c>
      <c r="F2433" s="3" t="s">
        <v>56</v>
      </c>
      <c r="G2433" s="3" t="s">
        <v>2278</v>
      </c>
      <c r="H2433" s="3" t="s">
        <v>316</v>
      </c>
      <c r="I2433" s="3" t="s">
        <v>45</v>
      </c>
      <c r="J2433" s="3" t="s">
        <v>34</v>
      </c>
      <c r="K2433" s="3" t="s">
        <v>2189</v>
      </c>
      <c r="L2433" s="3" t="s">
        <v>2613</v>
      </c>
      <c r="M2433" s="4">
        <v>165750</v>
      </c>
      <c r="N2433" s="4">
        <v>165.75</v>
      </c>
      <c r="O2433" s="4">
        <v>502000</v>
      </c>
      <c r="P2433" t="str">
        <f>IF(ISNUMBER(SEARCH("DIZONE",L2433)),"Diuron",IF(ISNUMBER(SEARCH("GLUFOSINATE",L2433)),"Glufosinate",IF(ISNUMBER(SEARCH("LAVA",L2433)),"Tebuthiuron",IF(ISNUMBER(SEARCH("CARTAP",L2433)),"Cartap Hydrochloride",IF(ISNUMBER(SEARCH("ZARTAN",L2433)),"Metsulfuron",IF(ISNUMBER(SEARCH("METSULFURON",L2433)),"Metsulfuron",IF(ISNUMBER(SEARCH("CHLORFLUAZURON",L2433)),"Chlorfluazuron",IF(ISNUMBER(SEARCH("OMITE",L2433)),"Propargite",IF(ISNUMBER(SEARCH("ORIS",L2433)),"Amicarbazone",IF(ISNUMBER(SEARCH("AMICARBAZONE",L2433)),"Amicarbazone",IF(ISNUMBER(SEARCH("2,4-D",L2433)),"2,4-Dichlorophenoxyacetic Acid",IF(ISNUMBER(SEARCH("GLYPHOSATE",L2433)),"Glyphosate",IF(ISNUMBER(SEARCH("FOMESAFEN",L2433)),"Fomesafen","FIX IT!")))))))))))))</f>
        <v>Glyphosate</v>
      </c>
      <c r="Q2433" t="s">
        <v>3218</v>
      </c>
      <c r="R2433" t="s">
        <v>3198</v>
      </c>
      <c r="S2433">
        <f t="shared" si="135"/>
        <v>3.0286576168929109</v>
      </c>
      <c r="T2433" t="s">
        <v>3206</v>
      </c>
      <c r="U2433" t="s">
        <v>3231</v>
      </c>
      <c r="V2433" t="s">
        <v>3242</v>
      </c>
    </row>
    <row r="2434" spans="1:22" ht="22" customHeight="1" x14ac:dyDescent="0.3">
      <c r="A2434" s="5">
        <v>42537</v>
      </c>
      <c r="B2434" s="16" t="str">
        <f t="shared" si="133"/>
        <v>June, 2016</v>
      </c>
      <c r="C2434" s="16" t="str">
        <f t="shared" si="134"/>
        <v>June, 2016´</v>
      </c>
      <c r="D2434" s="6" t="s">
        <v>31</v>
      </c>
      <c r="E2434" s="11" t="s">
        <v>3317</v>
      </c>
      <c r="F2434" s="6" t="s">
        <v>56</v>
      </c>
      <c r="G2434" s="6" t="s">
        <v>2278</v>
      </c>
      <c r="H2434" s="6" t="s">
        <v>316</v>
      </c>
      <c r="I2434" s="6" t="s">
        <v>45</v>
      </c>
      <c r="J2434" s="6" t="s">
        <v>34</v>
      </c>
      <c r="K2434" s="6" t="s">
        <v>2189</v>
      </c>
      <c r="L2434" s="6" t="s">
        <v>2613</v>
      </c>
      <c r="M2434" s="7">
        <v>165750</v>
      </c>
      <c r="N2434" s="7">
        <v>165.75</v>
      </c>
      <c r="O2434" s="7">
        <v>502000</v>
      </c>
      <c r="P2434" t="str">
        <f>IF(ISNUMBER(SEARCH("DIZONE",L2434)),"Diuron",IF(ISNUMBER(SEARCH("GLUFOSINATE",L2434)),"Glufosinate",IF(ISNUMBER(SEARCH("LAVA",L2434)),"Tebuthiuron",IF(ISNUMBER(SEARCH("CARTAP",L2434)),"Cartap Hydrochloride",IF(ISNUMBER(SEARCH("ZARTAN",L2434)),"Metsulfuron",IF(ISNUMBER(SEARCH("METSULFURON",L2434)),"Metsulfuron",IF(ISNUMBER(SEARCH("CHLORFLUAZURON",L2434)),"Chlorfluazuron",IF(ISNUMBER(SEARCH("OMITE",L2434)),"Propargite",IF(ISNUMBER(SEARCH("ORIS",L2434)),"Amicarbazone",IF(ISNUMBER(SEARCH("AMICARBAZONE",L2434)),"Amicarbazone",IF(ISNUMBER(SEARCH("2,4-D",L2434)),"2,4-Dichlorophenoxyacetic Acid",IF(ISNUMBER(SEARCH("GLYPHOSATE",L2434)),"Glyphosate",IF(ISNUMBER(SEARCH("FOMESAFEN",L2434)),"Fomesafen","FIX IT!")))))))))))))</f>
        <v>Glyphosate</v>
      </c>
      <c r="Q2434" t="s">
        <v>3218</v>
      </c>
      <c r="R2434" t="s">
        <v>3198</v>
      </c>
      <c r="S2434">
        <f t="shared" si="135"/>
        <v>3.0286576168929109</v>
      </c>
      <c r="T2434" t="s">
        <v>3207</v>
      </c>
      <c r="U2434" t="s">
        <v>3235</v>
      </c>
      <c r="V2434" t="s">
        <v>3216</v>
      </c>
    </row>
    <row r="2435" spans="1:22" ht="22" customHeight="1" x14ac:dyDescent="0.3">
      <c r="A2435" s="2">
        <v>42537</v>
      </c>
      <c r="B2435" s="16" t="str">
        <f t="shared" ref="B2435:B2498" si="136">TEXT(A2435, "MMMM, YYYY")</f>
        <v>June, 2016</v>
      </c>
      <c r="C2435" s="16" t="str">
        <f t="shared" ref="C2435:C2498" si="137">B2435&amp;"´"</f>
        <v>June, 2016´</v>
      </c>
      <c r="D2435" s="3" t="s">
        <v>31</v>
      </c>
      <c r="E2435" s="11" t="s">
        <v>3317</v>
      </c>
      <c r="F2435" s="3" t="s">
        <v>56</v>
      </c>
      <c r="G2435" s="3" t="s">
        <v>2278</v>
      </c>
      <c r="H2435" s="3" t="s">
        <v>316</v>
      </c>
      <c r="I2435" s="3" t="s">
        <v>45</v>
      </c>
      <c r="J2435" s="3" t="s">
        <v>34</v>
      </c>
      <c r="K2435" s="3" t="s">
        <v>2189</v>
      </c>
      <c r="L2435" s="3" t="s">
        <v>2613</v>
      </c>
      <c r="M2435" s="4">
        <v>165750</v>
      </c>
      <c r="N2435" s="4">
        <v>165.75</v>
      </c>
      <c r="O2435" s="4">
        <v>502000</v>
      </c>
      <c r="P2435" t="str">
        <f>IF(ISNUMBER(SEARCH("DIZONE",L2435)),"Diuron",IF(ISNUMBER(SEARCH("GLUFOSINATE",L2435)),"Glufosinate",IF(ISNUMBER(SEARCH("LAVA",L2435)),"Tebuthiuron",IF(ISNUMBER(SEARCH("CARTAP",L2435)),"Cartap Hydrochloride",IF(ISNUMBER(SEARCH("ZARTAN",L2435)),"Metsulfuron",IF(ISNUMBER(SEARCH("METSULFURON",L2435)),"Metsulfuron",IF(ISNUMBER(SEARCH("CHLORFLUAZURON",L2435)),"Chlorfluazuron",IF(ISNUMBER(SEARCH("OMITE",L2435)),"Propargite",IF(ISNUMBER(SEARCH("ORIS",L2435)),"Amicarbazone",IF(ISNUMBER(SEARCH("AMICARBAZONE",L2435)),"Amicarbazone",IF(ISNUMBER(SEARCH("2,4-D",L2435)),"2,4-Dichlorophenoxyacetic Acid",IF(ISNUMBER(SEARCH("GLYPHOSATE",L2435)),"Glyphosate",IF(ISNUMBER(SEARCH("FOMESAFEN",L2435)),"Fomesafen","FIX IT!")))))))))))))</f>
        <v>Glyphosate</v>
      </c>
      <c r="Q2435" t="s">
        <v>3218</v>
      </c>
      <c r="R2435" t="s">
        <v>3198</v>
      </c>
      <c r="S2435">
        <f t="shared" ref="S2435:S2498" si="138">O2435/M2435</f>
        <v>3.0286576168929109</v>
      </c>
      <c r="T2435" t="s">
        <v>3207</v>
      </c>
      <c r="U2435" t="s">
        <v>3235</v>
      </c>
      <c r="V2435" t="s">
        <v>3216</v>
      </c>
    </row>
    <row r="2436" spans="1:22" ht="22" customHeight="1" x14ac:dyDescent="0.3">
      <c r="A2436" s="5">
        <v>42534</v>
      </c>
      <c r="B2436" s="16" t="str">
        <f t="shared" si="136"/>
        <v>June, 2016</v>
      </c>
      <c r="C2436" s="16" t="str">
        <f t="shared" si="137"/>
        <v>June, 2016´</v>
      </c>
      <c r="D2436" s="6" t="s">
        <v>31</v>
      </c>
      <c r="E2436" s="11" t="s">
        <v>3317</v>
      </c>
      <c r="F2436" s="6" t="s">
        <v>56</v>
      </c>
      <c r="G2436" s="6" t="s">
        <v>1774</v>
      </c>
      <c r="H2436" s="6" t="s">
        <v>82</v>
      </c>
      <c r="I2436" s="6" t="s">
        <v>45</v>
      </c>
      <c r="J2436" s="6" t="s">
        <v>34</v>
      </c>
      <c r="K2436" s="6" t="s">
        <v>84</v>
      </c>
      <c r="L2436" s="6" t="s">
        <v>2675</v>
      </c>
      <c r="M2436" s="7">
        <v>101362</v>
      </c>
      <c r="N2436" s="7">
        <v>101.36</v>
      </c>
      <c r="O2436" s="7">
        <v>421000</v>
      </c>
      <c r="P2436" t="str">
        <f>IF(ISNUMBER(SEARCH("BROWSER",L2436)),"Picloran",IF(ISNUMBER(SEARCH("NAVIGATOR",L2436)),"Picloran",IF(ISNUMBER(SEARCH("BIOZYME",L2436)),"Mineral Fertilizer",IF(ISNUMBER(SEARCH("K-FOL",L2436)),"Calcium Citrate",IF(ISNUMBER(SEARCH("FOLTRON",L2436)),"NPK Fertilizer",IF(ISNUMBER(SEARCH("CYHALOTHRI",L2436)),"Cyhalothrin",IF(ISNUMBER(SEARCH("ACEFATO",L2436)),"Acephate",IF(ISNUMBER(SEARCH("ACEPHATE",L2436)),"Acephate",IF(ISNUMBER(SEARCH("MICROTHIOL",L2436)),"Sulfur",IF(ISNUMBER(SEARCH("PROPICONAZOLE",L2436)),"Propiconazole",IF(ISNUMBER(SEARCH("METHOMYL",L2436)),"Methomyl",IF(ISNUMBER(SEARCH("IMIDACLOPRID",L2436)),"Imidacloprid",IF(ISNUMBER(SEARCH("ZONIC",L2436)),"Amicarbazone",IF(ISNUMBER(SEARCH("CRESCENDO",L2436)),"Triclopyr-Butyric",IF(ISNUMBER(SEARCH("IMAZETHAPYR",L2436)),"Imazethapyr",IF(ISNUMBER(SEARCH("TRICLOPYR",L2436)),"Triclopyr",IF(ISNUMBER(SEARCH("ISOPROPYLAMINE",L2436)),"Isopropylamine",IF(ISNUMBER(SEARCH("ABAMECTIM",L2436)),"Abamectin",IF(ISNUMBER(SEARCH("SPERTO",L2436)),"Bifenthrin","FIX IT!")))))))))))))))))))</f>
        <v>Isopropylamine</v>
      </c>
      <c r="Q2436" t="s">
        <v>3269</v>
      </c>
      <c r="R2436" t="s">
        <v>3216</v>
      </c>
      <c r="S2436">
        <f t="shared" si="138"/>
        <v>4.1534302795919578</v>
      </c>
      <c r="T2436" t="s">
        <v>3199</v>
      </c>
      <c r="U2436" t="s">
        <v>3268</v>
      </c>
      <c r="V2436" t="s">
        <v>3243</v>
      </c>
    </row>
    <row r="2437" spans="1:22" ht="22" customHeight="1" x14ac:dyDescent="0.3">
      <c r="A2437" s="2">
        <v>42534</v>
      </c>
      <c r="B2437" s="16" t="str">
        <f t="shared" si="136"/>
        <v>June, 2016</v>
      </c>
      <c r="C2437" s="16" t="str">
        <f t="shared" si="137"/>
        <v>June, 2016´</v>
      </c>
      <c r="D2437" s="3" t="s">
        <v>31</v>
      </c>
      <c r="E2437" s="11" t="s">
        <v>3317</v>
      </c>
      <c r="F2437" s="3" t="s">
        <v>56</v>
      </c>
      <c r="G2437" s="3" t="s">
        <v>579</v>
      </c>
      <c r="H2437" s="3" t="s">
        <v>968</v>
      </c>
      <c r="I2437" s="3" t="s">
        <v>45</v>
      </c>
      <c r="J2437" s="3" t="s">
        <v>34</v>
      </c>
      <c r="K2437" s="3" t="s">
        <v>971</v>
      </c>
      <c r="L2437" s="3" t="s">
        <v>2676</v>
      </c>
      <c r="M2437" s="4">
        <v>26740</v>
      </c>
      <c r="N2437" s="4">
        <v>26.74</v>
      </c>
      <c r="O2437" s="4">
        <v>575000</v>
      </c>
      <c r="P2437" t="str">
        <f>IF(ISNUMBER(SEARCH("BROWSER",L2437)),"Picloran",IF(ISNUMBER(SEARCH("NAVIGATOR",L2437)),"Picloran",IF(ISNUMBER(SEARCH("BIOZYME",L2437)),"Mineral Fertilizer",IF(ISNUMBER(SEARCH("K-FOL",L2437)),"Calcium Citrate",IF(ISNUMBER(SEARCH("FOLTRON",L2437)),"NPK Fertilizer",IF(ISNUMBER(SEARCH("CYHALOTHRI",L2437)),"Cyhalothrin",IF(ISNUMBER(SEARCH("ACEFATO",L2437)),"Acephate",IF(ISNUMBER(SEARCH("ACEPHATE",L2437)),"Acephate",IF(ISNUMBER(SEARCH("MICROTHIOL",L2437)),"Sulfur",IF(ISNUMBER(SEARCH("PROPICONAZOLE",L2437)),"Propiconazole",IF(ISNUMBER(SEARCH("METHOMYL",L2437)),"Methomyl",IF(ISNUMBER(SEARCH("IMIDACLOPRID",L2437)),"Imidacloprid",IF(ISNUMBER(SEARCH("ZONIC",L2437)),"Amicarbazone",IF(ISNUMBER(SEARCH("CRESCENDO",L2437)),"Triclopyr-Butyric",IF(ISNUMBER(SEARCH("IMAZETHAPYR",L2437)),"Imazethapyr",IF(ISNUMBER(SEARCH("TRICLOPYR",L2437)),"Triclopyr",IF(ISNUMBER(SEARCH("ISOPROPYLAMINE",L2437)),"Isopropylamine",IF(ISNUMBER(SEARCH("ABAMECTIM",L2437)),"Abamectin",IF(ISNUMBER(SEARCH("SPERTO",L2437)),"Bifenthrin","FIX IT!")))))))))))))))))))</f>
        <v>Cyhalothrin</v>
      </c>
      <c r="Q2437" t="s">
        <v>3248</v>
      </c>
      <c r="R2437" t="s">
        <v>3237</v>
      </c>
      <c r="S2437">
        <f t="shared" si="138"/>
        <v>21.503365744203439</v>
      </c>
      <c r="T2437" t="s">
        <v>3206</v>
      </c>
      <c r="U2437" t="s">
        <v>3231</v>
      </c>
      <c r="V2437" t="s">
        <v>3242</v>
      </c>
    </row>
    <row r="2438" spans="1:22" ht="22" customHeight="1" x14ac:dyDescent="0.3">
      <c r="A2438" s="5">
        <v>42534</v>
      </c>
      <c r="B2438" s="16" t="str">
        <f t="shared" si="136"/>
        <v>June, 2016</v>
      </c>
      <c r="C2438" s="16" t="str">
        <f t="shared" si="137"/>
        <v>June, 2016´</v>
      </c>
      <c r="D2438" s="6" t="s">
        <v>31</v>
      </c>
      <c r="E2438" s="11" t="s">
        <v>3317</v>
      </c>
      <c r="F2438" s="6" t="s">
        <v>56</v>
      </c>
      <c r="G2438" s="6" t="s">
        <v>579</v>
      </c>
      <c r="H2438" s="6" t="s">
        <v>968</v>
      </c>
      <c r="I2438" s="6" t="s">
        <v>45</v>
      </c>
      <c r="J2438" s="6" t="s">
        <v>34</v>
      </c>
      <c r="K2438" s="6" t="s">
        <v>971</v>
      </c>
      <c r="L2438" s="6" t="s">
        <v>2677</v>
      </c>
      <c r="M2438" s="7">
        <v>26740</v>
      </c>
      <c r="N2438" s="7">
        <v>26.74</v>
      </c>
      <c r="O2438" s="7">
        <v>575000</v>
      </c>
      <c r="P2438" t="str">
        <f>IF(ISNUMBER(SEARCH("THIRAM",L2438)),"Thiram",IF(ISNUMBER(SEARCH("TEBUCONAZOLE",L2438)),"Tebuconazole",IF(ISNUMBER(SEARCH("DIMETHYLAMINE",L2438)),"Dimethylamine",IF(ISNUMBER(SEARCH("TRINCA",L2438)),"Cyhalothrin",IF(ISNUMBER(SEARCH("CYHALOT",L2438)),"Cyhalothrin",IF(ISNUMBER(SEARCH("PICLORAM",L2438)),"Picloran",IF(ISNUMBER(SEARCH("PROPARGITE",L2438)),"Propargite",IF(ISNUMBER(SEARCH("OMEGA",L2438)),"Fertilizer",IF(ISNUMBER(SEARCH("ARTYS",L2438)),"Dimethylamine",IF(ISNUMBER(SEARCH("ORTHOCIDE",L2438)),"Captan","FIX IT!"))))))))))</f>
        <v>Cyhalothrin</v>
      </c>
      <c r="Q2438" t="s">
        <v>3248</v>
      </c>
      <c r="R2438" t="s">
        <v>3237</v>
      </c>
      <c r="S2438">
        <f t="shared" si="138"/>
        <v>21.503365744203439</v>
      </c>
      <c r="T2438" t="s">
        <v>3206</v>
      </c>
      <c r="U2438" t="s">
        <v>3231</v>
      </c>
      <c r="V2438" t="s">
        <v>3242</v>
      </c>
    </row>
    <row r="2439" spans="1:22" ht="22" customHeight="1" x14ac:dyDescent="0.3">
      <c r="A2439" s="2">
        <v>42534</v>
      </c>
      <c r="B2439" s="16" t="str">
        <f t="shared" si="136"/>
        <v>June, 2016</v>
      </c>
      <c r="C2439" s="16" t="str">
        <f t="shared" si="137"/>
        <v>June, 2016´</v>
      </c>
      <c r="D2439" s="3" t="s">
        <v>31</v>
      </c>
      <c r="E2439" s="11" t="s">
        <v>3317</v>
      </c>
      <c r="F2439" s="3" t="s">
        <v>56</v>
      </c>
      <c r="G2439" s="3" t="s">
        <v>230</v>
      </c>
      <c r="H2439" s="3" t="s">
        <v>133</v>
      </c>
      <c r="I2439" s="3" t="s">
        <v>45</v>
      </c>
      <c r="J2439" s="3" t="s">
        <v>34</v>
      </c>
      <c r="K2439" s="3" t="s">
        <v>232</v>
      </c>
      <c r="L2439" s="3" t="s">
        <v>2678</v>
      </c>
      <c r="M2439" s="4">
        <v>15760</v>
      </c>
      <c r="N2439" s="4">
        <v>15.76</v>
      </c>
      <c r="O2439" s="4">
        <v>27500</v>
      </c>
      <c r="P2439" t="s">
        <v>3273</v>
      </c>
      <c r="Q2439" t="s">
        <v>3274</v>
      </c>
      <c r="R2439" t="s">
        <v>3275</v>
      </c>
      <c r="S2439">
        <f t="shared" si="138"/>
        <v>1.7449238578680204</v>
      </c>
      <c r="T2439" t="s">
        <v>3207</v>
      </c>
      <c r="U2439" t="s">
        <v>3235</v>
      </c>
      <c r="V2439" t="s">
        <v>3216</v>
      </c>
    </row>
    <row r="2440" spans="1:22" ht="22" customHeight="1" x14ac:dyDescent="0.3">
      <c r="A2440" s="5">
        <v>42533</v>
      </c>
      <c r="B2440" s="16" t="str">
        <f t="shared" si="136"/>
        <v>June, 2016</v>
      </c>
      <c r="C2440" s="16" t="str">
        <f t="shared" si="137"/>
        <v>June, 2016´</v>
      </c>
      <c r="D2440" s="6" t="s">
        <v>31</v>
      </c>
      <c r="E2440" s="11" t="s">
        <v>3317</v>
      </c>
      <c r="F2440" s="6" t="s">
        <v>56</v>
      </c>
      <c r="G2440" s="6" t="s">
        <v>1382</v>
      </c>
      <c r="H2440" s="6" t="s">
        <v>122</v>
      </c>
      <c r="I2440" s="6" t="s">
        <v>45</v>
      </c>
      <c r="J2440" s="6" t="s">
        <v>34</v>
      </c>
      <c r="K2440" s="6" t="s">
        <v>187</v>
      </c>
      <c r="L2440" s="6" t="s">
        <v>2679</v>
      </c>
      <c r="M2440" s="7">
        <v>47790</v>
      </c>
      <c r="N2440" s="7">
        <v>47.79</v>
      </c>
      <c r="O2440" s="7">
        <v>230000</v>
      </c>
      <c r="P2440" t="s">
        <v>3245</v>
      </c>
      <c r="Q2440" t="s">
        <v>3244</v>
      </c>
      <c r="R2440" t="s">
        <v>3198</v>
      </c>
      <c r="S2440">
        <f t="shared" si="138"/>
        <v>4.8127223268466208</v>
      </c>
      <c r="T2440" t="s">
        <v>3309</v>
      </c>
      <c r="U2440" t="s">
        <v>3263</v>
      </c>
      <c r="V2440" t="s">
        <v>3264</v>
      </c>
    </row>
    <row r="2441" spans="1:22" ht="22" customHeight="1" x14ac:dyDescent="0.3">
      <c r="A2441" s="5">
        <v>42527</v>
      </c>
      <c r="B2441" s="16" t="str">
        <f t="shared" si="136"/>
        <v>June, 2016</v>
      </c>
      <c r="C2441" s="16" t="str">
        <f t="shared" si="137"/>
        <v>June, 2016´</v>
      </c>
      <c r="D2441" s="6" t="s">
        <v>31</v>
      </c>
      <c r="E2441" s="11" t="s">
        <v>3317</v>
      </c>
      <c r="F2441" s="6" t="s">
        <v>56</v>
      </c>
      <c r="G2441" s="6" t="s">
        <v>1774</v>
      </c>
      <c r="H2441" s="6" t="s">
        <v>82</v>
      </c>
      <c r="I2441" s="6" t="s">
        <v>45</v>
      </c>
      <c r="J2441" s="6" t="s">
        <v>34</v>
      </c>
      <c r="K2441" s="6" t="s">
        <v>84</v>
      </c>
      <c r="L2441" s="6" t="s">
        <v>2683</v>
      </c>
      <c r="M2441" s="7">
        <v>28930</v>
      </c>
      <c r="N2441" s="7">
        <v>28.93</v>
      </c>
      <c r="O2441" s="7">
        <v>120000</v>
      </c>
      <c r="P2441" t="str">
        <f>IF(ISNUMBER(SEARCH("BROWSER",L2441)),"Picloran",IF(ISNUMBER(SEARCH("NAVIGATOR",L2441)),"Picloran",IF(ISNUMBER(SEARCH("BIOZYME",L2441)),"Mineral Fertilizer",IF(ISNUMBER(SEARCH("K-FOL",L2441)),"Calcium Citrate",IF(ISNUMBER(SEARCH("FOLTRON",L2441)),"NPK Fertilizer",IF(ISNUMBER(SEARCH("CYHALOTHRI",L2441)),"Cyhalothrin",IF(ISNUMBER(SEARCH("ACEFATO",L2441)),"Acephate",IF(ISNUMBER(SEARCH("ACEPHATE",L2441)),"Acephate",IF(ISNUMBER(SEARCH("MICROTHIOL",L2441)),"Sulfur",IF(ISNUMBER(SEARCH("PROPICONAZOLE",L2441)),"Propiconazole",IF(ISNUMBER(SEARCH("METHOMYL",L2441)),"Methomyl",IF(ISNUMBER(SEARCH("IMIDACLOPRID",L2441)),"Imidacloprid",IF(ISNUMBER(SEARCH("ZONIC",L2441)),"Amicarbazone",IF(ISNUMBER(SEARCH("CRESCENDO",L2441)),"Triclopyr-Butyric",IF(ISNUMBER(SEARCH("IMAZETHAPYR",L2441)),"Imazethapyr",IF(ISNUMBER(SEARCH("TRICLOPYR",L2441)),"Triclopyr",IF(ISNUMBER(SEARCH("ISOPROPYLAMINE",L2441)),"Isopropylamine",IF(ISNUMBER(SEARCH("ABAMECTIM",L2441)),"Abamectin",IF(ISNUMBER(SEARCH("SPERTO",L2441)),"Bifenthrin","FIX IT!")))))))))))))))))))</f>
        <v>Isopropylamine</v>
      </c>
      <c r="Q2441" t="s">
        <v>3269</v>
      </c>
      <c r="R2441" t="s">
        <v>3216</v>
      </c>
      <c r="S2441">
        <f t="shared" si="138"/>
        <v>4.1479433114414102</v>
      </c>
      <c r="T2441" t="s">
        <v>3206</v>
      </c>
      <c r="U2441" t="s">
        <v>3231</v>
      </c>
      <c r="V2441" t="s">
        <v>3242</v>
      </c>
    </row>
    <row r="2442" spans="1:22" ht="22" customHeight="1" x14ac:dyDescent="0.3">
      <c r="A2442" s="2">
        <v>42526</v>
      </c>
      <c r="B2442" s="16" t="str">
        <f t="shared" si="136"/>
        <v>June, 2016</v>
      </c>
      <c r="C2442" s="16" t="str">
        <f t="shared" si="137"/>
        <v>June, 2016´</v>
      </c>
      <c r="D2442" s="3" t="s">
        <v>31</v>
      </c>
      <c r="E2442" s="11" t="s">
        <v>3317</v>
      </c>
      <c r="F2442" s="3" t="s">
        <v>1873</v>
      </c>
      <c r="G2442" s="3" t="s">
        <v>2684</v>
      </c>
      <c r="H2442" s="3" t="s">
        <v>122</v>
      </c>
      <c r="I2442" s="3" t="s">
        <v>45</v>
      </c>
      <c r="J2442" s="3" t="s">
        <v>34</v>
      </c>
      <c r="K2442" s="3" t="s">
        <v>141</v>
      </c>
      <c r="L2442" s="3" t="s">
        <v>2686</v>
      </c>
      <c r="M2442" s="4">
        <v>105630</v>
      </c>
      <c r="N2442" s="4">
        <v>105.63</v>
      </c>
      <c r="O2442" s="4">
        <v>700000</v>
      </c>
      <c r="P2442" t="s">
        <v>3208</v>
      </c>
      <c r="Q2442" t="s">
        <v>3215</v>
      </c>
      <c r="R2442" t="s">
        <v>3216</v>
      </c>
      <c r="S2442">
        <f t="shared" si="138"/>
        <v>6.6269052352551361</v>
      </c>
      <c r="T2442" t="s">
        <v>3207</v>
      </c>
      <c r="U2442" t="s">
        <v>3235</v>
      </c>
      <c r="V2442" t="s">
        <v>3216</v>
      </c>
    </row>
    <row r="2443" spans="1:22" ht="22" customHeight="1" x14ac:dyDescent="0.3">
      <c r="A2443" s="5">
        <v>42526</v>
      </c>
      <c r="B2443" s="16" t="str">
        <f t="shared" si="136"/>
        <v>June, 2016</v>
      </c>
      <c r="C2443" s="16" t="str">
        <f t="shared" si="137"/>
        <v>June, 2016´</v>
      </c>
      <c r="D2443" s="6" t="s">
        <v>31</v>
      </c>
      <c r="E2443" s="11" t="s">
        <v>3317</v>
      </c>
      <c r="F2443" s="6" t="s">
        <v>56</v>
      </c>
      <c r="G2443" s="6" t="s">
        <v>2570</v>
      </c>
      <c r="H2443" s="6" t="s">
        <v>122</v>
      </c>
      <c r="I2443" s="6" t="s">
        <v>45</v>
      </c>
      <c r="J2443" s="6" t="s">
        <v>34</v>
      </c>
      <c r="K2443" s="6" t="s">
        <v>141</v>
      </c>
      <c r="L2443" s="6" t="s">
        <v>2687</v>
      </c>
      <c r="M2443" s="7">
        <v>30180</v>
      </c>
      <c r="N2443" s="7">
        <v>30.18</v>
      </c>
      <c r="O2443" s="7">
        <v>200000</v>
      </c>
      <c r="P2443" t="s">
        <v>3208</v>
      </c>
      <c r="Q2443" t="s">
        <v>3215</v>
      </c>
      <c r="R2443" t="s">
        <v>3216</v>
      </c>
      <c r="S2443">
        <f t="shared" si="138"/>
        <v>6.6269052352551361</v>
      </c>
      <c r="T2443" t="s">
        <v>3206</v>
      </c>
      <c r="U2443" t="s">
        <v>3231</v>
      </c>
      <c r="V2443" t="s">
        <v>3242</v>
      </c>
    </row>
    <row r="2444" spans="1:22" ht="22" customHeight="1" x14ac:dyDescent="0.3">
      <c r="A2444" s="2">
        <v>42526</v>
      </c>
      <c r="B2444" s="16" t="str">
        <f t="shared" si="136"/>
        <v>June, 2016</v>
      </c>
      <c r="C2444" s="16" t="str">
        <f t="shared" si="137"/>
        <v>June, 2016´</v>
      </c>
      <c r="D2444" s="3" t="s">
        <v>31</v>
      </c>
      <c r="E2444" s="11" t="s">
        <v>3317</v>
      </c>
      <c r="F2444" s="3" t="s">
        <v>56</v>
      </c>
      <c r="G2444" s="3" t="s">
        <v>2570</v>
      </c>
      <c r="H2444" s="3" t="s">
        <v>122</v>
      </c>
      <c r="I2444" s="3" t="s">
        <v>45</v>
      </c>
      <c r="J2444" s="3" t="s">
        <v>34</v>
      </c>
      <c r="K2444" s="3" t="s">
        <v>141</v>
      </c>
      <c r="L2444" s="3" t="s">
        <v>2688</v>
      </c>
      <c r="M2444" s="4">
        <v>150899.99</v>
      </c>
      <c r="N2444" s="4">
        <v>150.9</v>
      </c>
      <c r="O2444" s="4">
        <v>1000000</v>
      </c>
      <c r="P2444" t="s">
        <v>3208</v>
      </c>
      <c r="Q2444" t="s">
        <v>3215</v>
      </c>
      <c r="R2444" t="s">
        <v>3216</v>
      </c>
      <c r="S2444">
        <f t="shared" si="138"/>
        <v>6.6269056744138952</v>
      </c>
      <c r="T2444" t="s">
        <v>3206</v>
      </c>
      <c r="U2444" t="s">
        <v>3231</v>
      </c>
      <c r="V2444" t="s">
        <v>3242</v>
      </c>
    </row>
    <row r="2445" spans="1:22" ht="22" customHeight="1" x14ac:dyDescent="0.3">
      <c r="A2445" s="5">
        <v>42526</v>
      </c>
      <c r="B2445" s="16" t="str">
        <f t="shared" si="136"/>
        <v>June, 2016</v>
      </c>
      <c r="C2445" s="16" t="str">
        <f t="shared" si="137"/>
        <v>June, 2016´</v>
      </c>
      <c r="D2445" s="6" t="s">
        <v>31</v>
      </c>
      <c r="E2445" s="11" t="s">
        <v>3317</v>
      </c>
      <c r="F2445" s="6" t="s">
        <v>56</v>
      </c>
      <c r="G2445" s="6" t="s">
        <v>2663</v>
      </c>
      <c r="H2445" s="6" t="s">
        <v>122</v>
      </c>
      <c r="I2445" s="6" t="s">
        <v>45</v>
      </c>
      <c r="J2445" s="6" t="s">
        <v>34</v>
      </c>
      <c r="K2445" s="6" t="s">
        <v>2189</v>
      </c>
      <c r="L2445" s="6" t="s">
        <v>2689</v>
      </c>
      <c r="M2445" s="7">
        <v>183480</v>
      </c>
      <c r="N2445" s="7">
        <v>183.48</v>
      </c>
      <c r="O2445" s="7">
        <v>556000</v>
      </c>
      <c r="P2445" t="str">
        <f>IF(ISNUMBER(SEARCH("GLIFOSATO",L2445)),"Glyphosate",IF(ISNUMBER(SEARCH("TRICLON",L2445)),"Triclopyr",IF(ISNUMBER(SEARCH("ABAMECTIN",L2445)),"Abamectin",IF(ISNUMBER(SEARCH("ANCOSAR",L2445)),"Sodium Hydrogen Methylarsonate",IF(ISNUMBER(SEARCH("PERITO",L2445)),"Acephate","FIX IT!")))))</f>
        <v>Glyphosate</v>
      </c>
      <c r="Q2445" t="s">
        <v>3218</v>
      </c>
      <c r="R2445" t="s">
        <v>3198</v>
      </c>
      <c r="S2445">
        <f t="shared" si="138"/>
        <v>3.0303030303030303</v>
      </c>
      <c r="T2445" t="s">
        <v>3206</v>
      </c>
      <c r="U2445" t="s">
        <v>3231</v>
      </c>
      <c r="V2445" t="s">
        <v>3242</v>
      </c>
    </row>
    <row r="2446" spans="1:22" ht="22" customHeight="1" x14ac:dyDescent="0.3">
      <c r="A2446" s="2">
        <v>42526</v>
      </c>
      <c r="B2446" s="16" t="str">
        <f t="shared" si="136"/>
        <v>June, 2016</v>
      </c>
      <c r="C2446" s="16" t="str">
        <f t="shared" si="137"/>
        <v>June, 2016´</v>
      </c>
      <c r="D2446" s="3" t="s">
        <v>31</v>
      </c>
      <c r="E2446" s="11" t="s">
        <v>3317</v>
      </c>
      <c r="F2446" s="3" t="s">
        <v>56</v>
      </c>
      <c r="G2446" s="3" t="s">
        <v>2620</v>
      </c>
      <c r="H2446" s="3" t="s">
        <v>122</v>
      </c>
      <c r="I2446" s="3" t="s">
        <v>45</v>
      </c>
      <c r="J2446" s="3" t="s">
        <v>34</v>
      </c>
      <c r="K2446" s="3" t="s">
        <v>129</v>
      </c>
      <c r="L2446" s="3" t="s">
        <v>2622</v>
      </c>
      <c r="M2446" s="4">
        <v>21720</v>
      </c>
      <c r="N2446" s="4">
        <v>21.72</v>
      </c>
      <c r="O2446" s="4">
        <v>514000</v>
      </c>
      <c r="P2446" t="str">
        <f>IF(ISNUMBER(SEARCH("BROWSER",L2446)),"Picloran",IF(ISNUMBER(SEARCH("NAVIGATOR",L2446)),"Picloran",IF(ISNUMBER(SEARCH("BIOZYME",L2446)),"Mineral Fertilizer",IF(ISNUMBER(SEARCH("K-FOL",L2446)),"Calcium Citrate",IF(ISNUMBER(SEARCH("FOLTRON",L2446)),"NPK Fertilizer",IF(ISNUMBER(SEARCH("CYHALOTHRI",L2446)),"Cyhalothrin",IF(ISNUMBER(SEARCH("ACEFATO",L2446)),"Acephate",IF(ISNUMBER(SEARCH("ACEPHATE",L2446)),"Acephate",IF(ISNUMBER(SEARCH("MICROTHIOL",L2446)),"Sulfur",IF(ISNUMBER(SEARCH("PROPICONAZOLE",L2446)),"Propiconazole",IF(ISNUMBER(SEARCH("METHOMYL",L2446)),"Methomyl",IF(ISNUMBER(SEARCH("IMIDACLOPRID",L2446)),"Imidacloprid",IF(ISNUMBER(SEARCH("ZONIC",L2446)),"Amicarbazone",IF(ISNUMBER(SEARCH("CRESCENDO",L2446)),"Triclopyr-Butyric",IF(ISNUMBER(SEARCH("IMAZETHAPYR",L2446)),"Imazethapyr",IF(ISNUMBER(SEARCH("TRICLOPYR",L2446)),"Triclopyr",IF(ISNUMBER(SEARCH("ISOPROPYLAMINE",L2446)),"Isopropylamine",IF(ISNUMBER(SEARCH("ABAMECTIM",L2446)),"Abamectin",IF(ISNUMBER(SEARCH("SPERTO",L2446)),"Bifenthrin","FIX IT!")))))))))))))))))))</f>
        <v>Propiconazole</v>
      </c>
      <c r="Q2446" t="s">
        <v>3215</v>
      </c>
      <c r="R2446" t="s">
        <v>3242</v>
      </c>
      <c r="S2446">
        <f t="shared" si="138"/>
        <v>23.664825046040516</v>
      </c>
      <c r="T2446" t="s">
        <v>3280</v>
      </c>
      <c r="U2446" t="s">
        <v>3279</v>
      </c>
      <c r="V2446" t="s">
        <v>3216</v>
      </c>
    </row>
    <row r="2447" spans="1:22" ht="22" customHeight="1" x14ac:dyDescent="0.3">
      <c r="A2447" s="2">
        <v>42526</v>
      </c>
      <c r="B2447" s="16" t="str">
        <f t="shared" si="136"/>
        <v>June, 2016</v>
      </c>
      <c r="C2447" s="16" t="str">
        <f t="shared" si="137"/>
        <v>June, 2016´</v>
      </c>
      <c r="D2447" s="3" t="s">
        <v>31</v>
      </c>
      <c r="E2447" s="11" t="s">
        <v>3317</v>
      </c>
      <c r="F2447" s="3" t="s">
        <v>56</v>
      </c>
      <c r="G2447" s="3" t="s">
        <v>1734</v>
      </c>
      <c r="H2447" s="3" t="s">
        <v>122</v>
      </c>
      <c r="I2447" s="3" t="s">
        <v>45</v>
      </c>
      <c r="J2447" s="3" t="s">
        <v>34</v>
      </c>
      <c r="K2447" s="3" t="s">
        <v>187</v>
      </c>
      <c r="L2447" s="3" t="s">
        <v>2691</v>
      </c>
      <c r="M2447" s="4">
        <v>12960</v>
      </c>
      <c r="N2447" s="4">
        <v>12.96</v>
      </c>
      <c r="O2447" s="4">
        <v>62400</v>
      </c>
      <c r="P2447" t="s">
        <v>3211</v>
      </c>
      <c r="Q2447" t="s">
        <v>3270</v>
      </c>
      <c r="R2447" t="s">
        <v>3198</v>
      </c>
      <c r="S2447">
        <f t="shared" si="138"/>
        <v>4.8148148148148149</v>
      </c>
      <c r="T2447" t="s">
        <v>3207</v>
      </c>
      <c r="U2447" t="s">
        <v>3235</v>
      </c>
      <c r="V2447" t="s">
        <v>3216</v>
      </c>
    </row>
    <row r="2448" spans="1:22" ht="22" customHeight="1" x14ac:dyDescent="0.3">
      <c r="A2448" s="5">
        <v>42526</v>
      </c>
      <c r="B2448" s="16" t="str">
        <f t="shared" si="136"/>
        <v>June, 2016</v>
      </c>
      <c r="C2448" s="16" t="str">
        <f t="shared" si="137"/>
        <v>June, 2016´</v>
      </c>
      <c r="D2448" s="6" t="s">
        <v>31</v>
      </c>
      <c r="E2448" s="11" t="s">
        <v>3317</v>
      </c>
      <c r="F2448" s="6" t="s">
        <v>56</v>
      </c>
      <c r="G2448" s="6" t="s">
        <v>2663</v>
      </c>
      <c r="H2448" s="6" t="s">
        <v>122</v>
      </c>
      <c r="I2448" s="6" t="s">
        <v>45</v>
      </c>
      <c r="J2448" s="6" t="s">
        <v>34</v>
      </c>
      <c r="K2448" s="6" t="s">
        <v>2189</v>
      </c>
      <c r="L2448" s="6" t="s">
        <v>2692</v>
      </c>
      <c r="M2448" s="7">
        <v>152899.99</v>
      </c>
      <c r="N2448" s="7">
        <v>152.9</v>
      </c>
      <c r="O2448" s="7">
        <v>463000</v>
      </c>
      <c r="P2448" t="str">
        <f>IF(ISNUMBER(SEARCH("GLIFOSATO",L2448)),"Glyphosate",IF(ISNUMBER(SEARCH("TRICLON",L2448)),"Triclopyr",IF(ISNUMBER(SEARCH("ABAMECTIN",L2448)),"Abamectin",IF(ISNUMBER(SEARCH("ANCOSAR",L2448)),"Sodium Hydrogen Methylarsonate",IF(ISNUMBER(SEARCH("PERITO",L2448)),"Acephate","FIX IT!")))))</f>
        <v>Glyphosate</v>
      </c>
      <c r="Q2448" t="s">
        <v>3218</v>
      </c>
      <c r="R2448" t="s">
        <v>3198</v>
      </c>
      <c r="S2448">
        <f t="shared" si="138"/>
        <v>3.0281231542264981</v>
      </c>
      <c r="T2448" t="s">
        <v>3206</v>
      </c>
      <c r="U2448" t="s">
        <v>3231</v>
      </c>
      <c r="V2448" t="s">
        <v>3242</v>
      </c>
    </row>
    <row r="2449" spans="1:22" ht="22" customHeight="1" x14ac:dyDescent="0.3">
      <c r="A2449" s="2">
        <v>42526</v>
      </c>
      <c r="B2449" s="16" t="str">
        <f t="shared" si="136"/>
        <v>June, 2016</v>
      </c>
      <c r="C2449" s="16" t="str">
        <f t="shared" si="137"/>
        <v>June, 2016´</v>
      </c>
      <c r="D2449" s="3" t="s">
        <v>31</v>
      </c>
      <c r="E2449" s="11" t="s">
        <v>3317</v>
      </c>
      <c r="F2449" s="3" t="s">
        <v>56</v>
      </c>
      <c r="G2449" s="3" t="s">
        <v>2663</v>
      </c>
      <c r="H2449" s="3" t="s">
        <v>122</v>
      </c>
      <c r="I2449" s="3" t="s">
        <v>45</v>
      </c>
      <c r="J2449" s="3" t="s">
        <v>34</v>
      </c>
      <c r="K2449" s="3" t="s">
        <v>2189</v>
      </c>
      <c r="L2449" s="3" t="s">
        <v>2693</v>
      </c>
      <c r="M2449" s="4">
        <v>183480</v>
      </c>
      <c r="N2449" s="4">
        <v>183.48</v>
      </c>
      <c r="O2449" s="4">
        <v>556000</v>
      </c>
      <c r="P2449" t="s">
        <v>3211</v>
      </c>
      <c r="Q2449" t="s">
        <v>3270</v>
      </c>
      <c r="R2449" t="s">
        <v>3198</v>
      </c>
      <c r="S2449">
        <f t="shared" si="138"/>
        <v>3.0303030303030303</v>
      </c>
      <c r="T2449" t="s">
        <v>3206</v>
      </c>
      <c r="U2449" t="s">
        <v>3231</v>
      </c>
      <c r="V2449" t="s">
        <v>3242</v>
      </c>
    </row>
    <row r="2450" spans="1:22" ht="22" customHeight="1" x14ac:dyDescent="0.3">
      <c r="A2450" s="5">
        <v>42526</v>
      </c>
      <c r="B2450" s="16" t="str">
        <f t="shared" si="136"/>
        <v>June, 2016</v>
      </c>
      <c r="C2450" s="16" t="str">
        <f t="shared" si="137"/>
        <v>June, 2016´</v>
      </c>
      <c r="D2450" s="6" t="s">
        <v>31</v>
      </c>
      <c r="E2450" s="11" t="s">
        <v>3317</v>
      </c>
      <c r="F2450" s="6" t="s">
        <v>56</v>
      </c>
      <c r="G2450" s="6" t="s">
        <v>1149</v>
      </c>
      <c r="H2450" s="6" t="s">
        <v>122</v>
      </c>
      <c r="I2450" s="6" t="s">
        <v>45</v>
      </c>
      <c r="J2450" s="6" t="s">
        <v>34</v>
      </c>
      <c r="K2450" s="6" t="s">
        <v>971</v>
      </c>
      <c r="L2450" s="6" t="s">
        <v>2694</v>
      </c>
      <c r="M2450" s="7">
        <v>22800</v>
      </c>
      <c r="N2450" s="7">
        <v>22.8</v>
      </c>
      <c r="O2450" s="7">
        <v>490000</v>
      </c>
      <c r="P2450" t="str">
        <f>IF(ISNUMBER(SEARCH("BIORISK",L2450)),"Fertilizer",IF(ISNUMBER(SEARCH("DIFLUBENZURON",L2450)),"Diflubenzuron",IF(ISNUMBER(SEARCH("K-TIONIC",L2450)),"Fulvic Acids Fertilizers",IF(ISNUMBER(SEARCH("INICIATE",L2450)),"Fipronil",IF(ISNUMBER(SEARCH("FIPRONIL",L2450)),"Fipronil",IF(ISNUMBER(SEARCH("STAGE",L2450)),"Clomazone",IF(ISNUMBER(SEARCH("CLOMAZONE",L2450)),"Clomazone",IF(ISNUMBER(SEARCH("UNIMARK",L2450)),"Metribuzin",IF(ISNUMBER(SEARCH("RIBUZIN",L2450)),"Metribuzin",IF(ISNUMBER(SEARCH("UNITOP",L2450)),"Not Identified","FIX IT!"))))))))))</f>
        <v>Fipronil</v>
      </c>
      <c r="Q2450" t="s">
        <v>3261</v>
      </c>
      <c r="R2450" t="s">
        <v>3243</v>
      </c>
      <c r="S2450">
        <f t="shared" si="138"/>
        <v>21.491228070175438</v>
      </c>
      <c r="T2450" t="s">
        <v>3206</v>
      </c>
      <c r="U2450" t="s">
        <v>3231</v>
      </c>
      <c r="V2450" t="s">
        <v>3242</v>
      </c>
    </row>
    <row r="2451" spans="1:22" ht="22" customHeight="1" x14ac:dyDescent="0.3">
      <c r="A2451" s="2">
        <v>42523</v>
      </c>
      <c r="B2451" s="16" t="str">
        <f t="shared" si="136"/>
        <v>June, 2016</v>
      </c>
      <c r="C2451" s="16" t="str">
        <f t="shared" si="137"/>
        <v>June, 2016´</v>
      </c>
      <c r="D2451" s="3" t="s">
        <v>31</v>
      </c>
      <c r="E2451" s="11" t="s">
        <v>3317</v>
      </c>
      <c r="F2451" s="3" t="s">
        <v>1873</v>
      </c>
      <c r="G2451" s="3" t="s">
        <v>1617</v>
      </c>
      <c r="H2451" s="3" t="s">
        <v>122</v>
      </c>
      <c r="I2451" s="3" t="s">
        <v>45</v>
      </c>
      <c r="J2451" s="3" t="s">
        <v>34</v>
      </c>
      <c r="K2451" s="3" t="s">
        <v>2189</v>
      </c>
      <c r="L2451" s="3" t="s">
        <v>2613</v>
      </c>
      <c r="M2451" s="4">
        <v>165750</v>
      </c>
      <c r="N2451" s="4">
        <v>165.75</v>
      </c>
      <c r="O2451" s="4">
        <v>502000</v>
      </c>
      <c r="P2451" t="str">
        <f>IF(ISNUMBER(SEARCH("DIZONE",L2451)),"Diuron",IF(ISNUMBER(SEARCH("GLUFOSINATE",L2451)),"Glufosinate",IF(ISNUMBER(SEARCH("LAVA",L2451)),"Tebuthiuron",IF(ISNUMBER(SEARCH("CARTAP",L2451)),"Cartap Hydrochloride",IF(ISNUMBER(SEARCH("ZARTAN",L2451)),"Metsulfuron",IF(ISNUMBER(SEARCH("METSULFURON",L2451)),"Metsulfuron",IF(ISNUMBER(SEARCH("CHLORFLUAZURON",L2451)),"Chlorfluazuron",IF(ISNUMBER(SEARCH("OMITE",L2451)),"Propargite",IF(ISNUMBER(SEARCH("ORIS",L2451)),"Amicarbazone",IF(ISNUMBER(SEARCH("AMICARBAZONE",L2451)),"Amicarbazone",IF(ISNUMBER(SEARCH("2,4-D",L2451)),"2,4-Dichlorophenoxyacetic Acid",IF(ISNUMBER(SEARCH("GLYPHOSATE",L2451)),"Glyphosate",IF(ISNUMBER(SEARCH("FOMESAFEN",L2451)),"Fomesafen","FIX IT!")))))))))))))</f>
        <v>Glyphosate</v>
      </c>
      <c r="Q2451" t="s">
        <v>3218</v>
      </c>
      <c r="R2451" t="s">
        <v>3198</v>
      </c>
      <c r="S2451">
        <f t="shared" si="138"/>
        <v>3.0286576168929109</v>
      </c>
      <c r="T2451" t="s">
        <v>3292</v>
      </c>
      <c r="U2451" t="s">
        <v>3269</v>
      </c>
      <c r="V2451" t="s">
        <v>3216</v>
      </c>
    </row>
    <row r="2452" spans="1:22" ht="22" customHeight="1" x14ac:dyDescent="0.3">
      <c r="A2452" s="5">
        <v>42523</v>
      </c>
      <c r="B2452" s="16" t="str">
        <f t="shared" si="136"/>
        <v>June, 2016</v>
      </c>
      <c r="C2452" s="16" t="str">
        <f t="shared" si="137"/>
        <v>June, 2016´</v>
      </c>
      <c r="D2452" s="6" t="s">
        <v>31</v>
      </c>
      <c r="E2452" s="11" t="s">
        <v>3317</v>
      </c>
      <c r="F2452" s="6" t="s">
        <v>56</v>
      </c>
      <c r="G2452" s="6" t="s">
        <v>2680</v>
      </c>
      <c r="H2452" s="6" t="s">
        <v>1107</v>
      </c>
      <c r="I2452" s="6" t="s">
        <v>45</v>
      </c>
      <c r="J2452" s="6" t="s">
        <v>34</v>
      </c>
      <c r="K2452" s="6" t="s">
        <v>2695</v>
      </c>
      <c r="L2452" s="6" t="s">
        <v>2696</v>
      </c>
      <c r="M2452" s="7">
        <v>63448</v>
      </c>
      <c r="N2452" s="7">
        <v>63.45</v>
      </c>
      <c r="O2452" s="13" t="s">
        <v>3323</v>
      </c>
      <c r="P2452" t="str">
        <f>IF(ISNUMBER(SEARCH("TRICLON",L2450)),"Triclopyr",IF(ISNUMBER(SEARCH("ABAMECTIN",L2450)),"Abamectin",IF(ISNUMBER(SEARCH("PERITO",L2450)),"Acephate",IF(ISNUMBER(SEARCH("GLUFOSINAT",L2450)),"Gluphosinate",IF(ISNUMBER(SEARCH("FIPRONIL",L2450)),"Fipronil",IF(ISNUMBER(SEARCH("ZARTAN",L2450)),"Metsulfuron-methyl",IF(ISNUMBER(SEARCH("DIFLUBENZURON",L2450)),"Diflubenzuron",IF(ISNUMBER(SEARCH("INICIATE",L2450)),"Fipronil",IF(ISNUMBER(SEARCH("STAGE",L2450)),"Clomazone",IF(ISNUMBER(SEARCH("CLOMAZON",L2450)),"Clomazone",IF(ISNUMBER(SEARCH("UNIMARK",L2450)),"Metribuzim",IF(ISNUMBER(SEARCH("ANCOSAR",L2450)),"Sodium hydrogen Methylarsonate","FIX IT!"))))))))))))</f>
        <v>Fipronil</v>
      </c>
      <c r="Q2452" t="s">
        <v>3261</v>
      </c>
      <c r="R2452" t="s">
        <v>3243</v>
      </c>
      <c r="S2452">
        <f t="shared" si="138"/>
        <v>0</v>
      </c>
      <c r="T2452" t="s">
        <v>3292</v>
      </c>
      <c r="U2452" t="s">
        <v>3269</v>
      </c>
      <c r="V2452" t="s">
        <v>3216</v>
      </c>
    </row>
    <row r="2453" spans="1:22" ht="22" customHeight="1" x14ac:dyDescent="0.3">
      <c r="A2453" s="2">
        <v>42523</v>
      </c>
      <c r="B2453" s="16" t="str">
        <f t="shared" si="136"/>
        <v>June, 2016</v>
      </c>
      <c r="C2453" s="16" t="str">
        <f t="shared" si="137"/>
        <v>June, 2016´</v>
      </c>
      <c r="D2453" s="3" t="s">
        <v>31</v>
      </c>
      <c r="E2453" s="11" t="s">
        <v>3317</v>
      </c>
      <c r="F2453" s="3" t="s">
        <v>1873</v>
      </c>
      <c r="G2453" s="3" t="s">
        <v>1617</v>
      </c>
      <c r="H2453" s="3" t="s">
        <v>122</v>
      </c>
      <c r="I2453" s="3" t="s">
        <v>45</v>
      </c>
      <c r="J2453" s="3" t="s">
        <v>34</v>
      </c>
      <c r="K2453" s="3" t="s">
        <v>2189</v>
      </c>
      <c r="L2453" s="3" t="s">
        <v>2613</v>
      </c>
      <c r="M2453" s="4">
        <v>165750</v>
      </c>
      <c r="N2453" s="4">
        <v>165.75</v>
      </c>
      <c r="O2453" s="4">
        <v>502000</v>
      </c>
      <c r="P2453" t="str">
        <f>IF(ISNUMBER(SEARCH("DIZONE",L2453)),"Diuron",IF(ISNUMBER(SEARCH("GLUFOSINATE",L2453)),"Glufosinate",IF(ISNUMBER(SEARCH("LAVA",L2453)),"Tebuthiuron",IF(ISNUMBER(SEARCH("CARTAP",L2453)),"Cartap Hydrochloride",IF(ISNUMBER(SEARCH("ZARTAN",L2453)),"Metsulfuron",IF(ISNUMBER(SEARCH("METSULFURON",L2453)),"Metsulfuron",IF(ISNUMBER(SEARCH("CHLORFLUAZURON",L2453)),"Chlorfluazuron",IF(ISNUMBER(SEARCH("OMITE",L2453)),"Propargite",IF(ISNUMBER(SEARCH("ORIS",L2453)),"Amicarbazone",IF(ISNUMBER(SEARCH("AMICARBAZONE",L2453)),"Amicarbazone",IF(ISNUMBER(SEARCH("2,4-D",L2453)),"2,4-Dichlorophenoxyacetic Acid",IF(ISNUMBER(SEARCH("GLYPHOSATE",L2453)),"Glyphosate",IF(ISNUMBER(SEARCH("FOMESAFEN",L2453)),"Fomesafen","FIX IT!")))))))))))))</f>
        <v>Glyphosate</v>
      </c>
      <c r="Q2453" t="s">
        <v>3218</v>
      </c>
      <c r="R2453" t="s">
        <v>3198</v>
      </c>
      <c r="S2453">
        <f t="shared" si="138"/>
        <v>3.0286576168929109</v>
      </c>
      <c r="T2453" t="s">
        <v>3309</v>
      </c>
      <c r="U2453" t="s">
        <v>3263</v>
      </c>
      <c r="V2453" t="s">
        <v>3264</v>
      </c>
    </row>
    <row r="2454" spans="1:22" ht="22" customHeight="1" x14ac:dyDescent="0.3">
      <c r="A2454" s="5">
        <v>42523</v>
      </c>
      <c r="B2454" s="16" t="str">
        <f t="shared" si="136"/>
        <v>June, 2016</v>
      </c>
      <c r="C2454" s="16" t="str">
        <f t="shared" si="137"/>
        <v>June, 2016´</v>
      </c>
      <c r="D2454" s="6" t="s">
        <v>31</v>
      </c>
      <c r="E2454" s="11" t="s">
        <v>3317</v>
      </c>
      <c r="F2454" s="6" t="s">
        <v>1873</v>
      </c>
      <c r="G2454" s="6" t="s">
        <v>1617</v>
      </c>
      <c r="H2454" s="6" t="s">
        <v>316</v>
      </c>
      <c r="I2454" s="6" t="s">
        <v>45</v>
      </c>
      <c r="J2454" s="6" t="s">
        <v>34</v>
      </c>
      <c r="K2454" s="6" t="s">
        <v>2189</v>
      </c>
      <c r="L2454" s="6" t="s">
        <v>2613</v>
      </c>
      <c r="M2454" s="7">
        <v>165750</v>
      </c>
      <c r="N2454" s="7">
        <v>165.75</v>
      </c>
      <c r="O2454" s="7">
        <v>502000</v>
      </c>
      <c r="P2454" t="str">
        <f>IF(ISNUMBER(SEARCH("DIZONE",L2454)),"Diuron",IF(ISNUMBER(SEARCH("GLUFOSINATE",L2454)),"Glufosinate",IF(ISNUMBER(SEARCH("LAVA",L2454)),"Tebuthiuron",IF(ISNUMBER(SEARCH("CARTAP",L2454)),"Cartap Hydrochloride",IF(ISNUMBER(SEARCH("ZARTAN",L2454)),"Metsulfuron",IF(ISNUMBER(SEARCH("METSULFURON",L2454)),"Metsulfuron",IF(ISNUMBER(SEARCH("CHLORFLUAZURON",L2454)),"Chlorfluazuron",IF(ISNUMBER(SEARCH("OMITE",L2454)),"Propargite",IF(ISNUMBER(SEARCH("ORIS",L2454)),"Amicarbazone",IF(ISNUMBER(SEARCH("AMICARBAZONE",L2454)),"Amicarbazone",IF(ISNUMBER(SEARCH("2,4-D",L2454)),"2,4-Dichlorophenoxyacetic Acid",IF(ISNUMBER(SEARCH("GLYPHOSATE",L2454)),"Glyphosate",IF(ISNUMBER(SEARCH("FOMESAFEN",L2454)),"Fomesafen","FIX IT!")))))))))))))</f>
        <v>Glyphosate</v>
      </c>
      <c r="Q2454" t="s">
        <v>3218</v>
      </c>
      <c r="R2454" t="s">
        <v>3198</v>
      </c>
      <c r="S2454">
        <f t="shared" si="138"/>
        <v>3.0286576168929109</v>
      </c>
      <c r="T2454" t="s">
        <v>3199</v>
      </c>
      <c r="U2454" t="s">
        <v>3268</v>
      </c>
      <c r="V2454" t="s">
        <v>3243</v>
      </c>
    </row>
    <row r="2455" spans="1:22" ht="22" customHeight="1" x14ac:dyDescent="0.3">
      <c r="A2455" s="2">
        <v>42523</v>
      </c>
      <c r="B2455" s="16" t="str">
        <f t="shared" si="136"/>
        <v>June, 2016</v>
      </c>
      <c r="C2455" s="16" t="str">
        <f t="shared" si="137"/>
        <v>June, 2016´</v>
      </c>
      <c r="D2455" s="3" t="s">
        <v>31</v>
      </c>
      <c r="E2455" s="11" t="s">
        <v>3317</v>
      </c>
      <c r="F2455" s="3" t="s">
        <v>1873</v>
      </c>
      <c r="G2455" s="3" t="s">
        <v>1617</v>
      </c>
      <c r="H2455" s="3" t="s">
        <v>122</v>
      </c>
      <c r="I2455" s="3" t="s">
        <v>45</v>
      </c>
      <c r="J2455" s="3" t="s">
        <v>34</v>
      </c>
      <c r="K2455" s="3" t="s">
        <v>2189</v>
      </c>
      <c r="L2455" s="3" t="s">
        <v>2613</v>
      </c>
      <c r="M2455" s="4">
        <v>165750</v>
      </c>
      <c r="N2455" s="4">
        <v>165.75</v>
      </c>
      <c r="O2455" s="4">
        <v>502000</v>
      </c>
      <c r="P2455" t="str">
        <f>IF(ISNUMBER(SEARCH("DIZONE",L2455)),"Diuron",IF(ISNUMBER(SEARCH("GLUFOSINATE",L2455)),"Glufosinate",IF(ISNUMBER(SEARCH("LAVA",L2455)),"Tebuthiuron",IF(ISNUMBER(SEARCH("CARTAP",L2455)),"Cartap Hydrochloride",IF(ISNUMBER(SEARCH("ZARTAN",L2455)),"Metsulfuron",IF(ISNUMBER(SEARCH("METSULFURON",L2455)),"Metsulfuron",IF(ISNUMBER(SEARCH("CHLORFLUAZURON",L2455)),"Chlorfluazuron",IF(ISNUMBER(SEARCH("OMITE",L2455)),"Propargite",IF(ISNUMBER(SEARCH("ORIS",L2455)),"Amicarbazone",IF(ISNUMBER(SEARCH("AMICARBAZONE",L2455)),"Amicarbazone",IF(ISNUMBER(SEARCH("2,4-D",L2455)),"2,4-Dichlorophenoxyacetic Acid",IF(ISNUMBER(SEARCH("GLYPHOSATE",L2455)),"Glyphosate",IF(ISNUMBER(SEARCH("FOMESAFEN",L2455)),"Fomesafen","FIX IT!")))))))))))))</f>
        <v>Glyphosate</v>
      </c>
      <c r="Q2455" t="s">
        <v>3218</v>
      </c>
      <c r="R2455" t="s">
        <v>3198</v>
      </c>
      <c r="S2455">
        <f t="shared" si="138"/>
        <v>3.0286576168929109</v>
      </c>
      <c r="T2455" t="s">
        <v>3199</v>
      </c>
      <c r="U2455" t="s">
        <v>3268</v>
      </c>
      <c r="V2455" t="s">
        <v>3243</v>
      </c>
    </row>
    <row r="2456" spans="1:22" ht="22" customHeight="1" x14ac:dyDescent="0.3">
      <c r="A2456" s="5">
        <v>42523</v>
      </c>
      <c r="B2456" s="16" t="str">
        <f t="shared" si="136"/>
        <v>June, 2016</v>
      </c>
      <c r="C2456" s="16" t="str">
        <f t="shared" si="137"/>
        <v>June, 2016´</v>
      </c>
      <c r="D2456" s="6" t="s">
        <v>31</v>
      </c>
      <c r="E2456" s="11" t="s">
        <v>3317</v>
      </c>
      <c r="F2456" s="6" t="s">
        <v>1873</v>
      </c>
      <c r="G2456" s="6" t="s">
        <v>1617</v>
      </c>
      <c r="H2456" s="6" t="s">
        <v>122</v>
      </c>
      <c r="I2456" s="6" t="s">
        <v>45</v>
      </c>
      <c r="J2456" s="6" t="s">
        <v>34</v>
      </c>
      <c r="K2456" s="6" t="s">
        <v>2189</v>
      </c>
      <c r="L2456" s="6" t="s">
        <v>2613</v>
      </c>
      <c r="M2456" s="7">
        <v>165750</v>
      </c>
      <c r="N2456" s="7">
        <v>165.75</v>
      </c>
      <c r="O2456" s="7">
        <v>502000</v>
      </c>
      <c r="P2456" t="str">
        <f>IF(ISNUMBER(SEARCH("DIZONE",L2456)),"Diuron",IF(ISNUMBER(SEARCH("GLUFOSINATE",L2456)),"Glufosinate",IF(ISNUMBER(SEARCH("LAVA",L2456)),"Tebuthiuron",IF(ISNUMBER(SEARCH("CARTAP",L2456)),"Cartap Hydrochloride",IF(ISNUMBER(SEARCH("ZARTAN",L2456)),"Metsulfuron",IF(ISNUMBER(SEARCH("METSULFURON",L2456)),"Metsulfuron",IF(ISNUMBER(SEARCH("CHLORFLUAZURON",L2456)),"Chlorfluazuron",IF(ISNUMBER(SEARCH("OMITE",L2456)),"Propargite",IF(ISNUMBER(SEARCH("ORIS",L2456)),"Amicarbazone",IF(ISNUMBER(SEARCH("AMICARBAZONE",L2456)),"Amicarbazone",IF(ISNUMBER(SEARCH("2,4-D",L2456)),"2,4-Dichlorophenoxyacetic Acid",IF(ISNUMBER(SEARCH("GLYPHOSATE",L2456)),"Glyphosate",IF(ISNUMBER(SEARCH("FOMESAFEN",L2456)),"Fomesafen","FIX IT!")))))))))))))</f>
        <v>Glyphosate</v>
      </c>
      <c r="Q2456" t="s">
        <v>3218</v>
      </c>
      <c r="R2456" t="s">
        <v>3198</v>
      </c>
      <c r="S2456">
        <f t="shared" si="138"/>
        <v>3.0286576168929109</v>
      </c>
      <c r="T2456" t="s">
        <v>3200</v>
      </c>
      <c r="U2456" t="s">
        <v>3234</v>
      </c>
      <c r="V2456" t="s">
        <v>3225</v>
      </c>
    </row>
    <row r="2457" spans="1:22" ht="22" customHeight="1" x14ac:dyDescent="0.3">
      <c r="A2457" s="2">
        <v>42523</v>
      </c>
      <c r="B2457" s="16" t="str">
        <f t="shared" si="136"/>
        <v>June, 2016</v>
      </c>
      <c r="C2457" s="16" t="str">
        <f t="shared" si="137"/>
        <v>June, 2016´</v>
      </c>
      <c r="D2457" s="3" t="s">
        <v>31</v>
      </c>
      <c r="E2457" s="11" t="s">
        <v>3317</v>
      </c>
      <c r="F2457" s="3" t="s">
        <v>56</v>
      </c>
      <c r="G2457" s="3" t="s">
        <v>244</v>
      </c>
      <c r="H2457" s="3" t="s">
        <v>474</v>
      </c>
      <c r="I2457" s="3" t="s">
        <v>45</v>
      </c>
      <c r="J2457" s="3" t="s">
        <v>34</v>
      </c>
      <c r="K2457" s="3" t="s">
        <v>187</v>
      </c>
      <c r="L2457" s="3" t="s">
        <v>2697</v>
      </c>
      <c r="M2457" s="4">
        <v>73200</v>
      </c>
      <c r="N2457" s="4">
        <v>73.2</v>
      </c>
      <c r="O2457" s="4">
        <v>687000</v>
      </c>
      <c r="P2457" t="str">
        <f>IF(ISNUMBER(SEARCH("GLIFOSATO",L2457)),"Glyphosate",IF(ISNUMBER(SEARCH("TRICLON",L2457)),"Triclopyr",IF(ISNUMBER(SEARCH("ABAMECTIN",L2457)),"Abamectin",IF(ISNUMBER(SEARCH("ANCOSAR",L2457)),"Sodium Hydrogen Methylarsonate",IF(ISNUMBER(SEARCH("PERITO",L2457)),"Acephate","FIX IT!")))))</f>
        <v>Sodium Hydrogen Methylarsonate</v>
      </c>
      <c r="Q2457" t="s">
        <v>3281</v>
      </c>
      <c r="R2457" t="s">
        <v>3198</v>
      </c>
      <c r="S2457">
        <f t="shared" si="138"/>
        <v>9.3852459016393439</v>
      </c>
      <c r="T2457" t="s">
        <v>3297</v>
      </c>
      <c r="U2457" t="s">
        <v>3281</v>
      </c>
      <c r="V2457" t="s">
        <v>3198</v>
      </c>
    </row>
    <row r="2458" spans="1:22" ht="22" customHeight="1" x14ac:dyDescent="0.3">
      <c r="A2458" s="5">
        <v>42520</v>
      </c>
      <c r="B2458" s="16" t="str">
        <f t="shared" si="136"/>
        <v>May, 2016</v>
      </c>
      <c r="C2458" s="16" t="str">
        <f t="shared" si="137"/>
        <v>May, 2016´</v>
      </c>
      <c r="D2458" s="6" t="s">
        <v>31</v>
      </c>
      <c r="E2458" s="11" t="s">
        <v>3317</v>
      </c>
      <c r="F2458" s="6" t="s">
        <v>56</v>
      </c>
      <c r="G2458" s="6" t="s">
        <v>1774</v>
      </c>
      <c r="H2458" s="6" t="s">
        <v>82</v>
      </c>
      <c r="I2458" s="6" t="s">
        <v>45</v>
      </c>
      <c r="J2458" s="6" t="s">
        <v>34</v>
      </c>
      <c r="K2458" s="6" t="s">
        <v>84</v>
      </c>
      <c r="L2458" s="6" t="s">
        <v>2698</v>
      </c>
      <c r="M2458" s="7">
        <v>115850</v>
      </c>
      <c r="N2458" s="7">
        <v>115.85</v>
      </c>
      <c r="O2458" s="7">
        <v>484000</v>
      </c>
      <c r="P2458" t="str">
        <f>IF(ISNUMBER(SEARCH("BROWSER",L2458)),"Picloran",IF(ISNUMBER(SEARCH("NAVIGATOR",L2458)),"Picloran",IF(ISNUMBER(SEARCH("BIOZYME",L2458)),"Mineral Fertilizer",IF(ISNUMBER(SEARCH("K-FOL",L2458)),"Calcium Citrate",IF(ISNUMBER(SEARCH("FOLTRON",L2458)),"NPK Fertilizer",IF(ISNUMBER(SEARCH("CYHALOTHRI",L2458)),"Cyhalothrin",IF(ISNUMBER(SEARCH("ACEFATO",L2458)),"Acephate",IF(ISNUMBER(SEARCH("ACEPHATE",L2458)),"Acephate",IF(ISNUMBER(SEARCH("MICROTHIOL",L2458)),"Sulfur",IF(ISNUMBER(SEARCH("PROPICONAZOLE",L2458)),"Propiconazole",IF(ISNUMBER(SEARCH("METHOMYL",L2458)),"Methomyl",IF(ISNUMBER(SEARCH("IMIDACLOPRID",L2458)),"Imidacloprid",IF(ISNUMBER(SEARCH("ZONIC",L2458)),"Amicarbazone",IF(ISNUMBER(SEARCH("CRESCENDO",L2458)),"Triclopyr-Butyric",IF(ISNUMBER(SEARCH("IMAZETHAPYR",L2458)),"Imazethapyr",IF(ISNUMBER(SEARCH("TRICLOPYR",L2458)),"Triclopyr",IF(ISNUMBER(SEARCH("ISOPROPYLAMINE",L2458)),"Isopropylamine",IF(ISNUMBER(SEARCH("ABAMECTIM",L2458)),"Abamectin",IF(ISNUMBER(SEARCH("SPERTO",L2458)),"Bifenthrin","FIX IT!")))))))))))))))))))</f>
        <v>Isopropylamine</v>
      </c>
      <c r="Q2458" t="s">
        <v>3269</v>
      </c>
      <c r="R2458" t="s">
        <v>3216</v>
      </c>
      <c r="S2458">
        <f t="shared" si="138"/>
        <v>4.1778161415623654</v>
      </c>
      <c r="T2458" t="s">
        <v>3213</v>
      </c>
      <c r="U2458" t="s">
        <v>3282</v>
      </c>
      <c r="V2458" t="s">
        <v>3257</v>
      </c>
    </row>
    <row r="2459" spans="1:22" ht="22" customHeight="1" x14ac:dyDescent="0.3">
      <c r="A2459" s="2">
        <v>42520</v>
      </c>
      <c r="B2459" s="16" t="str">
        <f t="shared" si="136"/>
        <v>May, 2016</v>
      </c>
      <c r="C2459" s="16" t="str">
        <f t="shared" si="137"/>
        <v>May, 2016´</v>
      </c>
      <c r="D2459" s="3" t="s">
        <v>31</v>
      </c>
      <c r="E2459" s="11" t="s">
        <v>3317</v>
      </c>
      <c r="F2459" s="3" t="s">
        <v>56</v>
      </c>
      <c r="G2459" s="3" t="s">
        <v>200</v>
      </c>
      <c r="H2459" s="3" t="s">
        <v>133</v>
      </c>
      <c r="I2459" s="3" t="s">
        <v>45</v>
      </c>
      <c r="J2459" s="3" t="s">
        <v>34</v>
      </c>
      <c r="K2459" s="3" t="s">
        <v>971</v>
      </c>
      <c r="L2459" s="3" t="s">
        <v>2699</v>
      </c>
      <c r="M2459" s="4">
        <v>25104</v>
      </c>
      <c r="N2459" s="4">
        <v>25.1</v>
      </c>
      <c r="O2459" s="4">
        <v>518000</v>
      </c>
      <c r="P2459" t="str">
        <f>IF(ISNUMBER(SEARCH("TRICLON",L2457)),"Triclopyr",IF(ISNUMBER(SEARCH("ABAMECTIN",L2457)),"Abamectin",IF(ISNUMBER(SEARCH("PERITO",L2457)),"Acephate",IF(ISNUMBER(SEARCH("GLUFOSINAT",L2457)),"Gluphosinate",IF(ISNUMBER(SEARCH("FIPRONIL",L2457)),"Fipronil",IF(ISNUMBER(SEARCH("ZARTAN",L2457)),"Metsulfuron-methyl",IF(ISNUMBER(SEARCH("DIFLUBENZURON",L2457)),"Diflubenzuron",IF(ISNUMBER(SEARCH("INICIATE",L2457)),"Fipronil",IF(ISNUMBER(SEARCH("STAGE",L2457)),"Clomazone",IF(ISNUMBER(SEARCH("CLOMAZON",L2457)),"Clomazone",IF(ISNUMBER(SEARCH("UNIMARK",L2457)),"Metribuzim",IF(ISNUMBER(SEARCH("ANCOSAR",L2457)),"Sodium hydrogen Methylarsonate","FIX IT!"))))))))))))</f>
        <v>Sodium hydrogen Methylarsonate</v>
      </c>
      <c r="Q2459" t="s">
        <v>3281</v>
      </c>
      <c r="R2459" t="s">
        <v>3198</v>
      </c>
      <c r="S2459">
        <f t="shared" si="138"/>
        <v>20.634161886551944</v>
      </c>
      <c r="T2459" t="s">
        <v>3206</v>
      </c>
      <c r="U2459" t="s">
        <v>3231</v>
      </c>
      <c r="V2459" t="s">
        <v>3242</v>
      </c>
    </row>
    <row r="2460" spans="1:22" ht="22" customHeight="1" x14ac:dyDescent="0.3">
      <c r="A2460" s="5">
        <v>42519</v>
      </c>
      <c r="B2460" s="16" t="str">
        <f t="shared" si="136"/>
        <v>May, 2016</v>
      </c>
      <c r="C2460" s="16" t="str">
        <f t="shared" si="137"/>
        <v>May, 2016´</v>
      </c>
      <c r="D2460" s="6" t="s">
        <v>31</v>
      </c>
      <c r="E2460" s="11" t="s">
        <v>3317</v>
      </c>
      <c r="F2460" s="6" t="s">
        <v>56</v>
      </c>
      <c r="G2460" s="6" t="s">
        <v>1734</v>
      </c>
      <c r="H2460" s="6" t="s">
        <v>122</v>
      </c>
      <c r="I2460" s="6" t="s">
        <v>45</v>
      </c>
      <c r="J2460" s="6" t="s">
        <v>34</v>
      </c>
      <c r="K2460" s="6" t="s">
        <v>187</v>
      </c>
      <c r="L2460" s="6" t="s">
        <v>2700</v>
      </c>
      <c r="M2460" s="7">
        <v>34650</v>
      </c>
      <c r="N2460" s="7">
        <v>34.65</v>
      </c>
      <c r="O2460" s="7">
        <v>218000</v>
      </c>
      <c r="P2460" t="s">
        <v>3245</v>
      </c>
      <c r="Q2460" t="s">
        <v>3244</v>
      </c>
      <c r="R2460" t="s">
        <v>3198</v>
      </c>
      <c r="S2460">
        <f t="shared" si="138"/>
        <v>6.2914862914862919</v>
      </c>
      <c r="T2460" t="s">
        <v>3280</v>
      </c>
      <c r="U2460" t="s">
        <v>3279</v>
      </c>
      <c r="V2460" t="s">
        <v>3216</v>
      </c>
    </row>
    <row r="2461" spans="1:22" ht="22" customHeight="1" x14ac:dyDescent="0.3">
      <c r="A2461" s="2">
        <v>42519</v>
      </c>
      <c r="B2461" s="16" t="str">
        <f t="shared" si="136"/>
        <v>May, 2016</v>
      </c>
      <c r="C2461" s="16" t="str">
        <f t="shared" si="137"/>
        <v>May, 2016´</v>
      </c>
      <c r="D2461" s="3" t="s">
        <v>31</v>
      </c>
      <c r="E2461" s="11" t="s">
        <v>3317</v>
      </c>
      <c r="F2461" s="3" t="s">
        <v>56</v>
      </c>
      <c r="G2461" s="3" t="s">
        <v>2278</v>
      </c>
      <c r="H2461" s="3" t="s">
        <v>316</v>
      </c>
      <c r="I2461" s="3" t="s">
        <v>45</v>
      </c>
      <c r="J2461" s="3" t="s">
        <v>34</v>
      </c>
      <c r="K2461" s="3" t="s">
        <v>2189</v>
      </c>
      <c r="L2461" s="3" t="s">
        <v>2701</v>
      </c>
      <c r="M2461" s="4">
        <v>165750</v>
      </c>
      <c r="N2461" s="4">
        <v>165.75</v>
      </c>
      <c r="O2461" s="4">
        <v>510000</v>
      </c>
      <c r="P2461" t="str">
        <f>IF(ISNUMBER(SEARCH("DIZONE",L2461)),"Diuron",IF(ISNUMBER(SEARCH("GLUFOSINATE",L2461)),"Glufosinate",IF(ISNUMBER(SEARCH("LAVA",L2461)),"Tebuthiuron",IF(ISNUMBER(SEARCH("CARTAP",L2461)),"Cartap Hydrochloride",IF(ISNUMBER(SEARCH("ZARTAN",L2461)),"Metsulfuron",IF(ISNUMBER(SEARCH("METSULFURON",L2461)),"Metsulfuron",IF(ISNUMBER(SEARCH("CHLORFLUAZURON",L2461)),"Chlorfluazuron",IF(ISNUMBER(SEARCH("OMITE",L2461)),"Propargite",IF(ISNUMBER(SEARCH("ORIS",L2461)),"Amicarbazone",IF(ISNUMBER(SEARCH("AMICARBAZONE",L2461)),"Amicarbazone",IF(ISNUMBER(SEARCH("2,4-D",L2461)),"2,4-Dichlorophenoxyacetic Acid",IF(ISNUMBER(SEARCH("GLYPHOSATE",L2461)),"Glyphosate",IF(ISNUMBER(SEARCH("FOMESAFEN",L2461)),"Fomesafen","FIX IT!")))))))))))))</f>
        <v>Glyphosate</v>
      </c>
      <c r="Q2461" t="s">
        <v>3218</v>
      </c>
      <c r="R2461" t="s">
        <v>3198</v>
      </c>
      <c r="S2461">
        <f t="shared" si="138"/>
        <v>3.0769230769230771</v>
      </c>
      <c r="T2461" t="s">
        <v>3292</v>
      </c>
      <c r="U2461" t="s">
        <v>3269</v>
      </c>
      <c r="V2461" t="s">
        <v>3216</v>
      </c>
    </row>
    <row r="2462" spans="1:22" ht="22" customHeight="1" x14ac:dyDescent="0.3">
      <c r="A2462" s="5">
        <v>42519</v>
      </c>
      <c r="B2462" s="16" t="str">
        <f t="shared" si="136"/>
        <v>May, 2016</v>
      </c>
      <c r="C2462" s="16" t="str">
        <f t="shared" si="137"/>
        <v>May, 2016´</v>
      </c>
      <c r="D2462" s="6" t="s">
        <v>31</v>
      </c>
      <c r="E2462" s="11" t="s">
        <v>3317</v>
      </c>
      <c r="F2462" s="6" t="s">
        <v>56</v>
      </c>
      <c r="G2462" s="6" t="s">
        <v>2278</v>
      </c>
      <c r="H2462" s="6" t="s">
        <v>316</v>
      </c>
      <c r="I2462" s="6" t="s">
        <v>45</v>
      </c>
      <c r="J2462" s="6" t="s">
        <v>34</v>
      </c>
      <c r="K2462" s="6" t="s">
        <v>2189</v>
      </c>
      <c r="L2462" s="6" t="s">
        <v>2701</v>
      </c>
      <c r="M2462" s="7">
        <v>165750</v>
      </c>
      <c r="N2462" s="7">
        <v>165.75</v>
      </c>
      <c r="O2462" s="7">
        <v>510000</v>
      </c>
      <c r="P2462" t="str">
        <f>IF(ISNUMBER(SEARCH("DIZONE",L2462)),"Diuron",IF(ISNUMBER(SEARCH("GLUFOSINATE",L2462)),"Glufosinate",IF(ISNUMBER(SEARCH("LAVA",L2462)),"Tebuthiuron",IF(ISNUMBER(SEARCH("CARTAP",L2462)),"Cartap Hydrochloride",IF(ISNUMBER(SEARCH("ZARTAN",L2462)),"Metsulfuron",IF(ISNUMBER(SEARCH("METSULFURON",L2462)),"Metsulfuron",IF(ISNUMBER(SEARCH("CHLORFLUAZURON",L2462)),"Chlorfluazuron",IF(ISNUMBER(SEARCH("OMITE",L2462)),"Propargite",IF(ISNUMBER(SEARCH("ORIS",L2462)),"Amicarbazone",IF(ISNUMBER(SEARCH("AMICARBAZONE",L2462)),"Amicarbazone",IF(ISNUMBER(SEARCH("2,4-D",L2462)),"2,4-Dichlorophenoxyacetic Acid",IF(ISNUMBER(SEARCH("GLYPHOSATE",L2462)),"Glyphosate",IF(ISNUMBER(SEARCH("FOMESAFEN",L2462)),"Fomesafen","FIX IT!")))))))))))))</f>
        <v>Glyphosate</v>
      </c>
      <c r="Q2462" t="s">
        <v>3218</v>
      </c>
      <c r="R2462" t="s">
        <v>3198</v>
      </c>
      <c r="S2462">
        <f t="shared" si="138"/>
        <v>3.0769230769230771</v>
      </c>
      <c r="T2462" t="s">
        <v>3206</v>
      </c>
      <c r="U2462" t="s">
        <v>3231</v>
      </c>
      <c r="V2462" t="s">
        <v>3242</v>
      </c>
    </row>
    <row r="2463" spans="1:22" ht="22" customHeight="1" x14ac:dyDescent="0.3">
      <c r="A2463" s="2">
        <v>42513</v>
      </c>
      <c r="B2463" s="16" t="str">
        <f t="shared" si="136"/>
        <v>May, 2016</v>
      </c>
      <c r="C2463" s="16" t="str">
        <f t="shared" si="137"/>
        <v>May, 2016´</v>
      </c>
      <c r="D2463" s="3" t="s">
        <v>107</v>
      </c>
      <c r="E2463" s="11" t="s">
        <v>3317</v>
      </c>
      <c r="F2463" s="3" t="s">
        <v>56</v>
      </c>
      <c r="G2463" s="3" t="s">
        <v>108</v>
      </c>
      <c r="H2463" s="3" t="s">
        <v>133</v>
      </c>
      <c r="I2463" s="3" t="s">
        <v>45</v>
      </c>
      <c r="J2463" s="3" t="s">
        <v>34</v>
      </c>
      <c r="K2463" s="3" t="s">
        <v>187</v>
      </c>
      <c r="L2463" s="3" t="s">
        <v>2702</v>
      </c>
      <c r="M2463" s="4">
        <v>21706</v>
      </c>
      <c r="N2463" s="4">
        <v>21.71</v>
      </c>
      <c r="O2463" s="4">
        <v>209000</v>
      </c>
      <c r="P2463" t="s">
        <v>3204</v>
      </c>
      <c r="Q2463" t="s">
        <v>3227</v>
      </c>
      <c r="R2463" t="s">
        <v>3198</v>
      </c>
      <c r="S2463">
        <f t="shared" si="138"/>
        <v>9.6286740993273749</v>
      </c>
      <c r="T2463" t="s">
        <v>3206</v>
      </c>
      <c r="U2463" t="s">
        <v>3231</v>
      </c>
      <c r="V2463" t="s">
        <v>3242</v>
      </c>
    </row>
    <row r="2464" spans="1:22" ht="22" customHeight="1" x14ac:dyDescent="0.3">
      <c r="A2464" s="5">
        <v>42512</v>
      </c>
      <c r="B2464" s="16" t="str">
        <f t="shared" si="136"/>
        <v>May, 2016</v>
      </c>
      <c r="C2464" s="16" t="str">
        <f t="shared" si="137"/>
        <v>May, 2016´</v>
      </c>
      <c r="D2464" s="6" t="s">
        <v>31</v>
      </c>
      <c r="E2464" s="11" t="s">
        <v>3317</v>
      </c>
      <c r="F2464" s="6" t="s">
        <v>1873</v>
      </c>
      <c r="G2464" s="6" t="s">
        <v>1382</v>
      </c>
      <c r="H2464" s="6" t="s">
        <v>122</v>
      </c>
      <c r="I2464" s="6" t="s">
        <v>45</v>
      </c>
      <c r="J2464" s="6" t="s">
        <v>34</v>
      </c>
      <c r="K2464" s="6" t="s">
        <v>187</v>
      </c>
      <c r="L2464" s="6" t="s">
        <v>2703</v>
      </c>
      <c r="M2464" s="7">
        <v>15930</v>
      </c>
      <c r="N2464" s="7">
        <v>15.93</v>
      </c>
      <c r="O2464" s="7">
        <v>100000</v>
      </c>
      <c r="P2464" t="s">
        <v>3245</v>
      </c>
      <c r="Q2464" t="s">
        <v>3244</v>
      </c>
      <c r="R2464" t="s">
        <v>3198</v>
      </c>
      <c r="S2464">
        <f t="shared" si="138"/>
        <v>6.2774639045825484</v>
      </c>
      <c r="T2464" t="s">
        <v>3280</v>
      </c>
      <c r="U2464" t="s">
        <v>3279</v>
      </c>
      <c r="V2464" t="s">
        <v>3216</v>
      </c>
    </row>
    <row r="2465" spans="1:22" ht="22" customHeight="1" x14ac:dyDescent="0.3">
      <c r="A2465" s="2">
        <v>42512</v>
      </c>
      <c r="B2465" s="16" t="str">
        <f t="shared" si="136"/>
        <v>May, 2016</v>
      </c>
      <c r="C2465" s="16" t="str">
        <f t="shared" si="137"/>
        <v>May, 2016´</v>
      </c>
      <c r="D2465" s="3" t="s">
        <v>31</v>
      </c>
      <c r="E2465" s="11" t="s">
        <v>3317</v>
      </c>
      <c r="F2465" s="3" t="s">
        <v>56</v>
      </c>
      <c r="G2465" s="3" t="s">
        <v>1774</v>
      </c>
      <c r="H2465" s="3" t="s">
        <v>82</v>
      </c>
      <c r="I2465" s="3" t="s">
        <v>45</v>
      </c>
      <c r="J2465" s="3" t="s">
        <v>34</v>
      </c>
      <c r="K2465" s="3" t="s">
        <v>84</v>
      </c>
      <c r="L2465" s="3" t="s">
        <v>2704</v>
      </c>
      <c r="M2465" s="4">
        <v>115949</v>
      </c>
      <c r="N2465" s="4">
        <v>115.95</v>
      </c>
      <c r="O2465" s="4">
        <v>484000</v>
      </c>
      <c r="P2465" t="str">
        <f>IF(ISNUMBER(SEARCH("BROWSER",L2465)),"Picloran",IF(ISNUMBER(SEARCH("NAVIGATOR",L2465)),"Picloran",IF(ISNUMBER(SEARCH("BIOZYME",L2465)),"Mineral Fertilizer",IF(ISNUMBER(SEARCH("K-FOL",L2465)),"Calcium Citrate",IF(ISNUMBER(SEARCH("FOLTRON",L2465)),"NPK Fertilizer",IF(ISNUMBER(SEARCH("CYHALOTHRI",L2465)),"Cyhalothrin",IF(ISNUMBER(SEARCH("ACEFATO",L2465)),"Acephate",IF(ISNUMBER(SEARCH("ACEPHATE",L2465)),"Acephate",IF(ISNUMBER(SEARCH("MICROTHIOL",L2465)),"Sulfur",IF(ISNUMBER(SEARCH("PROPICONAZOLE",L2465)),"Propiconazole",IF(ISNUMBER(SEARCH("METHOMYL",L2465)),"Methomyl",IF(ISNUMBER(SEARCH("IMIDACLOPRID",L2465)),"Imidacloprid",IF(ISNUMBER(SEARCH("ZONIC",L2465)),"Amicarbazone",IF(ISNUMBER(SEARCH("CRESCENDO",L2465)),"Triclopyr-Butyric",IF(ISNUMBER(SEARCH("IMAZETHAPYR",L2465)),"Imazethapyr",IF(ISNUMBER(SEARCH("TRICLOPYR",L2465)),"Triclopyr",IF(ISNUMBER(SEARCH("ISOPROPYLAMINE",L2465)),"Isopropylamine",IF(ISNUMBER(SEARCH("ABAMECTIM",L2465)),"Abamectin",IF(ISNUMBER(SEARCH("SPERTO",L2465)),"Bifenthrin","FIX IT!")))))))))))))))))))</f>
        <v>Isopropylamine</v>
      </c>
      <c r="Q2465" t="s">
        <v>3269</v>
      </c>
      <c r="R2465" t="s">
        <v>3216</v>
      </c>
      <c r="S2465">
        <f t="shared" si="138"/>
        <v>4.1742490232774756</v>
      </c>
      <c r="T2465" t="s">
        <v>3297</v>
      </c>
      <c r="U2465" t="s">
        <v>3281</v>
      </c>
      <c r="V2465" t="s">
        <v>3198</v>
      </c>
    </row>
    <row r="2466" spans="1:22" ht="22" customHeight="1" x14ac:dyDescent="0.3">
      <c r="A2466" s="2">
        <v>42509</v>
      </c>
      <c r="B2466" s="16" t="str">
        <f t="shared" si="136"/>
        <v>May, 2016</v>
      </c>
      <c r="C2466" s="16" t="str">
        <f t="shared" si="137"/>
        <v>May, 2016´</v>
      </c>
      <c r="D2466" s="3" t="s">
        <v>31</v>
      </c>
      <c r="E2466" s="11" t="s">
        <v>3317</v>
      </c>
      <c r="F2466" s="3" t="s">
        <v>56</v>
      </c>
      <c r="G2466" s="3" t="s">
        <v>1492</v>
      </c>
      <c r="H2466" s="3" t="s">
        <v>122</v>
      </c>
      <c r="I2466" s="3" t="s">
        <v>45</v>
      </c>
      <c r="J2466" s="3" t="s">
        <v>34</v>
      </c>
      <c r="K2466" s="3" t="s">
        <v>2189</v>
      </c>
      <c r="L2466" s="3" t="s">
        <v>2707</v>
      </c>
      <c r="M2466" s="4">
        <v>120720</v>
      </c>
      <c r="N2466" s="4">
        <v>120.72</v>
      </c>
      <c r="O2466" s="4">
        <v>371000</v>
      </c>
      <c r="P2466" t="str">
        <f>IF(ISNUMBER(SEARCH("DIZONE",L2466)),"Diuron",IF(ISNUMBER(SEARCH("GLUFOSINATE",L2466)),"Glufosinate",IF(ISNUMBER(SEARCH("LAVA",L2466)),"Tebuthiuron",IF(ISNUMBER(SEARCH("CARTAP",L2466)),"Cartap Hydrochloride",IF(ISNUMBER(SEARCH("ZARTAN",L2466)),"Metsulfuron",IF(ISNUMBER(SEARCH("METSULFURON",L2466)),"Metsulfuron",IF(ISNUMBER(SEARCH("CHLORFLUAZURON",L2466)),"Chlorfluazuron",IF(ISNUMBER(SEARCH("OMITE",L2466)),"Propargite",IF(ISNUMBER(SEARCH("ORIS",L2466)),"Amicarbazone",IF(ISNUMBER(SEARCH("AMICARBAZONE",L2466)),"Amicarbazone",IF(ISNUMBER(SEARCH("2,4-D",L2466)),"2,4-Dichlorophenoxyacetic Acid",IF(ISNUMBER(SEARCH("GLYPHOSATE",L2466)),"Glyphosate",IF(ISNUMBER(SEARCH("FOMESAFEN",L2466)),"Fomesafen","FIX IT!")))))))))))))</f>
        <v>Glyphosate</v>
      </c>
      <c r="Q2466" t="s">
        <v>3218</v>
      </c>
      <c r="R2466" t="s">
        <v>3198</v>
      </c>
      <c r="S2466">
        <f t="shared" si="138"/>
        <v>3.0732273028495691</v>
      </c>
      <c r="T2466" t="s">
        <v>3206</v>
      </c>
      <c r="U2466" t="s">
        <v>3231</v>
      </c>
      <c r="V2466" t="s">
        <v>3242</v>
      </c>
    </row>
    <row r="2467" spans="1:22" ht="22" customHeight="1" x14ac:dyDescent="0.3">
      <c r="A2467" s="2">
        <v>42509</v>
      </c>
      <c r="B2467" s="16" t="str">
        <f t="shared" si="136"/>
        <v>May, 2016</v>
      </c>
      <c r="C2467" s="16" t="str">
        <f t="shared" si="137"/>
        <v>May, 2016´</v>
      </c>
      <c r="D2467" s="3" t="s">
        <v>31</v>
      </c>
      <c r="E2467" s="11" t="s">
        <v>3317</v>
      </c>
      <c r="F2467" s="3" t="s">
        <v>56</v>
      </c>
      <c r="G2467" s="3" t="s">
        <v>1492</v>
      </c>
      <c r="H2467" s="3" t="s">
        <v>122</v>
      </c>
      <c r="I2467" s="3" t="s">
        <v>45</v>
      </c>
      <c r="J2467" s="3" t="s">
        <v>34</v>
      </c>
      <c r="K2467" s="3" t="s">
        <v>2189</v>
      </c>
      <c r="L2467" s="3" t="s">
        <v>2707</v>
      </c>
      <c r="M2467" s="4">
        <v>120720</v>
      </c>
      <c r="N2467" s="4">
        <v>120.72</v>
      </c>
      <c r="O2467" s="4">
        <v>371000</v>
      </c>
      <c r="P2467" t="str">
        <f>IF(ISNUMBER(SEARCH("DIZONE",L2467)),"Diuron",IF(ISNUMBER(SEARCH("GLUFOSINATE",L2467)),"Glufosinate",IF(ISNUMBER(SEARCH("LAVA",L2467)),"Tebuthiuron",IF(ISNUMBER(SEARCH("CARTAP",L2467)),"Cartap Hydrochloride",IF(ISNUMBER(SEARCH("ZARTAN",L2467)),"Metsulfuron",IF(ISNUMBER(SEARCH("METSULFURON",L2467)),"Metsulfuron",IF(ISNUMBER(SEARCH("CHLORFLUAZURON",L2467)),"Chlorfluazuron",IF(ISNUMBER(SEARCH("OMITE",L2467)),"Propargite",IF(ISNUMBER(SEARCH("ORIS",L2467)),"Amicarbazone",IF(ISNUMBER(SEARCH("AMICARBAZONE",L2467)),"Amicarbazone",IF(ISNUMBER(SEARCH("2,4-D",L2467)),"2,4-Dichlorophenoxyacetic Acid",IF(ISNUMBER(SEARCH("GLYPHOSATE",L2467)),"Glyphosate",IF(ISNUMBER(SEARCH("FOMESAFEN",L2467)),"Fomesafen","FIX IT!")))))))))))))</f>
        <v>Glyphosate</v>
      </c>
      <c r="Q2467" t="s">
        <v>3218</v>
      </c>
      <c r="R2467" t="s">
        <v>3198</v>
      </c>
      <c r="S2467">
        <f t="shared" si="138"/>
        <v>3.0732273028495691</v>
      </c>
      <c r="T2467" t="s">
        <v>3259</v>
      </c>
      <c r="U2467" t="s">
        <v>3230</v>
      </c>
      <c r="V2467" t="s">
        <v>3225</v>
      </c>
    </row>
    <row r="2468" spans="1:22" ht="22" customHeight="1" x14ac:dyDescent="0.3">
      <c r="A2468" s="5">
        <v>42509</v>
      </c>
      <c r="B2468" s="16" t="str">
        <f t="shared" si="136"/>
        <v>May, 2016</v>
      </c>
      <c r="C2468" s="16" t="str">
        <f t="shared" si="137"/>
        <v>May, 2016´</v>
      </c>
      <c r="D2468" s="6" t="s">
        <v>31</v>
      </c>
      <c r="E2468" s="11" t="s">
        <v>3317</v>
      </c>
      <c r="F2468" s="6" t="s">
        <v>56</v>
      </c>
      <c r="G2468" s="6" t="s">
        <v>1492</v>
      </c>
      <c r="H2468" s="6" t="s">
        <v>122</v>
      </c>
      <c r="I2468" s="6" t="s">
        <v>45</v>
      </c>
      <c r="J2468" s="6" t="s">
        <v>34</v>
      </c>
      <c r="K2468" s="6" t="s">
        <v>2189</v>
      </c>
      <c r="L2468" s="6" t="s">
        <v>2710</v>
      </c>
      <c r="M2468" s="7">
        <v>90540</v>
      </c>
      <c r="N2468" s="7">
        <v>90.54</v>
      </c>
      <c r="O2468" s="7">
        <v>278000</v>
      </c>
      <c r="P2468" t="str">
        <f>IF(ISNUMBER(SEARCH("DIZONE",L2468)),"Diuron",IF(ISNUMBER(SEARCH("GLUFOSINATE",L2468)),"Glufosinate",IF(ISNUMBER(SEARCH("LAVA",L2468)),"Tebuthiuron",IF(ISNUMBER(SEARCH("CARTAP",L2468)),"Cartap Hydrochloride",IF(ISNUMBER(SEARCH("ZARTAN",L2468)),"Metsulfuron",IF(ISNUMBER(SEARCH("METSULFURON",L2468)),"Metsulfuron",IF(ISNUMBER(SEARCH("CHLORFLUAZURON",L2468)),"Chlorfluazuron",IF(ISNUMBER(SEARCH("OMITE",L2468)),"Propargite",IF(ISNUMBER(SEARCH("ORIS",L2468)),"Amicarbazone",IF(ISNUMBER(SEARCH("AMICARBAZONE",L2468)),"Amicarbazone",IF(ISNUMBER(SEARCH("2,4-D",L2468)),"2,4-Dichlorophenoxyacetic Acid",IF(ISNUMBER(SEARCH("GLYPHOSATE",L2468)),"Glyphosate",IF(ISNUMBER(SEARCH("FOMESAFEN",L2468)),"Fomesafen","FIX IT!")))))))))))))</f>
        <v>Glyphosate</v>
      </c>
      <c r="Q2468" t="s">
        <v>3218</v>
      </c>
      <c r="R2468" t="s">
        <v>3198</v>
      </c>
      <c r="S2468">
        <f t="shared" si="138"/>
        <v>3.0704660923348794</v>
      </c>
      <c r="T2468" t="s">
        <v>3206</v>
      </c>
      <c r="U2468" t="s">
        <v>3231</v>
      </c>
      <c r="V2468" t="s">
        <v>3242</v>
      </c>
    </row>
    <row r="2469" spans="1:22" ht="22" customHeight="1" x14ac:dyDescent="0.3">
      <c r="A2469" s="2">
        <v>42509</v>
      </c>
      <c r="B2469" s="16" t="str">
        <f t="shared" si="136"/>
        <v>May, 2016</v>
      </c>
      <c r="C2469" s="16" t="str">
        <f t="shared" si="137"/>
        <v>May, 2016´</v>
      </c>
      <c r="D2469" s="3" t="s">
        <v>31</v>
      </c>
      <c r="E2469" s="11" t="s">
        <v>3317</v>
      </c>
      <c r="F2469" s="3" t="s">
        <v>56</v>
      </c>
      <c r="G2469" s="3" t="s">
        <v>1492</v>
      </c>
      <c r="H2469" s="3" t="s">
        <v>122</v>
      </c>
      <c r="I2469" s="3" t="s">
        <v>45</v>
      </c>
      <c r="J2469" s="3" t="s">
        <v>34</v>
      </c>
      <c r="K2469" s="3" t="s">
        <v>2189</v>
      </c>
      <c r="L2469" s="3" t="s">
        <v>2711</v>
      </c>
      <c r="M2469" s="4">
        <v>105630</v>
      </c>
      <c r="N2469" s="4">
        <v>105.63</v>
      </c>
      <c r="O2469" s="4">
        <v>325000</v>
      </c>
      <c r="P2469" t="str">
        <f>IF(ISNUMBER(SEARCH("DIZONE",L2469)),"Diuron",IF(ISNUMBER(SEARCH("GLUFOSINATE",L2469)),"Glufosinate",IF(ISNUMBER(SEARCH("LAVA",L2469)),"Tebuthiuron",IF(ISNUMBER(SEARCH("CARTAP",L2469)),"Cartap Hydrochloride",IF(ISNUMBER(SEARCH("ZARTAN",L2469)),"Metsulfuron",IF(ISNUMBER(SEARCH("METSULFURON",L2469)),"Metsulfuron",IF(ISNUMBER(SEARCH("CHLORFLUAZURON",L2469)),"Chlorfluazuron",IF(ISNUMBER(SEARCH("OMITE",L2469)),"Propargite",IF(ISNUMBER(SEARCH("ORIS",L2469)),"Amicarbazone",IF(ISNUMBER(SEARCH("AMICARBAZONE",L2469)),"Amicarbazone",IF(ISNUMBER(SEARCH("2,4-D",L2469)),"2,4-Dichlorophenoxyacetic Acid",IF(ISNUMBER(SEARCH("GLYPHOSATE",L2469)),"Glyphosate",IF(ISNUMBER(SEARCH("FOMESAFEN",L2469)),"Fomesafen","FIX IT!")))))))))))))</f>
        <v>Glyphosate</v>
      </c>
      <c r="Q2469" t="s">
        <v>3218</v>
      </c>
      <c r="R2469" t="s">
        <v>3198</v>
      </c>
      <c r="S2469">
        <f t="shared" si="138"/>
        <v>3.0767774306541704</v>
      </c>
      <c r="T2469" t="s">
        <v>3200</v>
      </c>
      <c r="U2469" t="s">
        <v>3234</v>
      </c>
      <c r="V2469" t="s">
        <v>3225</v>
      </c>
    </row>
    <row r="2470" spans="1:22" ht="22" customHeight="1" x14ac:dyDescent="0.3">
      <c r="A2470" s="2">
        <v>42506</v>
      </c>
      <c r="B2470" s="16" t="str">
        <f t="shared" si="136"/>
        <v>May, 2016</v>
      </c>
      <c r="C2470" s="16" t="str">
        <f t="shared" si="137"/>
        <v>May, 2016´</v>
      </c>
      <c r="D2470" s="3" t="s">
        <v>31</v>
      </c>
      <c r="E2470" s="11" t="s">
        <v>3317</v>
      </c>
      <c r="F2470" s="3" t="s">
        <v>56</v>
      </c>
      <c r="G2470" s="3" t="s">
        <v>1774</v>
      </c>
      <c r="H2470" s="3" t="s">
        <v>82</v>
      </c>
      <c r="I2470" s="3" t="s">
        <v>45</v>
      </c>
      <c r="J2470" s="3" t="s">
        <v>34</v>
      </c>
      <c r="K2470" s="3" t="s">
        <v>84</v>
      </c>
      <c r="L2470" s="3" t="s">
        <v>2713</v>
      </c>
      <c r="M2470" s="4">
        <v>115859</v>
      </c>
      <c r="N2470" s="4">
        <v>115.86</v>
      </c>
      <c r="O2470" s="4">
        <v>484000</v>
      </c>
      <c r="P2470" t="str">
        <f>IF(ISNUMBER(SEARCH("BROWSER",L2470)),"Picloran",IF(ISNUMBER(SEARCH("NAVIGATOR",L2470)),"Picloran",IF(ISNUMBER(SEARCH("BIOZYME",L2470)),"Mineral Fertilizer",IF(ISNUMBER(SEARCH("K-FOL",L2470)),"Calcium Citrate",IF(ISNUMBER(SEARCH("FOLTRON",L2470)),"NPK Fertilizer",IF(ISNUMBER(SEARCH("CYHALOTHRI",L2470)),"Cyhalothrin",IF(ISNUMBER(SEARCH("ACEFATO",L2470)),"Acephate",IF(ISNUMBER(SEARCH("ACEPHATE",L2470)),"Acephate",IF(ISNUMBER(SEARCH("MICROTHIOL",L2470)),"Sulfur",IF(ISNUMBER(SEARCH("PROPICONAZOLE",L2470)),"Propiconazole",IF(ISNUMBER(SEARCH("METHOMYL",L2470)),"Methomyl",IF(ISNUMBER(SEARCH("IMIDACLOPRID",L2470)),"Imidacloprid",IF(ISNUMBER(SEARCH("ZONIC",L2470)),"Amicarbazone",IF(ISNUMBER(SEARCH("CRESCENDO",L2470)),"Triclopyr-Butyric",IF(ISNUMBER(SEARCH("IMAZETHAPYR",L2470)),"Imazethapyr",IF(ISNUMBER(SEARCH("TRICLOPYR",L2470)),"Triclopyr",IF(ISNUMBER(SEARCH("ISOPROPYLAMINE",L2470)),"Isopropylamine",IF(ISNUMBER(SEARCH("ABAMECTIM",L2470)),"Abamectin",IF(ISNUMBER(SEARCH("SPERTO",L2470)),"Bifenthrin","FIX IT!")))))))))))))))))))</f>
        <v>Isopropylamine</v>
      </c>
      <c r="Q2470" t="s">
        <v>3269</v>
      </c>
      <c r="R2470" t="s">
        <v>3216</v>
      </c>
      <c r="S2470">
        <f t="shared" si="138"/>
        <v>4.1774916061764733</v>
      </c>
      <c r="T2470" t="s">
        <v>3293</v>
      </c>
      <c r="U2470" t="s">
        <v>3215</v>
      </c>
      <c r="V2470" t="s">
        <v>3242</v>
      </c>
    </row>
    <row r="2471" spans="1:22" ht="22" customHeight="1" x14ac:dyDescent="0.3">
      <c r="A2471" s="5">
        <v>42505</v>
      </c>
      <c r="B2471" s="16" t="str">
        <f t="shared" si="136"/>
        <v>May, 2016</v>
      </c>
      <c r="C2471" s="16" t="str">
        <f t="shared" si="137"/>
        <v>May, 2016´</v>
      </c>
      <c r="D2471" s="6" t="s">
        <v>31</v>
      </c>
      <c r="E2471" s="11" t="s">
        <v>3317</v>
      </c>
      <c r="F2471" s="6" t="s">
        <v>56</v>
      </c>
      <c r="G2471" s="6" t="s">
        <v>2501</v>
      </c>
      <c r="H2471" s="6" t="s">
        <v>122</v>
      </c>
      <c r="I2471" s="6" t="s">
        <v>45</v>
      </c>
      <c r="J2471" s="6" t="s">
        <v>34</v>
      </c>
      <c r="K2471" s="6" t="s">
        <v>2189</v>
      </c>
      <c r="L2471" s="6" t="s">
        <v>2714</v>
      </c>
      <c r="M2471" s="7">
        <v>152899.99</v>
      </c>
      <c r="N2471" s="7">
        <v>152.9</v>
      </c>
      <c r="O2471" s="7">
        <v>470000</v>
      </c>
      <c r="P2471" t="str">
        <f>IF(ISNUMBER(SEARCH("GLIFOSATO",L2471)),"Glyphosate",IF(ISNUMBER(SEARCH("TRICLON",L2471)),"Triclopyr",IF(ISNUMBER(SEARCH("ABAMECTIN",L2471)),"Abamectin",IF(ISNUMBER(SEARCH("ANCOSAR",L2471)),"Sodium Hydrogen Methylarsonate",IF(ISNUMBER(SEARCH("PERITO",L2471)),"Acephate","FIX IT!")))))</f>
        <v>Glyphosate</v>
      </c>
      <c r="Q2471" t="s">
        <v>3218</v>
      </c>
      <c r="R2471" t="s">
        <v>3198</v>
      </c>
      <c r="S2471">
        <f t="shared" si="138"/>
        <v>3.0739047137936373</v>
      </c>
      <c r="T2471" t="s">
        <v>3211</v>
      </c>
      <c r="U2471" t="s">
        <v>3270</v>
      </c>
      <c r="V2471" t="s">
        <v>3198</v>
      </c>
    </row>
    <row r="2472" spans="1:22" ht="22" customHeight="1" x14ac:dyDescent="0.3">
      <c r="A2472" s="2">
        <v>42505</v>
      </c>
      <c r="B2472" s="16" t="str">
        <f t="shared" si="136"/>
        <v>May, 2016</v>
      </c>
      <c r="C2472" s="16" t="str">
        <f t="shared" si="137"/>
        <v>May, 2016´</v>
      </c>
      <c r="D2472" s="3" t="s">
        <v>31</v>
      </c>
      <c r="E2472" s="11" t="s">
        <v>3317</v>
      </c>
      <c r="F2472" s="3" t="s">
        <v>1873</v>
      </c>
      <c r="G2472" s="3" t="s">
        <v>2620</v>
      </c>
      <c r="H2472" s="3" t="s">
        <v>122</v>
      </c>
      <c r="I2472" s="3" t="s">
        <v>45</v>
      </c>
      <c r="J2472" s="3" t="s">
        <v>34</v>
      </c>
      <c r="K2472" s="3" t="s">
        <v>129</v>
      </c>
      <c r="L2472" s="3" t="s">
        <v>2715</v>
      </c>
      <c r="M2472" s="4">
        <v>21720</v>
      </c>
      <c r="N2472" s="4">
        <v>21.72</v>
      </c>
      <c r="O2472" s="4">
        <v>498000</v>
      </c>
      <c r="P2472" t="str">
        <f>IF(ISNUMBER(SEARCH("BROWSER",L2472)),"Picloran",IF(ISNUMBER(SEARCH("NAVIGATOR",L2472)),"Picloran",IF(ISNUMBER(SEARCH("BIOZYME",L2472)),"Mineral Fertilizer",IF(ISNUMBER(SEARCH("K-FOL",L2472)),"Calcium Citrate",IF(ISNUMBER(SEARCH("FOLTRON",L2472)),"NPK Fertilizer",IF(ISNUMBER(SEARCH("CYHALOTHRI",L2472)),"Cyhalothrin",IF(ISNUMBER(SEARCH("ACEFATO",L2472)),"Acephate",IF(ISNUMBER(SEARCH("ACEPHATE",L2472)),"Acephate",IF(ISNUMBER(SEARCH("MICROTHIOL",L2472)),"Sulfur",IF(ISNUMBER(SEARCH("PROPICONAZOLE",L2472)),"Propiconazole",IF(ISNUMBER(SEARCH("METHOMYL",L2472)),"Methomyl",IF(ISNUMBER(SEARCH("IMIDACLOPRID",L2472)),"Imidacloprid",IF(ISNUMBER(SEARCH("ZONIC",L2472)),"Amicarbazone",IF(ISNUMBER(SEARCH("CRESCENDO",L2472)),"Triclopyr-Butyric",IF(ISNUMBER(SEARCH("IMAZETHAPYR",L2472)),"Imazethapyr",IF(ISNUMBER(SEARCH("TRICLOPYR",L2472)),"Triclopyr",IF(ISNUMBER(SEARCH("ISOPROPYLAMINE",L2472)),"Isopropylamine",IF(ISNUMBER(SEARCH("ABAMECTIM",L2472)),"Abamectin",IF(ISNUMBER(SEARCH("SPERTO",L2472)),"Bifenthrin","FIX IT!")))))))))))))))))))</f>
        <v>Propiconazole</v>
      </c>
      <c r="Q2472" t="s">
        <v>3215</v>
      </c>
      <c r="R2472" t="s">
        <v>3242</v>
      </c>
      <c r="S2472">
        <f t="shared" si="138"/>
        <v>22.928176795580111</v>
      </c>
      <c r="T2472" t="s">
        <v>3259</v>
      </c>
      <c r="U2472" t="s">
        <v>3230</v>
      </c>
      <c r="V2472" t="s">
        <v>3225</v>
      </c>
    </row>
    <row r="2473" spans="1:22" ht="22" customHeight="1" x14ac:dyDescent="0.3">
      <c r="A2473" s="5">
        <v>42505</v>
      </c>
      <c r="B2473" s="16" t="str">
        <f t="shared" si="136"/>
        <v>May, 2016</v>
      </c>
      <c r="C2473" s="16" t="str">
        <f t="shared" si="137"/>
        <v>May, 2016´</v>
      </c>
      <c r="D2473" s="6" t="s">
        <v>31</v>
      </c>
      <c r="E2473" s="11" t="s">
        <v>3317</v>
      </c>
      <c r="F2473" s="6" t="s">
        <v>56</v>
      </c>
      <c r="G2473" s="6" t="s">
        <v>2501</v>
      </c>
      <c r="H2473" s="6" t="s">
        <v>122</v>
      </c>
      <c r="I2473" s="6" t="s">
        <v>45</v>
      </c>
      <c r="J2473" s="6" t="s">
        <v>34</v>
      </c>
      <c r="K2473" s="6" t="s">
        <v>2189</v>
      </c>
      <c r="L2473" s="6" t="s">
        <v>2716</v>
      </c>
      <c r="M2473" s="7">
        <v>183480</v>
      </c>
      <c r="N2473" s="7">
        <v>183.48</v>
      </c>
      <c r="O2473" s="7">
        <v>564000</v>
      </c>
      <c r="P2473" t="str">
        <f>IF(ISNUMBER(SEARCH("GLIFOSATO",L2473)),"Glyphosate",IF(ISNUMBER(SEARCH("TRICLON",L2473)),"Triclopyr",IF(ISNUMBER(SEARCH("ABAMECTIN",L2473)),"Abamectin",IF(ISNUMBER(SEARCH("ANCOSAR",L2473)),"Sodium Hydrogen Methylarsonate",IF(ISNUMBER(SEARCH("PERITO",L2473)),"Acephate","FIX IT!")))))</f>
        <v>Glyphosate</v>
      </c>
      <c r="Q2473" t="s">
        <v>3218</v>
      </c>
      <c r="R2473" t="s">
        <v>3198</v>
      </c>
      <c r="S2473">
        <f t="shared" si="138"/>
        <v>3.0739045127534337</v>
      </c>
      <c r="T2473" t="s">
        <v>3259</v>
      </c>
      <c r="U2473" t="s">
        <v>3230</v>
      </c>
      <c r="V2473" t="s">
        <v>3225</v>
      </c>
    </row>
    <row r="2474" spans="1:22" ht="22" customHeight="1" x14ac:dyDescent="0.3">
      <c r="A2474" s="2">
        <v>42505</v>
      </c>
      <c r="B2474" s="16" t="str">
        <f t="shared" si="136"/>
        <v>May, 2016</v>
      </c>
      <c r="C2474" s="16" t="str">
        <f t="shared" si="137"/>
        <v>May, 2016´</v>
      </c>
      <c r="D2474" s="3" t="s">
        <v>31</v>
      </c>
      <c r="E2474" s="11" t="s">
        <v>3317</v>
      </c>
      <c r="F2474" s="3" t="s">
        <v>56</v>
      </c>
      <c r="G2474" s="3" t="s">
        <v>2501</v>
      </c>
      <c r="H2474" s="3" t="s">
        <v>122</v>
      </c>
      <c r="I2474" s="3" t="s">
        <v>45</v>
      </c>
      <c r="J2474" s="3" t="s">
        <v>34</v>
      </c>
      <c r="K2474" s="3" t="s">
        <v>2189</v>
      </c>
      <c r="L2474" s="3" t="s">
        <v>2716</v>
      </c>
      <c r="M2474" s="4">
        <v>183480</v>
      </c>
      <c r="N2474" s="4">
        <v>183.48</v>
      </c>
      <c r="O2474" s="4">
        <v>564000</v>
      </c>
      <c r="P2474" t="str">
        <f>IF(ISNUMBER(SEARCH("GLIFOSATO",L2474)),"Glyphosate",IF(ISNUMBER(SEARCH("TRICLON",L2474)),"Triclopyr",IF(ISNUMBER(SEARCH("ABAMECTIN",L2474)),"Abamectin",IF(ISNUMBER(SEARCH("ANCOSAR",L2474)),"Sodium Hydrogen Methylarsonate",IF(ISNUMBER(SEARCH("PERITO",L2474)),"Acephate","FIX IT!")))))</f>
        <v>Glyphosate</v>
      </c>
      <c r="Q2474" t="s">
        <v>3218</v>
      </c>
      <c r="R2474" t="s">
        <v>3198</v>
      </c>
      <c r="S2474">
        <f t="shared" si="138"/>
        <v>3.0739045127534337</v>
      </c>
      <c r="T2474" t="s">
        <v>3259</v>
      </c>
      <c r="U2474" t="s">
        <v>3230</v>
      </c>
      <c r="V2474" t="s">
        <v>3225</v>
      </c>
    </row>
    <row r="2475" spans="1:22" ht="22" customHeight="1" x14ac:dyDescent="0.3">
      <c r="A2475" s="5">
        <v>42502</v>
      </c>
      <c r="B2475" s="16" t="str">
        <f t="shared" si="136"/>
        <v>May, 2016</v>
      </c>
      <c r="C2475" s="16" t="str">
        <f t="shared" si="137"/>
        <v>May, 2016´</v>
      </c>
      <c r="D2475" s="6" t="s">
        <v>31</v>
      </c>
      <c r="E2475" s="11" t="s">
        <v>3317</v>
      </c>
      <c r="F2475" s="6" t="s">
        <v>56</v>
      </c>
      <c r="G2475" s="6" t="s">
        <v>1617</v>
      </c>
      <c r="H2475" s="6" t="s">
        <v>122</v>
      </c>
      <c r="I2475" s="6" t="s">
        <v>45</v>
      </c>
      <c r="J2475" s="6" t="s">
        <v>34</v>
      </c>
      <c r="K2475" s="6" t="s">
        <v>2189</v>
      </c>
      <c r="L2475" s="6" t="s">
        <v>2613</v>
      </c>
      <c r="M2475" s="7">
        <v>165750</v>
      </c>
      <c r="N2475" s="7">
        <v>165.75</v>
      </c>
      <c r="O2475" s="7">
        <v>510000</v>
      </c>
      <c r="P2475" t="str">
        <f>IF(ISNUMBER(SEARCH("DIZONE",L2475)),"Diuron",IF(ISNUMBER(SEARCH("GLUFOSINATE",L2475)),"Glufosinate",IF(ISNUMBER(SEARCH("LAVA",L2475)),"Tebuthiuron",IF(ISNUMBER(SEARCH("CARTAP",L2475)),"Cartap Hydrochloride",IF(ISNUMBER(SEARCH("ZARTAN",L2475)),"Metsulfuron",IF(ISNUMBER(SEARCH("METSULFURON",L2475)),"Metsulfuron",IF(ISNUMBER(SEARCH("CHLORFLUAZURON",L2475)),"Chlorfluazuron",IF(ISNUMBER(SEARCH("OMITE",L2475)),"Propargite",IF(ISNUMBER(SEARCH("ORIS",L2475)),"Amicarbazone",IF(ISNUMBER(SEARCH("AMICARBAZONE",L2475)),"Amicarbazone",IF(ISNUMBER(SEARCH("2,4-D",L2475)),"2,4-Dichlorophenoxyacetic Acid",IF(ISNUMBER(SEARCH("GLYPHOSATE",L2475)),"Glyphosate",IF(ISNUMBER(SEARCH("FOMESAFEN",L2475)),"Fomesafen","FIX IT!")))))))))))))</f>
        <v>Glyphosate</v>
      </c>
      <c r="Q2475" t="s">
        <v>3218</v>
      </c>
      <c r="R2475" t="s">
        <v>3198</v>
      </c>
      <c r="S2475">
        <f t="shared" si="138"/>
        <v>3.0769230769230771</v>
      </c>
      <c r="T2475" t="s">
        <v>3259</v>
      </c>
      <c r="U2475" t="s">
        <v>3230</v>
      </c>
      <c r="V2475" t="s">
        <v>3225</v>
      </c>
    </row>
    <row r="2476" spans="1:22" ht="22" customHeight="1" x14ac:dyDescent="0.3">
      <c r="A2476" s="2">
        <v>42502</v>
      </c>
      <c r="B2476" s="16" t="str">
        <f t="shared" si="136"/>
        <v>May, 2016</v>
      </c>
      <c r="C2476" s="16" t="str">
        <f t="shared" si="137"/>
        <v>May, 2016´</v>
      </c>
      <c r="D2476" s="3" t="s">
        <v>31</v>
      </c>
      <c r="E2476" s="11" t="s">
        <v>3317</v>
      </c>
      <c r="F2476" s="3" t="s">
        <v>56</v>
      </c>
      <c r="G2476" s="3" t="s">
        <v>1617</v>
      </c>
      <c r="H2476" s="3" t="s">
        <v>122</v>
      </c>
      <c r="I2476" s="3" t="s">
        <v>45</v>
      </c>
      <c r="J2476" s="3" t="s">
        <v>34</v>
      </c>
      <c r="K2476" s="3" t="s">
        <v>2189</v>
      </c>
      <c r="L2476" s="3" t="s">
        <v>2613</v>
      </c>
      <c r="M2476" s="4">
        <v>165750</v>
      </c>
      <c r="N2476" s="4">
        <v>165.75</v>
      </c>
      <c r="O2476" s="4">
        <v>510000</v>
      </c>
      <c r="P2476" t="str">
        <f>IF(ISNUMBER(SEARCH("DIZONE",L2476)),"Diuron",IF(ISNUMBER(SEARCH("GLUFOSINATE",L2476)),"Glufosinate",IF(ISNUMBER(SEARCH("LAVA",L2476)),"Tebuthiuron",IF(ISNUMBER(SEARCH("CARTAP",L2476)),"Cartap Hydrochloride",IF(ISNUMBER(SEARCH("ZARTAN",L2476)),"Metsulfuron",IF(ISNUMBER(SEARCH("METSULFURON",L2476)),"Metsulfuron",IF(ISNUMBER(SEARCH("CHLORFLUAZURON",L2476)),"Chlorfluazuron",IF(ISNUMBER(SEARCH("OMITE",L2476)),"Propargite",IF(ISNUMBER(SEARCH("ORIS",L2476)),"Amicarbazone",IF(ISNUMBER(SEARCH("AMICARBAZONE",L2476)),"Amicarbazone",IF(ISNUMBER(SEARCH("2,4-D",L2476)),"2,4-Dichlorophenoxyacetic Acid",IF(ISNUMBER(SEARCH("GLYPHOSATE",L2476)),"Glyphosate",IF(ISNUMBER(SEARCH("FOMESAFEN",L2476)),"Fomesafen","FIX IT!")))))))))))))</f>
        <v>Glyphosate</v>
      </c>
      <c r="Q2476" t="s">
        <v>3218</v>
      </c>
      <c r="R2476" t="s">
        <v>3198</v>
      </c>
      <c r="S2476">
        <f t="shared" si="138"/>
        <v>3.0769230769230771</v>
      </c>
      <c r="T2476" t="s">
        <v>3206</v>
      </c>
      <c r="U2476" t="s">
        <v>3231</v>
      </c>
      <c r="V2476" t="s">
        <v>3242</v>
      </c>
    </row>
    <row r="2477" spans="1:22" ht="22" customHeight="1" x14ac:dyDescent="0.3">
      <c r="A2477" s="5">
        <v>42502</v>
      </c>
      <c r="B2477" s="16" t="str">
        <f t="shared" si="136"/>
        <v>May, 2016</v>
      </c>
      <c r="C2477" s="16" t="str">
        <f t="shared" si="137"/>
        <v>May, 2016´</v>
      </c>
      <c r="D2477" s="6" t="s">
        <v>31</v>
      </c>
      <c r="E2477" s="11" t="s">
        <v>3317</v>
      </c>
      <c r="F2477" s="6" t="s">
        <v>56</v>
      </c>
      <c r="G2477" s="6" t="s">
        <v>1617</v>
      </c>
      <c r="H2477" s="6" t="s">
        <v>122</v>
      </c>
      <c r="I2477" s="6" t="s">
        <v>45</v>
      </c>
      <c r="J2477" s="6" t="s">
        <v>34</v>
      </c>
      <c r="K2477" s="6" t="s">
        <v>2189</v>
      </c>
      <c r="L2477" s="6" t="s">
        <v>2613</v>
      </c>
      <c r="M2477" s="7">
        <v>165750</v>
      </c>
      <c r="N2477" s="7">
        <v>165.75</v>
      </c>
      <c r="O2477" s="7">
        <v>510000</v>
      </c>
      <c r="P2477" t="str">
        <f>IF(ISNUMBER(SEARCH("DIZONE",L2477)),"Diuron",IF(ISNUMBER(SEARCH("GLUFOSINATE",L2477)),"Glufosinate",IF(ISNUMBER(SEARCH("LAVA",L2477)),"Tebuthiuron",IF(ISNUMBER(SEARCH("CARTAP",L2477)),"Cartap Hydrochloride",IF(ISNUMBER(SEARCH("ZARTAN",L2477)),"Metsulfuron",IF(ISNUMBER(SEARCH("METSULFURON",L2477)),"Metsulfuron",IF(ISNUMBER(SEARCH("CHLORFLUAZURON",L2477)),"Chlorfluazuron",IF(ISNUMBER(SEARCH("OMITE",L2477)),"Propargite",IF(ISNUMBER(SEARCH("ORIS",L2477)),"Amicarbazone",IF(ISNUMBER(SEARCH("AMICARBAZONE",L2477)),"Amicarbazone",IF(ISNUMBER(SEARCH("2,4-D",L2477)),"2,4-Dichlorophenoxyacetic Acid",IF(ISNUMBER(SEARCH("GLYPHOSATE",L2477)),"Glyphosate",IF(ISNUMBER(SEARCH("FOMESAFEN",L2477)),"Fomesafen","FIX IT!")))))))))))))</f>
        <v>Glyphosate</v>
      </c>
      <c r="Q2477" t="s">
        <v>3218</v>
      </c>
      <c r="R2477" t="s">
        <v>3198</v>
      </c>
      <c r="S2477">
        <f t="shared" si="138"/>
        <v>3.0769230769230771</v>
      </c>
      <c r="T2477" t="s">
        <v>3206</v>
      </c>
      <c r="U2477" t="s">
        <v>3231</v>
      </c>
      <c r="V2477" t="s">
        <v>3242</v>
      </c>
    </row>
    <row r="2478" spans="1:22" ht="22" customHeight="1" x14ac:dyDescent="0.3">
      <c r="A2478" s="5">
        <v>42499</v>
      </c>
      <c r="B2478" s="16" t="str">
        <f t="shared" si="136"/>
        <v>May, 2016</v>
      </c>
      <c r="C2478" s="16" t="str">
        <f t="shared" si="137"/>
        <v>May, 2016´</v>
      </c>
      <c r="D2478" s="6" t="s">
        <v>31</v>
      </c>
      <c r="E2478" s="11" t="s">
        <v>3317</v>
      </c>
      <c r="F2478" s="6" t="s">
        <v>56</v>
      </c>
      <c r="G2478" s="6" t="s">
        <v>1774</v>
      </c>
      <c r="H2478" s="6" t="s">
        <v>82</v>
      </c>
      <c r="I2478" s="6" t="s">
        <v>45</v>
      </c>
      <c r="J2478" s="6" t="s">
        <v>34</v>
      </c>
      <c r="K2478" s="6" t="s">
        <v>84</v>
      </c>
      <c r="L2478" s="6" t="s">
        <v>2718</v>
      </c>
      <c r="M2478" s="7">
        <v>101442</v>
      </c>
      <c r="N2478" s="7">
        <v>101.44</v>
      </c>
      <c r="O2478" s="7">
        <v>424000</v>
      </c>
      <c r="P2478" t="str">
        <f>IF(ISNUMBER(SEARCH("BROWSER",L2478)),"Picloran",IF(ISNUMBER(SEARCH("NAVIGATOR",L2478)),"Picloran",IF(ISNUMBER(SEARCH("BIOZYME",L2478)),"Mineral Fertilizer",IF(ISNUMBER(SEARCH("K-FOL",L2478)),"Calcium Citrate",IF(ISNUMBER(SEARCH("FOLTRON",L2478)),"NPK Fertilizer",IF(ISNUMBER(SEARCH("CYHALOTHRI",L2478)),"Cyhalothrin",IF(ISNUMBER(SEARCH("ACEFATO",L2478)),"Acephate",IF(ISNUMBER(SEARCH("ACEPHATE",L2478)),"Acephate",IF(ISNUMBER(SEARCH("MICROTHIOL",L2478)),"Sulfur",IF(ISNUMBER(SEARCH("PROPICONAZOLE",L2478)),"Propiconazole",IF(ISNUMBER(SEARCH("METHOMYL",L2478)),"Methomyl",IF(ISNUMBER(SEARCH("IMIDACLOPRID",L2478)),"Imidacloprid",IF(ISNUMBER(SEARCH("ZONIC",L2478)),"Amicarbazone",IF(ISNUMBER(SEARCH("CRESCENDO",L2478)),"Triclopyr-Butyric",IF(ISNUMBER(SEARCH("IMAZETHAPYR",L2478)),"Imazethapyr",IF(ISNUMBER(SEARCH("TRICLOPYR",L2478)),"Triclopyr",IF(ISNUMBER(SEARCH("ISOPROPYLAMINE",L2478)),"Isopropylamine",IF(ISNUMBER(SEARCH("ABAMECTIM",L2478)),"Abamectin",IF(ISNUMBER(SEARCH("SPERTO",L2478)),"Bifenthrin","FIX IT!")))))))))))))))))))</f>
        <v>Isopropylamine</v>
      </c>
      <c r="Q2478" t="s">
        <v>3269</v>
      </c>
      <c r="R2478" t="s">
        <v>3216</v>
      </c>
      <c r="S2478">
        <f t="shared" si="138"/>
        <v>4.179728317659352</v>
      </c>
      <c r="T2478" t="s">
        <v>3297</v>
      </c>
      <c r="U2478" t="s">
        <v>3281</v>
      </c>
      <c r="V2478" t="s">
        <v>3198</v>
      </c>
    </row>
    <row r="2479" spans="1:22" ht="22" customHeight="1" x14ac:dyDescent="0.3">
      <c r="A2479" s="2">
        <v>42499</v>
      </c>
      <c r="B2479" s="16" t="str">
        <f t="shared" si="136"/>
        <v>May, 2016</v>
      </c>
      <c r="C2479" s="16" t="str">
        <f t="shared" si="137"/>
        <v>May, 2016´</v>
      </c>
      <c r="D2479" s="3" t="s">
        <v>31</v>
      </c>
      <c r="E2479" s="11" t="s">
        <v>3317</v>
      </c>
      <c r="F2479" s="3" t="s">
        <v>56</v>
      </c>
      <c r="G2479" s="3" t="s">
        <v>1774</v>
      </c>
      <c r="H2479" s="3" t="s">
        <v>82</v>
      </c>
      <c r="I2479" s="3" t="s">
        <v>45</v>
      </c>
      <c r="J2479" s="3" t="s">
        <v>34</v>
      </c>
      <c r="K2479" s="3" t="s">
        <v>84</v>
      </c>
      <c r="L2479" s="3" t="s">
        <v>2719</v>
      </c>
      <c r="M2479" s="4">
        <v>116021</v>
      </c>
      <c r="N2479" s="4">
        <v>116.02</v>
      </c>
      <c r="O2479" s="4">
        <v>484000</v>
      </c>
      <c r="P2479" t="str">
        <f>IF(ISNUMBER(SEARCH("BROWSER",L2479)),"Picloran",IF(ISNUMBER(SEARCH("NAVIGATOR",L2479)),"Picloran",IF(ISNUMBER(SEARCH("BIOZYME",L2479)),"Mineral Fertilizer",IF(ISNUMBER(SEARCH("K-FOL",L2479)),"Calcium Citrate",IF(ISNUMBER(SEARCH("FOLTRON",L2479)),"NPK Fertilizer",IF(ISNUMBER(SEARCH("CYHALOTHRI",L2479)),"Cyhalothrin",IF(ISNUMBER(SEARCH("ACEFATO",L2479)),"Acephate",IF(ISNUMBER(SEARCH("ACEPHATE",L2479)),"Acephate",IF(ISNUMBER(SEARCH("MICROTHIOL",L2479)),"Sulfur",IF(ISNUMBER(SEARCH("PROPICONAZOLE",L2479)),"Propiconazole",IF(ISNUMBER(SEARCH("METHOMYL",L2479)),"Methomyl",IF(ISNUMBER(SEARCH("IMIDACLOPRID",L2479)),"Imidacloprid",IF(ISNUMBER(SEARCH("ZONIC",L2479)),"Amicarbazone",IF(ISNUMBER(SEARCH("CRESCENDO",L2479)),"Triclopyr-Butyric",IF(ISNUMBER(SEARCH("IMAZETHAPYR",L2479)),"Imazethapyr",IF(ISNUMBER(SEARCH("TRICLOPYR",L2479)),"Triclopyr",IF(ISNUMBER(SEARCH("ISOPROPYLAMINE",L2479)),"Isopropylamine",IF(ISNUMBER(SEARCH("ABAMECTIM",L2479)),"Abamectin",IF(ISNUMBER(SEARCH("SPERTO",L2479)),"Bifenthrin","FIX IT!")))))))))))))))))))</f>
        <v>Isopropylamine</v>
      </c>
      <c r="Q2479" t="s">
        <v>3269</v>
      </c>
      <c r="R2479" t="s">
        <v>3216</v>
      </c>
      <c r="S2479">
        <f t="shared" si="138"/>
        <v>4.1716585790503444</v>
      </c>
      <c r="T2479" t="s">
        <v>3304</v>
      </c>
      <c r="U2479" t="s">
        <v>3281</v>
      </c>
      <c r="V2479" t="s">
        <v>3198</v>
      </c>
    </row>
    <row r="2480" spans="1:22" ht="22" customHeight="1" x14ac:dyDescent="0.3">
      <c r="A2480" s="5">
        <v>42495</v>
      </c>
      <c r="B2480" s="16" t="str">
        <f t="shared" si="136"/>
        <v>May, 2016</v>
      </c>
      <c r="C2480" s="16" t="str">
        <f t="shared" si="137"/>
        <v>May, 2016´</v>
      </c>
      <c r="D2480" s="6" t="s">
        <v>31</v>
      </c>
      <c r="E2480" s="11" t="s">
        <v>3317</v>
      </c>
      <c r="F2480" s="6" t="s">
        <v>56</v>
      </c>
      <c r="G2480" s="6" t="s">
        <v>1617</v>
      </c>
      <c r="H2480" s="6" t="s">
        <v>122</v>
      </c>
      <c r="I2480" s="6" t="s">
        <v>45</v>
      </c>
      <c r="J2480" s="6" t="s">
        <v>34</v>
      </c>
      <c r="K2480" s="6" t="s">
        <v>2189</v>
      </c>
      <c r="L2480" s="6" t="s">
        <v>2720</v>
      </c>
      <c r="M2480" s="7">
        <v>165750</v>
      </c>
      <c r="N2480" s="7">
        <v>165.75</v>
      </c>
      <c r="O2480" s="7">
        <v>510000</v>
      </c>
      <c r="P2480" t="str">
        <f>IF(ISNUMBER(SEARCH("DIZONE",L2480)),"Diuron",IF(ISNUMBER(SEARCH("GLUFOSINATE",L2480)),"Glufosinate",IF(ISNUMBER(SEARCH("LAVA",L2480)),"Tebuthiuron",IF(ISNUMBER(SEARCH("CARTAP",L2480)),"Cartap Hydrochloride",IF(ISNUMBER(SEARCH("ZARTAN",L2480)),"Metsulfuron",IF(ISNUMBER(SEARCH("METSULFURON",L2480)),"Metsulfuron",IF(ISNUMBER(SEARCH("CHLORFLUAZURON",L2480)),"Chlorfluazuron",IF(ISNUMBER(SEARCH("OMITE",L2480)),"Propargite",IF(ISNUMBER(SEARCH("ORIS",L2480)),"Amicarbazone",IF(ISNUMBER(SEARCH("AMICARBAZONE",L2480)),"Amicarbazone",IF(ISNUMBER(SEARCH("2,4-D",L2480)),"2,4-Dichlorophenoxyacetic Acid",IF(ISNUMBER(SEARCH("GLYPHOSATE",L2480)),"Glyphosate",IF(ISNUMBER(SEARCH("FOMESAFEN",L2480)),"Fomesafen","FIX IT!")))))))))))))</f>
        <v>Glyphosate</v>
      </c>
      <c r="Q2480" t="s">
        <v>3218</v>
      </c>
      <c r="R2480" t="s">
        <v>3198</v>
      </c>
      <c r="S2480">
        <f t="shared" si="138"/>
        <v>3.0769230769230771</v>
      </c>
      <c r="T2480" t="s">
        <v>3199</v>
      </c>
      <c r="U2480" t="s">
        <v>3268</v>
      </c>
      <c r="V2480" t="s">
        <v>3243</v>
      </c>
    </row>
    <row r="2481" spans="1:22" ht="22" customHeight="1" x14ac:dyDescent="0.3">
      <c r="A2481" s="2">
        <v>42495</v>
      </c>
      <c r="B2481" s="16" t="str">
        <f t="shared" si="136"/>
        <v>May, 2016</v>
      </c>
      <c r="C2481" s="16" t="str">
        <f t="shared" si="137"/>
        <v>May, 2016´</v>
      </c>
      <c r="D2481" s="3" t="s">
        <v>31</v>
      </c>
      <c r="E2481" s="11" t="s">
        <v>3317</v>
      </c>
      <c r="F2481" s="3" t="s">
        <v>56</v>
      </c>
      <c r="G2481" s="3" t="s">
        <v>2501</v>
      </c>
      <c r="H2481" s="3" t="s">
        <v>122</v>
      </c>
      <c r="I2481" s="3" t="s">
        <v>45</v>
      </c>
      <c r="J2481" s="3" t="s">
        <v>34</v>
      </c>
      <c r="K2481" s="3" t="s">
        <v>2189</v>
      </c>
      <c r="L2481" s="3" t="s">
        <v>2692</v>
      </c>
      <c r="M2481" s="4">
        <v>152899.99</v>
      </c>
      <c r="N2481" s="4">
        <v>152.9</v>
      </c>
      <c r="O2481" s="4">
        <v>470000</v>
      </c>
      <c r="P2481" t="str">
        <f>IF(ISNUMBER(SEARCH("GLIFOSATO",L2481)),"Glyphosate",IF(ISNUMBER(SEARCH("TRICLON",L2481)),"Triclopyr",IF(ISNUMBER(SEARCH("ABAMECTIN",L2481)),"Abamectin",IF(ISNUMBER(SEARCH("ANCOSAR",L2481)),"Sodium Hydrogen Methylarsonate",IF(ISNUMBER(SEARCH("PERITO",L2481)),"Acephate","FIX IT!")))))</f>
        <v>Glyphosate</v>
      </c>
      <c r="Q2481" t="s">
        <v>3218</v>
      </c>
      <c r="R2481" t="s">
        <v>3198</v>
      </c>
      <c r="S2481">
        <f t="shared" si="138"/>
        <v>3.0739047137936373</v>
      </c>
      <c r="T2481" t="s">
        <v>3304</v>
      </c>
      <c r="U2481" t="s">
        <v>3281</v>
      </c>
      <c r="V2481" t="s">
        <v>3198</v>
      </c>
    </row>
    <row r="2482" spans="1:22" ht="22" customHeight="1" x14ac:dyDescent="0.3">
      <c r="A2482" s="5">
        <v>42495</v>
      </c>
      <c r="B2482" s="16" t="str">
        <f t="shared" si="136"/>
        <v>May, 2016</v>
      </c>
      <c r="C2482" s="16" t="str">
        <f t="shared" si="137"/>
        <v>May, 2016´</v>
      </c>
      <c r="D2482" s="6" t="s">
        <v>31</v>
      </c>
      <c r="E2482" s="11" t="s">
        <v>3317</v>
      </c>
      <c r="F2482" s="6" t="s">
        <v>56</v>
      </c>
      <c r="G2482" s="6" t="s">
        <v>2501</v>
      </c>
      <c r="H2482" s="6" t="s">
        <v>122</v>
      </c>
      <c r="I2482" s="6" t="s">
        <v>45</v>
      </c>
      <c r="J2482" s="6" t="s">
        <v>34</v>
      </c>
      <c r="K2482" s="6" t="s">
        <v>2189</v>
      </c>
      <c r="L2482" s="6" t="s">
        <v>2693</v>
      </c>
      <c r="M2482" s="7">
        <v>183480</v>
      </c>
      <c r="N2482" s="7">
        <v>183.48</v>
      </c>
      <c r="O2482" s="7">
        <v>564000</v>
      </c>
      <c r="P2482" t="str">
        <f>IF(ISNUMBER(SEARCH("GLIFOSATO",L2482)),"Glyphosate",IF(ISNUMBER(SEARCH("TRICLON",L2482)),"Triclopyr",IF(ISNUMBER(SEARCH("ABAMECTIN",L2482)),"Abamectin",IF(ISNUMBER(SEARCH("ANCOSAR",L2482)),"Sodium Hydrogen Methylarsonate",IF(ISNUMBER(SEARCH("PERITO",L2482)),"Acephate","FIX IT!")))))</f>
        <v>Glyphosate</v>
      </c>
      <c r="Q2482" t="s">
        <v>3218</v>
      </c>
      <c r="R2482" t="s">
        <v>3198</v>
      </c>
      <c r="S2482">
        <f t="shared" si="138"/>
        <v>3.0739045127534337</v>
      </c>
      <c r="T2482" t="s">
        <v>3206</v>
      </c>
      <c r="U2482" t="s">
        <v>3231</v>
      </c>
      <c r="V2482" t="s">
        <v>3242</v>
      </c>
    </row>
    <row r="2483" spans="1:22" ht="22" customHeight="1" x14ac:dyDescent="0.3">
      <c r="A2483" s="2">
        <v>42495</v>
      </c>
      <c r="B2483" s="16" t="str">
        <f t="shared" si="136"/>
        <v>May, 2016</v>
      </c>
      <c r="C2483" s="16" t="str">
        <f t="shared" si="137"/>
        <v>May, 2016´</v>
      </c>
      <c r="D2483" s="3" t="s">
        <v>31</v>
      </c>
      <c r="E2483" s="11" t="s">
        <v>3317</v>
      </c>
      <c r="F2483" s="3" t="s">
        <v>56</v>
      </c>
      <c r="G2483" s="3" t="s">
        <v>2269</v>
      </c>
      <c r="H2483" s="3" t="s">
        <v>316</v>
      </c>
      <c r="I2483" s="3" t="s">
        <v>45</v>
      </c>
      <c r="J2483" s="3" t="s">
        <v>34</v>
      </c>
      <c r="K2483" s="3" t="s">
        <v>2189</v>
      </c>
      <c r="L2483" s="3" t="s">
        <v>2721</v>
      </c>
      <c r="M2483" s="4">
        <v>108648</v>
      </c>
      <c r="N2483" s="4">
        <v>108.65</v>
      </c>
      <c r="O2483" s="4">
        <v>334000</v>
      </c>
      <c r="P2483" t="str">
        <f>IF(ISNUMBER(SEARCH("DIZONE",L2483)),"Diuron",IF(ISNUMBER(SEARCH("GLUFOSINATE",L2483)),"Glufosinate",IF(ISNUMBER(SEARCH("LAVA",L2483)),"Tebuthiuron",IF(ISNUMBER(SEARCH("CARTAP",L2483)),"Cartap Hydrochloride",IF(ISNUMBER(SEARCH("ZARTAN",L2483)),"Metsulfuron",IF(ISNUMBER(SEARCH("METSULFURON",L2483)),"Metsulfuron",IF(ISNUMBER(SEARCH("CHLORFLUAZURON",L2483)),"Chlorfluazuron",IF(ISNUMBER(SEARCH("OMITE",L2483)),"Propargite",IF(ISNUMBER(SEARCH("ORIS",L2483)),"Amicarbazone",IF(ISNUMBER(SEARCH("AMICARBAZONE",L2483)),"Amicarbazone",IF(ISNUMBER(SEARCH("2,4-D",L2483)),"2,4-Dichlorophenoxyacetic Acid",IF(ISNUMBER(SEARCH("GLYPHOSATE",L2483)),"Glyphosate",IF(ISNUMBER(SEARCH("FOMESAFEN",L2483)),"Fomesafen","FIX IT!")))))))))))))</f>
        <v>Glyphosate</v>
      </c>
      <c r="Q2483" t="s">
        <v>3218</v>
      </c>
      <c r="R2483" t="s">
        <v>3198</v>
      </c>
      <c r="S2483">
        <f t="shared" si="138"/>
        <v>3.074147706354466</v>
      </c>
      <c r="T2483" t="s">
        <v>3206</v>
      </c>
      <c r="U2483" t="s">
        <v>3231</v>
      </c>
      <c r="V2483" t="s">
        <v>3242</v>
      </c>
    </row>
    <row r="2484" spans="1:22" ht="22" customHeight="1" x14ac:dyDescent="0.3">
      <c r="A2484" s="5">
        <v>42495</v>
      </c>
      <c r="B2484" s="16" t="str">
        <f t="shared" si="136"/>
        <v>May, 2016</v>
      </c>
      <c r="C2484" s="16" t="str">
        <f t="shared" si="137"/>
        <v>May, 2016´</v>
      </c>
      <c r="D2484" s="6" t="s">
        <v>31</v>
      </c>
      <c r="E2484" s="11" t="s">
        <v>3317</v>
      </c>
      <c r="F2484" s="6" t="s">
        <v>56</v>
      </c>
      <c r="G2484" s="6" t="s">
        <v>2501</v>
      </c>
      <c r="H2484" s="6" t="s">
        <v>122</v>
      </c>
      <c r="I2484" s="6" t="s">
        <v>45</v>
      </c>
      <c r="J2484" s="6" t="s">
        <v>34</v>
      </c>
      <c r="K2484" s="6" t="s">
        <v>2189</v>
      </c>
      <c r="L2484" s="6" t="s">
        <v>2693</v>
      </c>
      <c r="M2484" s="7">
        <v>183480</v>
      </c>
      <c r="N2484" s="7">
        <v>183.48</v>
      </c>
      <c r="O2484" s="7">
        <v>564000</v>
      </c>
      <c r="P2484" t="str">
        <f>IF(ISNUMBER(SEARCH("GLIFOSATO",L2484)),"Glyphosate",IF(ISNUMBER(SEARCH("TRICLON",L2484)),"Triclopyr",IF(ISNUMBER(SEARCH("ABAMECTIN",L2484)),"Abamectin",IF(ISNUMBER(SEARCH("ANCOSAR",L2484)),"Sodium Hydrogen Methylarsonate",IF(ISNUMBER(SEARCH("PERITO",L2484)),"Acephate","FIX IT!")))))</f>
        <v>Glyphosate</v>
      </c>
      <c r="Q2484" t="s">
        <v>3218</v>
      </c>
      <c r="R2484" t="s">
        <v>3198</v>
      </c>
      <c r="S2484">
        <f t="shared" si="138"/>
        <v>3.0739045127534337</v>
      </c>
      <c r="T2484" t="s">
        <v>3199</v>
      </c>
      <c r="U2484" t="s">
        <v>3268</v>
      </c>
      <c r="V2484" t="s">
        <v>3243</v>
      </c>
    </row>
    <row r="2485" spans="1:22" ht="22" customHeight="1" x14ac:dyDescent="0.3">
      <c r="A2485" s="2">
        <v>42491</v>
      </c>
      <c r="B2485" s="16" t="str">
        <f t="shared" si="136"/>
        <v>May, 2016</v>
      </c>
      <c r="C2485" s="16" t="str">
        <f t="shared" si="137"/>
        <v>May, 2016´</v>
      </c>
      <c r="D2485" s="3" t="s">
        <v>31</v>
      </c>
      <c r="E2485" s="11" t="s">
        <v>3317</v>
      </c>
      <c r="F2485" s="3" t="s">
        <v>1873</v>
      </c>
      <c r="G2485" s="3" t="s">
        <v>1774</v>
      </c>
      <c r="H2485" s="3" t="s">
        <v>82</v>
      </c>
      <c r="I2485" s="3" t="s">
        <v>45</v>
      </c>
      <c r="J2485" s="3" t="s">
        <v>34</v>
      </c>
      <c r="K2485" s="3" t="s">
        <v>84</v>
      </c>
      <c r="L2485" s="3" t="s">
        <v>2722</v>
      </c>
      <c r="M2485" s="4">
        <v>28976</v>
      </c>
      <c r="N2485" s="4">
        <v>28.98</v>
      </c>
      <c r="O2485" s="4">
        <v>121000</v>
      </c>
      <c r="P2485" t="str">
        <f>IF(ISNUMBER(SEARCH("BROWSER",L2485)),"Picloran",IF(ISNUMBER(SEARCH("NAVIGATOR",L2485)),"Picloran",IF(ISNUMBER(SEARCH("BIOZYME",L2485)),"Mineral Fertilizer",IF(ISNUMBER(SEARCH("K-FOL",L2485)),"Calcium Citrate",IF(ISNUMBER(SEARCH("FOLTRON",L2485)),"NPK Fertilizer",IF(ISNUMBER(SEARCH("CYHALOTHRI",L2485)),"Cyhalothrin",IF(ISNUMBER(SEARCH("ACEFATO",L2485)),"Acephate",IF(ISNUMBER(SEARCH("ACEPHATE",L2485)),"Acephate",IF(ISNUMBER(SEARCH("MICROTHIOL",L2485)),"Sulfur",IF(ISNUMBER(SEARCH("PROPICONAZOLE",L2485)),"Propiconazole",IF(ISNUMBER(SEARCH("METHOMYL",L2485)),"Methomyl",IF(ISNUMBER(SEARCH("IMIDACLOPRID",L2485)),"Imidacloprid",IF(ISNUMBER(SEARCH("ZONIC",L2485)),"Amicarbazone",IF(ISNUMBER(SEARCH("CRESCENDO",L2485)),"Triclopyr-Butyric",IF(ISNUMBER(SEARCH("IMAZETHAPYR",L2485)),"Imazethapyr",IF(ISNUMBER(SEARCH("TRICLOPYR",L2485)),"Triclopyr",IF(ISNUMBER(SEARCH("ISOPROPYLAMINE",L2485)),"Isopropylamine",IF(ISNUMBER(SEARCH("ABAMECTIM",L2485)),"Abamectin",IF(ISNUMBER(SEARCH("SPERTO",L2485)),"Bifenthrin","FIX IT!")))))))))))))))))))</f>
        <v>Isopropylamine</v>
      </c>
      <c r="Q2485" t="s">
        <v>3269</v>
      </c>
      <c r="R2485" t="s">
        <v>3216</v>
      </c>
      <c r="S2485">
        <f t="shared" si="138"/>
        <v>4.1758696852567638</v>
      </c>
      <c r="T2485" t="s">
        <v>3206</v>
      </c>
      <c r="U2485" t="s">
        <v>3231</v>
      </c>
      <c r="V2485" t="s">
        <v>3242</v>
      </c>
    </row>
    <row r="2486" spans="1:22" ht="22" customHeight="1" x14ac:dyDescent="0.3">
      <c r="A2486" s="5">
        <v>42491</v>
      </c>
      <c r="B2486" s="16" t="str">
        <f t="shared" si="136"/>
        <v>May, 2016</v>
      </c>
      <c r="C2486" s="16" t="str">
        <f t="shared" si="137"/>
        <v>May, 2016´</v>
      </c>
      <c r="D2486" s="6" t="s">
        <v>31</v>
      </c>
      <c r="E2486" s="11" t="s">
        <v>3317</v>
      </c>
      <c r="F2486" s="6" t="s">
        <v>56</v>
      </c>
      <c r="G2486" s="6" t="s">
        <v>1617</v>
      </c>
      <c r="H2486" s="6" t="s">
        <v>122</v>
      </c>
      <c r="I2486" s="6" t="s">
        <v>45</v>
      </c>
      <c r="J2486" s="6" t="s">
        <v>34</v>
      </c>
      <c r="K2486" s="6" t="s">
        <v>2189</v>
      </c>
      <c r="L2486" s="6" t="s">
        <v>2723</v>
      </c>
      <c r="M2486" s="7">
        <v>165750</v>
      </c>
      <c r="N2486" s="7">
        <v>165.75</v>
      </c>
      <c r="O2486" s="7">
        <v>510000</v>
      </c>
      <c r="P2486" t="str">
        <f>IF(ISNUMBER(SEARCH("DIZONE",L2486)),"Diuron",IF(ISNUMBER(SEARCH("GLUFOSINATE",L2486)),"Glufosinate",IF(ISNUMBER(SEARCH("LAVA",L2486)),"Tebuthiuron",IF(ISNUMBER(SEARCH("CARTAP",L2486)),"Cartap Hydrochloride",IF(ISNUMBER(SEARCH("ZARTAN",L2486)),"Metsulfuron",IF(ISNUMBER(SEARCH("METSULFURON",L2486)),"Metsulfuron",IF(ISNUMBER(SEARCH("CHLORFLUAZURON",L2486)),"Chlorfluazuron",IF(ISNUMBER(SEARCH("OMITE",L2486)),"Propargite",IF(ISNUMBER(SEARCH("ORIS",L2486)),"Amicarbazone",IF(ISNUMBER(SEARCH("AMICARBAZONE",L2486)),"Amicarbazone",IF(ISNUMBER(SEARCH("2,4-D",L2486)),"2,4-Dichlorophenoxyacetic Acid",IF(ISNUMBER(SEARCH("GLYPHOSATE",L2486)),"Glyphosate",IF(ISNUMBER(SEARCH("FOMESAFEN",L2486)),"Fomesafen","FIX IT!")))))))))))))</f>
        <v>Glyphosate</v>
      </c>
      <c r="Q2486" t="s">
        <v>3218</v>
      </c>
      <c r="R2486" t="s">
        <v>3198</v>
      </c>
      <c r="S2486">
        <f t="shared" si="138"/>
        <v>3.0769230769230771</v>
      </c>
      <c r="T2486" t="s">
        <v>3206</v>
      </c>
      <c r="U2486" t="s">
        <v>3231</v>
      </c>
      <c r="V2486" t="s">
        <v>3242</v>
      </c>
    </row>
    <row r="2487" spans="1:22" ht="22" customHeight="1" x14ac:dyDescent="0.3">
      <c r="A2487" s="2">
        <v>42491</v>
      </c>
      <c r="B2487" s="16" t="str">
        <f t="shared" si="136"/>
        <v>May, 2016</v>
      </c>
      <c r="C2487" s="16" t="str">
        <f t="shared" si="137"/>
        <v>May, 2016´</v>
      </c>
      <c r="D2487" s="3" t="s">
        <v>31</v>
      </c>
      <c r="E2487" s="11" t="s">
        <v>3317</v>
      </c>
      <c r="F2487" s="3" t="s">
        <v>56</v>
      </c>
      <c r="G2487" s="3" t="s">
        <v>385</v>
      </c>
      <c r="H2487" s="3" t="s">
        <v>122</v>
      </c>
      <c r="I2487" s="3" t="s">
        <v>45</v>
      </c>
      <c r="J2487" s="3" t="s">
        <v>34</v>
      </c>
      <c r="K2487" s="3" t="s">
        <v>388</v>
      </c>
      <c r="L2487" s="3" t="s">
        <v>2724</v>
      </c>
      <c r="M2487" s="4">
        <v>12060</v>
      </c>
      <c r="N2487" s="4">
        <v>12.06</v>
      </c>
      <c r="O2487" s="4">
        <v>461000</v>
      </c>
      <c r="P2487" t="s">
        <v>3212</v>
      </c>
      <c r="Q2487" t="s">
        <v>3277</v>
      </c>
      <c r="R2487" t="s">
        <v>3198</v>
      </c>
      <c r="S2487">
        <f t="shared" si="138"/>
        <v>38.22553897180763</v>
      </c>
      <c r="T2487" t="s">
        <v>3206</v>
      </c>
      <c r="U2487" t="s">
        <v>3231</v>
      </c>
      <c r="V2487" t="s">
        <v>3242</v>
      </c>
    </row>
    <row r="2488" spans="1:22" ht="22" customHeight="1" x14ac:dyDescent="0.3">
      <c r="A2488" s="5">
        <v>42491</v>
      </c>
      <c r="B2488" s="16" t="str">
        <f t="shared" si="136"/>
        <v>May, 2016</v>
      </c>
      <c r="C2488" s="16" t="str">
        <f t="shared" si="137"/>
        <v>May, 2016´</v>
      </c>
      <c r="D2488" s="6" t="s">
        <v>31</v>
      </c>
      <c r="E2488" s="11" t="s">
        <v>3317</v>
      </c>
      <c r="F2488" s="6" t="s">
        <v>56</v>
      </c>
      <c r="G2488" s="6" t="s">
        <v>244</v>
      </c>
      <c r="H2488" s="6" t="s">
        <v>474</v>
      </c>
      <c r="I2488" s="6" t="s">
        <v>45</v>
      </c>
      <c r="J2488" s="6" t="s">
        <v>34</v>
      </c>
      <c r="K2488" s="6" t="s">
        <v>187</v>
      </c>
      <c r="L2488" s="6" t="s">
        <v>2697</v>
      </c>
      <c r="M2488" s="7">
        <v>73200</v>
      </c>
      <c r="N2488" s="7">
        <v>73.2</v>
      </c>
      <c r="O2488" s="7">
        <v>703000</v>
      </c>
      <c r="P2488" t="str">
        <f>IF(ISNUMBER(SEARCH("GLIFOSATO",L2488)),"Glyphosate",IF(ISNUMBER(SEARCH("TRICLON",L2488)),"Triclopyr",IF(ISNUMBER(SEARCH("ABAMECTIN",L2488)),"Abamectin",IF(ISNUMBER(SEARCH("ANCOSAR",L2488)),"Sodium Hydrogen Methylarsonate",IF(ISNUMBER(SEARCH("PERITO",L2488)),"Acephate","FIX IT!")))))</f>
        <v>Sodium Hydrogen Methylarsonate</v>
      </c>
      <c r="Q2488" t="s">
        <v>3281</v>
      </c>
      <c r="R2488" t="s">
        <v>3198</v>
      </c>
      <c r="S2488">
        <f t="shared" si="138"/>
        <v>9.6038251366120218</v>
      </c>
      <c r="T2488" t="s">
        <v>3293</v>
      </c>
      <c r="U2488" t="s">
        <v>3215</v>
      </c>
      <c r="V2488" t="s">
        <v>3242</v>
      </c>
    </row>
    <row r="2489" spans="1:22" ht="22" customHeight="1" x14ac:dyDescent="0.3">
      <c r="A2489" s="2">
        <v>42491</v>
      </c>
      <c r="B2489" s="16" t="str">
        <f t="shared" si="136"/>
        <v>May, 2016</v>
      </c>
      <c r="C2489" s="16" t="str">
        <f t="shared" si="137"/>
        <v>May, 2016´</v>
      </c>
      <c r="D2489" s="3" t="s">
        <v>31</v>
      </c>
      <c r="E2489" s="11" t="s">
        <v>3317</v>
      </c>
      <c r="F2489" s="3" t="s">
        <v>56</v>
      </c>
      <c r="G2489" s="3" t="s">
        <v>1492</v>
      </c>
      <c r="H2489" s="3" t="s">
        <v>122</v>
      </c>
      <c r="I2489" s="3" t="s">
        <v>45</v>
      </c>
      <c r="J2489" s="3" t="s">
        <v>34</v>
      </c>
      <c r="K2489" s="3" t="s">
        <v>2189</v>
      </c>
      <c r="L2489" s="3" t="s">
        <v>2725</v>
      </c>
      <c r="M2489" s="4">
        <v>120720</v>
      </c>
      <c r="N2489" s="4">
        <v>120.72</v>
      </c>
      <c r="O2489" s="4">
        <v>371000</v>
      </c>
      <c r="P2489" t="str">
        <f>IF(ISNUMBER(SEARCH("DIZONE",L2489)),"Diuron",IF(ISNUMBER(SEARCH("GLUFOSINATE",L2489)),"Glufosinate",IF(ISNUMBER(SEARCH("LAVA",L2489)),"Tebuthiuron",IF(ISNUMBER(SEARCH("CARTAP",L2489)),"Cartap Hydrochloride",IF(ISNUMBER(SEARCH("ZARTAN",L2489)),"Metsulfuron",IF(ISNUMBER(SEARCH("METSULFURON",L2489)),"Metsulfuron",IF(ISNUMBER(SEARCH("CHLORFLUAZURON",L2489)),"Chlorfluazuron",IF(ISNUMBER(SEARCH("OMITE",L2489)),"Propargite",IF(ISNUMBER(SEARCH("ORIS",L2489)),"Amicarbazone",IF(ISNUMBER(SEARCH("AMICARBAZONE",L2489)),"Amicarbazone",IF(ISNUMBER(SEARCH("2,4-D",L2489)),"2,4-Dichlorophenoxyacetic Acid",IF(ISNUMBER(SEARCH("GLYPHOSATE",L2489)),"Glyphosate",IF(ISNUMBER(SEARCH("FOMESAFEN",L2489)),"Fomesafen","FIX IT!")))))))))))))</f>
        <v>Glyphosate</v>
      </c>
      <c r="Q2489" t="s">
        <v>3218</v>
      </c>
      <c r="R2489" t="s">
        <v>3198</v>
      </c>
      <c r="S2489">
        <f t="shared" si="138"/>
        <v>3.0732273028495691</v>
      </c>
      <c r="T2489" t="s">
        <v>3250</v>
      </c>
      <c r="U2489" t="s">
        <v>3248</v>
      </c>
      <c r="V2489" t="s">
        <v>3237</v>
      </c>
    </row>
    <row r="2490" spans="1:22" ht="22" customHeight="1" x14ac:dyDescent="0.3">
      <c r="A2490" s="5">
        <v>42491</v>
      </c>
      <c r="B2490" s="16" t="str">
        <f t="shared" si="136"/>
        <v>May, 2016</v>
      </c>
      <c r="C2490" s="16" t="str">
        <f t="shared" si="137"/>
        <v>May, 2016´</v>
      </c>
      <c r="D2490" s="6" t="s">
        <v>31</v>
      </c>
      <c r="E2490" s="11" t="s">
        <v>3317</v>
      </c>
      <c r="F2490" s="6" t="s">
        <v>56</v>
      </c>
      <c r="G2490" s="6" t="s">
        <v>1492</v>
      </c>
      <c r="H2490" s="6" t="s">
        <v>122</v>
      </c>
      <c r="I2490" s="6" t="s">
        <v>45</v>
      </c>
      <c r="J2490" s="6" t="s">
        <v>34</v>
      </c>
      <c r="K2490" s="6" t="s">
        <v>2189</v>
      </c>
      <c r="L2490" s="6" t="s">
        <v>2726</v>
      </c>
      <c r="M2490" s="7">
        <v>90540</v>
      </c>
      <c r="N2490" s="7">
        <v>90.54</v>
      </c>
      <c r="O2490" s="7">
        <v>278000</v>
      </c>
      <c r="P2490" t="str">
        <f>IF(ISNUMBER(SEARCH("TRICLON",L2488)),"Triclopyr",IF(ISNUMBER(SEARCH("ABAMECTIN",L2488)),"Abamectin",IF(ISNUMBER(SEARCH("PERITO",L2488)),"Acephate",IF(ISNUMBER(SEARCH("GLUFOSINAT",L2488)),"Gluphosinate",IF(ISNUMBER(SEARCH("FIPRONIL",L2488)),"Fipronil",IF(ISNUMBER(SEARCH("ZARTAN",L2488)),"Metsulfuron-methyl",IF(ISNUMBER(SEARCH("DIFLUBENZURON",L2488)),"Diflubenzuron",IF(ISNUMBER(SEARCH("INICIATE",L2488)),"Fipronil",IF(ISNUMBER(SEARCH("STAGE",L2488)),"Clomazone",IF(ISNUMBER(SEARCH("CLOMAZON",L2488)),"Clomazone",IF(ISNUMBER(SEARCH("UNIMARK",L2488)),"Metribuzim",IF(ISNUMBER(SEARCH("ANCOSAR",L2488)),"Sodium hydrogen Methylarsonate","FIX IT!"))))))))))))</f>
        <v>Sodium hydrogen Methylarsonate</v>
      </c>
      <c r="Q2490" t="s">
        <v>3281</v>
      </c>
      <c r="R2490" t="s">
        <v>3198</v>
      </c>
      <c r="S2490">
        <f t="shared" si="138"/>
        <v>3.0704660923348794</v>
      </c>
      <c r="T2490" t="s">
        <v>3200</v>
      </c>
      <c r="U2490" t="s">
        <v>3234</v>
      </c>
      <c r="V2490" t="s">
        <v>3225</v>
      </c>
    </row>
    <row r="2491" spans="1:22" ht="22" customHeight="1" x14ac:dyDescent="0.3">
      <c r="A2491" s="2">
        <v>42491</v>
      </c>
      <c r="B2491" s="16" t="str">
        <f t="shared" si="136"/>
        <v>May, 2016</v>
      </c>
      <c r="C2491" s="16" t="str">
        <f t="shared" si="137"/>
        <v>May, 2016´</v>
      </c>
      <c r="D2491" s="3" t="s">
        <v>31</v>
      </c>
      <c r="E2491" s="11" t="s">
        <v>3317</v>
      </c>
      <c r="F2491" s="3" t="s">
        <v>56</v>
      </c>
      <c r="G2491" s="3" t="s">
        <v>1617</v>
      </c>
      <c r="H2491" s="3" t="s">
        <v>122</v>
      </c>
      <c r="I2491" s="3" t="s">
        <v>45</v>
      </c>
      <c r="J2491" s="3" t="s">
        <v>34</v>
      </c>
      <c r="K2491" s="3" t="s">
        <v>2189</v>
      </c>
      <c r="L2491" s="3" t="s">
        <v>2723</v>
      </c>
      <c r="M2491" s="4">
        <v>165750</v>
      </c>
      <c r="N2491" s="4">
        <v>165.75</v>
      </c>
      <c r="O2491" s="4">
        <v>510000</v>
      </c>
      <c r="P2491" t="str">
        <f>IF(ISNUMBER(SEARCH("DIZONE",L2491)),"Diuron",IF(ISNUMBER(SEARCH("GLUFOSINATE",L2491)),"Glufosinate",IF(ISNUMBER(SEARCH("LAVA",L2491)),"Tebuthiuron",IF(ISNUMBER(SEARCH("CARTAP",L2491)),"Cartap Hydrochloride",IF(ISNUMBER(SEARCH("ZARTAN",L2491)),"Metsulfuron",IF(ISNUMBER(SEARCH("METSULFURON",L2491)),"Metsulfuron",IF(ISNUMBER(SEARCH("CHLORFLUAZURON",L2491)),"Chlorfluazuron",IF(ISNUMBER(SEARCH("OMITE",L2491)),"Propargite",IF(ISNUMBER(SEARCH("ORIS",L2491)),"Amicarbazone",IF(ISNUMBER(SEARCH("AMICARBAZONE",L2491)),"Amicarbazone",IF(ISNUMBER(SEARCH("2,4-D",L2491)),"2,4-Dichlorophenoxyacetic Acid",IF(ISNUMBER(SEARCH("GLYPHOSATE",L2491)),"Glyphosate",IF(ISNUMBER(SEARCH("FOMESAFEN",L2491)),"Fomesafen","FIX IT!")))))))))))))</f>
        <v>Glyphosate</v>
      </c>
      <c r="Q2491" t="s">
        <v>3218</v>
      </c>
      <c r="R2491" t="s">
        <v>3198</v>
      </c>
      <c r="S2491">
        <f t="shared" si="138"/>
        <v>3.0769230769230771</v>
      </c>
      <c r="T2491" t="s">
        <v>3199</v>
      </c>
      <c r="U2491" t="s">
        <v>3268</v>
      </c>
      <c r="V2491" t="s">
        <v>3243</v>
      </c>
    </row>
    <row r="2492" spans="1:22" ht="22" customHeight="1" x14ac:dyDescent="0.3">
      <c r="A2492" s="5">
        <v>42491</v>
      </c>
      <c r="B2492" s="16" t="str">
        <f t="shared" si="136"/>
        <v>May, 2016</v>
      </c>
      <c r="C2492" s="16" t="str">
        <f t="shared" si="137"/>
        <v>May, 2016´</v>
      </c>
      <c r="D2492" s="6" t="s">
        <v>31</v>
      </c>
      <c r="E2492" s="11" t="s">
        <v>3317</v>
      </c>
      <c r="F2492" s="6" t="s">
        <v>1873</v>
      </c>
      <c r="G2492" s="6" t="s">
        <v>1774</v>
      </c>
      <c r="H2492" s="6" t="s">
        <v>82</v>
      </c>
      <c r="I2492" s="6" t="s">
        <v>45</v>
      </c>
      <c r="J2492" s="6" t="s">
        <v>34</v>
      </c>
      <c r="K2492" s="6" t="s">
        <v>84</v>
      </c>
      <c r="L2492" s="6" t="s">
        <v>2727</v>
      </c>
      <c r="M2492" s="7">
        <v>43518</v>
      </c>
      <c r="N2492" s="7">
        <v>43.52</v>
      </c>
      <c r="O2492" s="7">
        <v>182000</v>
      </c>
      <c r="P2492" t="str">
        <f>IF(ISNUMBER(SEARCH("BROWSER",L2492)),"Picloran",IF(ISNUMBER(SEARCH("NAVIGATOR",L2492)),"Picloran",IF(ISNUMBER(SEARCH("BIOZYME",L2492)),"Mineral Fertilizer",IF(ISNUMBER(SEARCH("K-FOL",L2492)),"Calcium Citrate",IF(ISNUMBER(SEARCH("FOLTRON",L2492)),"NPK Fertilizer",IF(ISNUMBER(SEARCH("CYHALOTHRI",L2492)),"Cyhalothrin",IF(ISNUMBER(SEARCH("ACEFATO",L2492)),"Acephate",IF(ISNUMBER(SEARCH("ACEPHATE",L2492)),"Acephate",IF(ISNUMBER(SEARCH("MICROTHIOL",L2492)),"Sulfur",IF(ISNUMBER(SEARCH("PROPICONAZOLE",L2492)),"Propiconazole",IF(ISNUMBER(SEARCH("METHOMYL",L2492)),"Methomyl",IF(ISNUMBER(SEARCH("IMIDACLOPRID",L2492)),"Imidacloprid",IF(ISNUMBER(SEARCH("ZONIC",L2492)),"Amicarbazone",IF(ISNUMBER(SEARCH("CRESCENDO",L2492)),"Triclopyr-Butyric",IF(ISNUMBER(SEARCH("IMAZETHAPYR",L2492)),"Imazethapyr",IF(ISNUMBER(SEARCH("TRICLOPYR",L2492)),"Triclopyr",IF(ISNUMBER(SEARCH("ISOPROPYLAMINE",L2492)),"Isopropylamine",IF(ISNUMBER(SEARCH("ABAMECTIM",L2492)),"Abamectin",IF(ISNUMBER(SEARCH("SPERTO",L2492)),"Bifenthrin","FIX IT!")))))))))))))))))))</f>
        <v>Isopropylamine</v>
      </c>
      <c r="Q2492" t="s">
        <v>3269</v>
      </c>
      <c r="R2492" t="s">
        <v>3216</v>
      </c>
      <c r="S2492">
        <f t="shared" si="138"/>
        <v>4.1821774897743467</v>
      </c>
      <c r="T2492" t="s">
        <v>3206</v>
      </c>
      <c r="U2492" t="s">
        <v>3231</v>
      </c>
      <c r="V2492" t="s">
        <v>3242</v>
      </c>
    </row>
    <row r="2493" spans="1:22" ht="22" customHeight="1" x14ac:dyDescent="0.3">
      <c r="A2493" s="2">
        <v>42484</v>
      </c>
      <c r="B2493" s="16" t="str">
        <f t="shared" si="136"/>
        <v>April, 2016</v>
      </c>
      <c r="C2493" s="16" t="str">
        <f t="shared" si="137"/>
        <v>April, 2016´</v>
      </c>
      <c r="D2493" s="3" t="s">
        <v>31</v>
      </c>
      <c r="E2493" s="11" t="s">
        <v>3317</v>
      </c>
      <c r="F2493" s="3" t="s">
        <v>56</v>
      </c>
      <c r="G2493" s="3" t="s">
        <v>1676</v>
      </c>
      <c r="H2493" s="3" t="s">
        <v>91</v>
      </c>
      <c r="I2493" s="3" t="s">
        <v>45</v>
      </c>
      <c r="J2493" s="3" t="s">
        <v>34</v>
      </c>
      <c r="K2493" s="3" t="s">
        <v>205</v>
      </c>
      <c r="L2493" s="3" t="s">
        <v>2576</v>
      </c>
      <c r="M2493" s="4">
        <v>23158</v>
      </c>
      <c r="N2493" s="4">
        <v>23.16</v>
      </c>
      <c r="O2493" s="4">
        <v>289000</v>
      </c>
      <c r="P2493" t="str">
        <f>IF(ISNUMBER(SEARCH("IMAZETAPYR",L2493)),"Imazetapyr",IF(ISNUMBER(SEARCH("VITAVAX",L2493)),"Carboxin",IF(ISNUMBER(SEARCH("CARBOXIN",L2493)),"Carboxin",IF(ISNUMBER(SEARCH("CONDAX",L2493)),"Imazetapyr",IF(ISNUMBER(SEARCH("CLETHODIM",L2493)),"Clethodim",IF(ISNUMBER(SEARCH("JACARE",L2493)),"2,4-D Acid",IF(ISNUMBER(SEARCH("LEOPARD",L2493)),"Picloram",IF(ISNUMBER(SEARCH("ZOXYSTROBIN",L2493)),"Azoxystrobin",IF(ISNUMBER(SEARCH("MANCOZEB",L2493)),"Mancozeb",IF(ISNUMBER(SEARCH("AZOXYS",L2493)),"Azoxystrobin",IF(ISNUMBER(SEARCH("FIPRON",L2493)),"Fipronil",IF(ISNUMBER(SEARCH("ACEF",L2493)),"Acephate",IF(ISNUMBER(SEARCH("ACETAMIPRID",L2493)),"Acetamiprid",IF(ISNUMBER(SEARCH("ALUMINIUM PHOSPHIDE",L2493)),"Aluminium Phosphide",IF(ISNUMBER(SEARCH("RANMAN",L2493)),"Cyazofamid",IF(ISNUMBER(SEARCH("BIFENTRINA",L2493)),"Bifenthrin","FIX IT!"))))))))))))))))</f>
        <v>Mancozeb</v>
      </c>
      <c r="Q2493" t="s">
        <v>3231</v>
      </c>
      <c r="R2493" t="s">
        <v>3242</v>
      </c>
      <c r="S2493">
        <f t="shared" si="138"/>
        <v>12.479488729596683</v>
      </c>
      <c r="T2493" t="s">
        <v>3206</v>
      </c>
      <c r="U2493" t="s">
        <v>3231</v>
      </c>
      <c r="V2493" t="s">
        <v>3242</v>
      </c>
    </row>
    <row r="2494" spans="1:22" ht="22" customHeight="1" x14ac:dyDescent="0.3">
      <c r="A2494" s="5">
        <v>42484</v>
      </c>
      <c r="B2494" s="16" t="str">
        <f t="shared" si="136"/>
        <v>April, 2016</v>
      </c>
      <c r="C2494" s="16" t="str">
        <f t="shared" si="137"/>
        <v>April, 2016´</v>
      </c>
      <c r="D2494" s="6" t="s">
        <v>31</v>
      </c>
      <c r="E2494" s="11" t="s">
        <v>3317</v>
      </c>
      <c r="F2494" s="6" t="s">
        <v>56</v>
      </c>
      <c r="G2494" s="6" t="s">
        <v>2501</v>
      </c>
      <c r="H2494" s="6" t="s">
        <v>122</v>
      </c>
      <c r="I2494" s="6" t="s">
        <v>45</v>
      </c>
      <c r="J2494" s="6" t="s">
        <v>34</v>
      </c>
      <c r="K2494" s="6" t="s">
        <v>2189</v>
      </c>
      <c r="L2494" s="6" t="s">
        <v>2728</v>
      </c>
      <c r="M2494" s="7">
        <v>259929.99</v>
      </c>
      <c r="N2494" s="7">
        <v>259.93</v>
      </c>
      <c r="O2494" s="7">
        <v>749000</v>
      </c>
      <c r="P2494" t="str">
        <f>IF(ISNUMBER(SEARCH("GLIFOSATO",L2494)),"Glyphosate",IF(ISNUMBER(SEARCH("TRICLON",L2494)),"Triclopyr",IF(ISNUMBER(SEARCH("ABAMECTIN",L2494)),"Abamectin",IF(ISNUMBER(SEARCH("ANCOSAR",L2494)),"Sodium Hydrogen Methylarsonate",IF(ISNUMBER(SEARCH("PERITO",L2494)),"Acephate","FIX IT!")))))</f>
        <v>Glyphosate</v>
      </c>
      <c r="Q2494" t="s">
        <v>3218</v>
      </c>
      <c r="R2494" t="s">
        <v>3198</v>
      </c>
      <c r="S2494">
        <f t="shared" si="138"/>
        <v>2.8815451422131013</v>
      </c>
      <c r="T2494" t="s">
        <v>3309</v>
      </c>
      <c r="U2494" t="s">
        <v>3263</v>
      </c>
      <c r="V2494" t="s">
        <v>3264</v>
      </c>
    </row>
    <row r="2495" spans="1:22" ht="22" customHeight="1" x14ac:dyDescent="0.3">
      <c r="A2495" s="2">
        <v>42484</v>
      </c>
      <c r="B2495" s="16" t="str">
        <f t="shared" si="136"/>
        <v>April, 2016</v>
      </c>
      <c r="C2495" s="16" t="str">
        <f t="shared" si="137"/>
        <v>April, 2016´</v>
      </c>
      <c r="D2495" s="3" t="s">
        <v>31</v>
      </c>
      <c r="E2495" s="11" t="s">
        <v>3317</v>
      </c>
      <c r="F2495" s="3" t="s">
        <v>56</v>
      </c>
      <c r="G2495" s="3" t="s">
        <v>2620</v>
      </c>
      <c r="H2495" s="3" t="s">
        <v>122</v>
      </c>
      <c r="I2495" s="3" t="s">
        <v>45</v>
      </c>
      <c r="J2495" s="3" t="s">
        <v>34</v>
      </c>
      <c r="K2495" s="3" t="s">
        <v>129</v>
      </c>
      <c r="L2495" s="3" t="s">
        <v>2729</v>
      </c>
      <c r="M2495" s="4">
        <v>21720</v>
      </c>
      <c r="N2495" s="4">
        <v>21.72</v>
      </c>
      <c r="O2495" s="4">
        <v>469000</v>
      </c>
      <c r="P2495" t="str">
        <f>IF(ISNUMBER(SEARCH("BROWSER",L2495)),"Picloran",IF(ISNUMBER(SEARCH("NAVIGATOR",L2495)),"Picloran",IF(ISNUMBER(SEARCH("BIOZYME",L2495)),"Mineral Fertilizer",IF(ISNUMBER(SEARCH("K-FOL",L2495)),"Calcium Citrate",IF(ISNUMBER(SEARCH("FOLTRON",L2495)),"NPK Fertilizer",IF(ISNUMBER(SEARCH("CYHALOTHRI",L2495)),"Cyhalothrin",IF(ISNUMBER(SEARCH("ACEFATO",L2495)),"Acephate",IF(ISNUMBER(SEARCH("ACEPHATE",L2495)),"Acephate",IF(ISNUMBER(SEARCH("MICROTHIOL",L2495)),"Sulfur",IF(ISNUMBER(SEARCH("PROPICONAZOLE",L2495)),"Propiconazole",IF(ISNUMBER(SEARCH("METHOMYL",L2495)),"Methomyl",IF(ISNUMBER(SEARCH("IMIDACLOPRID",L2495)),"Imidacloprid",IF(ISNUMBER(SEARCH("ZONIC",L2495)),"Amicarbazone",IF(ISNUMBER(SEARCH("CRESCENDO",L2495)),"Triclopyr-Butyric",IF(ISNUMBER(SEARCH("IMAZETHAPYR",L2495)),"Imazethapyr",IF(ISNUMBER(SEARCH("TRICLOPYR",L2495)),"Triclopyr",IF(ISNUMBER(SEARCH("ISOPROPYLAMINE",L2495)),"Isopropylamine",IF(ISNUMBER(SEARCH("ABAMECTIM",L2495)),"Abamectin",IF(ISNUMBER(SEARCH("SPERTO",L2495)),"Bifenthrin","FIX IT!")))))))))))))))))))</f>
        <v>Propiconazole</v>
      </c>
      <c r="Q2495" t="s">
        <v>3215</v>
      </c>
      <c r="R2495" t="s">
        <v>3242</v>
      </c>
      <c r="S2495">
        <f t="shared" si="138"/>
        <v>21.593001841620627</v>
      </c>
      <c r="T2495" t="s">
        <v>3208</v>
      </c>
      <c r="U2495" t="s">
        <v>3215</v>
      </c>
      <c r="V2495" t="s">
        <v>3216</v>
      </c>
    </row>
    <row r="2496" spans="1:22" ht="22" customHeight="1" x14ac:dyDescent="0.3">
      <c r="A2496" s="5">
        <v>42484</v>
      </c>
      <c r="B2496" s="16" t="str">
        <f t="shared" si="136"/>
        <v>April, 2016</v>
      </c>
      <c r="C2496" s="16" t="str">
        <f t="shared" si="137"/>
        <v>April, 2016´</v>
      </c>
      <c r="D2496" s="6" t="s">
        <v>31</v>
      </c>
      <c r="E2496" s="11" t="s">
        <v>3317</v>
      </c>
      <c r="F2496" s="6" t="s">
        <v>56</v>
      </c>
      <c r="G2496" s="6" t="s">
        <v>2501</v>
      </c>
      <c r="H2496" s="6" t="s">
        <v>122</v>
      </c>
      <c r="I2496" s="6" t="s">
        <v>45</v>
      </c>
      <c r="J2496" s="6" t="s">
        <v>34</v>
      </c>
      <c r="K2496" s="6" t="s">
        <v>2189</v>
      </c>
      <c r="L2496" s="6" t="s">
        <v>2728</v>
      </c>
      <c r="M2496" s="7">
        <v>259929.99</v>
      </c>
      <c r="N2496" s="7">
        <v>259.93</v>
      </c>
      <c r="O2496" s="7">
        <v>749000</v>
      </c>
      <c r="P2496" t="str">
        <f>IF(ISNUMBER(SEARCH("GLIFOSATO",L2496)),"Glyphosate",IF(ISNUMBER(SEARCH("TRICLON",L2496)),"Triclopyr",IF(ISNUMBER(SEARCH("ABAMECTIN",L2496)),"Abamectin",IF(ISNUMBER(SEARCH("ANCOSAR",L2496)),"Sodium Hydrogen Methylarsonate",IF(ISNUMBER(SEARCH("PERITO",L2496)),"Acephate","FIX IT!")))))</f>
        <v>Glyphosate</v>
      </c>
      <c r="Q2496" t="s">
        <v>3218</v>
      </c>
      <c r="R2496" t="s">
        <v>3198</v>
      </c>
      <c r="S2496">
        <f t="shared" si="138"/>
        <v>2.8815451422131013</v>
      </c>
      <c r="T2496" t="s">
        <v>3250</v>
      </c>
      <c r="U2496" t="s">
        <v>3248</v>
      </c>
      <c r="V2496" t="s">
        <v>3237</v>
      </c>
    </row>
    <row r="2497" spans="1:22" ht="22" customHeight="1" x14ac:dyDescent="0.3">
      <c r="A2497" s="2">
        <v>42477</v>
      </c>
      <c r="B2497" s="16" t="str">
        <f t="shared" si="136"/>
        <v>April, 2016</v>
      </c>
      <c r="C2497" s="16" t="str">
        <f t="shared" si="137"/>
        <v>April, 2016´</v>
      </c>
      <c r="D2497" s="3" t="s">
        <v>31</v>
      </c>
      <c r="E2497" s="11" t="s">
        <v>3317</v>
      </c>
      <c r="F2497" s="3" t="s">
        <v>56</v>
      </c>
      <c r="G2497" s="3" t="s">
        <v>1774</v>
      </c>
      <c r="H2497" s="3" t="s">
        <v>82</v>
      </c>
      <c r="I2497" s="3" t="s">
        <v>45</v>
      </c>
      <c r="J2497" s="3" t="s">
        <v>34</v>
      </c>
      <c r="K2497" s="3" t="s">
        <v>84</v>
      </c>
      <c r="L2497" s="3" t="s">
        <v>2730</v>
      </c>
      <c r="M2497" s="4">
        <v>115731</v>
      </c>
      <c r="N2497" s="4">
        <v>115.73</v>
      </c>
      <c r="O2497" s="4">
        <v>383000</v>
      </c>
      <c r="P2497" t="str">
        <f>IF(ISNUMBER(SEARCH("BROWSER",L2497)),"Picloran",IF(ISNUMBER(SEARCH("NAVIGATOR",L2497)),"Picloran",IF(ISNUMBER(SEARCH("BIOZYME",L2497)),"Mineral Fertilizer",IF(ISNUMBER(SEARCH("K-FOL",L2497)),"Calcium Citrate",IF(ISNUMBER(SEARCH("FOLTRON",L2497)),"NPK Fertilizer",IF(ISNUMBER(SEARCH("CYHALOTHRI",L2497)),"Cyhalothrin",IF(ISNUMBER(SEARCH("ACEFATO",L2497)),"Acephate",IF(ISNUMBER(SEARCH("ACEPHATE",L2497)),"Acephate",IF(ISNUMBER(SEARCH("MICROTHIOL",L2497)),"Sulfur",IF(ISNUMBER(SEARCH("PROPICONAZOLE",L2497)),"Propiconazole",IF(ISNUMBER(SEARCH("METHOMYL",L2497)),"Methomyl",IF(ISNUMBER(SEARCH("IMIDACLOPRID",L2497)),"Imidacloprid",IF(ISNUMBER(SEARCH("ZONIC",L2497)),"Amicarbazone",IF(ISNUMBER(SEARCH("CRESCENDO",L2497)),"Triclopyr-Butyric",IF(ISNUMBER(SEARCH("IMAZETHAPYR",L2497)),"Imazethapyr",IF(ISNUMBER(SEARCH("TRICLOPYR",L2497)),"Triclopyr",IF(ISNUMBER(SEARCH("ISOPROPYLAMINE",L2497)),"Isopropylamine",IF(ISNUMBER(SEARCH("ABAMECTIM",L2497)),"Abamectin",IF(ISNUMBER(SEARCH("SPERTO",L2497)),"Bifenthrin","FIX IT!")))))))))))))))))))</f>
        <v>Isopropylamine</v>
      </c>
      <c r="Q2497" t="s">
        <v>3269</v>
      </c>
      <c r="R2497" t="s">
        <v>3216</v>
      </c>
      <c r="S2497">
        <f t="shared" si="138"/>
        <v>3.3093985189793571</v>
      </c>
      <c r="T2497" t="s">
        <v>3259</v>
      </c>
      <c r="U2497" t="s">
        <v>3230</v>
      </c>
      <c r="V2497" t="s">
        <v>3225</v>
      </c>
    </row>
    <row r="2498" spans="1:22" ht="22" customHeight="1" x14ac:dyDescent="0.3">
      <c r="A2498" s="5">
        <v>42477</v>
      </c>
      <c r="B2498" s="16" t="str">
        <f t="shared" si="136"/>
        <v>April, 2016</v>
      </c>
      <c r="C2498" s="16" t="str">
        <f t="shared" si="137"/>
        <v>April, 2016´</v>
      </c>
      <c r="D2498" s="6" t="s">
        <v>31</v>
      </c>
      <c r="E2498" s="11" t="s">
        <v>3317</v>
      </c>
      <c r="F2498" s="6" t="s">
        <v>56</v>
      </c>
      <c r="G2498" s="6" t="s">
        <v>1676</v>
      </c>
      <c r="H2498" s="6" t="s">
        <v>91</v>
      </c>
      <c r="I2498" s="6" t="s">
        <v>45</v>
      </c>
      <c r="J2498" s="6" t="s">
        <v>34</v>
      </c>
      <c r="K2498" s="6" t="s">
        <v>280</v>
      </c>
      <c r="L2498" s="6" t="s">
        <v>2731</v>
      </c>
      <c r="M2498" s="7">
        <v>51600</v>
      </c>
      <c r="N2498" s="7">
        <v>51.6</v>
      </c>
      <c r="O2498" s="13" t="s">
        <v>3323</v>
      </c>
      <c r="P2498" t="str">
        <f>IF(ISNUMBER(SEARCH("IMAZETAPYR",L2498)),"Imazetapyr",IF(ISNUMBER(SEARCH("VITAVAX",L2498)),"Carboxin",IF(ISNUMBER(SEARCH("CARBOXIN",L2498)),"Carboxin",IF(ISNUMBER(SEARCH("CONDAX",L2498)),"Imazetapyr",IF(ISNUMBER(SEARCH("CLETHODIM",L2498)),"Clethodim",IF(ISNUMBER(SEARCH("JACARE",L2498)),"2,4-D Acid",IF(ISNUMBER(SEARCH("LEOPARD",L2498)),"Picloram",IF(ISNUMBER(SEARCH("ZOXYSTROBIN",L2498)),"Azoxystrobin",IF(ISNUMBER(SEARCH("MANCOZEB",L2498)),"Mancozeb",IF(ISNUMBER(SEARCH("AZOXYS",L2498)),"Azoxystrobin",IF(ISNUMBER(SEARCH("FIPRON",L2498)),"Fipronil",IF(ISNUMBER(SEARCH("ACEF",L2498)),"Acephate",IF(ISNUMBER(SEARCH("ACETAMIPRID",L2498)),"Acetamiprid",IF(ISNUMBER(SEARCH("ALUMINIUM PHOSPHIDE",L2498)),"Aluminium Phosphide",IF(ISNUMBER(SEARCH("RANMAN",L2498)),"Cyazofamid",IF(ISNUMBER(SEARCH("BIFENTRINA",L2498)),"Bifenthrin","FIX IT!"))))))))))))))))</f>
        <v>Mancozeb</v>
      </c>
      <c r="Q2498" t="s">
        <v>3231</v>
      </c>
      <c r="R2498" t="s">
        <v>3242</v>
      </c>
      <c r="S2498">
        <f t="shared" si="138"/>
        <v>0</v>
      </c>
      <c r="T2498" t="s">
        <v>3199</v>
      </c>
      <c r="U2498" t="s">
        <v>3268</v>
      </c>
      <c r="V2498" t="s">
        <v>3243</v>
      </c>
    </row>
    <row r="2499" spans="1:22" ht="22" customHeight="1" x14ac:dyDescent="0.3">
      <c r="A2499" s="2">
        <v>42477</v>
      </c>
      <c r="B2499" s="16" t="str">
        <f t="shared" ref="B2499:B2562" si="139">TEXT(A2499, "MMMM, YYYY")</f>
        <v>April, 2016</v>
      </c>
      <c r="C2499" s="16" t="str">
        <f t="shared" ref="C2499:C2562" si="140">B2499&amp;"´"</f>
        <v>April, 2016´</v>
      </c>
      <c r="D2499" s="3" t="s">
        <v>31</v>
      </c>
      <c r="E2499" s="11" t="s">
        <v>3317</v>
      </c>
      <c r="F2499" s="3" t="s">
        <v>56</v>
      </c>
      <c r="G2499" s="3" t="s">
        <v>1676</v>
      </c>
      <c r="H2499" s="3" t="s">
        <v>91</v>
      </c>
      <c r="I2499" s="3" t="s">
        <v>45</v>
      </c>
      <c r="J2499" s="3" t="s">
        <v>34</v>
      </c>
      <c r="K2499" s="3" t="s">
        <v>205</v>
      </c>
      <c r="L2499" s="3" t="s">
        <v>2732</v>
      </c>
      <c r="M2499" s="4">
        <v>46316</v>
      </c>
      <c r="N2499" s="4">
        <v>46.32</v>
      </c>
      <c r="O2499" s="4">
        <v>577000</v>
      </c>
      <c r="P2499" t="str">
        <f>IF(ISNUMBER(SEARCH("IMAZETAPYR",L2499)),"Imazetapyr",IF(ISNUMBER(SEARCH("VITAVAX",L2499)),"Carboxin",IF(ISNUMBER(SEARCH("CARBOXIN",L2499)),"Carboxin",IF(ISNUMBER(SEARCH("CONDAX",L2499)),"Imazetapyr",IF(ISNUMBER(SEARCH("CLETHODIM",L2499)),"Clethodim",IF(ISNUMBER(SEARCH("JACARE",L2499)),"2,4-D Acid",IF(ISNUMBER(SEARCH("LEOPARD",L2499)),"Picloram",IF(ISNUMBER(SEARCH("ZOXYSTROBIN",L2499)),"Azoxystrobin",IF(ISNUMBER(SEARCH("MANCOZEB",L2499)),"Mancozeb",IF(ISNUMBER(SEARCH("AZOXYS",L2499)),"Azoxystrobin",IF(ISNUMBER(SEARCH("FIPRON",L2499)),"Fipronil",IF(ISNUMBER(SEARCH("ACEF",L2499)),"Acephate",IF(ISNUMBER(SEARCH("ACETAMIPRID",L2499)),"Acetamiprid",IF(ISNUMBER(SEARCH("ALUMINIUM PHOSPHIDE",L2499)),"Aluminium Phosphide",IF(ISNUMBER(SEARCH("RANMAN",L2499)),"Cyazofamid",IF(ISNUMBER(SEARCH("BIFENTRINA",L2499)),"Bifenthrin","FIX IT!"))))))))))))))))</f>
        <v>Mancozeb</v>
      </c>
      <c r="Q2499" t="s">
        <v>3231</v>
      </c>
      <c r="R2499" t="s">
        <v>3242</v>
      </c>
      <c r="S2499">
        <f t="shared" ref="S2499:S2562" si="141">O2499/M2499</f>
        <v>12.457897918645825</v>
      </c>
      <c r="T2499" t="s">
        <v>3199</v>
      </c>
      <c r="U2499" t="s">
        <v>3268</v>
      </c>
      <c r="V2499" t="s">
        <v>3243</v>
      </c>
    </row>
    <row r="2500" spans="1:22" ht="22" customHeight="1" x14ac:dyDescent="0.3">
      <c r="A2500" s="5">
        <v>42474</v>
      </c>
      <c r="B2500" s="16" t="str">
        <f t="shared" si="139"/>
        <v>April, 2016</v>
      </c>
      <c r="C2500" s="16" t="str">
        <f t="shared" si="140"/>
        <v>April, 2016´</v>
      </c>
      <c r="D2500" s="6" t="s">
        <v>31</v>
      </c>
      <c r="E2500" s="11" t="s">
        <v>3317</v>
      </c>
      <c r="F2500" s="6" t="s">
        <v>56</v>
      </c>
      <c r="G2500" s="6" t="s">
        <v>244</v>
      </c>
      <c r="H2500" s="6" t="s">
        <v>474</v>
      </c>
      <c r="I2500" s="6" t="s">
        <v>45</v>
      </c>
      <c r="J2500" s="6" t="s">
        <v>34</v>
      </c>
      <c r="K2500" s="6" t="s">
        <v>187</v>
      </c>
      <c r="L2500" s="6" t="s">
        <v>2733</v>
      </c>
      <c r="M2500" s="7">
        <v>73200</v>
      </c>
      <c r="N2500" s="7">
        <v>73.2</v>
      </c>
      <c r="O2500" s="7">
        <v>673000</v>
      </c>
      <c r="P2500" t="str">
        <f>IF(ISNUMBER(SEARCH("GLIFOSATO",L2500)),"Glyphosate",IF(ISNUMBER(SEARCH("TRICLON",L2500)),"Triclopyr",IF(ISNUMBER(SEARCH("ABAMECTIN",L2500)),"Abamectin",IF(ISNUMBER(SEARCH("ANCOSAR",L2500)),"Sodium Hydrogen Methylarsonate",IF(ISNUMBER(SEARCH("PERITO",L2500)),"Acephate","FIX IT!")))))</f>
        <v>Sodium Hydrogen Methylarsonate</v>
      </c>
      <c r="Q2500" t="s">
        <v>3281</v>
      </c>
      <c r="R2500" t="s">
        <v>3198</v>
      </c>
      <c r="S2500">
        <f t="shared" si="141"/>
        <v>9.193989071038251</v>
      </c>
      <c r="T2500" t="s">
        <v>3201</v>
      </c>
      <c r="U2500" t="s">
        <v>3272</v>
      </c>
      <c r="V2500" t="s">
        <v>3198</v>
      </c>
    </row>
    <row r="2501" spans="1:22" ht="22" customHeight="1" x14ac:dyDescent="0.3">
      <c r="A2501" s="2">
        <v>42471</v>
      </c>
      <c r="B2501" s="16" t="str">
        <f t="shared" si="139"/>
        <v>April, 2016</v>
      </c>
      <c r="C2501" s="16" t="str">
        <f t="shared" si="140"/>
        <v>April, 2016´</v>
      </c>
      <c r="D2501" s="3" t="s">
        <v>31</v>
      </c>
      <c r="E2501" s="11" t="s">
        <v>3317</v>
      </c>
      <c r="F2501" s="3" t="s">
        <v>56</v>
      </c>
      <c r="G2501" s="3" t="s">
        <v>2629</v>
      </c>
      <c r="H2501" s="3" t="s">
        <v>82</v>
      </c>
      <c r="I2501" s="3" t="s">
        <v>45</v>
      </c>
      <c r="J2501" s="3" t="s">
        <v>34</v>
      </c>
      <c r="K2501" s="3" t="s">
        <v>84</v>
      </c>
      <c r="L2501" s="3" t="s">
        <v>2734</v>
      </c>
      <c r="M2501" s="4">
        <v>101361</v>
      </c>
      <c r="N2501" s="4">
        <v>101.36</v>
      </c>
      <c r="O2501" s="4">
        <v>335000</v>
      </c>
      <c r="P2501" t="str">
        <f>IF(ISNUMBER(SEARCH("BROWSER",L2501)),"Picloran",IF(ISNUMBER(SEARCH("NAVIGATOR",L2501)),"Picloran",IF(ISNUMBER(SEARCH("BIOZYME",L2501)),"Mineral Fertilizer",IF(ISNUMBER(SEARCH("K-FOL",L2501)),"Calcium Citrate",IF(ISNUMBER(SEARCH("FOLTRON",L2501)),"NPK Fertilizer",IF(ISNUMBER(SEARCH("CYHALOTHRI",L2501)),"Cyhalothrin",IF(ISNUMBER(SEARCH("ACEFATO",L2501)),"Acephate",IF(ISNUMBER(SEARCH("ACEPHATE",L2501)),"Acephate",IF(ISNUMBER(SEARCH("MICROTHIOL",L2501)),"Sulfur",IF(ISNUMBER(SEARCH("PROPICONAZOLE",L2501)),"Propiconazole",IF(ISNUMBER(SEARCH("METHOMYL",L2501)),"Methomyl",IF(ISNUMBER(SEARCH("IMIDACLOPRID",L2501)),"Imidacloprid",IF(ISNUMBER(SEARCH("ZONIC",L2501)),"Amicarbazone",IF(ISNUMBER(SEARCH("CRESCENDO",L2501)),"Triclopyr-Butyric",IF(ISNUMBER(SEARCH("IMAZETHAPYR",L2501)),"Imazethapyr",IF(ISNUMBER(SEARCH("TRICLOPYR",L2501)),"Triclopyr",IF(ISNUMBER(SEARCH("ISOPROPYLAMINE",L2501)),"Isopropylamine",IF(ISNUMBER(SEARCH("ABAMECTIM",L2501)),"Abamectin",IF(ISNUMBER(SEARCH("SPERTO",L2501)),"Bifenthrin","FIX IT!")))))))))))))))))))</f>
        <v>Isopropylamine</v>
      </c>
      <c r="Q2501" t="s">
        <v>3269</v>
      </c>
      <c r="R2501" t="s">
        <v>3216</v>
      </c>
      <c r="S2501">
        <f t="shared" si="141"/>
        <v>3.3050186955535166</v>
      </c>
      <c r="T2501" t="s">
        <v>3233</v>
      </c>
      <c r="U2501" t="s">
        <v>3284</v>
      </c>
      <c r="V2501" t="s">
        <v>3242</v>
      </c>
    </row>
    <row r="2502" spans="1:22" ht="22" customHeight="1" x14ac:dyDescent="0.3">
      <c r="A2502" s="5">
        <v>42471</v>
      </c>
      <c r="B2502" s="16" t="str">
        <f t="shared" si="139"/>
        <v>April, 2016</v>
      </c>
      <c r="C2502" s="16" t="str">
        <f t="shared" si="140"/>
        <v>April, 2016´</v>
      </c>
      <c r="D2502" s="6" t="s">
        <v>31</v>
      </c>
      <c r="E2502" s="11" t="s">
        <v>3317</v>
      </c>
      <c r="F2502" s="6" t="s">
        <v>56</v>
      </c>
      <c r="G2502" s="6" t="s">
        <v>2629</v>
      </c>
      <c r="H2502" s="6" t="s">
        <v>82</v>
      </c>
      <c r="I2502" s="6" t="s">
        <v>45</v>
      </c>
      <c r="J2502" s="6" t="s">
        <v>34</v>
      </c>
      <c r="K2502" s="6" t="s">
        <v>84</v>
      </c>
      <c r="L2502" s="6" t="s">
        <v>2734</v>
      </c>
      <c r="M2502" s="7">
        <v>101106</v>
      </c>
      <c r="N2502" s="7">
        <v>101.11</v>
      </c>
      <c r="O2502" s="7">
        <v>335000</v>
      </c>
      <c r="P2502" t="str">
        <f>IF(ISNUMBER(SEARCH("BROWSER",L2502)),"Picloran",IF(ISNUMBER(SEARCH("NAVIGATOR",L2502)),"Picloran",IF(ISNUMBER(SEARCH("BIOZYME",L2502)),"Mineral Fertilizer",IF(ISNUMBER(SEARCH("K-FOL",L2502)),"Calcium Citrate",IF(ISNUMBER(SEARCH("FOLTRON",L2502)),"NPK Fertilizer",IF(ISNUMBER(SEARCH("CYHALOTHRI",L2502)),"Cyhalothrin",IF(ISNUMBER(SEARCH("ACEFATO",L2502)),"Acephate",IF(ISNUMBER(SEARCH("ACEPHATE",L2502)),"Acephate",IF(ISNUMBER(SEARCH("MICROTHIOL",L2502)),"Sulfur",IF(ISNUMBER(SEARCH("PROPICONAZOLE",L2502)),"Propiconazole",IF(ISNUMBER(SEARCH("METHOMYL",L2502)),"Methomyl",IF(ISNUMBER(SEARCH("IMIDACLOPRID",L2502)),"Imidacloprid",IF(ISNUMBER(SEARCH("ZONIC",L2502)),"Amicarbazone",IF(ISNUMBER(SEARCH("CRESCENDO",L2502)),"Triclopyr-Butyric",IF(ISNUMBER(SEARCH("IMAZETHAPYR",L2502)),"Imazethapyr",IF(ISNUMBER(SEARCH("TRICLOPYR",L2502)),"Triclopyr",IF(ISNUMBER(SEARCH("ISOPROPYLAMINE",L2502)),"Isopropylamine",IF(ISNUMBER(SEARCH("ABAMECTIM",L2502)),"Abamectin",IF(ISNUMBER(SEARCH("SPERTO",L2502)),"Bifenthrin","FIX IT!")))))))))))))))))))</f>
        <v>Isopropylamine</v>
      </c>
      <c r="Q2502" t="s">
        <v>3269</v>
      </c>
      <c r="R2502" t="s">
        <v>3216</v>
      </c>
      <c r="S2502">
        <f t="shared" si="141"/>
        <v>3.3133543014262261</v>
      </c>
      <c r="T2502" t="s">
        <v>3211</v>
      </c>
      <c r="U2502" t="s">
        <v>3270</v>
      </c>
      <c r="V2502" t="s">
        <v>3198</v>
      </c>
    </row>
    <row r="2503" spans="1:22" ht="22" customHeight="1" x14ac:dyDescent="0.3">
      <c r="A2503" s="2">
        <v>42471</v>
      </c>
      <c r="B2503" s="16" t="str">
        <f t="shared" si="139"/>
        <v>April, 2016</v>
      </c>
      <c r="C2503" s="16" t="str">
        <f t="shared" si="140"/>
        <v>April, 2016´</v>
      </c>
      <c r="D2503" s="3" t="s">
        <v>107</v>
      </c>
      <c r="E2503" s="11" t="s">
        <v>3317</v>
      </c>
      <c r="F2503" s="3" t="s">
        <v>56</v>
      </c>
      <c r="G2503" s="3" t="s">
        <v>108</v>
      </c>
      <c r="H2503" s="3" t="s">
        <v>210</v>
      </c>
      <c r="I2503" s="3" t="s">
        <v>45</v>
      </c>
      <c r="J2503" s="3" t="s">
        <v>34</v>
      </c>
      <c r="K2503" s="3" t="s">
        <v>971</v>
      </c>
      <c r="L2503" s="3" t="s">
        <v>2735</v>
      </c>
      <c r="M2503" s="4">
        <v>19240</v>
      </c>
      <c r="N2503" s="4">
        <v>19.239999999999998</v>
      </c>
      <c r="O2503" s="4">
        <v>399000</v>
      </c>
      <c r="P2503" t="str">
        <f>IF(ISNUMBER(SEARCH("BROWSER",L2503)),"Picloran",IF(ISNUMBER(SEARCH("NAVIGATOR",L2503)),"Picloran",IF(ISNUMBER(SEARCH("BIOZYME",L2503)),"Mineral Fertilizer",IF(ISNUMBER(SEARCH("K-FOL",L2503)),"Calcium Citrate",IF(ISNUMBER(SEARCH("FOLTRON",L2503)),"NPK Fertilizer",IF(ISNUMBER(SEARCH("CYHALOTHRI",L2503)),"Cyhalothrin",IF(ISNUMBER(SEARCH("ACEFATO",L2503)),"Acephate",IF(ISNUMBER(SEARCH("ACEPHATE",L2503)),"Acephate",IF(ISNUMBER(SEARCH("MICROTHIOL",L2503)),"Sulfur",IF(ISNUMBER(SEARCH("PROPICONAZOLE",L2503)),"Propiconazole",IF(ISNUMBER(SEARCH("METHOMYL",L2503)),"Methomyl",IF(ISNUMBER(SEARCH("IMIDACLOPRID",L2503)),"Imidacloprid",IF(ISNUMBER(SEARCH("ZONIC",L2503)),"Amicarbazone",IF(ISNUMBER(SEARCH("CRESCENDO",L2503)),"Triclopyr-Butyric",IF(ISNUMBER(SEARCH("IMAZETHAPYR",L2503)),"Imazethapyr",IF(ISNUMBER(SEARCH("TRICLOPYR",L2503)),"Triclopyr",IF(ISNUMBER(SEARCH("ISOPROPYLAMINE",L2503)),"Isopropylamine",IF(ISNUMBER(SEARCH("ABAMECTIM",L2503)),"Abamectin",IF(ISNUMBER(SEARCH("SPERTO",L2503)),"Bifenthrin","FIX IT!")))))))))))))))))))</f>
        <v>Imidacloprid</v>
      </c>
      <c r="Q2503" t="s">
        <v>3268</v>
      </c>
      <c r="R2503" t="s">
        <v>3243</v>
      </c>
      <c r="S2503">
        <f t="shared" si="141"/>
        <v>20.738045738045738</v>
      </c>
      <c r="T2503" t="s">
        <v>3206</v>
      </c>
      <c r="U2503" t="s">
        <v>3231</v>
      </c>
      <c r="V2503" t="s">
        <v>3242</v>
      </c>
    </row>
    <row r="2504" spans="1:22" ht="22" customHeight="1" x14ac:dyDescent="0.3">
      <c r="A2504" s="5">
        <v>42470</v>
      </c>
      <c r="B2504" s="16" t="str">
        <f t="shared" si="139"/>
        <v>April, 2016</v>
      </c>
      <c r="C2504" s="16" t="str">
        <f t="shared" si="140"/>
        <v>April, 2016´</v>
      </c>
      <c r="D2504" s="6" t="s">
        <v>31</v>
      </c>
      <c r="E2504" s="11" t="s">
        <v>3317</v>
      </c>
      <c r="F2504" s="6" t="s">
        <v>56</v>
      </c>
      <c r="G2504" s="6" t="s">
        <v>1676</v>
      </c>
      <c r="H2504" s="6" t="s">
        <v>91</v>
      </c>
      <c r="I2504" s="6" t="s">
        <v>45</v>
      </c>
      <c r="J2504" s="6" t="s">
        <v>34</v>
      </c>
      <c r="K2504" s="6" t="s">
        <v>205</v>
      </c>
      <c r="L2504" s="6" t="s">
        <v>2583</v>
      </c>
      <c r="M2504" s="7">
        <v>26200</v>
      </c>
      <c r="N2504" s="7">
        <v>26.2</v>
      </c>
      <c r="O2504" s="7">
        <v>327000</v>
      </c>
      <c r="P2504" t="str">
        <f>IF(ISNUMBER(SEARCH("IMAZETAPYR",L2504)),"Imazetapyr",IF(ISNUMBER(SEARCH("VITAVAX",L2504)),"Carboxin",IF(ISNUMBER(SEARCH("CARBOXIN",L2504)),"Carboxin",IF(ISNUMBER(SEARCH("CONDAX",L2504)),"Imazetapyr",IF(ISNUMBER(SEARCH("CLETHODIM",L2504)),"Clethodim",IF(ISNUMBER(SEARCH("JACARE",L2504)),"2,4-D Acid",IF(ISNUMBER(SEARCH("LEOPARD",L2504)),"Picloram",IF(ISNUMBER(SEARCH("ZOXYSTROBIN",L2504)),"Azoxystrobin",IF(ISNUMBER(SEARCH("MANCOZEB",L2504)),"Mancozeb",IF(ISNUMBER(SEARCH("AZOXYS",L2504)),"Azoxystrobin",IF(ISNUMBER(SEARCH("FIPRON",L2504)),"Fipronil",IF(ISNUMBER(SEARCH("ACEF",L2504)),"Acephate",IF(ISNUMBER(SEARCH("ACETAMIPRID",L2504)),"Acetamiprid",IF(ISNUMBER(SEARCH("ALUMINIUM PHOSPHIDE",L2504)),"Aluminium Phosphide",IF(ISNUMBER(SEARCH("RANMAN",L2504)),"Cyazofamid",IF(ISNUMBER(SEARCH("BIFENTRINA",L2504)),"Bifenthrin","FIX IT!"))))))))))))))))</f>
        <v>Mancozeb</v>
      </c>
      <c r="Q2504" t="s">
        <v>3231</v>
      </c>
      <c r="R2504" t="s">
        <v>3242</v>
      </c>
      <c r="S2504">
        <f t="shared" si="141"/>
        <v>12.480916030534351</v>
      </c>
      <c r="T2504" t="s">
        <v>3206</v>
      </c>
      <c r="U2504" t="s">
        <v>3231</v>
      </c>
      <c r="V2504" t="s">
        <v>3242</v>
      </c>
    </row>
    <row r="2505" spans="1:22" ht="22" customHeight="1" x14ac:dyDescent="0.3">
      <c r="A2505" s="2">
        <v>42470</v>
      </c>
      <c r="B2505" s="16" t="str">
        <f t="shared" si="139"/>
        <v>April, 2016</v>
      </c>
      <c r="C2505" s="16" t="str">
        <f t="shared" si="140"/>
        <v>April, 2016´</v>
      </c>
      <c r="D2505" s="3" t="s">
        <v>31</v>
      </c>
      <c r="E2505" s="11" t="s">
        <v>3317</v>
      </c>
      <c r="F2505" s="3" t="s">
        <v>56</v>
      </c>
      <c r="G2505" s="3" t="s">
        <v>2570</v>
      </c>
      <c r="H2505" s="3" t="s">
        <v>122</v>
      </c>
      <c r="I2505" s="3" t="s">
        <v>45</v>
      </c>
      <c r="J2505" s="3" t="s">
        <v>34</v>
      </c>
      <c r="K2505" s="3" t="s">
        <v>141</v>
      </c>
      <c r="L2505" s="3" t="s">
        <v>2736</v>
      </c>
      <c r="M2505" s="4">
        <v>30180</v>
      </c>
      <c r="N2505" s="4">
        <v>30.18</v>
      </c>
      <c r="O2505" s="4">
        <v>221000</v>
      </c>
      <c r="P2505" t="s">
        <v>3208</v>
      </c>
      <c r="Q2505" t="s">
        <v>3215</v>
      </c>
      <c r="R2505" t="s">
        <v>3216</v>
      </c>
      <c r="S2505">
        <f t="shared" si="141"/>
        <v>7.3227302849569247</v>
      </c>
      <c r="T2505" t="s">
        <v>3199</v>
      </c>
      <c r="U2505" t="s">
        <v>3268</v>
      </c>
      <c r="V2505" t="s">
        <v>3243</v>
      </c>
    </row>
    <row r="2506" spans="1:22" ht="22" customHeight="1" x14ac:dyDescent="0.3">
      <c r="A2506" s="5">
        <v>42470</v>
      </c>
      <c r="B2506" s="16" t="str">
        <f t="shared" si="139"/>
        <v>April, 2016</v>
      </c>
      <c r="C2506" s="16" t="str">
        <f t="shared" si="140"/>
        <v>April, 2016´</v>
      </c>
      <c r="D2506" s="6" t="s">
        <v>31</v>
      </c>
      <c r="E2506" s="11" t="s">
        <v>3317</v>
      </c>
      <c r="F2506" s="6" t="s">
        <v>56</v>
      </c>
      <c r="G2506" s="6" t="s">
        <v>1734</v>
      </c>
      <c r="H2506" s="6" t="s">
        <v>122</v>
      </c>
      <c r="I2506" s="6" t="s">
        <v>45</v>
      </c>
      <c r="J2506" s="6" t="s">
        <v>34</v>
      </c>
      <c r="K2506" s="6" t="s">
        <v>187</v>
      </c>
      <c r="L2506" s="6" t="s">
        <v>2737</v>
      </c>
      <c r="M2506" s="7">
        <v>12960</v>
      </c>
      <c r="N2506" s="7">
        <v>12.96</v>
      </c>
      <c r="O2506" s="7">
        <v>60800</v>
      </c>
      <c r="P2506" t="s">
        <v>3211</v>
      </c>
      <c r="Q2506" t="s">
        <v>3270</v>
      </c>
      <c r="R2506" t="s">
        <v>3198</v>
      </c>
      <c r="S2506">
        <f t="shared" si="141"/>
        <v>4.6913580246913584</v>
      </c>
      <c r="T2506" t="s">
        <v>3200</v>
      </c>
      <c r="U2506" t="s">
        <v>3234</v>
      </c>
      <c r="V2506" t="s">
        <v>3225</v>
      </c>
    </row>
    <row r="2507" spans="1:22" ht="22" customHeight="1" x14ac:dyDescent="0.3">
      <c r="A2507" s="2">
        <v>42470</v>
      </c>
      <c r="B2507" s="16" t="str">
        <f t="shared" si="139"/>
        <v>April, 2016</v>
      </c>
      <c r="C2507" s="16" t="str">
        <f t="shared" si="140"/>
        <v>April, 2016´</v>
      </c>
      <c r="D2507" s="3" t="s">
        <v>31</v>
      </c>
      <c r="E2507" s="11" t="s">
        <v>3317</v>
      </c>
      <c r="F2507" s="3" t="s">
        <v>56</v>
      </c>
      <c r="G2507" s="3" t="s">
        <v>1676</v>
      </c>
      <c r="H2507" s="3" t="s">
        <v>91</v>
      </c>
      <c r="I2507" s="3" t="s">
        <v>45</v>
      </c>
      <c r="J2507" s="3" t="s">
        <v>34</v>
      </c>
      <c r="K2507" s="3" t="s">
        <v>205</v>
      </c>
      <c r="L2507" s="3" t="s">
        <v>2738</v>
      </c>
      <c r="M2507" s="4">
        <v>115790</v>
      </c>
      <c r="N2507" s="4">
        <v>115.79</v>
      </c>
      <c r="O2507" s="4">
        <v>1443000</v>
      </c>
      <c r="P2507" t="str">
        <f>IF(ISNUMBER(SEARCH("IMAZETAPYR",L2507)),"Imazetapyr",IF(ISNUMBER(SEARCH("VITAVAX",L2507)),"Carboxin",IF(ISNUMBER(SEARCH("CARBOXIN",L2507)),"Carboxin",IF(ISNUMBER(SEARCH("CONDAX",L2507)),"Imazetapyr",IF(ISNUMBER(SEARCH("CLETHODIM",L2507)),"Clethodim",IF(ISNUMBER(SEARCH("JACARE",L2507)),"2,4-D Acid",IF(ISNUMBER(SEARCH("LEOPARD",L2507)),"Picloram",IF(ISNUMBER(SEARCH("ZOXYSTROBIN",L2507)),"Azoxystrobin",IF(ISNUMBER(SEARCH("MANCOZEB",L2507)),"Mancozeb",IF(ISNUMBER(SEARCH("AZOXYS",L2507)),"Azoxystrobin",IF(ISNUMBER(SEARCH("FIPRON",L2507)),"Fipronil",IF(ISNUMBER(SEARCH("ACEF",L2507)),"Acephate",IF(ISNUMBER(SEARCH("ACETAMIPRID",L2507)),"Acetamiprid",IF(ISNUMBER(SEARCH("ALUMINIUM PHOSPHIDE",L2507)),"Aluminium Phosphide",IF(ISNUMBER(SEARCH("RANMAN",L2507)),"Cyazofamid",IF(ISNUMBER(SEARCH("BIFENTRINA",L2507)),"Bifenthrin","FIX IT!"))))))))))))))))</f>
        <v>Mancozeb</v>
      </c>
      <c r="Q2507" t="s">
        <v>3231</v>
      </c>
      <c r="R2507" t="s">
        <v>3242</v>
      </c>
      <c r="S2507">
        <f t="shared" si="141"/>
        <v>12.462216080835995</v>
      </c>
      <c r="T2507" t="s">
        <v>3292</v>
      </c>
      <c r="U2507" t="s">
        <v>3269</v>
      </c>
      <c r="V2507" t="s">
        <v>3216</v>
      </c>
    </row>
    <row r="2508" spans="1:22" ht="22" customHeight="1" x14ac:dyDescent="0.3">
      <c r="A2508" s="5">
        <v>42467</v>
      </c>
      <c r="B2508" s="16" t="str">
        <f t="shared" si="139"/>
        <v>April, 2016</v>
      </c>
      <c r="C2508" s="16" t="str">
        <f t="shared" si="140"/>
        <v>April, 2016´</v>
      </c>
      <c r="D2508" s="6" t="s">
        <v>31</v>
      </c>
      <c r="E2508" s="11" t="s">
        <v>3317</v>
      </c>
      <c r="F2508" s="6" t="s">
        <v>56</v>
      </c>
      <c r="G2508" s="6" t="s">
        <v>1382</v>
      </c>
      <c r="H2508" s="6" t="s">
        <v>122</v>
      </c>
      <c r="I2508" s="6" t="s">
        <v>45</v>
      </c>
      <c r="J2508" s="6" t="s">
        <v>34</v>
      </c>
      <c r="K2508" s="6" t="s">
        <v>187</v>
      </c>
      <c r="L2508" s="6" t="s">
        <v>2739</v>
      </c>
      <c r="M2508" s="7">
        <v>15600</v>
      </c>
      <c r="N2508" s="7">
        <v>15.6</v>
      </c>
      <c r="O2508" s="7">
        <v>73100</v>
      </c>
      <c r="P2508" t="s">
        <v>3211</v>
      </c>
      <c r="Q2508" t="s">
        <v>3270</v>
      </c>
      <c r="R2508" t="s">
        <v>3198</v>
      </c>
      <c r="S2508">
        <f t="shared" si="141"/>
        <v>4.6858974358974361</v>
      </c>
      <c r="T2508" t="s">
        <v>3206</v>
      </c>
      <c r="U2508" t="s">
        <v>3231</v>
      </c>
      <c r="V2508" t="s">
        <v>3242</v>
      </c>
    </row>
    <row r="2509" spans="1:22" ht="22" customHeight="1" x14ac:dyDescent="0.3">
      <c r="A2509" s="2">
        <v>42467</v>
      </c>
      <c r="B2509" s="16" t="str">
        <f t="shared" si="139"/>
        <v>April, 2016</v>
      </c>
      <c r="C2509" s="16" t="str">
        <f t="shared" si="140"/>
        <v>April, 2016´</v>
      </c>
      <c r="D2509" s="3" t="s">
        <v>31</v>
      </c>
      <c r="E2509" s="11" t="s">
        <v>3317</v>
      </c>
      <c r="F2509" s="3" t="s">
        <v>56</v>
      </c>
      <c r="G2509" s="3" t="s">
        <v>2740</v>
      </c>
      <c r="H2509" s="3" t="s">
        <v>122</v>
      </c>
      <c r="I2509" s="3" t="s">
        <v>45</v>
      </c>
      <c r="J2509" s="3" t="s">
        <v>34</v>
      </c>
      <c r="K2509" s="3" t="s">
        <v>2189</v>
      </c>
      <c r="L2509" s="3" t="s">
        <v>2423</v>
      </c>
      <c r="M2509" s="4">
        <v>165750</v>
      </c>
      <c r="N2509" s="4">
        <v>165.75</v>
      </c>
      <c r="O2509" s="4">
        <v>477000</v>
      </c>
      <c r="P2509" t="str">
        <f>IF(ISNUMBER(SEARCH("DIZONE",L2509)),"Diuron",IF(ISNUMBER(SEARCH("GLUFOSINATE",L2509)),"Glufosinate",IF(ISNUMBER(SEARCH("LAVA",L2509)),"Tebuthiuron",IF(ISNUMBER(SEARCH("CARTAP",L2509)),"Cartap Hydrochloride",IF(ISNUMBER(SEARCH("ZARTAN",L2509)),"Metsulfuron",IF(ISNUMBER(SEARCH("METSULFURON",L2509)),"Metsulfuron",IF(ISNUMBER(SEARCH("CHLORFLUAZURON",L2509)),"Chlorfluazuron",IF(ISNUMBER(SEARCH("OMITE",L2509)),"Propargite",IF(ISNUMBER(SEARCH("ORIS",L2509)),"Amicarbazone",IF(ISNUMBER(SEARCH("AMICARBAZONE",L2509)),"Amicarbazone",IF(ISNUMBER(SEARCH("2,4-D",L2509)),"2,4-Dichlorophenoxyacetic Acid",IF(ISNUMBER(SEARCH("GLYPHOSATE",L2509)),"Glyphosate",IF(ISNUMBER(SEARCH("FOMESAFEN",L2509)),"Fomesafen","FIX IT!")))))))))))))</f>
        <v>Glyphosate</v>
      </c>
      <c r="Q2509" t="s">
        <v>3218</v>
      </c>
      <c r="R2509" t="s">
        <v>3198</v>
      </c>
      <c r="S2509">
        <f t="shared" si="141"/>
        <v>2.8778280542986425</v>
      </c>
      <c r="T2509" t="s">
        <v>3200</v>
      </c>
      <c r="U2509" t="s">
        <v>3234</v>
      </c>
      <c r="V2509" t="s">
        <v>3225</v>
      </c>
    </row>
    <row r="2510" spans="1:22" ht="22" customHeight="1" x14ac:dyDescent="0.3">
      <c r="A2510" s="5">
        <v>42467</v>
      </c>
      <c r="B2510" s="16" t="str">
        <f t="shared" si="139"/>
        <v>April, 2016</v>
      </c>
      <c r="C2510" s="16" t="str">
        <f t="shared" si="140"/>
        <v>April, 2016´</v>
      </c>
      <c r="D2510" s="6" t="s">
        <v>31</v>
      </c>
      <c r="E2510" s="11" t="s">
        <v>3317</v>
      </c>
      <c r="F2510" s="6" t="s">
        <v>56</v>
      </c>
      <c r="G2510" s="6" t="s">
        <v>2740</v>
      </c>
      <c r="H2510" s="6" t="s">
        <v>122</v>
      </c>
      <c r="I2510" s="6" t="s">
        <v>45</v>
      </c>
      <c r="J2510" s="6" t="s">
        <v>34</v>
      </c>
      <c r="K2510" s="6" t="s">
        <v>2189</v>
      </c>
      <c r="L2510" s="6" t="s">
        <v>2743</v>
      </c>
      <c r="M2510" s="7">
        <v>165750</v>
      </c>
      <c r="N2510" s="7">
        <v>165.75</v>
      </c>
      <c r="O2510" s="7">
        <v>477000</v>
      </c>
      <c r="P2510" t="s">
        <v>3218</v>
      </c>
      <c r="Q2510" t="str">
        <f>VLOOKUP(P2510,T:V,2,FALSE)</f>
        <v>Glyphosate</v>
      </c>
      <c r="R2510" t="str">
        <f>VLOOKUP(Q2510,U:W,2,FALSE)</f>
        <v>Herbicide</v>
      </c>
      <c r="S2510">
        <f t="shared" si="141"/>
        <v>2.8778280542986425</v>
      </c>
      <c r="T2510" t="s">
        <v>3206</v>
      </c>
      <c r="U2510" t="s">
        <v>3231</v>
      </c>
      <c r="V2510" t="s">
        <v>3242</v>
      </c>
    </row>
    <row r="2511" spans="1:22" ht="22" customHeight="1" x14ac:dyDescent="0.3">
      <c r="A2511" s="2">
        <v>42463</v>
      </c>
      <c r="B2511" s="16" t="str">
        <f t="shared" si="139"/>
        <v>April, 2016</v>
      </c>
      <c r="C2511" s="16" t="str">
        <f t="shared" si="140"/>
        <v>April, 2016´</v>
      </c>
      <c r="D2511" s="3" t="s">
        <v>31</v>
      </c>
      <c r="E2511" s="11" t="s">
        <v>3317</v>
      </c>
      <c r="F2511" s="3" t="s">
        <v>56</v>
      </c>
      <c r="G2511" s="3" t="s">
        <v>127</v>
      </c>
      <c r="H2511" s="3" t="s">
        <v>122</v>
      </c>
      <c r="I2511" s="3" t="s">
        <v>45</v>
      </c>
      <c r="J2511" s="3" t="s">
        <v>34</v>
      </c>
      <c r="K2511" s="3" t="s">
        <v>2189</v>
      </c>
      <c r="L2511" s="3" t="s">
        <v>2744</v>
      </c>
      <c r="M2511" s="4">
        <v>165750</v>
      </c>
      <c r="N2511" s="4">
        <v>165.75</v>
      </c>
      <c r="O2511" s="4">
        <v>477000</v>
      </c>
      <c r="P2511" t="str">
        <f>IF(ISNUMBER(SEARCH("DIZONE",L2511)),"Diuron",IF(ISNUMBER(SEARCH("GLUFOSINATE",L2511)),"Glufosinate",IF(ISNUMBER(SEARCH("LAVA",L2511)),"Tebuthiuron",IF(ISNUMBER(SEARCH("CARTAP",L2511)),"Cartap Hydrochloride",IF(ISNUMBER(SEARCH("ZARTAN",L2511)),"Metsulfuron",IF(ISNUMBER(SEARCH("METSULFURON",L2511)),"Metsulfuron",IF(ISNUMBER(SEARCH("CHLORFLUAZURON",L2511)),"Chlorfluazuron",IF(ISNUMBER(SEARCH("OMITE",L2511)),"Propargite",IF(ISNUMBER(SEARCH("ORIS",L2511)),"Amicarbazone",IF(ISNUMBER(SEARCH("AMICARBAZONE",L2511)),"Amicarbazone",IF(ISNUMBER(SEARCH("2,4-D",L2511)),"2,4-Dichlorophenoxyacetic Acid",IF(ISNUMBER(SEARCH("GLYPHOSATE",L2511)),"Glyphosate",IF(ISNUMBER(SEARCH("FOMESAFEN",L2511)),"Fomesafen","FIX IT!")))))))))))))</f>
        <v>Glyphosate</v>
      </c>
      <c r="Q2511" t="s">
        <v>3218</v>
      </c>
      <c r="R2511" t="s">
        <v>3198</v>
      </c>
      <c r="S2511">
        <f t="shared" si="141"/>
        <v>2.8778280542986425</v>
      </c>
      <c r="T2511" t="s">
        <v>3292</v>
      </c>
      <c r="U2511" t="s">
        <v>3269</v>
      </c>
      <c r="V2511" t="s">
        <v>3216</v>
      </c>
    </row>
    <row r="2512" spans="1:22" ht="22" customHeight="1" x14ac:dyDescent="0.3">
      <c r="A2512" s="5">
        <v>42462</v>
      </c>
      <c r="B2512" s="16" t="str">
        <f t="shared" si="139"/>
        <v>April, 2016</v>
      </c>
      <c r="C2512" s="16" t="str">
        <f t="shared" si="140"/>
        <v>April, 2016´</v>
      </c>
      <c r="D2512" s="6" t="s">
        <v>31</v>
      </c>
      <c r="E2512" s="11" t="s">
        <v>3317</v>
      </c>
      <c r="F2512" s="6" t="s">
        <v>56</v>
      </c>
      <c r="G2512" s="6" t="s">
        <v>625</v>
      </c>
      <c r="H2512" s="6" t="s">
        <v>629</v>
      </c>
      <c r="I2512" s="6" t="s">
        <v>45</v>
      </c>
      <c r="J2512" s="6" t="s">
        <v>34</v>
      </c>
      <c r="K2512" s="6" t="s">
        <v>2745</v>
      </c>
      <c r="L2512" s="6" t="s">
        <v>2746</v>
      </c>
      <c r="M2512" s="7">
        <v>34400</v>
      </c>
      <c r="N2512" s="7">
        <v>34.4</v>
      </c>
      <c r="O2512" s="7">
        <v>432000</v>
      </c>
      <c r="P2512" t="str">
        <f>IF(ISNUMBER(SEARCH("NICOSULFURONTECHNICAL",L2512)),"Nicosulfuron",IF(ISNUMBER(SEARCH("CITRASHINE",L2512)),"General Foods Aditives",IF(ISNUMBER(SEARCH("CHLORIMURON",L2512)),"Chlorimuron-ethyl",IF(ISNUMBER(SEARCH("LUFENURON",L2512)),"Lufenuron","FIX IT!"))))</f>
        <v>General Foods Aditives</v>
      </c>
      <c r="Q2512" t="s">
        <v>3263</v>
      </c>
      <c r="R2512" t="s">
        <v>3264</v>
      </c>
      <c r="S2512">
        <f t="shared" si="141"/>
        <v>12.55813953488372</v>
      </c>
      <c r="T2512" t="s">
        <v>3259</v>
      </c>
      <c r="U2512" t="s">
        <v>3230</v>
      </c>
      <c r="V2512" t="s">
        <v>3225</v>
      </c>
    </row>
    <row r="2513" spans="1:22" ht="22" customHeight="1" x14ac:dyDescent="0.3">
      <c r="A2513" s="2">
        <v>42457</v>
      </c>
      <c r="B2513" s="16" t="str">
        <f t="shared" si="139"/>
        <v>March, 2016</v>
      </c>
      <c r="C2513" s="16" t="str">
        <f t="shared" si="140"/>
        <v>March, 2016´</v>
      </c>
      <c r="D2513" s="3" t="s">
        <v>31</v>
      </c>
      <c r="E2513" s="11" t="s">
        <v>3317</v>
      </c>
      <c r="F2513" s="3" t="s">
        <v>56</v>
      </c>
      <c r="G2513" s="3" t="s">
        <v>200</v>
      </c>
      <c r="H2513" s="3" t="s">
        <v>133</v>
      </c>
      <c r="I2513" s="3" t="s">
        <v>45</v>
      </c>
      <c r="J2513" s="3" t="s">
        <v>34</v>
      </c>
      <c r="K2513" s="3" t="s">
        <v>971</v>
      </c>
      <c r="L2513" s="3" t="s">
        <v>2747</v>
      </c>
      <c r="M2513" s="4">
        <v>57720</v>
      </c>
      <c r="N2513" s="4">
        <v>57.72</v>
      </c>
      <c r="O2513" s="4">
        <v>1200000</v>
      </c>
      <c r="P2513" t="str">
        <f>IF(ISNUMBER(SEARCH("BROWSER",L2513)),"Picloran",IF(ISNUMBER(SEARCH("NAVIGATOR",L2513)),"Picloran",IF(ISNUMBER(SEARCH("BIOZYME",L2513)),"Mineral Fertilizer",IF(ISNUMBER(SEARCH("K-FOL",L2513)),"Calcium Citrate",IF(ISNUMBER(SEARCH("FOLTRON",L2513)),"NPK Fertilizer",IF(ISNUMBER(SEARCH("CYHALOTHRI",L2513)),"Cyhalothrin",IF(ISNUMBER(SEARCH("ACEFATO",L2513)),"Acephate",IF(ISNUMBER(SEARCH("ACEPHATE",L2513)),"Acephate",IF(ISNUMBER(SEARCH("MICROTHIOL",L2513)),"Sulfur",IF(ISNUMBER(SEARCH("PROPICONAZOLE",L2513)),"Propiconazole",IF(ISNUMBER(SEARCH("METHOMYL",L2513)),"Methomyl",IF(ISNUMBER(SEARCH("IMIDACLOPRID",L2513)),"Imidacloprid",IF(ISNUMBER(SEARCH("ZONIC",L2513)),"Amicarbazone",IF(ISNUMBER(SEARCH("CRESCENDO",L2513)),"Triclopyr-Butyric",IF(ISNUMBER(SEARCH("IMAZETHAPYR",L2513)),"Imazethapyr",IF(ISNUMBER(SEARCH("TRICLOPYR",L2513)),"Triclopyr",IF(ISNUMBER(SEARCH("ISOPROPYLAMINE",L2513)),"Isopropylamine",IF(ISNUMBER(SEARCH("ABAMECTIM",L2513)),"Abamectin",IF(ISNUMBER(SEARCH("SPERTO",L2513)),"Bifenthrin","FIX IT!")))))))))))))))))))</f>
        <v>Imidacloprid</v>
      </c>
      <c r="Q2513" t="s">
        <v>3268</v>
      </c>
      <c r="R2513" t="s">
        <v>3243</v>
      </c>
      <c r="S2513">
        <f t="shared" si="141"/>
        <v>20.79002079002079</v>
      </c>
      <c r="T2513" t="s">
        <v>3199</v>
      </c>
      <c r="U2513" t="s">
        <v>3268</v>
      </c>
      <c r="V2513" t="s">
        <v>3243</v>
      </c>
    </row>
    <row r="2514" spans="1:22" ht="22" customHeight="1" x14ac:dyDescent="0.3">
      <c r="A2514" s="2">
        <v>42456</v>
      </c>
      <c r="B2514" s="16" t="str">
        <f t="shared" si="139"/>
        <v>March, 2016</v>
      </c>
      <c r="C2514" s="16" t="str">
        <f t="shared" si="140"/>
        <v>March, 2016´</v>
      </c>
      <c r="D2514" s="3" t="s">
        <v>31</v>
      </c>
      <c r="E2514" s="11" t="s">
        <v>3317</v>
      </c>
      <c r="F2514" s="3" t="s">
        <v>56</v>
      </c>
      <c r="G2514" s="3" t="s">
        <v>127</v>
      </c>
      <c r="H2514" s="3" t="s">
        <v>122</v>
      </c>
      <c r="I2514" s="3" t="s">
        <v>45</v>
      </c>
      <c r="J2514" s="3" t="s">
        <v>34</v>
      </c>
      <c r="K2514" s="3" t="s">
        <v>2189</v>
      </c>
      <c r="L2514" s="3" t="s">
        <v>2752</v>
      </c>
      <c r="M2514" s="4">
        <v>165750</v>
      </c>
      <c r="N2514" s="4">
        <v>165.75</v>
      </c>
      <c r="O2514" s="4">
        <v>479000</v>
      </c>
      <c r="P2514" t="str">
        <f>IF(ISNUMBER(SEARCH("DIZONE",L2514)),"Diuron",IF(ISNUMBER(SEARCH("GLUFOSINATE",L2514)),"Glufosinate",IF(ISNUMBER(SEARCH("LAVA",L2514)),"Tebuthiuron",IF(ISNUMBER(SEARCH("CARTAP",L2514)),"Cartap Hydrochloride",IF(ISNUMBER(SEARCH("ZARTAN",L2514)),"Metsulfuron",IF(ISNUMBER(SEARCH("METSULFURON",L2514)),"Metsulfuron",IF(ISNUMBER(SEARCH("CHLORFLUAZURON",L2514)),"Chlorfluazuron",IF(ISNUMBER(SEARCH("OMITE",L2514)),"Propargite",IF(ISNUMBER(SEARCH("ORIS",L2514)),"Amicarbazone",IF(ISNUMBER(SEARCH("AMICARBAZONE",L2514)),"Amicarbazone",IF(ISNUMBER(SEARCH("2,4-D",L2514)),"2,4-Dichlorophenoxyacetic Acid",IF(ISNUMBER(SEARCH("GLYPHOSATE",L2514)),"Glyphosate",IF(ISNUMBER(SEARCH("FOMESAFEN",L2514)),"Fomesafen","FIX IT!")))))))))))))</f>
        <v>Glyphosate</v>
      </c>
      <c r="Q2514" t="s">
        <v>3218</v>
      </c>
      <c r="R2514" t="s">
        <v>3198</v>
      </c>
      <c r="S2514">
        <f t="shared" si="141"/>
        <v>2.889894419306184</v>
      </c>
      <c r="T2514" t="s">
        <v>3218</v>
      </c>
      <c r="U2514" t="s">
        <v>3218</v>
      </c>
      <c r="V2514" t="s">
        <v>3198</v>
      </c>
    </row>
    <row r="2515" spans="1:22" ht="22" customHeight="1" x14ac:dyDescent="0.3">
      <c r="A2515" s="5">
        <v>42456</v>
      </c>
      <c r="B2515" s="16" t="str">
        <f t="shared" si="139"/>
        <v>March, 2016</v>
      </c>
      <c r="C2515" s="16" t="str">
        <f t="shared" si="140"/>
        <v>March, 2016´</v>
      </c>
      <c r="D2515" s="6" t="s">
        <v>31</v>
      </c>
      <c r="E2515" s="11" t="s">
        <v>3317</v>
      </c>
      <c r="F2515" s="6" t="s">
        <v>56</v>
      </c>
      <c r="G2515" s="6" t="s">
        <v>127</v>
      </c>
      <c r="H2515" s="6" t="s">
        <v>122</v>
      </c>
      <c r="I2515" s="6" t="s">
        <v>45</v>
      </c>
      <c r="J2515" s="6" t="s">
        <v>34</v>
      </c>
      <c r="K2515" s="6" t="s">
        <v>2189</v>
      </c>
      <c r="L2515" s="6" t="s">
        <v>2752</v>
      </c>
      <c r="M2515" s="7">
        <v>165750</v>
      </c>
      <c r="N2515" s="7">
        <v>165.75</v>
      </c>
      <c r="O2515" s="7">
        <v>479000</v>
      </c>
      <c r="P2515" t="str">
        <f>IF(ISNUMBER(SEARCH("DIZONE",L2515)),"Diuron",IF(ISNUMBER(SEARCH("GLUFOSINATE",L2515)),"Glufosinate",IF(ISNUMBER(SEARCH("LAVA",L2515)),"Tebuthiuron",IF(ISNUMBER(SEARCH("CARTAP",L2515)),"Cartap Hydrochloride",IF(ISNUMBER(SEARCH("ZARTAN",L2515)),"Metsulfuron",IF(ISNUMBER(SEARCH("METSULFURON",L2515)),"Metsulfuron",IF(ISNUMBER(SEARCH("CHLORFLUAZURON",L2515)),"Chlorfluazuron",IF(ISNUMBER(SEARCH("OMITE",L2515)),"Propargite",IF(ISNUMBER(SEARCH("ORIS",L2515)),"Amicarbazone",IF(ISNUMBER(SEARCH("AMICARBAZONE",L2515)),"Amicarbazone",IF(ISNUMBER(SEARCH("2,4-D",L2515)),"2,4-Dichlorophenoxyacetic Acid",IF(ISNUMBER(SEARCH("GLYPHOSATE",L2515)),"Glyphosate",IF(ISNUMBER(SEARCH("FOMESAFEN",L2515)),"Fomesafen","FIX IT!")))))))))))))</f>
        <v>Glyphosate</v>
      </c>
      <c r="Q2515" t="s">
        <v>3218</v>
      </c>
      <c r="R2515" t="s">
        <v>3198</v>
      </c>
      <c r="S2515">
        <f t="shared" si="141"/>
        <v>2.889894419306184</v>
      </c>
      <c r="T2515" t="s">
        <v>3206</v>
      </c>
      <c r="U2515" t="s">
        <v>3231</v>
      </c>
      <c r="V2515" t="s">
        <v>3242</v>
      </c>
    </row>
    <row r="2516" spans="1:22" ht="22" customHeight="1" x14ac:dyDescent="0.3">
      <c r="A2516" s="2">
        <v>42456</v>
      </c>
      <c r="B2516" s="16" t="str">
        <f t="shared" si="139"/>
        <v>March, 2016</v>
      </c>
      <c r="C2516" s="16" t="str">
        <f t="shared" si="140"/>
        <v>March, 2016´</v>
      </c>
      <c r="D2516" s="3" t="s">
        <v>31</v>
      </c>
      <c r="E2516" s="11" t="s">
        <v>3317</v>
      </c>
      <c r="F2516" s="3" t="s">
        <v>56</v>
      </c>
      <c r="G2516" s="3" t="s">
        <v>1676</v>
      </c>
      <c r="H2516" s="3" t="s">
        <v>91</v>
      </c>
      <c r="I2516" s="3" t="s">
        <v>45</v>
      </c>
      <c r="J2516" s="3" t="s">
        <v>34</v>
      </c>
      <c r="K2516" s="3" t="s">
        <v>205</v>
      </c>
      <c r="L2516" s="3" t="s">
        <v>2753</v>
      </c>
      <c r="M2516" s="4">
        <v>51600</v>
      </c>
      <c r="N2516" s="4">
        <v>51.6</v>
      </c>
      <c r="O2516" s="4">
        <v>659000</v>
      </c>
      <c r="P2516" t="str">
        <f>IF(ISNUMBER(SEARCH("IMAZETAPYR",L2516)),"Imazetapyr",IF(ISNUMBER(SEARCH("VITAVAX",L2516)),"Carboxin",IF(ISNUMBER(SEARCH("CARBOXIN",L2516)),"Carboxin",IF(ISNUMBER(SEARCH("CONDAX",L2516)),"Imazetapyr",IF(ISNUMBER(SEARCH("CLETHODIM",L2516)),"Clethodim",IF(ISNUMBER(SEARCH("JACARE",L2516)),"2,4-D Acid",IF(ISNUMBER(SEARCH("LEOPARD",L2516)),"Picloram",IF(ISNUMBER(SEARCH("ZOXYSTROBIN",L2516)),"Azoxystrobin",IF(ISNUMBER(SEARCH("MANCOZEB",L2516)),"Mancozeb",IF(ISNUMBER(SEARCH("AZOXYS",L2516)),"Azoxystrobin",IF(ISNUMBER(SEARCH("FIPRON",L2516)),"Fipronil",IF(ISNUMBER(SEARCH("ACEF",L2516)),"Acephate",IF(ISNUMBER(SEARCH("ACETAMIPRID",L2516)),"Acetamiprid",IF(ISNUMBER(SEARCH("ALUMINIUM PHOSPHIDE",L2516)),"Aluminium Phosphide",IF(ISNUMBER(SEARCH("RANMAN",L2516)),"Cyazofamid",IF(ISNUMBER(SEARCH("BIFENTRINA",L2516)),"Bifenthrin","FIX IT!"))))))))))))))))</f>
        <v>Mancozeb</v>
      </c>
      <c r="Q2516" t="s">
        <v>3231</v>
      </c>
      <c r="R2516" t="s">
        <v>3242</v>
      </c>
      <c r="S2516">
        <f t="shared" si="141"/>
        <v>12.771317829457365</v>
      </c>
      <c r="T2516" t="s">
        <v>3218</v>
      </c>
      <c r="U2516" t="s">
        <v>3218</v>
      </c>
      <c r="V2516" t="s">
        <v>3198</v>
      </c>
    </row>
    <row r="2517" spans="1:22" ht="22" customHeight="1" x14ac:dyDescent="0.3">
      <c r="A2517" s="5">
        <v>42451</v>
      </c>
      <c r="B2517" s="16" t="str">
        <f t="shared" si="139"/>
        <v>March, 2016</v>
      </c>
      <c r="C2517" s="16" t="str">
        <f t="shared" si="140"/>
        <v>March, 2016´</v>
      </c>
      <c r="D2517" s="6" t="s">
        <v>107</v>
      </c>
      <c r="E2517" s="11" t="s">
        <v>3317</v>
      </c>
      <c r="F2517" s="6" t="s">
        <v>56</v>
      </c>
      <c r="G2517" s="6" t="s">
        <v>108</v>
      </c>
      <c r="H2517" s="6" t="s">
        <v>133</v>
      </c>
      <c r="I2517" s="6" t="s">
        <v>45</v>
      </c>
      <c r="J2517" s="6" t="s">
        <v>34</v>
      </c>
      <c r="K2517" s="6" t="s">
        <v>971</v>
      </c>
      <c r="L2517" s="6" t="s">
        <v>2754</v>
      </c>
      <c r="M2517" s="7">
        <v>12504</v>
      </c>
      <c r="N2517" s="7">
        <v>12.5</v>
      </c>
      <c r="O2517" s="7">
        <v>260000</v>
      </c>
      <c r="P2517" t="s">
        <v>3207</v>
      </c>
      <c r="Q2517" t="s">
        <v>3235</v>
      </c>
      <c r="R2517" t="s">
        <v>3216</v>
      </c>
      <c r="S2517">
        <f t="shared" si="141"/>
        <v>20.793346129238643</v>
      </c>
      <c r="T2517" t="s">
        <v>3206</v>
      </c>
      <c r="U2517" t="s">
        <v>3231</v>
      </c>
      <c r="V2517" t="s">
        <v>3242</v>
      </c>
    </row>
    <row r="2518" spans="1:22" ht="22" customHeight="1" x14ac:dyDescent="0.3">
      <c r="A2518" s="2">
        <v>42451</v>
      </c>
      <c r="B2518" s="16" t="str">
        <f t="shared" si="139"/>
        <v>March, 2016</v>
      </c>
      <c r="C2518" s="16" t="str">
        <f t="shared" si="140"/>
        <v>March, 2016´</v>
      </c>
      <c r="D2518" s="3" t="s">
        <v>107</v>
      </c>
      <c r="E2518" s="11" t="s">
        <v>3317</v>
      </c>
      <c r="F2518" s="3" t="s">
        <v>56</v>
      </c>
      <c r="G2518" s="3" t="s">
        <v>108</v>
      </c>
      <c r="H2518" s="3" t="s">
        <v>133</v>
      </c>
      <c r="I2518" s="3" t="s">
        <v>45</v>
      </c>
      <c r="J2518" s="3" t="s">
        <v>34</v>
      </c>
      <c r="K2518" s="3" t="s">
        <v>971</v>
      </c>
      <c r="L2518" s="3" t="s">
        <v>2755</v>
      </c>
      <c r="M2518" s="4">
        <v>11469</v>
      </c>
      <c r="N2518" s="4">
        <v>11.47</v>
      </c>
      <c r="O2518" s="4">
        <v>239000</v>
      </c>
      <c r="P2518" t="s">
        <v>3207</v>
      </c>
      <c r="Q2518" t="s">
        <v>3235</v>
      </c>
      <c r="R2518" t="s">
        <v>3216</v>
      </c>
      <c r="S2518">
        <f t="shared" si="141"/>
        <v>20.838782805824398</v>
      </c>
      <c r="T2518" t="s">
        <v>3309</v>
      </c>
      <c r="U2518" t="s">
        <v>3263</v>
      </c>
      <c r="V2518" t="s">
        <v>3264</v>
      </c>
    </row>
    <row r="2519" spans="1:22" ht="22" customHeight="1" x14ac:dyDescent="0.3">
      <c r="A2519" s="5">
        <v>42451</v>
      </c>
      <c r="B2519" s="16" t="str">
        <f t="shared" si="139"/>
        <v>March, 2016</v>
      </c>
      <c r="C2519" s="16" t="str">
        <f t="shared" si="140"/>
        <v>March, 2016´</v>
      </c>
      <c r="D2519" s="6" t="s">
        <v>107</v>
      </c>
      <c r="E2519" s="11" t="s">
        <v>3317</v>
      </c>
      <c r="F2519" s="6" t="s">
        <v>56</v>
      </c>
      <c r="G2519" s="6" t="s">
        <v>108</v>
      </c>
      <c r="H2519" s="6" t="s">
        <v>133</v>
      </c>
      <c r="I2519" s="6" t="s">
        <v>45</v>
      </c>
      <c r="J2519" s="6" t="s">
        <v>34</v>
      </c>
      <c r="K2519" s="6" t="s">
        <v>971</v>
      </c>
      <c r="L2519" s="6" t="s">
        <v>2756</v>
      </c>
      <c r="M2519" s="7">
        <v>19240</v>
      </c>
      <c r="N2519" s="7">
        <v>19.239999999999998</v>
      </c>
      <c r="O2519" s="7">
        <v>400000</v>
      </c>
      <c r="P2519" t="str">
        <f>IF(ISNUMBER(SEARCH("BROWSER",L2519)),"Picloran",IF(ISNUMBER(SEARCH("NAVIGATOR",L2519)),"Picloran",IF(ISNUMBER(SEARCH("BIOZYME",L2519)),"Mineral Fertilizer",IF(ISNUMBER(SEARCH("K-FOL",L2519)),"Calcium Citrate",IF(ISNUMBER(SEARCH("FOLTRON",L2519)),"NPK Fertilizer",IF(ISNUMBER(SEARCH("CYHALOTHRI",L2519)),"Cyhalothrin",IF(ISNUMBER(SEARCH("ACEFATO",L2519)),"Acephate",IF(ISNUMBER(SEARCH("ACEPHATE",L2519)),"Acephate",IF(ISNUMBER(SEARCH("MICROTHIOL",L2519)),"Sulfur",IF(ISNUMBER(SEARCH("PROPICONAZOLE",L2519)),"Propiconazole",IF(ISNUMBER(SEARCH("METHOMYL",L2519)),"Methomyl",IF(ISNUMBER(SEARCH("IMIDACLOPRID",L2519)),"Imidacloprid",IF(ISNUMBER(SEARCH("ZONIC",L2519)),"Amicarbazone",IF(ISNUMBER(SEARCH("CRESCENDO",L2519)),"Triclopyr-Butyric",IF(ISNUMBER(SEARCH("IMAZETHAPYR",L2519)),"Imazethapyr",IF(ISNUMBER(SEARCH("TRICLOPYR",L2519)),"Triclopyr",IF(ISNUMBER(SEARCH("ISOPROPYLAMINE",L2519)),"Isopropylamine",IF(ISNUMBER(SEARCH("ABAMECTIM",L2519)),"Abamectin",IF(ISNUMBER(SEARCH("SPERTO",L2519)),"Bifenthrin","FIX IT!")))))))))))))))))))</f>
        <v>Imidacloprid</v>
      </c>
      <c r="Q2519" t="s">
        <v>3268</v>
      </c>
      <c r="R2519" t="s">
        <v>3243</v>
      </c>
      <c r="S2519">
        <f t="shared" si="141"/>
        <v>20.79002079002079</v>
      </c>
      <c r="T2519" t="s">
        <v>3218</v>
      </c>
      <c r="U2519" t="s">
        <v>3218</v>
      </c>
      <c r="V2519" t="s">
        <v>3198</v>
      </c>
    </row>
    <row r="2520" spans="1:22" ht="22" customHeight="1" x14ac:dyDescent="0.3">
      <c r="A2520" s="2">
        <v>42449</v>
      </c>
      <c r="B2520" s="16" t="str">
        <f t="shared" si="139"/>
        <v>March, 2016</v>
      </c>
      <c r="C2520" s="16" t="str">
        <f t="shared" si="140"/>
        <v>March, 2016´</v>
      </c>
      <c r="D2520" s="3" t="s">
        <v>31</v>
      </c>
      <c r="E2520" s="11" t="s">
        <v>3317</v>
      </c>
      <c r="F2520" s="3" t="s">
        <v>56</v>
      </c>
      <c r="G2520" s="3" t="s">
        <v>1676</v>
      </c>
      <c r="H2520" s="3" t="s">
        <v>91</v>
      </c>
      <c r="I2520" s="3" t="s">
        <v>45</v>
      </c>
      <c r="J2520" s="3" t="s">
        <v>34</v>
      </c>
      <c r="K2520" s="3" t="s">
        <v>205</v>
      </c>
      <c r="L2520" s="3" t="s">
        <v>2757</v>
      </c>
      <c r="M2520" s="4">
        <v>51600</v>
      </c>
      <c r="N2520" s="4">
        <v>51.6</v>
      </c>
      <c r="O2520" s="4">
        <v>659000</v>
      </c>
      <c r="P2520" t="str">
        <f>IF(ISNUMBER(SEARCH("IMAZETAPYR",L2520)),"Imazetapyr",IF(ISNUMBER(SEARCH("VITAVAX",L2520)),"Carboxin",IF(ISNUMBER(SEARCH("CARBOXIN",L2520)),"Carboxin",IF(ISNUMBER(SEARCH("CONDAX",L2520)),"Imazetapyr",IF(ISNUMBER(SEARCH("CLETHODIM",L2520)),"Clethodim",IF(ISNUMBER(SEARCH("JACARE",L2520)),"2,4-D Acid",IF(ISNUMBER(SEARCH("LEOPARD",L2520)),"Picloram",IF(ISNUMBER(SEARCH("ZOXYSTROBIN",L2520)),"Azoxystrobin",IF(ISNUMBER(SEARCH("MANCOZEB",L2520)),"Mancozeb",IF(ISNUMBER(SEARCH("AZOXYS",L2520)),"Azoxystrobin",IF(ISNUMBER(SEARCH("FIPRON",L2520)),"Fipronil",IF(ISNUMBER(SEARCH("ACEF",L2520)),"Acephate",IF(ISNUMBER(SEARCH("ACETAMIPRID",L2520)),"Acetamiprid",IF(ISNUMBER(SEARCH("ALUMINIUM PHOSPHIDE",L2520)),"Aluminium Phosphide",IF(ISNUMBER(SEARCH("RANMAN",L2520)),"Cyazofamid",IF(ISNUMBER(SEARCH("BIFENTRINA",L2520)),"Bifenthrin","FIX IT!"))))))))))))))))</f>
        <v>Mancozeb</v>
      </c>
      <c r="Q2520" t="s">
        <v>3231</v>
      </c>
      <c r="R2520" t="s">
        <v>3242</v>
      </c>
      <c r="S2520">
        <f t="shared" si="141"/>
        <v>12.771317829457365</v>
      </c>
      <c r="T2520" t="s">
        <v>3297</v>
      </c>
      <c r="U2520" t="s">
        <v>3281</v>
      </c>
      <c r="V2520" t="s">
        <v>3198</v>
      </c>
    </row>
    <row r="2521" spans="1:22" ht="22" customHeight="1" x14ac:dyDescent="0.3">
      <c r="A2521" s="5">
        <v>42449</v>
      </c>
      <c r="B2521" s="16" t="str">
        <f t="shared" si="139"/>
        <v>March, 2016</v>
      </c>
      <c r="C2521" s="16" t="str">
        <f t="shared" si="140"/>
        <v>March, 2016´</v>
      </c>
      <c r="D2521" s="6" t="s">
        <v>31</v>
      </c>
      <c r="E2521" s="11" t="s">
        <v>3317</v>
      </c>
      <c r="F2521" s="6" t="s">
        <v>56</v>
      </c>
      <c r="G2521" s="6" t="s">
        <v>1676</v>
      </c>
      <c r="H2521" s="6" t="s">
        <v>91</v>
      </c>
      <c r="I2521" s="6" t="s">
        <v>45</v>
      </c>
      <c r="J2521" s="6" t="s">
        <v>34</v>
      </c>
      <c r="K2521" s="6" t="s">
        <v>205</v>
      </c>
      <c r="L2521" s="6" t="s">
        <v>2758</v>
      </c>
      <c r="M2521" s="7">
        <v>51600</v>
      </c>
      <c r="N2521" s="7">
        <v>51.6</v>
      </c>
      <c r="O2521" s="7">
        <v>659000</v>
      </c>
      <c r="P2521" t="str">
        <f>IF(ISNUMBER(SEARCH("IMAZETAPYR",L2521)),"Imazetapyr",IF(ISNUMBER(SEARCH("VITAVAX",L2521)),"Carboxin",IF(ISNUMBER(SEARCH("CARBOXIN",L2521)),"Carboxin",IF(ISNUMBER(SEARCH("CONDAX",L2521)),"Imazetapyr",IF(ISNUMBER(SEARCH("CLETHODIM",L2521)),"Clethodim",IF(ISNUMBER(SEARCH("JACARE",L2521)),"2,4-D Acid",IF(ISNUMBER(SEARCH("LEOPARD",L2521)),"Picloram",IF(ISNUMBER(SEARCH("ZOXYSTROBIN",L2521)),"Azoxystrobin",IF(ISNUMBER(SEARCH("MANCOZEB",L2521)),"Mancozeb",IF(ISNUMBER(SEARCH("AZOXYS",L2521)),"Azoxystrobin",IF(ISNUMBER(SEARCH("FIPRON",L2521)),"Fipronil",IF(ISNUMBER(SEARCH("ACEF",L2521)),"Acephate",IF(ISNUMBER(SEARCH("ACETAMIPRID",L2521)),"Acetamiprid",IF(ISNUMBER(SEARCH("ALUMINIUM PHOSPHIDE",L2521)),"Aluminium Phosphide",IF(ISNUMBER(SEARCH("RANMAN",L2521)),"Cyazofamid",IF(ISNUMBER(SEARCH("BIFENTRINA",L2521)),"Bifenthrin","FIX IT!"))))))))))))))))</f>
        <v>Mancozeb</v>
      </c>
      <c r="Q2521" t="s">
        <v>3231</v>
      </c>
      <c r="R2521" t="s">
        <v>3242</v>
      </c>
      <c r="S2521">
        <f t="shared" si="141"/>
        <v>12.771317829457365</v>
      </c>
      <c r="T2521" t="s">
        <v>3294</v>
      </c>
      <c r="U2521" t="s">
        <v>3215</v>
      </c>
      <c r="V2521" t="s">
        <v>3243</v>
      </c>
    </row>
    <row r="2522" spans="1:22" ht="22" customHeight="1" x14ac:dyDescent="0.3">
      <c r="A2522" s="2">
        <v>42437</v>
      </c>
      <c r="B2522" s="16" t="str">
        <f t="shared" si="139"/>
        <v>March, 2016</v>
      </c>
      <c r="C2522" s="16" t="str">
        <f t="shared" si="140"/>
        <v>March, 2016´</v>
      </c>
      <c r="D2522" s="3" t="s">
        <v>107</v>
      </c>
      <c r="E2522" s="11" t="s">
        <v>3317</v>
      </c>
      <c r="F2522" s="3" t="s">
        <v>56</v>
      </c>
      <c r="G2522" s="3" t="s">
        <v>108</v>
      </c>
      <c r="H2522" s="3" t="s">
        <v>133</v>
      </c>
      <c r="I2522" s="3" t="s">
        <v>45</v>
      </c>
      <c r="J2522" s="3" t="s">
        <v>34</v>
      </c>
      <c r="K2522" s="3" t="s">
        <v>971</v>
      </c>
      <c r="L2522" s="3" t="s">
        <v>2759</v>
      </c>
      <c r="M2522" s="4">
        <v>11469</v>
      </c>
      <c r="N2522" s="4">
        <v>11.47</v>
      </c>
      <c r="O2522" s="4">
        <v>239000</v>
      </c>
      <c r="P2522" t="s">
        <v>3207</v>
      </c>
      <c r="Q2522" t="s">
        <v>3235</v>
      </c>
      <c r="R2522" t="s">
        <v>3216</v>
      </c>
      <c r="S2522">
        <f t="shared" si="141"/>
        <v>20.838782805824398</v>
      </c>
      <c r="T2522" t="s">
        <v>3292</v>
      </c>
      <c r="U2522" t="s">
        <v>3269</v>
      </c>
      <c r="V2522" t="s">
        <v>3216</v>
      </c>
    </row>
    <row r="2523" spans="1:22" ht="22" customHeight="1" x14ac:dyDescent="0.3">
      <c r="A2523" s="5">
        <v>42434</v>
      </c>
      <c r="B2523" s="16" t="str">
        <f t="shared" si="139"/>
        <v>March, 2016</v>
      </c>
      <c r="C2523" s="16" t="str">
        <f t="shared" si="140"/>
        <v>March, 2016´</v>
      </c>
      <c r="D2523" s="6" t="s">
        <v>31</v>
      </c>
      <c r="E2523" s="11" t="s">
        <v>3317</v>
      </c>
      <c r="F2523" s="6" t="s">
        <v>56</v>
      </c>
      <c r="G2523" s="6" t="s">
        <v>625</v>
      </c>
      <c r="H2523" s="6" t="s">
        <v>629</v>
      </c>
      <c r="I2523" s="6" t="s">
        <v>45</v>
      </c>
      <c r="J2523" s="6" t="s">
        <v>34</v>
      </c>
      <c r="K2523" s="6" t="s">
        <v>280</v>
      </c>
      <c r="L2523" s="6" t="s">
        <v>2760</v>
      </c>
      <c r="M2523" s="7">
        <v>17210</v>
      </c>
      <c r="N2523" s="7">
        <v>17.21</v>
      </c>
      <c r="O2523" s="13" t="s">
        <v>3323</v>
      </c>
      <c r="P2523" t="str">
        <f>IF(ISNUMBER(SEARCH("NICOSULFURONTECHNICAL",L2523)),"Nicosulfuron",IF(ISNUMBER(SEARCH("CITRASHINE",L2523)),"General Foods Aditives",IF(ISNUMBER(SEARCH("CHLORIMURON",L2523)),"Chlorimuron-ethyl",IF(ISNUMBER(SEARCH("LUFENURON",L2523)),"Lufenuron","FIX IT!"))))</f>
        <v>General Foods Aditives</v>
      </c>
      <c r="Q2523" t="s">
        <v>3263</v>
      </c>
      <c r="R2523" t="s">
        <v>3264</v>
      </c>
      <c r="S2523">
        <f t="shared" si="141"/>
        <v>0</v>
      </c>
      <c r="T2523" t="s">
        <v>3206</v>
      </c>
      <c r="U2523" t="s">
        <v>3231</v>
      </c>
      <c r="V2523" t="s">
        <v>3242</v>
      </c>
    </row>
    <row r="2524" spans="1:22" ht="22" customHeight="1" x14ac:dyDescent="0.3">
      <c r="A2524" s="2">
        <v>42434</v>
      </c>
      <c r="B2524" s="16" t="str">
        <f t="shared" si="139"/>
        <v>March, 2016</v>
      </c>
      <c r="C2524" s="16" t="str">
        <f t="shared" si="140"/>
        <v>March, 2016´</v>
      </c>
      <c r="D2524" s="3" t="s">
        <v>31</v>
      </c>
      <c r="E2524" s="11" t="s">
        <v>3317</v>
      </c>
      <c r="F2524" s="3" t="s">
        <v>56</v>
      </c>
      <c r="G2524" s="3" t="s">
        <v>1676</v>
      </c>
      <c r="H2524" s="3" t="s">
        <v>1768</v>
      </c>
      <c r="I2524" s="3" t="s">
        <v>45</v>
      </c>
      <c r="J2524" s="3" t="s">
        <v>34</v>
      </c>
      <c r="K2524" s="3" t="s">
        <v>205</v>
      </c>
      <c r="L2524" s="3" t="s">
        <v>2761</v>
      </c>
      <c r="M2524" s="4">
        <v>25800</v>
      </c>
      <c r="N2524" s="4">
        <v>25.8</v>
      </c>
      <c r="O2524" s="4">
        <v>330000</v>
      </c>
      <c r="P2524" t="str">
        <f>IF(ISNUMBER(SEARCH("IMAZETAPYR",L2524)),"Imazetapyr",IF(ISNUMBER(SEARCH("VITAVAX",L2524)),"Carboxin",IF(ISNUMBER(SEARCH("CARBOXIN",L2524)),"Carboxin",IF(ISNUMBER(SEARCH("CONDAX",L2524)),"Imazetapyr",IF(ISNUMBER(SEARCH("CLETHODIM",L2524)),"Clethodim",IF(ISNUMBER(SEARCH("JACARE",L2524)),"2,4-D Acid",IF(ISNUMBER(SEARCH("LEOPARD",L2524)),"Picloram",IF(ISNUMBER(SEARCH("ZOXYSTROBIN",L2524)),"Azoxystrobin",IF(ISNUMBER(SEARCH("MANCOZEB",L2524)),"Mancozeb",IF(ISNUMBER(SEARCH("AZOXYS",L2524)),"Azoxystrobin",IF(ISNUMBER(SEARCH("FIPRON",L2524)),"Fipronil",IF(ISNUMBER(SEARCH("ACEF",L2524)),"Acephate",IF(ISNUMBER(SEARCH("ACETAMIPRID",L2524)),"Acetamiprid",IF(ISNUMBER(SEARCH("ALUMINIUM PHOSPHIDE",L2524)),"Aluminium Phosphide",IF(ISNUMBER(SEARCH("RANMAN",L2524)),"Cyazofamid",IF(ISNUMBER(SEARCH("BIFENTRINA",L2524)),"Bifenthrin","FIX IT!"))))))))))))))))</f>
        <v>Mancozeb</v>
      </c>
      <c r="Q2524" t="s">
        <v>3231</v>
      </c>
      <c r="R2524" t="s">
        <v>3242</v>
      </c>
      <c r="S2524">
        <f t="shared" si="141"/>
        <v>12.790697674418604</v>
      </c>
      <c r="T2524" t="s">
        <v>3259</v>
      </c>
      <c r="U2524" t="s">
        <v>3230</v>
      </c>
      <c r="V2524" t="s">
        <v>3225</v>
      </c>
    </row>
    <row r="2525" spans="1:22" ht="22" customHeight="1" x14ac:dyDescent="0.3">
      <c r="A2525" s="2">
        <v>42423</v>
      </c>
      <c r="B2525" s="16" t="str">
        <f t="shared" si="139"/>
        <v>February, 2016</v>
      </c>
      <c r="C2525" s="16" t="str">
        <f t="shared" si="140"/>
        <v>February, 2016´</v>
      </c>
      <c r="D2525" s="3" t="s">
        <v>31</v>
      </c>
      <c r="E2525" s="11" t="s">
        <v>3317</v>
      </c>
      <c r="F2525" s="3" t="s">
        <v>56</v>
      </c>
      <c r="G2525" s="3" t="s">
        <v>200</v>
      </c>
      <c r="H2525" s="3" t="s">
        <v>133</v>
      </c>
      <c r="I2525" s="3" t="s">
        <v>45</v>
      </c>
      <c r="J2525" s="3" t="s">
        <v>34</v>
      </c>
      <c r="K2525" s="3" t="s">
        <v>971</v>
      </c>
      <c r="L2525" s="3" t="s">
        <v>2764</v>
      </c>
      <c r="M2525" s="4">
        <v>11469</v>
      </c>
      <c r="N2525" s="4">
        <v>11.47</v>
      </c>
      <c r="O2525" s="4">
        <v>241000</v>
      </c>
      <c r="P2525" t="s">
        <v>3207</v>
      </c>
      <c r="Q2525" t="s">
        <v>3235</v>
      </c>
      <c r="R2525" t="s">
        <v>3216</v>
      </c>
      <c r="S2525">
        <f t="shared" si="141"/>
        <v>21.013165925538409</v>
      </c>
      <c r="T2525" t="s">
        <v>3200</v>
      </c>
      <c r="U2525" t="s">
        <v>3234</v>
      </c>
      <c r="V2525" t="s">
        <v>3225</v>
      </c>
    </row>
    <row r="2526" spans="1:22" ht="22" customHeight="1" x14ac:dyDescent="0.3">
      <c r="A2526" s="5">
        <v>42421</v>
      </c>
      <c r="B2526" s="16" t="str">
        <f t="shared" si="139"/>
        <v>February, 2016</v>
      </c>
      <c r="C2526" s="16" t="str">
        <f t="shared" si="140"/>
        <v>February, 2016´</v>
      </c>
      <c r="D2526" s="6" t="s">
        <v>31</v>
      </c>
      <c r="E2526" s="11" t="s">
        <v>3317</v>
      </c>
      <c r="F2526" s="6" t="s">
        <v>56</v>
      </c>
      <c r="G2526" s="6" t="s">
        <v>1676</v>
      </c>
      <c r="H2526" s="6" t="s">
        <v>1768</v>
      </c>
      <c r="I2526" s="6" t="s">
        <v>45</v>
      </c>
      <c r="J2526" s="6" t="s">
        <v>34</v>
      </c>
      <c r="K2526" s="6" t="s">
        <v>205</v>
      </c>
      <c r="L2526" s="6" t="s">
        <v>2765</v>
      </c>
      <c r="M2526" s="7">
        <v>77400</v>
      </c>
      <c r="N2526" s="7">
        <v>77.400000000000006</v>
      </c>
      <c r="O2526" s="7">
        <v>971000</v>
      </c>
      <c r="P2526" t="str">
        <f>IF(ISNUMBER(SEARCH("IMAZETAPYR",L2526)),"Imazetapyr",IF(ISNUMBER(SEARCH("VITAVAX",L2526)),"Carboxin",IF(ISNUMBER(SEARCH("CARBOXIN",L2526)),"Carboxin",IF(ISNUMBER(SEARCH("CONDAX",L2526)),"Imazetapyr",IF(ISNUMBER(SEARCH("CLETHODIM",L2526)),"Clethodim",IF(ISNUMBER(SEARCH("JACARE",L2526)),"2,4-D Acid",IF(ISNUMBER(SEARCH("LEOPARD",L2526)),"Picloram",IF(ISNUMBER(SEARCH("ZOXYSTROBIN",L2526)),"Azoxystrobin",IF(ISNUMBER(SEARCH("MANCOZEB",L2526)),"Mancozeb",IF(ISNUMBER(SEARCH("AZOXYS",L2526)),"Azoxystrobin",IF(ISNUMBER(SEARCH("FIPRON",L2526)),"Fipronil",IF(ISNUMBER(SEARCH("ACEF",L2526)),"Acephate",IF(ISNUMBER(SEARCH("ACETAMIPRID",L2526)),"Acetamiprid",IF(ISNUMBER(SEARCH("ALUMINIUM PHOSPHIDE",L2526)),"Aluminium Phosphide",IF(ISNUMBER(SEARCH("RANMAN",L2526)),"Cyazofamid",IF(ISNUMBER(SEARCH("BIFENTRINA",L2526)),"Bifenthrin","FIX IT!"))))))))))))))))</f>
        <v>Mancozeb</v>
      </c>
      <c r="Q2526" t="s">
        <v>3231</v>
      </c>
      <c r="R2526" t="s">
        <v>3242</v>
      </c>
      <c r="S2526">
        <f t="shared" si="141"/>
        <v>12.545219638242894</v>
      </c>
      <c r="T2526" t="s">
        <v>3206</v>
      </c>
      <c r="U2526" t="s">
        <v>3231</v>
      </c>
      <c r="V2526" t="s">
        <v>3242</v>
      </c>
    </row>
    <row r="2527" spans="1:22" ht="22" customHeight="1" x14ac:dyDescent="0.3">
      <c r="A2527" s="2">
        <v>42421</v>
      </c>
      <c r="B2527" s="16" t="str">
        <f t="shared" si="139"/>
        <v>February, 2016</v>
      </c>
      <c r="C2527" s="16" t="str">
        <f t="shared" si="140"/>
        <v>February, 2016´</v>
      </c>
      <c r="D2527" s="3" t="s">
        <v>31</v>
      </c>
      <c r="E2527" s="11" t="s">
        <v>3317</v>
      </c>
      <c r="F2527" s="3" t="s">
        <v>56</v>
      </c>
      <c r="G2527" s="3" t="s">
        <v>1676</v>
      </c>
      <c r="H2527" s="3" t="s">
        <v>1768</v>
      </c>
      <c r="I2527" s="3" t="s">
        <v>45</v>
      </c>
      <c r="J2527" s="3" t="s">
        <v>34</v>
      </c>
      <c r="K2527" s="3" t="s">
        <v>2766</v>
      </c>
      <c r="L2527" s="3" t="s">
        <v>2767</v>
      </c>
      <c r="M2527" s="4">
        <v>258000</v>
      </c>
      <c r="N2527" s="4">
        <v>258</v>
      </c>
      <c r="O2527" s="4">
        <v>918000</v>
      </c>
      <c r="P2527" t="str">
        <f>IF(ISNUMBER(SEARCH("IMAZETAPYR",L2527)),"Imazetapyr",IF(ISNUMBER(SEARCH("VITAVAX",L2527)),"Carboxin",IF(ISNUMBER(SEARCH("CARBOXIN",L2527)),"Carboxin",IF(ISNUMBER(SEARCH("CONDAX",L2527)),"Imazetapyr",IF(ISNUMBER(SEARCH("CLETHODIM",L2527)),"Clethodim",IF(ISNUMBER(SEARCH("JACARE",L2527)),"2,4-D Acid",IF(ISNUMBER(SEARCH("LEOPARD",L2527)),"Picloram",IF(ISNUMBER(SEARCH("ZOXYSTROBIN",L2527)),"Azoxystrobin",IF(ISNUMBER(SEARCH("MANCOZEB",L2527)),"Mancozeb",IF(ISNUMBER(SEARCH("AZOXYS",L2527)),"Azoxystrobin",IF(ISNUMBER(SEARCH("FIPRON",L2527)),"Fipronil",IF(ISNUMBER(SEARCH("ACEF",L2527)),"Acephate",IF(ISNUMBER(SEARCH("ACETAMIPRID",L2527)),"Acetamiprid",IF(ISNUMBER(SEARCH("ALUMINIUM PHOSPHIDE",L2527)),"Aluminium Phosphide",IF(ISNUMBER(SEARCH("RANMAN",L2527)),"Cyazofamid",IF(ISNUMBER(SEARCH("BIFENTRINA",L2527)),"Bifenthrin","FIX IT!"))))))))))))))))</f>
        <v>Mancozeb</v>
      </c>
      <c r="Q2527" t="s">
        <v>3231</v>
      </c>
      <c r="R2527" t="s">
        <v>3242</v>
      </c>
      <c r="S2527">
        <f t="shared" si="141"/>
        <v>3.558139534883721</v>
      </c>
      <c r="T2527" t="s">
        <v>3259</v>
      </c>
      <c r="U2527" t="s">
        <v>3230</v>
      </c>
      <c r="V2527" t="s">
        <v>3225</v>
      </c>
    </row>
    <row r="2528" spans="1:22" ht="22" customHeight="1" x14ac:dyDescent="0.3">
      <c r="A2528" s="5">
        <v>42421</v>
      </c>
      <c r="B2528" s="16" t="str">
        <f t="shared" si="139"/>
        <v>February, 2016</v>
      </c>
      <c r="C2528" s="16" t="str">
        <f t="shared" si="140"/>
        <v>February, 2016´</v>
      </c>
      <c r="D2528" s="6" t="s">
        <v>31</v>
      </c>
      <c r="E2528" s="11" t="s">
        <v>3317</v>
      </c>
      <c r="F2528" s="6" t="s">
        <v>56</v>
      </c>
      <c r="G2528" s="6" t="s">
        <v>1676</v>
      </c>
      <c r="H2528" s="6" t="s">
        <v>1768</v>
      </c>
      <c r="I2528" s="6" t="s">
        <v>45</v>
      </c>
      <c r="J2528" s="6" t="s">
        <v>34</v>
      </c>
      <c r="K2528" s="6" t="s">
        <v>205</v>
      </c>
      <c r="L2528" s="6" t="s">
        <v>2768</v>
      </c>
      <c r="M2528" s="7">
        <v>51600</v>
      </c>
      <c r="N2528" s="7">
        <v>51.6</v>
      </c>
      <c r="O2528" s="7">
        <v>647000</v>
      </c>
      <c r="P2528" t="str">
        <f>IF(ISNUMBER(SEARCH("IMAZETAPYR",L2528)),"Imazetapyr",IF(ISNUMBER(SEARCH("VITAVAX",L2528)),"Carboxin",IF(ISNUMBER(SEARCH("CARBOXIN",L2528)),"Carboxin",IF(ISNUMBER(SEARCH("CONDAX",L2528)),"Imazetapyr",IF(ISNUMBER(SEARCH("CLETHODIM",L2528)),"Clethodim",IF(ISNUMBER(SEARCH("JACARE",L2528)),"2,4-D Acid",IF(ISNUMBER(SEARCH("LEOPARD",L2528)),"Picloram",IF(ISNUMBER(SEARCH("ZOXYSTROBIN",L2528)),"Azoxystrobin",IF(ISNUMBER(SEARCH("MANCOZEB",L2528)),"Mancozeb",IF(ISNUMBER(SEARCH("AZOXYS",L2528)),"Azoxystrobin",IF(ISNUMBER(SEARCH("FIPRON",L2528)),"Fipronil",IF(ISNUMBER(SEARCH("ACEF",L2528)),"Acephate",IF(ISNUMBER(SEARCH("ACETAMIPRID",L2528)),"Acetamiprid",IF(ISNUMBER(SEARCH("ALUMINIUM PHOSPHIDE",L2528)),"Aluminium Phosphide",IF(ISNUMBER(SEARCH("RANMAN",L2528)),"Cyazofamid",IF(ISNUMBER(SEARCH("BIFENTRINA",L2528)),"Bifenthrin","FIX IT!"))))))))))))))))</f>
        <v>Mancozeb</v>
      </c>
      <c r="Q2528" t="s">
        <v>3231</v>
      </c>
      <c r="R2528" t="s">
        <v>3242</v>
      </c>
      <c r="S2528">
        <f t="shared" si="141"/>
        <v>12.538759689922481</v>
      </c>
      <c r="T2528" t="s">
        <v>3202</v>
      </c>
      <c r="U2528" t="s">
        <v>3215</v>
      </c>
      <c r="V2528" t="s">
        <v>3216</v>
      </c>
    </row>
    <row r="2529" spans="1:22" ht="22" customHeight="1" x14ac:dyDescent="0.3">
      <c r="A2529" s="2">
        <v>42420</v>
      </c>
      <c r="B2529" s="16" t="str">
        <f t="shared" si="139"/>
        <v>February, 2016</v>
      </c>
      <c r="C2529" s="16" t="str">
        <f t="shared" si="140"/>
        <v>February, 2016´</v>
      </c>
      <c r="D2529" s="3" t="s">
        <v>31</v>
      </c>
      <c r="E2529" s="11" t="s">
        <v>3317</v>
      </c>
      <c r="F2529" s="3" t="s">
        <v>56</v>
      </c>
      <c r="G2529" s="3" t="s">
        <v>588</v>
      </c>
      <c r="H2529" s="3" t="s">
        <v>102</v>
      </c>
      <c r="I2529" s="3" t="s">
        <v>45</v>
      </c>
      <c r="J2529" s="3" t="s">
        <v>34</v>
      </c>
      <c r="K2529" s="3" t="s">
        <v>2202</v>
      </c>
      <c r="L2529" s="3" t="s">
        <v>2769</v>
      </c>
      <c r="M2529" s="4">
        <v>209182.01</v>
      </c>
      <c r="N2529" s="4">
        <v>209.18</v>
      </c>
      <c r="O2529" s="4">
        <v>940000</v>
      </c>
      <c r="P2529" t="str">
        <f>IF(ISNUMBER(SEARCH("BROWSER",L2529)),"Picloran",IF(ISNUMBER(SEARCH("NAVIGATOR",L2529)),"Picloran",IF(ISNUMBER(SEARCH("BIOZYME",L2529)),"Mineral Fertilizer",IF(ISNUMBER(SEARCH("K-FOL",L2529)),"Calcium Citrate",IF(ISNUMBER(SEARCH("FOLTRON",L2529)),"NPK Fertilizer",IF(ISNUMBER(SEARCH("CYHALOTHRI",L2529)),"Cyhalothrin",IF(ISNUMBER(SEARCH("ACEFATO",L2529)),"Acephate",IF(ISNUMBER(SEARCH("ACEPHATE",L2529)),"Acephate",IF(ISNUMBER(SEARCH("MICROTHIOL",L2529)),"Sulfur",IF(ISNUMBER(SEARCH("PROPICONAZOLE",L2529)),"Propiconazole",IF(ISNUMBER(SEARCH("METHOMYL",L2529)),"Methomyl",IF(ISNUMBER(SEARCH("IMIDACLOPRID",L2529)),"Imidacloprid",IF(ISNUMBER(SEARCH("ZONIC",L2529)),"Amicarbazone",IF(ISNUMBER(SEARCH("CRESCENDO",L2529)),"Triclopyr-Butyric",IF(ISNUMBER(SEARCH("IMAZETHAPYR",L2529)),"Imazethapyr",IF(ISNUMBER(SEARCH("TRICLOPYR",L2529)),"Triclopyr",IF(ISNUMBER(SEARCH("ISOPROPYLAMINE",L2529)),"Isopropylamine",IF(ISNUMBER(SEARCH("ABAMECTIM",L2529)),"Abamectin",IF(ISNUMBER(SEARCH("SPERTO",L2529)),"Bifenthrin","FIX IT!")))))))))))))))))))</f>
        <v>Sulfur</v>
      </c>
      <c r="Q2529" t="s">
        <v>3279</v>
      </c>
      <c r="R2529" t="s">
        <v>3216</v>
      </c>
      <c r="S2529">
        <f t="shared" si="141"/>
        <v>4.49369427131903</v>
      </c>
      <c r="T2529" t="s">
        <v>3199</v>
      </c>
      <c r="U2529" t="s">
        <v>3268</v>
      </c>
      <c r="V2529" t="s">
        <v>3243</v>
      </c>
    </row>
    <row r="2530" spans="1:22" ht="22" customHeight="1" x14ac:dyDescent="0.3">
      <c r="A2530" s="2">
        <v>42416</v>
      </c>
      <c r="B2530" s="16" t="str">
        <f t="shared" si="139"/>
        <v>February, 2016</v>
      </c>
      <c r="C2530" s="16" t="str">
        <f t="shared" si="140"/>
        <v>February, 2016´</v>
      </c>
      <c r="D2530" s="3" t="s">
        <v>107</v>
      </c>
      <c r="E2530" s="11" t="s">
        <v>3317</v>
      </c>
      <c r="F2530" s="3" t="s">
        <v>56</v>
      </c>
      <c r="G2530" s="3" t="s">
        <v>108</v>
      </c>
      <c r="H2530" s="3" t="s">
        <v>133</v>
      </c>
      <c r="I2530" s="3" t="s">
        <v>45</v>
      </c>
      <c r="J2530" s="3" t="s">
        <v>34</v>
      </c>
      <c r="K2530" s="3" t="s">
        <v>48</v>
      </c>
      <c r="L2530" s="3" t="s">
        <v>2771</v>
      </c>
      <c r="M2530" s="4">
        <v>12504</v>
      </c>
      <c r="N2530" s="4">
        <v>12.5</v>
      </c>
      <c r="O2530" s="4">
        <v>134000</v>
      </c>
      <c r="P2530" t="s">
        <v>3207</v>
      </c>
      <c r="Q2530" t="s">
        <v>3235</v>
      </c>
      <c r="R2530" t="s">
        <v>3216</v>
      </c>
      <c r="S2530">
        <f t="shared" si="141"/>
        <v>10.71657069737684</v>
      </c>
      <c r="T2530" t="s">
        <v>3259</v>
      </c>
      <c r="U2530" t="s">
        <v>3230</v>
      </c>
      <c r="V2530" t="s">
        <v>3225</v>
      </c>
    </row>
    <row r="2531" spans="1:22" ht="22" customHeight="1" x14ac:dyDescent="0.3">
      <c r="A2531" s="5">
        <v>42413</v>
      </c>
      <c r="B2531" s="16" t="str">
        <f t="shared" si="139"/>
        <v>February, 2016</v>
      </c>
      <c r="C2531" s="16" t="str">
        <f t="shared" si="140"/>
        <v>February, 2016´</v>
      </c>
      <c r="D2531" s="6" t="s">
        <v>31</v>
      </c>
      <c r="E2531" s="11" t="s">
        <v>3317</v>
      </c>
      <c r="F2531" s="6" t="s">
        <v>56</v>
      </c>
      <c r="G2531" s="6" t="s">
        <v>1676</v>
      </c>
      <c r="H2531" s="6" t="s">
        <v>91</v>
      </c>
      <c r="I2531" s="6" t="s">
        <v>45</v>
      </c>
      <c r="J2531" s="6" t="s">
        <v>34</v>
      </c>
      <c r="K2531" s="6" t="s">
        <v>205</v>
      </c>
      <c r="L2531" s="6" t="s">
        <v>2772</v>
      </c>
      <c r="M2531" s="7">
        <v>51600</v>
      </c>
      <c r="N2531" s="7">
        <v>51.6</v>
      </c>
      <c r="O2531" s="7">
        <v>647000</v>
      </c>
      <c r="P2531" t="str">
        <f>IF(ISNUMBER(SEARCH("IMAZETAPYR",L2531)),"Imazetapyr",IF(ISNUMBER(SEARCH("VITAVAX",L2531)),"Carboxin",IF(ISNUMBER(SEARCH("CARBOXIN",L2531)),"Carboxin",IF(ISNUMBER(SEARCH("CONDAX",L2531)),"Imazetapyr",IF(ISNUMBER(SEARCH("CLETHODIM",L2531)),"Clethodim",IF(ISNUMBER(SEARCH("JACARE",L2531)),"2,4-D Acid",IF(ISNUMBER(SEARCH("LEOPARD",L2531)),"Picloram",IF(ISNUMBER(SEARCH("ZOXYSTROBIN",L2531)),"Azoxystrobin",IF(ISNUMBER(SEARCH("MANCOZEB",L2531)),"Mancozeb",IF(ISNUMBER(SEARCH("AZOXYS",L2531)),"Azoxystrobin",IF(ISNUMBER(SEARCH("FIPRON",L2531)),"Fipronil",IF(ISNUMBER(SEARCH("ACEF",L2531)),"Acephate",IF(ISNUMBER(SEARCH("ACETAMIPRID",L2531)),"Acetamiprid",IF(ISNUMBER(SEARCH("ALUMINIUM PHOSPHIDE",L2531)),"Aluminium Phosphide",IF(ISNUMBER(SEARCH("RANMAN",L2531)),"Cyazofamid",IF(ISNUMBER(SEARCH("BIFENTRINA",L2531)),"Bifenthrin","FIX IT!"))))))))))))))))</f>
        <v>Mancozeb</v>
      </c>
      <c r="Q2531" t="s">
        <v>3231</v>
      </c>
      <c r="R2531" t="s">
        <v>3242</v>
      </c>
      <c r="S2531">
        <f t="shared" si="141"/>
        <v>12.538759689922481</v>
      </c>
      <c r="T2531" t="s">
        <v>3258</v>
      </c>
      <c r="U2531" t="s">
        <v>3236</v>
      </c>
      <c r="V2531" t="s">
        <v>3237</v>
      </c>
    </row>
    <row r="2532" spans="1:22" ht="22" customHeight="1" x14ac:dyDescent="0.3">
      <c r="A2532" s="2">
        <v>42413</v>
      </c>
      <c r="B2532" s="16" t="str">
        <f t="shared" si="139"/>
        <v>February, 2016</v>
      </c>
      <c r="C2532" s="16" t="str">
        <f t="shared" si="140"/>
        <v>February, 2016´</v>
      </c>
      <c r="D2532" s="3" t="s">
        <v>31</v>
      </c>
      <c r="E2532" s="11" t="s">
        <v>3317</v>
      </c>
      <c r="F2532" s="3" t="s">
        <v>56</v>
      </c>
      <c r="G2532" s="3" t="s">
        <v>1676</v>
      </c>
      <c r="H2532" s="3" t="s">
        <v>91</v>
      </c>
      <c r="I2532" s="3" t="s">
        <v>45</v>
      </c>
      <c r="J2532" s="3" t="s">
        <v>34</v>
      </c>
      <c r="K2532" s="3" t="s">
        <v>205</v>
      </c>
      <c r="L2532" s="3" t="s">
        <v>2772</v>
      </c>
      <c r="M2532" s="4">
        <v>51600</v>
      </c>
      <c r="N2532" s="4">
        <v>51.6</v>
      </c>
      <c r="O2532" s="4">
        <v>647000</v>
      </c>
      <c r="P2532" t="str">
        <f>IF(ISNUMBER(SEARCH("IMAZETAPYR",L2532)),"Imazetapyr",IF(ISNUMBER(SEARCH("VITAVAX",L2532)),"Carboxin",IF(ISNUMBER(SEARCH("CARBOXIN",L2532)),"Carboxin",IF(ISNUMBER(SEARCH("CONDAX",L2532)),"Imazetapyr",IF(ISNUMBER(SEARCH("CLETHODIM",L2532)),"Clethodim",IF(ISNUMBER(SEARCH("JACARE",L2532)),"2,4-D Acid",IF(ISNUMBER(SEARCH("LEOPARD",L2532)),"Picloram",IF(ISNUMBER(SEARCH("ZOXYSTROBIN",L2532)),"Azoxystrobin",IF(ISNUMBER(SEARCH("MANCOZEB",L2532)),"Mancozeb",IF(ISNUMBER(SEARCH("AZOXYS",L2532)),"Azoxystrobin",IF(ISNUMBER(SEARCH("FIPRON",L2532)),"Fipronil",IF(ISNUMBER(SEARCH("ACEF",L2532)),"Acephate",IF(ISNUMBER(SEARCH("ACETAMIPRID",L2532)),"Acetamiprid",IF(ISNUMBER(SEARCH("ALUMINIUM PHOSPHIDE",L2532)),"Aluminium Phosphide",IF(ISNUMBER(SEARCH("RANMAN",L2532)),"Cyazofamid",IF(ISNUMBER(SEARCH("BIFENTRINA",L2532)),"Bifenthrin","FIX IT!"))))))))))))))))</f>
        <v>Mancozeb</v>
      </c>
      <c r="Q2532" t="s">
        <v>3231</v>
      </c>
      <c r="R2532" t="s">
        <v>3242</v>
      </c>
      <c r="S2532">
        <f t="shared" si="141"/>
        <v>12.538759689922481</v>
      </c>
      <c r="T2532" t="s">
        <v>3280</v>
      </c>
      <c r="U2532" t="s">
        <v>3279</v>
      </c>
      <c r="V2532" t="s">
        <v>3216</v>
      </c>
    </row>
    <row r="2533" spans="1:22" ht="22" customHeight="1" x14ac:dyDescent="0.3">
      <c r="A2533" s="5">
        <v>42413</v>
      </c>
      <c r="B2533" s="16" t="str">
        <f t="shared" si="139"/>
        <v>February, 2016</v>
      </c>
      <c r="C2533" s="16" t="str">
        <f t="shared" si="140"/>
        <v>February, 2016´</v>
      </c>
      <c r="D2533" s="6" t="s">
        <v>31</v>
      </c>
      <c r="E2533" s="11" t="s">
        <v>3317</v>
      </c>
      <c r="F2533" s="6" t="s">
        <v>56</v>
      </c>
      <c r="G2533" s="6" t="s">
        <v>1676</v>
      </c>
      <c r="H2533" s="6" t="s">
        <v>1768</v>
      </c>
      <c r="I2533" s="6" t="s">
        <v>45</v>
      </c>
      <c r="J2533" s="6" t="s">
        <v>34</v>
      </c>
      <c r="K2533" s="6" t="s">
        <v>205</v>
      </c>
      <c r="L2533" s="6" t="s">
        <v>2583</v>
      </c>
      <c r="M2533" s="7">
        <v>26200</v>
      </c>
      <c r="N2533" s="7">
        <v>26.2</v>
      </c>
      <c r="O2533" s="7">
        <v>329000</v>
      </c>
      <c r="P2533" t="str">
        <f>IF(ISNUMBER(SEARCH("IMAZETAPYR",L2533)),"Imazetapyr",IF(ISNUMBER(SEARCH("VITAVAX",L2533)),"Carboxin",IF(ISNUMBER(SEARCH("CARBOXIN",L2533)),"Carboxin",IF(ISNUMBER(SEARCH("CONDAX",L2533)),"Imazetapyr",IF(ISNUMBER(SEARCH("CLETHODIM",L2533)),"Clethodim",IF(ISNUMBER(SEARCH("JACARE",L2533)),"2,4-D Acid",IF(ISNUMBER(SEARCH("LEOPARD",L2533)),"Picloram",IF(ISNUMBER(SEARCH("ZOXYSTROBIN",L2533)),"Azoxystrobin",IF(ISNUMBER(SEARCH("MANCOZEB",L2533)),"Mancozeb",IF(ISNUMBER(SEARCH("AZOXYS",L2533)),"Azoxystrobin",IF(ISNUMBER(SEARCH("FIPRON",L2533)),"Fipronil",IF(ISNUMBER(SEARCH("ACEF",L2533)),"Acephate",IF(ISNUMBER(SEARCH("ACETAMIPRID",L2533)),"Acetamiprid",IF(ISNUMBER(SEARCH("ALUMINIUM PHOSPHIDE",L2533)),"Aluminium Phosphide",IF(ISNUMBER(SEARCH("RANMAN",L2533)),"Cyazofamid",IF(ISNUMBER(SEARCH("BIFENTRINA",L2533)),"Bifenthrin","FIX IT!"))))))))))))))))</f>
        <v>Mancozeb</v>
      </c>
      <c r="Q2533" t="s">
        <v>3231</v>
      </c>
      <c r="R2533" t="s">
        <v>3242</v>
      </c>
      <c r="S2533">
        <f t="shared" si="141"/>
        <v>12.557251908396946</v>
      </c>
      <c r="T2533" t="s">
        <v>3206</v>
      </c>
      <c r="U2533" t="s">
        <v>3231</v>
      </c>
      <c r="V2533" t="s">
        <v>3242</v>
      </c>
    </row>
    <row r="2534" spans="1:22" ht="22" customHeight="1" x14ac:dyDescent="0.3">
      <c r="A2534" s="2">
        <v>42408</v>
      </c>
      <c r="B2534" s="16" t="str">
        <f t="shared" si="139"/>
        <v>February, 2016</v>
      </c>
      <c r="C2534" s="16" t="str">
        <f t="shared" si="140"/>
        <v>February, 2016´</v>
      </c>
      <c r="D2534" s="3" t="s">
        <v>31</v>
      </c>
      <c r="E2534" s="11" t="s">
        <v>3317</v>
      </c>
      <c r="F2534" s="3" t="s">
        <v>56</v>
      </c>
      <c r="G2534" s="3" t="s">
        <v>2629</v>
      </c>
      <c r="H2534" s="3" t="s">
        <v>82</v>
      </c>
      <c r="I2534" s="3" t="s">
        <v>45</v>
      </c>
      <c r="J2534" s="3" t="s">
        <v>34</v>
      </c>
      <c r="K2534" s="3" t="s">
        <v>84</v>
      </c>
      <c r="L2534" s="3" t="s">
        <v>2773</v>
      </c>
      <c r="M2534" s="4">
        <v>86553</v>
      </c>
      <c r="N2534" s="4">
        <v>86.55</v>
      </c>
      <c r="O2534" s="4">
        <v>280000</v>
      </c>
      <c r="P2534" t="str">
        <f>IF(ISNUMBER(SEARCH("BROWSER",L2534)),"Picloran",IF(ISNUMBER(SEARCH("NAVIGATOR",L2534)),"Picloran",IF(ISNUMBER(SEARCH("BIOZYME",L2534)),"Mineral Fertilizer",IF(ISNUMBER(SEARCH("K-FOL",L2534)),"Calcium Citrate",IF(ISNUMBER(SEARCH("FOLTRON",L2534)),"NPK Fertilizer",IF(ISNUMBER(SEARCH("CYHALOTHRI",L2534)),"Cyhalothrin",IF(ISNUMBER(SEARCH("ACEFATO",L2534)),"Acephate",IF(ISNUMBER(SEARCH("ACEPHATE",L2534)),"Acephate",IF(ISNUMBER(SEARCH("MICROTHIOL",L2534)),"Sulfur",IF(ISNUMBER(SEARCH("PROPICONAZOLE",L2534)),"Propiconazole",IF(ISNUMBER(SEARCH("METHOMYL",L2534)),"Methomyl",IF(ISNUMBER(SEARCH("IMIDACLOPRID",L2534)),"Imidacloprid",IF(ISNUMBER(SEARCH("ZONIC",L2534)),"Amicarbazone",IF(ISNUMBER(SEARCH("CRESCENDO",L2534)),"Triclopyr-Butyric",IF(ISNUMBER(SEARCH("IMAZETHAPYR",L2534)),"Imazethapyr",IF(ISNUMBER(SEARCH("TRICLOPYR",L2534)),"Triclopyr",IF(ISNUMBER(SEARCH("ISOPROPYLAMINE",L2534)),"Isopropylamine",IF(ISNUMBER(SEARCH("ABAMECTIM",L2534)),"Abamectin",IF(ISNUMBER(SEARCH("SPERTO",L2534)),"Bifenthrin","FIX IT!")))))))))))))))))))</f>
        <v>Isopropylamine</v>
      </c>
      <c r="Q2534" t="s">
        <v>3269</v>
      </c>
      <c r="R2534" t="s">
        <v>3216</v>
      </c>
      <c r="S2534">
        <f t="shared" si="141"/>
        <v>3.2350120735272028</v>
      </c>
      <c r="T2534" t="s">
        <v>3206</v>
      </c>
      <c r="U2534" t="s">
        <v>3231</v>
      </c>
      <c r="V2534" t="s">
        <v>3242</v>
      </c>
    </row>
    <row r="2535" spans="1:22" ht="22" customHeight="1" x14ac:dyDescent="0.3">
      <c r="A2535" s="5">
        <v>42408</v>
      </c>
      <c r="B2535" s="16" t="str">
        <f t="shared" si="139"/>
        <v>February, 2016</v>
      </c>
      <c r="C2535" s="16" t="str">
        <f t="shared" si="140"/>
        <v>February, 2016´</v>
      </c>
      <c r="D2535" s="6" t="s">
        <v>31</v>
      </c>
      <c r="E2535" s="11" t="s">
        <v>3317</v>
      </c>
      <c r="F2535" s="6" t="s">
        <v>56</v>
      </c>
      <c r="G2535" s="6" t="s">
        <v>2629</v>
      </c>
      <c r="H2535" s="6" t="s">
        <v>82</v>
      </c>
      <c r="I2535" s="6" t="s">
        <v>45</v>
      </c>
      <c r="J2535" s="6" t="s">
        <v>34</v>
      </c>
      <c r="K2535" s="6" t="s">
        <v>84</v>
      </c>
      <c r="L2535" s="6" t="s">
        <v>2774</v>
      </c>
      <c r="M2535" s="7">
        <v>115602</v>
      </c>
      <c r="N2535" s="7">
        <v>115.6</v>
      </c>
      <c r="O2535" s="7">
        <v>374000</v>
      </c>
      <c r="P2535" t="str">
        <f>IF(ISNUMBER(SEARCH("BROWSER",L2535)),"Picloran",IF(ISNUMBER(SEARCH("NAVIGATOR",L2535)),"Picloran",IF(ISNUMBER(SEARCH("BIOZYME",L2535)),"Mineral Fertilizer",IF(ISNUMBER(SEARCH("K-FOL",L2535)),"Calcium Citrate",IF(ISNUMBER(SEARCH("FOLTRON",L2535)),"NPK Fertilizer",IF(ISNUMBER(SEARCH("CYHALOTHRI",L2535)),"Cyhalothrin",IF(ISNUMBER(SEARCH("ACEFATO",L2535)),"Acephate",IF(ISNUMBER(SEARCH("ACEPHATE",L2535)),"Acephate",IF(ISNUMBER(SEARCH("MICROTHIOL",L2535)),"Sulfur",IF(ISNUMBER(SEARCH("PROPICONAZOLE",L2535)),"Propiconazole",IF(ISNUMBER(SEARCH("METHOMYL",L2535)),"Methomyl",IF(ISNUMBER(SEARCH("IMIDACLOPRID",L2535)),"Imidacloprid",IF(ISNUMBER(SEARCH("ZONIC",L2535)),"Amicarbazone",IF(ISNUMBER(SEARCH("CRESCENDO",L2535)),"Triclopyr-Butyric",IF(ISNUMBER(SEARCH("IMAZETHAPYR",L2535)),"Imazethapyr",IF(ISNUMBER(SEARCH("TRICLOPYR",L2535)),"Triclopyr",IF(ISNUMBER(SEARCH("ISOPROPYLAMINE",L2535)),"Isopropylamine",IF(ISNUMBER(SEARCH("ABAMECTIM",L2535)),"Abamectin",IF(ISNUMBER(SEARCH("SPERTO",L2535)),"Bifenthrin","FIX IT!")))))))))))))))))))</f>
        <v>Isopropylamine</v>
      </c>
      <c r="Q2535" t="s">
        <v>3269</v>
      </c>
      <c r="R2535" t="s">
        <v>3216</v>
      </c>
      <c r="S2535">
        <f t="shared" si="141"/>
        <v>3.2352381446687772</v>
      </c>
      <c r="T2535" t="s">
        <v>3280</v>
      </c>
      <c r="U2535" t="s">
        <v>3279</v>
      </c>
      <c r="V2535" t="s">
        <v>3216</v>
      </c>
    </row>
    <row r="2536" spans="1:22" ht="22" customHeight="1" x14ac:dyDescent="0.3">
      <c r="A2536" s="2">
        <v>42406</v>
      </c>
      <c r="B2536" s="16" t="str">
        <f t="shared" si="139"/>
        <v>February, 2016</v>
      </c>
      <c r="C2536" s="16" t="str">
        <f t="shared" si="140"/>
        <v>February, 2016´</v>
      </c>
      <c r="D2536" s="3" t="s">
        <v>31</v>
      </c>
      <c r="E2536" s="11" t="s">
        <v>3317</v>
      </c>
      <c r="F2536" s="3" t="s">
        <v>56</v>
      </c>
      <c r="G2536" s="3" t="s">
        <v>625</v>
      </c>
      <c r="H2536" s="3" t="s">
        <v>629</v>
      </c>
      <c r="I2536" s="3" t="s">
        <v>45</v>
      </c>
      <c r="J2536" s="3" t="s">
        <v>34</v>
      </c>
      <c r="K2536" s="3" t="s">
        <v>2489</v>
      </c>
      <c r="L2536" s="3" t="s">
        <v>2775</v>
      </c>
      <c r="M2536" s="4">
        <v>17200</v>
      </c>
      <c r="N2536" s="4">
        <v>17.2</v>
      </c>
      <c r="O2536" s="4">
        <v>230000</v>
      </c>
      <c r="P2536" t="str">
        <f>IF(ISNUMBER(SEARCH("NICOSULFURONTECHNICAL",L2536)),"Nicosulfuron",IF(ISNUMBER(SEARCH("CITRASHINE",L2536)),"General Foods Aditives",IF(ISNUMBER(SEARCH("CHLORIMURON",L2536)),"Chlorimuron-ethyl",IF(ISNUMBER(SEARCH("LUFENURON",L2536)),"Lufenuron","FIX IT!"))))</f>
        <v>General Foods Aditives</v>
      </c>
      <c r="Q2536" t="s">
        <v>3263</v>
      </c>
      <c r="R2536" t="s">
        <v>3264</v>
      </c>
      <c r="S2536">
        <f t="shared" si="141"/>
        <v>13.372093023255815</v>
      </c>
      <c r="T2536" t="s">
        <v>3206</v>
      </c>
      <c r="U2536" t="s">
        <v>3231</v>
      </c>
      <c r="V2536" t="s">
        <v>3242</v>
      </c>
    </row>
    <row r="2537" spans="1:22" ht="22" customHeight="1" x14ac:dyDescent="0.3">
      <c r="A2537" s="2">
        <v>42402</v>
      </c>
      <c r="B2537" s="16" t="str">
        <f t="shared" si="139"/>
        <v>February, 2016</v>
      </c>
      <c r="C2537" s="16" t="str">
        <f t="shared" si="140"/>
        <v>February, 2016´</v>
      </c>
      <c r="D2537" s="3" t="s">
        <v>107</v>
      </c>
      <c r="E2537" s="11" t="s">
        <v>3317</v>
      </c>
      <c r="F2537" s="3" t="s">
        <v>56</v>
      </c>
      <c r="G2537" s="3" t="s">
        <v>108</v>
      </c>
      <c r="H2537" s="3" t="s">
        <v>133</v>
      </c>
      <c r="I2537" s="3" t="s">
        <v>45</v>
      </c>
      <c r="J2537" s="3" t="s">
        <v>34</v>
      </c>
      <c r="K2537" s="3" t="s">
        <v>971</v>
      </c>
      <c r="L2537" s="3" t="s">
        <v>2779</v>
      </c>
      <c r="M2537" s="4">
        <v>19240</v>
      </c>
      <c r="N2537" s="4">
        <v>19.239999999999998</v>
      </c>
      <c r="O2537" s="4">
        <v>405000</v>
      </c>
      <c r="P2537" t="str">
        <f>IF(ISNUMBER(SEARCH("BROWSER",L2537)),"Picloran",IF(ISNUMBER(SEARCH("NAVIGATOR",L2537)),"Picloran",IF(ISNUMBER(SEARCH("BIOZYME",L2537)),"Mineral Fertilizer",IF(ISNUMBER(SEARCH("K-FOL",L2537)),"Calcium Citrate",IF(ISNUMBER(SEARCH("FOLTRON",L2537)),"NPK Fertilizer",IF(ISNUMBER(SEARCH("CYHALOTHRI",L2537)),"Cyhalothrin",IF(ISNUMBER(SEARCH("ACEFATO",L2537)),"Acephate",IF(ISNUMBER(SEARCH("ACEPHATE",L2537)),"Acephate",IF(ISNUMBER(SEARCH("MICROTHIOL",L2537)),"Sulfur",IF(ISNUMBER(SEARCH("PROPICONAZOLE",L2537)),"Propiconazole",IF(ISNUMBER(SEARCH("METHOMYL",L2537)),"Methomyl",IF(ISNUMBER(SEARCH("IMIDACLOPRID",L2537)),"Imidacloprid",IF(ISNUMBER(SEARCH("ZONIC",L2537)),"Amicarbazone",IF(ISNUMBER(SEARCH("CRESCENDO",L2537)),"Triclopyr-Butyric",IF(ISNUMBER(SEARCH("IMAZETHAPYR",L2537)),"Imazethapyr",IF(ISNUMBER(SEARCH("TRICLOPYR",L2537)),"Triclopyr",IF(ISNUMBER(SEARCH("ISOPROPYLAMINE",L2537)),"Isopropylamine",IF(ISNUMBER(SEARCH("ABAMECTIM",L2537)),"Abamectin",IF(ISNUMBER(SEARCH("SPERTO",L2537)),"Bifenthrin","FIX IT!")))))))))))))))))))</f>
        <v>Imidacloprid</v>
      </c>
      <c r="Q2537" t="s">
        <v>3268</v>
      </c>
      <c r="R2537" t="s">
        <v>3243</v>
      </c>
      <c r="S2537">
        <f t="shared" si="141"/>
        <v>21.049896049896049</v>
      </c>
      <c r="T2537" t="s">
        <v>3259</v>
      </c>
      <c r="U2537" t="s">
        <v>3230</v>
      </c>
      <c r="V2537" t="s">
        <v>3225</v>
      </c>
    </row>
    <row r="2538" spans="1:22" ht="22" customHeight="1" x14ac:dyDescent="0.3">
      <c r="A2538" s="5">
        <v>42402</v>
      </c>
      <c r="B2538" s="16" t="str">
        <f t="shared" si="139"/>
        <v>February, 2016</v>
      </c>
      <c r="C2538" s="16" t="str">
        <f t="shared" si="140"/>
        <v>February, 2016´</v>
      </c>
      <c r="D2538" s="6" t="s">
        <v>107</v>
      </c>
      <c r="E2538" s="11" t="s">
        <v>3317</v>
      </c>
      <c r="F2538" s="6" t="s">
        <v>56</v>
      </c>
      <c r="G2538" s="6" t="s">
        <v>108</v>
      </c>
      <c r="H2538" s="6" t="s">
        <v>133</v>
      </c>
      <c r="I2538" s="6" t="s">
        <v>45</v>
      </c>
      <c r="J2538" s="6" t="s">
        <v>34</v>
      </c>
      <c r="K2538" s="6" t="s">
        <v>971</v>
      </c>
      <c r="L2538" s="6" t="s">
        <v>2780</v>
      </c>
      <c r="M2538" s="7">
        <v>19240</v>
      </c>
      <c r="N2538" s="7">
        <v>19.239999999999998</v>
      </c>
      <c r="O2538" s="7">
        <v>405000</v>
      </c>
      <c r="P2538" t="str">
        <f>IF(ISNUMBER(SEARCH("BROWSER",L2538)),"Picloran",IF(ISNUMBER(SEARCH("NAVIGATOR",L2538)),"Picloran",IF(ISNUMBER(SEARCH("BIOZYME",L2538)),"Mineral Fertilizer",IF(ISNUMBER(SEARCH("K-FOL",L2538)),"Calcium Citrate",IF(ISNUMBER(SEARCH("FOLTRON",L2538)),"NPK Fertilizer",IF(ISNUMBER(SEARCH("CYHALOTHRI",L2538)),"Cyhalothrin",IF(ISNUMBER(SEARCH("ACEFATO",L2538)),"Acephate",IF(ISNUMBER(SEARCH("ACEPHATE",L2538)),"Acephate",IF(ISNUMBER(SEARCH("MICROTHIOL",L2538)),"Sulfur",IF(ISNUMBER(SEARCH("PROPICONAZOLE",L2538)),"Propiconazole",IF(ISNUMBER(SEARCH("METHOMYL",L2538)),"Methomyl",IF(ISNUMBER(SEARCH("IMIDACLOPRID",L2538)),"Imidacloprid",IF(ISNUMBER(SEARCH("ZONIC",L2538)),"Amicarbazone",IF(ISNUMBER(SEARCH("CRESCENDO",L2538)),"Triclopyr-Butyric",IF(ISNUMBER(SEARCH("IMAZETHAPYR",L2538)),"Imazethapyr",IF(ISNUMBER(SEARCH("TRICLOPYR",L2538)),"Triclopyr",IF(ISNUMBER(SEARCH("ISOPROPYLAMINE",L2538)),"Isopropylamine",IF(ISNUMBER(SEARCH("ABAMECTIM",L2538)),"Abamectin",IF(ISNUMBER(SEARCH("SPERTO",L2538)),"Bifenthrin","FIX IT!")))))))))))))))))))</f>
        <v>Imidacloprid</v>
      </c>
      <c r="Q2538" t="s">
        <v>3268</v>
      </c>
      <c r="R2538" t="s">
        <v>3243</v>
      </c>
      <c r="S2538">
        <f t="shared" si="141"/>
        <v>21.049896049896049</v>
      </c>
      <c r="T2538" t="s">
        <v>3199</v>
      </c>
      <c r="U2538" t="s">
        <v>3268</v>
      </c>
      <c r="V2538" t="s">
        <v>3243</v>
      </c>
    </row>
    <row r="2539" spans="1:22" ht="22" customHeight="1" x14ac:dyDescent="0.3">
      <c r="A2539" s="5">
        <v>42402</v>
      </c>
      <c r="B2539" s="16" t="str">
        <f t="shared" si="139"/>
        <v>February, 2016</v>
      </c>
      <c r="C2539" s="16" t="str">
        <f t="shared" si="140"/>
        <v>February, 2016´</v>
      </c>
      <c r="D2539" s="6" t="s">
        <v>31</v>
      </c>
      <c r="E2539" s="11" t="s">
        <v>3317</v>
      </c>
      <c r="F2539" s="6" t="s">
        <v>56</v>
      </c>
      <c r="G2539" s="6" t="s">
        <v>131</v>
      </c>
      <c r="H2539" s="6" t="s">
        <v>133</v>
      </c>
      <c r="I2539" s="6" t="s">
        <v>45</v>
      </c>
      <c r="J2539" s="6" t="s">
        <v>34</v>
      </c>
      <c r="K2539" s="6" t="s">
        <v>971</v>
      </c>
      <c r="L2539" s="6" t="s">
        <v>2783</v>
      </c>
      <c r="M2539" s="7">
        <v>33968</v>
      </c>
      <c r="N2539" s="7">
        <v>33.97</v>
      </c>
      <c r="O2539" s="7">
        <v>715000</v>
      </c>
      <c r="P2539" t="str">
        <f>IF(ISNUMBER(SEARCH("IMAZETAPYR",L2539)),"Imazetapyr",IF(ISNUMBER(SEARCH("VITAVAX",L2539)),"Carboxin",IF(ISNUMBER(SEARCH("CARBOXIN",L2539)),"Carboxin",IF(ISNUMBER(SEARCH("CONDAX",L2539)),"Imazetapyr",IF(ISNUMBER(SEARCH("CLETHODIM",L2539)),"Clethodim",IF(ISNUMBER(SEARCH("JACARE",L2539)),"2,4-D Acid",IF(ISNUMBER(SEARCH("LEOPARD",L2539)),"Picloram",IF(ISNUMBER(SEARCH("ZOXYSTROBIN",L2539)),"Azoxystrobin",IF(ISNUMBER(SEARCH("MANCOZEB",L2539)),"Mancozeb",IF(ISNUMBER(SEARCH("AZOXYS",L2539)),"Azoxystrobin",IF(ISNUMBER(SEARCH("FIPRON",L2539)),"Fipronil",IF(ISNUMBER(SEARCH("ACEF",L2539)),"Acephate",IF(ISNUMBER(SEARCH("ACETAMIPRID",L2539)),"Acetamiprid",IF(ISNUMBER(SEARCH("ALUMINIUM PHOSPHIDE",L2539)),"Aluminium Phosphide",IF(ISNUMBER(SEARCH("RANMAN",L2539)),"Cyazofamid",IF(ISNUMBER(SEARCH("BIFENTRINA",L2539)),"Bifenthrin","FIX IT!"))))))))))))))))</f>
        <v>Acetamiprid</v>
      </c>
      <c r="Q2539" t="s">
        <v>3234</v>
      </c>
      <c r="R2539" t="s">
        <v>3243</v>
      </c>
      <c r="S2539">
        <f t="shared" si="141"/>
        <v>21.04922279792746</v>
      </c>
      <c r="T2539" t="s">
        <v>3294</v>
      </c>
      <c r="U2539" t="s">
        <v>3215</v>
      </c>
      <c r="V2539" t="s">
        <v>3243</v>
      </c>
    </row>
    <row r="2540" spans="1:22" ht="22" customHeight="1" x14ac:dyDescent="0.3">
      <c r="A2540" s="2">
        <v>42397</v>
      </c>
      <c r="B2540" s="16" t="str">
        <f t="shared" si="139"/>
        <v>January, 2016</v>
      </c>
      <c r="C2540" s="16" t="str">
        <f t="shared" si="140"/>
        <v>January, 2016´</v>
      </c>
      <c r="D2540" s="3" t="s">
        <v>31</v>
      </c>
      <c r="E2540" s="11" t="s">
        <v>3317</v>
      </c>
      <c r="F2540" s="3" t="s">
        <v>56</v>
      </c>
      <c r="G2540" s="3" t="s">
        <v>244</v>
      </c>
      <c r="H2540" s="3" t="s">
        <v>474</v>
      </c>
      <c r="I2540" s="3" t="s">
        <v>45</v>
      </c>
      <c r="J2540" s="3" t="s">
        <v>34</v>
      </c>
      <c r="K2540" s="3" t="s">
        <v>187</v>
      </c>
      <c r="L2540" s="3" t="s">
        <v>2784</v>
      </c>
      <c r="M2540" s="4">
        <v>97600</v>
      </c>
      <c r="N2540" s="4">
        <v>97.6</v>
      </c>
      <c r="O2540" s="4">
        <v>887000</v>
      </c>
      <c r="P2540" t="str">
        <f>IF(ISNUMBER(SEARCH("GLIFOSATO",L2540)),"Glyphosate",IF(ISNUMBER(SEARCH("TRICLON",L2540)),"Triclopyr",IF(ISNUMBER(SEARCH("ABAMECTIN",L2540)),"Abamectin",IF(ISNUMBER(SEARCH("ANCOSAR",L2540)),"Sodium Hydrogen Methylarsonate",IF(ISNUMBER(SEARCH("PERITO",L2540)),"Acephate","FIX IT!")))))</f>
        <v>Sodium Hydrogen Methylarsonate</v>
      </c>
      <c r="Q2540" t="s">
        <v>3281</v>
      </c>
      <c r="R2540" t="s">
        <v>3198</v>
      </c>
      <c r="S2540">
        <f t="shared" si="141"/>
        <v>9.0881147540983598</v>
      </c>
      <c r="T2540" t="s">
        <v>3206</v>
      </c>
      <c r="U2540" t="s">
        <v>3231</v>
      </c>
      <c r="V2540" t="s">
        <v>3242</v>
      </c>
    </row>
    <row r="2541" spans="1:22" ht="22" customHeight="1" x14ac:dyDescent="0.3">
      <c r="A2541" s="5">
        <v>42393</v>
      </c>
      <c r="B2541" s="16" t="str">
        <f t="shared" si="139"/>
        <v>January, 2016</v>
      </c>
      <c r="C2541" s="16" t="str">
        <f t="shared" si="140"/>
        <v>January, 2016´</v>
      </c>
      <c r="D2541" s="6" t="s">
        <v>31</v>
      </c>
      <c r="E2541" s="11" t="s">
        <v>3317</v>
      </c>
      <c r="F2541" s="6" t="s">
        <v>56</v>
      </c>
      <c r="G2541" s="6" t="s">
        <v>2475</v>
      </c>
      <c r="H2541" s="6" t="s">
        <v>2477</v>
      </c>
      <c r="I2541" s="6" t="s">
        <v>45</v>
      </c>
      <c r="J2541" s="6" t="s">
        <v>34</v>
      </c>
      <c r="K2541" s="6" t="s">
        <v>2695</v>
      </c>
      <c r="L2541" s="14" t="s">
        <v>2785</v>
      </c>
      <c r="M2541" s="7">
        <v>501200.01</v>
      </c>
      <c r="N2541" s="7">
        <v>501.2</v>
      </c>
      <c r="O2541" s="13" t="s">
        <v>3323</v>
      </c>
      <c r="P2541" t="s">
        <v>3213</v>
      </c>
      <c r="Q2541" t="s">
        <v>3282</v>
      </c>
      <c r="R2541" t="s">
        <v>3257</v>
      </c>
      <c r="S2541">
        <f t="shared" si="141"/>
        <v>0</v>
      </c>
      <c r="T2541" t="s">
        <v>3258</v>
      </c>
      <c r="U2541" t="s">
        <v>3236</v>
      </c>
      <c r="V2541" t="s">
        <v>3237</v>
      </c>
    </row>
    <row r="2542" spans="1:22" ht="22" customHeight="1" x14ac:dyDescent="0.3">
      <c r="A2542" s="2">
        <v>42392</v>
      </c>
      <c r="B2542" s="16" t="str">
        <f t="shared" si="139"/>
        <v>January, 2016</v>
      </c>
      <c r="C2542" s="16" t="str">
        <f t="shared" si="140"/>
        <v>January, 2016´</v>
      </c>
      <c r="D2542" s="3" t="s">
        <v>31</v>
      </c>
      <c r="E2542" s="11" t="s">
        <v>3317</v>
      </c>
      <c r="F2542" s="3" t="s">
        <v>56</v>
      </c>
      <c r="G2542" s="3" t="s">
        <v>1676</v>
      </c>
      <c r="H2542" s="3" t="s">
        <v>91</v>
      </c>
      <c r="I2542" s="3" t="s">
        <v>45</v>
      </c>
      <c r="J2542" s="3" t="s">
        <v>34</v>
      </c>
      <c r="K2542" s="3" t="s">
        <v>205</v>
      </c>
      <c r="L2542" s="13" t="s">
        <v>2786</v>
      </c>
      <c r="M2542" s="4">
        <v>258000</v>
      </c>
      <c r="N2542" s="4">
        <v>258</v>
      </c>
      <c r="O2542" s="4">
        <v>3181000</v>
      </c>
      <c r="P2542" t="s">
        <v>3206</v>
      </c>
      <c r="Q2542" t="str">
        <f>VLOOKUP(P2542,T:V,2,FALSE)</f>
        <v>Unizeb</v>
      </c>
      <c r="R2542" t="str">
        <f>VLOOKUP(Q2542,U:W,2,FALSE)</f>
        <v>Fungicide</v>
      </c>
      <c r="S2542">
        <f t="shared" si="141"/>
        <v>12.329457364341085</v>
      </c>
      <c r="T2542" t="s">
        <v>3206</v>
      </c>
      <c r="U2542" t="s">
        <v>3231</v>
      </c>
      <c r="V2542" t="s">
        <v>3242</v>
      </c>
    </row>
    <row r="2543" spans="1:22" ht="22" customHeight="1" x14ac:dyDescent="0.3">
      <c r="A2543" s="5">
        <v>42392</v>
      </c>
      <c r="B2543" s="16" t="str">
        <f t="shared" si="139"/>
        <v>January, 2016</v>
      </c>
      <c r="C2543" s="16" t="str">
        <f t="shared" si="140"/>
        <v>January, 2016´</v>
      </c>
      <c r="D2543" s="6" t="s">
        <v>31</v>
      </c>
      <c r="E2543" s="11" t="s">
        <v>3317</v>
      </c>
      <c r="F2543" s="6" t="s">
        <v>56</v>
      </c>
      <c r="G2543" s="6" t="s">
        <v>1676</v>
      </c>
      <c r="H2543" s="6" t="s">
        <v>91</v>
      </c>
      <c r="I2543" s="6" t="s">
        <v>45</v>
      </c>
      <c r="J2543" s="6" t="s">
        <v>34</v>
      </c>
      <c r="K2543" s="6" t="s">
        <v>205</v>
      </c>
      <c r="L2543" s="6" t="s">
        <v>2787</v>
      </c>
      <c r="M2543" s="7">
        <v>51600</v>
      </c>
      <c r="N2543" s="7">
        <v>51.6</v>
      </c>
      <c r="O2543" s="7">
        <v>636000</v>
      </c>
      <c r="P2543" t="str">
        <f>IF(ISNUMBER(SEARCH("IMAZETAPYR",L2543)),"Imazetapyr",IF(ISNUMBER(SEARCH("VITAVAX",L2543)),"Carboxin",IF(ISNUMBER(SEARCH("CARBOXIN",L2543)),"Carboxin",IF(ISNUMBER(SEARCH("CONDAX",L2543)),"Imazetapyr",IF(ISNUMBER(SEARCH("CLETHODIM",L2543)),"Clethodim",IF(ISNUMBER(SEARCH("JACARE",L2543)),"2,4-D Acid",IF(ISNUMBER(SEARCH("LEOPARD",L2543)),"Picloram",IF(ISNUMBER(SEARCH("ZOXYSTROBIN",L2543)),"Azoxystrobin",IF(ISNUMBER(SEARCH("MANCOZEB",L2543)),"Mancozeb",IF(ISNUMBER(SEARCH("AZOXYS",L2543)),"Azoxystrobin",IF(ISNUMBER(SEARCH("FIPRON",L2543)),"Fipronil",IF(ISNUMBER(SEARCH("ACEF",L2543)),"Acephate",IF(ISNUMBER(SEARCH("ACETAMIPRID",L2543)),"Acetamiprid",IF(ISNUMBER(SEARCH("ALUMINIUM PHOSPHIDE",L2543)),"Aluminium Phosphide",IF(ISNUMBER(SEARCH("RANMAN",L2543)),"Cyazofamid",IF(ISNUMBER(SEARCH("BIFENTRINA",L2543)),"Bifenthrin","FIX IT!"))))))))))))))))</f>
        <v>Mancozeb</v>
      </c>
      <c r="Q2543" t="s">
        <v>3231</v>
      </c>
      <c r="R2543" t="s">
        <v>3242</v>
      </c>
      <c r="S2543">
        <f t="shared" si="141"/>
        <v>12.325581395348838</v>
      </c>
      <c r="T2543" t="s">
        <v>3206</v>
      </c>
      <c r="U2543" t="s">
        <v>3231</v>
      </c>
      <c r="V2543" t="s">
        <v>3242</v>
      </c>
    </row>
    <row r="2544" spans="1:22" ht="22" customHeight="1" x14ac:dyDescent="0.3">
      <c r="A2544" s="2">
        <v>42392</v>
      </c>
      <c r="B2544" s="16" t="str">
        <f t="shared" si="139"/>
        <v>January, 2016</v>
      </c>
      <c r="C2544" s="16" t="str">
        <f t="shared" si="140"/>
        <v>January, 2016´</v>
      </c>
      <c r="D2544" s="3" t="s">
        <v>31</v>
      </c>
      <c r="E2544" s="11" t="s">
        <v>3317</v>
      </c>
      <c r="F2544" s="3" t="s">
        <v>56</v>
      </c>
      <c r="G2544" s="3" t="s">
        <v>588</v>
      </c>
      <c r="H2544" s="3" t="s">
        <v>102</v>
      </c>
      <c r="I2544" s="3" t="s">
        <v>45</v>
      </c>
      <c r="J2544" s="3" t="s">
        <v>34</v>
      </c>
      <c r="K2544" s="3" t="s">
        <v>2202</v>
      </c>
      <c r="L2544" s="3" t="s">
        <v>2788</v>
      </c>
      <c r="M2544" s="4">
        <v>92970</v>
      </c>
      <c r="N2544" s="4">
        <v>92.97</v>
      </c>
      <c r="O2544" s="4">
        <v>410000</v>
      </c>
      <c r="P2544" t="str">
        <f>IF(ISNUMBER(SEARCH("BROWSER",L2544)),"Picloran",IF(ISNUMBER(SEARCH("NAVIGATOR",L2544)),"Picloran",IF(ISNUMBER(SEARCH("BIOZYME",L2544)),"Mineral Fertilizer",IF(ISNUMBER(SEARCH("K-FOL",L2544)),"Calcium Citrate",IF(ISNUMBER(SEARCH("FOLTRON",L2544)),"NPK Fertilizer",IF(ISNUMBER(SEARCH("CYHALOTHRI",L2544)),"Cyhalothrin",IF(ISNUMBER(SEARCH("ACEFATO",L2544)),"Acephate",IF(ISNUMBER(SEARCH("ACEPHATE",L2544)),"Acephate",IF(ISNUMBER(SEARCH("MICROTHIOL",L2544)),"Sulfur",IF(ISNUMBER(SEARCH("PROPICONAZOLE",L2544)),"Propiconazole",IF(ISNUMBER(SEARCH("METHOMYL",L2544)),"Methomyl",IF(ISNUMBER(SEARCH("IMIDACLOPRID",L2544)),"Imidacloprid",IF(ISNUMBER(SEARCH("ZONIC",L2544)),"Amicarbazone",IF(ISNUMBER(SEARCH("CRESCENDO",L2544)),"Triclopyr-Butyric",IF(ISNUMBER(SEARCH("IMAZETHAPYR",L2544)),"Imazethapyr",IF(ISNUMBER(SEARCH("TRICLOPYR",L2544)),"Triclopyr",IF(ISNUMBER(SEARCH("ISOPROPYLAMINE",L2544)),"Isopropylamine",IF(ISNUMBER(SEARCH("ABAMECTIM",L2544)),"Abamectin",IF(ISNUMBER(SEARCH("SPERTO",L2544)),"Bifenthrin","FIX IT!")))))))))))))))))))</f>
        <v>Sulfur</v>
      </c>
      <c r="Q2544" t="s">
        <v>3279</v>
      </c>
      <c r="R2544" t="s">
        <v>3216</v>
      </c>
      <c r="S2544">
        <f t="shared" si="141"/>
        <v>4.4100247391631706</v>
      </c>
      <c r="T2544" t="s">
        <v>3206</v>
      </c>
      <c r="U2544" t="s">
        <v>3231</v>
      </c>
      <c r="V2544" t="s">
        <v>3242</v>
      </c>
    </row>
    <row r="2545" spans="1:22" ht="22" customHeight="1" x14ac:dyDescent="0.3">
      <c r="A2545" s="5">
        <v>42387</v>
      </c>
      <c r="B2545" s="16" t="str">
        <f t="shared" si="139"/>
        <v>January, 2016</v>
      </c>
      <c r="C2545" s="16" t="str">
        <f t="shared" si="140"/>
        <v>January, 2016´</v>
      </c>
      <c r="D2545" s="6" t="s">
        <v>31</v>
      </c>
      <c r="E2545" s="11" t="s">
        <v>3317</v>
      </c>
      <c r="F2545" s="6" t="s">
        <v>56</v>
      </c>
      <c r="G2545" s="6" t="s">
        <v>2629</v>
      </c>
      <c r="H2545" s="6" t="s">
        <v>82</v>
      </c>
      <c r="I2545" s="6" t="s">
        <v>45</v>
      </c>
      <c r="J2545" s="6" t="s">
        <v>34</v>
      </c>
      <c r="K2545" s="6" t="s">
        <v>84</v>
      </c>
      <c r="L2545" s="6" t="s">
        <v>2789</v>
      </c>
      <c r="M2545" s="7">
        <v>72213</v>
      </c>
      <c r="N2545" s="7">
        <v>72.209999999999994</v>
      </c>
      <c r="O2545" s="7">
        <v>230000</v>
      </c>
      <c r="P2545" t="str">
        <f>IF(ISNUMBER(SEARCH("BROWSER",L2545)),"Picloran",IF(ISNUMBER(SEARCH("NAVIGATOR",L2545)),"Picloran",IF(ISNUMBER(SEARCH("BIOZYME",L2545)),"Mineral Fertilizer",IF(ISNUMBER(SEARCH("K-FOL",L2545)),"Calcium Citrate",IF(ISNUMBER(SEARCH("FOLTRON",L2545)),"NPK Fertilizer",IF(ISNUMBER(SEARCH("CYHALOTHRI",L2545)),"Cyhalothrin",IF(ISNUMBER(SEARCH("ACEFATO",L2545)),"Acephate",IF(ISNUMBER(SEARCH("ACEPHATE",L2545)),"Acephate",IF(ISNUMBER(SEARCH("MICROTHIOL",L2545)),"Sulfur",IF(ISNUMBER(SEARCH("PROPICONAZOLE",L2545)),"Propiconazole",IF(ISNUMBER(SEARCH("METHOMYL",L2545)),"Methomyl",IF(ISNUMBER(SEARCH("IMIDACLOPRID",L2545)),"Imidacloprid",IF(ISNUMBER(SEARCH("ZONIC",L2545)),"Amicarbazone",IF(ISNUMBER(SEARCH("CRESCENDO",L2545)),"Triclopyr-Butyric",IF(ISNUMBER(SEARCH("IMAZETHAPYR",L2545)),"Imazethapyr",IF(ISNUMBER(SEARCH("TRICLOPYR",L2545)),"Triclopyr",IF(ISNUMBER(SEARCH("ISOPROPYLAMINE",L2545)),"Isopropylamine",IF(ISNUMBER(SEARCH("ABAMECTIM",L2545)),"Abamectin",IF(ISNUMBER(SEARCH("SPERTO",L2545)),"Bifenthrin","FIX IT!")))))))))))))))))))</f>
        <v>Isopropylamine</v>
      </c>
      <c r="Q2545" t="s">
        <v>3269</v>
      </c>
      <c r="R2545" t="s">
        <v>3216</v>
      </c>
      <c r="S2545">
        <f t="shared" si="141"/>
        <v>3.1850220874357804</v>
      </c>
      <c r="T2545" t="s">
        <v>3206</v>
      </c>
      <c r="U2545" t="s">
        <v>3231</v>
      </c>
      <c r="V2545" t="s">
        <v>3242</v>
      </c>
    </row>
    <row r="2546" spans="1:22" ht="22" customHeight="1" x14ac:dyDescent="0.3">
      <c r="A2546" s="2">
        <v>42385</v>
      </c>
      <c r="B2546" s="16" t="str">
        <f t="shared" si="139"/>
        <v>January, 2016</v>
      </c>
      <c r="C2546" s="16" t="str">
        <f t="shared" si="140"/>
        <v>January, 2016´</v>
      </c>
      <c r="D2546" s="3" t="s">
        <v>31</v>
      </c>
      <c r="E2546" s="11" t="s">
        <v>3317</v>
      </c>
      <c r="F2546" s="3" t="s">
        <v>56</v>
      </c>
      <c r="G2546" s="3" t="s">
        <v>1676</v>
      </c>
      <c r="H2546" s="3" t="s">
        <v>91</v>
      </c>
      <c r="I2546" s="3" t="s">
        <v>45</v>
      </c>
      <c r="J2546" s="3" t="s">
        <v>34</v>
      </c>
      <c r="K2546" s="3" t="s">
        <v>205</v>
      </c>
      <c r="L2546" s="3" t="s">
        <v>2790</v>
      </c>
      <c r="M2546" s="4">
        <v>51600</v>
      </c>
      <c r="N2546" s="4">
        <v>51.6</v>
      </c>
      <c r="O2546" s="4">
        <v>636000</v>
      </c>
      <c r="P2546" t="str">
        <f>IF(ISNUMBER(SEARCH("IMAZETAPYR",L2546)),"Imazetapyr",IF(ISNUMBER(SEARCH("VITAVAX",L2546)),"Carboxin",IF(ISNUMBER(SEARCH("CARBOXIN",L2546)),"Carboxin",IF(ISNUMBER(SEARCH("CONDAX",L2546)),"Imazetapyr",IF(ISNUMBER(SEARCH("CLETHODIM",L2546)),"Clethodim",IF(ISNUMBER(SEARCH("JACARE",L2546)),"2,4-D Acid",IF(ISNUMBER(SEARCH("LEOPARD",L2546)),"Picloram",IF(ISNUMBER(SEARCH("ZOXYSTROBIN",L2546)),"Azoxystrobin",IF(ISNUMBER(SEARCH("MANCOZEB",L2546)),"Mancozeb",IF(ISNUMBER(SEARCH("AZOXYS",L2546)),"Azoxystrobin",IF(ISNUMBER(SEARCH("FIPRON",L2546)),"Fipronil",IF(ISNUMBER(SEARCH("ACEF",L2546)),"Acephate",IF(ISNUMBER(SEARCH("ACETAMIPRID",L2546)),"Acetamiprid",IF(ISNUMBER(SEARCH("ALUMINIUM PHOSPHIDE",L2546)),"Aluminium Phosphide",IF(ISNUMBER(SEARCH("RANMAN",L2546)),"Cyazofamid",IF(ISNUMBER(SEARCH("BIFENTRINA",L2546)),"Bifenthrin","FIX IT!"))))))))))))))))</f>
        <v>Mancozeb</v>
      </c>
      <c r="Q2546" t="s">
        <v>3231</v>
      </c>
      <c r="R2546" t="s">
        <v>3242</v>
      </c>
      <c r="S2546">
        <f t="shared" si="141"/>
        <v>12.325581395348838</v>
      </c>
      <c r="T2546" t="s">
        <v>3211</v>
      </c>
      <c r="U2546" t="s">
        <v>3270</v>
      </c>
      <c r="V2546" t="s">
        <v>3198</v>
      </c>
    </row>
    <row r="2547" spans="1:22" ht="22" customHeight="1" x14ac:dyDescent="0.3">
      <c r="A2547" s="5">
        <v>42385</v>
      </c>
      <c r="B2547" s="16" t="str">
        <f t="shared" si="139"/>
        <v>January, 2016</v>
      </c>
      <c r="C2547" s="16" t="str">
        <f t="shared" si="140"/>
        <v>January, 2016´</v>
      </c>
      <c r="D2547" s="6" t="s">
        <v>31</v>
      </c>
      <c r="E2547" s="11" t="s">
        <v>3317</v>
      </c>
      <c r="F2547" s="6" t="s">
        <v>56</v>
      </c>
      <c r="G2547" s="6" t="s">
        <v>1676</v>
      </c>
      <c r="H2547" s="6" t="s">
        <v>91</v>
      </c>
      <c r="I2547" s="6" t="s">
        <v>45</v>
      </c>
      <c r="J2547" s="6" t="s">
        <v>34</v>
      </c>
      <c r="K2547" s="6" t="s">
        <v>205</v>
      </c>
      <c r="L2547" s="6" t="s">
        <v>2791</v>
      </c>
      <c r="M2547" s="7">
        <v>258000</v>
      </c>
      <c r="N2547" s="7">
        <v>258</v>
      </c>
      <c r="O2547" s="7">
        <v>3181000</v>
      </c>
      <c r="P2547" t="str">
        <f>IF(ISNUMBER(SEARCH("IMAZETAPYR",L2547)),"Imazetapyr",IF(ISNUMBER(SEARCH("VITAVAX",L2547)),"Carboxin",IF(ISNUMBER(SEARCH("CARBOXIN",L2547)),"Carboxin",IF(ISNUMBER(SEARCH("CONDAX",L2547)),"Imazetapyr",IF(ISNUMBER(SEARCH("CLETHODIM",L2547)),"Clethodim",IF(ISNUMBER(SEARCH("JACARE",L2547)),"2,4-D Acid",IF(ISNUMBER(SEARCH("LEOPARD",L2547)),"Picloram",IF(ISNUMBER(SEARCH("ZOXYSTROBIN",L2547)),"Azoxystrobin",IF(ISNUMBER(SEARCH("MANCOZEB",L2547)),"Mancozeb",IF(ISNUMBER(SEARCH("AZOXYS",L2547)),"Azoxystrobin",IF(ISNUMBER(SEARCH("FIPRON",L2547)),"Fipronil",IF(ISNUMBER(SEARCH("ACEF",L2547)),"Acephate",IF(ISNUMBER(SEARCH("ACETAMIPRID",L2547)),"Acetamiprid",IF(ISNUMBER(SEARCH("ALUMINIUM PHOSPHIDE",L2547)),"Aluminium Phosphide",IF(ISNUMBER(SEARCH("RANMAN",L2547)),"Cyazofamid",IF(ISNUMBER(SEARCH("BIFENTRINA",L2547)),"Bifenthrin","FIX IT!"))))))))))))))))</f>
        <v>Mancozeb</v>
      </c>
      <c r="Q2547" t="s">
        <v>3231</v>
      </c>
      <c r="R2547" t="s">
        <v>3242</v>
      </c>
      <c r="S2547">
        <f t="shared" si="141"/>
        <v>12.329457364341085</v>
      </c>
      <c r="T2547" t="s">
        <v>3297</v>
      </c>
      <c r="U2547" t="s">
        <v>3281</v>
      </c>
      <c r="V2547" t="s">
        <v>3198</v>
      </c>
    </row>
    <row r="2548" spans="1:22" ht="22" customHeight="1" x14ac:dyDescent="0.3">
      <c r="A2548" s="2">
        <v>42385</v>
      </c>
      <c r="B2548" s="16" t="str">
        <f t="shared" si="139"/>
        <v>January, 2016</v>
      </c>
      <c r="C2548" s="16" t="str">
        <f t="shared" si="140"/>
        <v>January, 2016´</v>
      </c>
      <c r="D2548" s="3" t="s">
        <v>31</v>
      </c>
      <c r="E2548" s="11" t="s">
        <v>3317</v>
      </c>
      <c r="F2548" s="3" t="s">
        <v>56</v>
      </c>
      <c r="G2548" s="3" t="s">
        <v>588</v>
      </c>
      <c r="H2548" s="3" t="s">
        <v>102</v>
      </c>
      <c r="I2548" s="3" t="s">
        <v>45</v>
      </c>
      <c r="J2548" s="3" t="s">
        <v>34</v>
      </c>
      <c r="K2548" s="3" t="s">
        <v>2202</v>
      </c>
      <c r="L2548" s="3" t="s">
        <v>2792</v>
      </c>
      <c r="M2548" s="4">
        <v>69728</v>
      </c>
      <c r="N2548" s="4">
        <v>69.73</v>
      </c>
      <c r="O2548" s="4">
        <v>307000</v>
      </c>
      <c r="P2548" t="str">
        <f>IF(ISNUMBER(SEARCH("BROWSER",L2548)),"Picloran",IF(ISNUMBER(SEARCH("NAVIGATOR",L2548)),"Picloran",IF(ISNUMBER(SEARCH("BIOZYME",L2548)),"Mineral Fertilizer",IF(ISNUMBER(SEARCH("K-FOL",L2548)),"Calcium Citrate",IF(ISNUMBER(SEARCH("FOLTRON",L2548)),"NPK Fertilizer",IF(ISNUMBER(SEARCH("CYHALOTHRI",L2548)),"Cyhalothrin",IF(ISNUMBER(SEARCH("ACEFATO",L2548)),"Acephate",IF(ISNUMBER(SEARCH("ACEPHATE",L2548)),"Acephate",IF(ISNUMBER(SEARCH("MICROTHIOL",L2548)),"Sulfur",IF(ISNUMBER(SEARCH("PROPICONAZOLE",L2548)),"Propiconazole",IF(ISNUMBER(SEARCH("METHOMYL",L2548)),"Methomyl",IF(ISNUMBER(SEARCH("IMIDACLOPRID",L2548)),"Imidacloprid",IF(ISNUMBER(SEARCH("ZONIC",L2548)),"Amicarbazone",IF(ISNUMBER(SEARCH("CRESCENDO",L2548)),"Triclopyr-Butyric",IF(ISNUMBER(SEARCH("IMAZETHAPYR",L2548)),"Imazethapyr",IF(ISNUMBER(SEARCH("TRICLOPYR",L2548)),"Triclopyr",IF(ISNUMBER(SEARCH("ISOPROPYLAMINE",L2548)),"Isopropylamine",IF(ISNUMBER(SEARCH("ABAMECTIM",L2548)),"Abamectin",IF(ISNUMBER(SEARCH("SPERTO",L2548)),"Bifenthrin","FIX IT!")))))))))))))))))))</f>
        <v>Sulfur</v>
      </c>
      <c r="Q2548" t="s">
        <v>3279</v>
      </c>
      <c r="R2548" t="s">
        <v>3216</v>
      </c>
      <c r="S2548">
        <f t="shared" si="141"/>
        <v>4.4028223955943089</v>
      </c>
      <c r="T2548" t="s">
        <v>3259</v>
      </c>
      <c r="U2548" t="s">
        <v>3230</v>
      </c>
      <c r="V2548" t="s">
        <v>3225</v>
      </c>
    </row>
    <row r="2549" spans="1:22" ht="22" customHeight="1" x14ac:dyDescent="0.3">
      <c r="A2549" s="5">
        <v>42384</v>
      </c>
      <c r="B2549" s="16" t="str">
        <f t="shared" si="139"/>
        <v>January, 2016</v>
      </c>
      <c r="C2549" s="16" t="str">
        <f t="shared" si="140"/>
        <v>January, 2016´</v>
      </c>
      <c r="D2549" s="6" t="s">
        <v>31</v>
      </c>
      <c r="E2549" s="11" t="s">
        <v>3317</v>
      </c>
      <c r="F2549" s="6" t="s">
        <v>56</v>
      </c>
      <c r="G2549" s="6" t="s">
        <v>244</v>
      </c>
      <c r="H2549" s="6" t="s">
        <v>474</v>
      </c>
      <c r="I2549" s="6" t="s">
        <v>45</v>
      </c>
      <c r="J2549" s="6" t="s">
        <v>34</v>
      </c>
      <c r="K2549" s="6" t="s">
        <v>187</v>
      </c>
      <c r="L2549" s="6" t="s">
        <v>2793</v>
      </c>
      <c r="M2549" s="7">
        <v>48800</v>
      </c>
      <c r="N2549" s="7">
        <v>48.8</v>
      </c>
      <c r="O2549" s="7">
        <v>444000</v>
      </c>
      <c r="P2549" t="str">
        <f>IF(ISNUMBER(SEARCH("GLIFOSATO",L2549)),"Glyphosate",IF(ISNUMBER(SEARCH("TRICLON",L2549)),"Triclopyr",IF(ISNUMBER(SEARCH("ABAMECTIN",L2549)),"Abamectin",IF(ISNUMBER(SEARCH("ANCOSAR",L2549)),"Sodium Hydrogen Methylarsonate",IF(ISNUMBER(SEARCH("PERITO",L2549)),"Acephate","FIX IT!")))))</f>
        <v>Sodium Hydrogen Methylarsonate</v>
      </c>
      <c r="Q2549" t="s">
        <v>3281</v>
      </c>
      <c r="R2549" t="s">
        <v>3198</v>
      </c>
      <c r="S2549">
        <f t="shared" si="141"/>
        <v>9.0983606557377055</v>
      </c>
      <c r="T2549" t="s">
        <v>3199</v>
      </c>
      <c r="U2549" t="s">
        <v>3268</v>
      </c>
      <c r="V2549" t="s">
        <v>3243</v>
      </c>
    </row>
    <row r="2550" spans="1:22" ht="22" customHeight="1" x14ac:dyDescent="0.3">
      <c r="A2550" s="2">
        <v>42381</v>
      </c>
      <c r="B2550" s="16" t="str">
        <f t="shared" si="139"/>
        <v>January, 2016</v>
      </c>
      <c r="C2550" s="16" t="str">
        <f t="shared" si="140"/>
        <v>January, 2016´</v>
      </c>
      <c r="D2550" s="3" t="s">
        <v>31</v>
      </c>
      <c r="E2550" s="11" t="s">
        <v>3317</v>
      </c>
      <c r="F2550" s="3" t="s">
        <v>56</v>
      </c>
      <c r="G2550" s="3" t="s">
        <v>1676</v>
      </c>
      <c r="H2550" s="3" t="s">
        <v>91</v>
      </c>
      <c r="I2550" s="3" t="s">
        <v>45</v>
      </c>
      <c r="J2550" s="3" t="s">
        <v>34</v>
      </c>
      <c r="K2550" s="3" t="s">
        <v>205</v>
      </c>
      <c r="L2550" s="3" t="s">
        <v>2616</v>
      </c>
      <c r="M2550" s="4">
        <v>25800</v>
      </c>
      <c r="N2550" s="4">
        <v>25.8</v>
      </c>
      <c r="O2550" s="4">
        <v>318000</v>
      </c>
      <c r="P2550" t="str">
        <f>IF(ISNUMBER(SEARCH("IMAZETAPYR",L2550)),"Imazetapyr",IF(ISNUMBER(SEARCH("VITAVAX",L2550)),"Carboxin",IF(ISNUMBER(SEARCH("CARBOXIN",L2550)),"Carboxin",IF(ISNUMBER(SEARCH("CONDAX",L2550)),"Imazetapyr",IF(ISNUMBER(SEARCH("CLETHODIM",L2550)),"Clethodim",IF(ISNUMBER(SEARCH("JACARE",L2550)),"2,4-D Acid",IF(ISNUMBER(SEARCH("LEOPARD",L2550)),"Picloram",IF(ISNUMBER(SEARCH("ZOXYSTROBIN",L2550)),"Azoxystrobin",IF(ISNUMBER(SEARCH("MANCOZEB",L2550)),"Mancozeb",IF(ISNUMBER(SEARCH("AZOXYS",L2550)),"Azoxystrobin",IF(ISNUMBER(SEARCH("FIPRON",L2550)),"Fipronil",IF(ISNUMBER(SEARCH("ACEF",L2550)),"Acephate",IF(ISNUMBER(SEARCH("ACETAMIPRID",L2550)),"Acetamiprid",IF(ISNUMBER(SEARCH("ALUMINIUM PHOSPHIDE",L2550)),"Aluminium Phosphide",IF(ISNUMBER(SEARCH("RANMAN",L2550)),"Cyazofamid",IF(ISNUMBER(SEARCH("BIFENTRINA",L2550)),"Bifenthrin","FIX IT!"))))))))))))))))</f>
        <v>Mancozeb</v>
      </c>
      <c r="Q2550" t="s">
        <v>3231</v>
      </c>
      <c r="R2550" t="s">
        <v>3242</v>
      </c>
      <c r="S2550">
        <f t="shared" si="141"/>
        <v>12.325581395348838</v>
      </c>
      <c r="T2550" t="s">
        <v>3200</v>
      </c>
      <c r="U2550" t="s">
        <v>3234</v>
      </c>
      <c r="V2550" t="s">
        <v>3225</v>
      </c>
    </row>
    <row r="2551" spans="1:22" ht="22" customHeight="1" x14ac:dyDescent="0.3">
      <c r="A2551" s="5">
        <v>42381</v>
      </c>
      <c r="B2551" s="16" t="str">
        <f t="shared" si="139"/>
        <v>January, 2016</v>
      </c>
      <c r="C2551" s="16" t="str">
        <f t="shared" si="140"/>
        <v>January, 2016´</v>
      </c>
      <c r="D2551" s="6" t="s">
        <v>107</v>
      </c>
      <c r="E2551" s="11" t="s">
        <v>3317</v>
      </c>
      <c r="F2551" s="6" t="s">
        <v>56</v>
      </c>
      <c r="G2551" s="6" t="s">
        <v>108</v>
      </c>
      <c r="H2551" s="6" t="s">
        <v>133</v>
      </c>
      <c r="I2551" s="6" t="s">
        <v>45</v>
      </c>
      <c r="J2551" s="6" t="s">
        <v>34</v>
      </c>
      <c r="K2551" s="6" t="s">
        <v>971</v>
      </c>
      <c r="L2551" s="6" t="s">
        <v>2794</v>
      </c>
      <c r="M2551" s="7">
        <v>180544.01</v>
      </c>
      <c r="N2551" s="7">
        <v>180.54</v>
      </c>
      <c r="O2551" s="7">
        <v>3841000</v>
      </c>
      <c r="P2551" t="str">
        <f>IF(ISNUMBER(SEARCH("BROWSER",L2551)),"Picloran",IF(ISNUMBER(SEARCH("NAVIGATOR",L2551)),"Picloran",IF(ISNUMBER(SEARCH("BIOZYME",L2551)),"Mineral Fertilizer",IF(ISNUMBER(SEARCH("K-FOL",L2551)),"Calcium Citrate",IF(ISNUMBER(SEARCH("FOLTRON",L2551)),"NPK Fertilizer",IF(ISNUMBER(SEARCH("CYHALOTHRI",L2551)),"Cyhalothrin",IF(ISNUMBER(SEARCH("ACEFATO",L2551)),"Acephate",IF(ISNUMBER(SEARCH("ACEPHATE",L2551)),"Acephate",IF(ISNUMBER(SEARCH("MICROTHIOL",L2551)),"Sulfur",IF(ISNUMBER(SEARCH("PROPICONAZOLE",L2551)),"Propiconazole",IF(ISNUMBER(SEARCH("METHOMYL",L2551)),"Methomyl",IF(ISNUMBER(SEARCH("IMIDACLOPRID",L2551)),"Imidacloprid",IF(ISNUMBER(SEARCH("ZONIC",L2551)),"Amicarbazone",IF(ISNUMBER(SEARCH("CRESCENDO",L2551)),"Triclopyr-Butyric",IF(ISNUMBER(SEARCH("IMAZETHAPYR",L2551)),"Imazethapyr",IF(ISNUMBER(SEARCH("TRICLOPYR",L2551)),"Triclopyr",IF(ISNUMBER(SEARCH("ISOPROPYLAMINE",L2551)),"Isopropylamine",IF(ISNUMBER(SEARCH("ABAMECTIM",L2551)),"Abamectin",IF(ISNUMBER(SEARCH("SPERTO",L2551)),"Bifenthrin","FIX IT!")))))))))))))))))))</f>
        <v>Acephate</v>
      </c>
      <c r="Q2551" t="s">
        <v>3230</v>
      </c>
      <c r="R2551" t="s">
        <v>3243</v>
      </c>
      <c r="S2551">
        <f t="shared" si="141"/>
        <v>21.274591164780265</v>
      </c>
      <c r="T2551" t="s">
        <v>3258</v>
      </c>
      <c r="U2551" t="s">
        <v>3236</v>
      </c>
      <c r="V2551" t="s">
        <v>3237</v>
      </c>
    </row>
    <row r="2552" spans="1:22" ht="22" customHeight="1" x14ac:dyDescent="0.3">
      <c r="A2552" s="2">
        <v>42381</v>
      </c>
      <c r="B2552" s="16" t="str">
        <f t="shared" si="139"/>
        <v>January, 2016</v>
      </c>
      <c r="C2552" s="16" t="str">
        <f t="shared" si="140"/>
        <v>January, 2016´</v>
      </c>
      <c r="D2552" s="3" t="s">
        <v>31</v>
      </c>
      <c r="E2552" s="11" t="s">
        <v>3317</v>
      </c>
      <c r="F2552" s="3" t="s">
        <v>56</v>
      </c>
      <c r="G2552" s="3" t="s">
        <v>1676</v>
      </c>
      <c r="H2552" s="3" t="s">
        <v>91</v>
      </c>
      <c r="I2552" s="3" t="s">
        <v>45</v>
      </c>
      <c r="J2552" s="3" t="s">
        <v>34</v>
      </c>
      <c r="K2552" s="3" t="s">
        <v>205</v>
      </c>
      <c r="L2552" s="3" t="s">
        <v>2795</v>
      </c>
      <c r="M2552" s="4">
        <v>77400</v>
      </c>
      <c r="N2552" s="4">
        <v>77.400000000000006</v>
      </c>
      <c r="O2552" s="4">
        <v>954000</v>
      </c>
      <c r="P2552" t="str">
        <f>IF(ISNUMBER(SEARCH("IMAZETAPYR",L2552)),"Imazetapyr",IF(ISNUMBER(SEARCH("VITAVAX",L2552)),"Carboxin",IF(ISNUMBER(SEARCH("CARBOXIN",L2552)),"Carboxin",IF(ISNUMBER(SEARCH("CONDAX",L2552)),"Imazetapyr",IF(ISNUMBER(SEARCH("CLETHODIM",L2552)),"Clethodim",IF(ISNUMBER(SEARCH("JACARE",L2552)),"2,4-D Acid",IF(ISNUMBER(SEARCH("LEOPARD",L2552)),"Picloram",IF(ISNUMBER(SEARCH("ZOXYSTROBIN",L2552)),"Azoxystrobin",IF(ISNUMBER(SEARCH("MANCOZEB",L2552)),"Mancozeb",IF(ISNUMBER(SEARCH("AZOXYS",L2552)),"Azoxystrobin",IF(ISNUMBER(SEARCH("FIPRON",L2552)),"Fipronil",IF(ISNUMBER(SEARCH("ACEF",L2552)),"Acephate",IF(ISNUMBER(SEARCH("ACETAMIPRID",L2552)),"Acetamiprid",IF(ISNUMBER(SEARCH("ALUMINIUM PHOSPHIDE",L2552)),"Aluminium Phosphide",IF(ISNUMBER(SEARCH("RANMAN",L2552)),"Cyazofamid",IF(ISNUMBER(SEARCH("BIFENTRINA",L2552)),"Bifenthrin","FIX IT!"))))))))))))))))</f>
        <v>Mancozeb</v>
      </c>
      <c r="Q2552" t="s">
        <v>3231</v>
      </c>
      <c r="R2552" t="s">
        <v>3242</v>
      </c>
      <c r="S2552">
        <f t="shared" si="141"/>
        <v>12.325581395348838</v>
      </c>
      <c r="T2552" t="s">
        <v>3252</v>
      </c>
      <c r="U2552" t="s">
        <v>3287</v>
      </c>
      <c r="V2552" t="s">
        <v>3243</v>
      </c>
    </row>
    <row r="2553" spans="1:22" ht="22" customHeight="1" x14ac:dyDescent="0.3">
      <c r="A2553" s="5">
        <v>42381</v>
      </c>
      <c r="B2553" s="16" t="str">
        <f t="shared" si="139"/>
        <v>January, 2016</v>
      </c>
      <c r="C2553" s="16" t="str">
        <f t="shared" si="140"/>
        <v>January, 2016´</v>
      </c>
      <c r="D2553" s="6" t="s">
        <v>31</v>
      </c>
      <c r="E2553" s="11" t="s">
        <v>3317</v>
      </c>
      <c r="F2553" s="6" t="s">
        <v>56</v>
      </c>
      <c r="G2553" s="6" t="s">
        <v>131</v>
      </c>
      <c r="H2553" s="6" t="s">
        <v>133</v>
      </c>
      <c r="I2553" s="6" t="s">
        <v>45</v>
      </c>
      <c r="J2553" s="6" t="s">
        <v>34</v>
      </c>
      <c r="K2553" s="6" t="s">
        <v>971</v>
      </c>
      <c r="L2553" s="6" t="s">
        <v>2796</v>
      </c>
      <c r="M2553" s="7">
        <v>42460</v>
      </c>
      <c r="N2553" s="7">
        <v>42.46</v>
      </c>
      <c r="O2553" s="7">
        <v>903000</v>
      </c>
      <c r="P2553" t="s">
        <v>3200</v>
      </c>
      <c r="Q2553" t="s">
        <v>3234</v>
      </c>
      <c r="R2553" t="s">
        <v>3243</v>
      </c>
      <c r="S2553">
        <f t="shared" si="141"/>
        <v>21.267074894017899</v>
      </c>
      <c r="T2553" t="s">
        <v>3206</v>
      </c>
      <c r="U2553" t="s">
        <v>3231</v>
      </c>
      <c r="V2553" t="s">
        <v>3242</v>
      </c>
    </row>
    <row r="2554" spans="1:22" ht="22" customHeight="1" x14ac:dyDescent="0.3">
      <c r="A2554" s="2">
        <v>42375</v>
      </c>
      <c r="B2554" s="16" t="str">
        <f t="shared" si="139"/>
        <v>January, 2016</v>
      </c>
      <c r="C2554" s="16" t="str">
        <f t="shared" si="140"/>
        <v>January, 2016´</v>
      </c>
      <c r="D2554" s="3" t="s">
        <v>31</v>
      </c>
      <c r="E2554" s="11" t="s">
        <v>3317</v>
      </c>
      <c r="F2554" s="3" t="s">
        <v>56</v>
      </c>
      <c r="G2554" s="3" t="s">
        <v>1492</v>
      </c>
      <c r="H2554" s="3" t="s">
        <v>122</v>
      </c>
      <c r="I2554" s="3" t="s">
        <v>45</v>
      </c>
      <c r="J2554" s="3" t="s">
        <v>34</v>
      </c>
      <c r="K2554" s="3" t="s">
        <v>129</v>
      </c>
      <c r="L2554" s="3" t="s">
        <v>2797</v>
      </c>
      <c r="M2554" s="4">
        <v>43440</v>
      </c>
      <c r="N2554" s="4">
        <v>43.44</v>
      </c>
      <c r="O2554" s="4">
        <v>925000</v>
      </c>
      <c r="P2554" t="str">
        <f>IF(ISNUMBER(SEARCH("BROWSER",L2554)),"Picloran",IF(ISNUMBER(SEARCH("NAVIGATOR",L2554)),"Picloran",IF(ISNUMBER(SEARCH("BIOZYME",L2554)),"Mineral Fertilizer",IF(ISNUMBER(SEARCH("K-FOL",L2554)),"Calcium Citrate",IF(ISNUMBER(SEARCH("FOLTRON",L2554)),"NPK Fertilizer",IF(ISNUMBER(SEARCH("CYHALOTHRI",L2554)),"Cyhalothrin",IF(ISNUMBER(SEARCH("ACEFATO",L2554)),"Acephate",IF(ISNUMBER(SEARCH("ACEPHATE",L2554)),"Acephate",IF(ISNUMBER(SEARCH("MICROTHIOL",L2554)),"Sulfur",IF(ISNUMBER(SEARCH("PROPICONAZOLE",L2554)),"Propiconazole",IF(ISNUMBER(SEARCH("METHOMYL",L2554)),"Methomyl",IF(ISNUMBER(SEARCH("IMIDACLOPRID",L2554)),"Imidacloprid",IF(ISNUMBER(SEARCH("ZONIC",L2554)),"Amicarbazone",IF(ISNUMBER(SEARCH("CRESCENDO",L2554)),"Triclopyr-Butyric",IF(ISNUMBER(SEARCH("IMAZETHAPYR",L2554)),"Imazethapyr",IF(ISNUMBER(SEARCH("TRICLOPYR",L2554)),"Triclopyr",IF(ISNUMBER(SEARCH("ISOPROPYLAMINE",L2554)),"Isopropylamine",IF(ISNUMBER(SEARCH("ABAMECTIM",L2554)),"Abamectin",IF(ISNUMBER(SEARCH("SPERTO",L2554)),"Bifenthrin","FIX IT!")))))))))))))))))))</f>
        <v>Propiconazole</v>
      </c>
      <c r="Q2554" t="s">
        <v>3215</v>
      </c>
      <c r="R2554" t="s">
        <v>3242</v>
      </c>
      <c r="S2554">
        <f t="shared" si="141"/>
        <v>21.293738489871085</v>
      </c>
      <c r="T2554" t="s">
        <v>3206</v>
      </c>
      <c r="U2554" t="s">
        <v>3231</v>
      </c>
      <c r="V2554" t="s">
        <v>3242</v>
      </c>
    </row>
    <row r="2555" spans="1:22" ht="22" customHeight="1" x14ac:dyDescent="0.3">
      <c r="A2555" s="2">
        <v>42372</v>
      </c>
      <c r="B2555" s="16" t="str">
        <f t="shared" si="139"/>
        <v>January, 2016</v>
      </c>
      <c r="C2555" s="16" t="str">
        <f t="shared" si="140"/>
        <v>January, 2016´</v>
      </c>
      <c r="D2555" s="3" t="s">
        <v>31</v>
      </c>
      <c r="E2555" s="11" t="s">
        <v>3317</v>
      </c>
      <c r="F2555" s="3" t="s">
        <v>56</v>
      </c>
      <c r="G2555" s="3" t="s">
        <v>1734</v>
      </c>
      <c r="H2555" s="3" t="s">
        <v>122</v>
      </c>
      <c r="I2555" s="3" t="s">
        <v>45</v>
      </c>
      <c r="J2555" s="3" t="s">
        <v>34</v>
      </c>
      <c r="K2555" s="3" t="s">
        <v>187</v>
      </c>
      <c r="L2555" s="3" t="s">
        <v>2804</v>
      </c>
      <c r="M2555" s="4">
        <v>12960</v>
      </c>
      <c r="N2555" s="4">
        <v>12.96</v>
      </c>
      <c r="O2555" s="4">
        <v>65700</v>
      </c>
      <c r="P2555" t="s">
        <v>3211</v>
      </c>
      <c r="Q2555" t="s">
        <v>3270</v>
      </c>
      <c r="R2555" t="s">
        <v>3198</v>
      </c>
      <c r="S2555">
        <f t="shared" si="141"/>
        <v>5.0694444444444446</v>
      </c>
      <c r="T2555" t="s">
        <v>3259</v>
      </c>
      <c r="U2555" t="s">
        <v>3230</v>
      </c>
      <c r="V2555" t="s">
        <v>3225</v>
      </c>
    </row>
    <row r="2556" spans="1:22" ht="22" customHeight="1" x14ac:dyDescent="0.3">
      <c r="A2556" s="5">
        <v>42372</v>
      </c>
      <c r="B2556" s="16" t="str">
        <f t="shared" si="139"/>
        <v>January, 2016</v>
      </c>
      <c r="C2556" s="16" t="str">
        <f t="shared" si="140"/>
        <v>January, 2016´</v>
      </c>
      <c r="D2556" s="6" t="s">
        <v>31</v>
      </c>
      <c r="E2556" s="11" t="s">
        <v>3317</v>
      </c>
      <c r="F2556" s="6" t="s">
        <v>56</v>
      </c>
      <c r="G2556" s="6" t="s">
        <v>200</v>
      </c>
      <c r="H2556" s="6" t="s">
        <v>133</v>
      </c>
      <c r="I2556" s="6" t="s">
        <v>45</v>
      </c>
      <c r="J2556" s="6" t="s">
        <v>34</v>
      </c>
      <c r="K2556" s="6" t="s">
        <v>971</v>
      </c>
      <c r="L2556" s="6" t="s">
        <v>2805</v>
      </c>
      <c r="M2556" s="7">
        <v>270816.01</v>
      </c>
      <c r="N2556" s="7">
        <v>270.82</v>
      </c>
      <c r="O2556" s="7">
        <v>5762000</v>
      </c>
      <c r="P2556" t="str">
        <f>IF(ISNUMBER(SEARCH("BROWSER",L2556)),"Picloran",IF(ISNUMBER(SEARCH("NAVIGATOR",L2556)),"Picloran",IF(ISNUMBER(SEARCH("BIOZYME",L2556)),"Mineral Fertilizer",IF(ISNUMBER(SEARCH("K-FOL",L2556)),"Calcium Citrate",IF(ISNUMBER(SEARCH("FOLTRON",L2556)),"NPK Fertilizer",IF(ISNUMBER(SEARCH("CYHALOTHRI",L2556)),"Cyhalothrin",IF(ISNUMBER(SEARCH("ACEFATO",L2556)),"Acephate",IF(ISNUMBER(SEARCH("ACEPHATE",L2556)),"Acephate",IF(ISNUMBER(SEARCH("MICROTHIOL",L2556)),"Sulfur",IF(ISNUMBER(SEARCH("PROPICONAZOLE",L2556)),"Propiconazole",IF(ISNUMBER(SEARCH("METHOMYL",L2556)),"Methomyl",IF(ISNUMBER(SEARCH("IMIDACLOPRID",L2556)),"Imidacloprid",IF(ISNUMBER(SEARCH("ZONIC",L2556)),"Amicarbazone",IF(ISNUMBER(SEARCH("CRESCENDO",L2556)),"Triclopyr-Butyric",IF(ISNUMBER(SEARCH("IMAZETHAPYR",L2556)),"Imazethapyr",IF(ISNUMBER(SEARCH("TRICLOPYR",L2556)),"Triclopyr",IF(ISNUMBER(SEARCH("ISOPROPYLAMINE",L2556)),"Isopropylamine",IF(ISNUMBER(SEARCH("ABAMECTIM",L2556)),"Abamectin",IF(ISNUMBER(SEARCH("SPERTO",L2556)),"Bifenthrin","FIX IT!")))))))))))))))))))</f>
        <v>Acephate</v>
      </c>
      <c r="Q2556" t="s">
        <v>3230</v>
      </c>
      <c r="R2556" t="s">
        <v>3243</v>
      </c>
      <c r="S2556">
        <f t="shared" si="141"/>
        <v>21.27643782950646</v>
      </c>
      <c r="T2556" t="s">
        <v>3199</v>
      </c>
      <c r="U2556" t="s">
        <v>3268</v>
      </c>
      <c r="V2556" t="s">
        <v>3243</v>
      </c>
    </row>
    <row r="2557" spans="1:22" ht="22" customHeight="1" x14ac:dyDescent="0.3">
      <c r="A2557" s="2">
        <v>42372</v>
      </c>
      <c r="B2557" s="16" t="str">
        <f t="shared" si="139"/>
        <v>January, 2016</v>
      </c>
      <c r="C2557" s="16" t="str">
        <f t="shared" si="140"/>
        <v>January, 2016´</v>
      </c>
      <c r="D2557" s="3" t="s">
        <v>31</v>
      </c>
      <c r="E2557" s="11" t="s">
        <v>3317</v>
      </c>
      <c r="F2557" s="3" t="s">
        <v>56</v>
      </c>
      <c r="G2557" s="3" t="s">
        <v>200</v>
      </c>
      <c r="H2557" s="3" t="s">
        <v>133</v>
      </c>
      <c r="I2557" s="3" t="s">
        <v>45</v>
      </c>
      <c r="J2557" s="3" t="s">
        <v>34</v>
      </c>
      <c r="K2557" s="3" t="s">
        <v>971</v>
      </c>
      <c r="L2557" s="3" t="s">
        <v>2806</v>
      </c>
      <c r="M2557" s="4">
        <v>90272</v>
      </c>
      <c r="N2557" s="4">
        <v>90.27</v>
      </c>
      <c r="O2557" s="4">
        <v>1921000</v>
      </c>
      <c r="P2557" t="str">
        <f>IF(ISNUMBER(SEARCH("BROWSER",L2557)),"Picloran",IF(ISNUMBER(SEARCH("NAVIGATOR",L2557)),"Picloran",IF(ISNUMBER(SEARCH("BIOZYME",L2557)),"Mineral Fertilizer",IF(ISNUMBER(SEARCH("K-FOL",L2557)),"Calcium Citrate",IF(ISNUMBER(SEARCH("FOLTRON",L2557)),"NPK Fertilizer",IF(ISNUMBER(SEARCH("CYHALOTHRI",L2557)),"Cyhalothrin",IF(ISNUMBER(SEARCH("ACEFATO",L2557)),"Acephate",IF(ISNUMBER(SEARCH("ACEPHATE",L2557)),"Acephate",IF(ISNUMBER(SEARCH("MICROTHIOL",L2557)),"Sulfur",IF(ISNUMBER(SEARCH("PROPICONAZOLE",L2557)),"Propiconazole",IF(ISNUMBER(SEARCH("METHOMYL",L2557)),"Methomyl",IF(ISNUMBER(SEARCH("IMIDACLOPRID",L2557)),"Imidacloprid",IF(ISNUMBER(SEARCH("ZONIC",L2557)),"Amicarbazone",IF(ISNUMBER(SEARCH("CRESCENDO",L2557)),"Triclopyr-Butyric",IF(ISNUMBER(SEARCH("IMAZETHAPYR",L2557)),"Imazethapyr",IF(ISNUMBER(SEARCH("TRICLOPYR",L2557)),"Triclopyr",IF(ISNUMBER(SEARCH("ISOPROPYLAMINE",L2557)),"Isopropylamine",IF(ISNUMBER(SEARCH("ABAMECTIM",L2557)),"Abamectin",IF(ISNUMBER(SEARCH("SPERTO",L2557)),"Bifenthrin","FIX IT!")))))))))))))))))))</f>
        <v>Acephate</v>
      </c>
      <c r="Q2557" t="s">
        <v>3230</v>
      </c>
      <c r="R2557" t="s">
        <v>3243</v>
      </c>
      <c r="S2557">
        <f t="shared" si="141"/>
        <v>21.280131159163417</v>
      </c>
      <c r="T2557" t="s">
        <v>3206</v>
      </c>
      <c r="U2557" t="s">
        <v>3231</v>
      </c>
      <c r="V2557" t="s">
        <v>3242</v>
      </c>
    </row>
    <row r="2558" spans="1:22" ht="22" customHeight="1" x14ac:dyDescent="0.3">
      <c r="A2558" s="5">
        <v>42372</v>
      </c>
      <c r="B2558" s="16" t="str">
        <f t="shared" si="139"/>
        <v>January, 2016</v>
      </c>
      <c r="C2558" s="16" t="str">
        <f t="shared" si="140"/>
        <v>January, 2016´</v>
      </c>
      <c r="D2558" s="6" t="s">
        <v>31</v>
      </c>
      <c r="E2558" s="11" t="s">
        <v>3317</v>
      </c>
      <c r="F2558" s="6" t="s">
        <v>56</v>
      </c>
      <c r="G2558" s="6" t="s">
        <v>2807</v>
      </c>
      <c r="H2558" s="6" t="s">
        <v>2809</v>
      </c>
      <c r="I2558" s="6" t="s">
        <v>45</v>
      </c>
      <c r="J2558" s="6" t="s">
        <v>34</v>
      </c>
      <c r="K2558" s="6" t="s">
        <v>2811</v>
      </c>
      <c r="L2558" s="6" t="s">
        <v>2812</v>
      </c>
      <c r="M2558" s="7">
        <v>10500</v>
      </c>
      <c r="N2558" s="7">
        <v>10.5</v>
      </c>
      <c r="O2558" s="7">
        <v>85700</v>
      </c>
      <c r="P2558" t="str">
        <f>IF(ISNUMBER(SEARCH("TRICLON",L2556)),"Triclopyr",IF(ISNUMBER(SEARCH("ABAMECTIN",L2556)),"Abamectin",IF(ISNUMBER(SEARCH("PERITO",L2556)),"Acephate",IF(ISNUMBER(SEARCH("GLUFOSINAT",L2556)),"Gluphosinate",IF(ISNUMBER(SEARCH("FIPRONIL",L2556)),"Fipronil",IF(ISNUMBER(SEARCH("ZARTAN",L2556)),"Metsulfuron-methyl",IF(ISNUMBER(SEARCH("DIFLUBENZURON",L2556)),"Diflubenzuron",IF(ISNUMBER(SEARCH("INICIATE",L2556)),"Fipronil",IF(ISNUMBER(SEARCH("STAGE",L2556)),"Clomazone",IF(ISNUMBER(SEARCH("CLOMAZON",L2556)),"Clomazone",IF(ISNUMBER(SEARCH("UNIMARK",L2556)),"Metribuzim",IF(ISNUMBER(SEARCH("ANCOSAR",L2556)),"Sodium hydrogen Methylarsonate","FIX IT!"))))))))))))</f>
        <v>Acephate</v>
      </c>
      <c r="Q2558" t="s">
        <v>3230</v>
      </c>
      <c r="R2558" t="s">
        <v>3243</v>
      </c>
      <c r="S2558">
        <f t="shared" si="141"/>
        <v>8.1619047619047613</v>
      </c>
      <c r="T2558" t="s">
        <v>3258</v>
      </c>
      <c r="U2558" t="s">
        <v>3236</v>
      </c>
      <c r="V2558" t="s">
        <v>3237</v>
      </c>
    </row>
    <row r="2559" spans="1:22" ht="22" customHeight="1" x14ac:dyDescent="0.3">
      <c r="A2559" s="2">
        <v>42371</v>
      </c>
      <c r="B2559" s="16" t="str">
        <f t="shared" si="139"/>
        <v>January, 2016</v>
      </c>
      <c r="C2559" s="16" t="str">
        <f t="shared" si="140"/>
        <v>January, 2016´</v>
      </c>
      <c r="D2559" s="3" t="s">
        <v>31</v>
      </c>
      <c r="E2559" s="11" t="s">
        <v>3317</v>
      </c>
      <c r="F2559" s="3" t="s">
        <v>56</v>
      </c>
      <c r="G2559" s="3" t="s">
        <v>1676</v>
      </c>
      <c r="H2559" s="3" t="s">
        <v>91</v>
      </c>
      <c r="I2559" s="3" t="s">
        <v>45</v>
      </c>
      <c r="J2559" s="3" t="s">
        <v>34</v>
      </c>
      <c r="K2559" s="3" t="s">
        <v>205</v>
      </c>
      <c r="L2559" s="3" t="s">
        <v>2616</v>
      </c>
      <c r="M2559" s="4">
        <v>25800</v>
      </c>
      <c r="N2559" s="4">
        <v>25.8</v>
      </c>
      <c r="O2559" s="4">
        <v>318000</v>
      </c>
      <c r="P2559" t="str">
        <f>IF(ISNUMBER(SEARCH("TRICLON",L2557)),"Triclopyr",IF(ISNUMBER(SEARCH("ABAMECTIN",L2557)),"Abamectin",IF(ISNUMBER(SEARCH("PERITO",L2557)),"Acephate",IF(ISNUMBER(SEARCH("GLUFOSINAT",L2557)),"Gluphosinate",IF(ISNUMBER(SEARCH("FIPRONIL",L2557)),"Fipronil",IF(ISNUMBER(SEARCH("ZARTAN",L2557)),"Metsulfuron-methyl",IF(ISNUMBER(SEARCH("DIFLUBENZURON",L2557)),"Diflubenzuron",IF(ISNUMBER(SEARCH("INICIATE",L2557)),"Fipronil",IF(ISNUMBER(SEARCH("STAGE",L2557)),"Clomazone",IF(ISNUMBER(SEARCH("CLOMAZON",L2557)),"Clomazone",IF(ISNUMBER(SEARCH("UNIMARK",L2557)),"Metribuzim",IF(ISNUMBER(SEARCH("ANCOSAR",L2557)),"Sodium hydrogen Methylarsonate","FIX IT!"))))))))))))</f>
        <v>Acephate</v>
      </c>
      <c r="Q2559" t="s">
        <v>3230</v>
      </c>
      <c r="R2559" t="s">
        <v>3243</v>
      </c>
      <c r="S2559">
        <f t="shared" si="141"/>
        <v>12.325581395348838</v>
      </c>
      <c r="T2559" t="s">
        <v>3259</v>
      </c>
      <c r="U2559" t="s">
        <v>3230</v>
      </c>
      <c r="V2559" t="s">
        <v>3225</v>
      </c>
    </row>
    <row r="2560" spans="1:22" ht="22" customHeight="1" x14ac:dyDescent="0.3">
      <c r="A2560" s="5">
        <v>42371</v>
      </c>
      <c r="B2560" s="16" t="str">
        <f t="shared" si="139"/>
        <v>January, 2016</v>
      </c>
      <c r="C2560" s="16" t="str">
        <f t="shared" si="140"/>
        <v>January, 2016´</v>
      </c>
      <c r="D2560" s="6" t="s">
        <v>31</v>
      </c>
      <c r="E2560" s="11" t="s">
        <v>3317</v>
      </c>
      <c r="F2560" s="6" t="s">
        <v>56</v>
      </c>
      <c r="G2560" s="6" t="s">
        <v>1676</v>
      </c>
      <c r="H2560" s="6" t="s">
        <v>91</v>
      </c>
      <c r="I2560" s="6" t="s">
        <v>45</v>
      </c>
      <c r="J2560" s="6" t="s">
        <v>34</v>
      </c>
      <c r="K2560" s="6" t="s">
        <v>205</v>
      </c>
      <c r="L2560" s="6" t="s">
        <v>2813</v>
      </c>
      <c r="M2560" s="7">
        <v>157200</v>
      </c>
      <c r="N2560" s="7">
        <v>157.19999999999999</v>
      </c>
      <c r="O2560" s="7">
        <v>1938000</v>
      </c>
      <c r="P2560" t="str">
        <f>IF(ISNUMBER(SEARCH("IMAZETAPYR",L2560)),"Imazetapyr",IF(ISNUMBER(SEARCH("VITAVAX",L2560)),"Carboxin",IF(ISNUMBER(SEARCH("CARBOXIN",L2560)),"Carboxin",IF(ISNUMBER(SEARCH("CONDAX",L2560)),"Imazetapyr",IF(ISNUMBER(SEARCH("CLETHODIM",L2560)),"Clethodim",IF(ISNUMBER(SEARCH("JACARE",L2560)),"2,4-D Acid",IF(ISNUMBER(SEARCH("LEOPARD",L2560)),"Picloram",IF(ISNUMBER(SEARCH("ZOXYSTROBIN",L2560)),"Azoxystrobin",IF(ISNUMBER(SEARCH("MANCOZEB",L2560)),"Mancozeb",IF(ISNUMBER(SEARCH("AZOXYS",L2560)),"Azoxystrobin",IF(ISNUMBER(SEARCH("FIPRON",L2560)),"Fipronil",IF(ISNUMBER(SEARCH("ACEF",L2560)),"Acephate",IF(ISNUMBER(SEARCH("ACETAMIPRID",L2560)),"Acetamiprid",IF(ISNUMBER(SEARCH("ALUMINIUM PHOSPHIDE",L2560)),"Aluminium Phosphide",IF(ISNUMBER(SEARCH("RANMAN",L2560)),"Cyazofamid",IF(ISNUMBER(SEARCH("BIFENTRINA",L2560)),"Bifenthrin","FIX IT!"))))))))))))))))</f>
        <v>Mancozeb</v>
      </c>
      <c r="Q2560" t="s">
        <v>3231</v>
      </c>
      <c r="R2560" t="s">
        <v>3242</v>
      </c>
      <c r="S2560">
        <f t="shared" si="141"/>
        <v>12.32824427480916</v>
      </c>
      <c r="T2560" t="s">
        <v>3259</v>
      </c>
      <c r="U2560" t="s">
        <v>3230</v>
      </c>
      <c r="V2560" t="s">
        <v>3225</v>
      </c>
    </row>
    <row r="2561" spans="1:22" ht="22" customHeight="1" x14ac:dyDescent="0.3">
      <c r="A2561" s="2">
        <v>42371</v>
      </c>
      <c r="B2561" s="16" t="str">
        <f t="shared" si="139"/>
        <v>January, 2016</v>
      </c>
      <c r="C2561" s="16" t="str">
        <f t="shared" si="140"/>
        <v>January, 2016´</v>
      </c>
      <c r="D2561" s="3" t="s">
        <v>31</v>
      </c>
      <c r="E2561" s="11" t="s">
        <v>3317</v>
      </c>
      <c r="F2561" s="3" t="s">
        <v>56</v>
      </c>
      <c r="G2561" s="3" t="s">
        <v>1676</v>
      </c>
      <c r="H2561" s="3" t="s">
        <v>91</v>
      </c>
      <c r="I2561" s="3" t="s">
        <v>45</v>
      </c>
      <c r="J2561" s="3" t="s">
        <v>34</v>
      </c>
      <c r="K2561" s="3" t="s">
        <v>205</v>
      </c>
      <c r="L2561" s="3" t="s">
        <v>2814</v>
      </c>
      <c r="M2561" s="4">
        <v>77400</v>
      </c>
      <c r="N2561" s="4">
        <v>77.400000000000006</v>
      </c>
      <c r="O2561" s="4">
        <v>954000</v>
      </c>
      <c r="P2561" t="str">
        <f>IF(ISNUMBER(SEARCH("IMAZETAPYR",L2561)),"Imazetapyr",IF(ISNUMBER(SEARCH("VITAVAX",L2561)),"Carboxin",IF(ISNUMBER(SEARCH("CARBOXIN",L2561)),"Carboxin",IF(ISNUMBER(SEARCH("CONDAX",L2561)),"Imazetapyr",IF(ISNUMBER(SEARCH("CLETHODIM",L2561)),"Clethodim",IF(ISNUMBER(SEARCH("JACARE",L2561)),"2,4-D Acid",IF(ISNUMBER(SEARCH("LEOPARD",L2561)),"Picloram",IF(ISNUMBER(SEARCH("ZOXYSTROBIN",L2561)),"Azoxystrobin",IF(ISNUMBER(SEARCH("MANCOZEB",L2561)),"Mancozeb",IF(ISNUMBER(SEARCH("AZOXYS",L2561)),"Azoxystrobin",IF(ISNUMBER(SEARCH("FIPRON",L2561)),"Fipronil",IF(ISNUMBER(SEARCH("ACEF",L2561)),"Acephate",IF(ISNUMBER(SEARCH("ACETAMIPRID",L2561)),"Acetamiprid",IF(ISNUMBER(SEARCH("ALUMINIUM PHOSPHIDE",L2561)),"Aluminium Phosphide",IF(ISNUMBER(SEARCH("RANMAN",L2561)),"Cyazofamid",IF(ISNUMBER(SEARCH("BIFENTRINA",L2561)),"Bifenthrin","FIX IT!"))))))))))))))))</f>
        <v>Mancozeb</v>
      </c>
      <c r="Q2561" t="s">
        <v>3231</v>
      </c>
      <c r="R2561" t="s">
        <v>3242</v>
      </c>
      <c r="S2561">
        <f t="shared" si="141"/>
        <v>12.325581395348838</v>
      </c>
      <c r="T2561" t="s">
        <v>3259</v>
      </c>
      <c r="U2561" t="s">
        <v>3230</v>
      </c>
      <c r="V2561" t="s">
        <v>3225</v>
      </c>
    </row>
    <row r="2562" spans="1:22" ht="22" customHeight="1" x14ac:dyDescent="0.3">
      <c r="A2562" s="5">
        <v>42369</v>
      </c>
      <c r="B2562" s="16" t="str">
        <f t="shared" si="139"/>
        <v>December, 2015</v>
      </c>
      <c r="C2562" s="16" t="str">
        <f t="shared" si="140"/>
        <v>December, 2015´</v>
      </c>
      <c r="D2562" s="6" t="s">
        <v>31</v>
      </c>
      <c r="E2562" s="11" t="s">
        <v>3316</v>
      </c>
      <c r="F2562" s="6" t="s">
        <v>56</v>
      </c>
      <c r="G2562" s="6" t="s">
        <v>244</v>
      </c>
      <c r="H2562" s="6" t="s">
        <v>474</v>
      </c>
      <c r="I2562" s="6" t="s">
        <v>45</v>
      </c>
      <c r="J2562" s="6" t="s">
        <v>34</v>
      </c>
      <c r="K2562" s="6" t="s">
        <v>187</v>
      </c>
      <c r="L2562" s="6" t="s">
        <v>2815</v>
      </c>
      <c r="M2562" s="7">
        <v>73200</v>
      </c>
      <c r="N2562" s="7">
        <v>73.2</v>
      </c>
      <c r="O2562" s="7">
        <v>671000</v>
      </c>
      <c r="P2562" t="str">
        <f>IF(ISNUMBER(SEARCH("GLIFOSATO",L2562)),"Glyphosate",IF(ISNUMBER(SEARCH("TRICLON",L2562)),"Triclopyr",IF(ISNUMBER(SEARCH("ABAMECTIN",L2562)),"Abamectin",IF(ISNUMBER(SEARCH("ANCOSAR",L2562)),"Sodium Hydrogen Methylarsonate",IF(ISNUMBER(SEARCH("PERITO",L2562)),"Acephate","FIX IT!")))))</f>
        <v>Sodium Hydrogen Methylarsonate</v>
      </c>
      <c r="Q2562" t="s">
        <v>3281</v>
      </c>
      <c r="R2562" t="s">
        <v>3198</v>
      </c>
      <c r="S2562">
        <f t="shared" si="141"/>
        <v>9.1666666666666661</v>
      </c>
      <c r="T2562" t="s">
        <v>3233</v>
      </c>
      <c r="U2562" t="s">
        <v>3284</v>
      </c>
      <c r="V2562" t="s">
        <v>3242</v>
      </c>
    </row>
    <row r="2563" spans="1:22" ht="22" customHeight="1" x14ac:dyDescent="0.3">
      <c r="A2563" s="5">
        <v>42369</v>
      </c>
      <c r="B2563" s="16" t="str">
        <f t="shared" ref="B2563:B2626" si="142">TEXT(A2563, "MMMM, YYYY")</f>
        <v>December, 2015</v>
      </c>
      <c r="C2563" s="16" t="str">
        <f t="shared" ref="C2563:C2626" si="143">B2563&amp;"´"</f>
        <v>December, 2015´</v>
      </c>
      <c r="D2563" s="6" t="s">
        <v>31</v>
      </c>
      <c r="E2563" s="11" t="s">
        <v>3316</v>
      </c>
      <c r="F2563" s="6" t="s">
        <v>56</v>
      </c>
      <c r="G2563" s="6" t="s">
        <v>244</v>
      </c>
      <c r="H2563" s="6" t="s">
        <v>474</v>
      </c>
      <c r="I2563" s="6" t="s">
        <v>45</v>
      </c>
      <c r="J2563" s="6" t="s">
        <v>34</v>
      </c>
      <c r="K2563" s="6" t="s">
        <v>187</v>
      </c>
      <c r="L2563" s="6" t="s">
        <v>2822</v>
      </c>
      <c r="M2563" s="7">
        <v>48800</v>
      </c>
      <c r="N2563" s="7">
        <v>48.8</v>
      </c>
      <c r="O2563" s="7">
        <v>447000</v>
      </c>
      <c r="P2563" t="str">
        <f>IF(ISNUMBER(SEARCH("TRICLON",L2562)),"Triclopyr",IF(ISNUMBER(SEARCH("ABAMECTIN",L2562)),"Abamectin",IF(ISNUMBER(SEARCH("PERITO",L2562)),"Acephate",IF(ISNUMBER(SEARCH("GLUFOSINAT",L2562)),"Gluphosinate",IF(ISNUMBER(SEARCH("FIPRONIL",L2562)),"Fipronil",IF(ISNUMBER(SEARCH("ZARTAN",L2562)),"Metsulfuron-methyl",IF(ISNUMBER(SEARCH("DIFLUBENZURON",L2562)),"Diflubenzuron",IF(ISNUMBER(SEARCH("INICIATE",L2562)),"Fipronil",IF(ISNUMBER(SEARCH("STAGE",L2562)),"Clomazone",IF(ISNUMBER(SEARCH("CLOMAZON",L2562)),"Clomazone",IF(ISNUMBER(SEARCH("UNIMARK",L2562)),"Metribuzim",IF(ISNUMBER(SEARCH("ANCOSAR",L2562)),"Sodium hydrogen Methylarsonate","FIX IT!"))))))))))))</f>
        <v>Sodium hydrogen Methylarsonate</v>
      </c>
      <c r="Q2563" t="s">
        <v>3281</v>
      </c>
      <c r="R2563" t="s">
        <v>3198</v>
      </c>
      <c r="S2563">
        <f t="shared" ref="S2563:S2626" si="144">O2563/M2563</f>
        <v>9.1598360655737707</v>
      </c>
      <c r="T2563" t="s">
        <v>3218</v>
      </c>
      <c r="U2563" t="s">
        <v>3218</v>
      </c>
      <c r="V2563" t="s">
        <v>3198</v>
      </c>
    </row>
    <row r="2564" spans="1:22" ht="22" customHeight="1" x14ac:dyDescent="0.3">
      <c r="A2564" s="2">
        <v>42366</v>
      </c>
      <c r="B2564" s="16" t="str">
        <f t="shared" si="142"/>
        <v>December, 2015</v>
      </c>
      <c r="C2564" s="16" t="str">
        <f t="shared" si="143"/>
        <v>December, 2015´</v>
      </c>
      <c r="D2564" s="3" t="s">
        <v>31</v>
      </c>
      <c r="E2564" s="11" t="s">
        <v>3316</v>
      </c>
      <c r="F2564" s="3" t="s">
        <v>56</v>
      </c>
      <c r="G2564" s="3" t="s">
        <v>200</v>
      </c>
      <c r="H2564" s="3" t="s">
        <v>133</v>
      </c>
      <c r="I2564" s="3" t="s">
        <v>45</v>
      </c>
      <c r="J2564" s="3" t="s">
        <v>34</v>
      </c>
      <c r="K2564" s="3" t="s">
        <v>971</v>
      </c>
      <c r="L2564" s="3" t="s">
        <v>2823</v>
      </c>
      <c r="M2564" s="4">
        <v>19240</v>
      </c>
      <c r="N2564" s="4">
        <v>19.239999999999998</v>
      </c>
      <c r="O2564" s="4">
        <v>435000</v>
      </c>
      <c r="P2564" t="str">
        <f>IF(ISNUMBER(SEARCH("BROWSER",L2564)),"Picloran",IF(ISNUMBER(SEARCH("NAVIGATOR",L2564)),"Picloran",IF(ISNUMBER(SEARCH("BIOZYME",L2564)),"Mineral Fertilizer",IF(ISNUMBER(SEARCH("K-FOL",L2564)),"Calcium Citrate",IF(ISNUMBER(SEARCH("FOLTRON",L2564)),"NPK Fertilizer",IF(ISNUMBER(SEARCH("CYHALOTHRI",L2564)),"Cyhalothrin",IF(ISNUMBER(SEARCH("ACEFATO",L2564)),"Acephate",IF(ISNUMBER(SEARCH("ACEPHATE",L2564)),"Acephate",IF(ISNUMBER(SEARCH("MICROTHIOL",L2564)),"Sulfur",IF(ISNUMBER(SEARCH("PROPICONAZOLE",L2564)),"Propiconazole",IF(ISNUMBER(SEARCH("METHOMYL",L2564)),"Methomyl",IF(ISNUMBER(SEARCH("IMIDACLOPRID",L2564)),"Imidacloprid",IF(ISNUMBER(SEARCH("ZONIC",L2564)),"Amicarbazone",IF(ISNUMBER(SEARCH("CRESCENDO",L2564)),"Triclopyr-Butyric",IF(ISNUMBER(SEARCH("IMAZETHAPYR",L2564)),"Imazethapyr",IF(ISNUMBER(SEARCH("TRICLOPYR",L2564)),"Triclopyr",IF(ISNUMBER(SEARCH("ISOPROPYLAMINE",L2564)),"Isopropylamine",IF(ISNUMBER(SEARCH("ABAMECTIM",L2564)),"Abamectin",IF(ISNUMBER(SEARCH("SPERTO",L2564)),"Bifenthrin","FIX IT!")))))))))))))))))))</f>
        <v>Imidacloprid</v>
      </c>
      <c r="Q2564" t="s">
        <v>3268</v>
      </c>
      <c r="R2564" t="s">
        <v>3243</v>
      </c>
      <c r="S2564">
        <f t="shared" si="144"/>
        <v>22.609147609147609</v>
      </c>
      <c r="T2564" t="s">
        <v>3218</v>
      </c>
      <c r="U2564" t="s">
        <v>3218</v>
      </c>
      <c r="V2564" t="s">
        <v>3198</v>
      </c>
    </row>
    <row r="2565" spans="1:22" ht="22" customHeight="1" x14ac:dyDescent="0.3">
      <c r="A2565" s="5">
        <v>42365</v>
      </c>
      <c r="B2565" s="16" t="str">
        <f t="shared" si="142"/>
        <v>December, 2015</v>
      </c>
      <c r="C2565" s="16" t="str">
        <f t="shared" si="143"/>
        <v>December, 2015´</v>
      </c>
      <c r="D2565" s="6" t="s">
        <v>31</v>
      </c>
      <c r="E2565" s="11" t="s">
        <v>3316</v>
      </c>
      <c r="F2565" s="6" t="s">
        <v>56</v>
      </c>
      <c r="G2565" s="6" t="s">
        <v>1676</v>
      </c>
      <c r="H2565" s="6" t="s">
        <v>91</v>
      </c>
      <c r="I2565" s="6" t="s">
        <v>45</v>
      </c>
      <c r="J2565" s="6" t="s">
        <v>34</v>
      </c>
      <c r="K2565" s="6" t="s">
        <v>205</v>
      </c>
      <c r="L2565" s="6" t="s">
        <v>2824</v>
      </c>
      <c r="M2565" s="7">
        <v>51600</v>
      </c>
      <c r="N2565" s="7">
        <v>51.6</v>
      </c>
      <c r="O2565" s="7">
        <v>621000</v>
      </c>
      <c r="P2565" t="str">
        <f>IF(ISNUMBER(SEARCH("TRICLON",L2563)),"Triclopyr",IF(ISNUMBER(SEARCH("ABAMECTIN",L2563)),"Abamectin",IF(ISNUMBER(SEARCH("PERITO",L2563)),"Acephate",IF(ISNUMBER(SEARCH("GLUFOSINAT",L2563)),"Gluphosinate",IF(ISNUMBER(SEARCH("FIPRONIL",L2563)),"Fipronil",IF(ISNUMBER(SEARCH("ZARTAN",L2563)),"Metsulfuron-methyl",IF(ISNUMBER(SEARCH("DIFLUBENZURON",L2563)),"Diflubenzuron",IF(ISNUMBER(SEARCH("INICIATE",L2563)),"Fipronil",IF(ISNUMBER(SEARCH("STAGE",L2563)),"Clomazone",IF(ISNUMBER(SEARCH("CLOMAZON",L2563)),"Clomazone",IF(ISNUMBER(SEARCH("UNIMARK",L2563)),"Metribuzim",IF(ISNUMBER(SEARCH("ANCOSAR",L2563)),"Sodium hydrogen Methylarsonate","FIX IT!"))))))))))))</f>
        <v>Sodium hydrogen Methylarsonate</v>
      </c>
      <c r="Q2565" t="s">
        <v>3281</v>
      </c>
      <c r="R2565" t="s">
        <v>3198</v>
      </c>
      <c r="S2565">
        <f t="shared" si="144"/>
        <v>12.034883720930232</v>
      </c>
      <c r="T2565" t="s">
        <v>3218</v>
      </c>
      <c r="U2565" t="s">
        <v>3218</v>
      </c>
      <c r="V2565" t="s">
        <v>3198</v>
      </c>
    </row>
    <row r="2566" spans="1:22" ht="22" customHeight="1" x14ac:dyDescent="0.3">
      <c r="A2566" s="2">
        <v>42365</v>
      </c>
      <c r="B2566" s="16" t="str">
        <f t="shared" si="142"/>
        <v>December, 2015</v>
      </c>
      <c r="C2566" s="16" t="str">
        <f t="shared" si="143"/>
        <v>December, 2015´</v>
      </c>
      <c r="D2566" s="3" t="s">
        <v>31</v>
      </c>
      <c r="E2566" s="11" t="s">
        <v>3316</v>
      </c>
      <c r="F2566" s="3" t="s">
        <v>56</v>
      </c>
      <c r="G2566" s="3" t="s">
        <v>1676</v>
      </c>
      <c r="H2566" s="3" t="s">
        <v>91</v>
      </c>
      <c r="I2566" s="3" t="s">
        <v>45</v>
      </c>
      <c r="J2566" s="3" t="s">
        <v>34</v>
      </c>
      <c r="K2566" s="3" t="s">
        <v>205</v>
      </c>
      <c r="L2566" s="3" t="s">
        <v>2825</v>
      </c>
      <c r="M2566" s="4">
        <v>104800</v>
      </c>
      <c r="N2566" s="4">
        <v>104.8</v>
      </c>
      <c r="O2566" s="4">
        <v>1262000</v>
      </c>
      <c r="P2566" t="str">
        <f>IF(ISNUMBER(SEARCH("IMAZETAPYR",L2566)),"Imazetapyr",IF(ISNUMBER(SEARCH("VITAVAX",L2566)),"Carboxin",IF(ISNUMBER(SEARCH("CARBOXIN",L2566)),"Carboxin",IF(ISNUMBER(SEARCH("CONDAX",L2566)),"Imazetapyr",IF(ISNUMBER(SEARCH("CLETHODIM",L2566)),"Clethodim",IF(ISNUMBER(SEARCH("JACARE",L2566)),"2,4-D Acid",IF(ISNUMBER(SEARCH("LEOPARD",L2566)),"Picloram",IF(ISNUMBER(SEARCH("ZOXYSTROBIN",L2566)),"Azoxystrobin",IF(ISNUMBER(SEARCH("MANCOZEB",L2566)),"Mancozeb",IF(ISNUMBER(SEARCH("AZOXYS",L2566)),"Azoxystrobin",IF(ISNUMBER(SEARCH("FIPRON",L2566)),"Fipronil",IF(ISNUMBER(SEARCH("ACEF",L2566)),"Acephate",IF(ISNUMBER(SEARCH("ACETAMIPRID",L2566)),"Acetamiprid",IF(ISNUMBER(SEARCH("ALUMINIUM PHOSPHIDE",L2566)),"Aluminium Phosphide",IF(ISNUMBER(SEARCH("RANMAN",L2566)),"Cyazofamid",IF(ISNUMBER(SEARCH("BIFENTRINA",L2566)),"Bifenthrin","FIX IT!"))))))))))))))))</f>
        <v>Mancozeb</v>
      </c>
      <c r="Q2566" t="s">
        <v>3231</v>
      </c>
      <c r="R2566" t="s">
        <v>3242</v>
      </c>
      <c r="S2566">
        <f t="shared" si="144"/>
        <v>12.041984732824428</v>
      </c>
      <c r="T2566" t="s">
        <v>3206</v>
      </c>
      <c r="U2566" t="s">
        <v>3231</v>
      </c>
      <c r="V2566" t="s">
        <v>3242</v>
      </c>
    </row>
    <row r="2567" spans="1:22" ht="22" customHeight="1" x14ac:dyDescent="0.3">
      <c r="A2567" s="5">
        <v>42365</v>
      </c>
      <c r="B2567" s="16" t="str">
        <f t="shared" si="142"/>
        <v>December, 2015</v>
      </c>
      <c r="C2567" s="16" t="str">
        <f t="shared" si="143"/>
        <v>December, 2015´</v>
      </c>
      <c r="D2567" s="6" t="s">
        <v>31</v>
      </c>
      <c r="E2567" s="11" t="s">
        <v>3316</v>
      </c>
      <c r="F2567" s="6" t="s">
        <v>56</v>
      </c>
      <c r="G2567" s="6" t="s">
        <v>1676</v>
      </c>
      <c r="H2567" s="6" t="s">
        <v>91</v>
      </c>
      <c r="I2567" s="6" t="s">
        <v>45</v>
      </c>
      <c r="J2567" s="6" t="s">
        <v>34</v>
      </c>
      <c r="K2567" s="6" t="s">
        <v>205</v>
      </c>
      <c r="L2567" s="6" t="s">
        <v>2826</v>
      </c>
      <c r="M2567" s="7">
        <v>51600</v>
      </c>
      <c r="N2567" s="7">
        <v>51.6</v>
      </c>
      <c r="O2567" s="7">
        <v>621000</v>
      </c>
      <c r="P2567" t="str">
        <f>IF(ISNUMBER(SEARCH("IMAZETAPYR",L2567)),"Imazetapyr",IF(ISNUMBER(SEARCH("VITAVAX",L2567)),"Carboxin",IF(ISNUMBER(SEARCH("CARBOXIN",L2567)),"Carboxin",IF(ISNUMBER(SEARCH("CONDAX",L2567)),"Imazetapyr",IF(ISNUMBER(SEARCH("CLETHODIM",L2567)),"Clethodim",IF(ISNUMBER(SEARCH("JACARE",L2567)),"2,4-D Acid",IF(ISNUMBER(SEARCH("LEOPARD",L2567)),"Picloram",IF(ISNUMBER(SEARCH("ZOXYSTROBIN",L2567)),"Azoxystrobin",IF(ISNUMBER(SEARCH("MANCOZEB",L2567)),"Mancozeb",IF(ISNUMBER(SEARCH("AZOXYS",L2567)),"Azoxystrobin",IF(ISNUMBER(SEARCH("FIPRON",L2567)),"Fipronil",IF(ISNUMBER(SEARCH("ACEF",L2567)),"Acephate",IF(ISNUMBER(SEARCH("ACETAMIPRID",L2567)),"Acetamiprid",IF(ISNUMBER(SEARCH("ALUMINIUM PHOSPHIDE",L2567)),"Aluminium Phosphide",IF(ISNUMBER(SEARCH("RANMAN",L2567)),"Cyazofamid",IF(ISNUMBER(SEARCH("BIFENTRINA",L2567)),"Bifenthrin","FIX IT!"))))))))))))))))</f>
        <v>Mancozeb</v>
      </c>
      <c r="Q2567" t="s">
        <v>3231</v>
      </c>
      <c r="R2567" t="s">
        <v>3242</v>
      </c>
      <c r="S2567">
        <f t="shared" si="144"/>
        <v>12.034883720930232</v>
      </c>
      <c r="T2567" t="s">
        <v>3206</v>
      </c>
      <c r="U2567" t="s">
        <v>3231</v>
      </c>
      <c r="V2567" t="s">
        <v>3242</v>
      </c>
    </row>
    <row r="2568" spans="1:22" ht="22" customHeight="1" x14ac:dyDescent="0.3">
      <c r="A2568" s="2">
        <v>42360</v>
      </c>
      <c r="B2568" s="16" t="str">
        <f t="shared" si="142"/>
        <v>December, 2015</v>
      </c>
      <c r="C2568" s="16" t="str">
        <f t="shared" si="143"/>
        <v>December, 2015´</v>
      </c>
      <c r="D2568" s="3" t="s">
        <v>107</v>
      </c>
      <c r="E2568" s="11" t="s">
        <v>3316</v>
      </c>
      <c r="F2568" s="3" t="s">
        <v>56</v>
      </c>
      <c r="G2568" s="3" t="s">
        <v>1429</v>
      </c>
      <c r="H2568" s="3" t="s">
        <v>133</v>
      </c>
      <c r="I2568" s="3" t="s">
        <v>45</v>
      </c>
      <c r="J2568" s="3" t="s">
        <v>34</v>
      </c>
      <c r="K2568" s="3" t="s">
        <v>971</v>
      </c>
      <c r="L2568" s="3" t="s">
        <v>2827</v>
      </c>
      <c r="M2568" s="4">
        <v>19240</v>
      </c>
      <c r="N2568" s="4">
        <v>19.239999999999998</v>
      </c>
      <c r="O2568" s="4">
        <v>435000</v>
      </c>
      <c r="P2568" t="str">
        <f>IF(ISNUMBER(SEARCH("BROWSER",L2568)),"Picloran",IF(ISNUMBER(SEARCH("NAVIGATOR",L2568)),"Picloran",IF(ISNUMBER(SEARCH("BIOZYME",L2568)),"Mineral Fertilizer",IF(ISNUMBER(SEARCH("K-FOL",L2568)),"Calcium Citrate",IF(ISNUMBER(SEARCH("FOLTRON",L2568)),"NPK Fertilizer",IF(ISNUMBER(SEARCH("CYHALOTHRI",L2568)),"Cyhalothrin",IF(ISNUMBER(SEARCH("ACEFATO",L2568)),"Acephate",IF(ISNUMBER(SEARCH("ACEPHATE",L2568)),"Acephate",IF(ISNUMBER(SEARCH("MICROTHIOL",L2568)),"Sulfur",IF(ISNUMBER(SEARCH("PROPICONAZOLE",L2568)),"Propiconazole",IF(ISNUMBER(SEARCH("METHOMYL",L2568)),"Methomyl",IF(ISNUMBER(SEARCH("IMIDACLOPRID",L2568)),"Imidacloprid",IF(ISNUMBER(SEARCH("ZONIC",L2568)),"Amicarbazone",IF(ISNUMBER(SEARCH("CRESCENDO",L2568)),"Triclopyr-Butyric",IF(ISNUMBER(SEARCH("IMAZETHAPYR",L2568)),"Imazethapyr",IF(ISNUMBER(SEARCH("TRICLOPYR",L2568)),"Triclopyr",IF(ISNUMBER(SEARCH("ISOPROPYLAMINE",L2568)),"Isopropylamine",IF(ISNUMBER(SEARCH("ABAMECTIM",L2568)),"Abamectin",IF(ISNUMBER(SEARCH("SPERTO",L2568)),"Bifenthrin","FIX IT!")))))))))))))))))))</f>
        <v>Imidacloprid</v>
      </c>
      <c r="Q2568" t="s">
        <v>3268</v>
      </c>
      <c r="R2568" t="s">
        <v>3243</v>
      </c>
      <c r="S2568">
        <f t="shared" si="144"/>
        <v>22.609147609147609</v>
      </c>
      <c r="T2568" t="s">
        <v>3218</v>
      </c>
      <c r="U2568" t="s">
        <v>3218</v>
      </c>
      <c r="V2568" t="s">
        <v>3198</v>
      </c>
    </row>
    <row r="2569" spans="1:22" ht="22" customHeight="1" x14ac:dyDescent="0.3">
      <c r="A2569" s="2">
        <v>42351</v>
      </c>
      <c r="B2569" s="16" t="str">
        <f t="shared" si="142"/>
        <v>December, 2015</v>
      </c>
      <c r="C2569" s="16" t="str">
        <f t="shared" si="143"/>
        <v>December, 2015´</v>
      </c>
      <c r="D2569" s="3" t="s">
        <v>31</v>
      </c>
      <c r="E2569" s="11" t="s">
        <v>3316</v>
      </c>
      <c r="F2569" s="3" t="s">
        <v>56</v>
      </c>
      <c r="G2569" s="3" t="s">
        <v>1676</v>
      </c>
      <c r="H2569" s="3" t="s">
        <v>91</v>
      </c>
      <c r="I2569" s="3" t="s">
        <v>45</v>
      </c>
      <c r="J2569" s="3" t="s">
        <v>34</v>
      </c>
      <c r="K2569" s="3" t="s">
        <v>205</v>
      </c>
      <c r="L2569" s="3" t="s">
        <v>2829</v>
      </c>
      <c r="M2569" s="4">
        <v>129000</v>
      </c>
      <c r="N2569" s="4">
        <v>129</v>
      </c>
      <c r="O2569" s="4">
        <v>1553000</v>
      </c>
      <c r="P2569" t="str">
        <f>IF(ISNUMBER(SEARCH("IMAZETAPYR",L2569)),"Imazetapyr",IF(ISNUMBER(SEARCH("VITAVAX",L2569)),"Carboxin",IF(ISNUMBER(SEARCH("CARBOXIN",L2569)),"Carboxin",IF(ISNUMBER(SEARCH("CONDAX",L2569)),"Imazetapyr",IF(ISNUMBER(SEARCH("CLETHODIM",L2569)),"Clethodim",IF(ISNUMBER(SEARCH("JACARE",L2569)),"2,4-D Acid",IF(ISNUMBER(SEARCH("LEOPARD",L2569)),"Picloram",IF(ISNUMBER(SEARCH("ZOXYSTROBIN",L2569)),"Azoxystrobin",IF(ISNUMBER(SEARCH("MANCOZEB",L2569)),"Mancozeb",IF(ISNUMBER(SEARCH("AZOXYS",L2569)),"Azoxystrobin",IF(ISNUMBER(SEARCH("FIPRON",L2569)),"Fipronil",IF(ISNUMBER(SEARCH("ACEF",L2569)),"Acephate",IF(ISNUMBER(SEARCH("ACETAMIPRID",L2569)),"Acetamiprid",IF(ISNUMBER(SEARCH("ALUMINIUM PHOSPHIDE",L2569)),"Aluminium Phosphide",IF(ISNUMBER(SEARCH("RANMAN",L2569)),"Cyazofamid",IF(ISNUMBER(SEARCH("BIFENTRINA",L2569)),"Bifenthrin","FIX IT!"))))))))))))))))</f>
        <v>Mancozeb</v>
      </c>
      <c r="Q2569" t="s">
        <v>3231</v>
      </c>
      <c r="R2569" t="s">
        <v>3242</v>
      </c>
      <c r="S2569">
        <f t="shared" si="144"/>
        <v>12.038759689922481</v>
      </c>
      <c r="T2569" t="s">
        <v>3206</v>
      </c>
      <c r="U2569" t="s">
        <v>3231</v>
      </c>
      <c r="V2569" t="s">
        <v>3242</v>
      </c>
    </row>
    <row r="2570" spans="1:22" ht="22" customHeight="1" x14ac:dyDescent="0.3">
      <c r="A2570" s="5">
        <v>42351</v>
      </c>
      <c r="B2570" s="16" t="str">
        <f t="shared" si="142"/>
        <v>December, 2015</v>
      </c>
      <c r="C2570" s="16" t="str">
        <f t="shared" si="143"/>
        <v>December, 2015´</v>
      </c>
      <c r="D2570" s="6" t="s">
        <v>31</v>
      </c>
      <c r="E2570" s="11" t="s">
        <v>3316</v>
      </c>
      <c r="F2570" s="6" t="s">
        <v>56</v>
      </c>
      <c r="G2570" s="6" t="s">
        <v>1676</v>
      </c>
      <c r="H2570" s="6" t="s">
        <v>91</v>
      </c>
      <c r="I2570" s="6" t="s">
        <v>45</v>
      </c>
      <c r="J2570" s="6" t="s">
        <v>34</v>
      </c>
      <c r="K2570" s="6" t="s">
        <v>205</v>
      </c>
      <c r="L2570" s="6" t="s">
        <v>2830</v>
      </c>
      <c r="M2570" s="7">
        <v>25800</v>
      </c>
      <c r="N2570" s="7">
        <v>25.8</v>
      </c>
      <c r="O2570" s="7">
        <v>311000</v>
      </c>
      <c r="P2570" t="str">
        <f>IF(ISNUMBER(SEARCH("IMAZETAPYR",L2570)),"Imazetapyr",IF(ISNUMBER(SEARCH("VITAVAX",L2570)),"Carboxin",IF(ISNUMBER(SEARCH("CARBOXIN",L2570)),"Carboxin",IF(ISNUMBER(SEARCH("CONDAX",L2570)),"Imazetapyr",IF(ISNUMBER(SEARCH("CLETHODIM",L2570)),"Clethodim",IF(ISNUMBER(SEARCH("JACARE",L2570)),"2,4-D Acid",IF(ISNUMBER(SEARCH("LEOPARD",L2570)),"Picloram",IF(ISNUMBER(SEARCH("ZOXYSTROBIN",L2570)),"Azoxystrobin",IF(ISNUMBER(SEARCH("MANCOZEB",L2570)),"Mancozeb",IF(ISNUMBER(SEARCH("AZOXYS",L2570)),"Azoxystrobin",IF(ISNUMBER(SEARCH("FIPRON",L2570)),"Fipronil",IF(ISNUMBER(SEARCH("ACEF",L2570)),"Acephate",IF(ISNUMBER(SEARCH("ACETAMIPRID",L2570)),"Acetamiprid",IF(ISNUMBER(SEARCH("ALUMINIUM PHOSPHIDE",L2570)),"Aluminium Phosphide",IF(ISNUMBER(SEARCH("RANMAN",L2570)),"Cyazofamid",IF(ISNUMBER(SEARCH("BIFENTRINA",L2570)),"Bifenthrin","FIX IT!"))))))))))))))))</f>
        <v>Mancozeb</v>
      </c>
      <c r="Q2570" t="s">
        <v>3231</v>
      </c>
      <c r="R2570" t="s">
        <v>3242</v>
      </c>
      <c r="S2570">
        <f t="shared" si="144"/>
        <v>12.054263565891473</v>
      </c>
      <c r="T2570" t="s">
        <v>3206</v>
      </c>
      <c r="U2570" t="s">
        <v>3231</v>
      </c>
      <c r="V2570" t="s">
        <v>3242</v>
      </c>
    </row>
    <row r="2571" spans="1:22" ht="22" customHeight="1" x14ac:dyDescent="0.3">
      <c r="A2571" s="2">
        <v>42351</v>
      </c>
      <c r="B2571" s="16" t="str">
        <f t="shared" si="142"/>
        <v>December, 2015</v>
      </c>
      <c r="C2571" s="16" t="str">
        <f t="shared" si="143"/>
        <v>December, 2015´</v>
      </c>
      <c r="D2571" s="3" t="s">
        <v>31</v>
      </c>
      <c r="E2571" s="11" t="s">
        <v>3316</v>
      </c>
      <c r="F2571" s="3" t="s">
        <v>56</v>
      </c>
      <c r="G2571" s="3" t="s">
        <v>1676</v>
      </c>
      <c r="H2571" s="3" t="s">
        <v>91</v>
      </c>
      <c r="I2571" s="3" t="s">
        <v>45</v>
      </c>
      <c r="J2571" s="3" t="s">
        <v>34</v>
      </c>
      <c r="K2571" s="3" t="s">
        <v>205</v>
      </c>
      <c r="L2571" s="3" t="s">
        <v>2831</v>
      </c>
      <c r="M2571" s="4">
        <v>51600</v>
      </c>
      <c r="N2571" s="4">
        <v>51.6</v>
      </c>
      <c r="O2571" s="4">
        <v>621000</v>
      </c>
      <c r="P2571" t="str">
        <f>IF(ISNUMBER(SEARCH("IMAZETAPYR",L2571)),"Imazetapyr",IF(ISNUMBER(SEARCH("VITAVAX",L2571)),"Carboxin",IF(ISNUMBER(SEARCH("CARBOXIN",L2571)),"Carboxin",IF(ISNUMBER(SEARCH("CONDAX",L2571)),"Imazetapyr",IF(ISNUMBER(SEARCH("CLETHODIM",L2571)),"Clethodim",IF(ISNUMBER(SEARCH("JACARE",L2571)),"2,4-D Acid",IF(ISNUMBER(SEARCH("LEOPARD",L2571)),"Picloram",IF(ISNUMBER(SEARCH("ZOXYSTROBIN",L2571)),"Azoxystrobin",IF(ISNUMBER(SEARCH("MANCOZEB",L2571)),"Mancozeb",IF(ISNUMBER(SEARCH("AZOXYS",L2571)),"Azoxystrobin",IF(ISNUMBER(SEARCH("FIPRON",L2571)),"Fipronil",IF(ISNUMBER(SEARCH("ACEF",L2571)),"Acephate",IF(ISNUMBER(SEARCH("ACETAMIPRID",L2571)),"Acetamiprid",IF(ISNUMBER(SEARCH("ALUMINIUM PHOSPHIDE",L2571)),"Aluminium Phosphide",IF(ISNUMBER(SEARCH("RANMAN",L2571)),"Cyazofamid",IF(ISNUMBER(SEARCH("BIFENTRINA",L2571)),"Bifenthrin","FIX IT!"))))))))))))))))</f>
        <v>Mancozeb</v>
      </c>
      <c r="Q2571" t="s">
        <v>3231</v>
      </c>
      <c r="R2571" t="s">
        <v>3242</v>
      </c>
      <c r="S2571">
        <f t="shared" si="144"/>
        <v>12.034883720930232</v>
      </c>
      <c r="T2571" t="s">
        <v>3259</v>
      </c>
      <c r="U2571" t="s">
        <v>3230</v>
      </c>
      <c r="V2571" t="s">
        <v>3225</v>
      </c>
    </row>
    <row r="2572" spans="1:22" ht="22" customHeight="1" x14ac:dyDescent="0.3">
      <c r="A2572" s="5">
        <v>42347</v>
      </c>
      <c r="B2572" s="16" t="str">
        <f t="shared" si="142"/>
        <v>December, 2015</v>
      </c>
      <c r="C2572" s="16" t="str">
        <f t="shared" si="143"/>
        <v>December, 2015´</v>
      </c>
      <c r="D2572" s="6" t="s">
        <v>31</v>
      </c>
      <c r="E2572" s="11" t="s">
        <v>3316</v>
      </c>
      <c r="F2572" s="6" t="s">
        <v>1873</v>
      </c>
      <c r="G2572" s="6" t="s">
        <v>1492</v>
      </c>
      <c r="H2572" s="6" t="s">
        <v>122</v>
      </c>
      <c r="I2572" s="6" t="s">
        <v>45</v>
      </c>
      <c r="J2572" s="6" t="s">
        <v>34</v>
      </c>
      <c r="K2572" s="6" t="s">
        <v>129</v>
      </c>
      <c r="L2572" s="6" t="s">
        <v>2832</v>
      </c>
      <c r="M2572" s="7">
        <v>43440</v>
      </c>
      <c r="N2572" s="7">
        <v>43.44</v>
      </c>
      <c r="O2572" s="7">
        <v>906000</v>
      </c>
      <c r="P2572" t="str">
        <f>IF(ISNUMBER(SEARCH("BROWSER",L2572)),"Picloran",IF(ISNUMBER(SEARCH("NAVIGATOR",L2572)),"Picloran",IF(ISNUMBER(SEARCH("BIOZYME",L2572)),"Mineral Fertilizer",IF(ISNUMBER(SEARCH("K-FOL",L2572)),"Calcium Citrate",IF(ISNUMBER(SEARCH("FOLTRON",L2572)),"NPK Fertilizer",IF(ISNUMBER(SEARCH("CYHALOTHRI",L2572)),"Cyhalothrin",IF(ISNUMBER(SEARCH("ACEFATO",L2572)),"Acephate",IF(ISNUMBER(SEARCH("ACEPHATE",L2572)),"Acephate",IF(ISNUMBER(SEARCH("MICROTHIOL",L2572)),"Sulfur",IF(ISNUMBER(SEARCH("PROPICONAZOLE",L2572)),"Propiconazole",IF(ISNUMBER(SEARCH("METHOMYL",L2572)),"Methomyl",IF(ISNUMBER(SEARCH("IMIDACLOPRID",L2572)),"Imidacloprid",IF(ISNUMBER(SEARCH("ZONIC",L2572)),"Amicarbazone",IF(ISNUMBER(SEARCH("CRESCENDO",L2572)),"Triclopyr-Butyric",IF(ISNUMBER(SEARCH("IMAZETHAPYR",L2572)),"Imazethapyr",IF(ISNUMBER(SEARCH("TRICLOPYR",L2572)),"Triclopyr",IF(ISNUMBER(SEARCH("ISOPROPYLAMINE",L2572)),"Isopropylamine",IF(ISNUMBER(SEARCH("ABAMECTIM",L2572)),"Abamectin",IF(ISNUMBER(SEARCH("SPERTO",L2572)),"Bifenthrin","FIX IT!")))))))))))))))))))</f>
        <v>Propiconazole</v>
      </c>
      <c r="Q2572" t="s">
        <v>3215</v>
      </c>
      <c r="R2572" t="s">
        <v>3242</v>
      </c>
      <c r="S2572">
        <f t="shared" si="144"/>
        <v>20.856353591160222</v>
      </c>
      <c r="T2572" t="s">
        <v>3206</v>
      </c>
      <c r="U2572" t="s">
        <v>3231</v>
      </c>
      <c r="V2572" t="s">
        <v>3242</v>
      </c>
    </row>
    <row r="2573" spans="1:22" ht="22" customHeight="1" x14ac:dyDescent="0.3">
      <c r="A2573" s="2">
        <v>42346</v>
      </c>
      <c r="B2573" s="16" t="str">
        <f t="shared" si="142"/>
        <v>December, 2015</v>
      </c>
      <c r="C2573" s="16" t="str">
        <f t="shared" si="143"/>
        <v>December, 2015´</v>
      </c>
      <c r="D2573" s="3" t="s">
        <v>31</v>
      </c>
      <c r="E2573" s="11" t="s">
        <v>3316</v>
      </c>
      <c r="F2573" s="3" t="s">
        <v>56</v>
      </c>
      <c r="G2573" s="3" t="s">
        <v>579</v>
      </c>
      <c r="H2573" s="3" t="s">
        <v>968</v>
      </c>
      <c r="I2573" s="3" t="s">
        <v>45</v>
      </c>
      <c r="J2573" s="3" t="s">
        <v>34</v>
      </c>
      <c r="K2573" s="3" t="s">
        <v>971</v>
      </c>
      <c r="L2573" s="3" t="s">
        <v>2833</v>
      </c>
      <c r="M2573" s="4">
        <v>14066</v>
      </c>
      <c r="N2573" s="4">
        <v>14.07</v>
      </c>
      <c r="O2573" s="4">
        <v>318000</v>
      </c>
      <c r="P2573" t="str">
        <f>IF(ISNUMBER(SEARCH("BROWSER",L2573)),"Picloran",IF(ISNUMBER(SEARCH("NAVIGATOR",L2573)),"Picloran",IF(ISNUMBER(SEARCH("BIOZYME",L2573)),"Mineral Fertilizer",IF(ISNUMBER(SEARCH("K-FOL",L2573)),"Calcium Citrate",IF(ISNUMBER(SEARCH("FOLTRON",L2573)),"NPK Fertilizer",IF(ISNUMBER(SEARCH("CYHALOTHRI",L2573)),"Cyhalothrin",IF(ISNUMBER(SEARCH("ACEFATO",L2573)),"Acephate",IF(ISNUMBER(SEARCH("ACEPHATE",L2573)),"Acephate",IF(ISNUMBER(SEARCH("MICROTHIOL",L2573)),"Sulfur",IF(ISNUMBER(SEARCH("PROPICONAZOLE",L2573)),"Propiconazole",IF(ISNUMBER(SEARCH("METHOMYL",L2573)),"Methomyl",IF(ISNUMBER(SEARCH("IMIDACLOPRID",L2573)),"Imidacloprid",IF(ISNUMBER(SEARCH("ZONIC",L2573)),"Amicarbazone",IF(ISNUMBER(SEARCH("CRESCENDO",L2573)),"Triclopyr-Butyric",IF(ISNUMBER(SEARCH("IMAZETHAPYR",L2573)),"Imazethapyr",IF(ISNUMBER(SEARCH("TRICLOPYR",L2573)),"Triclopyr",IF(ISNUMBER(SEARCH("ISOPROPYLAMINE",L2573)),"Isopropylamine",IF(ISNUMBER(SEARCH("ABAMECTIM",L2573)),"Abamectin",IF(ISNUMBER(SEARCH("SPERTO",L2573)),"Bifenthrin","FIX IT!")))))))))))))))))))</f>
        <v>Cyhalothrin</v>
      </c>
      <c r="Q2573" t="s">
        <v>3248</v>
      </c>
      <c r="R2573" t="s">
        <v>3237</v>
      </c>
      <c r="S2573">
        <f t="shared" si="144"/>
        <v>22.607706526375658</v>
      </c>
      <c r="T2573" t="s">
        <v>3206</v>
      </c>
      <c r="U2573" t="s">
        <v>3231</v>
      </c>
      <c r="V2573" t="s">
        <v>3242</v>
      </c>
    </row>
    <row r="2574" spans="1:22" ht="22" customHeight="1" x14ac:dyDescent="0.3">
      <c r="A2574" s="5">
        <v>42346</v>
      </c>
      <c r="B2574" s="16" t="str">
        <f t="shared" si="142"/>
        <v>December, 2015</v>
      </c>
      <c r="C2574" s="16" t="str">
        <f t="shared" si="143"/>
        <v>December, 2015´</v>
      </c>
      <c r="D2574" s="6" t="s">
        <v>31</v>
      </c>
      <c r="E2574" s="11" t="s">
        <v>3316</v>
      </c>
      <c r="F2574" s="6" t="s">
        <v>56</v>
      </c>
      <c r="G2574" s="6" t="s">
        <v>131</v>
      </c>
      <c r="H2574" s="6" t="s">
        <v>133</v>
      </c>
      <c r="I2574" s="6" t="s">
        <v>45</v>
      </c>
      <c r="J2574" s="6" t="s">
        <v>34</v>
      </c>
      <c r="K2574" s="6" t="s">
        <v>971</v>
      </c>
      <c r="L2574" s="6" t="s">
        <v>2834</v>
      </c>
      <c r="M2574" s="7">
        <v>42460</v>
      </c>
      <c r="N2574" s="7">
        <v>42.46</v>
      </c>
      <c r="O2574" s="7">
        <v>959000</v>
      </c>
      <c r="P2574" t="str">
        <f>IF(ISNUMBER(SEARCH("IMAZETAPYR",L2574)),"Imazetapyr",IF(ISNUMBER(SEARCH("VITAVAX",L2574)),"Carboxin",IF(ISNUMBER(SEARCH("CARBOXIN",L2574)),"Carboxin",IF(ISNUMBER(SEARCH("CONDAX",L2574)),"Imazetapyr",IF(ISNUMBER(SEARCH("CLETHODIM",L2574)),"Clethodim",IF(ISNUMBER(SEARCH("JACARE",L2574)),"2,4-D Acid",IF(ISNUMBER(SEARCH("LEOPARD",L2574)),"Picloram",IF(ISNUMBER(SEARCH("ZOXYSTROBIN",L2574)),"Azoxystrobin",IF(ISNUMBER(SEARCH("MANCOZEB",L2574)),"Mancozeb",IF(ISNUMBER(SEARCH("AZOXYS",L2574)),"Azoxystrobin",IF(ISNUMBER(SEARCH("FIPRON",L2574)),"Fipronil",IF(ISNUMBER(SEARCH("ACEF",L2574)),"Acephate",IF(ISNUMBER(SEARCH("ACETAMIPRID",L2574)),"Acetamiprid",IF(ISNUMBER(SEARCH("ALUMINIUM PHOSPHIDE",L2574)),"Aluminium Phosphide",IF(ISNUMBER(SEARCH("RANMAN",L2574)),"Cyazofamid",IF(ISNUMBER(SEARCH("BIFENTRINA",L2574)),"Bifenthrin","FIX IT!"))))))))))))))))</f>
        <v>Acetamiprid</v>
      </c>
      <c r="Q2574" t="s">
        <v>3234</v>
      </c>
      <c r="R2574" t="s">
        <v>3243</v>
      </c>
      <c r="S2574">
        <f t="shared" si="144"/>
        <v>22.585963259538389</v>
      </c>
      <c r="T2574" t="s">
        <v>3200</v>
      </c>
      <c r="U2574" t="s">
        <v>3234</v>
      </c>
      <c r="V2574" t="s">
        <v>3225</v>
      </c>
    </row>
    <row r="2575" spans="1:22" ht="22" customHeight="1" x14ac:dyDescent="0.3">
      <c r="A2575" s="2">
        <v>42346</v>
      </c>
      <c r="B2575" s="16" t="str">
        <f t="shared" si="142"/>
        <v>December, 2015</v>
      </c>
      <c r="C2575" s="16" t="str">
        <f t="shared" si="143"/>
        <v>December, 2015´</v>
      </c>
      <c r="D2575" s="3" t="s">
        <v>107</v>
      </c>
      <c r="E2575" s="11" t="s">
        <v>3316</v>
      </c>
      <c r="F2575" s="3" t="s">
        <v>56</v>
      </c>
      <c r="G2575" s="3" t="s">
        <v>108</v>
      </c>
      <c r="H2575" s="3" t="s">
        <v>133</v>
      </c>
      <c r="I2575" s="3" t="s">
        <v>45</v>
      </c>
      <c r="J2575" s="3" t="s">
        <v>34</v>
      </c>
      <c r="K2575" s="3" t="s">
        <v>971</v>
      </c>
      <c r="L2575" s="3" t="s">
        <v>2835</v>
      </c>
      <c r="M2575" s="4">
        <v>19240</v>
      </c>
      <c r="N2575" s="4">
        <v>19.239999999999998</v>
      </c>
      <c r="O2575" s="4">
        <v>435000</v>
      </c>
      <c r="P2575" t="str">
        <f>IF(ISNUMBER(SEARCH("BROWSER",L2575)),"Picloran",IF(ISNUMBER(SEARCH("NAVIGATOR",L2575)),"Picloran",IF(ISNUMBER(SEARCH("BIOZYME",L2575)),"Mineral Fertilizer",IF(ISNUMBER(SEARCH("K-FOL",L2575)),"Calcium Citrate",IF(ISNUMBER(SEARCH("FOLTRON",L2575)),"NPK Fertilizer",IF(ISNUMBER(SEARCH("CYHALOTHRI",L2575)),"Cyhalothrin",IF(ISNUMBER(SEARCH("ACEFATO",L2575)),"Acephate",IF(ISNUMBER(SEARCH("ACEPHATE",L2575)),"Acephate",IF(ISNUMBER(SEARCH("MICROTHIOL",L2575)),"Sulfur",IF(ISNUMBER(SEARCH("PROPICONAZOLE",L2575)),"Propiconazole",IF(ISNUMBER(SEARCH("METHOMYL",L2575)),"Methomyl",IF(ISNUMBER(SEARCH("IMIDACLOPRID",L2575)),"Imidacloprid",IF(ISNUMBER(SEARCH("ZONIC",L2575)),"Amicarbazone",IF(ISNUMBER(SEARCH("CRESCENDO",L2575)),"Triclopyr-Butyric",IF(ISNUMBER(SEARCH("IMAZETHAPYR",L2575)),"Imazethapyr",IF(ISNUMBER(SEARCH("TRICLOPYR",L2575)),"Triclopyr",IF(ISNUMBER(SEARCH("ISOPROPYLAMINE",L2575)),"Isopropylamine",IF(ISNUMBER(SEARCH("ABAMECTIM",L2575)),"Abamectin",IF(ISNUMBER(SEARCH("SPERTO",L2575)),"Bifenthrin","FIX IT!")))))))))))))))))))</f>
        <v>Imidacloprid</v>
      </c>
      <c r="Q2575" t="s">
        <v>3268</v>
      </c>
      <c r="R2575" t="s">
        <v>3243</v>
      </c>
      <c r="S2575">
        <f t="shared" si="144"/>
        <v>22.609147609147609</v>
      </c>
      <c r="T2575" t="s">
        <v>3259</v>
      </c>
      <c r="U2575" t="s">
        <v>3230</v>
      </c>
      <c r="V2575" t="s">
        <v>3225</v>
      </c>
    </row>
    <row r="2576" spans="1:22" ht="22" customHeight="1" x14ac:dyDescent="0.3">
      <c r="A2576" s="5">
        <v>42344</v>
      </c>
      <c r="B2576" s="16" t="str">
        <f t="shared" si="142"/>
        <v>December, 2015</v>
      </c>
      <c r="C2576" s="16" t="str">
        <f t="shared" si="143"/>
        <v>December, 2015´</v>
      </c>
      <c r="D2576" s="6" t="s">
        <v>31</v>
      </c>
      <c r="E2576" s="11" t="s">
        <v>3316</v>
      </c>
      <c r="F2576" s="6" t="s">
        <v>56</v>
      </c>
      <c r="G2576" s="6" t="s">
        <v>1676</v>
      </c>
      <c r="H2576" s="6" t="s">
        <v>91</v>
      </c>
      <c r="I2576" s="6" t="s">
        <v>45</v>
      </c>
      <c r="J2576" s="6" t="s">
        <v>34</v>
      </c>
      <c r="K2576" s="6" t="s">
        <v>205</v>
      </c>
      <c r="L2576" s="6" t="s">
        <v>2836</v>
      </c>
      <c r="M2576" s="7">
        <v>77400</v>
      </c>
      <c r="N2576" s="7">
        <v>77.400000000000006</v>
      </c>
      <c r="O2576" s="7">
        <v>932000</v>
      </c>
      <c r="P2576" t="str">
        <f>IF(ISNUMBER(SEARCH("IMAZETAPYR",L2576)),"Imazetapyr",IF(ISNUMBER(SEARCH("VITAVAX",L2576)),"Carboxin",IF(ISNUMBER(SEARCH("CARBOXIN",L2576)),"Carboxin",IF(ISNUMBER(SEARCH("CONDAX",L2576)),"Imazetapyr",IF(ISNUMBER(SEARCH("CLETHODIM",L2576)),"Clethodim",IF(ISNUMBER(SEARCH("JACARE",L2576)),"2,4-D Acid",IF(ISNUMBER(SEARCH("LEOPARD",L2576)),"Picloram",IF(ISNUMBER(SEARCH("ZOXYSTROBIN",L2576)),"Azoxystrobin",IF(ISNUMBER(SEARCH("MANCOZEB",L2576)),"Mancozeb",IF(ISNUMBER(SEARCH("AZOXYS",L2576)),"Azoxystrobin",IF(ISNUMBER(SEARCH("FIPRON",L2576)),"Fipronil",IF(ISNUMBER(SEARCH("ACEF",L2576)),"Acephate",IF(ISNUMBER(SEARCH("ACETAMIPRID",L2576)),"Acetamiprid",IF(ISNUMBER(SEARCH("ALUMINIUM PHOSPHIDE",L2576)),"Aluminium Phosphide",IF(ISNUMBER(SEARCH("RANMAN",L2576)),"Cyazofamid",IF(ISNUMBER(SEARCH("BIFENTRINA",L2576)),"Bifenthrin","FIX IT!"))))))))))))))))</f>
        <v>Mancozeb</v>
      </c>
      <c r="Q2576" t="s">
        <v>3231</v>
      </c>
      <c r="R2576" t="s">
        <v>3242</v>
      </c>
      <c r="S2576">
        <f t="shared" si="144"/>
        <v>12.041343669250645</v>
      </c>
      <c r="T2576" t="s">
        <v>3218</v>
      </c>
      <c r="U2576" t="s">
        <v>3218</v>
      </c>
      <c r="V2576" t="s">
        <v>3198</v>
      </c>
    </row>
    <row r="2577" spans="1:22" ht="22" customHeight="1" x14ac:dyDescent="0.3">
      <c r="A2577" s="2">
        <v>42344</v>
      </c>
      <c r="B2577" s="16" t="str">
        <f t="shared" si="142"/>
        <v>December, 2015</v>
      </c>
      <c r="C2577" s="16" t="str">
        <f t="shared" si="143"/>
        <v>December, 2015´</v>
      </c>
      <c r="D2577" s="3" t="s">
        <v>31</v>
      </c>
      <c r="E2577" s="11" t="s">
        <v>3316</v>
      </c>
      <c r="F2577" s="3" t="s">
        <v>56</v>
      </c>
      <c r="G2577" s="3" t="s">
        <v>1676</v>
      </c>
      <c r="H2577" s="3" t="s">
        <v>91</v>
      </c>
      <c r="I2577" s="3" t="s">
        <v>45</v>
      </c>
      <c r="J2577" s="3" t="s">
        <v>34</v>
      </c>
      <c r="K2577" s="3" t="s">
        <v>205</v>
      </c>
      <c r="L2577" s="3" t="s">
        <v>2837</v>
      </c>
      <c r="M2577" s="4">
        <v>25800</v>
      </c>
      <c r="N2577" s="4">
        <v>25.8</v>
      </c>
      <c r="O2577" s="4">
        <v>311000</v>
      </c>
      <c r="P2577" t="str">
        <f>IF(ISNUMBER(SEARCH("IMAZETAPYR",L2577)),"Imazetapyr",IF(ISNUMBER(SEARCH("VITAVAX",L2577)),"Carboxin",IF(ISNUMBER(SEARCH("CARBOXIN",L2577)),"Carboxin",IF(ISNUMBER(SEARCH("CONDAX",L2577)),"Imazetapyr",IF(ISNUMBER(SEARCH("CLETHODIM",L2577)),"Clethodim",IF(ISNUMBER(SEARCH("JACARE",L2577)),"2,4-D Acid",IF(ISNUMBER(SEARCH("LEOPARD",L2577)),"Picloram",IF(ISNUMBER(SEARCH("ZOXYSTROBIN",L2577)),"Azoxystrobin",IF(ISNUMBER(SEARCH("MANCOZEB",L2577)),"Mancozeb",IF(ISNUMBER(SEARCH("AZOXYS",L2577)),"Azoxystrobin",IF(ISNUMBER(SEARCH("FIPRON",L2577)),"Fipronil",IF(ISNUMBER(SEARCH("ACEF",L2577)),"Acephate",IF(ISNUMBER(SEARCH("ACETAMIPRID",L2577)),"Acetamiprid",IF(ISNUMBER(SEARCH("ALUMINIUM PHOSPHIDE",L2577)),"Aluminium Phosphide",IF(ISNUMBER(SEARCH("RANMAN",L2577)),"Cyazofamid",IF(ISNUMBER(SEARCH("BIFENTRINA",L2577)),"Bifenthrin","FIX IT!"))))))))))))))))</f>
        <v>Mancozeb</v>
      </c>
      <c r="Q2577" t="s">
        <v>3231</v>
      </c>
      <c r="R2577" t="s">
        <v>3242</v>
      </c>
      <c r="S2577">
        <f t="shared" si="144"/>
        <v>12.054263565891473</v>
      </c>
      <c r="T2577" t="s">
        <v>3292</v>
      </c>
      <c r="U2577" t="s">
        <v>3269</v>
      </c>
      <c r="V2577" t="s">
        <v>3216</v>
      </c>
    </row>
    <row r="2578" spans="1:22" ht="22" customHeight="1" x14ac:dyDescent="0.3">
      <c r="A2578" s="2">
        <v>42343</v>
      </c>
      <c r="B2578" s="16" t="str">
        <f t="shared" si="142"/>
        <v>December, 2015</v>
      </c>
      <c r="C2578" s="16" t="str">
        <f t="shared" si="143"/>
        <v>December, 2015´</v>
      </c>
      <c r="D2578" s="3" t="s">
        <v>31</v>
      </c>
      <c r="E2578" s="11" t="s">
        <v>3316</v>
      </c>
      <c r="F2578" s="3" t="s">
        <v>56</v>
      </c>
      <c r="G2578" s="3" t="s">
        <v>625</v>
      </c>
      <c r="H2578" s="3" t="s">
        <v>629</v>
      </c>
      <c r="I2578" s="3" t="s">
        <v>45</v>
      </c>
      <c r="J2578" s="3" t="s">
        <v>34</v>
      </c>
      <c r="K2578" s="3" t="s">
        <v>280</v>
      </c>
      <c r="L2578" s="3" t="s">
        <v>2839</v>
      </c>
      <c r="M2578" s="4">
        <v>17027</v>
      </c>
      <c r="N2578" s="4">
        <v>17.03</v>
      </c>
      <c r="O2578" s="13" t="s">
        <v>3323</v>
      </c>
      <c r="P2578" t="str">
        <f>IF(ISNUMBER(SEARCH("NICOSULFURONTECHNICAL",L2578)),"Nicosulfuron",IF(ISNUMBER(SEARCH("CITRASHINE",L2578)),"General Foods Aditives",IF(ISNUMBER(SEARCH("CHLORIMURON",L2578)),"Chlorimuron-ethyl",IF(ISNUMBER(SEARCH("LUFENURON",L2578)),"Lufenuron","FIX IT!"))))</f>
        <v>General Foods Aditives</v>
      </c>
      <c r="Q2578" t="s">
        <v>3263</v>
      </c>
      <c r="R2578" t="s">
        <v>3264</v>
      </c>
      <c r="S2578">
        <f t="shared" si="144"/>
        <v>0</v>
      </c>
      <c r="T2578" t="s">
        <v>3218</v>
      </c>
      <c r="U2578" t="s">
        <v>3218</v>
      </c>
      <c r="V2578" t="s">
        <v>3198</v>
      </c>
    </row>
    <row r="2579" spans="1:22" ht="22" customHeight="1" x14ac:dyDescent="0.3">
      <c r="A2579" s="2">
        <v>42339</v>
      </c>
      <c r="B2579" s="16" t="str">
        <f t="shared" si="142"/>
        <v>December, 2015</v>
      </c>
      <c r="C2579" s="16" t="str">
        <f t="shared" si="143"/>
        <v>December, 2015´</v>
      </c>
      <c r="D2579" s="3" t="s">
        <v>31</v>
      </c>
      <c r="E2579" s="11" t="s">
        <v>3316</v>
      </c>
      <c r="F2579" s="3" t="s">
        <v>56</v>
      </c>
      <c r="G2579" s="3" t="s">
        <v>2570</v>
      </c>
      <c r="H2579" s="3" t="s">
        <v>122</v>
      </c>
      <c r="I2579" s="3" t="s">
        <v>45</v>
      </c>
      <c r="J2579" s="3" t="s">
        <v>34</v>
      </c>
      <c r="K2579" s="3" t="s">
        <v>141</v>
      </c>
      <c r="L2579" s="3" t="s">
        <v>2848</v>
      </c>
      <c r="M2579" s="4">
        <v>45270</v>
      </c>
      <c r="N2579" s="4">
        <v>45.27</v>
      </c>
      <c r="O2579" s="4">
        <v>383000</v>
      </c>
      <c r="P2579" t="s">
        <v>3208</v>
      </c>
      <c r="Q2579" t="s">
        <v>3215</v>
      </c>
      <c r="R2579" t="s">
        <v>3216</v>
      </c>
      <c r="S2579">
        <f t="shared" si="144"/>
        <v>8.4603490170090563</v>
      </c>
      <c r="T2579" t="s">
        <v>3226</v>
      </c>
      <c r="U2579" t="s">
        <v>3261</v>
      </c>
      <c r="V2579" t="s">
        <v>3243</v>
      </c>
    </row>
    <row r="2580" spans="1:22" ht="22" customHeight="1" x14ac:dyDescent="0.3">
      <c r="A2580" s="5">
        <v>42338</v>
      </c>
      <c r="B2580" s="16" t="str">
        <f t="shared" si="142"/>
        <v>November, 2015</v>
      </c>
      <c r="C2580" s="16" t="str">
        <f t="shared" si="143"/>
        <v>November, 2015´</v>
      </c>
      <c r="D2580" s="6" t="s">
        <v>31</v>
      </c>
      <c r="E2580" s="11" t="s">
        <v>3316</v>
      </c>
      <c r="F2580" s="6" t="s">
        <v>56</v>
      </c>
      <c r="G2580" s="6" t="s">
        <v>579</v>
      </c>
      <c r="H2580" s="6" t="s">
        <v>968</v>
      </c>
      <c r="I2580" s="6" t="s">
        <v>45</v>
      </c>
      <c r="J2580" s="6" t="s">
        <v>34</v>
      </c>
      <c r="K2580" s="6" t="s">
        <v>971</v>
      </c>
      <c r="L2580" s="6" t="s">
        <v>2849</v>
      </c>
      <c r="M2580" s="7">
        <v>28132</v>
      </c>
      <c r="N2580" s="7">
        <v>28.13</v>
      </c>
      <c r="O2580" s="7">
        <v>644000</v>
      </c>
      <c r="P2580" t="str">
        <f>IF(ISNUMBER(SEARCH("BROWSER",L2580)),"Picloran",IF(ISNUMBER(SEARCH("NAVIGATOR",L2580)),"Picloran",IF(ISNUMBER(SEARCH("BIOZYME",L2580)),"Mineral Fertilizer",IF(ISNUMBER(SEARCH("K-FOL",L2580)),"Calcium Citrate",IF(ISNUMBER(SEARCH("FOLTRON",L2580)),"NPK Fertilizer",IF(ISNUMBER(SEARCH("CYHALOTHRI",L2580)),"Cyhalothrin",IF(ISNUMBER(SEARCH("ACEFATO",L2580)),"Acephate",IF(ISNUMBER(SEARCH("ACEPHATE",L2580)),"Acephate",IF(ISNUMBER(SEARCH("MICROTHIOL",L2580)),"Sulfur",IF(ISNUMBER(SEARCH("PROPICONAZOLE",L2580)),"Propiconazole",IF(ISNUMBER(SEARCH("METHOMYL",L2580)),"Methomyl",IF(ISNUMBER(SEARCH("IMIDACLOPRID",L2580)),"Imidacloprid",IF(ISNUMBER(SEARCH("ZONIC",L2580)),"Amicarbazone",IF(ISNUMBER(SEARCH("CRESCENDO",L2580)),"Triclopyr-Butyric",IF(ISNUMBER(SEARCH("IMAZETHAPYR",L2580)),"Imazethapyr",IF(ISNUMBER(SEARCH("TRICLOPYR",L2580)),"Triclopyr",IF(ISNUMBER(SEARCH("ISOPROPYLAMINE",L2580)),"Isopropylamine",IF(ISNUMBER(SEARCH("ABAMECTIM",L2580)),"Abamectin",IF(ISNUMBER(SEARCH("SPERTO",L2580)),"Bifenthrin","FIX IT!")))))))))))))))))))</f>
        <v>Cyhalothrin</v>
      </c>
      <c r="Q2580" t="s">
        <v>3248</v>
      </c>
      <c r="R2580" t="s">
        <v>3237</v>
      </c>
      <c r="S2580">
        <f t="shared" si="144"/>
        <v>22.892080193374092</v>
      </c>
      <c r="T2580" t="s">
        <v>3206</v>
      </c>
      <c r="U2580" t="s">
        <v>3231</v>
      </c>
      <c r="V2580" t="s">
        <v>3242</v>
      </c>
    </row>
    <row r="2581" spans="1:22" ht="22" customHeight="1" x14ac:dyDescent="0.3">
      <c r="A2581" s="2">
        <v>42338</v>
      </c>
      <c r="B2581" s="16" t="str">
        <f t="shared" si="142"/>
        <v>November, 2015</v>
      </c>
      <c r="C2581" s="16" t="str">
        <f t="shared" si="143"/>
        <v>November, 2015´</v>
      </c>
      <c r="D2581" s="3" t="s">
        <v>107</v>
      </c>
      <c r="E2581" s="11" t="s">
        <v>3316</v>
      </c>
      <c r="F2581" s="3" t="s">
        <v>56</v>
      </c>
      <c r="G2581" s="3" t="s">
        <v>108</v>
      </c>
      <c r="H2581" s="3" t="s">
        <v>133</v>
      </c>
      <c r="I2581" s="3" t="s">
        <v>45</v>
      </c>
      <c r="J2581" s="3" t="s">
        <v>34</v>
      </c>
      <c r="K2581" s="3" t="s">
        <v>971</v>
      </c>
      <c r="L2581" s="3" t="s">
        <v>2850</v>
      </c>
      <c r="M2581" s="4">
        <v>249348.01</v>
      </c>
      <c r="N2581" s="4">
        <v>249.35</v>
      </c>
      <c r="O2581" s="4">
        <v>5710000</v>
      </c>
      <c r="P2581" t="str">
        <f>IF(ISNUMBER(SEARCH("BROWSER",L2581)),"Picloran",IF(ISNUMBER(SEARCH("NAVIGATOR",L2581)),"Picloran",IF(ISNUMBER(SEARCH("BIOZYME",L2581)),"Mineral Fertilizer",IF(ISNUMBER(SEARCH("K-FOL",L2581)),"Calcium Citrate",IF(ISNUMBER(SEARCH("FOLTRON",L2581)),"NPK Fertilizer",IF(ISNUMBER(SEARCH("CYHALOTHRI",L2581)),"Cyhalothrin",IF(ISNUMBER(SEARCH("ACEFATO",L2581)),"Acephate",IF(ISNUMBER(SEARCH("ACEPHATE",L2581)),"Acephate",IF(ISNUMBER(SEARCH("MICROTHIOL",L2581)),"Sulfur",IF(ISNUMBER(SEARCH("PROPICONAZOLE",L2581)),"Propiconazole",IF(ISNUMBER(SEARCH("METHOMYL",L2581)),"Methomyl",IF(ISNUMBER(SEARCH("IMIDACLOPRID",L2581)),"Imidacloprid",IF(ISNUMBER(SEARCH("ZONIC",L2581)),"Amicarbazone",IF(ISNUMBER(SEARCH("CRESCENDO",L2581)),"Triclopyr-Butyric",IF(ISNUMBER(SEARCH("IMAZETHAPYR",L2581)),"Imazethapyr",IF(ISNUMBER(SEARCH("TRICLOPYR",L2581)),"Triclopyr",IF(ISNUMBER(SEARCH("ISOPROPYLAMINE",L2581)),"Isopropylamine",IF(ISNUMBER(SEARCH("ABAMECTIM",L2581)),"Abamectin",IF(ISNUMBER(SEARCH("SPERTO",L2581)),"Bifenthrin","FIX IT!")))))))))))))))))))</f>
        <v>Acephate</v>
      </c>
      <c r="Q2581" t="s">
        <v>3230</v>
      </c>
      <c r="R2581" t="s">
        <v>3243</v>
      </c>
      <c r="S2581">
        <f t="shared" si="144"/>
        <v>22.899721557833967</v>
      </c>
      <c r="T2581" t="s">
        <v>3226</v>
      </c>
      <c r="U2581" t="s">
        <v>3261</v>
      </c>
      <c r="V2581" t="s">
        <v>3243</v>
      </c>
    </row>
    <row r="2582" spans="1:22" ht="22" customHeight="1" x14ac:dyDescent="0.3">
      <c r="A2582" s="5">
        <v>42338</v>
      </c>
      <c r="B2582" s="16" t="str">
        <f t="shared" si="142"/>
        <v>November, 2015</v>
      </c>
      <c r="C2582" s="16" t="str">
        <f t="shared" si="143"/>
        <v>November, 2015´</v>
      </c>
      <c r="D2582" s="6" t="s">
        <v>31</v>
      </c>
      <c r="E2582" s="11" t="s">
        <v>3316</v>
      </c>
      <c r="F2582" s="6" t="s">
        <v>56</v>
      </c>
      <c r="G2582" s="6" t="s">
        <v>200</v>
      </c>
      <c r="H2582" s="6" t="s">
        <v>133</v>
      </c>
      <c r="I2582" s="6" t="s">
        <v>45</v>
      </c>
      <c r="J2582" s="6" t="s">
        <v>34</v>
      </c>
      <c r="K2582" s="6" t="s">
        <v>971</v>
      </c>
      <c r="L2582" s="6" t="s">
        <v>2851</v>
      </c>
      <c r="M2582" s="7">
        <v>19240</v>
      </c>
      <c r="N2582" s="7">
        <v>19.239999999999998</v>
      </c>
      <c r="O2582" s="7">
        <v>441000</v>
      </c>
      <c r="P2582" t="str">
        <f>IF(ISNUMBER(SEARCH("BROWSER",L2582)),"Picloran",IF(ISNUMBER(SEARCH("NAVIGATOR",L2582)),"Picloran",IF(ISNUMBER(SEARCH("BIOZYME",L2582)),"Mineral Fertilizer",IF(ISNUMBER(SEARCH("K-FOL",L2582)),"Calcium Citrate",IF(ISNUMBER(SEARCH("FOLTRON",L2582)),"NPK Fertilizer",IF(ISNUMBER(SEARCH("CYHALOTHRI",L2582)),"Cyhalothrin",IF(ISNUMBER(SEARCH("ACEFATO",L2582)),"Acephate",IF(ISNUMBER(SEARCH("ACEPHATE",L2582)),"Acephate",IF(ISNUMBER(SEARCH("MICROTHIOL",L2582)),"Sulfur",IF(ISNUMBER(SEARCH("PROPICONAZOLE",L2582)),"Propiconazole",IF(ISNUMBER(SEARCH("METHOMYL",L2582)),"Methomyl",IF(ISNUMBER(SEARCH("IMIDACLOPRID",L2582)),"Imidacloprid",IF(ISNUMBER(SEARCH("ZONIC",L2582)),"Amicarbazone",IF(ISNUMBER(SEARCH("CRESCENDO",L2582)),"Triclopyr-Butyric",IF(ISNUMBER(SEARCH("IMAZETHAPYR",L2582)),"Imazethapyr",IF(ISNUMBER(SEARCH("TRICLOPYR",L2582)),"Triclopyr",IF(ISNUMBER(SEARCH("ISOPROPYLAMINE",L2582)),"Isopropylamine",IF(ISNUMBER(SEARCH("ABAMECTIM",L2582)),"Abamectin",IF(ISNUMBER(SEARCH("SPERTO",L2582)),"Bifenthrin","FIX IT!")))))))))))))))))))</f>
        <v>Imidacloprid</v>
      </c>
      <c r="Q2582" t="s">
        <v>3268</v>
      </c>
      <c r="R2582" t="s">
        <v>3243</v>
      </c>
      <c r="S2582">
        <f t="shared" si="144"/>
        <v>22.92099792099792</v>
      </c>
      <c r="T2582" t="s">
        <v>3211</v>
      </c>
      <c r="U2582" t="s">
        <v>3270</v>
      </c>
      <c r="V2582" t="s">
        <v>3198</v>
      </c>
    </row>
    <row r="2583" spans="1:22" ht="22" customHeight="1" x14ac:dyDescent="0.3">
      <c r="A2583" s="2">
        <v>42338</v>
      </c>
      <c r="B2583" s="16" t="str">
        <f t="shared" si="142"/>
        <v>November, 2015</v>
      </c>
      <c r="C2583" s="16" t="str">
        <f t="shared" si="143"/>
        <v>November, 2015´</v>
      </c>
      <c r="D2583" s="3" t="s">
        <v>107</v>
      </c>
      <c r="E2583" s="11" t="s">
        <v>3316</v>
      </c>
      <c r="F2583" s="3" t="s">
        <v>56</v>
      </c>
      <c r="G2583" s="3" t="s">
        <v>108</v>
      </c>
      <c r="H2583" s="3" t="s">
        <v>133</v>
      </c>
      <c r="I2583" s="3" t="s">
        <v>45</v>
      </c>
      <c r="J2583" s="3" t="s">
        <v>34</v>
      </c>
      <c r="K2583" s="3" t="s">
        <v>971</v>
      </c>
      <c r="L2583" s="3" t="s">
        <v>2852</v>
      </c>
      <c r="M2583" s="4">
        <v>19240</v>
      </c>
      <c r="N2583" s="4">
        <v>19.239999999999998</v>
      </c>
      <c r="O2583" s="4">
        <v>441000</v>
      </c>
      <c r="P2583" t="str">
        <f>IF(ISNUMBER(SEARCH("BROWSER",L2583)),"Picloran",IF(ISNUMBER(SEARCH("NAVIGATOR",L2583)),"Picloran",IF(ISNUMBER(SEARCH("BIOZYME",L2583)),"Mineral Fertilizer",IF(ISNUMBER(SEARCH("K-FOL",L2583)),"Calcium Citrate",IF(ISNUMBER(SEARCH("FOLTRON",L2583)),"NPK Fertilizer",IF(ISNUMBER(SEARCH("CYHALOTHRI",L2583)),"Cyhalothrin",IF(ISNUMBER(SEARCH("ACEFATO",L2583)),"Acephate",IF(ISNUMBER(SEARCH("ACEPHATE",L2583)),"Acephate",IF(ISNUMBER(SEARCH("MICROTHIOL",L2583)),"Sulfur",IF(ISNUMBER(SEARCH("PROPICONAZOLE",L2583)),"Propiconazole",IF(ISNUMBER(SEARCH("METHOMYL",L2583)),"Methomyl",IF(ISNUMBER(SEARCH("IMIDACLOPRID",L2583)),"Imidacloprid",IF(ISNUMBER(SEARCH("ZONIC",L2583)),"Amicarbazone",IF(ISNUMBER(SEARCH("CRESCENDO",L2583)),"Triclopyr-Butyric",IF(ISNUMBER(SEARCH("IMAZETHAPYR",L2583)),"Imazethapyr",IF(ISNUMBER(SEARCH("TRICLOPYR",L2583)),"Triclopyr",IF(ISNUMBER(SEARCH("ISOPROPYLAMINE",L2583)),"Isopropylamine",IF(ISNUMBER(SEARCH("ABAMECTIM",L2583)),"Abamectin",IF(ISNUMBER(SEARCH("SPERTO",L2583)),"Bifenthrin","FIX IT!")))))))))))))))))))</f>
        <v>Imidacloprid</v>
      </c>
      <c r="Q2583" t="s">
        <v>3268</v>
      </c>
      <c r="R2583" t="s">
        <v>3243</v>
      </c>
      <c r="S2583">
        <f t="shared" si="144"/>
        <v>22.92099792099792</v>
      </c>
      <c r="T2583" t="s">
        <v>3218</v>
      </c>
      <c r="U2583" t="s">
        <v>3218</v>
      </c>
      <c r="V2583" t="s">
        <v>3198</v>
      </c>
    </row>
    <row r="2584" spans="1:22" ht="22" customHeight="1" x14ac:dyDescent="0.3">
      <c r="A2584" s="5">
        <v>42337</v>
      </c>
      <c r="B2584" s="16" t="str">
        <f t="shared" si="142"/>
        <v>November, 2015</v>
      </c>
      <c r="C2584" s="16" t="str">
        <f t="shared" si="143"/>
        <v>November, 2015´</v>
      </c>
      <c r="D2584" s="6" t="s">
        <v>31</v>
      </c>
      <c r="E2584" s="11" t="s">
        <v>3316</v>
      </c>
      <c r="F2584" s="6" t="s">
        <v>56</v>
      </c>
      <c r="G2584" s="6" t="s">
        <v>1734</v>
      </c>
      <c r="H2584" s="6" t="s">
        <v>122</v>
      </c>
      <c r="I2584" s="6" t="s">
        <v>45</v>
      </c>
      <c r="J2584" s="6" t="s">
        <v>34</v>
      </c>
      <c r="K2584" s="6" t="s">
        <v>187</v>
      </c>
      <c r="L2584" s="14" t="s">
        <v>2853</v>
      </c>
      <c r="M2584" s="7">
        <v>12600</v>
      </c>
      <c r="N2584" s="7">
        <v>12.6</v>
      </c>
      <c r="O2584" s="7">
        <v>51500</v>
      </c>
      <c r="P2584" t="s">
        <v>3201</v>
      </c>
      <c r="Q2584" t="s">
        <v>3272</v>
      </c>
      <c r="R2584" t="s">
        <v>3198</v>
      </c>
      <c r="S2584">
        <f t="shared" si="144"/>
        <v>4.087301587301587</v>
      </c>
      <c r="T2584" t="s">
        <v>3211</v>
      </c>
      <c r="U2584" t="s">
        <v>3270</v>
      </c>
      <c r="V2584" t="s">
        <v>3198</v>
      </c>
    </row>
    <row r="2585" spans="1:22" ht="22" customHeight="1" x14ac:dyDescent="0.3">
      <c r="A2585" s="2">
        <v>42337</v>
      </c>
      <c r="B2585" s="16" t="str">
        <f t="shared" si="142"/>
        <v>November, 2015</v>
      </c>
      <c r="C2585" s="16" t="str">
        <f t="shared" si="143"/>
        <v>November, 2015´</v>
      </c>
      <c r="D2585" s="3" t="s">
        <v>31</v>
      </c>
      <c r="E2585" s="11" t="s">
        <v>3316</v>
      </c>
      <c r="F2585" s="3" t="s">
        <v>56</v>
      </c>
      <c r="G2585" s="3" t="s">
        <v>2249</v>
      </c>
      <c r="H2585" s="3" t="s">
        <v>1684</v>
      </c>
      <c r="I2585" s="3" t="s">
        <v>45</v>
      </c>
      <c r="J2585" s="3" t="s">
        <v>34</v>
      </c>
      <c r="K2585" s="3" t="s">
        <v>364</v>
      </c>
      <c r="L2585" s="3" t="s">
        <v>2854</v>
      </c>
      <c r="M2585" s="4">
        <v>11040</v>
      </c>
      <c r="N2585" s="4">
        <v>11.04</v>
      </c>
      <c r="O2585" s="4">
        <v>143000</v>
      </c>
      <c r="P2585" t="str">
        <f>IF(ISNUMBER(SEARCH("THIRAM",L2585)),"Thiram",IF(ISNUMBER(SEARCH("TEBUCONAZOLE",L2585)),"Tebuconazole",IF(ISNUMBER(SEARCH("DIMETHYLAMINE",L2585)),"Dimethylamine",IF(ISNUMBER(SEARCH("TRINCA",L2585)),"Cyhalothrin",IF(ISNUMBER(SEARCH("CYHALOT",L2585)),"Cyhalothrin",IF(ISNUMBER(SEARCH("PICLORAM",L2585)),"Picloran",IF(ISNUMBER(SEARCH("PROPARGITE",L2585)),"Propargite",IF(ISNUMBER(SEARCH("OMEGA",L2585)),"Fertilizer",IF(ISNUMBER(SEARCH("ARTYS",L2585)),"Dimethylamine",IF(ISNUMBER(SEARCH("ORTHOCIDE",L2585)),"Captan","FIX IT!"))))))))))</f>
        <v>Tebuconazole</v>
      </c>
      <c r="Q2585" t="s">
        <v>3284</v>
      </c>
      <c r="R2585" t="s">
        <v>3242</v>
      </c>
      <c r="S2585">
        <f t="shared" si="144"/>
        <v>12.952898550724637</v>
      </c>
      <c r="T2585" t="s">
        <v>3250</v>
      </c>
      <c r="U2585" t="s">
        <v>3248</v>
      </c>
      <c r="V2585" t="s">
        <v>3237</v>
      </c>
    </row>
    <row r="2586" spans="1:22" ht="22" customHeight="1" x14ac:dyDescent="0.3">
      <c r="A2586" s="5">
        <v>42337</v>
      </c>
      <c r="B2586" s="16" t="str">
        <f t="shared" si="142"/>
        <v>November, 2015</v>
      </c>
      <c r="C2586" s="16" t="str">
        <f t="shared" si="143"/>
        <v>November, 2015´</v>
      </c>
      <c r="D2586" s="6" t="s">
        <v>31</v>
      </c>
      <c r="E2586" s="11" t="s">
        <v>3316</v>
      </c>
      <c r="F2586" s="6" t="s">
        <v>56</v>
      </c>
      <c r="G2586" s="6" t="s">
        <v>1734</v>
      </c>
      <c r="H2586" s="6" t="s">
        <v>122</v>
      </c>
      <c r="I2586" s="6" t="s">
        <v>45</v>
      </c>
      <c r="J2586" s="6" t="s">
        <v>34</v>
      </c>
      <c r="K2586" s="6" t="s">
        <v>187</v>
      </c>
      <c r="L2586" s="6" t="s">
        <v>2855</v>
      </c>
      <c r="M2586" s="7">
        <v>12960</v>
      </c>
      <c r="N2586" s="7">
        <v>12.96</v>
      </c>
      <c r="O2586" s="7">
        <v>53000</v>
      </c>
      <c r="P2586" t="s">
        <v>3211</v>
      </c>
      <c r="Q2586" t="s">
        <v>3270</v>
      </c>
      <c r="R2586" t="s">
        <v>3198</v>
      </c>
      <c r="S2586">
        <f t="shared" si="144"/>
        <v>4.0895061728395063</v>
      </c>
      <c r="T2586" t="s">
        <v>3258</v>
      </c>
      <c r="U2586" t="s">
        <v>3236</v>
      </c>
      <c r="V2586" t="s">
        <v>3237</v>
      </c>
    </row>
    <row r="2587" spans="1:22" ht="22" customHeight="1" x14ac:dyDescent="0.3">
      <c r="A2587" s="2">
        <v>42336</v>
      </c>
      <c r="B2587" s="16" t="str">
        <f t="shared" si="142"/>
        <v>November, 2015</v>
      </c>
      <c r="C2587" s="16" t="str">
        <f t="shared" si="143"/>
        <v>November, 2015´</v>
      </c>
      <c r="D2587" s="3" t="s">
        <v>31</v>
      </c>
      <c r="E2587" s="11" t="s">
        <v>3316</v>
      </c>
      <c r="F2587" s="3" t="s">
        <v>56</v>
      </c>
      <c r="G2587" s="3" t="s">
        <v>1676</v>
      </c>
      <c r="H2587" s="3" t="s">
        <v>91</v>
      </c>
      <c r="I2587" s="3" t="s">
        <v>45</v>
      </c>
      <c r="J2587" s="3" t="s">
        <v>34</v>
      </c>
      <c r="K2587" s="3" t="s">
        <v>205</v>
      </c>
      <c r="L2587" s="3" t="s">
        <v>2856</v>
      </c>
      <c r="M2587" s="4">
        <v>77400</v>
      </c>
      <c r="N2587" s="4">
        <v>77.400000000000006</v>
      </c>
      <c r="O2587" s="4">
        <v>934000</v>
      </c>
      <c r="P2587" t="str">
        <f>IF(ISNUMBER(SEARCH("IMAZETAPYR",L2587)),"Imazetapyr",IF(ISNUMBER(SEARCH("VITAVAX",L2587)),"Carboxin",IF(ISNUMBER(SEARCH("CARBOXIN",L2587)),"Carboxin",IF(ISNUMBER(SEARCH("CONDAX",L2587)),"Imazetapyr",IF(ISNUMBER(SEARCH("CLETHODIM",L2587)),"Clethodim",IF(ISNUMBER(SEARCH("JACARE",L2587)),"2,4-D Acid",IF(ISNUMBER(SEARCH("LEOPARD",L2587)),"Picloram",IF(ISNUMBER(SEARCH("ZOXYSTROBIN",L2587)),"Azoxystrobin",IF(ISNUMBER(SEARCH("MANCOZEB",L2587)),"Mancozeb",IF(ISNUMBER(SEARCH("AZOXYS",L2587)),"Azoxystrobin",IF(ISNUMBER(SEARCH("FIPRON",L2587)),"Fipronil",IF(ISNUMBER(SEARCH("ACEF",L2587)),"Acephate",IF(ISNUMBER(SEARCH("ACETAMIPRID",L2587)),"Acetamiprid",IF(ISNUMBER(SEARCH("ALUMINIUM PHOSPHIDE",L2587)),"Aluminium Phosphide",IF(ISNUMBER(SEARCH("RANMAN",L2587)),"Cyazofamid",IF(ISNUMBER(SEARCH("BIFENTRINA",L2587)),"Bifenthrin","FIX IT!"))))))))))))))))</f>
        <v>Mancozeb</v>
      </c>
      <c r="Q2587" t="s">
        <v>3231</v>
      </c>
      <c r="R2587" t="s">
        <v>3242</v>
      </c>
      <c r="S2587">
        <f t="shared" si="144"/>
        <v>12.0671834625323</v>
      </c>
      <c r="T2587" t="s">
        <v>3259</v>
      </c>
      <c r="U2587" t="s">
        <v>3230</v>
      </c>
      <c r="V2587" t="s">
        <v>3225</v>
      </c>
    </row>
    <row r="2588" spans="1:22" ht="22" customHeight="1" x14ac:dyDescent="0.3">
      <c r="A2588" s="5">
        <v>42336</v>
      </c>
      <c r="B2588" s="16" t="str">
        <f t="shared" si="142"/>
        <v>November, 2015</v>
      </c>
      <c r="C2588" s="16" t="str">
        <f t="shared" si="143"/>
        <v>November, 2015´</v>
      </c>
      <c r="D2588" s="6" t="s">
        <v>31</v>
      </c>
      <c r="E2588" s="11" t="s">
        <v>3316</v>
      </c>
      <c r="F2588" s="6" t="s">
        <v>56</v>
      </c>
      <c r="G2588" s="6" t="s">
        <v>1676</v>
      </c>
      <c r="H2588" s="6" t="s">
        <v>91</v>
      </c>
      <c r="I2588" s="6" t="s">
        <v>45</v>
      </c>
      <c r="J2588" s="6" t="s">
        <v>34</v>
      </c>
      <c r="K2588" s="6" t="s">
        <v>205</v>
      </c>
      <c r="L2588" s="14" t="s">
        <v>2857</v>
      </c>
      <c r="M2588" s="7">
        <v>129000</v>
      </c>
      <c r="N2588" s="7">
        <v>129</v>
      </c>
      <c r="O2588" s="7">
        <v>1556000</v>
      </c>
      <c r="P2588" t="s">
        <v>3206</v>
      </c>
      <c r="Q2588" t="str">
        <f>VLOOKUP(P2588,T:V,2,FALSE)</f>
        <v>Unizeb</v>
      </c>
      <c r="R2588" t="str">
        <f>VLOOKUP(Q2588,U:W,2,FALSE)</f>
        <v>Fungicide</v>
      </c>
      <c r="S2588">
        <f t="shared" si="144"/>
        <v>12.062015503875969</v>
      </c>
      <c r="T2588" t="s">
        <v>3200</v>
      </c>
      <c r="U2588" t="s">
        <v>3234</v>
      </c>
      <c r="V2588" t="s">
        <v>3225</v>
      </c>
    </row>
    <row r="2589" spans="1:22" ht="22" customHeight="1" x14ac:dyDescent="0.3">
      <c r="A2589" s="2">
        <v>42336</v>
      </c>
      <c r="B2589" s="16" t="str">
        <f t="shared" si="142"/>
        <v>November, 2015</v>
      </c>
      <c r="C2589" s="16" t="str">
        <f t="shared" si="143"/>
        <v>November, 2015´</v>
      </c>
      <c r="D2589" s="3" t="s">
        <v>31</v>
      </c>
      <c r="E2589" s="11" t="s">
        <v>3316</v>
      </c>
      <c r="F2589" s="3" t="s">
        <v>56</v>
      </c>
      <c r="G2589" s="3" t="s">
        <v>1676</v>
      </c>
      <c r="H2589" s="3" t="s">
        <v>91</v>
      </c>
      <c r="I2589" s="3" t="s">
        <v>45</v>
      </c>
      <c r="J2589" s="3" t="s">
        <v>34</v>
      </c>
      <c r="K2589" s="3" t="s">
        <v>205</v>
      </c>
      <c r="L2589" s="3" t="s">
        <v>2858</v>
      </c>
      <c r="M2589" s="4">
        <v>77400</v>
      </c>
      <c r="N2589" s="4">
        <v>77.400000000000006</v>
      </c>
      <c r="O2589" s="4">
        <v>934000</v>
      </c>
      <c r="P2589" t="str">
        <f>IF(ISNUMBER(SEARCH("IMAZETAPYR",L2589)),"Imazetapyr",IF(ISNUMBER(SEARCH("VITAVAX",L2589)),"Carboxin",IF(ISNUMBER(SEARCH("CARBOXIN",L2589)),"Carboxin",IF(ISNUMBER(SEARCH("CONDAX",L2589)),"Imazetapyr",IF(ISNUMBER(SEARCH("CLETHODIM",L2589)),"Clethodim",IF(ISNUMBER(SEARCH("JACARE",L2589)),"2,4-D Acid",IF(ISNUMBER(SEARCH("LEOPARD",L2589)),"Picloram",IF(ISNUMBER(SEARCH("ZOXYSTROBIN",L2589)),"Azoxystrobin",IF(ISNUMBER(SEARCH("MANCOZEB",L2589)),"Mancozeb",IF(ISNUMBER(SEARCH("AZOXYS",L2589)),"Azoxystrobin",IF(ISNUMBER(SEARCH("FIPRON",L2589)),"Fipronil",IF(ISNUMBER(SEARCH("ACEF",L2589)),"Acephate",IF(ISNUMBER(SEARCH("ACETAMIPRID",L2589)),"Acetamiprid",IF(ISNUMBER(SEARCH("ALUMINIUM PHOSPHIDE",L2589)),"Aluminium Phosphide",IF(ISNUMBER(SEARCH("RANMAN",L2589)),"Cyazofamid",IF(ISNUMBER(SEARCH("BIFENTRINA",L2589)),"Bifenthrin","FIX IT!"))))))))))))))))</f>
        <v>Mancozeb</v>
      </c>
      <c r="Q2589" t="s">
        <v>3231</v>
      </c>
      <c r="R2589" t="s">
        <v>3242</v>
      </c>
      <c r="S2589">
        <f t="shared" si="144"/>
        <v>12.0671834625323</v>
      </c>
      <c r="T2589" t="s">
        <v>3292</v>
      </c>
      <c r="U2589" t="s">
        <v>3269</v>
      </c>
      <c r="V2589" t="s">
        <v>3216</v>
      </c>
    </row>
    <row r="2590" spans="1:22" ht="22" customHeight="1" x14ac:dyDescent="0.3">
      <c r="A2590" s="5">
        <v>42331</v>
      </c>
      <c r="B2590" s="16" t="str">
        <f t="shared" si="142"/>
        <v>November, 2015</v>
      </c>
      <c r="C2590" s="16" t="str">
        <f t="shared" si="143"/>
        <v>November, 2015´</v>
      </c>
      <c r="D2590" s="6" t="s">
        <v>107</v>
      </c>
      <c r="E2590" s="11" t="s">
        <v>3316</v>
      </c>
      <c r="F2590" s="6" t="s">
        <v>56</v>
      </c>
      <c r="G2590" s="6" t="s">
        <v>108</v>
      </c>
      <c r="H2590" s="6" t="s">
        <v>133</v>
      </c>
      <c r="I2590" s="6" t="s">
        <v>45</v>
      </c>
      <c r="J2590" s="6" t="s">
        <v>34</v>
      </c>
      <c r="K2590" s="6" t="s">
        <v>971</v>
      </c>
      <c r="L2590" s="6" t="s">
        <v>2859</v>
      </c>
      <c r="M2590" s="7">
        <v>19240</v>
      </c>
      <c r="N2590" s="7">
        <v>19.239999999999998</v>
      </c>
      <c r="O2590" s="7">
        <v>441000</v>
      </c>
      <c r="P2590" t="str">
        <f>IF(ISNUMBER(SEARCH("BROWSER",L2590)),"Picloran",IF(ISNUMBER(SEARCH("NAVIGATOR",L2590)),"Picloran",IF(ISNUMBER(SEARCH("BIOZYME",L2590)),"Mineral Fertilizer",IF(ISNUMBER(SEARCH("K-FOL",L2590)),"Calcium Citrate",IF(ISNUMBER(SEARCH("FOLTRON",L2590)),"NPK Fertilizer",IF(ISNUMBER(SEARCH("CYHALOTHRI",L2590)),"Cyhalothrin",IF(ISNUMBER(SEARCH("ACEFATO",L2590)),"Acephate",IF(ISNUMBER(SEARCH("ACEPHATE",L2590)),"Acephate",IF(ISNUMBER(SEARCH("MICROTHIOL",L2590)),"Sulfur",IF(ISNUMBER(SEARCH("PROPICONAZOLE",L2590)),"Propiconazole",IF(ISNUMBER(SEARCH("METHOMYL",L2590)),"Methomyl",IF(ISNUMBER(SEARCH("IMIDACLOPRID",L2590)),"Imidacloprid",IF(ISNUMBER(SEARCH("ZONIC",L2590)),"Amicarbazone",IF(ISNUMBER(SEARCH("CRESCENDO",L2590)),"Triclopyr-Butyric",IF(ISNUMBER(SEARCH("IMAZETHAPYR",L2590)),"Imazethapyr",IF(ISNUMBER(SEARCH("TRICLOPYR",L2590)),"Triclopyr",IF(ISNUMBER(SEARCH("ISOPROPYLAMINE",L2590)),"Isopropylamine",IF(ISNUMBER(SEARCH("ABAMECTIM",L2590)),"Abamectin",IF(ISNUMBER(SEARCH("SPERTO",L2590)),"Bifenthrin","FIX IT!")))))))))))))))))))</f>
        <v>Imidacloprid</v>
      </c>
      <c r="Q2590" t="s">
        <v>3268</v>
      </c>
      <c r="R2590" t="s">
        <v>3243</v>
      </c>
      <c r="S2590">
        <f t="shared" si="144"/>
        <v>22.92099792099792</v>
      </c>
      <c r="T2590" t="s">
        <v>3218</v>
      </c>
      <c r="U2590" t="s">
        <v>3218</v>
      </c>
      <c r="V2590" t="s">
        <v>3198</v>
      </c>
    </row>
    <row r="2591" spans="1:22" ht="22" customHeight="1" x14ac:dyDescent="0.3">
      <c r="A2591" s="2">
        <v>42331</v>
      </c>
      <c r="B2591" s="16" t="str">
        <f t="shared" si="142"/>
        <v>November, 2015</v>
      </c>
      <c r="C2591" s="16" t="str">
        <f t="shared" si="143"/>
        <v>November, 2015´</v>
      </c>
      <c r="D2591" s="3" t="s">
        <v>31</v>
      </c>
      <c r="E2591" s="11" t="s">
        <v>3316</v>
      </c>
      <c r="F2591" s="3" t="s">
        <v>56</v>
      </c>
      <c r="G2591" s="3" t="s">
        <v>579</v>
      </c>
      <c r="H2591" s="3" t="s">
        <v>968</v>
      </c>
      <c r="I2591" s="3" t="s">
        <v>45</v>
      </c>
      <c r="J2591" s="3" t="s">
        <v>34</v>
      </c>
      <c r="K2591" s="3" t="s">
        <v>971</v>
      </c>
      <c r="L2591" s="3" t="s">
        <v>2860</v>
      </c>
      <c r="M2591" s="4">
        <v>16272</v>
      </c>
      <c r="N2591" s="4">
        <v>16.27</v>
      </c>
      <c r="O2591" s="4">
        <v>373000</v>
      </c>
      <c r="P2591" t="str">
        <f>IF(ISNUMBER(SEARCH("IMAZETAPYR",L2591)),"Imazetapyr",IF(ISNUMBER(SEARCH("VITAVAX",L2591)),"Carboxin",IF(ISNUMBER(SEARCH("CARBOXIN",L2591)),"Carboxin",IF(ISNUMBER(SEARCH("CONDAX",L2591)),"Imazetapyr",IF(ISNUMBER(SEARCH("CLETHODIM",L2591)),"Clethodim",IF(ISNUMBER(SEARCH("JACARE",L2591)),"2,4-D Acid",IF(ISNUMBER(SEARCH("LEOPARD",L2591)),"Picloram",IF(ISNUMBER(SEARCH("ZOXYSTROBIN",L2591)),"Azoxystrobin",IF(ISNUMBER(SEARCH("MANCOZEB",L2591)),"Mancozeb",IF(ISNUMBER(SEARCH("AZOXYS",L2591)),"Azoxystrobin",IF(ISNUMBER(SEARCH("FIPRON",L2591)),"Fipronil",IF(ISNUMBER(SEARCH("ACEF",L2591)),"Acephate",IF(ISNUMBER(SEARCH("ACETAMIPRID",L2591)),"Acetamiprid",IF(ISNUMBER(SEARCH("ALUMINIUM PHOSPHIDE",L2591)),"Aluminium Phosphide",IF(ISNUMBER(SEARCH("RANMAN",L2591)),"Cyazofamid",IF(ISNUMBER(SEARCH("BIFENTRINA",L2591)),"Bifenthrin","FIX IT!"))))))))))))))))</f>
        <v>Acetamiprid</v>
      </c>
      <c r="Q2591" t="s">
        <v>3234</v>
      </c>
      <c r="R2591" t="s">
        <v>3243</v>
      </c>
      <c r="S2591">
        <f t="shared" si="144"/>
        <v>22.922812192723697</v>
      </c>
      <c r="T2591" t="s">
        <v>3206</v>
      </c>
      <c r="U2591" t="s">
        <v>3231</v>
      </c>
      <c r="V2591" t="s">
        <v>3242</v>
      </c>
    </row>
    <row r="2592" spans="1:22" ht="22" customHeight="1" x14ac:dyDescent="0.3">
      <c r="A2592" s="5">
        <v>42331</v>
      </c>
      <c r="B2592" s="16" t="str">
        <f t="shared" si="142"/>
        <v>November, 2015</v>
      </c>
      <c r="C2592" s="16" t="str">
        <f t="shared" si="143"/>
        <v>November, 2015´</v>
      </c>
      <c r="D2592" s="6" t="s">
        <v>31</v>
      </c>
      <c r="E2592" s="11" t="s">
        <v>3316</v>
      </c>
      <c r="F2592" s="6" t="s">
        <v>56</v>
      </c>
      <c r="G2592" s="6" t="s">
        <v>2629</v>
      </c>
      <c r="H2592" s="6" t="s">
        <v>82</v>
      </c>
      <c r="I2592" s="6" t="s">
        <v>45</v>
      </c>
      <c r="J2592" s="6" t="s">
        <v>34</v>
      </c>
      <c r="K2592" s="6" t="s">
        <v>84</v>
      </c>
      <c r="L2592" s="6" t="s">
        <v>2861</v>
      </c>
      <c r="M2592" s="7">
        <v>115776</v>
      </c>
      <c r="N2592" s="7">
        <v>115.78</v>
      </c>
      <c r="O2592" s="7">
        <v>355000</v>
      </c>
      <c r="P2592" t="str">
        <f>IF(ISNUMBER(SEARCH("BROWSER",L2592)),"Picloran",IF(ISNUMBER(SEARCH("NAVIGATOR",L2592)),"Picloran",IF(ISNUMBER(SEARCH("BIOZYME",L2592)),"Mineral Fertilizer",IF(ISNUMBER(SEARCH("K-FOL",L2592)),"Calcium Citrate",IF(ISNUMBER(SEARCH("FOLTRON",L2592)),"NPK Fertilizer",IF(ISNUMBER(SEARCH("CYHALOTHRI",L2592)),"Cyhalothrin",IF(ISNUMBER(SEARCH("ACEFATO",L2592)),"Acephate",IF(ISNUMBER(SEARCH("ACEPHATE",L2592)),"Acephate",IF(ISNUMBER(SEARCH("MICROTHIOL",L2592)),"Sulfur",IF(ISNUMBER(SEARCH("PROPICONAZOLE",L2592)),"Propiconazole",IF(ISNUMBER(SEARCH("METHOMYL",L2592)),"Methomyl",IF(ISNUMBER(SEARCH("IMIDACLOPRID",L2592)),"Imidacloprid",IF(ISNUMBER(SEARCH("ZONIC",L2592)),"Amicarbazone",IF(ISNUMBER(SEARCH("CRESCENDO",L2592)),"Triclopyr-Butyric",IF(ISNUMBER(SEARCH("IMAZETHAPYR",L2592)),"Imazethapyr",IF(ISNUMBER(SEARCH("TRICLOPYR",L2592)),"Triclopyr",IF(ISNUMBER(SEARCH("ISOPROPYLAMINE",L2592)),"Isopropylamine",IF(ISNUMBER(SEARCH("ABAMECTIM",L2592)),"Abamectin",IF(ISNUMBER(SEARCH("SPERTO",L2592)),"Bifenthrin","FIX IT!")))))))))))))))))))</f>
        <v>Isopropylamine</v>
      </c>
      <c r="Q2592" t="s">
        <v>3269</v>
      </c>
      <c r="R2592" t="s">
        <v>3216</v>
      </c>
      <c r="S2592">
        <f t="shared" si="144"/>
        <v>3.0662658927584299</v>
      </c>
      <c r="T2592" t="s">
        <v>3206</v>
      </c>
      <c r="U2592" t="s">
        <v>3231</v>
      </c>
      <c r="V2592" t="s">
        <v>3242</v>
      </c>
    </row>
    <row r="2593" spans="1:22" ht="22" customHeight="1" x14ac:dyDescent="0.3">
      <c r="A2593" s="2">
        <v>42331</v>
      </c>
      <c r="B2593" s="16" t="str">
        <f t="shared" si="142"/>
        <v>November, 2015</v>
      </c>
      <c r="C2593" s="16" t="str">
        <f t="shared" si="143"/>
        <v>November, 2015´</v>
      </c>
      <c r="D2593" s="3" t="s">
        <v>107</v>
      </c>
      <c r="E2593" s="11" t="s">
        <v>3316</v>
      </c>
      <c r="F2593" s="3" t="s">
        <v>56</v>
      </c>
      <c r="G2593" s="3" t="s">
        <v>108</v>
      </c>
      <c r="H2593" s="3" t="s">
        <v>133</v>
      </c>
      <c r="I2593" s="3" t="s">
        <v>45</v>
      </c>
      <c r="J2593" s="3" t="s">
        <v>34</v>
      </c>
      <c r="K2593" s="3" t="s">
        <v>205</v>
      </c>
      <c r="L2593" s="3" t="s">
        <v>2862</v>
      </c>
      <c r="M2593" s="4">
        <v>76040</v>
      </c>
      <c r="N2593" s="4">
        <v>76.040000000000006</v>
      </c>
      <c r="O2593" s="4">
        <v>917000</v>
      </c>
      <c r="P2593" t="str">
        <f>IF(ISNUMBER(SEARCH("IMAZETAPYR",L2593)),"Imazetapyr",IF(ISNUMBER(SEARCH("VITAVAX",L2593)),"Carboxin",IF(ISNUMBER(SEARCH("CARBOXIN",L2593)),"Carboxin",IF(ISNUMBER(SEARCH("CONDAX",L2593)),"Imazetapyr",IF(ISNUMBER(SEARCH("CLETHODIM",L2593)),"Clethodim",IF(ISNUMBER(SEARCH("JACARE",L2593)),"2,4-D Acid",IF(ISNUMBER(SEARCH("LEOPARD",L2593)),"Picloram",IF(ISNUMBER(SEARCH("ZOXYSTROBIN",L2593)),"Azoxystrobin",IF(ISNUMBER(SEARCH("MANCOZEB",L2593)),"Mancozeb",IF(ISNUMBER(SEARCH("AZOXYS",L2593)),"Azoxystrobin",IF(ISNUMBER(SEARCH("FIPRON",L2593)),"Fipronil",IF(ISNUMBER(SEARCH("ACEF",L2593)),"Acephate",IF(ISNUMBER(SEARCH("ACETAMIPRID",L2593)),"Acetamiprid",IF(ISNUMBER(SEARCH("ALUMINIUM PHOSPHIDE",L2593)),"Aluminium Phosphide",IF(ISNUMBER(SEARCH("RANMAN",L2593)),"Cyazofamid",IF(ISNUMBER(SEARCH("BIFENTRINA",L2593)),"Bifenthrin","FIX IT!"))))))))))))))))</f>
        <v>Mancozeb</v>
      </c>
      <c r="Q2593" t="s">
        <v>3231</v>
      </c>
      <c r="R2593" t="s">
        <v>3242</v>
      </c>
      <c r="S2593">
        <f t="shared" si="144"/>
        <v>12.059442398737506</v>
      </c>
      <c r="T2593" t="s">
        <v>3206</v>
      </c>
      <c r="U2593" t="s">
        <v>3231</v>
      </c>
      <c r="V2593" t="s">
        <v>3242</v>
      </c>
    </row>
    <row r="2594" spans="1:22" ht="22" customHeight="1" x14ac:dyDescent="0.3">
      <c r="A2594" s="5">
        <v>42331</v>
      </c>
      <c r="B2594" s="16" t="str">
        <f t="shared" si="142"/>
        <v>November, 2015</v>
      </c>
      <c r="C2594" s="16" t="str">
        <f t="shared" si="143"/>
        <v>November, 2015´</v>
      </c>
      <c r="D2594" s="6" t="s">
        <v>31</v>
      </c>
      <c r="E2594" s="11" t="s">
        <v>3316</v>
      </c>
      <c r="F2594" s="6" t="s">
        <v>56</v>
      </c>
      <c r="G2594" s="6" t="s">
        <v>131</v>
      </c>
      <c r="H2594" s="6" t="s">
        <v>133</v>
      </c>
      <c r="I2594" s="6" t="s">
        <v>45</v>
      </c>
      <c r="J2594" s="6" t="s">
        <v>34</v>
      </c>
      <c r="K2594" s="6" t="s">
        <v>971</v>
      </c>
      <c r="L2594" s="6" t="s">
        <v>2863</v>
      </c>
      <c r="M2594" s="7">
        <v>25476</v>
      </c>
      <c r="N2594" s="7">
        <v>25.48</v>
      </c>
      <c r="O2594" s="7">
        <v>583000</v>
      </c>
      <c r="P2594" t="str">
        <f>IF(ISNUMBER(SEARCH("IMAZETAPYR",L2594)),"Imazetapyr",IF(ISNUMBER(SEARCH("VITAVAX",L2594)),"Carboxin",IF(ISNUMBER(SEARCH("CARBOXIN",L2594)),"Carboxin",IF(ISNUMBER(SEARCH("CONDAX",L2594)),"Imazetapyr",IF(ISNUMBER(SEARCH("CLETHODIM",L2594)),"Clethodim",IF(ISNUMBER(SEARCH("JACARE",L2594)),"2,4-D Acid",IF(ISNUMBER(SEARCH("LEOPARD",L2594)),"Picloram",IF(ISNUMBER(SEARCH("ZOXYSTROBIN",L2594)),"Azoxystrobin",IF(ISNUMBER(SEARCH("MANCOZEB",L2594)),"Mancozeb",IF(ISNUMBER(SEARCH("AZOXYS",L2594)),"Azoxystrobin",IF(ISNUMBER(SEARCH("FIPRON",L2594)),"Fipronil",IF(ISNUMBER(SEARCH("ACEF",L2594)),"Acephate",IF(ISNUMBER(SEARCH("ACETAMIPRID",L2594)),"Acetamiprid",IF(ISNUMBER(SEARCH("ALUMINIUM PHOSPHIDE",L2594)),"Aluminium Phosphide",IF(ISNUMBER(SEARCH("RANMAN",L2594)),"Cyazofamid",IF(ISNUMBER(SEARCH("BIFENTRINA",L2594)),"Bifenthrin","FIX IT!"))))))))))))))))</f>
        <v>Acetamiprid</v>
      </c>
      <c r="Q2594" t="s">
        <v>3234</v>
      </c>
      <c r="R2594" t="s">
        <v>3243</v>
      </c>
      <c r="S2594">
        <f t="shared" si="144"/>
        <v>22.884283246977546</v>
      </c>
      <c r="T2594" t="s">
        <v>3218</v>
      </c>
      <c r="U2594" t="s">
        <v>3218</v>
      </c>
      <c r="V2594" t="s">
        <v>3198</v>
      </c>
    </row>
    <row r="2595" spans="1:22" ht="22" customHeight="1" x14ac:dyDescent="0.3">
      <c r="A2595" s="2">
        <v>42331</v>
      </c>
      <c r="B2595" s="16" t="str">
        <f t="shared" si="142"/>
        <v>November, 2015</v>
      </c>
      <c r="C2595" s="16" t="str">
        <f t="shared" si="143"/>
        <v>November, 2015´</v>
      </c>
      <c r="D2595" s="3" t="s">
        <v>107</v>
      </c>
      <c r="E2595" s="11" t="s">
        <v>3316</v>
      </c>
      <c r="F2595" s="3" t="s">
        <v>56</v>
      </c>
      <c r="G2595" s="3" t="s">
        <v>108</v>
      </c>
      <c r="H2595" s="3" t="s">
        <v>133</v>
      </c>
      <c r="I2595" s="3" t="s">
        <v>45</v>
      </c>
      <c r="J2595" s="3" t="s">
        <v>34</v>
      </c>
      <c r="K2595" s="3" t="s">
        <v>205</v>
      </c>
      <c r="L2595" s="3" t="s">
        <v>2864</v>
      </c>
      <c r="M2595" s="4">
        <v>76080</v>
      </c>
      <c r="N2595" s="4">
        <v>76.08</v>
      </c>
      <c r="O2595" s="4">
        <v>918000</v>
      </c>
      <c r="P2595" t="str">
        <f>IF(ISNUMBER(SEARCH("IMAZETAPYR",L2595)),"Imazetapyr",IF(ISNUMBER(SEARCH("VITAVAX",L2595)),"Carboxin",IF(ISNUMBER(SEARCH("CARBOXIN",L2595)),"Carboxin",IF(ISNUMBER(SEARCH("CONDAX",L2595)),"Imazetapyr",IF(ISNUMBER(SEARCH("CLETHODIM",L2595)),"Clethodim",IF(ISNUMBER(SEARCH("JACARE",L2595)),"2,4-D Acid",IF(ISNUMBER(SEARCH("LEOPARD",L2595)),"Picloram",IF(ISNUMBER(SEARCH("ZOXYSTROBIN",L2595)),"Azoxystrobin",IF(ISNUMBER(SEARCH("MANCOZEB",L2595)),"Mancozeb",IF(ISNUMBER(SEARCH("AZOXYS",L2595)),"Azoxystrobin",IF(ISNUMBER(SEARCH("FIPRON",L2595)),"Fipronil",IF(ISNUMBER(SEARCH("ACEF",L2595)),"Acephate",IF(ISNUMBER(SEARCH("ACETAMIPRID",L2595)),"Acetamiprid",IF(ISNUMBER(SEARCH("ALUMINIUM PHOSPHIDE",L2595)),"Aluminium Phosphide",IF(ISNUMBER(SEARCH("RANMAN",L2595)),"Cyazofamid",IF(ISNUMBER(SEARCH("BIFENTRINA",L2595)),"Bifenthrin","FIX IT!"))))))))))))))))</f>
        <v>Mancozeb</v>
      </c>
      <c r="Q2595" t="s">
        <v>3231</v>
      </c>
      <c r="R2595" t="s">
        <v>3242</v>
      </c>
      <c r="S2595">
        <f t="shared" si="144"/>
        <v>12.066246056782335</v>
      </c>
      <c r="T2595" t="s">
        <v>3297</v>
      </c>
      <c r="U2595" t="s">
        <v>3281</v>
      </c>
      <c r="V2595" t="s">
        <v>3198</v>
      </c>
    </row>
    <row r="2596" spans="1:22" ht="22" customHeight="1" x14ac:dyDescent="0.3">
      <c r="A2596" s="5">
        <v>42331</v>
      </c>
      <c r="B2596" s="16" t="str">
        <f t="shared" si="142"/>
        <v>November, 2015</v>
      </c>
      <c r="C2596" s="16" t="str">
        <f t="shared" si="143"/>
        <v>November, 2015´</v>
      </c>
      <c r="D2596" s="6" t="s">
        <v>31</v>
      </c>
      <c r="E2596" s="11" t="s">
        <v>3316</v>
      </c>
      <c r="F2596" s="6" t="s">
        <v>56</v>
      </c>
      <c r="G2596" s="6" t="s">
        <v>2629</v>
      </c>
      <c r="H2596" s="6" t="s">
        <v>82</v>
      </c>
      <c r="I2596" s="6" t="s">
        <v>45</v>
      </c>
      <c r="J2596" s="6" t="s">
        <v>34</v>
      </c>
      <c r="K2596" s="6" t="s">
        <v>84</v>
      </c>
      <c r="L2596" s="6" t="s">
        <v>2865</v>
      </c>
      <c r="M2596" s="7">
        <v>43254</v>
      </c>
      <c r="N2596" s="7">
        <v>43.25</v>
      </c>
      <c r="O2596" s="7">
        <v>133000</v>
      </c>
      <c r="P2596" t="str">
        <f>IF(ISNUMBER(SEARCH("BROWSER",L2596)),"Picloran",IF(ISNUMBER(SEARCH("NAVIGATOR",L2596)),"Picloran",IF(ISNUMBER(SEARCH("BIOZYME",L2596)),"Mineral Fertilizer",IF(ISNUMBER(SEARCH("K-FOL",L2596)),"Calcium Citrate",IF(ISNUMBER(SEARCH("FOLTRON",L2596)),"NPK Fertilizer",IF(ISNUMBER(SEARCH("CYHALOTHRI",L2596)),"Cyhalothrin",IF(ISNUMBER(SEARCH("ACEFATO",L2596)),"Acephate",IF(ISNUMBER(SEARCH("ACEPHATE",L2596)),"Acephate",IF(ISNUMBER(SEARCH("MICROTHIOL",L2596)),"Sulfur",IF(ISNUMBER(SEARCH("PROPICONAZOLE",L2596)),"Propiconazole",IF(ISNUMBER(SEARCH("METHOMYL",L2596)),"Methomyl",IF(ISNUMBER(SEARCH("IMIDACLOPRID",L2596)),"Imidacloprid",IF(ISNUMBER(SEARCH("ZONIC",L2596)),"Amicarbazone",IF(ISNUMBER(SEARCH("CRESCENDO",L2596)),"Triclopyr-Butyric",IF(ISNUMBER(SEARCH("IMAZETHAPYR",L2596)),"Imazethapyr",IF(ISNUMBER(SEARCH("TRICLOPYR",L2596)),"Triclopyr",IF(ISNUMBER(SEARCH("ISOPROPYLAMINE",L2596)),"Isopropylamine",IF(ISNUMBER(SEARCH("ABAMECTIM",L2596)),"Abamectin",IF(ISNUMBER(SEARCH("SPERTO",L2596)),"Bifenthrin","FIX IT!")))))))))))))))))))</f>
        <v>Isopropylamine</v>
      </c>
      <c r="Q2596" t="s">
        <v>3269</v>
      </c>
      <c r="R2596" t="s">
        <v>3216</v>
      </c>
      <c r="S2596">
        <f t="shared" si="144"/>
        <v>3.0748601285430248</v>
      </c>
      <c r="T2596" t="s">
        <v>3218</v>
      </c>
      <c r="U2596" t="s">
        <v>3218</v>
      </c>
      <c r="V2596" t="s">
        <v>3198</v>
      </c>
    </row>
    <row r="2597" spans="1:22" ht="22" customHeight="1" x14ac:dyDescent="0.3">
      <c r="A2597" s="2">
        <v>42331</v>
      </c>
      <c r="B2597" s="16" t="str">
        <f t="shared" si="142"/>
        <v>November, 2015</v>
      </c>
      <c r="C2597" s="16" t="str">
        <f t="shared" si="143"/>
        <v>November, 2015´</v>
      </c>
      <c r="D2597" s="3" t="s">
        <v>107</v>
      </c>
      <c r="E2597" s="11" t="s">
        <v>3316</v>
      </c>
      <c r="F2597" s="3" t="s">
        <v>56</v>
      </c>
      <c r="G2597" s="3" t="s">
        <v>108</v>
      </c>
      <c r="H2597" s="3" t="s">
        <v>133</v>
      </c>
      <c r="I2597" s="3" t="s">
        <v>45</v>
      </c>
      <c r="J2597" s="3" t="s">
        <v>34</v>
      </c>
      <c r="K2597" s="3" t="s">
        <v>971</v>
      </c>
      <c r="L2597" s="3" t="s">
        <v>2866</v>
      </c>
      <c r="M2597" s="4">
        <v>340019.99</v>
      </c>
      <c r="N2597" s="4">
        <v>340.02</v>
      </c>
      <c r="O2597" s="4">
        <v>7786000</v>
      </c>
      <c r="P2597" t="str">
        <f>IF(ISNUMBER(SEARCH("BROWSER",L2597)),"Picloran",IF(ISNUMBER(SEARCH("NAVIGATOR",L2597)),"Picloran",IF(ISNUMBER(SEARCH("BIOZYME",L2597)),"Mineral Fertilizer",IF(ISNUMBER(SEARCH("K-FOL",L2597)),"Calcium Citrate",IF(ISNUMBER(SEARCH("FOLTRON",L2597)),"NPK Fertilizer",IF(ISNUMBER(SEARCH("CYHALOTHRI",L2597)),"Cyhalothrin",IF(ISNUMBER(SEARCH("ACEFATO",L2597)),"Acephate",IF(ISNUMBER(SEARCH("ACEPHATE",L2597)),"Acephate",IF(ISNUMBER(SEARCH("MICROTHIOL",L2597)),"Sulfur",IF(ISNUMBER(SEARCH("PROPICONAZOLE",L2597)),"Propiconazole",IF(ISNUMBER(SEARCH("METHOMYL",L2597)),"Methomyl",IF(ISNUMBER(SEARCH("IMIDACLOPRID",L2597)),"Imidacloprid",IF(ISNUMBER(SEARCH("ZONIC",L2597)),"Amicarbazone",IF(ISNUMBER(SEARCH("CRESCENDO",L2597)),"Triclopyr-Butyric",IF(ISNUMBER(SEARCH("IMAZETHAPYR",L2597)),"Imazethapyr",IF(ISNUMBER(SEARCH("TRICLOPYR",L2597)),"Triclopyr",IF(ISNUMBER(SEARCH("ISOPROPYLAMINE",L2597)),"Isopropylamine",IF(ISNUMBER(SEARCH("ABAMECTIM",L2597)),"Abamectin",IF(ISNUMBER(SEARCH("SPERTO",L2597)),"Bifenthrin","FIX IT!")))))))))))))))))))</f>
        <v>Acephate</v>
      </c>
      <c r="Q2597" t="s">
        <v>3230</v>
      </c>
      <c r="R2597" t="s">
        <v>3243</v>
      </c>
      <c r="S2597">
        <f t="shared" si="144"/>
        <v>22.898653693860766</v>
      </c>
      <c r="T2597" t="s">
        <v>3233</v>
      </c>
      <c r="U2597" t="s">
        <v>3284</v>
      </c>
      <c r="V2597" t="s">
        <v>3242</v>
      </c>
    </row>
    <row r="2598" spans="1:22" ht="22" customHeight="1" x14ac:dyDescent="0.3">
      <c r="A2598" s="2">
        <v>42331</v>
      </c>
      <c r="B2598" s="16" t="str">
        <f t="shared" si="142"/>
        <v>November, 2015</v>
      </c>
      <c r="C2598" s="16" t="str">
        <f t="shared" si="143"/>
        <v>November, 2015´</v>
      </c>
      <c r="D2598" s="3" t="s">
        <v>107</v>
      </c>
      <c r="E2598" s="11" t="s">
        <v>3316</v>
      </c>
      <c r="F2598" s="3" t="s">
        <v>56</v>
      </c>
      <c r="G2598" s="3" t="s">
        <v>108</v>
      </c>
      <c r="H2598" s="3" t="s">
        <v>133</v>
      </c>
      <c r="I2598" s="3" t="s">
        <v>45</v>
      </c>
      <c r="J2598" s="3" t="s">
        <v>34</v>
      </c>
      <c r="K2598" s="3" t="s">
        <v>971</v>
      </c>
      <c r="L2598" s="3" t="s">
        <v>2868</v>
      </c>
      <c r="M2598" s="4">
        <v>38480</v>
      </c>
      <c r="N2598" s="4">
        <v>38.479999999999997</v>
      </c>
      <c r="O2598" s="4">
        <v>881000</v>
      </c>
      <c r="P2598" t="str">
        <f>IF(ISNUMBER(SEARCH("BROWSER",L2598)),"Picloran",IF(ISNUMBER(SEARCH("NAVIGATOR",L2598)),"Picloran",IF(ISNUMBER(SEARCH("BIOZYME",L2598)),"Mineral Fertilizer",IF(ISNUMBER(SEARCH("K-FOL",L2598)),"Calcium Citrate",IF(ISNUMBER(SEARCH("FOLTRON",L2598)),"NPK Fertilizer",IF(ISNUMBER(SEARCH("CYHALOTHRI",L2598)),"Cyhalothrin",IF(ISNUMBER(SEARCH("ACEFATO",L2598)),"Acephate",IF(ISNUMBER(SEARCH("ACEPHATE",L2598)),"Acephate",IF(ISNUMBER(SEARCH("MICROTHIOL",L2598)),"Sulfur",IF(ISNUMBER(SEARCH("PROPICONAZOLE",L2598)),"Propiconazole",IF(ISNUMBER(SEARCH("METHOMYL",L2598)),"Methomyl",IF(ISNUMBER(SEARCH("IMIDACLOPRID",L2598)),"Imidacloprid",IF(ISNUMBER(SEARCH("ZONIC",L2598)),"Amicarbazone",IF(ISNUMBER(SEARCH("CRESCENDO",L2598)),"Triclopyr-Butyric",IF(ISNUMBER(SEARCH("IMAZETHAPYR",L2598)),"Imazethapyr",IF(ISNUMBER(SEARCH("TRICLOPYR",L2598)),"Triclopyr",IF(ISNUMBER(SEARCH("ISOPROPYLAMINE",L2598)),"Isopropylamine",IF(ISNUMBER(SEARCH("ABAMECTIM",L2598)),"Abamectin",IF(ISNUMBER(SEARCH("SPERTO",L2598)),"Bifenthrin","FIX IT!")))))))))))))))))))</f>
        <v>Imidacloprid</v>
      </c>
      <c r="Q2598" t="s">
        <v>3268</v>
      </c>
      <c r="R2598" t="s">
        <v>3243</v>
      </c>
      <c r="S2598">
        <f t="shared" si="144"/>
        <v>22.895010395010395</v>
      </c>
      <c r="T2598" t="s">
        <v>3206</v>
      </c>
      <c r="U2598" t="s">
        <v>3231</v>
      </c>
      <c r="V2598" t="s">
        <v>3242</v>
      </c>
    </row>
    <row r="2599" spans="1:22" ht="22" customHeight="1" x14ac:dyDescent="0.3">
      <c r="A2599" s="5">
        <v>42330</v>
      </c>
      <c r="B2599" s="16" t="str">
        <f t="shared" si="142"/>
        <v>November, 2015</v>
      </c>
      <c r="C2599" s="16" t="str">
        <f t="shared" si="143"/>
        <v>November, 2015´</v>
      </c>
      <c r="D2599" s="6" t="s">
        <v>31</v>
      </c>
      <c r="E2599" s="11" t="s">
        <v>3316</v>
      </c>
      <c r="F2599" s="6" t="s">
        <v>56</v>
      </c>
      <c r="G2599" s="6" t="s">
        <v>2663</v>
      </c>
      <c r="H2599" s="6" t="s">
        <v>316</v>
      </c>
      <c r="I2599" s="6" t="s">
        <v>45</v>
      </c>
      <c r="J2599" s="6" t="s">
        <v>34</v>
      </c>
      <c r="K2599" s="6" t="s">
        <v>2189</v>
      </c>
      <c r="L2599" s="6" t="s">
        <v>2869</v>
      </c>
      <c r="M2599" s="7">
        <v>183480</v>
      </c>
      <c r="N2599" s="7">
        <v>183.48</v>
      </c>
      <c r="O2599" s="7">
        <v>542000</v>
      </c>
      <c r="P2599" t="str">
        <f>IF(ISNUMBER(SEARCH("GLIFOSATO",L2599)),"Glyphosate",IF(ISNUMBER(SEARCH("TRICLON",L2599)),"Triclopyr",IF(ISNUMBER(SEARCH("ABAMECTIN",L2599)),"Abamectin",IF(ISNUMBER(SEARCH("ANCOSAR",L2599)),"Sodium Hydrogen Methylarsonate",IF(ISNUMBER(SEARCH("PERITO",L2599)),"Acephate","FIX IT!")))))</f>
        <v>Glyphosate</v>
      </c>
      <c r="Q2599" t="s">
        <v>3218</v>
      </c>
      <c r="R2599" t="s">
        <v>3198</v>
      </c>
      <c r="S2599">
        <f t="shared" si="144"/>
        <v>2.9540004360148244</v>
      </c>
      <c r="T2599" t="s">
        <v>3265</v>
      </c>
      <c r="U2599" t="s">
        <v>3215</v>
      </c>
      <c r="V2599" t="s">
        <v>3225</v>
      </c>
    </row>
    <row r="2600" spans="1:22" ht="22" customHeight="1" x14ac:dyDescent="0.3">
      <c r="A2600" s="2">
        <v>42330</v>
      </c>
      <c r="B2600" s="16" t="str">
        <f t="shared" si="142"/>
        <v>November, 2015</v>
      </c>
      <c r="C2600" s="16" t="str">
        <f t="shared" si="143"/>
        <v>November, 2015´</v>
      </c>
      <c r="D2600" s="3" t="s">
        <v>31</v>
      </c>
      <c r="E2600" s="11" t="s">
        <v>3316</v>
      </c>
      <c r="F2600" s="3" t="s">
        <v>56</v>
      </c>
      <c r="G2600" s="3" t="s">
        <v>1676</v>
      </c>
      <c r="H2600" s="3" t="s">
        <v>91</v>
      </c>
      <c r="I2600" s="3" t="s">
        <v>45</v>
      </c>
      <c r="J2600" s="3" t="s">
        <v>34</v>
      </c>
      <c r="K2600" s="3" t="s">
        <v>205</v>
      </c>
      <c r="L2600" s="3" t="s">
        <v>2870</v>
      </c>
      <c r="M2600" s="4">
        <v>25800</v>
      </c>
      <c r="N2600" s="4">
        <v>25.8</v>
      </c>
      <c r="O2600" s="4">
        <v>311000</v>
      </c>
      <c r="P2600" t="str">
        <f>IF(ISNUMBER(SEARCH("IMAZETAPYR",L2600)),"Imazetapyr",IF(ISNUMBER(SEARCH("VITAVAX",L2600)),"Carboxin",IF(ISNUMBER(SEARCH("CARBOXIN",L2600)),"Carboxin",IF(ISNUMBER(SEARCH("CONDAX",L2600)),"Imazetapyr",IF(ISNUMBER(SEARCH("CLETHODIM",L2600)),"Clethodim",IF(ISNUMBER(SEARCH("JACARE",L2600)),"2,4-D Acid",IF(ISNUMBER(SEARCH("LEOPARD",L2600)),"Picloram",IF(ISNUMBER(SEARCH("ZOXYSTROBIN",L2600)),"Azoxystrobin",IF(ISNUMBER(SEARCH("MANCOZEB",L2600)),"Mancozeb",IF(ISNUMBER(SEARCH("AZOXYS",L2600)),"Azoxystrobin",IF(ISNUMBER(SEARCH("FIPRON",L2600)),"Fipronil",IF(ISNUMBER(SEARCH("ACEF",L2600)),"Acephate",IF(ISNUMBER(SEARCH("ACETAMIPRID",L2600)),"Acetamiprid",IF(ISNUMBER(SEARCH("ALUMINIUM PHOSPHIDE",L2600)),"Aluminium Phosphide",IF(ISNUMBER(SEARCH("RANMAN",L2600)),"Cyazofamid",IF(ISNUMBER(SEARCH("BIFENTRINA",L2600)),"Bifenthrin","FIX IT!"))))))))))))))))</f>
        <v>Mancozeb</v>
      </c>
      <c r="Q2600" t="s">
        <v>3231</v>
      </c>
      <c r="R2600" t="s">
        <v>3242</v>
      </c>
      <c r="S2600">
        <f t="shared" si="144"/>
        <v>12.054263565891473</v>
      </c>
      <c r="T2600" t="s">
        <v>3258</v>
      </c>
      <c r="U2600" t="s">
        <v>3236</v>
      </c>
      <c r="V2600" t="s">
        <v>3237</v>
      </c>
    </row>
    <row r="2601" spans="1:22" ht="22" customHeight="1" x14ac:dyDescent="0.3">
      <c r="A2601" s="5">
        <v>42330</v>
      </c>
      <c r="B2601" s="16" t="str">
        <f t="shared" si="142"/>
        <v>November, 2015</v>
      </c>
      <c r="C2601" s="16" t="str">
        <f t="shared" si="143"/>
        <v>November, 2015´</v>
      </c>
      <c r="D2601" s="6" t="s">
        <v>31</v>
      </c>
      <c r="E2601" s="11" t="s">
        <v>3316</v>
      </c>
      <c r="F2601" s="6" t="s">
        <v>56</v>
      </c>
      <c r="G2601" s="6" t="s">
        <v>2663</v>
      </c>
      <c r="H2601" s="6" t="s">
        <v>316</v>
      </c>
      <c r="I2601" s="6" t="s">
        <v>45</v>
      </c>
      <c r="J2601" s="6" t="s">
        <v>34</v>
      </c>
      <c r="K2601" s="6" t="s">
        <v>2189</v>
      </c>
      <c r="L2601" s="14" t="s">
        <v>2869</v>
      </c>
      <c r="M2601" s="7">
        <v>183480</v>
      </c>
      <c r="N2601" s="7">
        <v>183.48</v>
      </c>
      <c r="O2601" s="7">
        <v>542000</v>
      </c>
      <c r="P2601" t="str">
        <f>IF(ISNUMBER(SEARCH("GLIFOSATO",L2601)),"Glyphosate",IF(ISNUMBER(SEARCH("TRICLON",L2601)),"Triclopyr",IF(ISNUMBER(SEARCH("ABAMECTIN",L2601)),"Abamectin",IF(ISNUMBER(SEARCH("ANCOSAR",L2601)),"Sodium Hydrogen Methylarsonate",IF(ISNUMBER(SEARCH("PERITO",L2601)),"Acephate","FIX IT!")))))</f>
        <v>Glyphosate</v>
      </c>
      <c r="Q2601" t="s">
        <v>3218</v>
      </c>
      <c r="R2601" t="s">
        <v>3198</v>
      </c>
      <c r="S2601">
        <f t="shared" si="144"/>
        <v>2.9540004360148244</v>
      </c>
      <c r="T2601" t="s">
        <v>3258</v>
      </c>
      <c r="U2601" t="s">
        <v>3236</v>
      </c>
      <c r="V2601" t="s">
        <v>3237</v>
      </c>
    </row>
    <row r="2602" spans="1:22" ht="22" customHeight="1" x14ac:dyDescent="0.3">
      <c r="A2602" s="2">
        <v>42330</v>
      </c>
      <c r="B2602" s="16" t="str">
        <f t="shared" si="142"/>
        <v>November, 2015</v>
      </c>
      <c r="C2602" s="16" t="str">
        <f t="shared" si="143"/>
        <v>November, 2015´</v>
      </c>
      <c r="D2602" s="3" t="s">
        <v>31</v>
      </c>
      <c r="E2602" s="11" t="s">
        <v>3316</v>
      </c>
      <c r="F2602" s="3" t="s">
        <v>56</v>
      </c>
      <c r="G2602" s="3" t="s">
        <v>1676</v>
      </c>
      <c r="H2602" s="3" t="s">
        <v>91</v>
      </c>
      <c r="I2602" s="3" t="s">
        <v>45</v>
      </c>
      <c r="J2602" s="3" t="s">
        <v>34</v>
      </c>
      <c r="K2602" s="3" t="s">
        <v>205</v>
      </c>
      <c r="L2602" s="3" t="s">
        <v>2871</v>
      </c>
      <c r="M2602" s="4">
        <v>103200</v>
      </c>
      <c r="N2602" s="4">
        <v>103.2</v>
      </c>
      <c r="O2602" s="4">
        <v>1245000</v>
      </c>
      <c r="P2602" t="str">
        <f>IF(ISNUMBER(SEARCH("IMAZETAPYR",L2602)),"Imazetapyr",IF(ISNUMBER(SEARCH("VITAVAX",L2602)),"Carboxin",IF(ISNUMBER(SEARCH("CARBOXIN",L2602)),"Carboxin",IF(ISNUMBER(SEARCH("CONDAX",L2602)),"Imazetapyr",IF(ISNUMBER(SEARCH("CLETHODIM",L2602)),"Clethodim",IF(ISNUMBER(SEARCH("JACARE",L2602)),"2,4-D Acid",IF(ISNUMBER(SEARCH("LEOPARD",L2602)),"Picloram",IF(ISNUMBER(SEARCH("ZOXYSTROBIN",L2602)),"Azoxystrobin",IF(ISNUMBER(SEARCH("MANCOZEB",L2602)),"Mancozeb",IF(ISNUMBER(SEARCH("AZOXYS",L2602)),"Azoxystrobin",IF(ISNUMBER(SEARCH("FIPRON",L2602)),"Fipronil",IF(ISNUMBER(SEARCH("ACEF",L2602)),"Acephate",IF(ISNUMBER(SEARCH("ACETAMIPRID",L2602)),"Acetamiprid",IF(ISNUMBER(SEARCH("ALUMINIUM PHOSPHIDE",L2602)),"Aluminium Phosphide",IF(ISNUMBER(SEARCH("RANMAN",L2602)),"Cyazofamid",IF(ISNUMBER(SEARCH("BIFENTRINA",L2602)),"Bifenthrin","FIX IT!"))))))))))))))))</f>
        <v>Mancozeb</v>
      </c>
      <c r="Q2602" t="s">
        <v>3231</v>
      </c>
      <c r="R2602" t="s">
        <v>3242</v>
      </c>
      <c r="S2602">
        <f t="shared" si="144"/>
        <v>12.063953488372093</v>
      </c>
      <c r="T2602" t="s">
        <v>3252</v>
      </c>
      <c r="U2602" t="s">
        <v>3287</v>
      </c>
      <c r="V2602" t="s">
        <v>3243</v>
      </c>
    </row>
    <row r="2603" spans="1:22" ht="22" customHeight="1" x14ac:dyDescent="0.3">
      <c r="A2603" s="5">
        <v>42329</v>
      </c>
      <c r="B2603" s="16" t="str">
        <f t="shared" si="142"/>
        <v>November, 2015</v>
      </c>
      <c r="C2603" s="16" t="str">
        <f t="shared" si="143"/>
        <v>November, 2015´</v>
      </c>
      <c r="D2603" s="6" t="s">
        <v>31</v>
      </c>
      <c r="E2603" s="11" t="s">
        <v>3316</v>
      </c>
      <c r="F2603" s="6" t="s">
        <v>56</v>
      </c>
      <c r="G2603" s="6" t="s">
        <v>625</v>
      </c>
      <c r="H2603" s="6" t="s">
        <v>629</v>
      </c>
      <c r="I2603" s="6" t="s">
        <v>45</v>
      </c>
      <c r="J2603" s="6" t="s">
        <v>34</v>
      </c>
      <c r="K2603" s="6" t="s">
        <v>2745</v>
      </c>
      <c r="L2603" s="6" t="s">
        <v>2872</v>
      </c>
      <c r="M2603" s="7">
        <v>17200</v>
      </c>
      <c r="N2603" s="7">
        <v>17.2</v>
      </c>
      <c r="O2603" s="7">
        <v>228000</v>
      </c>
      <c r="P2603" t="str">
        <f>IF(ISNUMBER(SEARCH("NICOSULFURONTECHNICAL",L2603)),"Nicosulfuron",IF(ISNUMBER(SEARCH("CITRASHINE",L2603)),"General Foods Aditives",IF(ISNUMBER(SEARCH("CHLORIMURON",L2603)),"Chlorimuron-ethyl",IF(ISNUMBER(SEARCH("LUFENURON",L2603)),"Lufenuron","FIX IT!"))))</f>
        <v>General Foods Aditives</v>
      </c>
      <c r="Q2603" t="s">
        <v>3263</v>
      </c>
      <c r="R2603" t="s">
        <v>3264</v>
      </c>
      <c r="S2603">
        <f t="shared" si="144"/>
        <v>13.255813953488373</v>
      </c>
      <c r="T2603" t="s">
        <v>3206</v>
      </c>
      <c r="U2603" t="s">
        <v>3231</v>
      </c>
      <c r="V2603" t="s">
        <v>3242</v>
      </c>
    </row>
    <row r="2604" spans="1:22" ht="22" customHeight="1" x14ac:dyDescent="0.3">
      <c r="A2604" s="2">
        <v>42327</v>
      </c>
      <c r="B2604" s="16" t="str">
        <f t="shared" si="142"/>
        <v>November, 2015</v>
      </c>
      <c r="C2604" s="16" t="str">
        <f t="shared" si="143"/>
        <v>November, 2015´</v>
      </c>
      <c r="D2604" s="3" t="s">
        <v>31</v>
      </c>
      <c r="E2604" s="11" t="s">
        <v>3316</v>
      </c>
      <c r="F2604" s="3" t="s">
        <v>56</v>
      </c>
      <c r="G2604" s="3" t="s">
        <v>2501</v>
      </c>
      <c r="H2604" s="3" t="s">
        <v>316</v>
      </c>
      <c r="I2604" s="3" t="s">
        <v>45</v>
      </c>
      <c r="J2604" s="3" t="s">
        <v>34</v>
      </c>
      <c r="K2604" s="3" t="s">
        <v>2189</v>
      </c>
      <c r="L2604" s="3" t="s">
        <v>2873</v>
      </c>
      <c r="M2604" s="4">
        <v>183480</v>
      </c>
      <c r="N2604" s="4">
        <v>183.48</v>
      </c>
      <c r="O2604" s="4">
        <v>542000</v>
      </c>
      <c r="P2604" t="str">
        <f>IF(ISNUMBER(SEARCH("GLIFOSATO",L2604)),"Glyphosate",IF(ISNUMBER(SEARCH("TRICLON",L2604)),"Triclopyr",IF(ISNUMBER(SEARCH("ABAMECTIN",L2604)),"Abamectin",IF(ISNUMBER(SEARCH("ANCOSAR",L2604)),"Sodium Hydrogen Methylarsonate",IF(ISNUMBER(SEARCH("PERITO",L2604)),"Acephate","FIX IT!")))))</f>
        <v>Glyphosate</v>
      </c>
      <c r="Q2604" t="s">
        <v>3218</v>
      </c>
      <c r="R2604" t="s">
        <v>3198</v>
      </c>
      <c r="S2604">
        <f t="shared" si="144"/>
        <v>2.9540004360148244</v>
      </c>
      <c r="T2604" t="s">
        <v>3292</v>
      </c>
      <c r="U2604" t="s">
        <v>3269</v>
      </c>
      <c r="V2604" t="s">
        <v>3216</v>
      </c>
    </row>
    <row r="2605" spans="1:22" ht="22" customHeight="1" x14ac:dyDescent="0.3">
      <c r="A2605" s="2">
        <v>42327</v>
      </c>
      <c r="B2605" s="16" t="str">
        <f t="shared" si="142"/>
        <v>November, 2015</v>
      </c>
      <c r="C2605" s="16" t="str">
        <f t="shared" si="143"/>
        <v>November, 2015´</v>
      </c>
      <c r="D2605" s="3" t="s">
        <v>31</v>
      </c>
      <c r="E2605" s="11" t="s">
        <v>3316</v>
      </c>
      <c r="F2605" s="3" t="s">
        <v>56</v>
      </c>
      <c r="G2605" s="3" t="s">
        <v>244</v>
      </c>
      <c r="H2605" s="3" t="s">
        <v>474</v>
      </c>
      <c r="I2605" s="3" t="s">
        <v>45</v>
      </c>
      <c r="J2605" s="3" t="s">
        <v>34</v>
      </c>
      <c r="K2605" s="3" t="s">
        <v>187</v>
      </c>
      <c r="L2605" s="3" t="s">
        <v>2875</v>
      </c>
      <c r="M2605" s="4">
        <v>74115</v>
      </c>
      <c r="N2605" s="4">
        <v>74.11</v>
      </c>
      <c r="O2605" s="4">
        <v>737000</v>
      </c>
      <c r="P2605" t="str">
        <f>IF(ISNUMBER(SEARCH("GLIFOSATO",L2605)),"Glyphosate",IF(ISNUMBER(SEARCH("TRICLON",L2605)),"Triclopyr",IF(ISNUMBER(SEARCH("ABAMECTIN",L2605)),"Abamectin",IF(ISNUMBER(SEARCH("ANCOSAR",L2605)),"Sodium Hydrogen Methylarsonate",IF(ISNUMBER(SEARCH("PERITO",L2605)),"Acephate","FIX IT!")))))</f>
        <v>Sodium Hydrogen Methylarsonate</v>
      </c>
      <c r="Q2605" t="s">
        <v>3281</v>
      </c>
      <c r="R2605" t="s">
        <v>3198</v>
      </c>
      <c r="S2605">
        <f t="shared" si="144"/>
        <v>9.9440059367199627</v>
      </c>
      <c r="T2605" t="s">
        <v>3199</v>
      </c>
      <c r="U2605" t="s">
        <v>3268</v>
      </c>
      <c r="V2605" t="s">
        <v>3243</v>
      </c>
    </row>
    <row r="2606" spans="1:22" ht="22" customHeight="1" x14ac:dyDescent="0.3">
      <c r="A2606" s="5">
        <v>42327</v>
      </c>
      <c r="B2606" s="16" t="str">
        <f t="shared" si="142"/>
        <v>November, 2015</v>
      </c>
      <c r="C2606" s="16" t="str">
        <f t="shared" si="143"/>
        <v>November, 2015´</v>
      </c>
      <c r="D2606" s="6" t="s">
        <v>31</v>
      </c>
      <c r="E2606" s="11" t="s">
        <v>3316</v>
      </c>
      <c r="F2606" s="6" t="s">
        <v>56</v>
      </c>
      <c r="G2606" s="6" t="s">
        <v>2876</v>
      </c>
      <c r="H2606" s="6" t="s">
        <v>122</v>
      </c>
      <c r="I2606" s="6" t="s">
        <v>45</v>
      </c>
      <c r="J2606" s="6" t="s">
        <v>34</v>
      </c>
      <c r="K2606" s="6" t="s">
        <v>143</v>
      </c>
      <c r="L2606" s="6" t="s">
        <v>2878</v>
      </c>
      <c r="M2606" s="7">
        <v>64800</v>
      </c>
      <c r="N2606" s="7">
        <v>64.8</v>
      </c>
      <c r="O2606" s="7">
        <v>415000</v>
      </c>
      <c r="P2606" t="str">
        <f>IF(ISNUMBER(SEARCH("BROWSER",L2606)),"Picloran",IF(ISNUMBER(SEARCH("NAVIGATOR",L2606)),"Picloran",IF(ISNUMBER(SEARCH("BIOZYME",L2606)),"Mineral Fertilizer",IF(ISNUMBER(SEARCH("K-FOL",L2606)),"Calcium Citrate",IF(ISNUMBER(SEARCH("FOLTRON",L2606)),"NPK Fertilizer",IF(ISNUMBER(SEARCH("CYHALOTHRI",L2606)),"Cyhalothrin",IF(ISNUMBER(SEARCH("ACEFATO",L2606)),"Acephate",IF(ISNUMBER(SEARCH("ACEPHATE",L2606)),"Acephate",IF(ISNUMBER(SEARCH("MICROTHIOL",L2606)),"Sulfur",IF(ISNUMBER(SEARCH("PROPICONAZOLE",L2606)),"Propiconazole",IF(ISNUMBER(SEARCH("METHOMYL",L2606)),"Methomyl",IF(ISNUMBER(SEARCH("IMIDACLOPRID",L2606)),"Imidacloprid",IF(ISNUMBER(SEARCH("ZONIC",L2606)),"Amicarbazone",IF(ISNUMBER(SEARCH("CRESCENDO",L2606)),"Triclopyr-Butyric",IF(ISNUMBER(SEARCH("IMAZETHAPYR",L2606)),"Imazethapyr",IF(ISNUMBER(SEARCH("TRICLOPYR",L2606)),"Triclopyr",IF(ISNUMBER(SEARCH("ISOPROPYLAMINE",L2606)),"Isopropylamine",IF(ISNUMBER(SEARCH("ABAMECTIM",L2606)),"Abamectin",IF(ISNUMBER(SEARCH("SPERTO",L2606)),"Bifenthrin","FIX IT!")))))))))))))))))))</f>
        <v>Methomyl</v>
      </c>
      <c r="Q2606" t="s">
        <v>3215</v>
      </c>
      <c r="R2606" t="s">
        <v>3243</v>
      </c>
      <c r="S2606">
        <f t="shared" si="144"/>
        <v>6.4043209876543212</v>
      </c>
      <c r="T2606" t="s">
        <v>3200</v>
      </c>
      <c r="U2606" t="s">
        <v>3234</v>
      </c>
      <c r="V2606" t="s">
        <v>3225</v>
      </c>
    </row>
    <row r="2607" spans="1:22" ht="22" customHeight="1" x14ac:dyDescent="0.3">
      <c r="A2607" s="2">
        <v>42324</v>
      </c>
      <c r="B2607" s="16" t="str">
        <f t="shared" si="142"/>
        <v>November, 2015</v>
      </c>
      <c r="C2607" s="16" t="str">
        <f t="shared" si="143"/>
        <v>November, 2015´</v>
      </c>
      <c r="D2607" s="3" t="s">
        <v>31</v>
      </c>
      <c r="E2607" s="11" t="s">
        <v>3316</v>
      </c>
      <c r="F2607" s="3" t="s">
        <v>56</v>
      </c>
      <c r="G2607" s="3" t="s">
        <v>2629</v>
      </c>
      <c r="H2607" s="3" t="s">
        <v>82</v>
      </c>
      <c r="I2607" s="3" t="s">
        <v>45</v>
      </c>
      <c r="J2607" s="3" t="s">
        <v>34</v>
      </c>
      <c r="K2607" s="3" t="s">
        <v>84</v>
      </c>
      <c r="L2607" s="3" t="s">
        <v>2879</v>
      </c>
      <c r="M2607" s="4">
        <v>86689</v>
      </c>
      <c r="N2607" s="4">
        <v>86.69</v>
      </c>
      <c r="O2607" s="4">
        <v>266000</v>
      </c>
      <c r="P2607" t="str">
        <f>IF(ISNUMBER(SEARCH("BROWSER",L2607)),"Picloran",IF(ISNUMBER(SEARCH("NAVIGATOR",L2607)),"Picloran",IF(ISNUMBER(SEARCH("BIOZYME",L2607)),"Mineral Fertilizer",IF(ISNUMBER(SEARCH("K-FOL",L2607)),"Calcium Citrate",IF(ISNUMBER(SEARCH("FOLTRON",L2607)),"NPK Fertilizer",IF(ISNUMBER(SEARCH("CYHALOTHRI",L2607)),"Cyhalothrin",IF(ISNUMBER(SEARCH("ACEFATO",L2607)),"Acephate",IF(ISNUMBER(SEARCH("ACEPHATE",L2607)),"Acephate",IF(ISNUMBER(SEARCH("MICROTHIOL",L2607)),"Sulfur",IF(ISNUMBER(SEARCH("PROPICONAZOLE",L2607)),"Propiconazole",IF(ISNUMBER(SEARCH("METHOMYL",L2607)),"Methomyl",IF(ISNUMBER(SEARCH("IMIDACLOPRID",L2607)),"Imidacloprid",IF(ISNUMBER(SEARCH("ZONIC",L2607)),"Amicarbazone",IF(ISNUMBER(SEARCH("CRESCENDO",L2607)),"Triclopyr-Butyric",IF(ISNUMBER(SEARCH("IMAZETHAPYR",L2607)),"Imazethapyr",IF(ISNUMBER(SEARCH("TRICLOPYR",L2607)),"Triclopyr",IF(ISNUMBER(SEARCH("ISOPROPYLAMINE",L2607)),"Isopropylamine",IF(ISNUMBER(SEARCH("ABAMECTIM",L2607)),"Abamectin",IF(ISNUMBER(SEARCH("SPERTO",L2607)),"Bifenthrin","FIX IT!")))))))))))))))))))</f>
        <v>Isopropylamine</v>
      </c>
      <c r="Q2607" t="s">
        <v>3269</v>
      </c>
      <c r="R2607" t="s">
        <v>3216</v>
      </c>
      <c r="S2607">
        <f t="shared" si="144"/>
        <v>3.0684400558317666</v>
      </c>
      <c r="T2607" t="s">
        <v>3218</v>
      </c>
      <c r="U2607" t="s">
        <v>3218</v>
      </c>
      <c r="V2607" t="s">
        <v>3198</v>
      </c>
    </row>
    <row r="2608" spans="1:22" ht="22" customHeight="1" x14ac:dyDescent="0.3">
      <c r="A2608" s="5">
        <v>42322</v>
      </c>
      <c r="B2608" s="16" t="str">
        <f t="shared" si="142"/>
        <v>November, 2015</v>
      </c>
      <c r="C2608" s="16" t="str">
        <f t="shared" si="143"/>
        <v>November, 2015´</v>
      </c>
      <c r="D2608" s="6" t="s">
        <v>31</v>
      </c>
      <c r="E2608" s="11" t="s">
        <v>3316</v>
      </c>
      <c r="F2608" s="6" t="s">
        <v>56</v>
      </c>
      <c r="G2608" s="6" t="s">
        <v>1676</v>
      </c>
      <c r="H2608" s="6" t="s">
        <v>91</v>
      </c>
      <c r="I2608" s="6" t="s">
        <v>45</v>
      </c>
      <c r="J2608" s="6" t="s">
        <v>34</v>
      </c>
      <c r="K2608" s="6" t="s">
        <v>205</v>
      </c>
      <c r="L2608" s="6" t="s">
        <v>2870</v>
      </c>
      <c r="M2608" s="7">
        <v>25800</v>
      </c>
      <c r="N2608" s="7">
        <v>25.8</v>
      </c>
      <c r="O2608" s="7">
        <v>311000</v>
      </c>
      <c r="P2608" t="str">
        <f>IF(ISNUMBER(SEARCH("IMAZETAPYR",L2608)),"Imazetapyr",IF(ISNUMBER(SEARCH("VITAVAX",L2608)),"Carboxin",IF(ISNUMBER(SEARCH("CARBOXIN",L2608)),"Carboxin",IF(ISNUMBER(SEARCH("CONDAX",L2608)),"Imazetapyr",IF(ISNUMBER(SEARCH("CLETHODIM",L2608)),"Clethodim",IF(ISNUMBER(SEARCH("JACARE",L2608)),"2,4-D Acid",IF(ISNUMBER(SEARCH("LEOPARD",L2608)),"Picloram",IF(ISNUMBER(SEARCH("ZOXYSTROBIN",L2608)),"Azoxystrobin",IF(ISNUMBER(SEARCH("MANCOZEB",L2608)),"Mancozeb",IF(ISNUMBER(SEARCH("AZOXYS",L2608)),"Azoxystrobin",IF(ISNUMBER(SEARCH("FIPRON",L2608)),"Fipronil",IF(ISNUMBER(SEARCH("ACEF",L2608)),"Acephate",IF(ISNUMBER(SEARCH("ACETAMIPRID",L2608)),"Acetamiprid",IF(ISNUMBER(SEARCH("ALUMINIUM PHOSPHIDE",L2608)),"Aluminium Phosphide",IF(ISNUMBER(SEARCH("RANMAN",L2608)),"Cyazofamid",IF(ISNUMBER(SEARCH("BIFENTRINA",L2608)),"Bifenthrin","FIX IT!"))))))))))))))))</f>
        <v>Mancozeb</v>
      </c>
      <c r="Q2608" t="s">
        <v>3231</v>
      </c>
      <c r="R2608" t="s">
        <v>3242</v>
      </c>
      <c r="S2608">
        <f t="shared" si="144"/>
        <v>12.054263565891473</v>
      </c>
      <c r="T2608" t="s">
        <v>3206</v>
      </c>
      <c r="U2608" t="s">
        <v>3231</v>
      </c>
      <c r="V2608" t="s">
        <v>3242</v>
      </c>
    </row>
    <row r="2609" spans="1:22" ht="22" customHeight="1" x14ac:dyDescent="0.3">
      <c r="A2609" s="2">
        <v>42317</v>
      </c>
      <c r="B2609" s="16" t="str">
        <f t="shared" si="142"/>
        <v>November, 2015</v>
      </c>
      <c r="C2609" s="16" t="str">
        <f t="shared" si="143"/>
        <v>November, 2015´</v>
      </c>
      <c r="D2609" s="3" t="s">
        <v>107</v>
      </c>
      <c r="E2609" s="11" t="s">
        <v>3316</v>
      </c>
      <c r="F2609" s="3" t="s">
        <v>56</v>
      </c>
      <c r="G2609" s="3" t="s">
        <v>108</v>
      </c>
      <c r="H2609" s="3" t="s">
        <v>133</v>
      </c>
      <c r="I2609" s="3" t="s">
        <v>45</v>
      </c>
      <c r="J2609" s="3" t="s">
        <v>34</v>
      </c>
      <c r="K2609" s="3" t="s">
        <v>971</v>
      </c>
      <c r="L2609" s="3" t="s">
        <v>2880</v>
      </c>
      <c r="M2609" s="4">
        <v>181343.99</v>
      </c>
      <c r="N2609" s="4">
        <v>181.34</v>
      </c>
      <c r="O2609" s="4">
        <v>4153000</v>
      </c>
      <c r="P2609" t="str">
        <f>IF(ISNUMBER(SEARCH("BROWSER",L2609)),"Picloran",IF(ISNUMBER(SEARCH("NAVIGATOR",L2609)),"Picloran",IF(ISNUMBER(SEARCH("BIOZYME",L2609)),"Mineral Fertilizer",IF(ISNUMBER(SEARCH("K-FOL",L2609)),"Calcium Citrate",IF(ISNUMBER(SEARCH("FOLTRON",L2609)),"NPK Fertilizer",IF(ISNUMBER(SEARCH("CYHALOTHRI",L2609)),"Cyhalothrin",IF(ISNUMBER(SEARCH("ACEFATO",L2609)),"Acephate",IF(ISNUMBER(SEARCH("ACEPHATE",L2609)),"Acephate",IF(ISNUMBER(SEARCH("MICROTHIOL",L2609)),"Sulfur",IF(ISNUMBER(SEARCH("PROPICONAZOLE",L2609)),"Propiconazole",IF(ISNUMBER(SEARCH("METHOMYL",L2609)),"Methomyl",IF(ISNUMBER(SEARCH("IMIDACLOPRID",L2609)),"Imidacloprid",IF(ISNUMBER(SEARCH("ZONIC",L2609)),"Amicarbazone",IF(ISNUMBER(SEARCH("CRESCENDO",L2609)),"Triclopyr-Butyric",IF(ISNUMBER(SEARCH("IMAZETHAPYR",L2609)),"Imazethapyr",IF(ISNUMBER(SEARCH("TRICLOPYR",L2609)),"Triclopyr",IF(ISNUMBER(SEARCH("ISOPROPYLAMINE",L2609)),"Isopropylamine",IF(ISNUMBER(SEARCH("ABAMECTIM",L2609)),"Abamectin",IF(ISNUMBER(SEARCH("SPERTO",L2609)),"Bifenthrin","FIX IT!")))))))))))))))))))</f>
        <v>Acephate</v>
      </c>
      <c r="Q2609" t="s">
        <v>3230</v>
      </c>
      <c r="R2609" t="s">
        <v>3243</v>
      </c>
      <c r="S2609">
        <f t="shared" si="144"/>
        <v>22.901227661308216</v>
      </c>
      <c r="T2609" t="s">
        <v>3206</v>
      </c>
      <c r="U2609" t="s">
        <v>3231</v>
      </c>
      <c r="V2609" t="s">
        <v>3242</v>
      </c>
    </row>
    <row r="2610" spans="1:22" ht="22" customHeight="1" x14ac:dyDescent="0.3">
      <c r="A2610" s="5">
        <v>42317</v>
      </c>
      <c r="B2610" s="16" t="str">
        <f t="shared" si="142"/>
        <v>November, 2015</v>
      </c>
      <c r="C2610" s="16" t="str">
        <f t="shared" si="143"/>
        <v>November, 2015´</v>
      </c>
      <c r="D2610" s="6" t="s">
        <v>31</v>
      </c>
      <c r="E2610" s="11" t="s">
        <v>3316</v>
      </c>
      <c r="F2610" s="6" t="s">
        <v>56</v>
      </c>
      <c r="G2610" s="6" t="s">
        <v>131</v>
      </c>
      <c r="H2610" s="6" t="s">
        <v>133</v>
      </c>
      <c r="I2610" s="6" t="s">
        <v>45</v>
      </c>
      <c r="J2610" s="6" t="s">
        <v>34</v>
      </c>
      <c r="K2610" s="6" t="s">
        <v>971</v>
      </c>
      <c r="L2610" s="6" t="s">
        <v>2881</v>
      </c>
      <c r="M2610" s="7">
        <v>42460</v>
      </c>
      <c r="N2610" s="7">
        <v>42.46</v>
      </c>
      <c r="O2610" s="7">
        <v>972000</v>
      </c>
      <c r="P2610" t="str">
        <f>IF(ISNUMBER(SEARCH("IMAZETAPYR",L2610)),"Imazetapyr",IF(ISNUMBER(SEARCH("VITAVAX",L2610)),"Carboxin",IF(ISNUMBER(SEARCH("CARBOXIN",L2610)),"Carboxin",IF(ISNUMBER(SEARCH("CONDAX",L2610)),"Imazetapyr",IF(ISNUMBER(SEARCH("CLETHODIM",L2610)),"Clethodim",IF(ISNUMBER(SEARCH("JACARE",L2610)),"2,4-D Acid",IF(ISNUMBER(SEARCH("LEOPARD",L2610)),"Picloram",IF(ISNUMBER(SEARCH("ZOXYSTROBIN",L2610)),"Azoxystrobin",IF(ISNUMBER(SEARCH("MANCOZEB",L2610)),"Mancozeb",IF(ISNUMBER(SEARCH("AZOXYS",L2610)),"Azoxystrobin",IF(ISNUMBER(SEARCH("FIPRON",L2610)),"Fipronil",IF(ISNUMBER(SEARCH("ACEF",L2610)),"Acephate",IF(ISNUMBER(SEARCH("ACETAMIPRID",L2610)),"Acetamiprid",IF(ISNUMBER(SEARCH("ALUMINIUM PHOSPHIDE",L2610)),"Aluminium Phosphide",IF(ISNUMBER(SEARCH("RANMAN",L2610)),"Cyazofamid",IF(ISNUMBER(SEARCH("BIFENTRINA",L2610)),"Bifenthrin","FIX IT!"))))))))))))))))</f>
        <v>Acetamiprid</v>
      </c>
      <c r="Q2610" t="s">
        <v>3234</v>
      </c>
      <c r="R2610" t="s">
        <v>3243</v>
      </c>
      <c r="S2610">
        <f t="shared" si="144"/>
        <v>22.89213377296279</v>
      </c>
      <c r="T2610" t="s">
        <v>3206</v>
      </c>
      <c r="U2610" t="s">
        <v>3231</v>
      </c>
      <c r="V2610" t="s">
        <v>3242</v>
      </c>
    </row>
    <row r="2611" spans="1:22" ht="22" customHeight="1" x14ac:dyDescent="0.3">
      <c r="A2611" s="2">
        <v>42317</v>
      </c>
      <c r="B2611" s="16" t="str">
        <f t="shared" si="142"/>
        <v>November, 2015</v>
      </c>
      <c r="C2611" s="16" t="str">
        <f t="shared" si="143"/>
        <v>November, 2015´</v>
      </c>
      <c r="D2611" s="3" t="s">
        <v>107</v>
      </c>
      <c r="E2611" s="11" t="s">
        <v>3316</v>
      </c>
      <c r="F2611" s="3" t="s">
        <v>56</v>
      </c>
      <c r="G2611" s="3" t="s">
        <v>108</v>
      </c>
      <c r="H2611" s="3" t="s">
        <v>210</v>
      </c>
      <c r="I2611" s="3" t="s">
        <v>45</v>
      </c>
      <c r="J2611" s="3" t="s">
        <v>34</v>
      </c>
      <c r="K2611" s="3" t="s">
        <v>205</v>
      </c>
      <c r="L2611" s="3" t="s">
        <v>2882</v>
      </c>
      <c r="M2611" s="4">
        <v>25360</v>
      </c>
      <c r="N2611" s="4">
        <v>25.36</v>
      </c>
      <c r="O2611" s="4">
        <v>306000</v>
      </c>
      <c r="P2611" t="s">
        <v>3206</v>
      </c>
      <c r="Q2611" t="s">
        <v>3231</v>
      </c>
      <c r="R2611" t="s">
        <v>3242</v>
      </c>
      <c r="S2611">
        <f t="shared" si="144"/>
        <v>12.066246056782335</v>
      </c>
      <c r="T2611" t="s">
        <v>3206</v>
      </c>
      <c r="U2611" t="s">
        <v>3231</v>
      </c>
      <c r="V2611" t="s">
        <v>3242</v>
      </c>
    </row>
    <row r="2612" spans="1:22" ht="22" customHeight="1" x14ac:dyDescent="0.3">
      <c r="A2612" s="5">
        <v>42317</v>
      </c>
      <c r="B2612" s="16" t="str">
        <f t="shared" si="142"/>
        <v>November, 2015</v>
      </c>
      <c r="C2612" s="16" t="str">
        <f t="shared" si="143"/>
        <v>November, 2015´</v>
      </c>
      <c r="D2612" s="6" t="s">
        <v>2068</v>
      </c>
      <c r="E2612" s="11" t="s">
        <v>3316</v>
      </c>
      <c r="F2612" s="6" t="s">
        <v>1873</v>
      </c>
      <c r="G2612" s="6" t="s">
        <v>108</v>
      </c>
      <c r="H2612" s="6" t="s">
        <v>133</v>
      </c>
      <c r="I2612" s="6" t="s">
        <v>45</v>
      </c>
      <c r="J2612" s="6" t="s">
        <v>34</v>
      </c>
      <c r="K2612" s="6" t="s">
        <v>971</v>
      </c>
      <c r="L2612" s="6" t="s">
        <v>2883</v>
      </c>
      <c r="M2612" s="7">
        <v>136008</v>
      </c>
      <c r="N2612" s="7">
        <v>136.01</v>
      </c>
      <c r="O2612" s="7">
        <v>3115000</v>
      </c>
      <c r="P2612" t="str">
        <f>IF(ISNUMBER(SEARCH("BROWSER",L2612)),"Picloran",IF(ISNUMBER(SEARCH("NAVIGATOR",L2612)),"Picloran",IF(ISNUMBER(SEARCH("BIOZYME",L2612)),"Mineral Fertilizer",IF(ISNUMBER(SEARCH("K-FOL",L2612)),"Calcium Citrate",IF(ISNUMBER(SEARCH("FOLTRON",L2612)),"NPK Fertilizer",IF(ISNUMBER(SEARCH("CYHALOTHRI",L2612)),"Cyhalothrin",IF(ISNUMBER(SEARCH("ACEFATO",L2612)),"Acephate",IF(ISNUMBER(SEARCH("ACEPHATE",L2612)),"Acephate",IF(ISNUMBER(SEARCH("MICROTHIOL",L2612)),"Sulfur",IF(ISNUMBER(SEARCH("PROPICONAZOLE",L2612)),"Propiconazole",IF(ISNUMBER(SEARCH("METHOMYL",L2612)),"Methomyl",IF(ISNUMBER(SEARCH("IMIDACLOPRID",L2612)),"Imidacloprid",IF(ISNUMBER(SEARCH("ZONIC",L2612)),"Amicarbazone",IF(ISNUMBER(SEARCH("CRESCENDO",L2612)),"Triclopyr-Butyric",IF(ISNUMBER(SEARCH("IMAZETHAPYR",L2612)),"Imazethapyr",IF(ISNUMBER(SEARCH("TRICLOPYR",L2612)),"Triclopyr",IF(ISNUMBER(SEARCH("ISOPROPYLAMINE",L2612)),"Isopropylamine",IF(ISNUMBER(SEARCH("ABAMECTIM",L2612)),"Abamectin",IF(ISNUMBER(SEARCH("SPERTO",L2612)),"Bifenthrin","FIX IT!")))))))))))))))))))</f>
        <v>Acephate</v>
      </c>
      <c r="Q2612" t="s">
        <v>3230</v>
      </c>
      <c r="R2612" t="s">
        <v>3243</v>
      </c>
      <c r="S2612">
        <f t="shared" si="144"/>
        <v>22.903064525616141</v>
      </c>
      <c r="T2612" t="s">
        <v>3206</v>
      </c>
      <c r="U2612" t="s">
        <v>3231</v>
      </c>
      <c r="V2612" t="s">
        <v>3242</v>
      </c>
    </row>
    <row r="2613" spans="1:22" ht="22" customHeight="1" x14ac:dyDescent="0.3">
      <c r="A2613" s="2">
        <v>42317</v>
      </c>
      <c r="B2613" s="16" t="str">
        <f t="shared" si="142"/>
        <v>November, 2015</v>
      </c>
      <c r="C2613" s="16" t="str">
        <f t="shared" si="143"/>
        <v>November, 2015´</v>
      </c>
      <c r="D2613" s="3" t="s">
        <v>31</v>
      </c>
      <c r="E2613" s="11" t="s">
        <v>3316</v>
      </c>
      <c r="F2613" s="3" t="s">
        <v>1873</v>
      </c>
      <c r="G2613" s="3" t="s">
        <v>656</v>
      </c>
      <c r="H2613" s="3" t="s">
        <v>133</v>
      </c>
      <c r="I2613" s="3" t="s">
        <v>45</v>
      </c>
      <c r="J2613" s="3" t="s">
        <v>34</v>
      </c>
      <c r="K2613" s="3" t="s">
        <v>163</v>
      </c>
      <c r="L2613" s="3" t="s">
        <v>2884</v>
      </c>
      <c r="M2613" s="4">
        <v>35520</v>
      </c>
      <c r="N2613" s="4">
        <v>35.520000000000003</v>
      </c>
      <c r="O2613" s="4">
        <v>2761000</v>
      </c>
      <c r="P2613" t="s">
        <v>3202</v>
      </c>
      <c r="Q2613" t="s">
        <v>3215</v>
      </c>
      <c r="R2613" t="s">
        <v>3216</v>
      </c>
      <c r="S2613">
        <f t="shared" si="144"/>
        <v>77.73085585585585</v>
      </c>
      <c r="T2613" t="s">
        <v>3206</v>
      </c>
      <c r="U2613" t="s">
        <v>3231</v>
      </c>
      <c r="V2613" t="s">
        <v>3242</v>
      </c>
    </row>
    <row r="2614" spans="1:22" ht="22" customHeight="1" x14ac:dyDescent="0.3">
      <c r="A2614" s="5">
        <v>42317</v>
      </c>
      <c r="B2614" s="16" t="str">
        <f t="shared" si="142"/>
        <v>November, 2015</v>
      </c>
      <c r="C2614" s="16" t="str">
        <f t="shared" si="143"/>
        <v>November, 2015´</v>
      </c>
      <c r="D2614" s="6" t="s">
        <v>107</v>
      </c>
      <c r="E2614" s="11" t="s">
        <v>3316</v>
      </c>
      <c r="F2614" s="6" t="s">
        <v>56</v>
      </c>
      <c r="G2614" s="6" t="s">
        <v>108</v>
      </c>
      <c r="H2614" s="6" t="s">
        <v>133</v>
      </c>
      <c r="I2614" s="6" t="s">
        <v>45</v>
      </c>
      <c r="J2614" s="6" t="s">
        <v>34</v>
      </c>
      <c r="K2614" s="6" t="s">
        <v>971</v>
      </c>
      <c r="L2614" s="6" t="s">
        <v>2885</v>
      </c>
      <c r="M2614" s="7">
        <v>38480</v>
      </c>
      <c r="N2614" s="7">
        <v>38.479999999999997</v>
      </c>
      <c r="O2614" s="7">
        <v>881000</v>
      </c>
      <c r="P2614" t="str">
        <f>IF(ISNUMBER(SEARCH("BROWSER",L2614)),"Picloran",IF(ISNUMBER(SEARCH("NAVIGATOR",L2614)),"Picloran",IF(ISNUMBER(SEARCH("BIOZYME",L2614)),"Mineral Fertilizer",IF(ISNUMBER(SEARCH("K-FOL",L2614)),"Calcium Citrate",IF(ISNUMBER(SEARCH("FOLTRON",L2614)),"NPK Fertilizer",IF(ISNUMBER(SEARCH("CYHALOTHRI",L2614)),"Cyhalothrin",IF(ISNUMBER(SEARCH("ACEFATO",L2614)),"Acephate",IF(ISNUMBER(SEARCH("ACEPHATE",L2614)),"Acephate",IF(ISNUMBER(SEARCH("MICROTHIOL",L2614)),"Sulfur",IF(ISNUMBER(SEARCH("PROPICONAZOLE",L2614)),"Propiconazole",IF(ISNUMBER(SEARCH("METHOMYL",L2614)),"Methomyl",IF(ISNUMBER(SEARCH("IMIDACLOPRID",L2614)),"Imidacloprid",IF(ISNUMBER(SEARCH("ZONIC",L2614)),"Amicarbazone",IF(ISNUMBER(SEARCH("CRESCENDO",L2614)),"Triclopyr-Butyric",IF(ISNUMBER(SEARCH("IMAZETHAPYR",L2614)),"Imazethapyr",IF(ISNUMBER(SEARCH("TRICLOPYR",L2614)),"Triclopyr",IF(ISNUMBER(SEARCH("ISOPROPYLAMINE",L2614)),"Isopropylamine",IF(ISNUMBER(SEARCH("ABAMECTIM",L2614)),"Abamectin",IF(ISNUMBER(SEARCH("SPERTO",L2614)),"Bifenthrin","FIX IT!")))))))))))))))))))</f>
        <v>Imidacloprid</v>
      </c>
      <c r="Q2614" t="s">
        <v>3268</v>
      </c>
      <c r="R2614" t="s">
        <v>3243</v>
      </c>
      <c r="S2614">
        <f t="shared" si="144"/>
        <v>22.895010395010395</v>
      </c>
      <c r="T2614" t="s">
        <v>3199</v>
      </c>
      <c r="U2614" t="s">
        <v>3268</v>
      </c>
      <c r="V2614" t="s">
        <v>3243</v>
      </c>
    </row>
    <row r="2615" spans="1:22" ht="22" customHeight="1" x14ac:dyDescent="0.3">
      <c r="A2615" s="2">
        <v>42317</v>
      </c>
      <c r="B2615" s="16" t="str">
        <f t="shared" si="142"/>
        <v>November, 2015</v>
      </c>
      <c r="C2615" s="16" t="str">
        <f t="shared" si="143"/>
        <v>November, 2015´</v>
      </c>
      <c r="D2615" s="3" t="s">
        <v>107</v>
      </c>
      <c r="E2615" s="11" t="s">
        <v>3316</v>
      </c>
      <c r="F2615" s="3" t="s">
        <v>56</v>
      </c>
      <c r="G2615" s="3" t="s">
        <v>108</v>
      </c>
      <c r="H2615" s="3" t="s">
        <v>133</v>
      </c>
      <c r="I2615" s="3" t="s">
        <v>45</v>
      </c>
      <c r="J2615" s="3" t="s">
        <v>34</v>
      </c>
      <c r="K2615" s="3" t="s">
        <v>971</v>
      </c>
      <c r="L2615" s="3" t="s">
        <v>2886</v>
      </c>
      <c r="M2615" s="4">
        <v>317351.99</v>
      </c>
      <c r="N2615" s="4">
        <v>317.35000000000002</v>
      </c>
      <c r="O2615" s="4">
        <v>7267000</v>
      </c>
      <c r="P2615" t="str">
        <f>IF(ISNUMBER(SEARCH("BROWSER",L2615)),"Picloran",IF(ISNUMBER(SEARCH("NAVIGATOR",L2615)),"Picloran",IF(ISNUMBER(SEARCH("BIOZYME",L2615)),"Mineral Fertilizer",IF(ISNUMBER(SEARCH("K-FOL",L2615)),"Calcium Citrate",IF(ISNUMBER(SEARCH("FOLTRON",L2615)),"NPK Fertilizer",IF(ISNUMBER(SEARCH("CYHALOTHRI",L2615)),"Cyhalothrin",IF(ISNUMBER(SEARCH("ACEFATO",L2615)),"Acephate",IF(ISNUMBER(SEARCH("ACEPHATE",L2615)),"Acephate",IF(ISNUMBER(SEARCH("MICROTHIOL",L2615)),"Sulfur",IF(ISNUMBER(SEARCH("PROPICONAZOLE",L2615)),"Propiconazole",IF(ISNUMBER(SEARCH("METHOMYL",L2615)),"Methomyl",IF(ISNUMBER(SEARCH("IMIDACLOPRID",L2615)),"Imidacloprid",IF(ISNUMBER(SEARCH("ZONIC",L2615)),"Amicarbazone",IF(ISNUMBER(SEARCH("CRESCENDO",L2615)),"Triclopyr-Butyric",IF(ISNUMBER(SEARCH("IMAZETHAPYR",L2615)),"Imazethapyr",IF(ISNUMBER(SEARCH("TRICLOPYR",L2615)),"Triclopyr",IF(ISNUMBER(SEARCH("ISOPROPYLAMINE",L2615)),"Isopropylamine",IF(ISNUMBER(SEARCH("ABAMECTIM",L2615)),"Abamectin",IF(ISNUMBER(SEARCH("SPERTO",L2615)),"Bifenthrin","FIX IT!")))))))))))))))))))</f>
        <v>Acephate</v>
      </c>
      <c r="Q2615" t="s">
        <v>3230</v>
      </c>
      <c r="R2615" t="s">
        <v>3243</v>
      </c>
      <c r="S2615">
        <f t="shared" si="144"/>
        <v>22.898863813647427</v>
      </c>
      <c r="T2615" t="s">
        <v>3200</v>
      </c>
      <c r="U2615" t="s">
        <v>3234</v>
      </c>
      <c r="V2615" t="s">
        <v>3225</v>
      </c>
    </row>
    <row r="2616" spans="1:22" ht="22" customHeight="1" x14ac:dyDescent="0.3">
      <c r="A2616" s="5">
        <v>42317</v>
      </c>
      <c r="B2616" s="16" t="str">
        <f t="shared" si="142"/>
        <v>November, 2015</v>
      </c>
      <c r="C2616" s="16" t="str">
        <f t="shared" si="143"/>
        <v>November, 2015´</v>
      </c>
      <c r="D2616" s="6" t="s">
        <v>31</v>
      </c>
      <c r="E2616" s="11" t="s">
        <v>3316</v>
      </c>
      <c r="F2616" s="6" t="s">
        <v>56</v>
      </c>
      <c r="G2616" s="6" t="s">
        <v>200</v>
      </c>
      <c r="H2616" s="6" t="s">
        <v>133</v>
      </c>
      <c r="I2616" s="6" t="s">
        <v>45</v>
      </c>
      <c r="J2616" s="6" t="s">
        <v>34</v>
      </c>
      <c r="K2616" s="6" t="s">
        <v>205</v>
      </c>
      <c r="L2616" s="6" t="s">
        <v>2887</v>
      </c>
      <c r="M2616" s="7">
        <v>227880.01</v>
      </c>
      <c r="N2616" s="7">
        <v>227.88</v>
      </c>
      <c r="O2616" s="7">
        <v>2749000</v>
      </c>
      <c r="P2616" t="str">
        <f>IF(ISNUMBER(SEARCH("IMAZETAPYR",L2616)),"Imazetapyr",IF(ISNUMBER(SEARCH("VITAVAX",L2616)),"Carboxin",IF(ISNUMBER(SEARCH("CARBOXIN",L2616)),"Carboxin",IF(ISNUMBER(SEARCH("CONDAX",L2616)),"Imazetapyr",IF(ISNUMBER(SEARCH("CLETHODIM",L2616)),"Clethodim",IF(ISNUMBER(SEARCH("JACARE",L2616)),"2,4-D Acid",IF(ISNUMBER(SEARCH("LEOPARD",L2616)),"Picloram",IF(ISNUMBER(SEARCH("ZOXYSTROBIN",L2616)),"Azoxystrobin",IF(ISNUMBER(SEARCH("MANCOZEB",L2616)),"Mancozeb",IF(ISNUMBER(SEARCH("AZOXYS",L2616)),"Azoxystrobin",IF(ISNUMBER(SEARCH("FIPRON",L2616)),"Fipronil",IF(ISNUMBER(SEARCH("ACEF",L2616)),"Acephate",IF(ISNUMBER(SEARCH("ACETAMIPRID",L2616)),"Acetamiprid",IF(ISNUMBER(SEARCH("ALUMINIUM PHOSPHIDE",L2616)),"Aluminium Phosphide",IF(ISNUMBER(SEARCH("RANMAN",L2616)),"Cyazofamid",IF(ISNUMBER(SEARCH("BIFENTRINA",L2616)),"Bifenthrin","FIX IT!"))))))))))))))))</f>
        <v>Azoxystrobin</v>
      </c>
      <c r="Q2616" t="s">
        <v>3236</v>
      </c>
      <c r="R2616" t="s">
        <v>3237</v>
      </c>
      <c r="S2616">
        <f t="shared" si="144"/>
        <v>12.06336615484614</v>
      </c>
      <c r="T2616" t="s">
        <v>3292</v>
      </c>
      <c r="U2616" t="s">
        <v>3269</v>
      </c>
      <c r="V2616" t="s">
        <v>3216</v>
      </c>
    </row>
    <row r="2617" spans="1:22" ht="22" customHeight="1" x14ac:dyDescent="0.3">
      <c r="A2617" s="2">
        <v>42315</v>
      </c>
      <c r="B2617" s="16" t="str">
        <f t="shared" si="142"/>
        <v>November, 2015</v>
      </c>
      <c r="C2617" s="16" t="str">
        <f t="shared" si="143"/>
        <v>November, 2015´</v>
      </c>
      <c r="D2617" s="3" t="s">
        <v>31</v>
      </c>
      <c r="E2617" s="11" t="s">
        <v>3316</v>
      </c>
      <c r="F2617" s="3" t="s">
        <v>1873</v>
      </c>
      <c r="G2617" s="3" t="s">
        <v>588</v>
      </c>
      <c r="H2617" s="3" t="s">
        <v>102</v>
      </c>
      <c r="I2617" s="3" t="s">
        <v>45</v>
      </c>
      <c r="J2617" s="3" t="s">
        <v>34</v>
      </c>
      <c r="K2617" s="3" t="s">
        <v>2888</v>
      </c>
      <c r="L2617" s="3" t="s">
        <v>2889</v>
      </c>
      <c r="M2617" s="4">
        <v>92970</v>
      </c>
      <c r="N2617" s="4">
        <v>92.97</v>
      </c>
      <c r="O2617" s="13" t="s">
        <v>3323</v>
      </c>
      <c r="P2617" t="str">
        <f>IF(ISNUMBER(SEARCH("BROWSER",L2617)),"Picloran",IF(ISNUMBER(SEARCH("NAVIGATOR",L2617)),"Picloran",IF(ISNUMBER(SEARCH("BIOZYME",L2617)),"Mineral Fertilizer",IF(ISNUMBER(SEARCH("K-FOL",L2617)),"Calcium Citrate",IF(ISNUMBER(SEARCH("FOLTRON",L2617)),"NPK Fertilizer",IF(ISNUMBER(SEARCH("CYHALOTHRI",L2617)),"Cyhalothrin",IF(ISNUMBER(SEARCH("ACEFATO",L2617)),"Acephate",IF(ISNUMBER(SEARCH("ACEPHATE",L2617)),"Acephate",IF(ISNUMBER(SEARCH("MICROTHIOL",L2617)),"Sulfur",IF(ISNUMBER(SEARCH("PROPICONAZOLE",L2617)),"Propiconazole",IF(ISNUMBER(SEARCH("METHOMYL",L2617)),"Methomyl",IF(ISNUMBER(SEARCH("IMIDACLOPRID",L2617)),"Imidacloprid",IF(ISNUMBER(SEARCH("ZONIC",L2617)),"Amicarbazone",IF(ISNUMBER(SEARCH("CRESCENDO",L2617)),"Triclopyr-Butyric",IF(ISNUMBER(SEARCH("IMAZETHAPYR",L2617)),"Imazethapyr",IF(ISNUMBER(SEARCH("TRICLOPYR",L2617)),"Triclopyr",IF(ISNUMBER(SEARCH("ISOPROPYLAMINE",L2617)),"Isopropylamine",IF(ISNUMBER(SEARCH("ABAMECTIM",L2617)),"Abamectin",IF(ISNUMBER(SEARCH("SPERTO",L2617)),"Bifenthrin","FIX IT!")))))))))))))))))))</f>
        <v>Sulfur</v>
      </c>
      <c r="Q2617" t="s">
        <v>3279</v>
      </c>
      <c r="R2617" t="s">
        <v>3216</v>
      </c>
      <c r="S2617">
        <f t="shared" si="144"/>
        <v>0</v>
      </c>
      <c r="T2617" t="s">
        <v>3206</v>
      </c>
      <c r="U2617" t="s">
        <v>3231</v>
      </c>
      <c r="V2617" t="s">
        <v>3242</v>
      </c>
    </row>
    <row r="2618" spans="1:22" ht="22" customHeight="1" x14ac:dyDescent="0.3">
      <c r="A2618" s="5">
        <v>42315</v>
      </c>
      <c r="B2618" s="16" t="str">
        <f t="shared" si="142"/>
        <v>November, 2015</v>
      </c>
      <c r="C2618" s="16" t="str">
        <f t="shared" si="143"/>
        <v>November, 2015´</v>
      </c>
      <c r="D2618" s="6" t="s">
        <v>31</v>
      </c>
      <c r="E2618" s="11" t="s">
        <v>3316</v>
      </c>
      <c r="F2618" s="6" t="s">
        <v>56</v>
      </c>
      <c r="G2618" s="6" t="s">
        <v>1676</v>
      </c>
      <c r="H2618" s="6" t="s">
        <v>91</v>
      </c>
      <c r="I2618" s="6" t="s">
        <v>45</v>
      </c>
      <c r="J2618" s="6" t="s">
        <v>34</v>
      </c>
      <c r="K2618" s="6" t="s">
        <v>205</v>
      </c>
      <c r="L2618" s="6" t="s">
        <v>2757</v>
      </c>
      <c r="M2618" s="7">
        <v>25800</v>
      </c>
      <c r="N2618" s="7">
        <v>25.8</v>
      </c>
      <c r="O2618" s="7">
        <v>311000</v>
      </c>
      <c r="P2618" t="str">
        <f>IF(ISNUMBER(SEARCH("IMAZETAPYR",L2618)),"Imazetapyr",IF(ISNUMBER(SEARCH("VITAVAX",L2618)),"Carboxin",IF(ISNUMBER(SEARCH("CARBOXIN",L2618)),"Carboxin",IF(ISNUMBER(SEARCH("CONDAX",L2618)),"Imazetapyr",IF(ISNUMBER(SEARCH("CLETHODIM",L2618)),"Clethodim",IF(ISNUMBER(SEARCH("JACARE",L2618)),"2,4-D Acid",IF(ISNUMBER(SEARCH("LEOPARD",L2618)),"Picloram",IF(ISNUMBER(SEARCH("ZOXYSTROBIN",L2618)),"Azoxystrobin",IF(ISNUMBER(SEARCH("MANCOZEB",L2618)),"Mancozeb",IF(ISNUMBER(SEARCH("AZOXYS",L2618)),"Azoxystrobin",IF(ISNUMBER(SEARCH("FIPRON",L2618)),"Fipronil",IF(ISNUMBER(SEARCH("ACEF",L2618)),"Acephate",IF(ISNUMBER(SEARCH("ACETAMIPRID",L2618)),"Acetamiprid",IF(ISNUMBER(SEARCH("ALUMINIUM PHOSPHIDE",L2618)),"Aluminium Phosphide",IF(ISNUMBER(SEARCH("RANMAN",L2618)),"Cyazofamid",IF(ISNUMBER(SEARCH("BIFENTRINA",L2618)),"Bifenthrin","FIX IT!"))))))))))))))))</f>
        <v>Mancozeb</v>
      </c>
      <c r="Q2618" t="s">
        <v>3231</v>
      </c>
      <c r="R2618" t="s">
        <v>3242</v>
      </c>
      <c r="S2618">
        <f t="shared" si="144"/>
        <v>12.054263565891473</v>
      </c>
      <c r="T2618" t="s">
        <v>3199</v>
      </c>
      <c r="U2618" t="s">
        <v>3268</v>
      </c>
      <c r="V2618" t="s">
        <v>3243</v>
      </c>
    </row>
    <row r="2619" spans="1:22" ht="22" customHeight="1" x14ac:dyDescent="0.3">
      <c r="A2619" s="2">
        <v>42315</v>
      </c>
      <c r="B2619" s="16" t="str">
        <f t="shared" si="142"/>
        <v>November, 2015</v>
      </c>
      <c r="C2619" s="16" t="str">
        <f t="shared" si="143"/>
        <v>November, 2015´</v>
      </c>
      <c r="D2619" s="3" t="s">
        <v>31</v>
      </c>
      <c r="E2619" s="11" t="s">
        <v>3316</v>
      </c>
      <c r="F2619" s="3" t="s">
        <v>56</v>
      </c>
      <c r="G2619" s="3" t="s">
        <v>1676</v>
      </c>
      <c r="H2619" s="3" t="s">
        <v>91</v>
      </c>
      <c r="I2619" s="3" t="s">
        <v>45</v>
      </c>
      <c r="J2619" s="3" t="s">
        <v>34</v>
      </c>
      <c r="K2619" s="3" t="s">
        <v>205</v>
      </c>
      <c r="L2619" s="3" t="s">
        <v>2890</v>
      </c>
      <c r="M2619" s="4">
        <v>69474</v>
      </c>
      <c r="N2619" s="4">
        <v>69.47</v>
      </c>
      <c r="O2619" s="4">
        <v>838000</v>
      </c>
      <c r="P2619" t="str">
        <f>IF(ISNUMBER(SEARCH("IMAZETAPYR",L2619)),"Imazetapyr",IF(ISNUMBER(SEARCH("VITAVAX",L2619)),"Carboxin",IF(ISNUMBER(SEARCH("CARBOXIN",L2619)),"Carboxin",IF(ISNUMBER(SEARCH("CONDAX",L2619)),"Imazetapyr",IF(ISNUMBER(SEARCH("CLETHODIM",L2619)),"Clethodim",IF(ISNUMBER(SEARCH("JACARE",L2619)),"2,4-D Acid",IF(ISNUMBER(SEARCH("LEOPARD",L2619)),"Picloram",IF(ISNUMBER(SEARCH("ZOXYSTROBIN",L2619)),"Azoxystrobin",IF(ISNUMBER(SEARCH("MANCOZEB",L2619)),"Mancozeb",IF(ISNUMBER(SEARCH("AZOXYS",L2619)),"Azoxystrobin",IF(ISNUMBER(SEARCH("FIPRON",L2619)),"Fipronil",IF(ISNUMBER(SEARCH("ACEF",L2619)),"Acephate",IF(ISNUMBER(SEARCH("ACETAMIPRID",L2619)),"Acetamiprid",IF(ISNUMBER(SEARCH("ALUMINIUM PHOSPHIDE",L2619)),"Aluminium Phosphide",IF(ISNUMBER(SEARCH("RANMAN",L2619)),"Cyazofamid",IF(ISNUMBER(SEARCH("BIFENTRINA",L2619)),"Bifenthrin","FIX IT!"))))))))))))))))</f>
        <v>Mancozeb</v>
      </c>
      <c r="Q2619" t="s">
        <v>3231</v>
      </c>
      <c r="R2619" t="s">
        <v>3242</v>
      </c>
      <c r="S2619">
        <f t="shared" si="144"/>
        <v>12.062066384546737</v>
      </c>
      <c r="T2619" t="s">
        <v>3258</v>
      </c>
      <c r="U2619" t="s">
        <v>3236</v>
      </c>
      <c r="V2619" t="s">
        <v>3237</v>
      </c>
    </row>
    <row r="2620" spans="1:22" ht="22" customHeight="1" x14ac:dyDescent="0.3">
      <c r="A2620" s="5">
        <v>42315</v>
      </c>
      <c r="B2620" s="16" t="str">
        <f t="shared" si="142"/>
        <v>November, 2015</v>
      </c>
      <c r="C2620" s="16" t="str">
        <f t="shared" si="143"/>
        <v>November, 2015´</v>
      </c>
      <c r="D2620" s="6" t="s">
        <v>31</v>
      </c>
      <c r="E2620" s="11" t="s">
        <v>3316</v>
      </c>
      <c r="F2620" s="6" t="s">
        <v>1873</v>
      </c>
      <c r="G2620" s="6" t="s">
        <v>588</v>
      </c>
      <c r="H2620" s="6" t="s">
        <v>102</v>
      </c>
      <c r="I2620" s="6" t="s">
        <v>45</v>
      </c>
      <c r="J2620" s="6" t="s">
        <v>34</v>
      </c>
      <c r="K2620" s="6" t="s">
        <v>2888</v>
      </c>
      <c r="L2620" s="6" t="s">
        <v>2891</v>
      </c>
      <c r="M2620" s="7">
        <v>116212</v>
      </c>
      <c r="N2620" s="7">
        <v>116.21</v>
      </c>
      <c r="O2620" s="13" t="s">
        <v>3323</v>
      </c>
      <c r="P2620" t="str">
        <f>IF(ISNUMBER(SEARCH("BROWSER",L2620)),"Picloran",IF(ISNUMBER(SEARCH("NAVIGATOR",L2620)),"Picloran",IF(ISNUMBER(SEARCH("BIOZYME",L2620)),"Mineral Fertilizer",IF(ISNUMBER(SEARCH("K-FOL",L2620)),"Calcium Citrate",IF(ISNUMBER(SEARCH("FOLTRON",L2620)),"NPK Fertilizer",IF(ISNUMBER(SEARCH("CYHALOTHRI",L2620)),"Cyhalothrin",IF(ISNUMBER(SEARCH("ACEFATO",L2620)),"Acephate",IF(ISNUMBER(SEARCH("ACEPHATE",L2620)),"Acephate",IF(ISNUMBER(SEARCH("MICROTHIOL",L2620)),"Sulfur",IF(ISNUMBER(SEARCH("PROPICONAZOLE",L2620)),"Propiconazole",IF(ISNUMBER(SEARCH("METHOMYL",L2620)),"Methomyl",IF(ISNUMBER(SEARCH("IMIDACLOPRID",L2620)),"Imidacloprid",IF(ISNUMBER(SEARCH("ZONIC",L2620)),"Amicarbazone",IF(ISNUMBER(SEARCH("CRESCENDO",L2620)),"Triclopyr-Butyric",IF(ISNUMBER(SEARCH("IMAZETHAPYR",L2620)),"Imazethapyr",IF(ISNUMBER(SEARCH("TRICLOPYR",L2620)),"Triclopyr",IF(ISNUMBER(SEARCH("ISOPROPYLAMINE",L2620)),"Isopropylamine",IF(ISNUMBER(SEARCH("ABAMECTIM",L2620)),"Abamectin",IF(ISNUMBER(SEARCH("SPERTO",L2620)),"Bifenthrin","FIX IT!")))))))))))))))))))</f>
        <v>Sulfur</v>
      </c>
      <c r="Q2620" t="s">
        <v>3279</v>
      </c>
      <c r="R2620" t="s">
        <v>3216</v>
      </c>
      <c r="S2620">
        <f t="shared" si="144"/>
        <v>0</v>
      </c>
      <c r="T2620" t="s">
        <v>3280</v>
      </c>
      <c r="U2620" t="s">
        <v>3279</v>
      </c>
      <c r="V2620" t="s">
        <v>3216</v>
      </c>
    </row>
    <row r="2621" spans="1:22" ht="22" customHeight="1" x14ac:dyDescent="0.3">
      <c r="A2621" s="5">
        <v>42315</v>
      </c>
      <c r="B2621" s="16" t="str">
        <f t="shared" si="142"/>
        <v>November, 2015</v>
      </c>
      <c r="C2621" s="16" t="str">
        <f t="shared" si="143"/>
        <v>November, 2015´</v>
      </c>
      <c r="D2621" s="6" t="s">
        <v>31</v>
      </c>
      <c r="E2621" s="11" t="s">
        <v>3316</v>
      </c>
      <c r="F2621" s="6" t="s">
        <v>56</v>
      </c>
      <c r="G2621" s="6" t="s">
        <v>1676</v>
      </c>
      <c r="H2621" s="6" t="s">
        <v>91</v>
      </c>
      <c r="I2621" s="6" t="s">
        <v>45</v>
      </c>
      <c r="J2621" s="6" t="s">
        <v>34</v>
      </c>
      <c r="K2621" s="6" t="s">
        <v>205</v>
      </c>
      <c r="L2621" s="6" t="s">
        <v>2893</v>
      </c>
      <c r="M2621" s="7">
        <v>25800</v>
      </c>
      <c r="N2621" s="7">
        <v>25.8</v>
      </c>
      <c r="O2621" s="7">
        <v>311000</v>
      </c>
      <c r="P2621" t="str">
        <f>IF(ISNUMBER(SEARCH("IMAZETAPYR",L2621)),"Imazetapyr",IF(ISNUMBER(SEARCH("VITAVAX",L2621)),"Carboxin",IF(ISNUMBER(SEARCH("CARBOXIN",L2621)),"Carboxin",IF(ISNUMBER(SEARCH("CONDAX",L2621)),"Imazetapyr",IF(ISNUMBER(SEARCH("CLETHODIM",L2621)),"Clethodim",IF(ISNUMBER(SEARCH("JACARE",L2621)),"2,4-D Acid",IF(ISNUMBER(SEARCH("LEOPARD",L2621)),"Picloram",IF(ISNUMBER(SEARCH("ZOXYSTROBIN",L2621)),"Azoxystrobin",IF(ISNUMBER(SEARCH("MANCOZEB",L2621)),"Mancozeb",IF(ISNUMBER(SEARCH("AZOXYS",L2621)),"Azoxystrobin",IF(ISNUMBER(SEARCH("FIPRON",L2621)),"Fipronil",IF(ISNUMBER(SEARCH("ACEF",L2621)),"Acephate",IF(ISNUMBER(SEARCH("ACETAMIPRID",L2621)),"Acetamiprid",IF(ISNUMBER(SEARCH("ALUMINIUM PHOSPHIDE",L2621)),"Aluminium Phosphide",IF(ISNUMBER(SEARCH("RANMAN",L2621)),"Cyazofamid",IF(ISNUMBER(SEARCH("BIFENTRINA",L2621)),"Bifenthrin","FIX IT!"))))))))))))))))</f>
        <v>Mancozeb</v>
      </c>
      <c r="Q2621" t="s">
        <v>3231</v>
      </c>
      <c r="R2621" t="s">
        <v>3242</v>
      </c>
      <c r="S2621">
        <f t="shared" si="144"/>
        <v>12.054263565891473</v>
      </c>
      <c r="T2621" t="s">
        <v>3206</v>
      </c>
      <c r="U2621" t="s">
        <v>3231</v>
      </c>
      <c r="V2621" t="s">
        <v>3242</v>
      </c>
    </row>
    <row r="2622" spans="1:22" ht="22" customHeight="1" x14ac:dyDescent="0.3">
      <c r="A2622" s="5">
        <v>42311</v>
      </c>
      <c r="B2622" s="16" t="str">
        <f t="shared" si="142"/>
        <v>November, 2015</v>
      </c>
      <c r="C2622" s="16" t="str">
        <f t="shared" si="143"/>
        <v>November, 2015´</v>
      </c>
      <c r="D2622" s="6" t="s">
        <v>31</v>
      </c>
      <c r="E2622" s="11" t="s">
        <v>3316</v>
      </c>
      <c r="F2622" s="6" t="s">
        <v>56</v>
      </c>
      <c r="G2622" s="6" t="s">
        <v>200</v>
      </c>
      <c r="H2622" s="6" t="s">
        <v>133</v>
      </c>
      <c r="I2622" s="6" t="s">
        <v>45</v>
      </c>
      <c r="J2622" s="6" t="s">
        <v>34</v>
      </c>
      <c r="K2622" s="6" t="s">
        <v>971</v>
      </c>
      <c r="L2622" s="6" t="s">
        <v>2898</v>
      </c>
      <c r="M2622" s="7">
        <v>362687.99</v>
      </c>
      <c r="N2622" s="7">
        <v>362.69</v>
      </c>
      <c r="O2622" s="7">
        <v>8306000</v>
      </c>
      <c r="P2622" t="str">
        <f>IF(ISNUMBER(SEARCH("BROWSER",L2622)),"Picloran",IF(ISNUMBER(SEARCH("NAVIGATOR",L2622)),"Picloran",IF(ISNUMBER(SEARCH("BIOZYME",L2622)),"Mineral Fertilizer",IF(ISNUMBER(SEARCH("K-FOL",L2622)),"Calcium Citrate",IF(ISNUMBER(SEARCH("FOLTRON",L2622)),"NPK Fertilizer",IF(ISNUMBER(SEARCH("CYHALOTHRI",L2622)),"Cyhalothrin",IF(ISNUMBER(SEARCH("ACEFATO",L2622)),"Acephate",IF(ISNUMBER(SEARCH("ACEPHATE",L2622)),"Acephate",IF(ISNUMBER(SEARCH("MICROTHIOL",L2622)),"Sulfur",IF(ISNUMBER(SEARCH("PROPICONAZOLE",L2622)),"Propiconazole",IF(ISNUMBER(SEARCH("METHOMYL",L2622)),"Methomyl",IF(ISNUMBER(SEARCH("IMIDACLOPRID",L2622)),"Imidacloprid",IF(ISNUMBER(SEARCH("ZONIC",L2622)),"Amicarbazone",IF(ISNUMBER(SEARCH("CRESCENDO",L2622)),"Triclopyr-Butyric",IF(ISNUMBER(SEARCH("IMAZETHAPYR",L2622)),"Imazethapyr",IF(ISNUMBER(SEARCH("TRICLOPYR",L2622)),"Triclopyr",IF(ISNUMBER(SEARCH("ISOPROPYLAMINE",L2622)),"Isopropylamine",IF(ISNUMBER(SEARCH("ABAMECTIM",L2622)),"Abamectin",IF(ISNUMBER(SEARCH("SPERTO",L2622)),"Bifenthrin","FIX IT!")))))))))))))))))))</f>
        <v>Acephate</v>
      </c>
      <c r="Q2622" t="s">
        <v>3230</v>
      </c>
      <c r="R2622" t="s">
        <v>3243</v>
      </c>
      <c r="S2622">
        <f t="shared" si="144"/>
        <v>22.901227029877663</v>
      </c>
      <c r="T2622" t="s">
        <v>3206</v>
      </c>
      <c r="U2622" t="s">
        <v>3231</v>
      </c>
      <c r="V2622" t="s">
        <v>3242</v>
      </c>
    </row>
    <row r="2623" spans="1:22" ht="22" customHeight="1" x14ac:dyDescent="0.3">
      <c r="A2623" s="2">
        <v>42310</v>
      </c>
      <c r="B2623" s="16" t="str">
        <f t="shared" si="142"/>
        <v>November, 2015</v>
      </c>
      <c r="C2623" s="16" t="str">
        <f t="shared" si="143"/>
        <v>November, 2015´</v>
      </c>
      <c r="D2623" s="3" t="s">
        <v>31</v>
      </c>
      <c r="E2623" s="11" t="s">
        <v>3316</v>
      </c>
      <c r="F2623" s="3" t="s">
        <v>56</v>
      </c>
      <c r="G2623" s="3" t="s">
        <v>200</v>
      </c>
      <c r="H2623" s="3" t="s">
        <v>133</v>
      </c>
      <c r="I2623" s="3" t="s">
        <v>45</v>
      </c>
      <c r="J2623" s="3" t="s">
        <v>34</v>
      </c>
      <c r="K2623" s="3" t="s">
        <v>971</v>
      </c>
      <c r="L2623" s="3" t="s">
        <v>2899</v>
      </c>
      <c r="M2623" s="4">
        <v>38480</v>
      </c>
      <c r="N2623" s="4">
        <v>38.479999999999997</v>
      </c>
      <c r="O2623" s="4">
        <v>881000</v>
      </c>
      <c r="P2623" t="s">
        <v>3199</v>
      </c>
      <c r="Q2623" t="s">
        <v>3268</v>
      </c>
      <c r="R2623" t="s">
        <v>3243</v>
      </c>
      <c r="S2623">
        <f t="shared" si="144"/>
        <v>22.895010395010395</v>
      </c>
      <c r="T2623" t="s">
        <v>3206</v>
      </c>
      <c r="U2623" t="s">
        <v>3231</v>
      </c>
      <c r="V2623" t="s">
        <v>3242</v>
      </c>
    </row>
    <row r="2624" spans="1:22" ht="22" customHeight="1" x14ac:dyDescent="0.3">
      <c r="A2624" s="5">
        <v>42310</v>
      </c>
      <c r="B2624" s="16" t="str">
        <f t="shared" si="142"/>
        <v>November, 2015</v>
      </c>
      <c r="C2624" s="16" t="str">
        <f t="shared" si="143"/>
        <v>November, 2015´</v>
      </c>
      <c r="D2624" s="6" t="s">
        <v>31</v>
      </c>
      <c r="E2624" s="11" t="s">
        <v>3316</v>
      </c>
      <c r="F2624" s="6" t="s">
        <v>56</v>
      </c>
      <c r="G2624" s="6" t="s">
        <v>2900</v>
      </c>
      <c r="H2624" s="6" t="s">
        <v>122</v>
      </c>
      <c r="I2624" s="6" t="s">
        <v>45</v>
      </c>
      <c r="J2624" s="6" t="s">
        <v>34</v>
      </c>
      <c r="K2624" s="6" t="s">
        <v>143</v>
      </c>
      <c r="L2624" s="6" t="s">
        <v>2902</v>
      </c>
      <c r="M2624" s="7">
        <v>86400</v>
      </c>
      <c r="N2624" s="7">
        <v>86.4</v>
      </c>
      <c r="O2624" s="7">
        <v>553000</v>
      </c>
      <c r="P2624" t="str">
        <f>IF(ISNUMBER(SEARCH("BROWSER",L2624)),"Picloran",IF(ISNUMBER(SEARCH("NAVIGATOR",L2624)),"Picloran",IF(ISNUMBER(SEARCH("BIOZYME",L2624)),"Mineral Fertilizer",IF(ISNUMBER(SEARCH("K-FOL",L2624)),"Calcium Citrate",IF(ISNUMBER(SEARCH("FOLTRON",L2624)),"NPK Fertilizer",IF(ISNUMBER(SEARCH("CYHALOTHRI",L2624)),"Cyhalothrin",IF(ISNUMBER(SEARCH("ACEFATO",L2624)),"Acephate",IF(ISNUMBER(SEARCH("ACEPHATE",L2624)),"Acephate",IF(ISNUMBER(SEARCH("MICROTHIOL",L2624)),"Sulfur",IF(ISNUMBER(SEARCH("PROPICONAZOLE",L2624)),"Propiconazole",IF(ISNUMBER(SEARCH("METHOMYL",L2624)),"Methomyl",IF(ISNUMBER(SEARCH("IMIDACLOPRID",L2624)),"Imidacloprid",IF(ISNUMBER(SEARCH("ZONIC",L2624)),"Amicarbazone",IF(ISNUMBER(SEARCH("CRESCENDO",L2624)),"Triclopyr-Butyric",IF(ISNUMBER(SEARCH("IMAZETHAPYR",L2624)),"Imazethapyr",IF(ISNUMBER(SEARCH("TRICLOPYR",L2624)),"Triclopyr",IF(ISNUMBER(SEARCH("ISOPROPYLAMINE",L2624)),"Isopropylamine",IF(ISNUMBER(SEARCH("ABAMECTIM",L2624)),"Abamectin",IF(ISNUMBER(SEARCH("SPERTO",L2624)),"Bifenthrin","FIX IT!")))))))))))))))))))</f>
        <v>Methomyl</v>
      </c>
      <c r="Q2624" t="s">
        <v>3215</v>
      </c>
      <c r="R2624" t="s">
        <v>3243</v>
      </c>
      <c r="S2624">
        <f t="shared" si="144"/>
        <v>6.4004629629629628</v>
      </c>
      <c r="T2624" t="s">
        <v>3206</v>
      </c>
      <c r="U2624" t="s">
        <v>3231</v>
      </c>
      <c r="V2624" t="s">
        <v>3242</v>
      </c>
    </row>
    <row r="2625" spans="1:22" ht="22" customHeight="1" x14ac:dyDescent="0.3">
      <c r="A2625" s="2">
        <v>42310</v>
      </c>
      <c r="B2625" s="16" t="str">
        <f t="shared" si="142"/>
        <v>November, 2015</v>
      </c>
      <c r="C2625" s="16" t="str">
        <f t="shared" si="143"/>
        <v>November, 2015´</v>
      </c>
      <c r="D2625" s="3" t="s">
        <v>31</v>
      </c>
      <c r="E2625" s="11" t="s">
        <v>3316</v>
      </c>
      <c r="F2625" s="3" t="s">
        <v>56</v>
      </c>
      <c r="G2625" s="3" t="s">
        <v>200</v>
      </c>
      <c r="H2625" s="3" t="s">
        <v>133</v>
      </c>
      <c r="I2625" s="3" t="s">
        <v>45</v>
      </c>
      <c r="J2625" s="3" t="s">
        <v>34</v>
      </c>
      <c r="K2625" s="3" t="s">
        <v>205</v>
      </c>
      <c r="L2625" s="3" t="s">
        <v>2903</v>
      </c>
      <c r="M2625" s="4">
        <v>25400</v>
      </c>
      <c r="N2625" s="4">
        <v>25.4</v>
      </c>
      <c r="O2625" s="4">
        <v>306000</v>
      </c>
      <c r="P2625" t="str">
        <f t="shared" ref="P2625:P2630" si="145">IF(ISNUMBER(SEARCH("IMAZETAPYR",L2625)),"Imazetapyr",IF(ISNUMBER(SEARCH("VITAVAX",L2625)),"Carboxin",IF(ISNUMBER(SEARCH("CARBOXIN",L2625)),"Carboxin",IF(ISNUMBER(SEARCH("CONDAX",L2625)),"Imazetapyr",IF(ISNUMBER(SEARCH("CLETHODIM",L2625)),"Clethodim",IF(ISNUMBER(SEARCH("JACARE",L2625)),"2,4-D Acid",IF(ISNUMBER(SEARCH("LEOPARD",L2625)),"Picloram",IF(ISNUMBER(SEARCH("ZOXYSTROBIN",L2625)),"Azoxystrobin",IF(ISNUMBER(SEARCH("MANCOZEB",L2625)),"Mancozeb",IF(ISNUMBER(SEARCH("AZOXYS",L2625)),"Azoxystrobin",IF(ISNUMBER(SEARCH("FIPRON",L2625)),"Fipronil",IF(ISNUMBER(SEARCH("ACEF",L2625)),"Acephate",IF(ISNUMBER(SEARCH("ACETAMIPRID",L2625)),"Acetamiprid",IF(ISNUMBER(SEARCH("ALUMINIUM PHOSPHIDE",L2625)),"Aluminium Phosphide",IF(ISNUMBER(SEARCH("RANMAN",L2625)),"Cyazofamid",IF(ISNUMBER(SEARCH("BIFENTRINA",L2625)),"Bifenthrin","FIX IT!"))))))))))))))))</f>
        <v>Mancozeb</v>
      </c>
      <c r="Q2625" t="s">
        <v>3231</v>
      </c>
      <c r="R2625" t="s">
        <v>3242</v>
      </c>
      <c r="S2625">
        <f t="shared" si="144"/>
        <v>12.047244094488189</v>
      </c>
      <c r="T2625" t="s">
        <v>3218</v>
      </c>
      <c r="U2625" t="s">
        <v>3218</v>
      </c>
      <c r="V2625" t="s">
        <v>3198</v>
      </c>
    </row>
    <row r="2626" spans="1:22" ht="22" customHeight="1" x14ac:dyDescent="0.3">
      <c r="A2626" s="5">
        <v>42310</v>
      </c>
      <c r="B2626" s="16" t="str">
        <f t="shared" si="142"/>
        <v>November, 2015</v>
      </c>
      <c r="C2626" s="16" t="str">
        <f t="shared" si="143"/>
        <v>November, 2015´</v>
      </c>
      <c r="D2626" s="6" t="s">
        <v>31</v>
      </c>
      <c r="E2626" s="11" t="s">
        <v>3316</v>
      </c>
      <c r="F2626" s="6" t="s">
        <v>56</v>
      </c>
      <c r="G2626" s="6" t="s">
        <v>200</v>
      </c>
      <c r="H2626" s="6" t="s">
        <v>133</v>
      </c>
      <c r="I2626" s="6" t="s">
        <v>45</v>
      </c>
      <c r="J2626" s="6" t="s">
        <v>34</v>
      </c>
      <c r="K2626" s="6" t="s">
        <v>205</v>
      </c>
      <c r="L2626" s="6" t="s">
        <v>2904</v>
      </c>
      <c r="M2626" s="7">
        <v>126600</v>
      </c>
      <c r="N2626" s="7">
        <v>126.6</v>
      </c>
      <c r="O2626" s="7">
        <v>1527000</v>
      </c>
      <c r="P2626" t="str">
        <f t="shared" si="145"/>
        <v>Azoxystrobin</v>
      </c>
      <c r="Q2626" t="s">
        <v>3236</v>
      </c>
      <c r="R2626" t="s">
        <v>3237</v>
      </c>
      <c r="S2626">
        <f t="shared" si="144"/>
        <v>12.061611374407583</v>
      </c>
      <c r="T2626" t="s">
        <v>3206</v>
      </c>
      <c r="U2626" t="s">
        <v>3231</v>
      </c>
      <c r="V2626" t="s">
        <v>3242</v>
      </c>
    </row>
    <row r="2627" spans="1:22" ht="22" customHeight="1" x14ac:dyDescent="0.3">
      <c r="A2627" s="2">
        <v>42309</v>
      </c>
      <c r="B2627" s="16" t="str">
        <f t="shared" ref="B2627:B2690" si="146">TEXT(A2627, "MMMM, YYYY")</f>
        <v>November, 2015</v>
      </c>
      <c r="C2627" s="16" t="str">
        <f t="shared" ref="C2627:C2690" si="147">B2627&amp;"´"</f>
        <v>November, 2015´</v>
      </c>
      <c r="D2627" s="3" t="s">
        <v>31</v>
      </c>
      <c r="E2627" s="11" t="s">
        <v>3316</v>
      </c>
      <c r="F2627" s="3" t="s">
        <v>56</v>
      </c>
      <c r="G2627" s="3" t="s">
        <v>2905</v>
      </c>
      <c r="H2627" s="3" t="s">
        <v>91</v>
      </c>
      <c r="I2627" s="3" t="s">
        <v>45</v>
      </c>
      <c r="J2627" s="3" t="s">
        <v>34</v>
      </c>
      <c r="K2627" s="3" t="s">
        <v>205</v>
      </c>
      <c r="L2627" s="3" t="s">
        <v>2907</v>
      </c>
      <c r="M2627" s="4">
        <v>92632</v>
      </c>
      <c r="N2627" s="4">
        <v>92.63</v>
      </c>
      <c r="O2627" s="4">
        <v>1118000</v>
      </c>
      <c r="P2627" t="str">
        <f t="shared" si="145"/>
        <v>Mancozeb</v>
      </c>
      <c r="Q2627" t="s">
        <v>3231</v>
      </c>
      <c r="R2627" t="s">
        <v>3242</v>
      </c>
      <c r="S2627">
        <f t="shared" ref="S2627:S2690" si="148">O2627/M2627</f>
        <v>12.069263321530357</v>
      </c>
      <c r="T2627" t="s">
        <v>3250</v>
      </c>
      <c r="U2627" t="s">
        <v>3248</v>
      </c>
      <c r="V2627" t="s">
        <v>3237</v>
      </c>
    </row>
    <row r="2628" spans="1:22" ht="22" customHeight="1" x14ac:dyDescent="0.3">
      <c r="A2628" s="5">
        <v>42309</v>
      </c>
      <c r="B2628" s="16" t="str">
        <f t="shared" si="146"/>
        <v>November, 2015</v>
      </c>
      <c r="C2628" s="16" t="str">
        <f t="shared" si="147"/>
        <v>November, 2015´</v>
      </c>
      <c r="D2628" s="6" t="s">
        <v>31</v>
      </c>
      <c r="E2628" s="11" t="s">
        <v>3316</v>
      </c>
      <c r="F2628" s="6" t="s">
        <v>56</v>
      </c>
      <c r="G2628" s="6" t="s">
        <v>2905</v>
      </c>
      <c r="H2628" s="6" t="s">
        <v>91</v>
      </c>
      <c r="I2628" s="6" t="s">
        <v>45</v>
      </c>
      <c r="J2628" s="6" t="s">
        <v>34</v>
      </c>
      <c r="K2628" s="6" t="s">
        <v>205</v>
      </c>
      <c r="L2628" s="6" t="s">
        <v>2908</v>
      </c>
      <c r="M2628" s="7">
        <v>23158</v>
      </c>
      <c r="N2628" s="7">
        <v>23.16</v>
      </c>
      <c r="O2628" s="7">
        <v>279000</v>
      </c>
      <c r="P2628" t="str">
        <f t="shared" si="145"/>
        <v>Mancozeb</v>
      </c>
      <c r="Q2628" t="s">
        <v>3231</v>
      </c>
      <c r="R2628" t="s">
        <v>3242</v>
      </c>
      <c r="S2628">
        <f t="shared" si="148"/>
        <v>12.047672510579497</v>
      </c>
      <c r="T2628" t="s">
        <v>3199</v>
      </c>
      <c r="U2628" t="s">
        <v>3268</v>
      </c>
      <c r="V2628" t="s">
        <v>3243</v>
      </c>
    </row>
    <row r="2629" spans="1:22" ht="22" customHeight="1" x14ac:dyDescent="0.3">
      <c r="A2629" s="2">
        <v>42309</v>
      </c>
      <c r="B2629" s="16" t="str">
        <f t="shared" si="146"/>
        <v>November, 2015</v>
      </c>
      <c r="C2629" s="16" t="str">
        <f t="shared" si="147"/>
        <v>November, 2015´</v>
      </c>
      <c r="D2629" s="3" t="s">
        <v>31</v>
      </c>
      <c r="E2629" s="11" t="s">
        <v>3316</v>
      </c>
      <c r="F2629" s="3" t="s">
        <v>56</v>
      </c>
      <c r="G2629" s="3" t="s">
        <v>1676</v>
      </c>
      <c r="H2629" s="3" t="s">
        <v>91</v>
      </c>
      <c r="I2629" s="3" t="s">
        <v>45</v>
      </c>
      <c r="J2629" s="3" t="s">
        <v>34</v>
      </c>
      <c r="K2629" s="3" t="s">
        <v>2766</v>
      </c>
      <c r="L2629" s="3" t="s">
        <v>2909</v>
      </c>
      <c r="M2629" s="4">
        <v>23158</v>
      </c>
      <c r="N2629" s="4">
        <v>23.16</v>
      </c>
      <c r="O2629" s="4">
        <v>80400</v>
      </c>
      <c r="P2629" t="str">
        <f t="shared" si="145"/>
        <v>Mancozeb</v>
      </c>
      <c r="Q2629" t="s">
        <v>3231</v>
      </c>
      <c r="R2629" t="s">
        <v>3242</v>
      </c>
      <c r="S2629">
        <f t="shared" si="148"/>
        <v>3.4718024008981776</v>
      </c>
      <c r="T2629" t="s">
        <v>3206</v>
      </c>
      <c r="U2629" t="s">
        <v>3231</v>
      </c>
      <c r="V2629" t="s">
        <v>3242</v>
      </c>
    </row>
    <row r="2630" spans="1:22" ht="22" customHeight="1" x14ac:dyDescent="0.3">
      <c r="A2630" s="5">
        <v>42309</v>
      </c>
      <c r="B2630" s="16" t="str">
        <f t="shared" si="146"/>
        <v>November, 2015</v>
      </c>
      <c r="C2630" s="16" t="str">
        <f t="shared" si="147"/>
        <v>November, 2015´</v>
      </c>
      <c r="D2630" s="6" t="s">
        <v>31</v>
      </c>
      <c r="E2630" s="11" t="s">
        <v>3316</v>
      </c>
      <c r="F2630" s="6" t="s">
        <v>56</v>
      </c>
      <c r="G2630" s="6" t="s">
        <v>2905</v>
      </c>
      <c r="H2630" s="6" t="s">
        <v>91</v>
      </c>
      <c r="I2630" s="6" t="s">
        <v>45</v>
      </c>
      <c r="J2630" s="6" t="s">
        <v>34</v>
      </c>
      <c r="K2630" s="6" t="s">
        <v>205</v>
      </c>
      <c r="L2630" s="6" t="s">
        <v>2910</v>
      </c>
      <c r="M2630" s="7">
        <v>25800</v>
      </c>
      <c r="N2630" s="7">
        <v>25.8</v>
      </c>
      <c r="O2630" s="7">
        <v>311000</v>
      </c>
      <c r="P2630" t="str">
        <f t="shared" si="145"/>
        <v>Mancozeb</v>
      </c>
      <c r="Q2630" t="s">
        <v>3231</v>
      </c>
      <c r="R2630" t="s">
        <v>3242</v>
      </c>
      <c r="S2630">
        <f t="shared" si="148"/>
        <v>12.054263565891473</v>
      </c>
      <c r="T2630" t="s">
        <v>3199</v>
      </c>
      <c r="U2630" t="s">
        <v>3268</v>
      </c>
      <c r="V2630" t="s">
        <v>3243</v>
      </c>
    </row>
    <row r="2631" spans="1:22" ht="22" customHeight="1" x14ac:dyDescent="0.3">
      <c r="A2631" s="2">
        <v>42306</v>
      </c>
      <c r="B2631" s="16" t="str">
        <f t="shared" si="146"/>
        <v>October, 2015</v>
      </c>
      <c r="C2631" s="16" t="str">
        <f t="shared" si="147"/>
        <v>October, 2015´</v>
      </c>
      <c r="D2631" s="3" t="s">
        <v>31</v>
      </c>
      <c r="E2631" s="11" t="s">
        <v>3316</v>
      </c>
      <c r="F2631" s="3" t="s">
        <v>56</v>
      </c>
      <c r="G2631" s="3" t="s">
        <v>1734</v>
      </c>
      <c r="H2631" s="3" t="s">
        <v>122</v>
      </c>
      <c r="I2631" s="3" t="s">
        <v>45</v>
      </c>
      <c r="J2631" s="3" t="s">
        <v>34</v>
      </c>
      <c r="K2631" s="3" t="s">
        <v>187</v>
      </c>
      <c r="L2631" s="3" t="s">
        <v>2911</v>
      </c>
      <c r="M2631" s="4">
        <v>19440</v>
      </c>
      <c r="N2631" s="4">
        <v>19.440000000000001</v>
      </c>
      <c r="O2631" s="4">
        <v>110000</v>
      </c>
      <c r="P2631" t="s">
        <v>3211</v>
      </c>
      <c r="Q2631" t="s">
        <v>3270</v>
      </c>
      <c r="R2631" t="s">
        <v>3198</v>
      </c>
      <c r="S2631">
        <f t="shared" si="148"/>
        <v>5.6584362139917692</v>
      </c>
      <c r="T2631" t="s">
        <v>3250</v>
      </c>
      <c r="U2631" t="s">
        <v>3248</v>
      </c>
      <c r="V2631" t="s">
        <v>3237</v>
      </c>
    </row>
    <row r="2632" spans="1:22" ht="22" customHeight="1" x14ac:dyDescent="0.3">
      <c r="A2632" s="5">
        <v>42306</v>
      </c>
      <c r="B2632" s="16" t="str">
        <f t="shared" si="146"/>
        <v>October, 2015</v>
      </c>
      <c r="C2632" s="16" t="str">
        <f t="shared" si="147"/>
        <v>October, 2015´</v>
      </c>
      <c r="D2632" s="6" t="s">
        <v>31</v>
      </c>
      <c r="E2632" s="11" t="s">
        <v>3316</v>
      </c>
      <c r="F2632" s="6" t="s">
        <v>56</v>
      </c>
      <c r="G2632" s="6" t="s">
        <v>2900</v>
      </c>
      <c r="H2632" s="6" t="s">
        <v>474</v>
      </c>
      <c r="I2632" s="6" t="s">
        <v>45</v>
      </c>
      <c r="J2632" s="6" t="s">
        <v>34</v>
      </c>
      <c r="K2632" s="6" t="s">
        <v>187</v>
      </c>
      <c r="L2632" s="6" t="s">
        <v>2875</v>
      </c>
      <c r="M2632" s="7">
        <v>74115</v>
      </c>
      <c r="N2632" s="7">
        <v>74.11</v>
      </c>
      <c r="O2632" s="7">
        <v>1042000</v>
      </c>
      <c r="P2632" t="str">
        <f>IF(ISNUMBER(SEARCH("GLIFOSATO",L2632)),"Glyphosate",IF(ISNUMBER(SEARCH("TRICLON",L2632)),"Triclopyr",IF(ISNUMBER(SEARCH("ABAMECTIN",L2632)),"Abamectin",IF(ISNUMBER(SEARCH("ANCOSAR",L2632)),"Sodium Hydrogen Methylarsonate",IF(ISNUMBER(SEARCH("PERITO",L2632)),"Acephate","FIX IT!")))))</f>
        <v>Sodium Hydrogen Methylarsonate</v>
      </c>
      <c r="Q2632" t="s">
        <v>3281</v>
      </c>
      <c r="R2632" t="s">
        <v>3198</v>
      </c>
      <c r="S2632">
        <f t="shared" si="148"/>
        <v>14.059232274168522</v>
      </c>
      <c r="T2632" t="s">
        <v>3292</v>
      </c>
      <c r="U2632" t="s">
        <v>3269</v>
      </c>
      <c r="V2632" t="s">
        <v>3216</v>
      </c>
    </row>
    <row r="2633" spans="1:22" ht="22" customHeight="1" x14ac:dyDescent="0.3">
      <c r="A2633" s="5">
        <v>42303</v>
      </c>
      <c r="B2633" s="16" t="str">
        <f t="shared" si="146"/>
        <v>October, 2015</v>
      </c>
      <c r="C2633" s="16" t="str">
        <f t="shared" si="147"/>
        <v>October, 2015´</v>
      </c>
      <c r="D2633" s="6" t="s">
        <v>107</v>
      </c>
      <c r="E2633" s="11" t="s">
        <v>3316</v>
      </c>
      <c r="F2633" s="6" t="s">
        <v>56</v>
      </c>
      <c r="G2633" s="6" t="s">
        <v>108</v>
      </c>
      <c r="H2633" s="6" t="s">
        <v>133</v>
      </c>
      <c r="I2633" s="6" t="s">
        <v>45</v>
      </c>
      <c r="J2633" s="6" t="s">
        <v>34</v>
      </c>
      <c r="K2633" s="6" t="s">
        <v>971</v>
      </c>
      <c r="L2633" s="6" t="s">
        <v>2913</v>
      </c>
      <c r="M2633" s="7">
        <v>340019.99</v>
      </c>
      <c r="N2633" s="7">
        <v>340.02</v>
      </c>
      <c r="O2633" s="7">
        <v>7702000</v>
      </c>
      <c r="P2633" t="str">
        <f>IF(ISNUMBER(SEARCH("BROWSER",L2633)),"Picloran",IF(ISNUMBER(SEARCH("NAVIGATOR",L2633)),"Picloran",IF(ISNUMBER(SEARCH("BIOZYME",L2633)),"Mineral Fertilizer",IF(ISNUMBER(SEARCH("K-FOL",L2633)),"Calcium Citrate",IF(ISNUMBER(SEARCH("FOLTRON",L2633)),"NPK Fertilizer",IF(ISNUMBER(SEARCH("CYHALOTHRI",L2633)),"Cyhalothrin",IF(ISNUMBER(SEARCH("ACEFATO",L2633)),"Acephate",IF(ISNUMBER(SEARCH("ACEPHATE",L2633)),"Acephate",IF(ISNUMBER(SEARCH("MICROTHIOL",L2633)),"Sulfur",IF(ISNUMBER(SEARCH("PROPICONAZOLE",L2633)),"Propiconazole",IF(ISNUMBER(SEARCH("METHOMYL",L2633)),"Methomyl",IF(ISNUMBER(SEARCH("IMIDACLOPRID",L2633)),"Imidacloprid",IF(ISNUMBER(SEARCH("ZONIC",L2633)),"Amicarbazone",IF(ISNUMBER(SEARCH("CRESCENDO",L2633)),"Triclopyr-Butyric",IF(ISNUMBER(SEARCH("IMAZETHAPYR",L2633)),"Imazethapyr",IF(ISNUMBER(SEARCH("TRICLOPYR",L2633)),"Triclopyr",IF(ISNUMBER(SEARCH("ISOPROPYLAMINE",L2633)),"Isopropylamine",IF(ISNUMBER(SEARCH("ABAMECTIM",L2633)),"Abamectin",IF(ISNUMBER(SEARCH("SPERTO",L2633)),"Bifenthrin","FIX IT!")))))))))))))))))))</f>
        <v>Acephate</v>
      </c>
      <c r="Q2633" t="s">
        <v>3230</v>
      </c>
      <c r="R2633" t="s">
        <v>3243</v>
      </c>
      <c r="S2633">
        <f t="shared" si="148"/>
        <v>22.651609395082918</v>
      </c>
      <c r="T2633" t="s">
        <v>3200</v>
      </c>
      <c r="U2633" t="s">
        <v>3234</v>
      </c>
      <c r="V2633" t="s">
        <v>3225</v>
      </c>
    </row>
    <row r="2634" spans="1:22" ht="22" customHeight="1" x14ac:dyDescent="0.3">
      <c r="A2634" s="2">
        <v>42303</v>
      </c>
      <c r="B2634" s="16" t="str">
        <f t="shared" si="146"/>
        <v>October, 2015</v>
      </c>
      <c r="C2634" s="16" t="str">
        <f t="shared" si="147"/>
        <v>October, 2015´</v>
      </c>
      <c r="D2634" s="3" t="s">
        <v>31</v>
      </c>
      <c r="E2634" s="11" t="s">
        <v>3316</v>
      </c>
      <c r="F2634" s="3" t="s">
        <v>56</v>
      </c>
      <c r="G2634" s="3" t="s">
        <v>131</v>
      </c>
      <c r="H2634" s="3" t="s">
        <v>133</v>
      </c>
      <c r="I2634" s="3" t="s">
        <v>45</v>
      </c>
      <c r="J2634" s="3" t="s">
        <v>34</v>
      </c>
      <c r="K2634" s="3" t="s">
        <v>971</v>
      </c>
      <c r="L2634" s="3" t="s">
        <v>2914</v>
      </c>
      <c r="M2634" s="4">
        <v>43260</v>
      </c>
      <c r="N2634" s="4">
        <v>43.26</v>
      </c>
      <c r="O2634" s="4">
        <v>980000</v>
      </c>
      <c r="P2634" t="s">
        <v>3250</v>
      </c>
      <c r="Q2634" t="str">
        <f>VLOOKUP(P2634,T:V,2,FALSE)</f>
        <v>Trinca</v>
      </c>
      <c r="R2634" t="str">
        <f>VLOOKUP(Q2634,U:W,2,FALSE)</f>
        <v>Pesticide</v>
      </c>
      <c r="S2634">
        <f t="shared" si="148"/>
        <v>22.653721682847895</v>
      </c>
      <c r="T2634" t="s">
        <v>3206</v>
      </c>
      <c r="U2634" t="s">
        <v>3231</v>
      </c>
      <c r="V2634" t="s">
        <v>3242</v>
      </c>
    </row>
    <row r="2635" spans="1:22" ht="22" customHeight="1" x14ac:dyDescent="0.3">
      <c r="A2635" s="5">
        <v>42303</v>
      </c>
      <c r="B2635" s="16" t="str">
        <f t="shared" si="146"/>
        <v>October, 2015</v>
      </c>
      <c r="C2635" s="16" t="str">
        <f t="shared" si="147"/>
        <v>October, 2015´</v>
      </c>
      <c r="D2635" s="6" t="s">
        <v>107</v>
      </c>
      <c r="E2635" s="11" t="s">
        <v>3316</v>
      </c>
      <c r="F2635" s="6" t="s">
        <v>56</v>
      </c>
      <c r="G2635" s="6" t="s">
        <v>1429</v>
      </c>
      <c r="H2635" s="6" t="s">
        <v>133</v>
      </c>
      <c r="I2635" s="6" t="s">
        <v>45</v>
      </c>
      <c r="J2635" s="6" t="s">
        <v>34</v>
      </c>
      <c r="K2635" s="6" t="s">
        <v>971</v>
      </c>
      <c r="L2635" s="6" t="s">
        <v>2915</v>
      </c>
      <c r="M2635" s="7">
        <v>19240</v>
      </c>
      <c r="N2635" s="7">
        <v>19.239999999999998</v>
      </c>
      <c r="O2635" s="7">
        <v>436000</v>
      </c>
      <c r="P2635" t="str">
        <f>IF(ISNUMBER(SEARCH("BROWSER",L2635)),"Picloran",IF(ISNUMBER(SEARCH("NAVIGATOR",L2635)),"Picloran",IF(ISNUMBER(SEARCH("BIOZYME",L2635)),"Mineral Fertilizer",IF(ISNUMBER(SEARCH("K-FOL",L2635)),"Calcium Citrate",IF(ISNUMBER(SEARCH("FOLTRON",L2635)),"NPK Fertilizer",IF(ISNUMBER(SEARCH("CYHALOTHRI",L2635)),"Cyhalothrin",IF(ISNUMBER(SEARCH("ACEFATO",L2635)),"Acephate",IF(ISNUMBER(SEARCH("ACEPHATE",L2635)),"Acephate",IF(ISNUMBER(SEARCH("MICROTHIOL",L2635)),"Sulfur",IF(ISNUMBER(SEARCH("PROPICONAZOLE",L2635)),"Propiconazole",IF(ISNUMBER(SEARCH("METHOMYL",L2635)),"Methomyl",IF(ISNUMBER(SEARCH("IMIDACLOPRID",L2635)),"Imidacloprid",IF(ISNUMBER(SEARCH("ZONIC",L2635)),"Amicarbazone",IF(ISNUMBER(SEARCH("CRESCENDO",L2635)),"Triclopyr-Butyric",IF(ISNUMBER(SEARCH("IMAZETHAPYR",L2635)),"Imazethapyr",IF(ISNUMBER(SEARCH("TRICLOPYR",L2635)),"Triclopyr",IF(ISNUMBER(SEARCH("ISOPROPYLAMINE",L2635)),"Isopropylamine",IF(ISNUMBER(SEARCH("ABAMECTIM",L2635)),"Abamectin",IF(ISNUMBER(SEARCH("SPERTO",L2635)),"Bifenthrin","FIX IT!")))))))))))))))))))</f>
        <v>Imidacloprid</v>
      </c>
      <c r="Q2635" t="s">
        <v>3268</v>
      </c>
      <c r="R2635" t="s">
        <v>3243</v>
      </c>
      <c r="S2635">
        <f t="shared" si="148"/>
        <v>22.661122661122661</v>
      </c>
      <c r="T2635" t="s">
        <v>3292</v>
      </c>
      <c r="U2635" t="s">
        <v>3269</v>
      </c>
      <c r="V2635" t="s">
        <v>3216</v>
      </c>
    </row>
    <row r="2636" spans="1:22" ht="22" customHeight="1" x14ac:dyDescent="0.3">
      <c r="A2636" s="2">
        <v>42303</v>
      </c>
      <c r="B2636" s="16" t="str">
        <f t="shared" si="146"/>
        <v>October, 2015</v>
      </c>
      <c r="C2636" s="16" t="str">
        <f t="shared" si="147"/>
        <v>October, 2015´</v>
      </c>
      <c r="D2636" s="3" t="s">
        <v>31</v>
      </c>
      <c r="E2636" s="11" t="s">
        <v>3316</v>
      </c>
      <c r="F2636" s="3" t="s">
        <v>56</v>
      </c>
      <c r="G2636" s="3" t="s">
        <v>579</v>
      </c>
      <c r="H2636" s="3" t="s">
        <v>968</v>
      </c>
      <c r="I2636" s="3" t="s">
        <v>45</v>
      </c>
      <c r="J2636" s="3" t="s">
        <v>34</v>
      </c>
      <c r="K2636" s="3" t="s">
        <v>971</v>
      </c>
      <c r="L2636" s="3" t="s">
        <v>2916</v>
      </c>
      <c r="M2636" s="4">
        <v>40680</v>
      </c>
      <c r="N2636" s="4">
        <v>40.68</v>
      </c>
      <c r="O2636" s="4">
        <v>921000</v>
      </c>
      <c r="P2636" t="str">
        <f>IF(ISNUMBER(SEARCH("IMAZETAPYR",L2636)),"Imazetapyr",IF(ISNUMBER(SEARCH("VITAVAX",L2636)),"Carboxin",IF(ISNUMBER(SEARCH("CARBOXIN",L2636)),"Carboxin",IF(ISNUMBER(SEARCH("CONDAX",L2636)),"Imazetapyr",IF(ISNUMBER(SEARCH("CLETHODIM",L2636)),"Clethodim",IF(ISNUMBER(SEARCH("JACARE",L2636)),"2,4-D Acid",IF(ISNUMBER(SEARCH("LEOPARD",L2636)),"Picloram",IF(ISNUMBER(SEARCH("ZOXYSTROBIN",L2636)),"Azoxystrobin",IF(ISNUMBER(SEARCH("MANCOZEB",L2636)),"Mancozeb",IF(ISNUMBER(SEARCH("AZOXYS",L2636)),"Azoxystrobin",IF(ISNUMBER(SEARCH("FIPRON",L2636)),"Fipronil",IF(ISNUMBER(SEARCH("ACEF",L2636)),"Acephate",IF(ISNUMBER(SEARCH("ACETAMIPRID",L2636)),"Acetamiprid",IF(ISNUMBER(SEARCH("ALUMINIUM PHOSPHIDE",L2636)),"Aluminium Phosphide",IF(ISNUMBER(SEARCH("RANMAN",L2636)),"Cyazofamid",IF(ISNUMBER(SEARCH("BIFENTRINA",L2636)),"Bifenthrin","FIX IT!"))))))))))))))))</f>
        <v>Acetamiprid</v>
      </c>
      <c r="Q2636" t="s">
        <v>3234</v>
      </c>
      <c r="R2636" t="s">
        <v>3243</v>
      </c>
      <c r="S2636">
        <f t="shared" si="148"/>
        <v>22.640117994100294</v>
      </c>
      <c r="T2636" t="s">
        <v>3201</v>
      </c>
      <c r="U2636" t="s">
        <v>3272</v>
      </c>
      <c r="V2636" t="s">
        <v>3198</v>
      </c>
    </row>
    <row r="2637" spans="1:22" ht="22" customHeight="1" x14ac:dyDescent="0.3">
      <c r="A2637" s="5">
        <v>42303</v>
      </c>
      <c r="B2637" s="16" t="str">
        <f t="shared" si="146"/>
        <v>October, 2015</v>
      </c>
      <c r="C2637" s="16" t="str">
        <f t="shared" si="147"/>
        <v>October, 2015´</v>
      </c>
      <c r="D2637" s="6" t="s">
        <v>107</v>
      </c>
      <c r="E2637" s="11" t="s">
        <v>3316</v>
      </c>
      <c r="F2637" s="6" t="s">
        <v>56</v>
      </c>
      <c r="G2637" s="6" t="s">
        <v>108</v>
      </c>
      <c r="H2637" s="6" t="s">
        <v>133</v>
      </c>
      <c r="I2637" s="6" t="s">
        <v>45</v>
      </c>
      <c r="J2637" s="6" t="s">
        <v>34</v>
      </c>
      <c r="K2637" s="6" t="s">
        <v>205</v>
      </c>
      <c r="L2637" s="6" t="s">
        <v>2917</v>
      </c>
      <c r="M2637" s="7">
        <v>151920</v>
      </c>
      <c r="N2637" s="7">
        <v>151.91999999999999</v>
      </c>
      <c r="O2637" s="7">
        <v>1761000</v>
      </c>
      <c r="P2637" t="str">
        <f>IF(ISNUMBER(SEARCH("IMAZETAPYR",L2637)),"Imazetapyr",IF(ISNUMBER(SEARCH("VITAVAX",L2637)),"Carboxin",IF(ISNUMBER(SEARCH("CARBOXIN",L2637)),"Carboxin",IF(ISNUMBER(SEARCH("CONDAX",L2637)),"Imazetapyr",IF(ISNUMBER(SEARCH("CLETHODIM",L2637)),"Clethodim",IF(ISNUMBER(SEARCH("JACARE",L2637)),"2,4-D Acid",IF(ISNUMBER(SEARCH("LEOPARD",L2637)),"Picloram",IF(ISNUMBER(SEARCH("ZOXYSTROBIN",L2637)),"Azoxystrobin",IF(ISNUMBER(SEARCH("MANCOZEB",L2637)),"Mancozeb",IF(ISNUMBER(SEARCH("AZOXYS",L2637)),"Azoxystrobin",IF(ISNUMBER(SEARCH("FIPRON",L2637)),"Fipronil",IF(ISNUMBER(SEARCH("ACEF",L2637)),"Acephate",IF(ISNUMBER(SEARCH("ACETAMIPRID",L2637)),"Acetamiprid",IF(ISNUMBER(SEARCH("ALUMINIUM PHOSPHIDE",L2637)),"Aluminium Phosphide",IF(ISNUMBER(SEARCH("RANMAN",L2637)),"Cyazofamid",IF(ISNUMBER(SEARCH("BIFENTRINA",L2637)),"Bifenthrin","FIX IT!"))))))))))))))))</f>
        <v>Azoxystrobin</v>
      </c>
      <c r="Q2637" t="s">
        <v>3236</v>
      </c>
      <c r="R2637" t="s">
        <v>3237</v>
      </c>
      <c r="S2637">
        <f t="shared" si="148"/>
        <v>11.591627172195892</v>
      </c>
      <c r="T2637" t="s">
        <v>3206</v>
      </c>
      <c r="U2637" t="s">
        <v>3231</v>
      </c>
      <c r="V2637" t="s">
        <v>3242</v>
      </c>
    </row>
    <row r="2638" spans="1:22" ht="22" customHeight="1" x14ac:dyDescent="0.3">
      <c r="A2638" s="2">
        <v>42302</v>
      </c>
      <c r="B2638" s="16" t="str">
        <f t="shared" si="146"/>
        <v>October, 2015</v>
      </c>
      <c r="C2638" s="16" t="str">
        <f t="shared" si="147"/>
        <v>October, 2015´</v>
      </c>
      <c r="D2638" s="3" t="s">
        <v>31</v>
      </c>
      <c r="E2638" s="11" t="s">
        <v>3316</v>
      </c>
      <c r="F2638" s="3" t="s">
        <v>56</v>
      </c>
      <c r="G2638" s="3" t="s">
        <v>2918</v>
      </c>
      <c r="H2638" s="3" t="s">
        <v>122</v>
      </c>
      <c r="I2638" s="3" t="s">
        <v>45</v>
      </c>
      <c r="J2638" s="3" t="s">
        <v>34</v>
      </c>
      <c r="K2638" s="3" t="s">
        <v>971</v>
      </c>
      <c r="L2638" s="3" t="s">
        <v>2920</v>
      </c>
      <c r="M2638" s="4">
        <v>16416</v>
      </c>
      <c r="N2638" s="4">
        <v>16.420000000000002</v>
      </c>
      <c r="O2638" s="4">
        <v>372000</v>
      </c>
      <c r="P2638" t="str">
        <f>IF(ISNUMBER(SEARCH("NICROSULFURON",L2638)),"Nicosulfuron",IF(ISNUMBER(SEARCH("BUTYROLACTONE",L2638)),"Butyrolactone",IF(ISNUMBER(SEARCH("MEQUIPAT",L2638)),"Mequipat Chloride",IF(ISNUMBER(SEARCH("ENTRINA",L2638)),"Bifenthrin",IF(ISNUMBER(SEARCH("ACETAMI",L2638)),"Acetamiprid",IF(ISNUMBER(SEARCH("THIODICARB",L2638)),"Thiodicarb",IF(ISNUMBER(SEARCH("2 4 D",L2638)),"2,4-D Acid",IF(ISNUMBER(SEARCH("CIPERMETRINA",L2638)),"Cypermethrin",IF(ISNUMBER(SEARCH("SULFENTRAZONE",L2638)),"Sulfenthrazone",IF(ISNUMBER(SEARCH("AKITO",L2638)),"Cypermethrin",IF(ISNUMBER(SEARCH("EMINENT",L2638)),"Tetraconazole","FIX IT!")))))))))))</f>
        <v>Thiodicarb</v>
      </c>
      <c r="Q2638" t="s">
        <v>3287</v>
      </c>
      <c r="R2638" t="s">
        <v>3243</v>
      </c>
      <c r="S2638">
        <f t="shared" si="148"/>
        <v>22.660818713450293</v>
      </c>
      <c r="T2638" t="s">
        <v>3206</v>
      </c>
      <c r="U2638" t="s">
        <v>3231</v>
      </c>
      <c r="V2638" t="s">
        <v>3242</v>
      </c>
    </row>
    <row r="2639" spans="1:22" ht="22" customHeight="1" x14ac:dyDescent="0.3">
      <c r="A2639" s="5">
        <v>42301</v>
      </c>
      <c r="B2639" s="16" t="str">
        <f t="shared" si="146"/>
        <v>October, 2015</v>
      </c>
      <c r="C2639" s="16" t="str">
        <f t="shared" si="147"/>
        <v>October, 2015´</v>
      </c>
      <c r="D2639" s="6" t="s">
        <v>31</v>
      </c>
      <c r="E2639" s="11" t="s">
        <v>3316</v>
      </c>
      <c r="F2639" s="6" t="s">
        <v>56</v>
      </c>
      <c r="G2639" s="6" t="s">
        <v>1676</v>
      </c>
      <c r="H2639" s="6" t="s">
        <v>91</v>
      </c>
      <c r="I2639" s="6" t="s">
        <v>45</v>
      </c>
      <c r="J2639" s="6" t="s">
        <v>34</v>
      </c>
      <c r="K2639" s="6" t="s">
        <v>205</v>
      </c>
      <c r="L2639" s="6" t="s">
        <v>2921</v>
      </c>
      <c r="M2639" s="7">
        <v>51600</v>
      </c>
      <c r="N2639" s="7">
        <v>51.6</v>
      </c>
      <c r="O2639" s="7">
        <v>598000</v>
      </c>
      <c r="P2639" t="str">
        <f>IF(ISNUMBER(SEARCH("IMAZETAPYR",L2639)),"Imazetapyr",IF(ISNUMBER(SEARCH("VITAVAX",L2639)),"Carboxin",IF(ISNUMBER(SEARCH("CARBOXIN",L2639)),"Carboxin",IF(ISNUMBER(SEARCH("CONDAX",L2639)),"Imazetapyr",IF(ISNUMBER(SEARCH("CLETHODIM",L2639)),"Clethodim",IF(ISNUMBER(SEARCH("JACARE",L2639)),"2,4-D Acid",IF(ISNUMBER(SEARCH("LEOPARD",L2639)),"Picloram",IF(ISNUMBER(SEARCH("ZOXYSTROBIN",L2639)),"Azoxystrobin",IF(ISNUMBER(SEARCH("MANCOZEB",L2639)),"Mancozeb",IF(ISNUMBER(SEARCH("AZOXYS",L2639)),"Azoxystrobin",IF(ISNUMBER(SEARCH("FIPRON",L2639)),"Fipronil",IF(ISNUMBER(SEARCH("ACEF",L2639)),"Acephate",IF(ISNUMBER(SEARCH("ACETAMIPRID",L2639)),"Acetamiprid",IF(ISNUMBER(SEARCH("ALUMINIUM PHOSPHIDE",L2639)),"Aluminium Phosphide",IF(ISNUMBER(SEARCH("RANMAN",L2639)),"Cyazofamid",IF(ISNUMBER(SEARCH("BIFENTRINA",L2639)),"Bifenthrin","FIX IT!"))))))))))))))))</f>
        <v>Mancozeb</v>
      </c>
      <c r="Q2639" t="s">
        <v>3231</v>
      </c>
      <c r="R2639" t="s">
        <v>3242</v>
      </c>
      <c r="S2639">
        <f t="shared" si="148"/>
        <v>11.589147286821705</v>
      </c>
      <c r="T2639" t="s">
        <v>3280</v>
      </c>
      <c r="U2639" t="s">
        <v>3279</v>
      </c>
      <c r="V2639" t="s">
        <v>3216</v>
      </c>
    </row>
    <row r="2640" spans="1:22" ht="22" customHeight="1" x14ac:dyDescent="0.3">
      <c r="A2640" s="2">
        <v>42297</v>
      </c>
      <c r="B2640" s="16" t="str">
        <f t="shared" si="146"/>
        <v>October, 2015</v>
      </c>
      <c r="C2640" s="16" t="str">
        <f t="shared" si="147"/>
        <v>October, 2015´</v>
      </c>
      <c r="D2640" s="3" t="s">
        <v>31</v>
      </c>
      <c r="E2640" s="11" t="s">
        <v>3316</v>
      </c>
      <c r="F2640" s="3" t="s">
        <v>1873</v>
      </c>
      <c r="G2640" s="3" t="s">
        <v>2924</v>
      </c>
      <c r="H2640" s="3" t="s">
        <v>133</v>
      </c>
      <c r="I2640" s="3" t="s">
        <v>45</v>
      </c>
      <c r="J2640" s="3" t="s">
        <v>34</v>
      </c>
      <c r="K2640" s="3" t="s">
        <v>205</v>
      </c>
      <c r="L2640" s="3" t="s">
        <v>2926</v>
      </c>
      <c r="M2640" s="4">
        <v>50640</v>
      </c>
      <c r="N2640" s="4">
        <v>50.64</v>
      </c>
      <c r="O2640" s="4">
        <v>587000</v>
      </c>
      <c r="P2640" t="str">
        <f>IF(ISNUMBER(SEARCH("IMAZETAPYR",L2640)),"Imazetapyr",IF(ISNUMBER(SEARCH("VITAVAX",L2640)),"Carboxin",IF(ISNUMBER(SEARCH("CARBOXIN",L2640)),"Carboxin",IF(ISNUMBER(SEARCH("CONDAX",L2640)),"Imazetapyr",IF(ISNUMBER(SEARCH("CLETHODIM",L2640)),"Clethodim",IF(ISNUMBER(SEARCH("JACARE",L2640)),"2,4-D Acid",IF(ISNUMBER(SEARCH("LEOPARD",L2640)),"Picloram",IF(ISNUMBER(SEARCH("ZOXYSTROBIN",L2640)),"Azoxystrobin",IF(ISNUMBER(SEARCH("MANCOZEB",L2640)),"Mancozeb",IF(ISNUMBER(SEARCH("AZOXYS",L2640)),"Azoxystrobin",IF(ISNUMBER(SEARCH("FIPRON",L2640)),"Fipronil",IF(ISNUMBER(SEARCH("ACEF",L2640)),"Acephate",IF(ISNUMBER(SEARCH("ACETAMIPRID",L2640)),"Acetamiprid",IF(ISNUMBER(SEARCH("ALUMINIUM PHOSPHIDE",L2640)),"Aluminium Phosphide",IF(ISNUMBER(SEARCH("RANMAN",L2640)),"Cyazofamid",IF(ISNUMBER(SEARCH("BIFENTRINA",L2640)),"Bifenthrin","FIX IT!"))))))))))))))))</f>
        <v>Mancozeb</v>
      </c>
      <c r="Q2640" t="s">
        <v>3231</v>
      </c>
      <c r="R2640" t="s">
        <v>3242</v>
      </c>
      <c r="S2640">
        <f t="shared" si="148"/>
        <v>11.591627172195892</v>
      </c>
      <c r="T2640" t="s">
        <v>3218</v>
      </c>
      <c r="U2640" t="s">
        <v>3218</v>
      </c>
      <c r="V2640" t="s">
        <v>3198</v>
      </c>
    </row>
    <row r="2641" spans="1:22" ht="22" customHeight="1" x14ac:dyDescent="0.3">
      <c r="A2641" s="5">
        <v>42297</v>
      </c>
      <c r="B2641" s="16" t="str">
        <f t="shared" si="146"/>
        <v>October, 2015</v>
      </c>
      <c r="C2641" s="16" t="str">
        <f t="shared" si="147"/>
        <v>October, 2015´</v>
      </c>
      <c r="D2641" s="6" t="s">
        <v>31</v>
      </c>
      <c r="E2641" s="11" t="s">
        <v>3316</v>
      </c>
      <c r="F2641" s="6" t="s">
        <v>56</v>
      </c>
      <c r="G2641" s="6" t="s">
        <v>200</v>
      </c>
      <c r="H2641" s="6" t="s">
        <v>133</v>
      </c>
      <c r="I2641" s="6" t="s">
        <v>45</v>
      </c>
      <c r="J2641" s="6" t="s">
        <v>34</v>
      </c>
      <c r="K2641" s="6" t="s">
        <v>971</v>
      </c>
      <c r="L2641" s="6" t="s">
        <v>2927</v>
      </c>
      <c r="M2641" s="7">
        <v>21648</v>
      </c>
      <c r="N2641" s="7">
        <v>21.65</v>
      </c>
      <c r="O2641" s="7">
        <v>490000</v>
      </c>
      <c r="P2641" t="str">
        <f>IF(ISNUMBER(SEARCH("BROWSER",L2641)),"Picloran",IF(ISNUMBER(SEARCH("NAVIGATOR",L2641)),"Picloran",IF(ISNUMBER(SEARCH("BIOZYME",L2641)),"Mineral Fertilizer",IF(ISNUMBER(SEARCH("K-FOL",L2641)),"Calcium Citrate",IF(ISNUMBER(SEARCH("FOLTRON",L2641)),"NPK Fertilizer",IF(ISNUMBER(SEARCH("CYHALOTHRI",L2641)),"Cyhalothrin",IF(ISNUMBER(SEARCH("ACEFATO",L2641)),"Acephate",IF(ISNUMBER(SEARCH("ACEPHATE",L2641)),"Acephate",IF(ISNUMBER(SEARCH("MICROTHIOL",L2641)),"Sulfur",IF(ISNUMBER(SEARCH("PROPICONAZOLE",L2641)),"Propiconazole",IF(ISNUMBER(SEARCH("METHOMYL",L2641)),"Methomyl",IF(ISNUMBER(SEARCH("IMIDACLOPRID",L2641)),"Imidacloprid",IF(ISNUMBER(SEARCH("ZONIC",L2641)),"Amicarbazone",IF(ISNUMBER(SEARCH("CRESCENDO",L2641)),"Triclopyr-Butyric",IF(ISNUMBER(SEARCH("IMAZETHAPYR",L2641)),"Imazethapyr",IF(ISNUMBER(SEARCH("TRICLOPYR",L2641)),"Triclopyr",IF(ISNUMBER(SEARCH("ISOPROPYLAMINE",L2641)),"Isopropylamine",IF(ISNUMBER(SEARCH("ABAMECTIM",L2641)),"Abamectin",IF(ISNUMBER(SEARCH("SPERTO",L2641)),"Bifenthrin","FIX IT!")))))))))))))))))))</f>
        <v>Acephate</v>
      </c>
      <c r="Q2641" t="s">
        <v>3230</v>
      </c>
      <c r="R2641" t="s">
        <v>3243</v>
      </c>
      <c r="S2641">
        <f t="shared" si="148"/>
        <v>22.63488543976349</v>
      </c>
      <c r="T2641" t="s">
        <v>3199</v>
      </c>
      <c r="U2641" t="s">
        <v>3268</v>
      </c>
      <c r="V2641" t="s">
        <v>3243</v>
      </c>
    </row>
    <row r="2642" spans="1:22" ht="22" customHeight="1" x14ac:dyDescent="0.3">
      <c r="A2642" s="5">
        <v>42297</v>
      </c>
      <c r="B2642" s="16" t="str">
        <f t="shared" si="146"/>
        <v>October, 2015</v>
      </c>
      <c r="C2642" s="16" t="str">
        <f t="shared" si="147"/>
        <v>October, 2015´</v>
      </c>
      <c r="D2642" s="6" t="s">
        <v>107</v>
      </c>
      <c r="E2642" s="11" t="s">
        <v>3316</v>
      </c>
      <c r="F2642" s="6" t="s">
        <v>56</v>
      </c>
      <c r="G2642" s="6" t="s">
        <v>108</v>
      </c>
      <c r="H2642" s="6" t="s">
        <v>133</v>
      </c>
      <c r="I2642" s="6" t="s">
        <v>45</v>
      </c>
      <c r="J2642" s="6" t="s">
        <v>34</v>
      </c>
      <c r="K2642" s="6" t="s">
        <v>971</v>
      </c>
      <c r="L2642" s="6" t="s">
        <v>2929</v>
      </c>
      <c r="M2642" s="7">
        <v>19240</v>
      </c>
      <c r="N2642" s="7">
        <v>19.239999999999998</v>
      </c>
      <c r="O2642" s="7">
        <v>436000</v>
      </c>
      <c r="P2642" t="str">
        <f>IF(ISNUMBER(SEARCH("BROWSER",L2642)),"Picloran",IF(ISNUMBER(SEARCH("NAVIGATOR",L2642)),"Picloran",IF(ISNUMBER(SEARCH("BIOZYME",L2642)),"Mineral Fertilizer",IF(ISNUMBER(SEARCH("K-FOL",L2642)),"Calcium Citrate",IF(ISNUMBER(SEARCH("FOLTRON",L2642)),"NPK Fertilizer",IF(ISNUMBER(SEARCH("CYHALOTHRI",L2642)),"Cyhalothrin",IF(ISNUMBER(SEARCH("ACEFATO",L2642)),"Acephate",IF(ISNUMBER(SEARCH("ACEPHATE",L2642)),"Acephate",IF(ISNUMBER(SEARCH("MICROTHIOL",L2642)),"Sulfur",IF(ISNUMBER(SEARCH("PROPICONAZOLE",L2642)),"Propiconazole",IF(ISNUMBER(SEARCH("METHOMYL",L2642)),"Methomyl",IF(ISNUMBER(SEARCH("IMIDACLOPRID",L2642)),"Imidacloprid",IF(ISNUMBER(SEARCH("ZONIC",L2642)),"Amicarbazone",IF(ISNUMBER(SEARCH("CRESCENDO",L2642)),"Triclopyr-Butyric",IF(ISNUMBER(SEARCH("IMAZETHAPYR",L2642)),"Imazethapyr",IF(ISNUMBER(SEARCH("TRICLOPYR",L2642)),"Triclopyr",IF(ISNUMBER(SEARCH("ISOPROPYLAMINE",L2642)),"Isopropylamine",IF(ISNUMBER(SEARCH("ABAMECTIM",L2642)),"Abamectin",IF(ISNUMBER(SEARCH("SPERTO",L2642)),"Bifenthrin","FIX IT!")))))))))))))))))))</f>
        <v>Imidacloprid</v>
      </c>
      <c r="Q2642" t="s">
        <v>3268</v>
      </c>
      <c r="R2642" t="s">
        <v>3243</v>
      </c>
      <c r="S2642">
        <f t="shared" si="148"/>
        <v>22.661122661122661</v>
      </c>
      <c r="T2642" t="s">
        <v>3206</v>
      </c>
      <c r="U2642" t="s">
        <v>3231</v>
      </c>
      <c r="V2642" t="s">
        <v>3242</v>
      </c>
    </row>
    <row r="2643" spans="1:22" ht="22" customHeight="1" x14ac:dyDescent="0.3">
      <c r="A2643" s="2">
        <v>42297</v>
      </c>
      <c r="B2643" s="16" t="str">
        <f t="shared" si="146"/>
        <v>October, 2015</v>
      </c>
      <c r="C2643" s="16" t="str">
        <f t="shared" si="147"/>
        <v>October, 2015´</v>
      </c>
      <c r="D2643" s="3" t="s">
        <v>107</v>
      </c>
      <c r="E2643" s="11" t="s">
        <v>3316</v>
      </c>
      <c r="F2643" s="3" t="s">
        <v>56</v>
      </c>
      <c r="G2643" s="3" t="s">
        <v>108</v>
      </c>
      <c r="H2643" s="3" t="s">
        <v>133</v>
      </c>
      <c r="I2643" s="3" t="s">
        <v>45</v>
      </c>
      <c r="J2643" s="3" t="s">
        <v>34</v>
      </c>
      <c r="K2643" s="3" t="s">
        <v>205</v>
      </c>
      <c r="L2643" s="3" t="s">
        <v>2930</v>
      </c>
      <c r="M2643" s="4">
        <v>253720</v>
      </c>
      <c r="N2643" s="4">
        <v>253.72</v>
      </c>
      <c r="O2643" s="4">
        <v>2940000</v>
      </c>
      <c r="P2643" t="str">
        <f>IF(ISNUMBER(SEARCH("IMAZETAPYR",L2643)),"Imazetapyr",IF(ISNUMBER(SEARCH("VITAVAX",L2643)),"Carboxin",IF(ISNUMBER(SEARCH("CARBOXIN",L2643)),"Carboxin",IF(ISNUMBER(SEARCH("CONDAX",L2643)),"Imazetapyr",IF(ISNUMBER(SEARCH("CLETHODIM",L2643)),"Clethodim",IF(ISNUMBER(SEARCH("JACARE",L2643)),"2,4-D Acid",IF(ISNUMBER(SEARCH("LEOPARD",L2643)),"Picloram",IF(ISNUMBER(SEARCH("ZOXYSTROBIN",L2643)),"Azoxystrobin",IF(ISNUMBER(SEARCH("MANCOZEB",L2643)),"Mancozeb",IF(ISNUMBER(SEARCH("AZOXYS",L2643)),"Azoxystrobin",IF(ISNUMBER(SEARCH("FIPRON",L2643)),"Fipronil",IF(ISNUMBER(SEARCH("ACEF",L2643)),"Acephate",IF(ISNUMBER(SEARCH("ACETAMIPRID",L2643)),"Acetamiprid",IF(ISNUMBER(SEARCH("ALUMINIUM PHOSPHIDE",L2643)),"Aluminium Phosphide",IF(ISNUMBER(SEARCH("RANMAN",L2643)),"Cyazofamid",IF(ISNUMBER(SEARCH("BIFENTRINA",L2643)),"Bifenthrin","FIX IT!"))))))))))))))))</f>
        <v>Mancozeb</v>
      </c>
      <c r="Q2643" t="s">
        <v>3231</v>
      </c>
      <c r="R2643" t="s">
        <v>3242</v>
      </c>
      <c r="S2643">
        <f t="shared" si="148"/>
        <v>11.587576856377108</v>
      </c>
      <c r="T2643" t="s">
        <v>3199</v>
      </c>
      <c r="U2643" t="s">
        <v>3268</v>
      </c>
      <c r="V2643" t="s">
        <v>3243</v>
      </c>
    </row>
    <row r="2644" spans="1:22" ht="22" customHeight="1" x14ac:dyDescent="0.3">
      <c r="A2644" s="5">
        <v>42297</v>
      </c>
      <c r="B2644" s="16" t="str">
        <f t="shared" si="146"/>
        <v>October, 2015</v>
      </c>
      <c r="C2644" s="16" t="str">
        <f t="shared" si="147"/>
        <v>October, 2015´</v>
      </c>
      <c r="D2644" s="6" t="s">
        <v>107</v>
      </c>
      <c r="E2644" s="11" t="s">
        <v>3316</v>
      </c>
      <c r="F2644" s="6" t="s">
        <v>56</v>
      </c>
      <c r="G2644" s="6" t="s">
        <v>108</v>
      </c>
      <c r="H2644" s="6" t="s">
        <v>133</v>
      </c>
      <c r="I2644" s="6" t="s">
        <v>45</v>
      </c>
      <c r="J2644" s="6" t="s">
        <v>34</v>
      </c>
      <c r="K2644" s="6" t="s">
        <v>205</v>
      </c>
      <c r="L2644" s="6" t="s">
        <v>2931</v>
      </c>
      <c r="M2644" s="7">
        <v>50640</v>
      </c>
      <c r="N2644" s="7">
        <v>50.64</v>
      </c>
      <c r="O2644" s="7">
        <v>587000</v>
      </c>
      <c r="P2644" t="str">
        <f>IF(ISNUMBER(SEARCH("IMAZETAPYR",L2644)),"Imazetapyr",IF(ISNUMBER(SEARCH("VITAVAX",L2644)),"Carboxin",IF(ISNUMBER(SEARCH("CARBOXIN",L2644)),"Carboxin",IF(ISNUMBER(SEARCH("CONDAX",L2644)),"Imazetapyr",IF(ISNUMBER(SEARCH("CLETHODIM",L2644)),"Clethodim",IF(ISNUMBER(SEARCH("JACARE",L2644)),"2,4-D Acid",IF(ISNUMBER(SEARCH("LEOPARD",L2644)),"Picloram",IF(ISNUMBER(SEARCH("ZOXYSTROBIN",L2644)),"Azoxystrobin",IF(ISNUMBER(SEARCH("MANCOZEB",L2644)),"Mancozeb",IF(ISNUMBER(SEARCH("AZOXYS",L2644)),"Azoxystrobin",IF(ISNUMBER(SEARCH("FIPRON",L2644)),"Fipronil",IF(ISNUMBER(SEARCH("ACEF",L2644)),"Acephate",IF(ISNUMBER(SEARCH("ACETAMIPRID",L2644)),"Acetamiprid",IF(ISNUMBER(SEARCH("ALUMINIUM PHOSPHIDE",L2644)),"Aluminium Phosphide",IF(ISNUMBER(SEARCH("RANMAN",L2644)),"Cyazofamid",IF(ISNUMBER(SEARCH("BIFENTRINA",L2644)),"Bifenthrin","FIX IT!"))))))))))))))))</f>
        <v>Azoxystrobin</v>
      </c>
      <c r="Q2644" t="s">
        <v>3236</v>
      </c>
      <c r="R2644" t="s">
        <v>3237</v>
      </c>
      <c r="S2644">
        <f t="shared" si="148"/>
        <v>11.591627172195892</v>
      </c>
      <c r="T2644" t="s">
        <v>3292</v>
      </c>
      <c r="U2644" t="s">
        <v>3269</v>
      </c>
      <c r="V2644" t="s">
        <v>3216</v>
      </c>
    </row>
    <row r="2645" spans="1:22" ht="22" customHeight="1" x14ac:dyDescent="0.3">
      <c r="A2645" s="2">
        <v>42297</v>
      </c>
      <c r="B2645" s="16" t="str">
        <f t="shared" si="146"/>
        <v>October, 2015</v>
      </c>
      <c r="C2645" s="16" t="str">
        <f t="shared" si="147"/>
        <v>October, 2015´</v>
      </c>
      <c r="D2645" s="3" t="s">
        <v>107</v>
      </c>
      <c r="E2645" s="11" t="s">
        <v>3316</v>
      </c>
      <c r="F2645" s="3" t="s">
        <v>56</v>
      </c>
      <c r="G2645" s="3" t="s">
        <v>108</v>
      </c>
      <c r="H2645" s="3" t="s">
        <v>133</v>
      </c>
      <c r="I2645" s="3" t="s">
        <v>45</v>
      </c>
      <c r="J2645" s="3" t="s">
        <v>34</v>
      </c>
      <c r="K2645" s="3" t="s">
        <v>971</v>
      </c>
      <c r="L2645" s="3" t="s">
        <v>2932</v>
      </c>
      <c r="M2645" s="4">
        <v>226679.99</v>
      </c>
      <c r="N2645" s="4">
        <v>226.68</v>
      </c>
      <c r="O2645" s="4">
        <v>5135000</v>
      </c>
      <c r="P2645" t="str">
        <f>IF(ISNUMBER(SEARCH("BROWSER",L2645)),"Picloran",IF(ISNUMBER(SEARCH("NAVIGATOR",L2645)),"Picloran",IF(ISNUMBER(SEARCH("BIOZYME",L2645)),"Mineral Fertilizer",IF(ISNUMBER(SEARCH("K-FOL",L2645)),"Calcium Citrate",IF(ISNUMBER(SEARCH("FOLTRON",L2645)),"NPK Fertilizer",IF(ISNUMBER(SEARCH("CYHALOTHRI",L2645)),"Cyhalothrin",IF(ISNUMBER(SEARCH("ACEFATO",L2645)),"Acephate",IF(ISNUMBER(SEARCH("ACEPHATE",L2645)),"Acephate",IF(ISNUMBER(SEARCH("MICROTHIOL",L2645)),"Sulfur",IF(ISNUMBER(SEARCH("PROPICONAZOLE",L2645)),"Propiconazole",IF(ISNUMBER(SEARCH("METHOMYL",L2645)),"Methomyl",IF(ISNUMBER(SEARCH("IMIDACLOPRID",L2645)),"Imidacloprid",IF(ISNUMBER(SEARCH("ZONIC",L2645)),"Amicarbazone",IF(ISNUMBER(SEARCH("CRESCENDO",L2645)),"Triclopyr-Butyric",IF(ISNUMBER(SEARCH("IMAZETHAPYR",L2645)),"Imazethapyr",IF(ISNUMBER(SEARCH("TRICLOPYR",L2645)),"Triclopyr",IF(ISNUMBER(SEARCH("ISOPROPYLAMINE",L2645)),"Isopropylamine",IF(ISNUMBER(SEARCH("ABAMECTIM",L2645)),"Abamectin",IF(ISNUMBER(SEARCH("SPERTO",L2645)),"Bifenthrin","FIX IT!")))))))))))))))))))</f>
        <v>Acephate</v>
      </c>
      <c r="Q2645" t="s">
        <v>3230</v>
      </c>
      <c r="R2645" t="s">
        <v>3243</v>
      </c>
      <c r="S2645">
        <f t="shared" si="148"/>
        <v>22.653080229975306</v>
      </c>
      <c r="T2645" t="s">
        <v>3206</v>
      </c>
      <c r="U2645" t="s">
        <v>3231</v>
      </c>
      <c r="V2645" t="s">
        <v>3242</v>
      </c>
    </row>
    <row r="2646" spans="1:22" ht="22" customHeight="1" x14ac:dyDescent="0.3">
      <c r="A2646" s="5">
        <v>42297</v>
      </c>
      <c r="B2646" s="16" t="str">
        <f t="shared" si="146"/>
        <v>October, 2015</v>
      </c>
      <c r="C2646" s="16" t="str">
        <f t="shared" si="147"/>
        <v>October, 2015´</v>
      </c>
      <c r="D2646" s="6" t="s">
        <v>31</v>
      </c>
      <c r="E2646" s="11" t="s">
        <v>3316</v>
      </c>
      <c r="F2646" s="6" t="s">
        <v>56</v>
      </c>
      <c r="G2646" s="6" t="s">
        <v>200</v>
      </c>
      <c r="H2646" s="6" t="s">
        <v>133</v>
      </c>
      <c r="I2646" s="6" t="s">
        <v>45</v>
      </c>
      <c r="J2646" s="6" t="s">
        <v>34</v>
      </c>
      <c r="K2646" s="6" t="s">
        <v>971</v>
      </c>
      <c r="L2646" s="6" t="s">
        <v>2933</v>
      </c>
      <c r="M2646" s="7">
        <v>45336</v>
      </c>
      <c r="N2646" s="7">
        <v>45.34</v>
      </c>
      <c r="O2646" s="7">
        <v>1027000</v>
      </c>
      <c r="P2646" t="str">
        <f>IF(ISNUMBER(SEARCH("BROWSER",L2646)),"Picloran",IF(ISNUMBER(SEARCH("NAVIGATOR",L2646)),"Picloran",IF(ISNUMBER(SEARCH("BIOZYME",L2646)),"Mineral Fertilizer",IF(ISNUMBER(SEARCH("K-FOL",L2646)),"Calcium Citrate",IF(ISNUMBER(SEARCH("FOLTRON",L2646)),"NPK Fertilizer",IF(ISNUMBER(SEARCH("CYHALOTHRI",L2646)),"Cyhalothrin",IF(ISNUMBER(SEARCH("ACEFATO",L2646)),"Acephate",IF(ISNUMBER(SEARCH("ACEPHATE",L2646)),"Acephate",IF(ISNUMBER(SEARCH("MICROTHIOL",L2646)),"Sulfur",IF(ISNUMBER(SEARCH("PROPICONAZOLE",L2646)),"Propiconazole",IF(ISNUMBER(SEARCH("METHOMYL",L2646)),"Methomyl",IF(ISNUMBER(SEARCH("IMIDACLOPRID",L2646)),"Imidacloprid",IF(ISNUMBER(SEARCH("ZONIC",L2646)),"Amicarbazone",IF(ISNUMBER(SEARCH("CRESCENDO",L2646)),"Triclopyr-Butyric",IF(ISNUMBER(SEARCH("IMAZETHAPYR",L2646)),"Imazethapyr",IF(ISNUMBER(SEARCH("TRICLOPYR",L2646)),"Triclopyr",IF(ISNUMBER(SEARCH("ISOPROPYLAMINE",L2646)),"Isopropylamine",IF(ISNUMBER(SEARCH("ABAMECTIM",L2646)),"Abamectin",IF(ISNUMBER(SEARCH("SPERTO",L2646)),"Bifenthrin","FIX IT!")))))))))))))))))))</f>
        <v>Acephate</v>
      </c>
      <c r="Q2646" t="s">
        <v>3230</v>
      </c>
      <c r="R2646" t="s">
        <v>3243</v>
      </c>
      <c r="S2646">
        <f t="shared" si="148"/>
        <v>22.653079230633491</v>
      </c>
      <c r="T2646" t="s">
        <v>3265</v>
      </c>
      <c r="U2646" t="s">
        <v>3215</v>
      </c>
      <c r="V2646" t="s">
        <v>3225</v>
      </c>
    </row>
    <row r="2647" spans="1:22" ht="22" customHeight="1" x14ac:dyDescent="0.3">
      <c r="A2647" s="2">
        <v>42297</v>
      </c>
      <c r="B2647" s="16" t="str">
        <f t="shared" si="146"/>
        <v>October, 2015</v>
      </c>
      <c r="C2647" s="16" t="str">
        <f t="shared" si="147"/>
        <v>October, 2015´</v>
      </c>
      <c r="D2647" s="3" t="s">
        <v>107</v>
      </c>
      <c r="E2647" s="11" t="s">
        <v>3316</v>
      </c>
      <c r="F2647" s="3" t="s">
        <v>56</v>
      </c>
      <c r="G2647" s="3" t="s">
        <v>108</v>
      </c>
      <c r="H2647" s="3" t="s">
        <v>133</v>
      </c>
      <c r="I2647" s="3" t="s">
        <v>45</v>
      </c>
      <c r="J2647" s="3" t="s">
        <v>34</v>
      </c>
      <c r="K2647" s="3" t="s">
        <v>971</v>
      </c>
      <c r="L2647" s="3" t="s">
        <v>2934</v>
      </c>
      <c r="M2647" s="4">
        <v>181343.99</v>
      </c>
      <c r="N2647" s="4">
        <v>181.34</v>
      </c>
      <c r="O2647" s="4">
        <v>4108000</v>
      </c>
      <c r="P2647" t="str">
        <f>IF(ISNUMBER(SEARCH("BROWSER",L2647)),"Picloran",IF(ISNUMBER(SEARCH("NAVIGATOR",L2647)),"Picloran",IF(ISNUMBER(SEARCH("BIOZYME",L2647)),"Mineral Fertilizer",IF(ISNUMBER(SEARCH("K-FOL",L2647)),"Calcium Citrate",IF(ISNUMBER(SEARCH("FOLTRON",L2647)),"NPK Fertilizer",IF(ISNUMBER(SEARCH("CYHALOTHRI",L2647)),"Cyhalothrin",IF(ISNUMBER(SEARCH("ACEFATO",L2647)),"Acephate",IF(ISNUMBER(SEARCH("ACEPHATE",L2647)),"Acephate",IF(ISNUMBER(SEARCH("MICROTHIOL",L2647)),"Sulfur",IF(ISNUMBER(SEARCH("PROPICONAZOLE",L2647)),"Propiconazole",IF(ISNUMBER(SEARCH("METHOMYL",L2647)),"Methomyl",IF(ISNUMBER(SEARCH("IMIDACLOPRID",L2647)),"Imidacloprid",IF(ISNUMBER(SEARCH("ZONIC",L2647)),"Amicarbazone",IF(ISNUMBER(SEARCH("CRESCENDO",L2647)),"Triclopyr-Butyric",IF(ISNUMBER(SEARCH("IMAZETHAPYR",L2647)),"Imazethapyr",IF(ISNUMBER(SEARCH("TRICLOPYR",L2647)),"Triclopyr",IF(ISNUMBER(SEARCH("ISOPROPYLAMINE",L2647)),"Isopropylamine",IF(ISNUMBER(SEARCH("ABAMECTIM",L2647)),"Abamectin",IF(ISNUMBER(SEARCH("SPERTO",L2647)),"Bifenthrin","FIX IT!")))))))))))))))))))</f>
        <v>Acephate</v>
      </c>
      <c r="Q2647" t="s">
        <v>3230</v>
      </c>
      <c r="R2647" t="s">
        <v>3243</v>
      </c>
      <c r="S2647">
        <f t="shared" si="148"/>
        <v>22.653080479810775</v>
      </c>
      <c r="T2647" t="s">
        <v>3206</v>
      </c>
      <c r="U2647" t="s">
        <v>3231</v>
      </c>
      <c r="V2647" t="s">
        <v>3242</v>
      </c>
    </row>
    <row r="2648" spans="1:22" ht="22" customHeight="1" x14ac:dyDescent="0.3">
      <c r="A2648" s="5">
        <v>42296</v>
      </c>
      <c r="B2648" s="16" t="str">
        <f t="shared" si="146"/>
        <v>October, 2015</v>
      </c>
      <c r="C2648" s="16" t="str">
        <f t="shared" si="147"/>
        <v>October, 2015´</v>
      </c>
      <c r="D2648" s="6" t="s">
        <v>31</v>
      </c>
      <c r="E2648" s="11" t="s">
        <v>3316</v>
      </c>
      <c r="F2648" s="6" t="s">
        <v>56</v>
      </c>
      <c r="G2648" s="6" t="s">
        <v>2918</v>
      </c>
      <c r="H2648" s="6" t="s">
        <v>1684</v>
      </c>
      <c r="I2648" s="6" t="s">
        <v>45</v>
      </c>
      <c r="J2648" s="6" t="s">
        <v>34</v>
      </c>
      <c r="K2648" s="6" t="s">
        <v>364</v>
      </c>
      <c r="L2648" s="6" t="s">
        <v>2935</v>
      </c>
      <c r="M2648" s="7">
        <v>22160</v>
      </c>
      <c r="N2648" s="7">
        <v>22.16</v>
      </c>
      <c r="O2648" s="7">
        <v>279000</v>
      </c>
      <c r="P2648" t="s">
        <v>3233</v>
      </c>
      <c r="Q2648" t="s">
        <v>3284</v>
      </c>
      <c r="R2648" t="s">
        <v>3242</v>
      </c>
      <c r="S2648">
        <f t="shared" si="148"/>
        <v>12.590252707581227</v>
      </c>
      <c r="T2648" t="s">
        <v>3206</v>
      </c>
      <c r="U2648" t="s">
        <v>3231</v>
      </c>
      <c r="V2648" t="s">
        <v>3242</v>
      </c>
    </row>
    <row r="2649" spans="1:22" ht="22" customHeight="1" x14ac:dyDescent="0.3">
      <c r="A2649" s="2">
        <v>42295</v>
      </c>
      <c r="B2649" s="16" t="str">
        <f t="shared" si="146"/>
        <v>October, 2015</v>
      </c>
      <c r="C2649" s="16" t="str">
        <f t="shared" si="147"/>
        <v>October, 2015´</v>
      </c>
      <c r="D2649" s="3" t="s">
        <v>31</v>
      </c>
      <c r="E2649" s="11" t="s">
        <v>3316</v>
      </c>
      <c r="F2649" s="3" t="s">
        <v>56</v>
      </c>
      <c r="G2649" s="3" t="s">
        <v>2663</v>
      </c>
      <c r="H2649" s="3" t="s">
        <v>122</v>
      </c>
      <c r="I2649" s="3" t="s">
        <v>45</v>
      </c>
      <c r="J2649" s="3" t="s">
        <v>34</v>
      </c>
      <c r="K2649" s="3" t="s">
        <v>2189</v>
      </c>
      <c r="L2649" s="3" t="s">
        <v>2936</v>
      </c>
      <c r="M2649" s="4">
        <v>229350.01</v>
      </c>
      <c r="N2649" s="4">
        <v>229.35</v>
      </c>
      <c r="O2649" s="4">
        <v>875000</v>
      </c>
      <c r="P2649" t="s">
        <v>3218</v>
      </c>
      <c r="Q2649" t="s">
        <v>3218</v>
      </c>
      <c r="R2649" t="s">
        <v>3198</v>
      </c>
      <c r="S2649">
        <f t="shared" si="148"/>
        <v>3.8151295480649856</v>
      </c>
      <c r="T2649" t="s">
        <v>3206</v>
      </c>
      <c r="U2649" t="s">
        <v>3231</v>
      </c>
      <c r="V2649" t="s">
        <v>3242</v>
      </c>
    </row>
    <row r="2650" spans="1:22" ht="22" customHeight="1" x14ac:dyDescent="0.3">
      <c r="A2650" s="5">
        <v>42295</v>
      </c>
      <c r="B2650" s="16" t="str">
        <f t="shared" si="146"/>
        <v>October, 2015</v>
      </c>
      <c r="C2650" s="16" t="str">
        <f t="shared" si="147"/>
        <v>October, 2015´</v>
      </c>
      <c r="D2650" s="6" t="s">
        <v>31</v>
      </c>
      <c r="E2650" s="11" t="s">
        <v>3316</v>
      </c>
      <c r="F2650" s="6" t="s">
        <v>56</v>
      </c>
      <c r="G2650" s="6" t="s">
        <v>2663</v>
      </c>
      <c r="H2650" s="6" t="s">
        <v>122</v>
      </c>
      <c r="I2650" s="6" t="s">
        <v>45</v>
      </c>
      <c r="J2650" s="6" t="s">
        <v>34</v>
      </c>
      <c r="K2650" s="6" t="s">
        <v>2189</v>
      </c>
      <c r="L2650" s="6" t="s">
        <v>2936</v>
      </c>
      <c r="M2650" s="7">
        <v>229350.01</v>
      </c>
      <c r="N2650" s="7">
        <v>229.35</v>
      </c>
      <c r="O2650" s="7">
        <v>875000</v>
      </c>
      <c r="P2650" t="str">
        <f>IF(ISNUMBER(SEARCH("GLIFOSATO",L2650)),"Glyphosate",IF(ISNUMBER(SEARCH("TRICLON",L2650)),"Triclopyr",IF(ISNUMBER(SEARCH("ABAMECTIN",L2650)),"Abamectin",IF(ISNUMBER(SEARCH("ANCOSAR",L2650)),"Sodium Hydrogen Methylarsonate",IF(ISNUMBER(SEARCH("PERITO",L2650)),"Acephate","FIX IT!")))))</f>
        <v>Glyphosate</v>
      </c>
      <c r="Q2650" t="s">
        <v>3218</v>
      </c>
      <c r="R2650" t="s">
        <v>3198</v>
      </c>
      <c r="S2650">
        <f t="shared" si="148"/>
        <v>3.8151295480649856</v>
      </c>
      <c r="T2650" t="s">
        <v>3309</v>
      </c>
      <c r="U2650" t="s">
        <v>3263</v>
      </c>
      <c r="V2650" t="s">
        <v>3264</v>
      </c>
    </row>
    <row r="2651" spans="1:22" ht="22" customHeight="1" x14ac:dyDescent="0.3">
      <c r="A2651" s="2">
        <v>42295</v>
      </c>
      <c r="B2651" s="16" t="str">
        <f t="shared" si="146"/>
        <v>October, 2015</v>
      </c>
      <c r="C2651" s="16" t="str">
        <f t="shared" si="147"/>
        <v>October, 2015´</v>
      </c>
      <c r="D2651" s="3" t="s">
        <v>31</v>
      </c>
      <c r="E2651" s="11" t="s">
        <v>3316</v>
      </c>
      <c r="F2651" s="3" t="s">
        <v>56</v>
      </c>
      <c r="G2651" s="3" t="s">
        <v>1283</v>
      </c>
      <c r="H2651" s="3" t="s">
        <v>122</v>
      </c>
      <c r="I2651" s="3" t="s">
        <v>45</v>
      </c>
      <c r="J2651" s="3" t="s">
        <v>34</v>
      </c>
      <c r="K2651" s="3" t="s">
        <v>2189</v>
      </c>
      <c r="L2651" s="3" t="s">
        <v>2937</v>
      </c>
      <c r="M2651" s="4">
        <v>165898</v>
      </c>
      <c r="N2651" s="4">
        <v>165.9</v>
      </c>
      <c r="O2651" s="4">
        <v>633000</v>
      </c>
      <c r="P2651" t="str">
        <f>IF(ISNUMBER(SEARCH("DIZONE",L2651)),"Diuron",IF(ISNUMBER(SEARCH("GLUFOSINATE",L2651)),"Glufosinate",IF(ISNUMBER(SEARCH("LAVA",L2651)),"Tebuthiuron",IF(ISNUMBER(SEARCH("CARTAP",L2651)),"Cartap Hydrochloride",IF(ISNUMBER(SEARCH("ZARTAN",L2651)),"Metsulfuron",IF(ISNUMBER(SEARCH("METSULFURON",L2651)),"Metsulfuron",IF(ISNUMBER(SEARCH("CHLORFLUAZURON",L2651)),"Chlorfluazuron",IF(ISNUMBER(SEARCH("OMITE",L2651)),"Propargite",IF(ISNUMBER(SEARCH("ORIS",L2651)),"Amicarbazone",IF(ISNUMBER(SEARCH("AMICARBAZONE",L2651)),"Amicarbazone",IF(ISNUMBER(SEARCH("2,4-D",L2651)),"2,4-Dichlorophenoxyacetic Acid",IF(ISNUMBER(SEARCH("GLYPHOSATE",L2651)),"Glyphosate",IF(ISNUMBER(SEARCH("FOMESAFEN",L2651)),"Fomesafen","FIX IT!")))))))))))))</f>
        <v>Glyphosate</v>
      </c>
      <c r="Q2651" t="s">
        <v>3218</v>
      </c>
      <c r="R2651" t="s">
        <v>3198</v>
      </c>
      <c r="S2651">
        <f t="shared" si="148"/>
        <v>3.8155975358352721</v>
      </c>
      <c r="T2651" t="s">
        <v>3292</v>
      </c>
      <c r="U2651" t="s">
        <v>3269</v>
      </c>
      <c r="V2651" t="s">
        <v>3216</v>
      </c>
    </row>
    <row r="2652" spans="1:22" ht="22" customHeight="1" x14ac:dyDescent="0.3">
      <c r="A2652" s="5">
        <v>42294</v>
      </c>
      <c r="B2652" s="16" t="str">
        <f t="shared" si="146"/>
        <v>October, 2015</v>
      </c>
      <c r="C2652" s="16" t="str">
        <f t="shared" si="147"/>
        <v>October, 2015´</v>
      </c>
      <c r="D2652" s="6" t="s">
        <v>31</v>
      </c>
      <c r="E2652" s="11" t="s">
        <v>3316</v>
      </c>
      <c r="F2652" s="6" t="s">
        <v>56</v>
      </c>
      <c r="G2652" s="6" t="s">
        <v>1676</v>
      </c>
      <c r="H2652" s="6" t="s">
        <v>91</v>
      </c>
      <c r="I2652" s="6" t="s">
        <v>45</v>
      </c>
      <c r="J2652" s="6" t="s">
        <v>34</v>
      </c>
      <c r="K2652" s="6" t="s">
        <v>205</v>
      </c>
      <c r="L2652" s="6" t="s">
        <v>2938</v>
      </c>
      <c r="M2652" s="7">
        <v>129000</v>
      </c>
      <c r="N2652" s="7">
        <v>129</v>
      </c>
      <c r="O2652" s="7">
        <v>1495000</v>
      </c>
      <c r="P2652" t="str">
        <f>IF(ISNUMBER(SEARCH("IMAZETAPYR",L2652)),"Imazetapyr",IF(ISNUMBER(SEARCH("VITAVAX",L2652)),"Carboxin",IF(ISNUMBER(SEARCH("CARBOXIN",L2652)),"Carboxin",IF(ISNUMBER(SEARCH("CONDAX",L2652)),"Imazetapyr",IF(ISNUMBER(SEARCH("CLETHODIM",L2652)),"Clethodim",IF(ISNUMBER(SEARCH("JACARE",L2652)),"2,4-D Acid",IF(ISNUMBER(SEARCH("LEOPARD",L2652)),"Picloram",IF(ISNUMBER(SEARCH("ZOXYSTROBIN",L2652)),"Azoxystrobin",IF(ISNUMBER(SEARCH("MANCOZEB",L2652)),"Mancozeb",IF(ISNUMBER(SEARCH("AZOXYS",L2652)),"Azoxystrobin",IF(ISNUMBER(SEARCH("FIPRON",L2652)),"Fipronil",IF(ISNUMBER(SEARCH("ACEF",L2652)),"Acephate",IF(ISNUMBER(SEARCH("ACETAMIPRID",L2652)),"Acetamiprid",IF(ISNUMBER(SEARCH("ALUMINIUM PHOSPHIDE",L2652)),"Aluminium Phosphide",IF(ISNUMBER(SEARCH("RANMAN",L2652)),"Cyazofamid",IF(ISNUMBER(SEARCH("BIFENTRINA",L2652)),"Bifenthrin","FIX IT!"))))))))))))))))</f>
        <v>Mancozeb</v>
      </c>
      <c r="Q2652" t="s">
        <v>3231</v>
      </c>
      <c r="R2652" t="s">
        <v>3242</v>
      </c>
      <c r="S2652">
        <f t="shared" si="148"/>
        <v>11.589147286821705</v>
      </c>
      <c r="T2652" t="s">
        <v>3292</v>
      </c>
      <c r="U2652" t="s">
        <v>3269</v>
      </c>
      <c r="V2652" t="s">
        <v>3216</v>
      </c>
    </row>
    <row r="2653" spans="1:22" ht="22" customHeight="1" x14ac:dyDescent="0.3">
      <c r="A2653" s="2">
        <v>42294</v>
      </c>
      <c r="B2653" s="16" t="str">
        <f t="shared" si="146"/>
        <v>October, 2015</v>
      </c>
      <c r="C2653" s="16" t="str">
        <f t="shared" si="147"/>
        <v>October, 2015´</v>
      </c>
      <c r="D2653" s="3" t="s">
        <v>31</v>
      </c>
      <c r="E2653" s="11" t="s">
        <v>3316</v>
      </c>
      <c r="F2653" s="3" t="s">
        <v>56</v>
      </c>
      <c r="G2653" s="3" t="s">
        <v>1676</v>
      </c>
      <c r="H2653" s="3" t="s">
        <v>91</v>
      </c>
      <c r="I2653" s="3" t="s">
        <v>45</v>
      </c>
      <c r="J2653" s="3" t="s">
        <v>34</v>
      </c>
      <c r="K2653" s="3" t="s">
        <v>205</v>
      </c>
      <c r="L2653" s="3" t="s">
        <v>2939</v>
      </c>
      <c r="M2653" s="4">
        <v>51600</v>
      </c>
      <c r="N2653" s="4">
        <v>51.6</v>
      </c>
      <c r="O2653" s="4">
        <v>598000</v>
      </c>
      <c r="P2653" t="str">
        <f>IF(ISNUMBER(SEARCH("IMAZETAPYR",L2653)),"Imazetapyr",IF(ISNUMBER(SEARCH("VITAVAX",L2653)),"Carboxin",IF(ISNUMBER(SEARCH("CARBOXIN",L2653)),"Carboxin",IF(ISNUMBER(SEARCH("CONDAX",L2653)),"Imazetapyr",IF(ISNUMBER(SEARCH("CLETHODIM",L2653)),"Clethodim",IF(ISNUMBER(SEARCH("JACARE",L2653)),"2,4-D Acid",IF(ISNUMBER(SEARCH("LEOPARD",L2653)),"Picloram",IF(ISNUMBER(SEARCH("ZOXYSTROBIN",L2653)),"Azoxystrobin",IF(ISNUMBER(SEARCH("MANCOZEB",L2653)),"Mancozeb",IF(ISNUMBER(SEARCH("AZOXYS",L2653)),"Azoxystrobin",IF(ISNUMBER(SEARCH("FIPRON",L2653)),"Fipronil",IF(ISNUMBER(SEARCH("ACEF",L2653)),"Acephate",IF(ISNUMBER(SEARCH("ACETAMIPRID",L2653)),"Acetamiprid",IF(ISNUMBER(SEARCH("ALUMINIUM PHOSPHIDE",L2653)),"Aluminium Phosphide",IF(ISNUMBER(SEARCH("RANMAN",L2653)),"Cyazofamid",IF(ISNUMBER(SEARCH("BIFENTRINA",L2653)),"Bifenthrin","FIX IT!"))))))))))))))))</f>
        <v>Mancozeb</v>
      </c>
      <c r="Q2653" t="s">
        <v>3231</v>
      </c>
      <c r="R2653" t="s">
        <v>3242</v>
      </c>
      <c r="S2653">
        <f t="shared" si="148"/>
        <v>11.589147286821705</v>
      </c>
      <c r="T2653" t="s">
        <v>3206</v>
      </c>
      <c r="U2653" t="s">
        <v>3231</v>
      </c>
      <c r="V2653" t="s">
        <v>3242</v>
      </c>
    </row>
    <row r="2654" spans="1:22" ht="22" customHeight="1" x14ac:dyDescent="0.3">
      <c r="A2654" s="5">
        <v>42292</v>
      </c>
      <c r="B2654" s="16" t="str">
        <f t="shared" si="146"/>
        <v>October, 2015</v>
      </c>
      <c r="C2654" s="16" t="str">
        <f t="shared" si="147"/>
        <v>October, 2015´</v>
      </c>
      <c r="D2654" s="6" t="s">
        <v>31</v>
      </c>
      <c r="E2654" s="11" t="s">
        <v>3316</v>
      </c>
      <c r="F2654" s="6" t="s">
        <v>56</v>
      </c>
      <c r="G2654" s="6" t="s">
        <v>2501</v>
      </c>
      <c r="H2654" s="6" t="s">
        <v>316</v>
      </c>
      <c r="I2654" s="6" t="s">
        <v>45</v>
      </c>
      <c r="J2654" s="6" t="s">
        <v>34</v>
      </c>
      <c r="K2654" s="6" t="s">
        <v>2189</v>
      </c>
      <c r="L2654" s="6" t="s">
        <v>2940</v>
      </c>
      <c r="M2654" s="7">
        <v>152899.99</v>
      </c>
      <c r="N2654" s="7">
        <v>152.9</v>
      </c>
      <c r="O2654" s="7">
        <v>583000</v>
      </c>
      <c r="P2654" t="str">
        <f>IF(ISNUMBER(SEARCH("GLIFOSATO",L2654)),"Glyphosate",IF(ISNUMBER(SEARCH("TRICLON",L2654)),"Triclopyr",IF(ISNUMBER(SEARCH("ABAMECTIN",L2654)),"Abamectin",IF(ISNUMBER(SEARCH("ANCOSAR",L2654)),"Sodium Hydrogen Methylarsonate",IF(ISNUMBER(SEARCH("PERITO",L2654)),"Acephate","FIX IT!")))))</f>
        <v>Glyphosate</v>
      </c>
      <c r="Q2654" t="s">
        <v>3218</v>
      </c>
      <c r="R2654" t="s">
        <v>3198</v>
      </c>
      <c r="S2654">
        <f t="shared" si="148"/>
        <v>3.8129498896631717</v>
      </c>
      <c r="T2654" t="s">
        <v>3250</v>
      </c>
      <c r="U2654" t="s">
        <v>3248</v>
      </c>
      <c r="V2654" t="s">
        <v>3237</v>
      </c>
    </row>
    <row r="2655" spans="1:22" ht="22" customHeight="1" x14ac:dyDescent="0.3">
      <c r="A2655" s="5">
        <v>42290</v>
      </c>
      <c r="B2655" s="16" t="str">
        <f t="shared" si="146"/>
        <v>October, 2015</v>
      </c>
      <c r="C2655" s="16" t="str">
        <f t="shared" si="147"/>
        <v>October, 2015´</v>
      </c>
      <c r="D2655" s="6" t="s">
        <v>31</v>
      </c>
      <c r="E2655" s="11" t="s">
        <v>3316</v>
      </c>
      <c r="F2655" s="6" t="s">
        <v>56</v>
      </c>
      <c r="G2655" s="6" t="s">
        <v>200</v>
      </c>
      <c r="H2655" s="6" t="s">
        <v>133</v>
      </c>
      <c r="I2655" s="6" t="s">
        <v>45</v>
      </c>
      <c r="J2655" s="6" t="s">
        <v>34</v>
      </c>
      <c r="K2655" s="6" t="s">
        <v>205</v>
      </c>
      <c r="L2655" s="6" t="s">
        <v>2942</v>
      </c>
      <c r="M2655" s="7">
        <v>101680</v>
      </c>
      <c r="N2655" s="7">
        <v>101.68</v>
      </c>
      <c r="O2655" s="7">
        <v>1178000</v>
      </c>
      <c r="P2655" t="str">
        <f>IF(ISNUMBER(SEARCH("IMAZETAPYR",L2655)),"Imazetapyr",IF(ISNUMBER(SEARCH("VITAVAX",L2655)),"Carboxin",IF(ISNUMBER(SEARCH("CARBOXIN",L2655)),"Carboxin",IF(ISNUMBER(SEARCH("CONDAX",L2655)),"Imazetapyr",IF(ISNUMBER(SEARCH("CLETHODIM",L2655)),"Clethodim",IF(ISNUMBER(SEARCH("JACARE",L2655)),"2,4-D Acid",IF(ISNUMBER(SEARCH("LEOPARD",L2655)),"Picloram",IF(ISNUMBER(SEARCH("ZOXYSTROBIN",L2655)),"Azoxystrobin",IF(ISNUMBER(SEARCH("MANCOZEB",L2655)),"Mancozeb",IF(ISNUMBER(SEARCH("AZOXYS",L2655)),"Azoxystrobin",IF(ISNUMBER(SEARCH("FIPRON",L2655)),"Fipronil",IF(ISNUMBER(SEARCH("ACEF",L2655)),"Acephate",IF(ISNUMBER(SEARCH("ACETAMIPRID",L2655)),"Acetamiprid",IF(ISNUMBER(SEARCH("ALUMINIUM PHOSPHIDE",L2655)),"Aluminium Phosphide",IF(ISNUMBER(SEARCH("RANMAN",L2655)),"Cyazofamid",IF(ISNUMBER(SEARCH("BIFENTRINA",L2655)),"Bifenthrin","FIX IT!"))))))))))))))))</f>
        <v>Mancozeb</v>
      </c>
      <c r="Q2655" t="s">
        <v>3231</v>
      </c>
      <c r="R2655" t="s">
        <v>3242</v>
      </c>
      <c r="S2655">
        <f t="shared" si="148"/>
        <v>11.585365853658537</v>
      </c>
      <c r="T2655" t="s">
        <v>3206</v>
      </c>
      <c r="U2655" t="s">
        <v>3231</v>
      </c>
      <c r="V2655" t="s">
        <v>3242</v>
      </c>
    </row>
    <row r="2656" spans="1:22" ht="22" customHeight="1" x14ac:dyDescent="0.3">
      <c r="A2656" s="2">
        <v>42290</v>
      </c>
      <c r="B2656" s="16" t="str">
        <f t="shared" si="146"/>
        <v>October, 2015</v>
      </c>
      <c r="C2656" s="16" t="str">
        <f t="shared" si="147"/>
        <v>October, 2015´</v>
      </c>
      <c r="D2656" s="3" t="s">
        <v>107</v>
      </c>
      <c r="E2656" s="11" t="s">
        <v>3316</v>
      </c>
      <c r="F2656" s="3" t="s">
        <v>56</v>
      </c>
      <c r="G2656" s="3" t="s">
        <v>108</v>
      </c>
      <c r="H2656" s="3" t="s">
        <v>133</v>
      </c>
      <c r="I2656" s="3" t="s">
        <v>45</v>
      </c>
      <c r="J2656" s="3" t="s">
        <v>34</v>
      </c>
      <c r="K2656" s="3" t="s">
        <v>205</v>
      </c>
      <c r="L2656" s="3" t="s">
        <v>2943</v>
      </c>
      <c r="M2656" s="4">
        <v>50760</v>
      </c>
      <c r="N2656" s="4">
        <v>50.76</v>
      </c>
      <c r="O2656" s="4">
        <v>588000</v>
      </c>
      <c r="P2656" t="str">
        <f>IF(ISNUMBER(SEARCH("IMAZETAPYR",L2656)),"Imazetapyr",IF(ISNUMBER(SEARCH("VITAVAX",L2656)),"Carboxin",IF(ISNUMBER(SEARCH("CARBOXIN",L2656)),"Carboxin",IF(ISNUMBER(SEARCH("CONDAX",L2656)),"Imazetapyr",IF(ISNUMBER(SEARCH("CLETHODIM",L2656)),"Clethodim",IF(ISNUMBER(SEARCH("JACARE",L2656)),"2,4-D Acid",IF(ISNUMBER(SEARCH("LEOPARD",L2656)),"Picloram",IF(ISNUMBER(SEARCH("ZOXYSTROBIN",L2656)),"Azoxystrobin",IF(ISNUMBER(SEARCH("MANCOZEB",L2656)),"Mancozeb",IF(ISNUMBER(SEARCH("AZOXYS",L2656)),"Azoxystrobin",IF(ISNUMBER(SEARCH("FIPRON",L2656)),"Fipronil",IF(ISNUMBER(SEARCH("ACEF",L2656)),"Acephate",IF(ISNUMBER(SEARCH("ACETAMIPRID",L2656)),"Acetamiprid",IF(ISNUMBER(SEARCH("ALUMINIUM PHOSPHIDE",L2656)),"Aluminium Phosphide",IF(ISNUMBER(SEARCH("RANMAN",L2656)),"Cyazofamid",IF(ISNUMBER(SEARCH("BIFENTRINA",L2656)),"Bifenthrin","FIX IT!"))))))))))))))))</f>
        <v>Mancozeb</v>
      </c>
      <c r="Q2656" t="s">
        <v>3231</v>
      </c>
      <c r="R2656" t="s">
        <v>3242</v>
      </c>
      <c r="S2656">
        <f t="shared" si="148"/>
        <v>11.583924349881796</v>
      </c>
      <c r="T2656" t="s">
        <v>3199</v>
      </c>
      <c r="U2656" t="s">
        <v>3268</v>
      </c>
      <c r="V2656" t="s">
        <v>3243</v>
      </c>
    </row>
    <row r="2657" spans="1:22" ht="22" customHeight="1" x14ac:dyDescent="0.3">
      <c r="A2657" s="5">
        <v>42290</v>
      </c>
      <c r="B2657" s="16" t="str">
        <f t="shared" si="146"/>
        <v>October, 2015</v>
      </c>
      <c r="C2657" s="16" t="str">
        <f t="shared" si="147"/>
        <v>October, 2015´</v>
      </c>
      <c r="D2657" s="6" t="s">
        <v>31</v>
      </c>
      <c r="E2657" s="11" t="s">
        <v>3316</v>
      </c>
      <c r="F2657" s="6" t="s">
        <v>56</v>
      </c>
      <c r="G2657" s="6" t="s">
        <v>200</v>
      </c>
      <c r="H2657" s="6" t="s">
        <v>133</v>
      </c>
      <c r="I2657" s="6" t="s">
        <v>45</v>
      </c>
      <c r="J2657" s="6" t="s">
        <v>34</v>
      </c>
      <c r="K2657" s="6" t="s">
        <v>971</v>
      </c>
      <c r="L2657" s="6" t="s">
        <v>2944</v>
      </c>
      <c r="M2657" s="7">
        <v>181343.99</v>
      </c>
      <c r="N2657" s="7">
        <v>181.34</v>
      </c>
      <c r="O2657" s="7">
        <v>4108000</v>
      </c>
      <c r="P2657" t="str">
        <f>IF(ISNUMBER(SEARCH("BROWSER",L2657)),"Picloran",IF(ISNUMBER(SEARCH("NAVIGATOR",L2657)),"Picloran",IF(ISNUMBER(SEARCH("BIOZYME",L2657)),"Mineral Fertilizer",IF(ISNUMBER(SEARCH("K-FOL",L2657)),"Calcium Citrate",IF(ISNUMBER(SEARCH("FOLTRON",L2657)),"NPK Fertilizer",IF(ISNUMBER(SEARCH("CYHALOTHRI",L2657)),"Cyhalothrin",IF(ISNUMBER(SEARCH("ACEFATO",L2657)),"Acephate",IF(ISNUMBER(SEARCH("ACEPHATE",L2657)),"Acephate",IF(ISNUMBER(SEARCH("MICROTHIOL",L2657)),"Sulfur",IF(ISNUMBER(SEARCH("PROPICONAZOLE",L2657)),"Propiconazole",IF(ISNUMBER(SEARCH("METHOMYL",L2657)),"Methomyl",IF(ISNUMBER(SEARCH("IMIDACLOPRID",L2657)),"Imidacloprid",IF(ISNUMBER(SEARCH("ZONIC",L2657)),"Amicarbazone",IF(ISNUMBER(SEARCH("CRESCENDO",L2657)),"Triclopyr-Butyric",IF(ISNUMBER(SEARCH("IMAZETHAPYR",L2657)),"Imazethapyr",IF(ISNUMBER(SEARCH("TRICLOPYR",L2657)),"Triclopyr",IF(ISNUMBER(SEARCH("ISOPROPYLAMINE",L2657)),"Isopropylamine",IF(ISNUMBER(SEARCH("ABAMECTIM",L2657)),"Abamectin",IF(ISNUMBER(SEARCH("SPERTO",L2657)),"Bifenthrin","FIX IT!")))))))))))))))))))</f>
        <v>Acephate</v>
      </c>
      <c r="Q2657" t="s">
        <v>3230</v>
      </c>
      <c r="R2657" t="s">
        <v>3243</v>
      </c>
      <c r="S2657">
        <f t="shared" si="148"/>
        <v>22.653080479810775</v>
      </c>
      <c r="T2657" t="s">
        <v>3251</v>
      </c>
      <c r="U2657" t="s">
        <v>3215</v>
      </c>
      <c r="V2657" t="s">
        <v>3253</v>
      </c>
    </row>
    <row r="2658" spans="1:22" ht="22" customHeight="1" x14ac:dyDescent="0.3">
      <c r="A2658" s="2">
        <v>42290</v>
      </c>
      <c r="B2658" s="16" t="str">
        <f t="shared" si="146"/>
        <v>October, 2015</v>
      </c>
      <c r="C2658" s="16" t="str">
        <f t="shared" si="147"/>
        <v>October, 2015´</v>
      </c>
      <c r="D2658" s="3" t="s">
        <v>107</v>
      </c>
      <c r="E2658" s="11" t="s">
        <v>3316</v>
      </c>
      <c r="F2658" s="3" t="s">
        <v>56</v>
      </c>
      <c r="G2658" s="3" t="s">
        <v>108</v>
      </c>
      <c r="H2658" s="3" t="s">
        <v>133</v>
      </c>
      <c r="I2658" s="3" t="s">
        <v>45</v>
      </c>
      <c r="J2658" s="3" t="s">
        <v>34</v>
      </c>
      <c r="K2658" s="3" t="s">
        <v>205</v>
      </c>
      <c r="L2658" s="3" t="s">
        <v>2945</v>
      </c>
      <c r="M2658" s="4">
        <v>25440</v>
      </c>
      <c r="N2658" s="4">
        <v>25.44</v>
      </c>
      <c r="O2658" s="4">
        <v>295000</v>
      </c>
      <c r="P2658" t="str">
        <f>IF(ISNUMBER(SEARCH("IMAZETAPYR",L2658)),"Imazetapyr",IF(ISNUMBER(SEARCH("VITAVAX",L2658)),"Carboxin",IF(ISNUMBER(SEARCH("CARBOXIN",L2658)),"Carboxin",IF(ISNUMBER(SEARCH("CONDAX",L2658)),"Imazetapyr",IF(ISNUMBER(SEARCH("CLETHODIM",L2658)),"Clethodim",IF(ISNUMBER(SEARCH("JACARE",L2658)),"2,4-D Acid",IF(ISNUMBER(SEARCH("LEOPARD",L2658)),"Picloram",IF(ISNUMBER(SEARCH("ZOXYSTROBIN",L2658)),"Azoxystrobin",IF(ISNUMBER(SEARCH("MANCOZEB",L2658)),"Mancozeb",IF(ISNUMBER(SEARCH("AZOXYS",L2658)),"Azoxystrobin",IF(ISNUMBER(SEARCH("FIPRON",L2658)),"Fipronil",IF(ISNUMBER(SEARCH("ACEF",L2658)),"Acephate",IF(ISNUMBER(SEARCH("ACETAMIPRID",L2658)),"Acetamiprid",IF(ISNUMBER(SEARCH("ALUMINIUM PHOSPHIDE",L2658)),"Aluminium Phosphide",IF(ISNUMBER(SEARCH("RANMAN",L2658)),"Cyazofamid",IF(ISNUMBER(SEARCH("BIFENTRINA",L2658)),"Bifenthrin","FIX IT!"))))))))))))))))</f>
        <v>Mancozeb</v>
      </c>
      <c r="Q2658" t="s">
        <v>3231</v>
      </c>
      <c r="R2658" t="s">
        <v>3242</v>
      </c>
      <c r="S2658">
        <f t="shared" si="148"/>
        <v>11.595911949685535</v>
      </c>
      <c r="T2658" t="s">
        <v>3226</v>
      </c>
      <c r="U2658" t="s">
        <v>3261</v>
      </c>
      <c r="V2658" t="s">
        <v>3243</v>
      </c>
    </row>
    <row r="2659" spans="1:22" ht="22" customHeight="1" x14ac:dyDescent="0.3">
      <c r="A2659" s="5">
        <v>42290</v>
      </c>
      <c r="B2659" s="16" t="str">
        <f t="shared" si="146"/>
        <v>October, 2015</v>
      </c>
      <c r="C2659" s="16" t="str">
        <f t="shared" si="147"/>
        <v>October, 2015´</v>
      </c>
      <c r="D2659" s="6" t="s">
        <v>31</v>
      </c>
      <c r="E2659" s="11" t="s">
        <v>3316</v>
      </c>
      <c r="F2659" s="6" t="s">
        <v>56</v>
      </c>
      <c r="G2659" s="6" t="s">
        <v>200</v>
      </c>
      <c r="H2659" s="6" t="s">
        <v>133</v>
      </c>
      <c r="I2659" s="6" t="s">
        <v>45</v>
      </c>
      <c r="J2659" s="6" t="s">
        <v>34</v>
      </c>
      <c r="K2659" s="6" t="s">
        <v>205</v>
      </c>
      <c r="L2659" s="6" t="s">
        <v>2946</v>
      </c>
      <c r="M2659" s="7">
        <v>50640</v>
      </c>
      <c r="N2659" s="7">
        <v>50.64</v>
      </c>
      <c r="O2659" s="7">
        <v>587000</v>
      </c>
      <c r="P2659" t="s">
        <v>3206</v>
      </c>
      <c r="Q2659" t="s">
        <v>3231</v>
      </c>
      <c r="R2659" t="s">
        <v>3242</v>
      </c>
      <c r="S2659">
        <f t="shared" si="148"/>
        <v>11.591627172195892</v>
      </c>
      <c r="T2659" t="s">
        <v>3252</v>
      </c>
      <c r="U2659" t="s">
        <v>3287</v>
      </c>
      <c r="V2659" t="s">
        <v>3243</v>
      </c>
    </row>
    <row r="2660" spans="1:22" ht="22" customHeight="1" x14ac:dyDescent="0.3">
      <c r="A2660" s="2">
        <v>42290</v>
      </c>
      <c r="B2660" s="16" t="str">
        <f t="shared" si="146"/>
        <v>October, 2015</v>
      </c>
      <c r="C2660" s="16" t="str">
        <f t="shared" si="147"/>
        <v>October, 2015´</v>
      </c>
      <c r="D2660" s="3" t="s">
        <v>31</v>
      </c>
      <c r="E2660" s="11" t="s">
        <v>3316</v>
      </c>
      <c r="F2660" s="3" t="s">
        <v>56</v>
      </c>
      <c r="G2660" s="3" t="s">
        <v>579</v>
      </c>
      <c r="H2660" s="3" t="s">
        <v>968</v>
      </c>
      <c r="I2660" s="3" t="s">
        <v>45</v>
      </c>
      <c r="J2660" s="3" t="s">
        <v>34</v>
      </c>
      <c r="K2660" s="3" t="s">
        <v>971</v>
      </c>
      <c r="L2660" s="3" t="s">
        <v>2947</v>
      </c>
      <c r="M2660" s="4">
        <v>24408</v>
      </c>
      <c r="N2660" s="4">
        <v>24.41</v>
      </c>
      <c r="O2660" s="4">
        <v>553000</v>
      </c>
      <c r="P2660" t="str">
        <f>IF(ISNUMBER(SEARCH("IMAZETAPYR",L2660)),"Imazetapyr",IF(ISNUMBER(SEARCH("VITAVAX",L2660)),"Carboxin",IF(ISNUMBER(SEARCH("CARBOXIN",L2660)),"Carboxin",IF(ISNUMBER(SEARCH("CONDAX",L2660)),"Imazetapyr",IF(ISNUMBER(SEARCH("CLETHODIM",L2660)),"Clethodim",IF(ISNUMBER(SEARCH("JACARE",L2660)),"2,4-D Acid",IF(ISNUMBER(SEARCH("LEOPARD",L2660)),"Picloram",IF(ISNUMBER(SEARCH("ZOXYSTROBIN",L2660)),"Azoxystrobin",IF(ISNUMBER(SEARCH("MANCOZEB",L2660)),"Mancozeb",IF(ISNUMBER(SEARCH("AZOXYS",L2660)),"Azoxystrobin",IF(ISNUMBER(SEARCH("FIPRON",L2660)),"Fipronil",IF(ISNUMBER(SEARCH("ACEF",L2660)),"Acephate",IF(ISNUMBER(SEARCH("ACETAMIPRID",L2660)),"Acetamiprid",IF(ISNUMBER(SEARCH("ALUMINIUM PHOSPHIDE",L2660)),"Aluminium Phosphide",IF(ISNUMBER(SEARCH("RANMAN",L2660)),"Cyazofamid",IF(ISNUMBER(SEARCH("BIFENTRINA",L2660)),"Bifenthrin","FIX IT!"))))))))))))))))</f>
        <v>Acetamiprid</v>
      </c>
      <c r="Q2660" t="s">
        <v>3234</v>
      </c>
      <c r="R2660" t="s">
        <v>3243</v>
      </c>
      <c r="S2660">
        <f t="shared" si="148"/>
        <v>22.656506063585709</v>
      </c>
      <c r="T2660" t="s">
        <v>3226</v>
      </c>
      <c r="U2660" t="s">
        <v>3261</v>
      </c>
      <c r="V2660" t="s">
        <v>3243</v>
      </c>
    </row>
    <row r="2661" spans="1:22" ht="22" customHeight="1" x14ac:dyDescent="0.3">
      <c r="A2661" s="5">
        <v>42290</v>
      </c>
      <c r="B2661" s="16" t="str">
        <f t="shared" si="146"/>
        <v>October, 2015</v>
      </c>
      <c r="C2661" s="16" t="str">
        <f t="shared" si="147"/>
        <v>October, 2015´</v>
      </c>
      <c r="D2661" s="6" t="s">
        <v>31</v>
      </c>
      <c r="E2661" s="11" t="s">
        <v>3316</v>
      </c>
      <c r="F2661" s="6" t="s">
        <v>56</v>
      </c>
      <c r="G2661" s="6" t="s">
        <v>200</v>
      </c>
      <c r="H2661" s="6" t="s">
        <v>133</v>
      </c>
      <c r="I2661" s="6" t="s">
        <v>45</v>
      </c>
      <c r="J2661" s="6" t="s">
        <v>34</v>
      </c>
      <c r="K2661" s="6" t="s">
        <v>971</v>
      </c>
      <c r="L2661" s="6" t="s">
        <v>2948</v>
      </c>
      <c r="M2661" s="7">
        <v>45336</v>
      </c>
      <c r="N2661" s="7">
        <v>45.34</v>
      </c>
      <c r="O2661" s="7">
        <v>1027000</v>
      </c>
      <c r="P2661" t="str">
        <f>IF(ISNUMBER(SEARCH("BROWSER",L2661)),"Picloran",IF(ISNUMBER(SEARCH("NAVIGATOR",L2661)),"Picloran",IF(ISNUMBER(SEARCH("BIOZYME",L2661)),"Mineral Fertilizer",IF(ISNUMBER(SEARCH("K-FOL",L2661)),"Calcium Citrate",IF(ISNUMBER(SEARCH("FOLTRON",L2661)),"NPK Fertilizer",IF(ISNUMBER(SEARCH("CYHALOTHRI",L2661)),"Cyhalothrin",IF(ISNUMBER(SEARCH("ACEFATO",L2661)),"Acephate",IF(ISNUMBER(SEARCH("ACEPHATE",L2661)),"Acephate",IF(ISNUMBER(SEARCH("MICROTHIOL",L2661)),"Sulfur",IF(ISNUMBER(SEARCH("PROPICONAZOLE",L2661)),"Propiconazole",IF(ISNUMBER(SEARCH("METHOMYL",L2661)),"Methomyl",IF(ISNUMBER(SEARCH("IMIDACLOPRID",L2661)),"Imidacloprid",IF(ISNUMBER(SEARCH("ZONIC",L2661)),"Amicarbazone",IF(ISNUMBER(SEARCH("CRESCENDO",L2661)),"Triclopyr-Butyric",IF(ISNUMBER(SEARCH("IMAZETHAPYR",L2661)),"Imazethapyr",IF(ISNUMBER(SEARCH("TRICLOPYR",L2661)),"Triclopyr",IF(ISNUMBER(SEARCH("ISOPROPYLAMINE",L2661)),"Isopropylamine",IF(ISNUMBER(SEARCH("ABAMECTIM",L2661)),"Abamectin",IF(ISNUMBER(SEARCH("SPERTO",L2661)),"Bifenthrin","FIX IT!")))))))))))))))))))</f>
        <v>Acephate</v>
      </c>
      <c r="Q2661" t="s">
        <v>3230</v>
      </c>
      <c r="R2661" t="s">
        <v>3243</v>
      </c>
      <c r="S2661">
        <f t="shared" si="148"/>
        <v>22.653079230633491</v>
      </c>
      <c r="T2661" t="s">
        <v>3309</v>
      </c>
      <c r="U2661" t="s">
        <v>3263</v>
      </c>
      <c r="V2661" t="s">
        <v>3264</v>
      </c>
    </row>
    <row r="2662" spans="1:22" ht="22" customHeight="1" x14ac:dyDescent="0.3">
      <c r="A2662" s="2">
        <v>42290</v>
      </c>
      <c r="B2662" s="16" t="str">
        <f t="shared" si="146"/>
        <v>October, 2015</v>
      </c>
      <c r="C2662" s="16" t="str">
        <f t="shared" si="147"/>
        <v>October, 2015´</v>
      </c>
      <c r="D2662" s="3" t="s">
        <v>31</v>
      </c>
      <c r="E2662" s="11" t="s">
        <v>3316</v>
      </c>
      <c r="F2662" s="3" t="s">
        <v>56</v>
      </c>
      <c r="G2662" s="3" t="s">
        <v>1492</v>
      </c>
      <c r="H2662" s="3" t="s">
        <v>122</v>
      </c>
      <c r="I2662" s="3" t="s">
        <v>45</v>
      </c>
      <c r="J2662" s="3" t="s">
        <v>34</v>
      </c>
      <c r="K2662" s="3" t="s">
        <v>2189</v>
      </c>
      <c r="L2662" s="3" t="s">
        <v>2949</v>
      </c>
      <c r="M2662" s="4">
        <v>211260</v>
      </c>
      <c r="N2662" s="4">
        <v>211.26</v>
      </c>
      <c r="O2662" s="4">
        <v>806000</v>
      </c>
      <c r="P2662" t="str">
        <f>IF(ISNUMBER(SEARCH("DIZONE",L2662)),"Diuron",IF(ISNUMBER(SEARCH("GLUFOSINATE",L2662)),"Glufosinate",IF(ISNUMBER(SEARCH("LAVA",L2662)),"Tebuthiuron",IF(ISNUMBER(SEARCH("CARTAP",L2662)),"Cartap Hydrochloride",IF(ISNUMBER(SEARCH("ZARTAN",L2662)),"Metsulfuron",IF(ISNUMBER(SEARCH("METSULFURON",L2662)),"Metsulfuron",IF(ISNUMBER(SEARCH("CHLORFLUAZURON",L2662)),"Chlorfluazuron",IF(ISNUMBER(SEARCH("OMITE",L2662)),"Propargite",IF(ISNUMBER(SEARCH("ORIS",L2662)),"Amicarbazone",IF(ISNUMBER(SEARCH("AMICARBAZONE",L2662)),"Amicarbazone",IF(ISNUMBER(SEARCH("2,4-D",L2662)),"2,4-Dichlorophenoxyacetic Acid",IF(ISNUMBER(SEARCH("GLYPHOSATE",L2662)),"Glyphosate",IF(ISNUMBER(SEARCH("FOMESAFEN",L2662)),"Fomesafen","FIX IT!")))))))))))))</f>
        <v>Glyphosate</v>
      </c>
      <c r="Q2662" t="s">
        <v>3218</v>
      </c>
      <c r="R2662" t="s">
        <v>3198</v>
      </c>
      <c r="S2662">
        <f t="shared" si="148"/>
        <v>3.8152040140111709</v>
      </c>
      <c r="T2662" t="s">
        <v>3206</v>
      </c>
      <c r="U2662" t="s">
        <v>3231</v>
      </c>
      <c r="V2662" t="s">
        <v>3242</v>
      </c>
    </row>
    <row r="2663" spans="1:22" ht="22" customHeight="1" x14ac:dyDescent="0.3">
      <c r="A2663" s="5">
        <v>42289</v>
      </c>
      <c r="B2663" s="16" t="str">
        <f t="shared" si="146"/>
        <v>October, 2015</v>
      </c>
      <c r="C2663" s="16" t="str">
        <f t="shared" si="147"/>
        <v>October, 2015´</v>
      </c>
      <c r="D2663" s="6" t="s">
        <v>31</v>
      </c>
      <c r="E2663" s="11" t="s">
        <v>3316</v>
      </c>
      <c r="F2663" s="6" t="s">
        <v>56</v>
      </c>
      <c r="G2663" s="6" t="s">
        <v>1774</v>
      </c>
      <c r="H2663" s="6" t="s">
        <v>82</v>
      </c>
      <c r="I2663" s="6" t="s">
        <v>45</v>
      </c>
      <c r="J2663" s="6" t="s">
        <v>34</v>
      </c>
      <c r="K2663" s="6" t="s">
        <v>84</v>
      </c>
      <c r="L2663" s="6" t="s">
        <v>2950</v>
      </c>
      <c r="M2663" s="7">
        <v>101378</v>
      </c>
      <c r="N2663" s="7">
        <v>101.38</v>
      </c>
      <c r="O2663" s="7">
        <v>364000</v>
      </c>
      <c r="P2663" t="str">
        <f>IF(ISNUMBER(SEARCH("BROWSER",L2663)),"Picloran",IF(ISNUMBER(SEARCH("NAVIGATOR",L2663)),"Picloran",IF(ISNUMBER(SEARCH("BIOZYME",L2663)),"Mineral Fertilizer",IF(ISNUMBER(SEARCH("K-FOL",L2663)),"Calcium Citrate",IF(ISNUMBER(SEARCH("FOLTRON",L2663)),"NPK Fertilizer",IF(ISNUMBER(SEARCH("CYHALOTHRI",L2663)),"Cyhalothrin",IF(ISNUMBER(SEARCH("ACEFATO",L2663)),"Acephate",IF(ISNUMBER(SEARCH("ACEPHATE",L2663)),"Acephate",IF(ISNUMBER(SEARCH("MICROTHIOL",L2663)),"Sulfur",IF(ISNUMBER(SEARCH("PROPICONAZOLE",L2663)),"Propiconazole",IF(ISNUMBER(SEARCH("METHOMYL",L2663)),"Methomyl",IF(ISNUMBER(SEARCH("IMIDACLOPRID",L2663)),"Imidacloprid",IF(ISNUMBER(SEARCH("ZONIC",L2663)),"Amicarbazone",IF(ISNUMBER(SEARCH("CRESCENDO",L2663)),"Triclopyr-Butyric",IF(ISNUMBER(SEARCH("IMAZETHAPYR",L2663)),"Imazethapyr",IF(ISNUMBER(SEARCH("TRICLOPYR",L2663)),"Triclopyr",IF(ISNUMBER(SEARCH("ISOPROPYLAMINE",L2663)),"Isopropylamine",IF(ISNUMBER(SEARCH("ABAMECTIM",L2663)),"Abamectin",IF(ISNUMBER(SEARCH("SPERTO",L2663)),"Bifenthrin","FIX IT!")))))))))))))))))))</f>
        <v>Isopropylamine</v>
      </c>
      <c r="Q2663" t="s">
        <v>3269</v>
      </c>
      <c r="R2663" t="s">
        <v>3216</v>
      </c>
      <c r="S2663">
        <f t="shared" si="148"/>
        <v>3.5905225985914102</v>
      </c>
      <c r="T2663" t="s">
        <v>3204</v>
      </c>
      <c r="U2663" t="s">
        <v>3227</v>
      </c>
      <c r="V2663" t="s">
        <v>3198</v>
      </c>
    </row>
    <row r="2664" spans="1:22" ht="22" customHeight="1" x14ac:dyDescent="0.3">
      <c r="A2664" s="2">
        <v>42288</v>
      </c>
      <c r="B2664" s="16" t="str">
        <f t="shared" si="146"/>
        <v>October, 2015</v>
      </c>
      <c r="C2664" s="16" t="str">
        <f t="shared" si="147"/>
        <v>October, 2015´</v>
      </c>
      <c r="D2664" s="3" t="s">
        <v>31</v>
      </c>
      <c r="E2664" s="11" t="s">
        <v>3316</v>
      </c>
      <c r="F2664" s="3" t="s">
        <v>56</v>
      </c>
      <c r="G2664" s="3" t="s">
        <v>2918</v>
      </c>
      <c r="H2664" s="3" t="s">
        <v>122</v>
      </c>
      <c r="I2664" s="3" t="s">
        <v>45</v>
      </c>
      <c r="J2664" s="3" t="s">
        <v>34</v>
      </c>
      <c r="K2664" s="3" t="s">
        <v>2189</v>
      </c>
      <c r="L2664" s="3" t="s">
        <v>2951</v>
      </c>
      <c r="M2664" s="4">
        <v>150899.99</v>
      </c>
      <c r="N2664" s="4">
        <v>150.9</v>
      </c>
      <c r="O2664" s="4">
        <v>576000</v>
      </c>
      <c r="P2664" t="str">
        <f>IF(ISNUMBER(SEARCH("DIZONE",L2664)),"Diuron",IF(ISNUMBER(SEARCH("GLUFOSINATE",L2664)),"Glufosinate",IF(ISNUMBER(SEARCH("LAVA",L2664)),"Tebuthiuron",IF(ISNUMBER(SEARCH("CARTAP",L2664)),"Cartap Hydrochloride",IF(ISNUMBER(SEARCH("ZARTAN",L2664)),"Metsulfuron",IF(ISNUMBER(SEARCH("METSULFURON",L2664)),"Metsulfuron",IF(ISNUMBER(SEARCH("CHLORFLUAZURON",L2664)),"Chlorfluazuron",IF(ISNUMBER(SEARCH("OMITE",L2664)),"Propargite",IF(ISNUMBER(SEARCH("ORIS",L2664)),"Amicarbazone",IF(ISNUMBER(SEARCH("AMICARBAZONE",L2664)),"Amicarbazone",IF(ISNUMBER(SEARCH("2,4-D",L2664)),"2,4-Dichlorophenoxyacetic Acid",IF(ISNUMBER(SEARCH("GLYPHOSATE",L2664)),"Glyphosate",IF(ISNUMBER(SEARCH("FOMESAFEN",L2664)),"Fomesafen","FIX IT!")))))))))))))</f>
        <v>Glyphosate</v>
      </c>
      <c r="Q2664" t="s">
        <v>3218</v>
      </c>
      <c r="R2664" t="s">
        <v>3198</v>
      </c>
      <c r="S2664">
        <f t="shared" si="148"/>
        <v>3.8170976684624036</v>
      </c>
      <c r="T2664" t="s">
        <v>3292</v>
      </c>
      <c r="U2664" t="s">
        <v>3269</v>
      </c>
      <c r="V2664" t="s">
        <v>3216</v>
      </c>
    </row>
    <row r="2665" spans="1:22" ht="22" customHeight="1" x14ac:dyDescent="0.3">
      <c r="A2665" s="5">
        <v>42288</v>
      </c>
      <c r="B2665" s="16" t="str">
        <f t="shared" si="146"/>
        <v>October, 2015</v>
      </c>
      <c r="C2665" s="16" t="str">
        <f t="shared" si="147"/>
        <v>October, 2015´</v>
      </c>
      <c r="D2665" s="6" t="s">
        <v>31</v>
      </c>
      <c r="E2665" s="11" t="s">
        <v>3316</v>
      </c>
      <c r="F2665" s="6" t="s">
        <v>56</v>
      </c>
      <c r="G2665" s="6" t="s">
        <v>2952</v>
      </c>
      <c r="H2665" s="6" t="s">
        <v>122</v>
      </c>
      <c r="I2665" s="6" t="s">
        <v>45</v>
      </c>
      <c r="J2665" s="6" t="s">
        <v>34</v>
      </c>
      <c r="K2665" s="6" t="s">
        <v>971</v>
      </c>
      <c r="L2665" s="6" t="s">
        <v>2954</v>
      </c>
      <c r="M2665" s="7">
        <v>22800</v>
      </c>
      <c r="N2665" s="7">
        <v>22.8</v>
      </c>
      <c r="O2665" s="7">
        <v>516000</v>
      </c>
      <c r="P2665" t="str">
        <f>IF(ISNUMBER(SEARCH("BIORISK",L2665)),"Fertilizer",IF(ISNUMBER(SEARCH("DIFLUBENZURON",L2665)),"Diflubenzuron",IF(ISNUMBER(SEARCH("K-TIONIC",L2665)),"Fulvic Acids Fertilizers",IF(ISNUMBER(SEARCH("INICIATE",L2665)),"Fipronil",IF(ISNUMBER(SEARCH("FIPRONIL",L2665)),"Fipronil",IF(ISNUMBER(SEARCH("STAGE",L2665)),"Clomazone",IF(ISNUMBER(SEARCH("CLOMAZONE",L2665)),"Clomazone",IF(ISNUMBER(SEARCH("UNIMARK",L2665)),"Metribuzin",IF(ISNUMBER(SEARCH("RIBUZIN",L2665)),"Metribuzin",IF(ISNUMBER(SEARCH("UNITOP",L2665)),"Not Identified","FIX IT!"))))))))))</f>
        <v>Fipronil</v>
      </c>
      <c r="Q2665" t="s">
        <v>3261</v>
      </c>
      <c r="R2665" t="s">
        <v>3243</v>
      </c>
      <c r="S2665">
        <f t="shared" si="148"/>
        <v>22.631578947368421</v>
      </c>
      <c r="T2665" t="s">
        <v>3199</v>
      </c>
      <c r="U2665" t="s">
        <v>3268</v>
      </c>
      <c r="V2665" t="s">
        <v>3243</v>
      </c>
    </row>
    <row r="2666" spans="1:22" ht="22" customHeight="1" x14ac:dyDescent="0.3">
      <c r="A2666" s="2">
        <v>42287</v>
      </c>
      <c r="B2666" s="16" t="str">
        <f t="shared" si="146"/>
        <v>October, 2015</v>
      </c>
      <c r="C2666" s="16" t="str">
        <f t="shared" si="147"/>
        <v>October, 2015´</v>
      </c>
      <c r="D2666" s="3" t="s">
        <v>31</v>
      </c>
      <c r="E2666" s="11" t="s">
        <v>3316</v>
      </c>
      <c r="F2666" s="3" t="s">
        <v>56</v>
      </c>
      <c r="G2666" s="3" t="s">
        <v>1676</v>
      </c>
      <c r="H2666" s="3" t="s">
        <v>91</v>
      </c>
      <c r="I2666" s="3" t="s">
        <v>45</v>
      </c>
      <c r="J2666" s="3" t="s">
        <v>34</v>
      </c>
      <c r="K2666" s="3" t="s">
        <v>205</v>
      </c>
      <c r="L2666" s="3" t="s">
        <v>2955</v>
      </c>
      <c r="M2666" s="4">
        <v>76584</v>
      </c>
      <c r="N2666" s="4">
        <v>76.58</v>
      </c>
      <c r="O2666" s="4">
        <v>887000</v>
      </c>
      <c r="P2666" t="str">
        <f>IF(ISNUMBER(SEARCH("IMAZETAPYR",L2666)),"Imazetapyr",IF(ISNUMBER(SEARCH("VITAVAX",L2666)),"Carboxin",IF(ISNUMBER(SEARCH("CARBOXIN",L2666)),"Carboxin",IF(ISNUMBER(SEARCH("CONDAX",L2666)),"Imazetapyr",IF(ISNUMBER(SEARCH("CLETHODIM",L2666)),"Clethodim",IF(ISNUMBER(SEARCH("JACARE",L2666)),"2,4-D Acid",IF(ISNUMBER(SEARCH("LEOPARD",L2666)),"Picloram",IF(ISNUMBER(SEARCH("ZOXYSTROBIN",L2666)),"Azoxystrobin",IF(ISNUMBER(SEARCH("MANCOZEB",L2666)),"Mancozeb",IF(ISNUMBER(SEARCH("AZOXYS",L2666)),"Azoxystrobin",IF(ISNUMBER(SEARCH("FIPRON",L2666)),"Fipronil",IF(ISNUMBER(SEARCH("ACEF",L2666)),"Acephate",IF(ISNUMBER(SEARCH("ACETAMIPRID",L2666)),"Acetamiprid",IF(ISNUMBER(SEARCH("ALUMINIUM PHOSPHIDE",L2666)),"Aluminium Phosphide",IF(ISNUMBER(SEARCH("RANMAN",L2666)),"Cyazofamid",IF(ISNUMBER(SEARCH("BIFENTRINA",L2666)),"Bifenthrin","FIX IT!"))))))))))))))))</f>
        <v>Mancozeb</v>
      </c>
      <c r="Q2666" t="s">
        <v>3231</v>
      </c>
      <c r="R2666" t="s">
        <v>3242</v>
      </c>
      <c r="S2666">
        <f t="shared" si="148"/>
        <v>11.582053692677322</v>
      </c>
      <c r="T2666" t="s">
        <v>3199</v>
      </c>
      <c r="U2666" t="s">
        <v>3268</v>
      </c>
      <c r="V2666" t="s">
        <v>3243</v>
      </c>
    </row>
    <row r="2667" spans="1:22" ht="22" customHeight="1" x14ac:dyDescent="0.3">
      <c r="A2667" s="5">
        <v>42285</v>
      </c>
      <c r="B2667" s="16" t="str">
        <f t="shared" si="146"/>
        <v>October, 2015</v>
      </c>
      <c r="C2667" s="16" t="str">
        <f t="shared" si="147"/>
        <v>October, 2015´</v>
      </c>
      <c r="D2667" s="6" t="s">
        <v>31</v>
      </c>
      <c r="E2667" s="11" t="s">
        <v>3316</v>
      </c>
      <c r="F2667" s="6" t="s">
        <v>56</v>
      </c>
      <c r="G2667" s="6" t="s">
        <v>1734</v>
      </c>
      <c r="H2667" s="6" t="s">
        <v>122</v>
      </c>
      <c r="I2667" s="6" t="s">
        <v>45</v>
      </c>
      <c r="J2667" s="6" t="s">
        <v>34</v>
      </c>
      <c r="K2667" s="6" t="s">
        <v>187</v>
      </c>
      <c r="L2667" s="6" t="s">
        <v>2956</v>
      </c>
      <c r="M2667" s="7">
        <v>12600</v>
      </c>
      <c r="N2667" s="7">
        <v>12.6</v>
      </c>
      <c r="O2667" s="7">
        <v>71300</v>
      </c>
      <c r="P2667" t="str">
        <f>IF(ISNUMBER(SEARCH("TRICLON",L2665)),"Triclopyr",IF(ISNUMBER(SEARCH("ABAMECTIN",L2665)),"Abamectin",IF(ISNUMBER(SEARCH("PERITO",L2665)),"Acephate",IF(ISNUMBER(SEARCH("GLUFOSINAT",L2665)),"Gluphosinate",IF(ISNUMBER(SEARCH("FIPRONIL",L2665)),"Fipronil",IF(ISNUMBER(SEARCH("ZARTAN",L2665)),"Metsulfuron-methyl",IF(ISNUMBER(SEARCH("DIFLUBENZURON",L2665)),"Diflubenzuron",IF(ISNUMBER(SEARCH("INICIATE",L2665)),"Fipronil",IF(ISNUMBER(SEARCH("STAGE",L2665)),"Clomazone",IF(ISNUMBER(SEARCH("CLOMAZON",L2665)),"Clomazone",IF(ISNUMBER(SEARCH("UNIMARK",L2665)),"Metribuzim",IF(ISNUMBER(SEARCH("ANCOSAR",L2665)),"Sodium hydrogen Methylarsonate","FIX IT!"))))))))))))</f>
        <v>Fipronil</v>
      </c>
      <c r="Q2667" t="s">
        <v>3261</v>
      </c>
      <c r="R2667" t="s">
        <v>3243</v>
      </c>
      <c r="S2667">
        <f t="shared" si="148"/>
        <v>5.6587301587301591</v>
      </c>
      <c r="T2667" t="s">
        <v>3201</v>
      </c>
      <c r="U2667" t="s">
        <v>3272</v>
      </c>
      <c r="V2667" t="s">
        <v>3198</v>
      </c>
    </row>
    <row r="2668" spans="1:22" ht="22" customHeight="1" x14ac:dyDescent="0.3">
      <c r="A2668" s="2">
        <v>42285</v>
      </c>
      <c r="B2668" s="16" t="str">
        <f t="shared" si="146"/>
        <v>October, 2015</v>
      </c>
      <c r="C2668" s="16" t="str">
        <f t="shared" si="147"/>
        <v>October, 2015´</v>
      </c>
      <c r="D2668" s="3" t="s">
        <v>31</v>
      </c>
      <c r="E2668" s="11" t="s">
        <v>3316</v>
      </c>
      <c r="F2668" s="3" t="s">
        <v>56</v>
      </c>
      <c r="G2668" s="3" t="s">
        <v>1734</v>
      </c>
      <c r="H2668" s="3" t="s">
        <v>122</v>
      </c>
      <c r="I2668" s="3" t="s">
        <v>45</v>
      </c>
      <c r="J2668" s="3" t="s">
        <v>34</v>
      </c>
      <c r="K2668" s="3" t="s">
        <v>187</v>
      </c>
      <c r="L2668" s="3" t="s">
        <v>2957</v>
      </c>
      <c r="M2668" s="4">
        <v>6480</v>
      </c>
      <c r="N2668" s="4">
        <v>6.48</v>
      </c>
      <c r="O2668" s="4">
        <v>36700</v>
      </c>
      <c r="P2668" t="s">
        <v>3211</v>
      </c>
      <c r="Q2668" t="s">
        <v>3270</v>
      </c>
      <c r="R2668" t="s">
        <v>3198</v>
      </c>
      <c r="S2668">
        <f t="shared" si="148"/>
        <v>5.6635802469135799</v>
      </c>
      <c r="T2668" t="s">
        <v>3206</v>
      </c>
      <c r="U2668" t="s">
        <v>3231</v>
      </c>
      <c r="V2668" t="s">
        <v>3242</v>
      </c>
    </row>
    <row r="2669" spans="1:22" ht="22" customHeight="1" x14ac:dyDescent="0.3">
      <c r="A2669" s="5">
        <v>42284</v>
      </c>
      <c r="B2669" s="16" t="str">
        <f t="shared" si="146"/>
        <v>October, 2015</v>
      </c>
      <c r="C2669" s="16" t="str">
        <f t="shared" si="147"/>
        <v>October, 2015´</v>
      </c>
      <c r="D2669" s="6" t="s">
        <v>31</v>
      </c>
      <c r="E2669" s="11" t="s">
        <v>3316</v>
      </c>
      <c r="F2669" s="6" t="s">
        <v>56</v>
      </c>
      <c r="G2669" s="6" t="s">
        <v>2952</v>
      </c>
      <c r="H2669" s="6" t="s">
        <v>122</v>
      </c>
      <c r="I2669" s="6" t="s">
        <v>45</v>
      </c>
      <c r="J2669" s="6" t="s">
        <v>34</v>
      </c>
      <c r="K2669" s="6" t="s">
        <v>2189</v>
      </c>
      <c r="L2669" s="6" t="s">
        <v>2958</v>
      </c>
      <c r="M2669" s="7">
        <v>165855</v>
      </c>
      <c r="N2669" s="7">
        <v>165.85</v>
      </c>
      <c r="O2669" s="7">
        <v>633000</v>
      </c>
      <c r="P2669" t="str">
        <f>IF(ISNUMBER(SEARCH("DIZONE",L2669)),"Diuron",IF(ISNUMBER(SEARCH("GLUFOSINATE",L2669)),"Glufosinate",IF(ISNUMBER(SEARCH("LAVA",L2669)),"Tebuthiuron",IF(ISNUMBER(SEARCH("CARTAP",L2669)),"Cartap Hydrochloride",IF(ISNUMBER(SEARCH("ZARTAN",L2669)),"Metsulfuron",IF(ISNUMBER(SEARCH("METSULFURON",L2669)),"Metsulfuron",IF(ISNUMBER(SEARCH("CHLORFLUAZURON",L2669)),"Chlorfluazuron",IF(ISNUMBER(SEARCH("OMITE",L2669)),"Propargite",IF(ISNUMBER(SEARCH("ORIS",L2669)),"Amicarbazone",IF(ISNUMBER(SEARCH("AMICARBAZONE",L2669)),"Amicarbazone",IF(ISNUMBER(SEARCH("2,4-D",L2669)),"2,4-Dichlorophenoxyacetic Acid",IF(ISNUMBER(SEARCH("GLYPHOSATE",L2669)),"Glyphosate",IF(ISNUMBER(SEARCH("FOMESAFEN",L2669)),"Fomesafen","FIX IT!")))))))))))))</f>
        <v>Glyphosate</v>
      </c>
      <c r="Q2669" t="s">
        <v>3218</v>
      </c>
      <c r="R2669" t="s">
        <v>3198</v>
      </c>
      <c r="S2669">
        <f t="shared" si="148"/>
        <v>3.816586777606946</v>
      </c>
      <c r="T2669" t="s">
        <v>3206</v>
      </c>
      <c r="U2669" t="s">
        <v>3231</v>
      </c>
      <c r="V2669" t="s">
        <v>3242</v>
      </c>
    </row>
    <row r="2670" spans="1:22" ht="22" customHeight="1" x14ac:dyDescent="0.3">
      <c r="A2670" s="2">
        <v>42283</v>
      </c>
      <c r="B2670" s="16" t="str">
        <f t="shared" si="146"/>
        <v>October, 2015</v>
      </c>
      <c r="C2670" s="16" t="str">
        <f t="shared" si="147"/>
        <v>October, 2015´</v>
      </c>
      <c r="D2670" s="3" t="s">
        <v>31</v>
      </c>
      <c r="E2670" s="11" t="s">
        <v>3316</v>
      </c>
      <c r="F2670" s="3" t="s">
        <v>56</v>
      </c>
      <c r="G2670" s="3" t="s">
        <v>200</v>
      </c>
      <c r="H2670" s="3" t="s">
        <v>133</v>
      </c>
      <c r="I2670" s="3" t="s">
        <v>45</v>
      </c>
      <c r="J2670" s="3" t="s">
        <v>34</v>
      </c>
      <c r="K2670" s="3" t="s">
        <v>205</v>
      </c>
      <c r="L2670" s="3" t="s">
        <v>2959</v>
      </c>
      <c r="M2670" s="4">
        <v>203480</v>
      </c>
      <c r="N2670" s="4">
        <v>203.48</v>
      </c>
      <c r="O2670" s="4">
        <v>2358000</v>
      </c>
      <c r="P2670" t="s">
        <v>3211</v>
      </c>
      <c r="Q2670" t="s">
        <v>3270</v>
      </c>
      <c r="R2670" t="s">
        <v>3198</v>
      </c>
      <c r="S2670">
        <f t="shared" si="148"/>
        <v>11.588362492628269</v>
      </c>
      <c r="T2670" t="s">
        <v>3206</v>
      </c>
      <c r="U2670" t="s">
        <v>3231</v>
      </c>
      <c r="V2670" t="s">
        <v>3242</v>
      </c>
    </row>
    <row r="2671" spans="1:22" ht="22" customHeight="1" x14ac:dyDescent="0.3">
      <c r="A2671" s="5">
        <v>42283</v>
      </c>
      <c r="B2671" s="16" t="str">
        <f t="shared" si="146"/>
        <v>October, 2015</v>
      </c>
      <c r="C2671" s="16" t="str">
        <f t="shared" si="147"/>
        <v>October, 2015´</v>
      </c>
      <c r="D2671" s="6" t="s">
        <v>31</v>
      </c>
      <c r="E2671" s="11" t="s">
        <v>3316</v>
      </c>
      <c r="F2671" s="6" t="s">
        <v>56</v>
      </c>
      <c r="G2671" s="6" t="s">
        <v>131</v>
      </c>
      <c r="H2671" s="6" t="s">
        <v>133</v>
      </c>
      <c r="I2671" s="6" t="s">
        <v>45</v>
      </c>
      <c r="J2671" s="6" t="s">
        <v>34</v>
      </c>
      <c r="K2671" s="6" t="s">
        <v>971</v>
      </c>
      <c r="L2671" s="6" t="s">
        <v>2960</v>
      </c>
      <c r="M2671" s="7">
        <v>27504</v>
      </c>
      <c r="N2671" s="7">
        <v>27.5</v>
      </c>
      <c r="O2671" s="7">
        <v>623000</v>
      </c>
      <c r="P2671" t="str">
        <f>IF(ISNUMBER(SEARCH("BROWSER",L2671)),"Picloran",IF(ISNUMBER(SEARCH("NAVIGATOR",L2671)),"Picloran",IF(ISNUMBER(SEARCH("BIOZYME",L2671)),"Mineral Fertilizer",IF(ISNUMBER(SEARCH("K-FOL",L2671)),"Calcium Citrate",IF(ISNUMBER(SEARCH("FOLTRON",L2671)),"NPK Fertilizer",IF(ISNUMBER(SEARCH("CYHALOTHRI",L2671)),"Cyhalothrin",IF(ISNUMBER(SEARCH("ACEFATO",L2671)),"Acephate",IF(ISNUMBER(SEARCH("ACEPHATE",L2671)),"Acephate",IF(ISNUMBER(SEARCH("MICROTHIOL",L2671)),"Sulfur",IF(ISNUMBER(SEARCH("PROPICONAZOLE",L2671)),"Propiconazole",IF(ISNUMBER(SEARCH("METHOMYL",L2671)),"Methomyl",IF(ISNUMBER(SEARCH("IMIDACLOPRID",L2671)),"Imidacloprid",IF(ISNUMBER(SEARCH("ZONIC",L2671)),"Amicarbazone",IF(ISNUMBER(SEARCH("CRESCENDO",L2671)),"Triclopyr-Butyric",IF(ISNUMBER(SEARCH("IMAZETHAPYR",L2671)),"Imazethapyr",IF(ISNUMBER(SEARCH("TRICLOPYR",L2671)),"Triclopyr",IF(ISNUMBER(SEARCH("ISOPROPYLAMINE",L2671)),"Isopropylamine",IF(ISNUMBER(SEARCH("ABAMECTIM",L2671)),"Abamectin",IF(ISNUMBER(SEARCH("SPERTO",L2671)),"Bifenthrin","FIX IT!")))))))))))))))))))</f>
        <v>Cyhalothrin</v>
      </c>
      <c r="Q2671" t="s">
        <v>3248</v>
      </c>
      <c r="R2671" t="s">
        <v>3237</v>
      </c>
      <c r="S2671">
        <f t="shared" si="148"/>
        <v>22.651250727166957</v>
      </c>
      <c r="T2671" t="s">
        <v>3206</v>
      </c>
      <c r="U2671" t="s">
        <v>3231</v>
      </c>
      <c r="V2671" t="s">
        <v>3242</v>
      </c>
    </row>
    <row r="2672" spans="1:22" ht="22" customHeight="1" x14ac:dyDescent="0.3">
      <c r="A2672" s="2">
        <v>42283</v>
      </c>
      <c r="B2672" s="16" t="str">
        <f t="shared" si="146"/>
        <v>October, 2015</v>
      </c>
      <c r="C2672" s="16" t="str">
        <f t="shared" si="147"/>
        <v>October, 2015´</v>
      </c>
      <c r="D2672" s="3" t="s">
        <v>107</v>
      </c>
      <c r="E2672" s="11" t="s">
        <v>3316</v>
      </c>
      <c r="F2672" s="3" t="s">
        <v>56</v>
      </c>
      <c r="G2672" s="3" t="s">
        <v>108</v>
      </c>
      <c r="H2672" s="3" t="s">
        <v>133</v>
      </c>
      <c r="I2672" s="3" t="s">
        <v>45</v>
      </c>
      <c r="J2672" s="3" t="s">
        <v>34</v>
      </c>
      <c r="K2672" s="3" t="s">
        <v>205</v>
      </c>
      <c r="L2672" s="3" t="s">
        <v>2961</v>
      </c>
      <c r="M2672" s="4">
        <v>126600</v>
      </c>
      <c r="N2672" s="4">
        <v>126.6</v>
      </c>
      <c r="O2672" s="4">
        <v>1467000</v>
      </c>
      <c r="P2672" t="str">
        <f>IF(ISNUMBER(SEARCH("IMAZETAPYR",L2672)),"Imazetapyr",IF(ISNUMBER(SEARCH("VITAVAX",L2672)),"Carboxin",IF(ISNUMBER(SEARCH("CARBOXIN",L2672)),"Carboxin",IF(ISNUMBER(SEARCH("CONDAX",L2672)),"Imazetapyr",IF(ISNUMBER(SEARCH("CLETHODIM",L2672)),"Clethodim",IF(ISNUMBER(SEARCH("JACARE",L2672)),"2,4-D Acid",IF(ISNUMBER(SEARCH("LEOPARD",L2672)),"Picloram",IF(ISNUMBER(SEARCH("ZOXYSTROBIN",L2672)),"Azoxystrobin",IF(ISNUMBER(SEARCH("MANCOZEB",L2672)),"Mancozeb",IF(ISNUMBER(SEARCH("AZOXYS",L2672)),"Azoxystrobin",IF(ISNUMBER(SEARCH("FIPRON",L2672)),"Fipronil",IF(ISNUMBER(SEARCH("ACEF",L2672)),"Acephate",IF(ISNUMBER(SEARCH("ACETAMIPRID",L2672)),"Acetamiprid",IF(ISNUMBER(SEARCH("ALUMINIUM PHOSPHIDE",L2672)),"Aluminium Phosphide",IF(ISNUMBER(SEARCH("RANMAN",L2672)),"Cyazofamid",IF(ISNUMBER(SEARCH("BIFENTRINA",L2672)),"Bifenthrin","FIX IT!"))))))))))))))))</f>
        <v>Azoxystrobin</v>
      </c>
      <c r="Q2672" t="s">
        <v>3236</v>
      </c>
      <c r="R2672" t="s">
        <v>3237</v>
      </c>
      <c r="S2672">
        <f t="shared" si="148"/>
        <v>11.587677725118484</v>
      </c>
      <c r="T2672" t="s">
        <v>3206</v>
      </c>
      <c r="U2672" t="s">
        <v>3231</v>
      </c>
      <c r="V2672" t="s">
        <v>3242</v>
      </c>
    </row>
    <row r="2673" spans="1:22" ht="22" customHeight="1" x14ac:dyDescent="0.3">
      <c r="A2673" s="5">
        <v>42283</v>
      </c>
      <c r="B2673" s="16" t="str">
        <f t="shared" si="146"/>
        <v>October, 2015</v>
      </c>
      <c r="C2673" s="16" t="str">
        <f t="shared" si="147"/>
        <v>October, 2015´</v>
      </c>
      <c r="D2673" s="6" t="s">
        <v>31</v>
      </c>
      <c r="E2673" s="11" t="s">
        <v>3316</v>
      </c>
      <c r="F2673" s="6" t="s">
        <v>56</v>
      </c>
      <c r="G2673" s="6" t="s">
        <v>200</v>
      </c>
      <c r="H2673" s="6" t="s">
        <v>133</v>
      </c>
      <c r="I2673" s="6" t="s">
        <v>45</v>
      </c>
      <c r="J2673" s="6" t="s">
        <v>34</v>
      </c>
      <c r="K2673" s="6" t="s">
        <v>971</v>
      </c>
      <c r="L2673" s="6" t="s">
        <v>2962</v>
      </c>
      <c r="M2673" s="7">
        <v>181343.99</v>
      </c>
      <c r="N2673" s="7">
        <v>181.34</v>
      </c>
      <c r="O2673" s="7">
        <v>4108000</v>
      </c>
      <c r="P2673" t="str">
        <f>IF(ISNUMBER(SEARCH("BROWSER",L2673)),"Picloran",IF(ISNUMBER(SEARCH("NAVIGATOR",L2673)),"Picloran",IF(ISNUMBER(SEARCH("BIOZYME",L2673)),"Mineral Fertilizer",IF(ISNUMBER(SEARCH("K-FOL",L2673)),"Calcium Citrate",IF(ISNUMBER(SEARCH("FOLTRON",L2673)),"NPK Fertilizer",IF(ISNUMBER(SEARCH("CYHALOTHRI",L2673)),"Cyhalothrin",IF(ISNUMBER(SEARCH("ACEFATO",L2673)),"Acephate",IF(ISNUMBER(SEARCH("ACEPHATE",L2673)),"Acephate",IF(ISNUMBER(SEARCH("MICROTHIOL",L2673)),"Sulfur",IF(ISNUMBER(SEARCH("PROPICONAZOLE",L2673)),"Propiconazole",IF(ISNUMBER(SEARCH("METHOMYL",L2673)),"Methomyl",IF(ISNUMBER(SEARCH("IMIDACLOPRID",L2673)),"Imidacloprid",IF(ISNUMBER(SEARCH("ZONIC",L2673)),"Amicarbazone",IF(ISNUMBER(SEARCH("CRESCENDO",L2673)),"Triclopyr-Butyric",IF(ISNUMBER(SEARCH("IMAZETHAPYR",L2673)),"Imazethapyr",IF(ISNUMBER(SEARCH("TRICLOPYR",L2673)),"Triclopyr",IF(ISNUMBER(SEARCH("ISOPROPYLAMINE",L2673)),"Isopropylamine",IF(ISNUMBER(SEARCH("ABAMECTIM",L2673)),"Abamectin",IF(ISNUMBER(SEARCH("SPERTO",L2673)),"Bifenthrin","FIX IT!")))))))))))))))))))</f>
        <v>Acephate</v>
      </c>
      <c r="Q2673" t="s">
        <v>3230</v>
      </c>
      <c r="R2673" t="s">
        <v>3243</v>
      </c>
      <c r="S2673">
        <f t="shared" si="148"/>
        <v>22.653080479810775</v>
      </c>
      <c r="T2673" t="s">
        <v>3206</v>
      </c>
      <c r="U2673" t="s">
        <v>3231</v>
      </c>
      <c r="V2673" t="s">
        <v>3242</v>
      </c>
    </row>
    <row r="2674" spans="1:22" ht="22" customHeight="1" x14ac:dyDescent="0.3">
      <c r="A2674" s="2">
        <v>42283</v>
      </c>
      <c r="B2674" s="16" t="str">
        <f t="shared" si="146"/>
        <v>October, 2015</v>
      </c>
      <c r="C2674" s="16" t="str">
        <f t="shared" si="147"/>
        <v>October, 2015´</v>
      </c>
      <c r="D2674" s="3" t="s">
        <v>31</v>
      </c>
      <c r="E2674" s="11" t="s">
        <v>3316</v>
      </c>
      <c r="F2674" s="3" t="s">
        <v>56</v>
      </c>
      <c r="G2674" s="3" t="s">
        <v>579</v>
      </c>
      <c r="H2674" s="3" t="s">
        <v>968</v>
      </c>
      <c r="I2674" s="3" t="s">
        <v>45</v>
      </c>
      <c r="J2674" s="3" t="s">
        <v>34</v>
      </c>
      <c r="K2674" s="3" t="s">
        <v>971</v>
      </c>
      <c r="L2674" s="3" t="s">
        <v>2963</v>
      </c>
      <c r="M2674" s="4">
        <v>16272</v>
      </c>
      <c r="N2674" s="4">
        <v>16.27</v>
      </c>
      <c r="O2674" s="4">
        <v>369000</v>
      </c>
      <c r="P2674" t="str">
        <f>IF(ISNUMBER(SEARCH("IMAZETAPYR",L2674)),"Imazetapyr",IF(ISNUMBER(SEARCH("VITAVAX",L2674)),"Carboxin",IF(ISNUMBER(SEARCH("CARBOXIN",L2674)),"Carboxin",IF(ISNUMBER(SEARCH("CONDAX",L2674)),"Imazetapyr",IF(ISNUMBER(SEARCH("CLETHODIM",L2674)),"Clethodim",IF(ISNUMBER(SEARCH("JACARE",L2674)),"2,4-D Acid",IF(ISNUMBER(SEARCH("LEOPARD",L2674)),"Picloram",IF(ISNUMBER(SEARCH("ZOXYSTROBIN",L2674)),"Azoxystrobin",IF(ISNUMBER(SEARCH("MANCOZEB",L2674)),"Mancozeb",IF(ISNUMBER(SEARCH("AZOXYS",L2674)),"Azoxystrobin",IF(ISNUMBER(SEARCH("FIPRON",L2674)),"Fipronil",IF(ISNUMBER(SEARCH("ACEF",L2674)),"Acephate",IF(ISNUMBER(SEARCH("ACETAMIPRID",L2674)),"Acetamiprid",IF(ISNUMBER(SEARCH("ALUMINIUM PHOSPHIDE",L2674)),"Aluminium Phosphide",IF(ISNUMBER(SEARCH("RANMAN",L2674)),"Cyazofamid",IF(ISNUMBER(SEARCH("BIFENTRINA",L2674)),"Bifenthrin","FIX IT!"))))))))))))))))</f>
        <v>Acetamiprid</v>
      </c>
      <c r="Q2674" t="s">
        <v>3234</v>
      </c>
      <c r="R2674" t="s">
        <v>3243</v>
      </c>
      <c r="S2674">
        <f t="shared" si="148"/>
        <v>22.676991150442479</v>
      </c>
      <c r="T2674" t="s">
        <v>3206</v>
      </c>
      <c r="U2674" t="s">
        <v>3231</v>
      </c>
      <c r="V2674" t="s">
        <v>3242</v>
      </c>
    </row>
    <row r="2675" spans="1:22" ht="22" customHeight="1" x14ac:dyDescent="0.3">
      <c r="A2675" s="5">
        <v>42282</v>
      </c>
      <c r="B2675" s="16" t="str">
        <f t="shared" si="146"/>
        <v>October, 2015</v>
      </c>
      <c r="C2675" s="16" t="str">
        <f t="shared" si="147"/>
        <v>October, 2015´</v>
      </c>
      <c r="D2675" s="6" t="s">
        <v>31</v>
      </c>
      <c r="E2675" s="11" t="s">
        <v>3316</v>
      </c>
      <c r="F2675" s="6" t="s">
        <v>56</v>
      </c>
      <c r="G2675" s="6" t="s">
        <v>1774</v>
      </c>
      <c r="H2675" s="6" t="s">
        <v>82</v>
      </c>
      <c r="I2675" s="6" t="s">
        <v>45</v>
      </c>
      <c r="J2675" s="6" t="s">
        <v>34</v>
      </c>
      <c r="K2675" s="6" t="s">
        <v>84</v>
      </c>
      <c r="L2675" s="6" t="s">
        <v>2950</v>
      </c>
      <c r="M2675" s="7">
        <v>165910</v>
      </c>
      <c r="N2675" s="7">
        <v>165.91</v>
      </c>
      <c r="O2675" s="7">
        <v>596000</v>
      </c>
      <c r="P2675" t="str">
        <f>IF(ISNUMBER(SEARCH("BROWSER",L2675)),"Picloran",IF(ISNUMBER(SEARCH("NAVIGATOR",L2675)),"Picloran",IF(ISNUMBER(SEARCH("BIOZYME",L2675)),"Mineral Fertilizer",IF(ISNUMBER(SEARCH("K-FOL",L2675)),"Calcium Citrate",IF(ISNUMBER(SEARCH("FOLTRON",L2675)),"NPK Fertilizer",IF(ISNUMBER(SEARCH("CYHALOTHRI",L2675)),"Cyhalothrin",IF(ISNUMBER(SEARCH("ACEFATO",L2675)),"Acephate",IF(ISNUMBER(SEARCH("ACEPHATE",L2675)),"Acephate",IF(ISNUMBER(SEARCH("MICROTHIOL",L2675)),"Sulfur",IF(ISNUMBER(SEARCH("PROPICONAZOLE",L2675)),"Propiconazole",IF(ISNUMBER(SEARCH("METHOMYL",L2675)),"Methomyl",IF(ISNUMBER(SEARCH("IMIDACLOPRID",L2675)),"Imidacloprid",IF(ISNUMBER(SEARCH("ZONIC",L2675)),"Amicarbazone",IF(ISNUMBER(SEARCH("CRESCENDO",L2675)),"Triclopyr-Butyric",IF(ISNUMBER(SEARCH("IMAZETHAPYR",L2675)),"Imazethapyr",IF(ISNUMBER(SEARCH("TRICLOPYR",L2675)),"Triclopyr",IF(ISNUMBER(SEARCH("ISOPROPYLAMINE",L2675)),"Isopropylamine",IF(ISNUMBER(SEARCH("ABAMECTIM",L2675)),"Abamectin",IF(ISNUMBER(SEARCH("SPERTO",L2675)),"Bifenthrin","FIX IT!")))))))))))))))))))</f>
        <v>Isopropylamine</v>
      </c>
      <c r="Q2675" t="s">
        <v>3269</v>
      </c>
      <c r="R2675" t="s">
        <v>3216</v>
      </c>
      <c r="S2675">
        <f t="shared" si="148"/>
        <v>3.5923090832378999</v>
      </c>
      <c r="T2675" t="s">
        <v>3280</v>
      </c>
      <c r="U2675" t="s">
        <v>3279</v>
      </c>
      <c r="V2675" t="s">
        <v>3216</v>
      </c>
    </row>
    <row r="2676" spans="1:22" ht="22" customHeight="1" x14ac:dyDescent="0.3">
      <c r="A2676" s="2">
        <v>42282</v>
      </c>
      <c r="B2676" s="16" t="str">
        <f t="shared" si="146"/>
        <v>October, 2015</v>
      </c>
      <c r="C2676" s="16" t="str">
        <f t="shared" si="147"/>
        <v>October, 2015´</v>
      </c>
      <c r="D2676" s="3" t="s">
        <v>31</v>
      </c>
      <c r="E2676" s="11" t="s">
        <v>3316</v>
      </c>
      <c r="F2676" s="3" t="s">
        <v>56</v>
      </c>
      <c r="G2676" s="3" t="s">
        <v>2918</v>
      </c>
      <c r="H2676" s="3" t="s">
        <v>122</v>
      </c>
      <c r="I2676" s="3" t="s">
        <v>45</v>
      </c>
      <c r="J2676" s="3" t="s">
        <v>34</v>
      </c>
      <c r="K2676" s="3" t="s">
        <v>2189</v>
      </c>
      <c r="L2676" s="3" t="s">
        <v>2964</v>
      </c>
      <c r="M2676" s="4">
        <v>226350.01</v>
      </c>
      <c r="N2676" s="4">
        <v>226.35</v>
      </c>
      <c r="O2676" s="4">
        <v>864000</v>
      </c>
      <c r="P2676" t="str">
        <f>IF(ISNUMBER(SEARCH("DIZONE",L2676)),"Diuron",IF(ISNUMBER(SEARCH("GLUFOSINATE",L2676)),"Glufosinate",IF(ISNUMBER(SEARCH("LAVA",L2676)),"Tebuthiuron",IF(ISNUMBER(SEARCH("CARTAP",L2676)),"Cartap Hydrochloride",IF(ISNUMBER(SEARCH("ZARTAN",L2676)),"Metsulfuron",IF(ISNUMBER(SEARCH("METSULFURON",L2676)),"Metsulfuron",IF(ISNUMBER(SEARCH("CHLORFLUAZURON",L2676)),"Chlorfluazuron",IF(ISNUMBER(SEARCH("OMITE",L2676)),"Propargite",IF(ISNUMBER(SEARCH("ORIS",L2676)),"Amicarbazone",IF(ISNUMBER(SEARCH("AMICARBAZONE",L2676)),"Amicarbazone",IF(ISNUMBER(SEARCH("2,4-D",L2676)),"2,4-Dichlorophenoxyacetic Acid",IF(ISNUMBER(SEARCH("GLYPHOSATE",L2676)),"Glyphosate",IF(ISNUMBER(SEARCH("FOMESAFEN",L2676)),"Fomesafen","FIX IT!")))))))))))))</f>
        <v>Glyphosate</v>
      </c>
      <c r="Q2676" t="s">
        <v>3218</v>
      </c>
      <c r="R2676" t="s">
        <v>3198</v>
      </c>
      <c r="S2676">
        <f t="shared" si="148"/>
        <v>3.8170972468700133</v>
      </c>
      <c r="T2676" t="s">
        <v>3251</v>
      </c>
      <c r="U2676" t="s">
        <v>3215</v>
      </c>
      <c r="V2676" t="s">
        <v>3253</v>
      </c>
    </row>
    <row r="2677" spans="1:22" ht="22" customHeight="1" x14ac:dyDescent="0.3">
      <c r="A2677" s="5">
        <v>42281</v>
      </c>
      <c r="B2677" s="16" t="str">
        <f t="shared" si="146"/>
        <v>October, 2015</v>
      </c>
      <c r="C2677" s="16" t="str">
        <f t="shared" si="147"/>
        <v>October, 2015´</v>
      </c>
      <c r="D2677" s="6" t="s">
        <v>31</v>
      </c>
      <c r="E2677" s="11" t="s">
        <v>3316</v>
      </c>
      <c r="F2677" s="6" t="s">
        <v>56</v>
      </c>
      <c r="G2677" s="6" t="s">
        <v>1676</v>
      </c>
      <c r="H2677" s="6" t="s">
        <v>91</v>
      </c>
      <c r="I2677" s="6" t="s">
        <v>45</v>
      </c>
      <c r="J2677" s="6" t="s">
        <v>34</v>
      </c>
      <c r="K2677" s="6" t="s">
        <v>205</v>
      </c>
      <c r="L2677" s="6" t="s">
        <v>2965</v>
      </c>
      <c r="M2677" s="7">
        <v>25800</v>
      </c>
      <c r="N2677" s="7">
        <v>25.8</v>
      </c>
      <c r="O2677" s="7">
        <v>299000</v>
      </c>
      <c r="P2677" t="str">
        <f>IF(ISNUMBER(SEARCH("IMAZETAPYR",L2677)),"Imazetapyr",IF(ISNUMBER(SEARCH("VITAVAX",L2677)),"Carboxin",IF(ISNUMBER(SEARCH("CARBOXIN",L2677)),"Carboxin",IF(ISNUMBER(SEARCH("CONDAX",L2677)),"Imazetapyr",IF(ISNUMBER(SEARCH("CLETHODIM",L2677)),"Clethodim",IF(ISNUMBER(SEARCH("JACARE",L2677)),"2,4-D Acid",IF(ISNUMBER(SEARCH("LEOPARD",L2677)),"Picloram",IF(ISNUMBER(SEARCH("ZOXYSTROBIN",L2677)),"Azoxystrobin",IF(ISNUMBER(SEARCH("MANCOZEB",L2677)),"Mancozeb",IF(ISNUMBER(SEARCH("AZOXYS",L2677)),"Azoxystrobin",IF(ISNUMBER(SEARCH("FIPRON",L2677)),"Fipronil",IF(ISNUMBER(SEARCH("ACEF",L2677)),"Acephate",IF(ISNUMBER(SEARCH("ACETAMIPRID",L2677)),"Acetamiprid",IF(ISNUMBER(SEARCH("ALUMINIUM PHOSPHIDE",L2677)),"Aluminium Phosphide",IF(ISNUMBER(SEARCH("RANMAN",L2677)),"Cyazofamid",IF(ISNUMBER(SEARCH("BIFENTRINA",L2677)),"Bifenthrin","FIX IT!"))))))))))))))))</f>
        <v>Mancozeb</v>
      </c>
      <c r="Q2677" t="s">
        <v>3231</v>
      </c>
      <c r="R2677" t="s">
        <v>3242</v>
      </c>
      <c r="S2677">
        <f t="shared" si="148"/>
        <v>11.589147286821705</v>
      </c>
      <c r="T2677" t="s">
        <v>3252</v>
      </c>
      <c r="U2677" t="s">
        <v>3287</v>
      </c>
      <c r="V2677" t="s">
        <v>3243</v>
      </c>
    </row>
    <row r="2678" spans="1:22" ht="22" customHeight="1" x14ac:dyDescent="0.3">
      <c r="A2678" s="2">
        <v>42281</v>
      </c>
      <c r="B2678" s="16" t="str">
        <f t="shared" si="146"/>
        <v>October, 2015</v>
      </c>
      <c r="C2678" s="16" t="str">
        <f t="shared" si="147"/>
        <v>October, 2015´</v>
      </c>
      <c r="D2678" s="3" t="s">
        <v>31</v>
      </c>
      <c r="E2678" s="11" t="s">
        <v>3316</v>
      </c>
      <c r="F2678" s="3" t="s">
        <v>56</v>
      </c>
      <c r="G2678" s="3" t="s">
        <v>1676</v>
      </c>
      <c r="H2678" s="3" t="s">
        <v>91</v>
      </c>
      <c r="I2678" s="3" t="s">
        <v>45</v>
      </c>
      <c r="J2678" s="3" t="s">
        <v>34</v>
      </c>
      <c r="K2678" s="3" t="s">
        <v>205</v>
      </c>
      <c r="L2678" s="3" t="s">
        <v>2966</v>
      </c>
      <c r="M2678" s="4">
        <v>49968</v>
      </c>
      <c r="N2678" s="4">
        <v>49.97</v>
      </c>
      <c r="O2678" s="4">
        <v>579000</v>
      </c>
      <c r="P2678" t="str">
        <f>IF(ISNUMBER(SEARCH("IMAZETAPYR",L2678)),"Imazetapyr",IF(ISNUMBER(SEARCH("VITAVAX",L2678)),"Carboxin",IF(ISNUMBER(SEARCH("CARBOXIN",L2678)),"Carboxin",IF(ISNUMBER(SEARCH("CONDAX",L2678)),"Imazetapyr",IF(ISNUMBER(SEARCH("CLETHODIM",L2678)),"Clethodim",IF(ISNUMBER(SEARCH("JACARE",L2678)),"2,4-D Acid",IF(ISNUMBER(SEARCH("LEOPARD",L2678)),"Picloram",IF(ISNUMBER(SEARCH("ZOXYSTROBIN",L2678)),"Azoxystrobin",IF(ISNUMBER(SEARCH("MANCOZEB",L2678)),"Mancozeb",IF(ISNUMBER(SEARCH("AZOXYS",L2678)),"Azoxystrobin",IF(ISNUMBER(SEARCH("FIPRON",L2678)),"Fipronil",IF(ISNUMBER(SEARCH("ACEF",L2678)),"Acephate",IF(ISNUMBER(SEARCH("ACETAMIPRID",L2678)),"Acetamiprid",IF(ISNUMBER(SEARCH("ALUMINIUM PHOSPHIDE",L2678)),"Aluminium Phosphide",IF(ISNUMBER(SEARCH("RANMAN",L2678)),"Cyazofamid",IF(ISNUMBER(SEARCH("BIFENTRINA",L2678)),"Bifenthrin","FIX IT!"))))))))))))))))</f>
        <v>Mancozeb</v>
      </c>
      <c r="Q2678" t="s">
        <v>3231</v>
      </c>
      <c r="R2678" t="s">
        <v>3242</v>
      </c>
      <c r="S2678">
        <f t="shared" si="148"/>
        <v>11.587415946205571</v>
      </c>
      <c r="T2678" t="s">
        <v>3292</v>
      </c>
      <c r="U2678" t="s">
        <v>3269</v>
      </c>
      <c r="V2678" t="s">
        <v>3216</v>
      </c>
    </row>
    <row r="2679" spans="1:22" ht="22" customHeight="1" x14ac:dyDescent="0.3">
      <c r="A2679" s="5">
        <v>42281</v>
      </c>
      <c r="B2679" s="16" t="str">
        <f t="shared" si="146"/>
        <v>October, 2015</v>
      </c>
      <c r="C2679" s="16" t="str">
        <f t="shared" si="147"/>
        <v>October, 2015´</v>
      </c>
      <c r="D2679" s="6" t="s">
        <v>31</v>
      </c>
      <c r="E2679" s="11" t="s">
        <v>3316</v>
      </c>
      <c r="F2679" s="6" t="s">
        <v>56</v>
      </c>
      <c r="G2679" s="6" t="s">
        <v>1676</v>
      </c>
      <c r="H2679" s="6" t="s">
        <v>91</v>
      </c>
      <c r="I2679" s="6" t="s">
        <v>45</v>
      </c>
      <c r="J2679" s="6" t="s">
        <v>34</v>
      </c>
      <c r="K2679" s="6" t="s">
        <v>205</v>
      </c>
      <c r="L2679" s="6" t="s">
        <v>2967</v>
      </c>
      <c r="M2679" s="7">
        <v>51600</v>
      </c>
      <c r="N2679" s="7">
        <v>51.6</v>
      </c>
      <c r="O2679" s="7">
        <v>598000</v>
      </c>
      <c r="P2679" t="str">
        <f>IF(ISNUMBER(SEARCH("IMAZETAPYR",L2679)),"Imazetapyr",IF(ISNUMBER(SEARCH("VITAVAX",L2679)),"Carboxin",IF(ISNUMBER(SEARCH("CARBOXIN",L2679)),"Carboxin",IF(ISNUMBER(SEARCH("CONDAX",L2679)),"Imazetapyr",IF(ISNUMBER(SEARCH("CLETHODIM",L2679)),"Clethodim",IF(ISNUMBER(SEARCH("JACARE",L2679)),"2,4-D Acid",IF(ISNUMBER(SEARCH("LEOPARD",L2679)),"Picloram",IF(ISNUMBER(SEARCH("ZOXYSTROBIN",L2679)),"Azoxystrobin",IF(ISNUMBER(SEARCH("MANCOZEB",L2679)),"Mancozeb",IF(ISNUMBER(SEARCH("AZOXYS",L2679)),"Azoxystrobin",IF(ISNUMBER(SEARCH("FIPRON",L2679)),"Fipronil",IF(ISNUMBER(SEARCH("ACEF",L2679)),"Acephate",IF(ISNUMBER(SEARCH("ACETAMIPRID",L2679)),"Acetamiprid",IF(ISNUMBER(SEARCH("ALUMINIUM PHOSPHIDE",L2679)),"Aluminium Phosphide",IF(ISNUMBER(SEARCH("RANMAN",L2679)),"Cyazofamid",IF(ISNUMBER(SEARCH("BIFENTRINA",L2679)),"Bifenthrin","FIX IT!"))))))))))))))))</f>
        <v>Mancozeb</v>
      </c>
      <c r="Q2679" t="s">
        <v>3231</v>
      </c>
      <c r="R2679" t="s">
        <v>3242</v>
      </c>
      <c r="S2679">
        <f t="shared" si="148"/>
        <v>11.589147286821705</v>
      </c>
      <c r="T2679" t="s">
        <v>3199</v>
      </c>
      <c r="U2679" t="s">
        <v>3268</v>
      </c>
      <c r="V2679" t="s">
        <v>3243</v>
      </c>
    </row>
    <row r="2680" spans="1:22" ht="22" customHeight="1" x14ac:dyDescent="0.3">
      <c r="A2680" s="2">
        <v>42278</v>
      </c>
      <c r="B2680" s="16" t="str">
        <f t="shared" si="146"/>
        <v>October, 2015</v>
      </c>
      <c r="C2680" s="16" t="str">
        <f t="shared" si="147"/>
        <v>October, 2015´</v>
      </c>
      <c r="D2680" s="3" t="s">
        <v>31</v>
      </c>
      <c r="E2680" s="11" t="s">
        <v>3316</v>
      </c>
      <c r="F2680" s="3" t="s">
        <v>1873</v>
      </c>
      <c r="G2680" s="3" t="s">
        <v>652</v>
      </c>
      <c r="H2680" s="3" t="s">
        <v>122</v>
      </c>
      <c r="I2680" s="3" t="s">
        <v>45</v>
      </c>
      <c r="J2680" s="3" t="s">
        <v>34</v>
      </c>
      <c r="K2680" s="3" t="s">
        <v>2189</v>
      </c>
      <c r="L2680" s="3" t="s">
        <v>2968</v>
      </c>
      <c r="M2680" s="4">
        <v>144720</v>
      </c>
      <c r="N2680" s="4">
        <v>144.72</v>
      </c>
      <c r="O2680" s="4">
        <v>552000</v>
      </c>
      <c r="P2680" t="str">
        <f>IF(ISNUMBER(SEARCH("DIZONE",L2680)),"Diuron",IF(ISNUMBER(SEARCH("GLUFOSINATE",L2680)),"Glufosinate",IF(ISNUMBER(SEARCH("LAVA",L2680)),"Tebuthiuron",IF(ISNUMBER(SEARCH("CARTAP",L2680)),"Cartap Hydrochloride",IF(ISNUMBER(SEARCH("ZARTAN",L2680)),"Metsulfuron",IF(ISNUMBER(SEARCH("METSULFURON",L2680)),"Metsulfuron",IF(ISNUMBER(SEARCH("CHLORFLUAZURON",L2680)),"Chlorfluazuron",IF(ISNUMBER(SEARCH("OMITE",L2680)),"Propargite",IF(ISNUMBER(SEARCH("ORIS",L2680)),"Amicarbazone",IF(ISNUMBER(SEARCH("AMICARBAZONE",L2680)),"Amicarbazone",IF(ISNUMBER(SEARCH("2,4-D",L2680)),"2,4-Dichlorophenoxyacetic Acid",IF(ISNUMBER(SEARCH("GLYPHOSATE",L2680)),"Glyphosate",IF(ISNUMBER(SEARCH("FOMESAFEN",L2680)),"Fomesafen","FIX IT!")))))))))))))</f>
        <v>Glyphosate</v>
      </c>
      <c r="Q2680" t="s">
        <v>3218</v>
      </c>
      <c r="R2680" t="s">
        <v>3198</v>
      </c>
      <c r="S2680">
        <f t="shared" si="148"/>
        <v>3.8142620232172471</v>
      </c>
      <c r="T2680" t="s">
        <v>3206</v>
      </c>
      <c r="U2680" t="s">
        <v>3231</v>
      </c>
      <c r="V2680" t="s">
        <v>3242</v>
      </c>
    </row>
    <row r="2681" spans="1:22" ht="22" customHeight="1" x14ac:dyDescent="0.3">
      <c r="A2681" s="5">
        <v>42278</v>
      </c>
      <c r="B2681" s="16" t="str">
        <f t="shared" si="146"/>
        <v>October, 2015</v>
      </c>
      <c r="C2681" s="16" t="str">
        <f t="shared" si="147"/>
        <v>October, 2015´</v>
      </c>
      <c r="D2681" s="6" t="s">
        <v>31</v>
      </c>
      <c r="E2681" s="11" t="s">
        <v>3316</v>
      </c>
      <c r="F2681" s="6" t="s">
        <v>56</v>
      </c>
      <c r="G2681" s="6" t="s">
        <v>244</v>
      </c>
      <c r="H2681" s="6" t="s">
        <v>474</v>
      </c>
      <c r="I2681" s="6" t="s">
        <v>45</v>
      </c>
      <c r="J2681" s="6" t="s">
        <v>34</v>
      </c>
      <c r="K2681" s="6" t="s">
        <v>187</v>
      </c>
      <c r="L2681" s="6" t="s">
        <v>2969</v>
      </c>
      <c r="M2681" s="7">
        <v>74115</v>
      </c>
      <c r="N2681" s="7">
        <v>74.11</v>
      </c>
      <c r="O2681" s="7">
        <v>1042000</v>
      </c>
      <c r="P2681" t="str">
        <f>IF(ISNUMBER(SEARCH("GLIFOSATO",L2681)),"Glyphosate",IF(ISNUMBER(SEARCH("TRICLON",L2681)),"Triclopyr",IF(ISNUMBER(SEARCH("ABAMECTIN",L2681)),"Abamectin",IF(ISNUMBER(SEARCH("ANCOSAR",L2681)),"Sodium Hydrogen Methylarsonate",IF(ISNUMBER(SEARCH("PERITO",L2681)),"Acephate","FIX IT!")))))</f>
        <v>Sodium Hydrogen Methylarsonate</v>
      </c>
      <c r="Q2681" t="s">
        <v>3281</v>
      </c>
      <c r="R2681" t="s">
        <v>3198</v>
      </c>
      <c r="S2681">
        <f t="shared" si="148"/>
        <v>14.059232274168522</v>
      </c>
      <c r="T2681" t="s">
        <v>3218</v>
      </c>
      <c r="U2681" t="s">
        <v>3218</v>
      </c>
      <c r="V2681" t="s">
        <v>3198</v>
      </c>
    </row>
    <row r="2682" spans="1:22" ht="22" customHeight="1" x14ac:dyDescent="0.3">
      <c r="A2682" s="2">
        <v>42278</v>
      </c>
      <c r="B2682" s="16" t="str">
        <f t="shared" si="146"/>
        <v>October, 2015</v>
      </c>
      <c r="C2682" s="16" t="str">
        <f t="shared" si="147"/>
        <v>October, 2015´</v>
      </c>
      <c r="D2682" s="3" t="s">
        <v>31</v>
      </c>
      <c r="E2682" s="11" t="s">
        <v>3316</v>
      </c>
      <c r="F2682" s="3" t="s">
        <v>1873</v>
      </c>
      <c r="G2682" s="3" t="s">
        <v>652</v>
      </c>
      <c r="H2682" s="3" t="s">
        <v>122</v>
      </c>
      <c r="I2682" s="3" t="s">
        <v>45</v>
      </c>
      <c r="J2682" s="3" t="s">
        <v>34</v>
      </c>
      <c r="K2682" s="3" t="s">
        <v>2189</v>
      </c>
      <c r="L2682" s="3" t="s">
        <v>2970</v>
      </c>
      <c r="M2682" s="4">
        <v>192960.01</v>
      </c>
      <c r="N2682" s="4">
        <v>192.96</v>
      </c>
      <c r="O2682" s="4">
        <v>736000</v>
      </c>
      <c r="P2682" t="str">
        <f>IF(ISNUMBER(SEARCH("DIZONE",L2682)),"Diuron",IF(ISNUMBER(SEARCH("GLUFOSINATE",L2682)),"Glufosinate",IF(ISNUMBER(SEARCH("LAVA",L2682)),"Tebuthiuron",IF(ISNUMBER(SEARCH("CARTAP",L2682)),"Cartap Hydrochloride",IF(ISNUMBER(SEARCH("ZARTAN",L2682)),"Metsulfuron",IF(ISNUMBER(SEARCH("METSULFURON",L2682)),"Metsulfuron",IF(ISNUMBER(SEARCH("CHLORFLUAZURON",L2682)),"Chlorfluazuron",IF(ISNUMBER(SEARCH("OMITE",L2682)),"Propargite",IF(ISNUMBER(SEARCH("ORIS",L2682)),"Amicarbazone",IF(ISNUMBER(SEARCH("AMICARBAZONE",L2682)),"Amicarbazone",IF(ISNUMBER(SEARCH("2,4-D",L2682)),"2,4-Dichlorophenoxyacetic Acid",IF(ISNUMBER(SEARCH("GLYPHOSATE",L2682)),"Glyphosate",IF(ISNUMBER(SEARCH("FOMESAFEN",L2682)),"Fomesafen","FIX IT!")))))))))))))</f>
        <v>Glyphosate</v>
      </c>
      <c r="Q2682" t="s">
        <v>3218</v>
      </c>
      <c r="R2682" t="s">
        <v>3198</v>
      </c>
      <c r="S2682">
        <f t="shared" si="148"/>
        <v>3.8142618255461325</v>
      </c>
      <c r="T2682" t="s">
        <v>3206</v>
      </c>
      <c r="U2682" t="s">
        <v>3231</v>
      </c>
      <c r="V2682" t="s">
        <v>3242</v>
      </c>
    </row>
    <row r="2683" spans="1:22" ht="22" customHeight="1" x14ac:dyDescent="0.3">
      <c r="A2683" s="5">
        <v>42278</v>
      </c>
      <c r="B2683" s="16" t="str">
        <f t="shared" si="146"/>
        <v>October, 2015</v>
      </c>
      <c r="C2683" s="16" t="str">
        <f t="shared" si="147"/>
        <v>October, 2015´</v>
      </c>
      <c r="D2683" s="6" t="s">
        <v>31</v>
      </c>
      <c r="E2683" s="11" t="s">
        <v>3316</v>
      </c>
      <c r="F2683" s="6" t="s">
        <v>1873</v>
      </c>
      <c r="G2683" s="6" t="s">
        <v>2971</v>
      </c>
      <c r="H2683" s="6" t="s">
        <v>1684</v>
      </c>
      <c r="I2683" s="6" t="s">
        <v>45</v>
      </c>
      <c r="J2683" s="6" t="s">
        <v>34</v>
      </c>
      <c r="K2683" s="6" t="s">
        <v>364</v>
      </c>
      <c r="L2683" s="6" t="s">
        <v>2973</v>
      </c>
      <c r="M2683" s="7">
        <v>44320</v>
      </c>
      <c r="N2683" s="7">
        <v>44.32</v>
      </c>
      <c r="O2683" s="7">
        <v>558000</v>
      </c>
      <c r="P2683" t="s">
        <v>3233</v>
      </c>
      <c r="Q2683" t="s">
        <v>3284</v>
      </c>
      <c r="R2683" t="s">
        <v>3242</v>
      </c>
      <c r="S2683">
        <f t="shared" si="148"/>
        <v>12.590252707581227</v>
      </c>
      <c r="T2683" t="s">
        <v>3233</v>
      </c>
      <c r="U2683" t="s">
        <v>3284</v>
      </c>
      <c r="V2683" t="s">
        <v>3242</v>
      </c>
    </row>
    <row r="2684" spans="1:22" ht="22" customHeight="1" x14ac:dyDescent="0.3">
      <c r="A2684" s="2">
        <v>42275</v>
      </c>
      <c r="B2684" s="16" t="str">
        <f t="shared" si="146"/>
        <v>September, 2015</v>
      </c>
      <c r="C2684" s="16" t="str">
        <f t="shared" si="147"/>
        <v>September, 2015´</v>
      </c>
      <c r="D2684" s="3" t="s">
        <v>31</v>
      </c>
      <c r="E2684" s="11" t="s">
        <v>3316</v>
      </c>
      <c r="F2684" s="3" t="s">
        <v>56</v>
      </c>
      <c r="G2684" s="3" t="s">
        <v>200</v>
      </c>
      <c r="H2684" s="3" t="s">
        <v>133</v>
      </c>
      <c r="I2684" s="3" t="s">
        <v>45</v>
      </c>
      <c r="J2684" s="3" t="s">
        <v>34</v>
      </c>
      <c r="K2684" s="3" t="s">
        <v>205</v>
      </c>
      <c r="L2684" s="3" t="s">
        <v>2974</v>
      </c>
      <c r="M2684" s="4">
        <v>25360</v>
      </c>
      <c r="N2684" s="4">
        <v>25.36</v>
      </c>
      <c r="O2684" s="4">
        <v>323000</v>
      </c>
      <c r="P2684" t="str">
        <f>IF(ISNUMBER(SEARCH("IMAZETAPYR",L2684)),"Imazetapyr",IF(ISNUMBER(SEARCH("VITAVAX",L2684)),"Carboxin",IF(ISNUMBER(SEARCH("CARBOXIN",L2684)),"Carboxin",IF(ISNUMBER(SEARCH("CONDAX",L2684)),"Imazetapyr",IF(ISNUMBER(SEARCH("CLETHODIM",L2684)),"Clethodim",IF(ISNUMBER(SEARCH("JACARE",L2684)),"2,4-D Acid",IF(ISNUMBER(SEARCH("LEOPARD",L2684)),"Picloram",IF(ISNUMBER(SEARCH("ZOXYSTROBIN",L2684)),"Azoxystrobin",IF(ISNUMBER(SEARCH("MANCOZEB",L2684)),"Mancozeb",IF(ISNUMBER(SEARCH("AZOXYS",L2684)),"Azoxystrobin",IF(ISNUMBER(SEARCH("FIPRON",L2684)),"Fipronil",IF(ISNUMBER(SEARCH("ACEF",L2684)),"Acephate",IF(ISNUMBER(SEARCH("ACETAMIPRID",L2684)),"Acetamiprid",IF(ISNUMBER(SEARCH("ALUMINIUM PHOSPHIDE",L2684)),"Aluminium Phosphide",IF(ISNUMBER(SEARCH("RANMAN",L2684)),"Cyazofamid",IF(ISNUMBER(SEARCH("BIFENTRINA",L2684)),"Bifenthrin","FIX IT!"))))))))))))))))</f>
        <v>Mancozeb</v>
      </c>
      <c r="Q2684" t="s">
        <v>3231</v>
      </c>
      <c r="R2684" t="s">
        <v>3242</v>
      </c>
      <c r="S2684">
        <f t="shared" si="148"/>
        <v>12.736593059936908</v>
      </c>
      <c r="T2684" t="s">
        <v>3292</v>
      </c>
      <c r="U2684" t="s">
        <v>3269</v>
      </c>
      <c r="V2684" t="s">
        <v>3216</v>
      </c>
    </row>
    <row r="2685" spans="1:22" ht="22" customHeight="1" x14ac:dyDescent="0.3">
      <c r="A2685" s="5">
        <v>42275</v>
      </c>
      <c r="B2685" s="16" t="str">
        <f t="shared" si="146"/>
        <v>September, 2015</v>
      </c>
      <c r="C2685" s="16" t="str">
        <f t="shared" si="147"/>
        <v>September, 2015´</v>
      </c>
      <c r="D2685" s="6" t="s">
        <v>31</v>
      </c>
      <c r="E2685" s="11" t="s">
        <v>3316</v>
      </c>
      <c r="F2685" s="6" t="s">
        <v>56</v>
      </c>
      <c r="G2685" s="6" t="s">
        <v>870</v>
      </c>
      <c r="H2685" s="6" t="s">
        <v>122</v>
      </c>
      <c r="I2685" s="6" t="s">
        <v>45</v>
      </c>
      <c r="J2685" s="6" t="s">
        <v>34</v>
      </c>
      <c r="K2685" s="6" t="s">
        <v>872</v>
      </c>
      <c r="L2685" s="6" t="s">
        <v>2975</v>
      </c>
      <c r="M2685" s="7">
        <v>10080</v>
      </c>
      <c r="N2685" s="7">
        <v>10.08</v>
      </c>
      <c r="O2685" s="7">
        <v>164000</v>
      </c>
      <c r="P2685" t="str">
        <f>IF(ISNUMBER(SEARCH("NICOSULFURONTECHNICAL",L2685)),"Nicosulfuron",IF(ISNUMBER(SEARCH("CITRASHINE",L2685)),"General Foods Aditives",IF(ISNUMBER(SEARCH("CHLORIMURON",L2685)),"Chlorimuron-ethyl",IF(ISNUMBER(SEARCH("LUFENURON",L2685)),"Lufenuron","FIX IT!"))))</f>
        <v>Lufenuron</v>
      </c>
      <c r="Q2685" t="s">
        <v>3215</v>
      </c>
      <c r="R2685" t="s">
        <v>3243</v>
      </c>
      <c r="S2685">
        <f t="shared" si="148"/>
        <v>16.269841269841269</v>
      </c>
      <c r="T2685" t="s">
        <v>3292</v>
      </c>
      <c r="U2685" t="s">
        <v>3269</v>
      </c>
      <c r="V2685" t="s">
        <v>3216</v>
      </c>
    </row>
    <row r="2686" spans="1:22" ht="22" customHeight="1" x14ac:dyDescent="0.3">
      <c r="A2686" s="2">
        <v>42275</v>
      </c>
      <c r="B2686" s="16" t="str">
        <f t="shared" si="146"/>
        <v>September, 2015</v>
      </c>
      <c r="C2686" s="16" t="str">
        <f t="shared" si="147"/>
        <v>September, 2015´</v>
      </c>
      <c r="D2686" s="3" t="s">
        <v>31</v>
      </c>
      <c r="E2686" s="11" t="s">
        <v>3316</v>
      </c>
      <c r="F2686" s="3" t="s">
        <v>56</v>
      </c>
      <c r="G2686" s="3" t="s">
        <v>200</v>
      </c>
      <c r="H2686" s="3" t="s">
        <v>133</v>
      </c>
      <c r="I2686" s="3" t="s">
        <v>45</v>
      </c>
      <c r="J2686" s="3" t="s">
        <v>34</v>
      </c>
      <c r="K2686" s="3" t="s">
        <v>205</v>
      </c>
      <c r="L2686" s="3" t="s">
        <v>2976</v>
      </c>
      <c r="M2686" s="4">
        <v>50640</v>
      </c>
      <c r="N2686" s="4">
        <v>50.64</v>
      </c>
      <c r="O2686" s="4">
        <v>645000</v>
      </c>
      <c r="P2686" t="str">
        <f>IF(ISNUMBER(SEARCH("IMAZETAPYR",L2686)),"Imazetapyr",IF(ISNUMBER(SEARCH("VITAVAX",L2686)),"Carboxin",IF(ISNUMBER(SEARCH("CARBOXIN",L2686)),"Carboxin",IF(ISNUMBER(SEARCH("CONDAX",L2686)),"Imazetapyr",IF(ISNUMBER(SEARCH("CLETHODIM",L2686)),"Clethodim",IF(ISNUMBER(SEARCH("JACARE",L2686)),"2,4-D Acid",IF(ISNUMBER(SEARCH("LEOPARD",L2686)),"Picloram",IF(ISNUMBER(SEARCH("ZOXYSTROBIN",L2686)),"Azoxystrobin",IF(ISNUMBER(SEARCH("MANCOZEB",L2686)),"Mancozeb",IF(ISNUMBER(SEARCH("AZOXYS",L2686)),"Azoxystrobin",IF(ISNUMBER(SEARCH("FIPRON",L2686)),"Fipronil",IF(ISNUMBER(SEARCH("ACEF",L2686)),"Acephate",IF(ISNUMBER(SEARCH("ACETAMIPRID",L2686)),"Acetamiprid",IF(ISNUMBER(SEARCH("ALUMINIUM PHOSPHIDE",L2686)),"Aluminium Phosphide",IF(ISNUMBER(SEARCH("RANMAN",L2686)),"Cyazofamid",IF(ISNUMBER(SEARCH("BIFENTRINA",L2686)),"Bifenthrin","FIX IT!"))))))))))))))))</f>
        <v>Azoxystrobin</v>
      </c>
      <c r="Q2686" t="s">
        <v>3236</v>
      </c>
      <c r="R2686" t="s">
        <v>3237</v>
      </c>
      <c r="S2686">
        <f t="shared" si="148"/>
        <v>12.736966824644549</v>
      </c>
      <c r="T2686" t="s">
        <v>3245</v>
      </c>
      <c r="U2686" t="s">
        <v>3244</v>
      </c>
      <c r="V2686" t="s">
        <v>3198</v>
      </c>
    </row>
    <row r="2687" spans="1:22" ht="22" customHeight="1" x14ac:dyDescent="0.3">
      <c r="A2687" s="5">
        <v>42275</v>
      </c>
      <c r="B2687" s="16" t="str">
        <f t="shared" si="146"/>
        <v>September, 2015</v>
      </c>
      <c r="C2687" s="16" t="str">
        <f t="shared" si="147"/>
        <v>September, 2015´</v>
      </c>
      <c r="D2687" s="6" t="s">
        <v>31</v>
      </c>
      <c r="E2687" s="11" t="s">
        <v>3316</v>
      </c>
      <c r="F2687" s="6" t="s">
        <v>56</v>
      </c>
      <c r="G2687" s="6" t="s">
        <v>200</v>
      </c>
      <c r="H2687" s="6" t="s">
        <v>133</v>
      </c>
      <c r="I2687" s="6" t="s">
        <v>45</v>
      </c>
      <c r="J2687" s="6" t="s">
        <v>34</v>
      </c>
      <c r="K2687" s="6" t="s">
        <v>205</v>
      </c>
      <c r="L2687" s="6" t="s">
        <v>2977</v>
      </c>
      <c r="M2687" s="7">
        <v>50640</v>
      </c>
      <c r="N2687" s="7">
        <v>50.64</v>
      </c>
      <c r="O2687" s="7">
        <v>645000</v>
      </c>
      <c r="P2687" t="str">
        <f>IF(ISNUMBER(SEARCH("IMAZETAPYR",L2687)),"Imazetapyr",IF(ISNUMBER(SEARCH("VITAVAX",L2687)),"Carboxin",IF(ISNUMBER(SEARCH("CARBOXIN",L2687)),"Carboxin",IF(ISNUMBER(SEARCH("CONDAX",L2687)),"Imazetapyr",IF(ISNUMBER(SEARCH("CLETHODIM",L2687)),"Clethodim",IF(ISNUMBER(SEARCH("JACARE",L2687)),"2,4-D Acid",IF(ISNUMBER(SEARCH("LEOPARD",L2687)),"Picloram",IF(ISNUMBER(SEARCH("ZOXYSTROBIN",L2687)),"Azoxystrobin",IF(ISNUMBER(SEARCH("MANCOZEB",L2687)),"Mancozeb",IF(ISNUMBER(SEARCH("AZOXYS",L2687)),"Azoxystrobin",IF(ISNUMBER(SEARCH("FIPRON",L2687)),"Fipronil",IF(ISNUMBER(SEARCH("ACEF",L2687)),"Acephate",IF(ISNUMBER(SEARCH("ACETAMIPRID",L2687)),"Acetamiprid",IF(ISNUMBER(SEARCH("ALUMINIUM PHOSPHIDE",L2687)),"Aluminium Phosphide",IF(ISNUMBER(SEARCH("RANMAN",L2687)),"Cyazofamid",IF(ISNUMBER(SEARCH("BIFENTRINA",L2687)),"Bifenthrin","FIX IT!"))))))))))))))))</f>
        <v>Azoxystrobin</v>
      </c>
      <c r="Q2687" t="s">
        <v>3236</v>
      </c>
      <c r="R2687" t="s">
        <v>3237</v>
      </c>
      <c r="S2687">
        <f t="shared" si="148"/>
        <v>12.736966824644549</v>
      </c>
      <c r="T2687" t="s">
        <v>3206</v>
      </c>
      <c r="U2687" t="s">
        <v>3231</v>
      </c>
      <c r="V2687" t="s">
        <v>3242</v>
      </c>
    </row>
    <row r="2688" spans="1:22" ht="22" customHeight="1" x14ac:dyDescent="0.3">
      <c r="A2688" s="2">
        <v>42275</v>
      </c>
      <c r="B2688" s="16" t="str">
        <f t="shared" si="146"/>
        <v>September, 2015</v>
      </c>
      <c r="C2688" s="16" t="str">
        <f t="shared" si="147"/>
        <v>September, 2015´</v>
      </c>
      <c r="D2688" s="3" t="s">
        <v>31</v>
      </c>
      <c r="E2688" s="11" t="s">
        <v>3316</v>
      </c>
      <c r="F2688" s="3" t="s">
        <v>56</v>
      </c>
      <c r="G2688" s="3" t="s">
        <v>2876</v>
      </c>
      <c r="H2688" s="3" t="s">
        <v>122</v>
      </c>
      <c r="I2688" s="3" t="s">
        <v>45</v>
      </c>
      <c r="J2688" s="3" t="s">
        <v>34</v>
      </c>
      <c r="K2688" s="3" t="s">
        <v>971</v>
      </c>
      <c r="L2688" s="3" t="s">
        <v>2978</v>
      </c>
      <c r="M2688" s="4">
        <v>49248</v>
      </c>
      <c r="N2688" s="4">
        <v>49.25</v>
      </c>
      <c r="O2688" s="4">
        <v>1083000</v>
      </c>
      <c r="P2688" t="str">
        <f>IF(ISNUMBER(SEARCH("NICROSULFURON",L2688)),"Nicosulfuron",IF(ISNUMBER(SEARCH("BUTYROLACTONE",L2688)),"Butyrolactone",IF(ISNUMBER(SEARCH("MEQUIPAT",L2688)),"Mequipat Chloride",IF(ISNUMBER(SEARCH("ENTRINA",L2688)),"Bifenthrin",IF(ISNUMBER(SEARCH("ACETAMI",L2688)),"Acetamiprid",IF(ISNUMBER(SEARCH("THIODICARB",L2688)),"Thiodicarb",IF(ISNUMBER(SEARCH("2 4 D",L2688)),"2,4-D Acid",IF(ISNUMBER(SEARCH("CIPERMETRINA",L2688)),"Cypermethrin",IF(ISNUMBER(SEARCH("SULFENTRAZONE",L2688)),"Sulfenthrazone",IF(ISNUMBER(SEARCH("AKITO",L2688)),"Cypermethrin",IF(ISNUMBER(SEARCH("EMINENT",L2688)),"Tetraconazole","FIX IT!")))))))))))</f>
        <v>Thiodicarb</v>
      </c>
      <c r="Q2688" t="s">
        <v>3287</v>
      </c>
      <c r="R2688" t="s">
        <v>3243</v>
      </c>
      <c r="S2688">
        <f t="shared" si="148"/>
        <v>21.99074074074074</v>
      </c>
      <c r="T2688" t="s">
        <v>3199</v>
      </c>
      <c r="U2688" t="s">
        <v>3268</v>
      </c>
      <c r="V2688" t="s">
        <v>3243</v>
      </c>
    </row>
    <row r="2689" spans="1:22" ht="22" customHeight="1" x14ac:dyDescent="0.3">
      <c r="A2689" s="5">
        <v>42275</v>
      </c>
      <c r="B2689" s="16" t="str">
        <f t="shared" si="146"/>
        <v>September, 2015</v>
      </c>
      <c r="C2689" s="16" t="str">
        <f t="shared" si="147"/>
        <v>September, 2015´</v>
      </c>
      <c r="D2689" s="6" t="s">
        <v>31</v>
      </c>
      <c r="E2689" s="11" t="s">
        <v>3316</v>
      </c>
      <c r="F2689" s="6" t="s">
        <v>56</v>
      </c>
      <c r="G2689" s="6" t="s">
        <v>200</v>
      </c>
      <c r="H2689" s="6" t="s">
        <v>133</v>
      </c>
      <c r="I2689" s="6" t="s">
        <v>45</v>
      </c>
      <c r="J2689" s="6" t="s">
        <v>34</v>
      </c>
      <c r="K2689" s="6" t="s">
        <v>205</v>
      </c>
      <c r="L2689" s="6" t="s">
        <v>2979</v>
      </c>
      <c r="M2689" s="7">
        <v>101800</v>
      </c>
      <c r="N2689" s="7">
        <v>101.8</v>
      </c>
      <c r="O2689" s="7">
        <v>1296000</v>
      </c>
      <c r="P2689" t="str">
        <f>IF(ISNUMBER(SEARCH("IMAZETAPYR",L2689)),"Imazetapyr",IF(ISNUMBER(SEARCH("VITAVAX",L2689)),"Carboxin",IF(ISNUMBER(SEARCH("CARBOXIN",L2689)),"Carboxin",IF(ISNUMBER(SEARCH("CONDAX",L2689)),"Imazetapyr",IF(ISNUMBER(SEARCH("CLETHODIM",L2689)),"Clethodim",IF(ISNUMBER(SEARCH("JACARE",L2689)),"2,4-D Acid",IF(ISNUMBER(SEARCH("LEOPARD",L2689)),"Picloram",IF(ISNUMBER(SEARCH("ZOXYSTROBIN",L2689)),"Azoxystrobin",IF(ISNUMBER(SEARCH("MANCOZEB",L2689)),"Mancozeb",IF(ISNUMBER(SEARCH("AZOXYS",L2689)),"Azoxystrobin",IF(ISNUMBER(SEARCH("FIPRON",L2689)),"Fipronil",IF(ISNUMBER(SEARCH("ACEF",L2689)),"Acephate",IF(ISNUMBER(SEARCH("ACETAMIPRID",L2689)),"Acetamiprid",IF(ISNUMBER(SEARCH("ALUMINIUM PHOSPHIDE",L2689)),"Aluminium Phosphide",IF(ISNUMBER(SEARCH("RANMAN",L2689)),"Cyazofamid",IF(ISNUMBER(SEARCH("BIFENTRINA",L2689)),"Bifenthrin","FIX IT!"))))))))))))))))</f>
        <v>Mancozeb</v>
      </c>
      <c r="Q2689" t="s">
        <v>3231</v>
      </c>
      <c r="R2689" t="s">
        <v>3242</v>
      </c>
      <c r="S2689">
        <f t="shared" si="148"/>
        <v>12.730844793713164</v>
      </c>
      <c r="T2689" t="s">
        <v>3204</v>
      </c>
      <c r="U2689" t="s">
        <v>3227</v>
      </c>
      <c r="V2689" t="s">
        <v>3198</v>
      </c>
    </row>
    <row r="2690" spans="1:22" ht="22" customHeight="1" x14ac:dyDescent="0.3">
      <c r="A2690" s="2">
        <v>42275</v>
      </c>
      <c r="B2690" s="16" t="str">
        <f t="shared" si="146"/>
        <v>September, 2015</v>
      </c>
      <c r="C2690" s="16" t="str">
        <f t="shared" si="147"/>
        <v>September, 2015´</v>
      </c>
      <c r="D2690" s="3" t="s">
        <v>31</v>
      </c>
      <c r="E2690" s="11" t="s">
        <v>3316</v>
      </c>
      <c r="F2690" s="3" t="s">
        <v>56</v>
      </c>
      <c r="G2690" s="3" t="s">
        <v>1774</v>
      </c>
      <c r="H2690" s="3" t="s">
        <v>82</v>
      </c>
      <c r="I2690" s="3" t="s">
        <v>45</v>
      </c>
      <c r="J2690" s="3" t="s">
        <v>34</v>
      </c>
      <c r="K2690" s="3" t="s">
        <v>84</v>
      </c>
      <c r="L2690" s="3" t="s">
        <v>2980</v>
      </c>
      <c r="M2690" s="4">
        <v>101369</v>
      </c>
      <c r="N2690" s="4">
        <v>101.37</v>
      </c>
      <c r="O2690" s="4">
        <v>351000</v>
      </c>
      <c r="P2690" t="str">
        <f>IF(ISNUMBER(SEARCH("BROWSER",L2690)),"Picloran",IF(ISNUMBER(SEARCH("NAVIGATOR",L2690)),"Picloran",IF(ISNUMBER(SEARCH("BIOZYME",L2690)),"Mineral Fertilizer",IF(ISNUMBER(SEARCH("K-FOL",L2690)),"Calcium Citrate",IF(ISNUMBER(SEARCH("FOLTRON",L2690)),"NPK Fertilizer",IF(ISNUMBER(SEARCH("CYHALOTHRI",L2690)),"Cyhalothrin",IF(ISNUMBER(SEARCH("ACEFATO",L2690)),"Acephate",IF(ISNUMBER(SEARCH("ACEPHATE",L2690)),"Acephate",IF(ISNUMBER(SEARCH("MICROTHIOL",L2690)),"Sulfur",IF(ISNUMBER(SEARCH("PROPICONAZOLE",L2690)),"Propiconazole",IF(ISNUMBER(SEARCH("METHOMYL",L2690)),"Methomyl",IF(ISNUMBER(SEARCH("IMIDACLOPRID",L2690)),"Imidacloprid",IF(ISNUMBER(SEARCH("ZONIC",L2690)),"Amicarbazone",IF(ISNUMBER(SEARCH("CRESCENDO",L2690)),"Triclopyr-Butyric",IF(ISNUMBER(SEARCH("IMAZETHAPYR",L2690)),"Imazethapyr",IF(ISNUMBER(SEARCH("TRICLOPYR",L2690)),"Triclopyr",IF(ISNUMBER(SEARCH("ISOPROPYLAMINE",L2690)),"Isopropylamine",IF(ISNUMBER(SEARCH("ABAMECTIM",L2690)),"Abamectin",IF(ISNUMBER(SEARCH("SPERTO",L2690)),"Bifenthrin","FIX IT!")))))))))))))))))))</f>
        <v>Isopropylamine</v>
      </c>
      <c r="Q2690" t="s">
        <v>3269</v>
      </c>
      <c r="R2690" t="s">
        <v>3216</v>
      </c>
      <c r="S2690">
        <f t="shared" si="148"/>
        <v>3.4625970464343143</v>
      </c>
      <c r="T2690" t="s">
        <v>3258</v>
      </c>
      <c r="U2690" t="s">
        <v>3236</v>
      </c>
      <c r="V2690" t="s">
        <v>3237</v>
      </c>
    </row>
    <row r="2691" spans="1:22" ht="22" customHeight="1" x14ac:dyDescent="0.3">
      <c r="A2691" s="5">
        <v>42275</v>
      </c>
      <c r="B2691" s="16" t="str">
        <f t="shared" ref="B2691:B2754" si="149">TEXT(A2691, "MMMM, YYYY")</f>
        <v>September, 2015</v>
      </c>
      <c r="C2691" s="16" t="str">
        <f t="shared" ref="C2691:C2754" si="150">B2691&amp;"´"</f>
        <v>September, 2015´</v>
      </c>
      <c r="D2691" s="6" t="s">
        <v>31</v>
      </c>
      <c r="E2691" s="11" t="s">
        <v>3316</v>
      </c>
      <c r="F2691" s="6" t="s">
        <v>56</v>
      </c>
      <c r="G2691" s="6" t="s">
        <v>200</v>
      </c>
      <c r="H2691" s="6" t="s">
        <v>133</v>
      </c>
      <c r="I2691" s="6" t="s">
        <v>45</v>
      </c>
      <c r="J2691" s="6" t="s">
        <v>34</v>
      </c>
      <c r="K2691" s="6" t="s">
        <v>971</v>
      </c>
      <c r="L2691" s="6" t="s">
        <v>2981</v>
      </c>
      <c r="M2691" s="7">
        <v>38480</v>
      </c>
      <c r="N2691" s="7">
        <v>38.479999999999997</v>
      </c>
      <c r="O2691" s="7">
        <v>846000</v>
      </c>
      <c r="P2691" t="str">
        <f>IF(ISNUMBER(SEARCH("BROWSER",L2691)),"Picloran",IF(ISNUMBER(SEARCH("NAVIGATOR",L2691)),"Picloran",IF(ISNUMBER(SEARCH("BIOZYME",L2691)),"Mineral Fertilizer",IF(ISNUMBER(SEARCH("K-FOL",L2691)),"Calcium Citrate",IF(ISNUMBER(SEARCH("FOLTRON",L2691)),"NPK Fertilizer",IF(ISNUMBER(SEARCH("CYHALOTHRI",L2691)),"Cyhalothrin",IF(ISNUMBER(SEARCH("ACEFATO",L2691)),"Acephate",IF(ISNUMBER(SEARCH("ACEPHATE",L2691)),"Acephate",IF(ISNUMBER(SEARCH("MICROTHIOL",L2691)),"Sulfur",IF(ISNUMBER(SEARCH("PROPICONAZOLE",L2691)),"Propiconazole",IF(ISNUMBER(SEARCH("METHOMYL",L2691)),"Methomyl",IF(ISNUMBER(SEARCH("IMIDACLOPRID",L2691)),"Imidacloprid",IF(ISNUMBER(SEARCH("ZONIC",L2691)),"Amicarbazone",IF(ISNUMBER(SEARCH("CRESCENDO",L2691)),"Triclopyr-Butyric",IF(ISNUMBER(SEARCH("IMAZETHAPYR",L2691)),"Imazethapyr",IF(ISNUMBER(SEARCH("TRICLOPYR",L2691)),"Triclopyr",IF(ISNUMBER(SEARCH("ISOPROPYLAMINE",L2691)),"Isopropylamine",IF(ISNUMBER(SEARCH("ABAMECTIM",L2691)),"Abamectin",IF(ISNUMBER(SEARCH("SPERTO",L2691)),"Bifenthrin","FIX IT!")))))))))))))))))))</f>
        <v>Imidacloprid</v>
      </c>
      <c r="Q2691" t="s">
        <v>3268</v>
      </c>
      <c r="R2691" t="s">
        <v>3243</v>
      </c>
      <c r="S2691">
        <f t="shared" ref="S2691:S2754" si="151">O2691/M2691</f>
        <v>21.985446985446984</v>
      </c>
      <c r="T2691" t="s">
        <v>3250</v>
      </c>
      <c r="U2691" t="s">
        <v>3248</v>
      </c>
      <c r="V2691" t="s">
        <v>3237</v>
      </c>
    </row>
    <row r="2692" spans="1:22" ht="22" customHeight="1" x14ac:dyDescent="0.3">
      <c r="A2692" s="2">
        <v>42275</v>
      </c>
      <c r="B2692" s="16" t="str">
        <f t="shared" si="149"/>
        <v>September, 2015</v>
      </c>
      <c r="C2692" s="16" t="str">
        <f t="shared" si="150"/>
        <v>September, 2015´</v>
      </c>
      <c r="D2692" s="3" t="s">
        <v>31</v>
      </c>
      <c r="E2692" s="11" t="s">
        <v>3316</v>
      </c>
      <c r="F2692" s="3" t="s">
        <v>56</v>
      </c>
      <c r="G2692" s="3" t="s">
        <v>131</v>
      </c>
      <c r="H2692" s="3" t="s">
        <v>133</v>
      </c>
      <c r="I2692" s="3" t="s">
        <v>45</v>
      </c>
      <c r="J2692" s="3" t="s">
        <v>34</v>
      </c>
      <c r="K2692" s="3" t="s">
        <v>971</v>
      </c>
      <c r="L2692" s="3" t="s">
        <v>2386</v>
      </c>
      <c r="M2692" s="4">
        <v>25476</v>
      </c>
      <c r="N2692" s="4">
        <v>25.48</v>
      </c>
      <c r="O2692" s="4">
        <v>560000</v>
      </c>
      <c r="P2692" t="str">
        <f>IF(ISNUMBER(SEARCH("IMAZETAPYR",L2692)),"Imazetapyr",IF(ISNUMBER(SEARCH("VITAVAX",L2692)),"Carboxin",IF(ISNUMBER(SEARCH("CARBOXIN",L2692)),"Carboxin",IF(ISNUMBER(SEARCH("CONDAX",L2692)),"Imazetapyr",IF(ISNUMBER(SEARCH("CLETHODIM",L2692)),"Clethodim",IF(ISNUMBER(SEARCH("JACARE",L2692)),"2,4-D Acid",IF(ISNUMBER(SEARCH("LEOPARD",L2692)),"Picloram",IF(ISNUMBER(SEARCH("ZOXYSTROBIN",L2692)),"Azoxystrobin",IF(ISNUMBER(SEARCH("MANCOZEB",L2692)),"Mancozeb",IF(ISNUMBER(SEARCH("AZOXYS",L2692)),"Azoxystrobin",IF(ISNUMBER(SEARCH("FIPRON",L2692)),"Fipronil",IF(ISNUMBER(SEARCH("ACEF",L2692)),"Acephate",IF(ISNUMBER(SEARCH("ACETAMIPRID",L2692)),"Acetamiprid",IF(ISNUMBER(SEARCH("ALUMINIUM PHOSPHIDE",L2692)),"Aluminium Phosphide",IF(ISNUMBER(SEARCH("RANMAN",L2692)),"Cyazofamid",IF(ISNUMBER(SEARCH("BIFENTRINA",L2692)),"Bifenthrin","FIX IT!"))))))))))))))))</f>
        <v>Acetamiprid</v>
      </c>
      <c r="Q2692" t="s">
        <v>3234</v>
      </c>
      <c r="R2692" t="s">
        <v>3243</v>
      </c>
      <c r="S2692">
        <f t="shared" si="151"/>
        <v>21.98147275867483</v>
      </c>
      <c r="T2692" t="s">
        <v>3292</v>
      </c>
      <c r="U2692" t="s">
        <v>3269</v>
      </c>
      <c r="V2692" t="s">
        <v>3216</v>
      </c>
    </row>
    <row r="2693" spans="1:22" ht="22" customHeight="1" x14ac:dyDescent="0.3">
      <c r="A2693" s="5">
        <v>42274</v>
      </c>
      <c r="B2693" s="16" t="str">
        <f t="shared" si="149"/>
        <v>September, 2015</v>
      </c>
      <c r="C2693" s="16" t="str">
        <f t="shared" si="150"/>
        <v>September, 2015´</v>
      </c>
      <c r="D2693" s="6" t="s">
        <v>31</v>
      </c>
      <c r="E2693" s="11" t="s">
        <v>3316</v>
      </c>
      <c r="F2693" s="6" t="s">
        <v>56</v>
      </c>
      <c r="G2693" s="6" t="s">
        <v>2971</v>
      </c>
      <c r="H2693" s="6" t="s">
        <v>122</v>
      </c>
      <c r="I2693" s="6" t="s">
        <v>45</v>
      </c>
      <c r="J2693" s="6" t="s">
        <v>34</v>
      </c>
      <c r="K2693" s="6" t="s">
        <v>2189</v>
      </c>
      <c r="L2693" s="6" t="s">
        <v>2982</v>
      </c>
      <c r="M2693" s="7">
        <v>165825</v>
      </c>
      <c r="N2693" s="7">
        <v>165.82</v>
      </c>
      <c r="O2693" s="7">
        <v>611000</v>
      </c>
      <c r="P2693" t="str">
        <f>IF(ISNUMBER(SEARCH("GLIFOSATO",L2693)),"Glyphosate",IF(ISNUMBER(SEARCH("TRICLON",L2693)),"Triclopyr",IF(ISNUMBER(SEARCH("ABAMECTIN",L2693)),"Abamectin",IF(ISNUMBER(SEARCH("ANCOSAR",L2693)),"Sodium Hydrogen Methylarsonate",IF(ISNUMBER(SEARCH("PERITO",L2693)),"Acephate","FIX IT!")))))</f>
        <v>Glyphosate</v>
      </c>
      <c r="Q2693" t="s">
        <v>3218</v>
      </c>
      <c r="R2693" t="s">
        <v>3198</v>
      </c>
      <c r="S2693">
        <f t="shared" si="151"/>
        <v>3.684607266696819</v>
      </c>
      <c r="T2693" t="s">
        <v>3294</v>
      </c>
      <c r="U2693" t="s">
        <v>3215</v>
      </c>
      <c r="V2693" t="s">
        <v>3243</v>
      </c>
    </row>
    <row r="2694" spans="1:22" ht="22" customHeight="1" x14ac:dyDescent="0.3">
      <c r="A2694" s="2">
        <v>42273</v>
      </c>
      <c r="B2694" s="16" t="str">
        <f t="shared" si="149"/>
        <v>September, 2015</v>
      </c>
      <c r="C2694" s="16" t="str">
        <f t="shared" si="150"/>
        <v>September, 2015´</v>
      </c>
      <c r="D2694" s="3" t="s">
        <v>31</v>
      </c>
      <c r="E2694" s="11" t="s">
        <v>3316</v>
      </c>
      <c r="F2694" s="3" t="s">
        <v>56</v>
      </c>
      <c r="G2694" s="3" t="s">
        <v>1676</v>
      </c>
      <c r="H2694" s="3" t="s">
        <v>91</v>
      </c>
      <c r="I2694" s="3" t="s">
        <v>45</v>
      </c>
      <c r="J2694" s="3" t="s">
        <v>34</v>
      </c>
      <c r="K2694" s="3" t="s">
        <v>205</v>
      </c>
      <c r="L2694" s="3" t="s">
        <v>2983</v>
      </c>
      <c r="M2694" s="4">
        <v>99936</v>
      </c>
      <c r="N2694" s="4">
        <v>99.94</v>
      </c>
      <c r="O2694" s="4">
        <v>1273000</v>
      </c>
      <c r="P2694" t="str">
        <f t="shared" ref="P2694:P2699" si="152">IF(ISNUMBER(SEARCH("IMAZETAPYR",L2694)),"Imazetapyr",IF(ISNUMBER(SEARCH("VITAVAX",L2694)),"Carboxin",IF(ISNUMBER(SEARCH("CARBOXIN",L2694)),"Carboxin",IF(ISNUMBER(SEARCH("CONDAX",L2694)),"Imazetapyr",IF(ISNUMBER(SEARCH("CLETHODIM",L2694)),"Clethodim",IF(ISNUMBER(SEARCH("JACARE",L2694)),"2,4-D Acid",IF(ISNUMBER(SEARCH("LEOPARD",L2694)),"Picloram",IF(ISNUMBER(SEARCH("ZOXYSTROBIN",L2694)),"Azoxystrobin",IF(ISNUMBER(SEARCH("MANCOZEB",L2694)),"Mancozeb",IF(ISNUMBER(SEARCH("AZOXYS",L2694)),"Azoxystrobin",IF(ISNUMBER(SEARCH("FIPRON",L2694)),"Fipronil",IF(ISNUMBER(SEARCH("ACEF",L2694)),"Acephate",IF(ISNUMBER(SEARCH("ACETAMIPRID",L2694)),"Acetamiprid",IF(ISNUMBER(SEARCH("ALUMINIUM PHOSPHIDE",L2694)),"Aluminium Phosphide",IF(ISNUMBER(SEARCH("RANMAN",L2694)),"Cyazofamid",IF(ISNUMBER(SEARCH("BIFENTRINA",L2694)),"Bifenthrin","FIX IT!"))))))))))))))))</f>
        <v>Mancozeb</v>
      </c>
      <c r="Q2694" t="s">
        <v>3231</v>
      </c>
      <c r="R2694" t="s">
        <v>3242</v>
      </c>
      <c r="S2694">
        <f t="shared" si="151"/>
        <v>12.73815241754723</v>
      </c>
      <c r="T2694" t="s">
        <v>3206</v>
      </c>
      <c r="U2694" t="s">
        <v>3231</v>
      </c>
      <c r="V2694" t="s">
        <v>3242</v>
      </c>
    </row>
    <row r="2695" spans="1:22" ht="22" customHeight="1" x14ac:dyDescent="0.3">
      <c r="A2695" s="5">
        <v>42273</v>
      </c>
      <c r="B2695" s="16" t="str">
        <f t="shared" si="149"/>
        <v>September, 2015</v>
      </c>
      <c r="C2695" s="16" t="str">
        <f t="shared" si="150"/>
        <v>September, 2015´</v>
      </c>
      <c r="D2695" s="6" t="s">
        <v>31</v>
      </c>
      <c r="E2695" s="11" t="s">
        <v>3316</v>
      </c>
      <c r="F2695" s="6" t="s">
        <v>56</v>
      </c>
      <c r="G2695" s="6" t="s">
        <v>1676</v>
      </c>
      <c r="H2695" s="6" t="s">
        <v>91</v>
      </c>
      <c r="I2695" s="6" t="s">
        <v>45</v>
      </c>
      <c r="J2695" s="6" t="s">
        <v>34</v>
      </c>
      <c r="K2695" s="6" t="s">
        <v>205</v>
      </c>
      <c r="L2695" s="6" t="s">
        <v>2984</v>
      </c>
      <c r="M2695" s="7">
        <v>25800</v>
      </c>
      <c r="N2695" s="7">
        <v>25.8</v>
      </c>
      <c r="O2695" s="7">
        <v>329000</v>
      </c>
      <c r="P2695" t="str">
        <f t="shared" si="152"/>
        <v>Mancozeb</v>
      </c>
      <c r="Q2695" t="s">
        <v>3231</v>
      </c>
      <c r="R2695" t="s">
        <v>3242</v>
      </c>
      <c r="S2695">
        <f t="shared" si="151"/>
        <v>12.751937984496124</v>
      </c>
      <c r="T2695" t="s">
        <v>3251</v>
      </c>
      <c r="U2695" t="s">
        <v>3215</v>
      </c>
      <c r="V2695" t="s">
        <v>3253</v>
      </c>
    </row>
    <row r="2696" spans="1:22" ht="22" customHeight="1" x14ac:dyDescent="0.3">
      <c r="A2696" s="2">
        <v>42273</v>
      </c>
      <c r="B2696" s="16" t="str">
        <f t="shared" si="149"/>
        <v>September, 2015</v>
      </c>
      <c r="C2696" s="16" t="str">
        <f t="shared" si="150"/>
        <v>September, 2015´</v>
      </c>
      <c r="D2696" s="3" t="s">
        <v>31</v>
      </c>
      <c r="E2696" s="11" t="s">
        <v>3316</v>
      </c>
      <c r="F2696" s="3" t="s">
        <v>56</v>
      </c>
      <c r="G2696" s="3" t="s">
        <v>1676</v>
      </c>
      <c r="H2696" s="3" t="s">
        <v>91</v>
      </c>
      <c r="I2696" s="3" t="s">
        <v>45</v>
      </c>
      <c r="J2696" s="3" t="s">
        <v>34</v>
      </c>
      <c r="K2696" s="3" t="s">
        <v>205</v>
      </c>
      <c r="L2696" s="3" t="s">
        <v>2985</v>
      </c>
      <c r="M2696" s="4">
        <v>23158</v>
      </c>
      <c r="N2696" s="4">
        <v>23.16</v>
      </c>
      <c r="O2696" s="4">
        <v>295000</v>
      </c>
      <c r="P2696" t="str">
        <f t="shared" si="152"/>
        <v>Mancozeb</v>
      </c>
      <c r="Q2696" t="s">
        <v>3231</v>
      </c>
      <c r="R2696" t="s">
        <v>3242</v>
      </c>
      <c r="S2696">
        <f t="shared" si="151"/>
        <v>12.738578461006995</v>
      </c>
      <c r="T2696" t="s">
        <v>3218</v>
      </c>
      <c r="U2696" t="s">
        <v>3218</v>
      </c>
      <c r="V2696" t="s">
        <v>3198</v>
      </c>
    </row>
    <row r="2697" spans="1:22" ht="22" customHeight="1" x14ac:dyDescent="0.3">
      <c r="A2697" s="5">
        <v>42269</v>
      </c>
      <c r="B2697" s="16" t="str">
        <f t="shared" si="149"/>
        <v>September, 2015</v>
      </c>
      <c r="C2697" s="16" t="str">
        <f t="shared" si="150"/>
        <v>September, 2015´</v>
      </c>
      <c r="D2697" s="6" t="s">
        <v>107</v>
      </c>
      <c r="E2697" s="11" t="s">
        <v>3316</v>
      </c>
      <c r="F2697" s="6" t="s">
        <v>56</v>
      </c>
      <c r="G2697" s="6" t="s">
        <v>108</v>
      </c>
      <c r="H2697" s="6" t="s">
        <v>133</v>
      </c>
      <c r="I2697" s="6" t="s">
        <v>45</v>
      </c>
      <c r="J2697" s="6" t="s">
        <v>34</v>
      </c>
      <c r="K2697" s="6" t="s">
        <v>205</v>
      </c>
      <c r="L2697" s="6" t="s">
        <v>2986</v>
      </c>
      <c r="M2697" s="7">
        <v>25360</v>
      </c>
      <c r="N2697" s="7">
        <v>25.36</v>
      </c>
      <c r="O2697" s="7">
        <v>323000</v>
      </c>
      <c r="P2697" t="str">
        <f t="shared" si="152"/>
        <v>Mancozeb</v>
      </c>
      <c r="Q2697" t="s">
        <v>3231</v>
      </c>
      <c r="R2697" t="s">
        <v>3242</v>
      </c>
      <c r="S2697">
        <f t="shared" si="151"/>
        <v>12.736593059936908</v>
      </c>
      <c r="T2697" t="s">
        <v>3280</v>
      </c>
      <c r="U2697" t="s">
        <v>3279</v>
      </c>
      <c r="V2697" t="s">
        <v>3216</v>
      </c>
    </row>
    <row r="2698" spans="1:22" ht="22" customHeight="1" x14ac:dyDescent="0.3">
      <c r="A2698" s="2">
        <v>42269</v>
      </c>
      <c r="B2698" s="16" t="str">
        <f t="shared" si="149"/>
        <v>September, 2015</v>
      </c>
      <c r="C2698" s="16" t="str">
        <f t="shared" si="150"/>
        <v>September, 2015´</v>
      </c>
      <c r="D2698" s="3" t="s">
        <v>31</v>
      </c>
      <c r="E2698" s="11" t="s">
        <v>3316</v>
      </c>
      <c r="F2698" s="3" t="s">
        <v>56</v>
      </c>
      <c r="G2698" s="3" t="s">
        <v>2924</v>
      </c>
      <c r="H2698" s="3" t="s">
        <v>133</v>
      </c>
      <c r="I2698" s="3" t="s">
        <v>45</v>
      </c>
      <c r="J2698" s="3" t="s">
        <v>34</v>
      </c>
      <c r="K2698" s="3" t="s">
        <v>205</v>
      </c>
      <c r="L2698" s="3" t="s">
        <v>2987</v>
      </c>
      <c r="M2698" s="4">
        <v>50920</v>
      </c>
      <c r="N2698" s="4">
        <v>50.92</v>
      </c>
      <c r="O2698" s="4">
        <v>648000</v>
      </c>
      <c r="P2698" t="str">
        <f t="shared" si="152"/>
        <v>Mancozeb</v>
      </c>
      <c r="Q2698" t="s">
        <v>3231</v>
      </c>
      <c r="R2698" t="s">
        <v>3242</v>
      </c>
      <c r="S2698">
        <f t="shared" si="151"/>
        <v>12.725844461901021</v>
      </c>
      <c r="T2698" t="s">
        <v>3280</v>
      </c>
      <c r="U2698" t="s">
        <v>3279</v>
      </c>
      <c r="V2698" t="s">
        <v>3216</v>
      </c>
    </row>
    <row r="2699" spans="1:22" ht="22" customHeight="1" x14ac:dyDescent="0.3">
      <c r="A2699" s="5">
        <v>42269</v>
      </c>
      <c r="B2699" s="16" t="str">
        <f t="shared" si="149"/>
        <v>September, 2015</v>
      </c>
      <c r="C2699" s="16" t="str">
        <f t="shared" si="150"/>
        <v>September, 2015´</v>
      </c>
      <c r="D2699" s="6" t="s">
        <v>107</v>
      </c>
      <c r="E2699" s="11" t="s">
        <v>3316</v>
      </c>
      <c r="F2699" s="6" t="s">
        <v>56</v>
      </c>
      <c r="G2699" s="6" t="s">
        <v>1429</v>
      </c>
      <c r="H2699" s="6" t="s">
        <v>133</v>
      </c>
      <c r="I2699" s="6" t="s">
        <v>45</v>
      </c>
      <c r="J2699" s="6" t="s">
        <v>34</v>
      </c>
      <c r="K2699" s="6" t="s">
        <v>205</v>
      </c>
      <c r="L2699" s="6" t="s">
        <v>2988</v>
      </c>
      <c r="M2699" s="7">
        <v>76120</v>
      </c>
      <c r="N2699" s="7">
        <v>76.12</v>
      </c>
      <c r="O2699" s="7">
        <v>969000</v>
      </c>
      <c r="P2699" t="str">
        <f t="shared" si="152"/>
        <v>Mancozeb</v>
      </c>
      <c r="Q2699" t="s">
        <v>3231</v>
      </c>
      <c r="R2699" t="s">
        <v>3242</v>
      </c>
      <c r="S2699">
        <f t="shared" si="151"/>
        <v>12.729900157645822</v>
      </c>
      <c r="T2699" t="s">
        <v>3251</v>
      </c>
      <c r="U2699" t="s">
        <v>3215</v>
      </c>
      <c r="V2699" t="s">
        <v>3253</v>
      </c>
    </row>
    <row r="2700" spans="1:22" ht="22" customHeight="1" x14ac:dyDescent="0.3">
      <c r="A2700" s="2">
        <v>42269</v>
      </c>
      <c r="B2700" s="16" t="str">
        <f t="shared" si="149"/>
        <v>September, 2015</v>
      </c>
      <c r="C2700" s="16" t="str">
        <f t="shared" si="150"/>
        <v>September, 2015´</v>
      </c>
      <c r="D2700" s="3" t="s">
        <v>107</v>
      </c>
      <c r="E2700" s="11" t="s">
        <v>3316</v>
      </c>
      <c r="F2700" s="3" t="s">
        <v>56</v>
      </c>
      <c r="G2700" s="3" t="s">
        <v>108</v>
      </c>
      <c r="H2700" s="3" t="s">
        <v>133</v>
      </c>
      <c r="I2700" s="3" t="s">
        <v>45</v>
      </c>
      <c r="J2700" s="3" t="s">
        <v>34</v>
      </c>
      <c r="K2700" s="3" t="s">
        <v>971</v>
      </c>
      <c r="L2700" s="3" t="s">
        <v>2989</v>
      </c>
      <c r="M2700" s="4">
        <v>38480</v>
      </c>
      <c r="N2700" s="4">
        <v>38.479999999999997</v>
      </c>
      <c r="O2700" s="4">
        <v>846000</v>
      </c>
      <c r="P2700" t="str">
        <f>IF(ISNUMBER(SEARCH("BROWSER",L2700)),"Picloran",IF(ISNUMBER(SEARCH("NAVIGATOR",L2700)),"Picloran",IF(ISNUMBER(SEARCH("BIOZYME",L2700)),"Mineral Fertilizer",IF(ISNUMBER(SEARCH("K-FOL",L2700)),"Calcium Citrate",IF(ISNUMBER(SEARCH("FOLTRON",L2700)),"NPK Fertilizer",IF(ISNUMBER(SEARCH("CYHALOTHRI",L2700)),"Cyhalothrin",IF(ISNUMBER(SEARCH("ACEFATO",L2700)),"Acephate",IF(ISNUMBER(SEARCH("ACEPHATE",L2700)),"Acephate",IF(ISNUMBER(SEARCH("MICROTHIOL",L2700)),"Sulfur",IF(ISNUMBER(SEARCH("PROPICONAZOLE",L2700)),"Propiconazole",IF(ISNUMBER(SEARCH("METHOMYL",L2700)),"Methomyl",IF(ISNUMBER(SEARCH("IMIDACLOPRID",L2700)),"Imidacloprid",IF(ISNUMBER(SEARCH("ZONIC",L2700)),"Amicarbazone",IF(ISNUMBER(SEARCH("CRESCENDO",L2700)),"Triclopyr-Butyric",IF(ISNUMBER(SEARCH("IMAZETHAPYR",L2700)),"Imazethapyr",IF(ISNUMBER(SEARCH("TRICLOPYR",L2700)),"Triclopyr",IF(ISNUMBER(SEARCH("ISOPROPYLAMINE",L2700)),"Isopropylamine",IF(ISNUMBER(SEARCH("ABAMECTIM",L2700)),"Abamectin",IF(ISNUMBER(SEARCH("SPERTO",L2700)),"Bifenthrin","FIX IT!")))))))))))))))))))</f>
        <v>Imidacloprid</v>
      </c>
      <c r="Q2700" t="s">
        <v>3268</v>
      </c>
      <c r="R2700" t="s">
        <v>3243</v>
      </c>
      <c r="S2700">
        <f t="shared" si="151"/>
        <v>21.985446985446984</v>
      </c>
      <c r="T2700" t="s">
        <v>3294</v>
      </c>
      <c r="U2700" t="s">
        <v>3215</v>
      </c>
      <c r="V2700" t="s">
        <v>3243</v>
      </c>
    </row>
    <row r="2701" spans="1:22" ht="22" customHeight="1" x14ac:dyDescent="0.3">
      <c r="A2701" s="5">
        <v>42269</v>
      </c>
      <c r="B2701" s="16" t="str">
        <f t="shared" si="149"/>
        <v>September, 2015</v>
      </c>
      <c r="C2701" s="16" t="str">
        <f t="shared" si="150"/>
        <v>September, 2015´</v>
      </c>
      <c r="D2701" s="6" t="s">
        <v>31</v>
      </c>
      <c r="E2701" s="11" t="s">
        <v>3316</v>
      </c>
      <c r="F2701" s="6" t="s">
        <v>56</v>
      </c>
      <c r="G2701" s="6" t="s">
        <v>131</v>
      </c>
      <c r="H2701" s="6" t="s">
        <v>133</v>
      </c>
      <c r="I2701" s="6" t="s">
        <v>45</v>
      </c>
      <c r="J2701" s="6" t="s">
        <v>34</v>
      </c>
      <c r="K2701" s="6" t="s">
        <v>971</v>
      </c>
      <c r="L2701" s="6" t="s">
        <v>2990</v>
      </c>
      <c r="M2701" s="7">
        <v>16984</v>
      </c>
      <c r="N2701" s="7">
        <v>16.98</v>
      </c>
      <c r="O2701" s="7">
        <v>373000</v>
      </c>
      <c r="P2701" t="str">
        <f>IF(ISNUMBER(SEARCH("IMAZETAPYR",L2701)),"Imazetapyr",IF(ISNUMBER(SEARCH("VITAVAX",L2701)),"Carboxin",IF(ISNUMBER(SEARCH("CARBOXIN",L2701)),"Carboxin",IF(ISNUMBER(SEARCH("CONDAX",L2701)),"Imazetapyr",IF(ISNUMBER(SEARCH("CLETHODIM",L2701)),"Clethodim",IF(ISNUMBER(SEARCH("JACARE",L2701)),"2,4-D Acid",IF(ISNUMBER(SEARCH("LEOPARD",L2701)),"Picloram",IF(ISNUMBER(SEARCH("ZOXYSTROBIN",L2701)),"Azoxystrobin",IF(ISNUMBER(SEARCH("MANCOZEB",L2701)),"Mancozeb",IF(ISNUMBER(SEARCH("AZOXYS",L2701)),"Azoxystrobin",IF(ISNUMBER(SEARCH("FIPRON",L2701)),"Fipronil",IF(ISNUMBER(SEARCH("ACEF",L2701)),"Acephate",IF(ISNUMBER(SEARCH("ACETAMIPRID",L2701)),"Acetamiprid",IF(ISNUMBER(SEARCH("ALUMINIUM PHOSPHIDE",L2701)),"Aluminium Phosphide",IF(ISNUMBER(SEARCH("RANMAN",L2701)),"Cyazofamid",IF(ISNUMBER(SEARCH("BIFENTRINA",L2701)),"Bifenthrin","FIX IT!"))))))))))))))))</f>
        <v>Acetamiprid</v>
      </c>
      <c r="Q2701" t="s">
        <v>3234</v>
      </c>
      <c r="R2701" t="s">
        <v>3243</v>
      </c>
      <c r="S2701">
        <f t="shared" si="151"/>
        <v>21.961846443711728</v>
      </c>
      <c r="T2701" t="s">
        <v>3206</v>
      </c>
      <c r="U2701" t="s">
        <v>3231</v>
      </c>
      <c r="V2701" t="s">
        <v>3242</v>
      </c>
    </row>
    <row r="2702" spans="1:22" ht="22" customHeight="1" x14ac:dyDescent="0.3">
      <c r="A2702" s="2">
        <v>42269</v>
      </c>
      <c r="B2702" s="16" t="str">
        <f t="shared" si="149"/>
        <v>September, 2015</v>
      </c>
      <c r="C2702" s="16" t="str">
        <f t="shared" si="150"/>
        <v>September, 2015´</v>
      </c>
      <c r="D2702" s="3" t="s">
        <v>31</v>
      </c>
      <c r="E2702" s="11" t="s">
        <v>3316</v>
      </c>
      <c r="F2702" s="3" t="s">
        <v>56</v>
      </c>
      <c r="G2702" s="3" t="s">
        <v>1774</v>
      </c>
      <c r="H2702" s="3" t="s">
        <v>82</v>
      </c>
      <c r="I2702" s="3" t="s">
        <v>45</v>
      </c>
      <c r="J2702" s="3" t="s">
        <v>34</v>
      </c>
      <c r="K2702" s="3" t="s">
        <v>84</v>
      </c>
      <c r="L2702" s="3" t="s">
        <v>2950</v>
      </c>
      <c r="M2702" s="4">
        <v>101514</v>
      </c>
      <c r="N2702" s="4">
        <v>101.51</v>
      </c>
      <c r="O2702" s="4">
        <v>352000</v>
      </c>
      <c r="P2702" t="str">
        <f>IF(ISNUMBER(SEARCH("BROWSER",L2702)),"Picloran",IF(ISNUMBER(SEARCH("NAVIGATOR",L2702)),"Picloran",IF(ISNUMBER(SEARCH("BIOZYME",L2702)),"Mineral Fertilizer",IF(ISNUMBER(SEARCH("K-FOL",L2702)),"Calcium Citrate",IF(ISNUMBER(SEARCH("FOLTRON",L2702)),"NPK Fertilizer",IF(ISNUMBER(SEARCH("CYHALOTHRI",L2702)),"Cyhalothrin",IF(ISNUMBER(SEARCH("ACEFATO",L2702)),"Acephate",IF(ISNUMBER(SEARCH("ACEPHATE",L2702)),"Acephate",IF(ISNUMBER(SEARCH("MICROTHIOL",L2702)),"Sulfur",IF(ISNUMBER(SEARCH("PROPICONAZOLE",L2702)),"Propiconazole",IF(ISNUMBER(SEARCH("METHOMYL",L2702)),"Methomyl",IF(ISNUMBER(SEARCH("IMIDACLOPRID",L2702)),"Imidacloprid",IF(ISNUMBER(SEARCH("ZONIC",L2702)),"Amicarbazone",IF(ISNUMBER(SEARCH("CRESCENDO",L2702)),"Triclopyr-Butyric",IF(ISNUMBER(SEARCH("IMAZETHAPYR",L2702)),"Imazethapyr",IF(ISNUMBER(SEARCH("TRICLOPYR",L2702)),"Triclopyr",IF(ISNUMBER(SEARCH("ISOPROPYLAMINE",L2702)),"Isopropylamine",IF(ISNUMBER(SEARCH("ABAMECTIM",L2702)),"Abamectin",IF(ISNUMBER(SEARCH("SPERTO",L2702)),"Bifenthrin","FIX IT!")))))))))))))))))))</f>
        <v>Isopropylamine</v>
      </c>
      <c r="Q2702" t="s">
        <v>3269</v>
      </c>
      <c r="R2702" t="s">
        <v>3216</v>
      </c>
      <c r="S2702">
        <f t="shared" si="151"/>
        <v>3.4675020194258921</v>
      </c>
      <c r="T2702" t="s">
        <v>3218</v>
      </c>
      <c r="U2702" t="s">
        <v>3218</v>
      </c>
      <c r="V2702" t="s">
        <v>3198</v>
      </c>
    </row>
    <row r="2703" spans="1:22" ht="22" customHeight="1" x14ac:dyDescent="0.3">
      <c r="A2703" s="2">
        <v>42269</v>
      </c>
      <c r="B2703" s="16" t="str">
        <f t="shared" si="149"/>
        <v>September, 2015</v>
      </c>
      <c r="C2703" s="16" t="str">
        <f t="shared" si="150"/>
        <v>September, 2015´</v>
      </c>
      <c r="D2703" s="3" t="s">
        <v>31</v>
      </c>
      <c r="E2703" s="11" t="s">
        <v>3316</v>
      </c>
      <c r="F2703" s="3" t="s">
        <v>56</v>
      </c>
      <c r="G2703" s="3" t="s">
        <v>200</v>
      </c>
      <c r="H2703" s="3" t="s">
        <v>210</v>
      </c>
      <c r="I2703" s="3" t="s">
        <v>45</v>
      </c>
      <c r="J2703" s="3" t="s">
        <v>34</v>
      </c>
      <c r="K2703" s="3" t="s">
        <v>205</v>
      </c>
      <c r="L2703" s="3" t="s">
        <v>2992</v>
      </c>
      <c r="M2703" s="4">
        <v>25480</v>
      </c>
      <c r="N2703" s="4">
        <v>25.48</v>
      </c>
      <c r="O2703" s="4">
        <v>324000</v>
      </c>
      <c r="P2703" t="str">
        <f>IF(ISNUMBER(SEARCH("IMAZETAPYR",L2703)),"Imazetapyr",IF(ISNUMBER(SEARCH("VITAVAX",L2703)),"Carboxin",IF(ISNUMBER(SEARCH("CARBOXIN",L2703)),"Carboxin",IF(ISNUMBER(SEARCH("CONDAX",L2703)),"Imazetapyr",IF(ISNUMBER(SEARCH("CLETHODIM",L2703)),"Clethodim",IF(ISNUMBER(SEARCH("JACARE",L2703)),"2,4-D Acid",IF(ISNUMBER(SEARCH("LEOPARD",L2703)),"Picloram",IF(ISNUMBER(SEARCH("ZOXYSTROBIN",L2703)),"Azoxystrobin",IF(ISNUMBER(SEARCH("MANCOZEB",L2703)),"Mancozeb",IF(ISNUMBER(SEARCH("AZOXYS",L2703)),"Azoxystrobin",IF(ISNUMBER(SEARCH("FIPRON",L2703)),"Fipronil",IF(ISNUMBER(SEARCH("ACEF",L2703)),"Acephate",IF(ISNUMBER(SEARCH("ACETAMIPRID",L2703)),"Acetamiprid",IF(ISNUMBER(SEARCH("ALUMINIUM PHOSPHIDE",L2703)),"Aluminium Phosphide",IF(ISNUMBER(SEARCH("RANMAN",L2703)),"Cyazofamid",IF(ISNUMBER(SEARCH("BIFENTRINA",L2703)),"Bifenthrin","FIX IT!"))))))))))))))))</f>
        <v>Mancozeb</v>
      </c>
      <c r="Q2703" t="s">
        <v>3231</v>
      </c>
      <c r="R2703" t="s">
        <v>3242</v>
      </c>
      <c r="S2703">
        <f t="shared" si="151"/>
        <v>12.71585557299843</v>
      </c>
      <c r="T2703" t="s">
        <v>3245</v>
      </c>
      <c r="U2703" t="s">
        <v>3244</v>
      </c>
      <c r="V2703" t="s">
        <v>3198</v>
      </c>
    </row>
    <row r="2704" spans="1:22" ht="22" customHeight="1" x14ac:dyDescent="0.3">
      <c r="A2704" s="2">
        <v>42269</v>
      </c>
      <c r="B2704" s="16" t="str">
        <f t="shared" si="149"/>
        <v>September, 2015</v>
      </c>
      <c r="C2704" s="16" t="str">
        <f t="shared" si="150"/>
        <v>September, 2015´</v>
      </c>
      <c r="D2704" s="3" t="s">
        <v>107</v>
      </c>
      <c r="E2704" s="11" t="s">
        <v>3316</v>
      </c>
      <c r="F2704" s="3" t="s">
        <v>56</v>
      </c>
      <c r="G2704" s="3" t="s">
        <v>108</v>
      </c>
      <c r="H2704" s="3" t="s">
        <v>210</v>
      </c>
      <c r="I2704" s="3" t="s">
        <v>45</v>
      </c>
      <c r="J2704" s="3" t="s">
        <v>34</v>
      </c>
      <c r="K2704" s="3" t="s">
        <v>971</v>
      </c>
      <c r="L2704" s="3" t="s">
        <v>2994</v>
      </c>
      <c r="M2704" s="4">
        <v>19240</v>
      </c>
      <c r="N2704" s="4">
        <v>19.239999999999998</v>
      </c>
      <c r="O2704" s="4">
        <v>423000</v>
      </c>
      <c r="P2704" t="str">
        <f>IF(ISNUMBER(SEARCH("BROWSER",L2704)),"Picloran",IF(ISNUMBER(SEARCH("NAVIGATOR",L2704)),"Picloran",IF(ISNUMBER(SEARCH("BIOZYME",L2704)),"Mineral Fertilizer",IF(ISNUMBER(SEARCH("K-FOL",L2704)),"Calcium Citrate",IF(ISNUMBER(SEARCH("FOLTRON",L2704)),"NPK Fertilizer",IF(ISNUMBER(SEARCH("CYHALOTHRI",L2704)),"Cyhalothrin",IF(ISNUMBER(SEARCH("ACEFATO",L2704)),"Acephate",IF(ISNUMBER(SEARCH("ACEPHATE",L2704)),"Acephate",IF(ISNUMBER(SEARCH("MICROTHIOL",L2704)),"Sulfur",IF(ISNUMBER(SEARCH("PROPICONAZOLE",L2704)),"Propiconazole",IF(ISNUMBER(SEARCH("METHOMYL",L2704)),"Methomyl",IF(ISNUMBER(SEARCH("IMIDACLOPRID",L2704)),"Imidacloprid",IF(ISNUMBER(SEARCH("ZONIC",L2704)),"Amicarbazone",IF(ISNUMBER(SEARCH("CRESCENDO",L2704)),"Triclopyr-Butyric",IF(ISNUMBER(SEARCH("IMAZETHAPYR",L2704)),"Imazethapyr",IF(ISNUMBER(SEARCH("TRICLOPYR",L2704)),"Triclopyr",IF(ISNUMBER(SEARCH("ISOPROPYLAMINE",L2704)),"Isopropylamine",IF(ISNUMBER(SEARCH("ABAMECTIM",L2704)),"Abamectin",IF(ISNUMBER(SEARCH("SPERTO",L2704)),"Bifenthrin","FIX IT!")))))))))))))))))))</f>
        <v>Imidacloprid</v>
      </c>
      <c r="Q2704" t="s">
        <v>3268</v>
      </c>
      <c r="R2704" t="s">
        <v>3243</v>
      </c>
      <c r="S2704">
        <f t="shared" si="151"/>
        <v>21.985446985446984</v>
      </c>
      <c r="T2704" t="s">
        <v>3251</v>
      </c>
      <c r="U2704" t="s">
        <v>3215</v>
      </c>
      <c r="V2704" t="s">
        <v>3253</v>
      </c>
    </row>
    <row r="2705" spans="1:22" ht="22" customHeight="1" x14ac:dyDescent="0.3">
      <c r="A2705" s="5">
        <v>42269</v>
      </c>
      <c r="B2705" s="16" t="str">
        <f t="shared" si="149"/>
        <v>September, 2015</v>
      </c>
      <c r="C2705" s="16" t="str">
        <f t="shared" si="150"/>
        <v>September, 2015´</v>
      </c>
      <c r="D2705" s="6" t="s">
        <v>107</v>
      </c>
      <c r="E2705" s="11" t="s">
        <v>3316</v>
      </c>
      <c r="F2705" s="6" t="s">
        <v>56</v>
      </c>
      <c r="G2705" s="6" t="s">
        <v>108</v>
      </c>
      <c r="H2705" s="6" t="s">
        <v>133</v>
      </c>
      <c r="I2705" s="6" t="s">
        <v>45</v>
      </c>
      <c r="J2705" s="6" t="s">
        <v>34</v>
      </c>
      <c r="K2705" s="6" t="s">
        <v>205</v>
      </c>
      <c r="L2705" s="6" t="s">
        <v>2995</v>
      </c>
      <c r="M2705" s="7">
        <v>25320</v>
      </c>
      <c r="N2705" s="7">
        <v>25.32</v>
      </c>
      <c r="O2705" s="7">
        <v>322000</v>
      </c>
      <c r="P2705" t="str">
        <f>IF(ISNUMBER(SEARCH("IMAZETAPYR",L2705)),"Imazetapyr",IF(ISNUMBER(SEARCH("VITAVAX",L2705)),"Carboxin",IF(ISNUMBER(SEARCH("CARBOXIN",L2705)),"Carboxin",IF(ISNUMBER(SEARCH("CONDAX",L2705)),"Imazetapyr",IF(ISNUMBER(SEARCH("CLETHODIM",L2705)),"Clethodim",IF(ISNUMBER(SEARCH("JACARE",L2705)),"2,4-D Acid",IF(ISNUMBER(SEARCH("LEOPARD",L2705)),"Picloram",IF(ISNUMBER(SEARCH("ZOXYSTROBIN",L2705)),"Azoxystrobin",IF(ISNUMBER(SEARCH("MANCOZEB",L2705)),"Mancozeb",IF(ISNUMBER(SEARCH("AZOXYS",L2705)),"Azoxystrobin",IF(ISNUMBER(SEARCH("FIPRON",L2705)),"Fipronil",IF(ISNUMBER(SEARCH("ACEF",L2705)),"Acephate",IF(ISNUMBER(SEARCH("ACETAMIPRID",L2705)),"Acetamiprid",IF(ISNUMBER(SEARCH("ALUMINIUM PHOSPHIDE",L2705)),"Aluminium Phosphide",IF(ISNUMBER(SEARCH("RANMAN",L2705)),"Cyazofamid",IF(ISNUMBER(SEARCH("BIFENTRINA",L2705)),"Bifenthrin","FIX IT!"))))))))))))))))</f>
        <v>Azoxystrobin</v>
      </c>
      <c r="Q2705" t="s">
        <v>3236</v>
      </c>
      <c r="R2705" t="s">
        <v>3237</v>
      </c>
      <c r="S2705">
        <f t="shared" si="151"/>
        <v>12.717219589257503</v>
      </c>
      <c r="T2705" t="s">
        <v>3212</v>
      </c>
      <c r="U2705" t="s">
        <v>3277</v>
      </c>
      <c r="V2705" t="s">
        <v>3198</v>
      </c>
    </row>
    <row r="2706" spans="1:22" ht="22" customHeight="1" x14ac:dyDescent="0.3">
      <c r="A2706" s="5">
        <v>42266</v>
      </c>
      <c r="B2706" s="16" t="str">
        <f t="shared" si="149"/>
        <v>September, 2015</v>
      </c>
      <c r="C2706" s="16" t="str">
        <f t="shared" si="150"/>
        <v>September, 2015´</v>
      </c>
      <c r="D2706" s="6" t="s">
        <v>31</v>
      </c>
      <c r="E2706" s="11" t="s">
        <v>3316</v>
      </c>
      <c r="F2706" s="6" t="s">
        <v>56</v>
      </c>
      <c r="G2706" s="6" t="s">
        <v>2998</v>
      </c>
      <c r="H2706" s="6" t="s">
        <v>102</v>
      </c>
      <c r="I2706" s="6" t="s">
        <v>45</v>
      </c>
      <c r="J2706" s="6" t="s">
        <v>34</v>
      </c>
      <c r="K2706" s="6" t="s">
        <v>2202</v>
      </c>
      <c r="L2706" s="6" t="s">
        <v>3002</v>
      </c>
      <c r="M2706" s="7">
        <v>23242</v>
      </c>
      <c r="N2706" s="7">
        <v>23.24</v>
      </c>
      <c r="O2706" s="7">
        <v>101000</v>
      </c>
      <c r="P2706" t="str">
        <f>IF(ISNUMBER(SEARCH("BROWSER",L2706)),"Picloran",IF(ISNUMBER(SEARCH("NAVIGATOR",L2706)),"Picloran",IF(ISNUMBER(SEARCH("BIOZYME",L2706)),"Mineral Fertilizer",IF(ISNUMBER(SEARCH("K-FOL",L2706)),"Calcium Citrate",IF(ISNUMBER(SEARCH("FOLTRON",L2706)),"NPK Fertilizer",IF(ISNUMBER(SEARCH("CYHALOTHRI",L2706)),"Cyhalothrin",IF(ISNUMBER(SEARCH("ACEFATO",L2706)),"Acephate",IF(ISNUMBER(SEARCH("ACEPHATE",L2706)),"Acephate",IF(ISNUMBER(SEARCH("MICROTHIOL",L2706)),"Sulfur",IF(ISNUMBER(SEARCH("PROPICONAZOLE",L2706)),"Propiconazole",IF(ISNUMBER(SEARCH("METHOMYL",L2706)),"Methomyl",IF(ISNUMBER(SEARCH("IMIDACLOPRID",L2706)),"Imidacloprid",IF(ISNUMBER(SEARCH("ZONIC",L2706)),"Amicarbazone",IF(ISNUMBER(SEARCH("CRESCENDO",L2706)),"Triclopyr-Butyric",IF(ISNUMBER(SEARCH("IMAZETHAPYR",L2706)),"Imazethapyr",IF(ISNUMBER(SEARCH("TRICLOPYR",L2706)),"Triclopyr",IF(ISNUMBER(SEARCH("ISOPROPYLAMINE",L2706)),"Isopropylamine",IF(ISNUMBER(SEARCH("ABAMECTIM",L2706)),"Abamectin",IF(ISNUMBER(SEARCH("SPERTO",L2706)),"Bifenthrin","FIX IT!")))))))))))))))))))</f>
        <v>Sulfur</v>
      </c>
      <c r="Q2706" t="s">
        <v>3279</v>
      </c>
      <c r="R2706" t="s">
        <v>3216</v>
      </c>
      <c r="S2706">
        <f t="shared" si="151"/>
        <v>4.3455812752775147</v>
      </c>
      <c r="T2706" t="s">
        <v>3294</v>
      </c>
      <c r="U2706" t="s">
        <v>3215</v>
      </c>
      <c r="V2706" t="s">
        <v>3243</v>
      </c>
    </row>
    <row r="2707" spans="1:22" ht="22" customHeight="1" x14ac:dyDescent="0.3">
      <c r="A2707" s="2">
        <v>42266</v>
      </c>
      <c r="B2707" s="16" t="str">
        <f t="shared" si="149"/>
        <v>September, 2015</v>
      </c>
      <c r="C2707" s="16" t="str">
        <f t="shared" si="150"/>
        <v>September, 2015´</v>
      </c>
      <c r="D2707" s="3" t="s">
        <v>31</v>
      </c>
      <c r="E2707" s="11" t="s">
        <v>3316</v>
      </c>
      <c r="F2707" s="3" t="s">
        <v>56</v>
      </c>
      <c r="G2707" s="3" t="s">
        <v>1676</v>
      </c>
      <c r="H2707" s="3" t="s">
        <v>91</v>
      </c>
      <c r="I2707" s="3" t="s">
        <v>45</v>
      </c>
      <c r="J2707" s="3" t="s">
        <v>34</v>
      </c>
      <c r="K2707" s="3" t="s">
        <v>205</v>
      </c>
      <c r="L2707" s="3" t="s">
        <v>3003</v>
      </c>
      <c r="M2707" s="4">
        <v>99936</v>
      </c>
      <c r="N2707" s="4">
        <v>99.94</v>
      </c>
      <c r="O2707" s="4">
        <v>1273000</v>
      </c>
      <c r="P2707" t="str">
        <f>IF(ISNUMBER(SEARCH("IMAZETAPYR",L2707)),"Imazetapyr",IF(ISNUMBER(SEARCH("VITAVAX",L2707)),"Carboxin",IF(ISNUMBER(SEARCH("CARBOXIN",L2707)),"Carboxin",IF(ISNUMBER(SEARCH("CONDAX",L2707)),"Imazetapyr",IF(ISNUMBER(SEARCH("CLETHODIM",L2707)),"Clethodim",IF(ISNUMBER(SEARCH("JACARE",L2707)),"2,4-D Acid",IF(ISNUMBER(SEARCH("LEOPARD",L2707)),"Picloram",IF(ISNUMBER(SEARCH("ZOXYSTROBIN",L2707)),"Azoxystrobin",IF(ISNUMBER(SEARCH("MANCOZEB",L2707)),"Mancozeb",IF(ISNUMBER(SEARCH("AZOXYS",L2707)),"Azoxystrobin",IF(ISNUMBER(SEARCH("FIPRON",L2707)),"Fipronil",IF(ISNUMBER(SEARCH("ACEF",L2707)),"Acephate",IF(ISNUMBER(SEARCH("ACETAMIPRID",L2707)),"Acetamiprid",IF(ISNUMBER(SEARCH("ALUMINIUM PHOSPHIDE",L2707)),"Aluminium Phosphide",IF(ISNUMBER(SEARCH("RANMAN",L2707)),"Cyazofamid",IF(ISNUMBER(SEARCH("BIFENTRINA",L2707)),"Bifenthrin","FIX IT!"))))))))))))))))</f>
        <v>Mancozeb</v>
      </c>
      <c r="Q2707" t="s">
        <v>3231</v>
      </c>
      <c r="R2707" t="s">
        <v>3242</v>
      </c>
      <c r="S2707">
        <f t="shared" si="151"/>
        <v>12.73815241754723</v>
      </c>
      <c r="T2707" t="s">
        <v>3218</v>
      </c>
      <c r="U2707" t="s">
        <v>3218</v>
      </c>
      <c r="V2707" t="s">
        <v>3198</v>
      </c>
    </row>
    <row r="2708" spans="1:22" ht="22" customHeight="1" x14ac:dyDescent="0.3">
      <c r="A2708" s="5">
        <v>42266</v>
      </c>
      <c r="B2708" s="16" t="str">
        <f t="shared" si="149"/>
        <v>September, 2015</v>
      </c>
      <c r="C2708" s="16" t="str">
        <f t="shared" si="150"/>
        <v>September, 2015´</v>
      </c>
      <c r="D2708" s="6" t="s">
        <v>31</v>
      </c>
      <c r="E2708" s="11" t="s">
        <v>3316</v>
      </c>
      <c r="F2708" s="6" t="s">
        <v>56</v>
      </c>
      <c r="G2708" s="6" t="s">
        <v>1676</v>
      </c>
      <c r="H2708" s="6" t="s">
        <v>91</v>
      </c>
      <c r="I2708" s="6" t="s">
        <v>45</v>
      </c>
      <c r="J2708" s="6" t="s">
        <v>34</v>
      </c>
      <c r="K2708" s="6" t="s">
        <v>205</v>
      </c>
      <c r="L2708" s="6" t="s">
        <v>2909</v>
      </c>
      <c r="M2708" s="7">
        <v>23158</v>
      </c>
      <c r="N2708" s="7">
        <v>23.16</v>
      </c>
      <c r="O2708" s="7">
        <v>295000</v>
      </c>
      <c r="P2708" t="str">
        <f>IF(ISNUMBER(SEARCH("IMAZETAPYR",L2708)),"Imazetapyr",IF(ISNUMBER(SEARCH("VITAVAX",L2708)),"Carboxin",IF(ISNUMBER(SEARCH("CARBOXIN",L2708)),"Carboxin",IF(ISNUMBER(SEARCH("CONDAX",L2708)),"Imazetapyr",IF(ISNUMBER(SEARCH("CLETHODIM",L2708)),"Clethodim",IF(ISNUMBER(SEARCH("JACARE",L2708)),"2,4-D Acid",IF(ISNUMBER(SEARCH("LEOPARD",L2708)),"Picloram",IF(ISNUMBER(SEARCH("ZOXYSTROBIN",L2708)),"Azoxystrobin",IF(ISNUMBER(SEARCH("MANCOZEB",L2708)),"Mancozeb",IF(ISNUMBER(SEARCH("AZOXYS",L2708)),"Azoxystrobin",IF(ISNUMBER(SEARCH("FIPRON",L2708)),"Fipronil",IF(ISNUMBER(SEARCH("ACEF",L2708)),"Acephate",IF(ISNUMBER(SEARCH("ACETAMIPRID",L2708)),"Acetamiprid",IF(ISNUMBER(SEARCH("ALUMINIUM PHOSPHIDE",L2708)),"Aluminium Phosphide",IF(ISNUMBER(SEARCH("RANMAN",L2708)),"Cyazofamid",IF(ISNUMBER(SEARCH("BIFENTRINA",L2708)),"Bifenthrin","FIX IT!"))))))))))))))))</f>
        <v>Mancozeb</v>
      </c>
      <c r="Q2708" t="s">
        <v>3231</v>
      </c>
      <c r="R2708" t="s">
        <v>3242</v>
      </c>
      <c r="S2708">
        <f t="shared" si="151"/>
        <v>12.738578461006995</v>
      </c>
      <c r="T2708" t="s">
        <v>3259</v>
      </c>
      <c r="U2708" t="s">
        <v>3230</v>
      </c>
      <c r="V2708" t="s">
        <v>3225</v>
      </c>
    </row>
    <row r="2709" spans="1:22" ht="22" customHeight="1" x14ac:dyDescent="0.3">
      <c r="A2709" s="2">
        <v>42266</v>
      </c>
      <c r="B2709" s="16" t="str">
        <f t="shared" si="149"/>
        <v>September, 2015</v>
      </c>
      <c r="C2709" s="16" t="str">
        <f t="shared" si="150"/>
        <v>September, 2015´</v>
      </c>
      <c r="D2709" s="3" t="s">
        <v>31</v>
      </c>
      <c r="E2709" s="11" t="s">
        <v>3316</v>
      </c>
      <c r="F2709" s="3" t="s">
        <v>56</v>
      </c>
      <c r="G2709" s="3" t="s">
        <v>1676</v>
      </c>
      <c r="H2709" s="3" t="s">
        <v>91</v>
      </c>
      <c r="I2709" s="3" t="s">
        <v>45</v>
      </c>
      <c r="J2709" s="3" t="s">
        <v>34</v>
      </c>
      <c r="K2709" s="3" t="s">
        <v>205</v>
      </c>
      <c r="L2709" s="3" t="s">
        <v>3004</v>
      </c>
      <c r="M2709" s="4">
        <v>23158</v>
      </c>
      <c r="N2709" s="4">
        <v>23.16</v>
      </c>
      <c r="O2709" s="4">
        <v>295000</v>
      </c>
      <c r="P2709" t="str">
        <f>IF(ISNUMBER(SEARCH("IMAZETAPYR",L2709)),"Imazetapyr",IF(ISNUMBER(SEARCH("VITAVAX",L2709)),"Carboxin",IF(ISNUMBER(SEARCH("CARBOXIN",L2709)),"Carboxin",IF(ISNUMBER(SEARCH("CONDAX",L2709)),"Imazetapyr",IF(ISNUMBER(SEARCH("CLETHODIM",L2709)),"Clethodim",IF(ISNUMBER(SEARCH("JACARE",L2709)),"2,4-D Acid",IF(ISNUMBER(SEARCH("LEOPARD",L2709)),"Picloram",IF(ISNUMBER(SEARCH("ZOXYSTROBIN",L2709)),"Azoxystrobin",IF(ISNUMBER(SEARCH("MANCOZEB",L2709)),"Mancozeb",IF(ISNUMBER(SEARCH("AZOXYS",L2709)),"Azoxystrobin",IF(ISNUMBER(SEARCH("FIPRON",L2709)),"Fipronil",IF(ISNUMBER(SEARCH("ACEF",L2709)),"Acephate",IF(ISNUMBER(SEARCH("ACETAMIPRID",L2709)),"Acetamiprid",IF(ISNUMBER(SEARCH("ALUMINIUM PHOSPHIDE",L2709)),"Aluminium Phosphide",IF(ISNUMBER(SEARCH("RANMAN",L2709)),"Cyazofamid",IF(ISNUMBER(SEARCH("BIFENTRINA",L2709)),"Bifenthrin","FIX IT!"))))))))))))))))</f>
        <v>Mancozeb</v>
      </c>
      <c r="Q2709" t="s">
        <v>3231</v>
      </c>
      <c r="R2709" t="s">
        <v>3242</v>
      </c>
      <c r="S2709">
        <f t="shared" si="151"/>
        <v>12.738578461006995</v>
      </c>
      <c r="T2709" t="s">
        <v>3259</v>
      </c>
      <c r="U2709" t="s">
        <v>3230</v>
      </c>
      <c r="V2709" t="s">
        <v>3225</v>
      </c>
    </row>
    <row r="2710" spans="1:22" ht="22" customHeight="1" x14ac:dyDescent="0.3">
      <c r="A2710" s="5">
        <v>42266</v>
      </c>
      <c r="B2710" s="16" t="str">
        <f t="shared" si="149"/>
        <v>September, 2015</v>
      </c>
      <c r="C2710" s="16" t="str">
        <f t="shared" si="150"/>
        <v>September, 2015´</v>
      </c>
      <c r="D2710" s="6" t="s">
        <v>31</v>
      </c>
      <c r="E2710" s="11" t="s">
        <v>3316</v>
      </c>
      <c r="F2710" s="6" t="s">
        <v>56</v>
      </c>
      <c r="G2710" s="6" t="s">
        <v>1676</v>
      </c>
      <c r="H2710" s="6" t="s">
        <v>91</v>
      </c>
      <c r="I2710" s="6" t="s">
        <v>45</v>
      </c>
      <c r="J2710" s="6" t="s">
        <v>34</v>
      </c>
      <c r="K2710" s="6" t="s">
        <v>205</v>
      </c>
      <c r="L2710" s="6" t="s">
        <v>2909</v>
      </c>
      <c r="M2710" s="7">
        <v>23158</v>
      </c>
      <c r="N2710" s="7">
        <v>23.16</v>
      </c>
      <c r="O2710" s="7">
        <v>295000</v>
      </c>
      <c r="P2710" t="str">
        <f>IF(ISNUMBER(SEARCH("IMAZETAPYR",L2710)),"Imazetapyr",IF(ISNUMBER(SEARCH("VITAVAX",L2710)),"Carboxin",IF(ISNUMBER(SEARCH("CARBOXIN",L2710)),"Carboxin",IF(ISNUMBER(SEARCH("CONDAX",L2710)),"Imazetapyr",IF(ISNUMBER(SEARCH("CLETHODIM",L2710)),"Clethodim",IF(ISNUMBER(SEARCH("JACARE",L2710)),"2,4-D Acid",IF(ISNUMBER(SEARCH("LEOPARD",L2710)),"Picloram",IF(ISNUMBER(SEARCH("ZOXYSTROBIN",L2710)),"Azoxystrobin",IF(ISNUMBER(SEARCH("MANCOZEB",L2710)),"Mancozeb",IF(ISNUMBER(SEARCH("AZOXYS",L2710)),"Azoxystrobin",IF(ISNUMBER(SEARCH("FIPRON",L2710)),"Fipronil",IF(ISNUMBER(SEARCH("ACEF",L2710)),"Acephate",IF(ISNUMBER(SEARCH("ACETAMIPRID",L2710)),"Acetamiprid",IF(ISNUMBER(SEARCH("ALUMINIUM PHOSPHIDE",L2710)),"Aluminium Phosphide",IF(ISNUMBER(SEARCH("RANMAN",L2710)),"Cyazofamid",IF(ISNUMBER(SEARCH("BIFENTRINA",L2710)),"Bifenthrin","FIX IT!"))))))))))))))))</f>
        <v>Mancozeb</v>
      </c>
      <c r="Q2710" t="s">
        <v>3231</v>
      </c>
      <c r="R2710" t="s">
        <v>3242</v>
      </c>
      <c r="S2710">
        <f t="shared" si="151"/>
        <v>12.738578461006995</v>
      </c>
      <c r="T2710" t="s">
        <v>3294</v>
      </c>
      <c r="U2710" t="s">
        <v>3215</v>
      </c>
      <c r="V2710" t="s">
        <v>3243</v>
      </c>
    </row>
    <row r="2711" spans="1:22" ht="22" customHeight="1" x14ac:dyDescent="0.3">
      <c r="A2711" s="5">
        <v>42264</v>
      </c>
      <c r="B2711" s="16" t="str">
        <f t="shared" si="149"/>
        <v>September, 2015</v>
      </c>
      <c r="C2711" s="16" t="str">
        <f t="shared" si="150"/>
        <v>September, 2015´</v>
      </c>
      <c r="D2711" s="6" t="s">
        <v>31</v>
      </c>
      <c r="E2711" s="11" t="s">
        <v>3316</v>
      </c>
      <c r="F2711" s="6" t="s">
        <v>56</v>
      </c>
      <c r="G2711" s="6" t="s">
        <v>127</v>
      </c>
      <c r="H2711" s="6" t="s">
        <v>122</v>
      </c>
      <c r="I2711" s="6" t="s">
        <v>45</v>
      </c>
      <c r="J2711" s="6" t="s">
        <v>34</v>
      </c>
      <c r="K2711" s="6" t="s">
        <v>2189</v>
      </c>
      <c r="L2711" s="6" t="s">
        <v>3009</v>
      </c>
      <c r="M2711" s="7">
        <v>192960.01</v>
      </c>
      <c r="N2711" s="7">
        <v>192.96</v>
      </c>
      <c r="O2711" s="7">
        <v>711000</v>
      </c>
      <c r="P2711" t="str">
        <f>IF(ISNUMBER(SEARCH("GLIFOSATO",L2711)),"Glyphosate",IF(ISNUMBER(SEARCH("TRICLON",L2711)),"Triclopyr",IF(ISNUMBER(SEARCH("ABAMECTIN",L2711)),"Abamectin",IF(ISNUMBER(SEARCH("ANCOSAR",L2711)),"Sodium Hydrogen Methylarsonate",IF(ISNUMBER(SEARCH("PERITO",L2711)),"Acephate","FIX IT!")))))</f>
        <v>Glyphosate</v>
      </c>
      <c r="Q2711" t="s">
        <v>3218</v>
      </c>
      <c r="R2711" t="s">
        <v>3198</v>
      </c>
      <c r="S2711">
        <f t="shared" si="151"/>
        <v>3.6847013015805707</v>
      </c>
      <c r="T2711" t="s">
        <v>3293</v>
      </c>
      <c r="U2711" t="s">
        <v>3215</v>
      </c>
      <c r="V2711" t="s">
        <v>3242</v>
      </c>
    </row>
    <row r="2712" spans="1:22" ht="22" customHeight="1" x14ac:dyDescent="0.3">
      <c r="A2712" s="2">
        <v>42261</v>
      </c>
      <c r="B2712" s="16" t="str">
        <f t="shared" si="149"/>
        <v>September, 2015</v>
      </c>
      <c r="C2712" s="16" t="str">
        <f t="shared" si="150"/>
        <v>September, 2015´</v>
      </c>
      <c r="D2712" s="3" t="s">
        <v>31</v>
      </c>
      <c r="E2712" s="11" t="s">
        <v>3316</v>
      </c>
      <c r="F2712" s="3" t="s">
        <v>56</v>
      </c>
      <c r="G2712" s="3" t="s">
        <v>200</v>
      </c>
      <c r="H2712" s="3" t="s">
        <v>210</v>
      </c>
      <c r="I2712" s="3" t="s">
        <v>45</v>
      </c>
      <c r="J2712" s="3" t="s">
        <v>34</v>
      </c>
      <c r="K2712" s="3" t="s">
        <v>205</v>
      </c>
      <c r="L2712" s="3" t="s">
        <v>3010</v>
      </c>
      <c r="M2712" s="4">
        <v>76400</v>
      </c>
      <c r="N2712" s="4">
        <v>76.400000000000006</v>
      </c>
      <c r="O2712" s="4">
        <v>973000</v>
      </c>
      <c r="P2712" t="str">
        <f>IF(ISNUMBER(SEARCH("IMAZETAPYR",L2712)),"Imazetapyr",IF(ISNUMBER(SEARCH("VITAVAX",L2712)),"Carboxin",IF(ISNUMBER(SEARCH("CARBOXIN",L2712)),"Carboxin",IF(ISNUMBER(SEARCH("CONDAX",L2712)),"Imazetapyr",IF(ISNUMBER(SEARCH("CLETHODIM",L2712)),"Clethodim",IF(ISNUMBER(SEARCH("JACARE",L2712)),"2,4-D Acid",IF(ISNUMBER(SEARCH("LEOPARD",L2712)),"Picloram",IF(ISNUMBER(SEARCH("ZOXYSTROBIN",L2712)),"Azoxystrobin",IF(ISNUMBER(SEARCH("MANCOZEB",L2712)),"Mancozeb",IF(ISNUMBER(SEARCH("AZOXYS",L2712)),"Azoxystrobin",IF(ISNUMBER(SEARCH("FIPRON",L2712)),"Fipronil",IF(ISNUMBER(SEARCH("ACEF",L2712)),"Acephate",IF(ISNUMBER(SEARCH("ACETAMIPRID",L2712)),"Acetamiprid",IF(ISNUMBER(SEARCH("ALUMINIUM PHOSPHIDE",L2712)),"Aluminium Phosphide",IF(ISNUMBER(SEARCH("RANMAN",L2712)),"Cyazofamid",IF(ISNUMBER(SEARCH("BIFENTRINA",L2712)),"Bifenthrin","FIX IT!"))))))))))))))))</f>
        <v>Mancozeb</v>
      </c>
      <c r="Q2712" t="s">
        <v>3231</v>
      </c>
      <c r="R2712" t="s">
        <v>3242</v>
      </c>
      <c r="S2712">
        <f t="shared" si="151"/>
        <v>12.735602094240837</v>
      </c>
      <c r="T2712" t="s">
        <v>3218</v>
      </c>
      <c r="U2712" t="s">
        <v>3218</v>
      </c>
      <c r="V2712" t="s">
        <v>3198</v>
      </c>
    </row>
    <row r="2713" spans="1:22" ht="22" customHeight="1" x14ac:dyDescent="0.3">
      <c r="A2713" s="5">
        <v>42261</v>
      </c>
      <c r="B2713" s="16" t="str">
        <f t="shared" si="149"/>
        <v>September, 2015</v>
      </c>
      <c r="C2713" s="16" t="str">
        <f t="shared" si="150"/>
        <v>September, 2015´</v>
      </c>
      <c r="D2713" s="6" t="s">
        <v>31</v>
      </c>
      <c r="E2713" s="11" t="s">
        <v>3316</v>
      </c>
      <c r="F2713" s="6" t="s">
        <v>56</v>
      </c>
      <c r="G2713" s="6" t="s">
        <v>131</v>
      </c>
      <c r="H2713" s="6" t="s">
        <v>133</v>
      </c>
      <c r="I2713" s="6" t="s">
        <v>45</v>
      </c>
      <c r="J2713" s="6" t="s">
        <v>34</v>
      </c>
      <c r="K2713" s="6" t="s">
        <v>971</v>
      </c>
      <c r="L2713" s="6" t="s">
        <v>3011</v>
      </c>
      <c r="M2713" s="7">
        <v>28840</v>
      </c>
      <c r="N2713" s="7">
        <v>28.84</v>
      </c>
      <c r="O2713" s="7">
        <v>634000</v>
      </c>
      <c r="P2713" t="str">
        <f>IF(ISNUMBER(SEARCH("BROWSER",L2713)),"Picloran",IF(ISNUMBER(SEARCH("NAVIGATOR",L2713)),"Picloran",IF(ISNUMBER(SEARCH("BIOZYME",L2713)),"Mineral Fertilizer",IF(ISNUMBER(SEARCH("K-FOL",L2713)),"Calcium Citrate",IF(ISNUMBER(SEARCH("FOLTRON",L2713)),"NPK Fertilizer",IF(ISNUMBER(SEARCH("CYHALOTHRI",L2713)),"Cyhalothrin",IF(ISNUMBER(SEARCH("ACEFATO",L2713)),"Acephate",IF(ISNUMBER(SEARCH("ACEPHATE",L2713)),"Acephate",IF(ISNUMBER(SEARCH("MICROTHIOL",L2713)),"Sulfur",IF(ISNUMBER(SEARCH("PROPICONAZOLE",L2713)),"Propiconazole",IF(ISNUMBER(SEARCH("METHOMYL",L2713)),"Methomyl",IF(ISNUMBER(SEARCH("IMIDACLOPRID",L2713)),"Imidacloprid",IF(ISNUMBER(SEARCH("ZONIC",L2713)),"Amicarbazone",IF(ISNUMBER(SEARCH("CRESCENDO",L2713)),"Triclopyr-Butyric",IF(ISNUMBER(SEARCH("IMAZETHAPYR",L2713)),"Imazethapyr",IF(ISNUMBER(SEARCH("TRICLOPYR",L2713)),"Triclopyr",IF(ISNUMBER(SEARCH("ISOPROPYLAMINE",L2713)),"Isopropylamine",IF(ISNUMBER(SEARCH("ABAMECTIM",L2713)),"Abamectin",IF(ISNUMBER(SEARCH("SPERTO",L2713)),"Bifenthrin","FIX IT!")))))))))))))))))))</f>
        <v>Cyhalothrin</v>
      </c>
      <c r="Q2713" t="s">
        <v>3248</v>
      </c>
      <c r="R2713" t="s">
        <v>3237</v>
      </c>
      <c r="S2713">
        <f t="shared" si="151"/>
        <v>21.983356449375865</v>
      </c>
      <c r="T2713" t="s">
        <v>3199</v>
      </c>
      <c r="U2713" t="s">
        <v>3268</v>
      </c>
      <c r="V2713" t="s">
        <v>3243</v>
      </c>
    </row>
    <row r="2714" spans="1:22" ht="22" customHeight="1" x14ac:dyDescent="0.3">
      <c r="A2714" s="2">
        <v>42261</v>
      </c>
      <c r="B2714" s="16" t="str">
        <f t="shared" si="149"/>
        <v>September, 2015</v>
      </c>
      <c r="C2714" s="16" t="str">
        <f t="shared" si="150"/>
        <v>September, 2015´</v>
      </c>
      <c r="D2714" s="3" t="s">
        <v>107</v>
      </c>
      <c r="E2714" s="11" t="s">
        <v>3316</v>
      </c>
      <c r="F2714" s="3" t="s">
        <v>56</v>
      </c>
      <c r="G2714" s="3" t="s">
        <v>108</v>
      </c>
      <c r="H2714" s="3" t="s">
        <v>133</v>
      </c>
      <c r="I2714" s="3" t="s">
        <v>45</v>
      </c>
      <c r="J2714" s="3" t="s">
        <v>34</v>
      </c>
      <c r="K2714" s="3" t="s">
        <v>971</v>
      </c>
      <c r="L2714" s="3" t="s">
        <v>3012</v>
      </c>
      <c r="M2714" s="4">
        <v>57720</v>
      </c>
      <c r="N2714" s="4">
        <v>57.72</v>
      </c>
      <c r="O2714" s="4">
        <v>1269000</v>
      </c>
      <c r="P2714" t="str">
        <f>IF(ISNUMBER(SEARCH("BROWSER",L2714)),"Picloran",IF(ISNUMBER(SEARCH("NAVIGATOR",L2714)),"Picloran",IF(ISNUMBER(SEARCH("BIOZYME",L2714)),"Mineral Fertilizer",IF(ISNUMBER(SEARCH("K-FOL",L2714)),"Calcium Citrate",IF(ISNUMBER(SEARCH("FOLTRON",L2714)),"NPK Fertilizer",IF(ISNUMBER(SEARCH("CYHALOTHRI",L2714)),"Cyhalothrin",IF(ISNUMBER(SEARCH("ACEFATO",L2714)),"Acephate",IF(ISNUMBER(SEARCH("ACEPHATE",L2714)),"Acephate",IF(ISNUMBER(SEARCH("MICROTHIOL",L2714)),"Sulfur",IF(ISNUMBER(SEARCH("PROPICONAZOLE",L2714)),"Propiconazole",IF(ISNUMBER(SEARCH("METHOMYL",L2714)),"Methomyl",IF(ISNUMBER(SEARCH("IMIDACLOPRID",L2714)),"Imidacloprid",IF(ISNUMBER(SEARCH("ZONIC",L2714)),"Amicarbazone",IF(ISNUMBER(SEARCH("CRESCENDO",L2714)),"Triclopyr-Butyric",IF(ISNUMBER(SEARCH("IMAZETHAPYR",L2714)),"Imazethapyr",IF(ISNUMBER(SEARCH("TRICLOPYR",L2714)),"Triclopyr",IF(ISNUMBER(SEARCH("ISOPROPYLAMINE",L2714)),"Isopropylamine",IF(ISNUMBER(SEARCH("ABAMECTIM",L2714)),"Abamectin",IF(ISNUMBER(SEARCH("SPERTO",L2714)),"Bifenthrin","FIX IT!")))))))))))))))))))</f>
        <v>Imidacloprid</v>
      </c>
      <c r="Q2714" t="s">
        <v>3268</v>
      </c>
      <c r="R2714" t="s">
        <v>3243</v>
      </c>
      <c r="S2714">
        <f t="shared" si="151"/>
        <v>21.985446985446984</v>
      </c>
      <c r="T2714" t="s">
        <v>3309</v>
      </c>
      <c r="U2714" t="s">
        <v>3263</v>
      </c>
      <c r="V2714" t="s">
        <v>3264</v>
      </c>
    </row>
    <row r="2715" spans="1:22" ht="22" customHeight="1" x14ac:dyDescent="0.3">
      <c r="A2715" s="2">
        <v>42261</v>
      </c>
      <c r="B2715" s="16" t="str">
        <f t="shared" si="149"/>
        <v>September, 2015</v>
      </c>
      <c r="C2715" s="16" t="str">
        <f t="shared" si="150"/>
        <v>September, 2015´</v>
      </c>
      <c r="D2715" s="3" t="s">
        <v>31</v>
      </c>
      <c r="E2715" s="11" t="s">
        <v>3316</v>
      </c>
      <c r="F2715" s="3" t="s">
        <v>56</v>
      </c>
      <c r="G2715" s="3" t="s">
        <v>200</v>
      </c>
      <c r="H2715" s="3" t="s">
        <v>133</v>
      </c>
      <c r="I2715" s="3" t="s">
        <v>45</v>
      </c>
      <c r="J2715" s="3" t="s">
        <v>34</v>
      </c>
      <c r="K2715" s="3" t="s">
        <v>205</v>
      </c>
      <c r="L2715" s="3" t="s">
        <v>3016</v>
      </c>
      <c r="M2715" s="4">
        <v>76440</v>
      </c>
      <c r="N2715" s="4">
        <v>76.44</v>
      </c>
      <c r="O2715" s="4">
        <v>973000</v>
      </c>
      <c r="P2715" t="str">
        <f>IF(ISNUMBER(SEARCH("IMAZETAPYR",L2715)),"Imazetapyr",IF(ISNUMBER(SEARCH("VITAVAX",L2715)),"Carboxin",IF(ISNUMBER(SEARCH("CARBOXIN",L2715)),"Carboxin",IF(ISNUMBER(SEARCH("CONDAX",L2715)),"Imazetapyr",IF(ISNUMBER(SEARCH("CLETHODIM",L2715)),"Clethodim",IF(ISNUMBER(SEARCH("JACARE",L2715)),"2,4-D Acid",IF(ISNUMBER(SEARCH("LEOPARD",L2715)),"Picloram",IF(ISNUMBER(SEARCH("ZOXYSTROBIN",L2715)),"Azoxystrobin",IF(ISNUMBER(SEARCH("MANCOZEB",L2715)),"Mancozeb",IF(ISNUMBER(SEARCH("AZOXYS",L2715)),"Azoxystrobin",IF(ISNUMBER(SEARCH("FIPRON",L2715)),"Fipronil",IF(ISNUMBER(SEARCH("ACEF",L2715)),"Acephate",IF(ISNUMBER(SEARCH("ACETAMIPRID",L2715)),"Acetamiprid",IF(ISNUMBER(SEARCH("ALUMINIUM PHOSPHIDE",L2715)),"Aluminium Phosphide",IF(ISNUMBER(SEARCH("RANMAN",L2715)),"Cyazofamid",IF(ISNUMBER(SEARCH("BIFENTRINA",L2715)),"Bifenthrin","FIX IT!"))))))))))))))))</f>
        <v>Mancozeb</v>
      </c>
      <c r="Q2715" t="s">
        <v>3231</v>
      </c>
      <c r="R2715" t="s">
        <v>3242</v>
      </c>
      <c r="S2715">
        <f t="shared" si="151"/>
        <v>12.728937728937728</v>
      </c>
      <c r="T2715" t="s">
        <v>3292</v>
      </c>
      <c r="U2715" t="s">
        <v>3269</v>
      </c>
      <c r="V2715" t="s">
        <v>3216</v>
      </c>
    </row>
    <row r="2716" spans="1:22" ht="22" customHeight="1" x14ac:dyDescent="0.3">
      <c r="A2716" s="2">
        <v>42261</v>
      </c>
      <c r="B2716" s="16" t="str">
        <f t="shared" si="149"/>
        <v>September, 2015</v>
      </c>
      <c r="C2716" s="16" t="str">
        <f t="shared" si="150"/>
        <v>September, 2015´</v>
      </c>
      <c r="D2716" s="3" t="s">
        <v>31</v>
      </c>
      <c r="E2716" s="11" t="s">
        <v>3316</v>
      </c>
      <c r="F2716" s="3" t="s">
        <v>56</v>
      </c>
      <c r="G2716" s="3" t="s">
        <v>200</v>
      </c>
      <c r="H2716" s="3" t="s">
        <v>210</v>
      </c>
      <c r="I2716" s="3" t="s">
        <v>45</v>
      </c>
      <c r="J2716" s="3" t="s">
        <v>34</v>
      </c>
      <c r="K2716" s="3" t="s">
        <v>971</v>
      </c>
      <c r="L2716" s="3" t="s">
        <v>3018</v>
      </c>
      <c r="M2716" s="4">
        <v>19240</v>
      </c>
      <c r="N2716" s="4">
        <v>19.239999999999998</v>
      </c>
      <c r="O2716" s="4">
        <v>423000</v>
      </c>
      <c r="P2716" t="str">
        <f>IF(ISNUMBER(SEARCH("BROWSER",L2716)),"Picloran",IF(ISNUMBER(SEARCH("NAVIGATOR",L2716)),"Picloran",IF(ISNUMBER(SEARCH("BIOZYME",L2716)),"Mineral Fertilizer",IF(ISNUMBER(SEARCH("K-FOL",L2716)),"Calcium Citrate",IF(ISNUMBER(SEARCH("FOLTRON",L2716)),"NPK Fertilizer",IF(ISNUMBER(SEARCH("CYHALOTHRI",L2716)),"Cyhalothrin",IF(ISNUMBER(SEARCH("ACEFATO",L2716)),"Acephate",IF(ISNUMBER(SEARCH("ACEPHATE",L2716)),"Acephate",IF(ISNUMBER(SEARCH("MICROTHIOL",L2716)),"Sulfur",IF(ISNUMBER(SEARCH("PROPICONAZOLE",L2716)),"Propiconazole",IF(ISNUMBER(SEARCH("METHOMYL",L2716)),"Methomyl",IF(ISNUMBER(SEARCH("IMIDACLOPRID",L2716)),"Imidacloprid",IF(ISNUMBER(SEARCH("ZONIC",L2716)),"Amicarbazone",IF(ISNUMBER(SEARCH("CRESCENDO",L2716)),"Triclopyr-Butyric",IF(ISNUMBER(SEARCH("IMAZETHAPYR",L2716)),"Imazethapyr",IF(ISNUMBER(SEARCH("TRICLOPYR",L2716)),"Triclopyr",IF(ISNUMBER(SEARCH("ISOPROPYLAMINE",L2716)),"Isopropylamine",IF(ISNUMBER(SEARCH("ABAMECTIM",L2716)),"Abamectin",IF(ISNUMBER(SEARCH("SPERTO",L2716)),"Bifenthrin","FIX IT!")))))))))))))))))))</f>
        <v>Imidacloprid</v>
      </c>
      <c r="Q2716" t="s">
        <v>3268</v>
      </c>
      <c r="R2716" t="s">
        <v>3243</v>
      </c>
      <c r="S2716">
        <f t="shared" si="151"/>
        <v>21.985446985446984</v>
      </c>
      <c r="T2716" t="s">
        <v>3245</v>
      </c>
      <c r="U2716" t="s">
        <v>3244</v>
      </c>
      <c r="V2716" t="s">
        <v>3198</v>
      </c>
    </row>
    <row r="2717" spans="1:22" ht="22" customHeight="1" x14ac:dyDescent="0.3">
      <c r="A2717" s="5">
        <v>42261</v>
      </c>
      <c r="B2717" s="16" t="str">
        <f t="shared" si="149"/>
        <v>September, 2015</v>
      </c>
      <c r="C2717" s="16" t="str">
        <f t="shared" si="150"/>
        <v>September, 2015´</v>
      </c>
      <c r="D2717" s="6" t="s">
        <v>31</v>
      </c>
      <c r="E2717" s="11" t="s">
        <v>3316</v>
      </c>
      <c r="F2717" s="6" t="s">
        <v>56</v>
      </c>
      <c r="G2717" s="6" t="s">
        <v>131</v>
      </c>
      <c r="H2717" s="6" t="s">
        <v>133</v>
      </c>
      <c r="I2717" s="6" t="s">
        <v>45</v>
      </c>
      <c r="J2717" s="6" t="s">
        <v>34</v>
      </c>
      <c r="K2717" s="6" t="s">
        <v>971</v>
      </c>
      <c r="L2717" s="6" t="s">
        <v>3019</v>
      </c>
      <c r="M2717" s="7">
        <v>27504</v>
      </c>
      <c r="N2717" s="7">
        <v>27.5</v>
      </c>
      <c r="O2717" s="7">
        <v>605000</v>
      </c>
      <c r="P2717" t="str">
        <f>IF(ISNUMBER(SEARCH("BROWSER",L2717)),"Picloran",IF(ISNUMBER(SEARCH("NAVIGATOR",L2717)),"Picloran",IF(ISNUMBER(SEARCH("BIOZYME",L2717)),"Mineral Fertilizer",IF(ISNUMBER(SEARCH("K-FOL",L2717)),"Calcium Citrate",IF(ISNUMBER(SEARCH("FOLTRON",L2717)),"NPK Fertilizer",IF(ISNUMBER(SEARCH("CYHALOTHRI",L2717)),"Cyhalothrin",IF(ISNUMBER(SEARCH("ACEFATO",L2717)),"Acephate",IF(ISNUMBER(SEARCH("ACEPHATE",L2717)),"Acephate",IF(ISNUMBER(SEARCH("MICROTHIOL",L2717)),"Sulfur",IF(ISNUMBER(SEARCH("PROPICONAZOLE",L2717)),"Propiconazole",IF(ISNUMBER(SEARCH("METHOMYL",L2717)),"Methomyl",IF(ISNUMBER(SEARCH("IMIDACLOPRID",L2717)),"Imidacloprid",IF(ISNUMBER(SEARCH("ZONIC",L2717)),"Amicarbazone",IF(ISNUMBER(SEARCH("CRESCENDO",L2717)),"Triclopyr-Butyric",IF(ISNUMBER(SEARCH("IMAZETHAPYR",L2717)),"Imazethapyr",IF(ISNUMBER(SEARCH("TRICLOPYR",L2717)),"Triclopyr",IF(ISNUMBER(SEARCH("ISOPROPYLAMINE",L2717)),"Isopropylamine",IF(ISNUMBER(SEARCH("ABAMECTIM",L2717)),"Abamectin",IF(ISNUMBER(SEARCH("SPERTO",L2717)),"Bifenthrin","FIX IT!")))))))))))))))))))</f>
        <v>Cyhalothrin</v>
      </c>
      <c r="Q2717" t="s">
        <v>3248</v>
      </c>
      <c r="R2717" t="s">
        <v>3237</v>
      </c>
      <c r="S2717">
        <f t="shared" si="151"/>
        <v>21.996800465386851</v>
      </c>
      <c r="T2717" t="s">
        <v>3309</v>
      </c>
      <c r="U2717" t="s">
        <v>3263</v>
      </c>
      <c r="V2717" t="s">
        <v>3264</v>
      </c>
    </row>
    <row r="2718" spans="1:22" ht="22" customHeight="1" x14ac:dyDescent="0.3">
      <c r="A2718" s="2">
        <v>42261</v>
      </c>
      <c r="B2718" s="16" t="str">
        <f t="shared" si="149"/>
        <v>September, 2015</v>
      </c>
      <c r="C2718" s="16" t="str">
        <f t="shared" si="150"/>
        <v>September, 2015´</v>
      </c>
      <c r="D2718" s="3" t="s">
        <v>31</v>
      </c>
      <c r="E2718" s="11" t="s">
        <v>3316</v>
      </c>
      <c r="F2718" s="3" t="s">
        <v>56</v>
      </c>
      <c r="G2718" s="3" t="s">
        <v>1774</v>
      </c>
      <c r="H2718" s="3" t="s">
        <v>82</v>
      </c>
      <c r="I2718" s="3" t="s">
        <v>45</v>
      </c>
      <c r="J2718" s="3" t="s">
        <v>34</v>
      </c>
      <c r="K2718" s="3" t="s">
        <v>84</v>
      </c>
      <c r="L2718" s="3" t="s">
        <v>3020</v>
      </c>
      <c r="M2718" s="4">
        <v>115784</v>
      </c>
      <c r="N2718" s="4">
        <v>115.78</v>
      </c>
      <c r="O2718" s="4">
        <v>401000</v>
      </c>
      <c r="P2718" t="str">
        <f>IF(ISNUMBER(SEARCH("BROWSER",L2718)),"Picloran",IF(ISNUMBER(SEARCH("NAVIGATOR",L2718)),"Picloran",IF(ISNUMBER(SEARCH("BIOZYME",L2718)),"Mineral Fertilizer",IF(ISNUMBER(SEARCH("K-FOL",L2718)),"Calcium Citrate",IF(ISNUMBER(SEARCH("FOLTRON",L2718)),"NPK Fertilizer",IF(ISNUMBER(SEARCH("CYHALOTHRI",L2718)),"Cyhalothrin",IF(ISNUMBER(SEARCH("ACEFATO",L2718)),"Acephate",IF(ISNUMBER(SEARCH("ACEPHATE",L2718)),"Acephate",IF(ISNUMBER(SEARCH("MICROTHIOL",L2718)),"Sulfur",IF(ISNUMBER(SEARCH("PROPICONAZOLE",L2718)),"Propiconazole",IF(ISNUMBER(SEARCH("METHOMYL",L2718)),"Methomyl",IF(ISNUMBER(SEARCH("IMIDACLOPRID",L2718)),"Imidacloprid",IF(ISNUMBER(SEARCH("ZONIC",L2718)),"Amicarbazone",IF(ISNUMBER(SEARCH("CRESCENDO",L2718)),"Triclopyr-Butyric",IF(ISNUMBER(SEARCH("IMAZETHAPYR",L2718)),"Imazethapyr",IF(ISNUMBER(SEARCH("TRICLOPYR",L2718)),"Triclopyr",IF(ISNUMBER(SEARCH("ISOPROPYLAMINE",L2718)),"Isopropylamine",IF(ISNUMBER(SEARCH("ABAMECTIM",L2718)),"Abamectin",IF(ISNUMBER(SEARCH("SPERTO",L2718)),"Bifenthrin","FIX IT!")))))))))))))))))))</f>
        <v>Isopropylamine</v>
      </c>
      <c r="Q2718" t="s">
        <v>3269</v>
      </c>
      <c r="R2718" t="s">
        <v>3216</v>
      </c>
      <c r="S2718">
        <f t="shared" si="151"/>
        <v>3.4633455399709803</v>
      </c>
      <c r="T2718" t="s">
        <v>3218</v>
      </c>
      <c r="U2718" t="s">
        <v>3218</v>
      </c>
      <c r="V2718" t="s">
        <v>3198</v>
      </c>
    </row>
    <row r="2719" spans="1:22" ht="22" customHeight="1" x14ac:dyDescent="0.3">
      <c r="A2719" s="5">
        <v>42261</v>
      </c>
      <c r="B2719" s="16" t="str">
        <f t="shared" si="149"/>
        <v>September, 2015</v>
      </c>
      <c r="C2719" s="16" t="str">
        <f t="shared" si="150"/>
        <v>September, 2015´</v>
      </c>
      <c r="D2719" s="6" t="s">
        <v>31</v>
      </c>
      <c r="E2719" s="11" t="s">
        <v>3316</v>
      </c>
      <c r="F2719" s="6" t="s">
        <v>56</v>
      </c>
      <c r="G2719" s="6" t="s">
        <v>131</v>
      </c>
      <c r="H2719" s="6" t="s">
        <v>133</v>
      </c>
      <c r="I2719" s="6" t="s">
        <v>45</v>
      </c>
      <c r="J2719" s="6" t="s">
        <v>34</v>
      </c>
      <c r="K2719" s="6" t="s">
        <v>971</v>
      </c>
      <c r="L2719" s="6" t="s">
        <v>3021</v>
      </c>
      <c r="M2719" s="7">
        <v>42460</v>
      </c>
      <c r="N2719" s="7">
        <v>42.46</v>
      </c>
      <c r="O2719" s="7">
        <v>933000</v>
      </c>
      <c r="P2719" t="str">
        <f>IF(ISNUMBER(SEARCH("IMAZETAPYR",L2719)),"Imazetapyr",IF(ISNUMBER(SEARCH("VITAVAX",L2719)),"Carboxin",IF(ISNUMBER(SEARCH("CARBOXIN",L2719)),"Carboxin",IF(ISNUMBER(SEARCH("CONDAX",L2719)),"Imazetapyr",IF(ISNUMBER(SEARCH("CLETHODIM",L2719)),"Clethodim",IF(ISNUMBER(SEARCH("JACARE",L2719)),"2,4-D Acid",IF(ISNUMBER(SEARCH("LEOPARD",L2719)),"Picloram",IF(ISNUMBER(SEARCH("ZOXYSTROBIN",L2719)),"Azoxystrobin",IF(ISNUMBER(SEARCH("MANCOZEB",L2719)),"Mancozeb",IF(ISNUMBER(SEARCH("AZOXYS",L2719)),"Azoxystrobin",IF(ISNUMBER(SEARCH("FIPRON",L2719)),"Fipronil",IF(ISNUMBER(SEARCH("ACEF",L2719)),"Acephate",IF(ISNUMBER(SEARCH("ACETAMIPRID",L2719)),"Acetamiprid",IF(ISNUMBER(SEARCH("ALUMINIUM PHOSPHIDE",L2719)),"Aluminium Phosphide",IF(ISNUMBER(SEARCH("RANMAN",L2719)),"Cyazofamid",IF(ISNUMBER(SEARCH("BIFENTRINA",L2719)),"Bifenthrin","FIX IT!"))))))))))))))))</f>
        <v>Acetamiprid</v>
      </c>
      <c r="Q2719" t="s">
        <v>3234</v>
      </c>
      <c r="R2719" t="s">
        <v>3243</v>
      </c>
      <c r="S2719">
        <f t="shared" si="151"/>
        <v>21.973622232689589</v>
      </c>
      <c r="T2719" t="s">
        <v>3218</v>
      </c>
      <c r="U2719" t="s">
        <v>3218</v>
      </c>
      <c r="V2719" t="s">
        <v>3198</v>
      </c>
    </row>
    <row r="2720" spans="1:22" ht="22" customHeight="1" x14ac:dyDescent="0.3">
      <c r="A2720" s="2">
        <v>42261</v>
      </c>
      <c r="B2720" s="16" t="str">
        <f t="shared" si="149"/>
        <v>September, 2015</v>
      </c>
      <c r="C2720" s="16" t="str">
        <f t="shared" si="150"/>
        <v>September, 2015´</v>
      </c>
      <c r="D2720" s="3" t="s">
        <v>31</v>
      </c>
      <c r="E2720" s="11" t="s">
        <v>3316</v>
      </c>
      <c r="F2720" s="3" t="s">
        <v>56</v>
      </c>
      <c r="G2720" s="3" t="s">
        <v>200</v>
      </c>
      <c r="H2720" s="3" t="s">
        <v>210</v>
      </c>
      <c r="I2720" s="3" t="s">
        <v>45</v>
      </c>
      <c r="J2720" s="3" t="s">
        <v>34</v>
      </c>
      <c r="K2720" s="3" t="s">
        <v>205</v>
      </c>
      <c r="L2720" s="3" t="s">
        <v>3022</v>
      </c>
      <c r="M2720" s="4">
        <v>25440</v>
      </c>
      <c r="N2720" s="4">
        <v>25.44</v>
      </c>
      <c r="O2720" s="4">
        <v>324000</v>
      </c>
      <c r="P2720" t="str">
        <f>IF(ISNUMBER(SEARCH("IMAZETAPYR",L2720)),"Imazetapyr",IF(ISNUMBER(SEARCH("VITAVAX",L2720)),"Carboxin",IF(ISNUMBER(SEARCH("CARBOXIN",L2720)),"Carboxin",IF(ISNUMBER(SEARCH("CONDAX",L2720)),"Imazetapyr",IF(ISNUMBER(SEARCH("CLETHODIM",L2720)),"Clethodim",IF(ISNUMBER(SEARCH("JACARE",L2720)),"2,4-D Acid",IF(ISNUMBER(SEARCH("LEOPARD",L2720)),"Picloram",IF(ISNUMBER(SEARCH("ZOXYSTROBIN",L2720)),"Azoxystrobin",IF(ISNUMBER(SEARCH("MANCOZEB",L2720)),"Mancozeb",IF(ISNUMBER(SEARCH("AZOXYS",L2720)),"Azoxystrobin",IF(ISNUMBER(SEARCH("FIPRON",L2720)),"Fipronil",IF(ISNUMBER(SEARCH("ACEF",L2720)),"Acephate",IF(ISNUMBER(SEARCH("ACETAMIPRID",L2720)),"Acetamiprid",IF(ISNUMBER(SEARCH("ALUMINIUM PHOSPHIDE",L2720)),"Aluminium Phosphide",IF(ISNUMBER(SEARCH("RANMAN",L2720)),"Cyazofamid",IF(ISNUMBER(SEARCH("BIFENTRINA",L2720)),"Bifenthrin","FIX IT!"))))))))))))))))</f>
        <v>Mancozeb</v>
      </c>
      <c r="Q2720" t="s">
        <v>3231</v>
      </c>
      <c r="R2720" t="s">
        <v>3242</v>
      </c>
      <c r="S2720">
        <f t="shared" si="151"/>
        <v>12.735849056603774</v>
      </c>
      <c r="T2720" t="s">
        <v>3218</v>
      </c>
      <c r="U2720" t="s">
        <v>3218</v>
      </c>
      <c r="V2720" t="s">
        <v>3198</v>
      </c>
    </row>
    <row r="2721" spans="1:22" ht="22" customHeight="1" x14ac:dyDescent="0.3">
      <c r="A2721" s="5">
        <v>42261</v>
      </c>
      <c r="B2721" s="16" t="str">
        <f t="shared" si="149"/>
        <v>September, 2015</v>
      </c>
      <c r="C2721" s="16" t="str">
        <f t="shared" si="150"/>
        <v>September, 2015´</v>
      </c>
      <c r="D2721" s="6" t="s">
        <v>31</v>
      </c>
      <c r="E2721" s="11" t="s">
        <v>3316</v>
      </c>
      <c r="F2721" s="6" t="s">
        <v>56</v>
      </c>
      <c r="G2721" s="6" t="s">
        <v>2629</v>
      </c>
      <c r="H2721" s="6" t="s">
        <v>82</v>
      </c>
      <c r="I2721" s="6" t="s">
        <v>45</v>
      </c>
      <c r="J2721" s="6" t="s">
        <v>34</v>
      </c>
      <c r="K2721" s="6" t="s">
        <v>84</v>
      </c>
      <c r="L2721" s="6" t="s">
        <v>3023</v>
      </c>
      <c r="M2721" s="7">
        <v>101151</v>
      </c>
      <c r="N2721" s="7">
        <v>101.15</v>
      </c>
      <c r="O2721" s="7">
        <v>351000</v>
      </c>
      <c r="P2721" t="str">
        <f>IF(ISNUMBER(SEARCH("BROWSER",L2721)),"Picloran",IF(ISNUMBER(SEARCH("NAVIGATOR",L2721)),"Picloran",IF(ISNUMBER(SEARCH("BIOZYME",L2721)),"Mineral Fertilizer",IF(ISNUMBER(SEARCH("K-FOL",L2721)),"Calcium Citrate",IF(ISNUMBER(SEARCH("FOLTRON",L2721)),"NPK Fertilizer",IF(ISNUMBER(SEARCH("CYHALOTHRI",L2721)),"Cyhalothrin",IF(ISNUMBER(SEARCH("ACEFATO",L2721)),"Acephate",IF(ISNUMBER(SEARCH("ACEPHATE",L2721)),"Acephate",IF(ISNUMBER(SEARCH("MICROTHIOL",L2721)),"Sulfur",IF(ISNUMBER(SEARCH("PROPICONAZOLE",L2721)),"Propiconazole",IF(ISNUMBER(SEARCH("METHOMYL",L2721)),"Methomyl",IF(ISNUMBER(SEARCH("IMIDACLOPRID",L2721)),"Imidacloprid",IF(ISNUMBER(SEARCH("ZONIC",L2721)),"Amicarbazone",IF(ISNUMBER(SEARCH("CRESCENDO",L2721)),"Triclopyr-Butyric",IF(ISNUMBER(SEARCH("IMAZETHAPYR",L2721)),"Imazethapyr",IF(ISNUMBER(SEARCH("TRICLOPYR",L2721)),"Triclopyr",IF(ISNUMBER(SEARCH("ISOPROPYLAMINE",L2721)),"Isopropylamine",IF(ISNUMBER(SEARCH("ABAMECTIM",L2721)),"Abamectin",IF(ISNUMBER(SEARCH("SPERTO",L2721)),"Bifenthrin","FIX IT!")))))))))))))))))))</f>
        <v>Isopropylamine</v>
      </c>
      <c r="Q2721" t="s">
        <v>3269</v>
      </c>
      <c r="R2721" t="s">
        <v>3216</v>
      </c>
      <c r="S2721">
        <f t="shared" si="151"/>
        <v>3.470059613844648</v>
      </c>
      <c r="T2721" t="s">
        <v>3259</v>
      </c>
      <c r="U2721" t="s">
        <v>3230</v>
      </c>
      <c r="V2721" t="s">
        <v>3225</v>
      </c>
    </row>
    <row r="2722" spans="1:22" ht="22" customHeight="1" x14ac:dyDescent="0.3">
      <c r="A2722" s="2">
        <v>42261</v>
      </c>
      <c r="B2722" s="16" t="str">
        <f t="shared" si="149"/>
        <v>September, 2015</v>
      </c>
      <c r="C2722" s="16" t="str">
        <f t="shared" si="150"/>
        <v>September, 2015´</v>
      </c>
      <c r="D2722" s="3" t="s">
        <v>31</v>
      </c>
      <c r="E2722" s="11" t="s">
        <v>3316</v>
      </c>
      <c r="F2722" s="3" t="s">
        <v>56</v>
      </c>
      <c r="G2722" s="3" t="s">
        <v>2918</v>
      </c>
      <c r="H2722" s="3" t="s">
        <v>122</v>
      </c>
      <c r="I2722" s="3" t="s">
        <v>45</v>
      </c>
      <c r="J2722" s="3" t="s">
        <v>34</v>
      </c>
      <c r="K2722" s="3" t="s">
        <v>187</v>
      </c>
      <c r="L2722" s="3" t="s">
        <v>3024</v>
      </c>
      <c r="M2722" s="4">
        <v>50400</v>
      </c>
      <c r="N2722" s="4">
        <v>50.4</v>
      </c>
      <c r="O2722" s="4">
        <v>276000</v>
      </c>
      <c r="P2722" t="s">
        <v>3201</v>
      </c>
      <c r="Q2722" t="s">
        <v>3272</v>
      </c>
      <c r="R2722" t="s">
        <v>3198</v>
      </c>
      <c r="S2722">
        <f t="shared" si="151"/>
        <v>5.4761904761904763</v>
      </c>
      <c r="T2722" t="s">
        <v>3206</v>
      </c>
      <c r="U2722" t="s">
        <v>3231</v>
      </c>
      <c r="V2722" t="s">
        <v>3242</v>
      </c>
    </row>
    <row r="2723" spans="1:22" ht="22" customHeight="1" x14ac:dyDescent="0.3">
      <c r="A2723" s="5">
        <v>42259</v>
      </c>
      <c r="B2723" s="16" t="str">
        <f t="shared" si="149"/>
        <v>September, 2015</v>
      </c>
      <c r="C2723" s="16" t="str">
        <f t="shared" si="150"/>
        <v>September, 2015´</v>
      </c>
      <c r="D2723" s="6" t="s">
        <v>31</v>
      </c>
      <c r="E2723" s="11" t="s">
        <v>3316</v>
      </c>
      <c r="F2723" s="6" t="s">
        <v>56</v>
      </c>
      <c r="G2723" s="6" t="s">
        <v>1676</v>
      </c>
      <c r="H2723" s="6" t="s">
        <v>91</v>
      </c>
      <c r="I2723" s="6" t="s">
        <v>45</v>
      </c>
      <c r="J2723" s="6" t="s">
        <v>34</v>
      </c>
      <c r="K2723" s="6" t="s">
        <v>205</v>
      </c>
      <c r="L2723" s="6" t="s">
        <v>3025</v>
      </c>
      <c r="M2723" s="7">
        <v>99936</v>
      </c>
      <c r="N2723" s="7">
        <v>99.94</v>
      </c>
      <c r="O2723" s="7">
        <v>1273000</v>
      </c>
      <c r="P2723" t="str">
        <f>IF(ISNUMBER(SEARCH("IMAZETAPYR",L2723)),"Imazetapyr",IF(ISNUMBER(SEARCH("VITAVAX",L2723)),"Carboxin",IF(ISNUMBER(SEARCH("CARBOXIN",L2723)),"Carboxin",IF(ISNUMBER(SEARCH("CONDAX",L2723)),"Imazetapyr",IF(ISNUMBER(SEARCH("CLETHODIM",L2723)),"Clethodim",IF(ISNUMBER(SEARCH("JACARE",L2723)),"2,4-D Acid",IF(ISNUMBER(SEARCH("LEOPARD",L2723)),"Picloram",IF(ISNUMBER(SEARCH("ZOXYSTROBIN",L2723)),"Azoxystrobin",IF(ISNUMBER(SEARCH("MANCOZEB",L2723)),"Mancozeb",IF(ISNUMBER(SEARCH("AZOXYS",L2723)),"Azoxystrobin",IF(ISNUMBER(SEARCH("FIPRON",L2723)),"Fipronil",IF(ISNUMBER(SEARCH("ACEF",L2723)),"Acephate",IF(ISNUMBER(SEARCH("ACETAMIPRID",L2723)),"Acetamiprid",IF(ISNUMBER(SEARCH("ALUMINIUM PHOSPHIDE",L2723)),"Aluminium Phosphide",IF(ISNUMBER(SEARCH("RANMAN",L2723)),"Cyazofamid",IF(ISNUMBER(SEARCH("BIFENTRINA",L2723)),"Bifenthrin","FIX IT!"))))))))))))))))</f>
        <v>Mancozeb</v>
      </c>
      <c r="Q2723" t="s">
        <v>3231</v>
      </c>
      <c r="R2723" t="s">
        <v>3242</v>
      </c>
      <c r="S2723">
        <f t="shared" si="151"/>
        <v>12.73815241754723</v>
      </c>
      <c r="T2723" t="s">
        <v>3206</v>
      </c>
      <c r="U2723" t="s">
        <v>3231</v>
      </c>
      <c r="V2723" t="s">
        <v>3242</v>
      </c>
    </row>
    <row r="2724" spans="1:22" ht="22" customHeight="1" x14ac:dyDescent="0.3">
      <c r="A2724" s="2">
        <v>42259</v>
      </c>
      <c r="B2724" s="16" t="str">
        <f t="shared" si="149"/>
        <v>September, 2015</v>
      </c>
      <c r="C2724" s="16" t="str">
        <f t="shared" si="150"/>
        <v>September, 2015´</v>
      </c>
      <c r="D2724" s="3" t="s">
        <v>31</v>
      </c>
      <c r="E2724" s="11" t="s">
        <v>3316</v>
      </c>
      <c r="F2724" s="3" t="s">
        <v>56</v>
      </c>
      <c r="G2724" s="3" t="s">
        <v>1676</v>
      </c>
      <c r="H2724" s="3" t="s">
        <v>91</v>
      </c>
      <c r="I2724" s="3" t="s">
        <v>45</v>
      </c>
      <c r="J2724" s="3" t="s">
        <v>34</v>
      </c>
      <c r="K2724" s="3" t="s">
        <v>205</v>
      </c>
      <c r="L2724" s="3" t="s">
        <v>3025</v>
      </c>
      <c r="M2724" s="4">
        <v>99936</v>
      </c>
      <c r="N2724" s="4">
        <v>99.94</v>
      </c>
      <c r="O2724" s="4">
        <v>1273000</v>
      </c>
      <c r="P2724" t="str">
        <f>IF(ISNUMBER(SEARCH("IMAZETAPYR",L2724)),"Imazetapyr",IF(ISNUMBER(SEARCH("VITAVAX",L2724)),"Carboxin",IF(ISNUMBER(SEARCH("CARBOXIN",L2724)),"Carboxin",IF(ISNUMBER(SEARCH("CONDAX",L2724)),"Imazetapyr",IF(ISNUMBER(SEARCH("CLETHODIM",L2724)),"Clethodim",IF(ISNUMBER(SEARCH("JACARE",L2724)),"2,4-D Acid",IF(ISNUMBER(SEARCH("LEOPARD",L2724)),"Picloram",IF(ISNUMBER(SEARCH("ZOXYSTROBIN",L2724)),"Azoxystrobin",IF(ISNUMBER(SEARCH("MANCOZEB",L2724)),"Mancozeb",IF(ISNUMBER(SEARCH("AZOXYS",L2724)),"Azoxystrobin",IF(ISNUMBER(SEARCH("FIPRON",L2724)),"Fipronil",IF(ISNUMBER(SEARCH("ACEF",L2724)),"Acephate",IF(ISNUMBER(SEARCH("ACETAMIPRID",L2724)),"Acetamiprid",IF(ISNUMBER(SEARCH("ALUMINIUM PHOSPHIDE",L2724)),"Aluminium Phosphide",IF(ISNUMBER(SEARCH("RANMAN",L2724)),"Cyazofamid",IF(ISNUMBER(SEARCH("BIFENTRINA",L2724)),"Bifenthrin","FIX IT!"))))))))))))))))</f>
        <v>Mancozeb</v>
      </c>
      <c r="Q2724" t="s">
        <v>3231</v>
      </c>
      <c r="R2724" t="s">
        <v>3242</v>
      </c>
      <c r="S2724">
        <f t="shared" si="151"/>
        <v>12.73815241754723</v>
      </c>
      <c r="T2724" t="s">
        <v>3218</v>
      </c>
      <c r="U2724" t="s">
        <v>3218</v>
      </c>
      <c r="V2724" t="s">
        <v>3198</v>
      </c>
    </row>
    <row r="2725" spans="1:22" ht="22" customHeight="1" x14ac:dyDescent="0.3">
      <c r="A2725" s="5">
        <v>42259</v>
      </c>
      <c r="B2725" s="16" t="str">
        <f t="shared" si="149"/>
        <v>September, 2015</v>
      </c>
      <c r="C2725" s="16" t="str">
        <f t="shared" si="150"/>
        <v>September, 2015´</v>
      </c>
      <c r="D2725" s="6" t="s">
        <v>31</v>
      </c>
      <c r="E2725" s="11" t="s">
        <v>3316</v>
      </c>
      <c r="F2725" s="6" t="s">
        <v>56</v>
      </c>
      <c r="G2725" s="6" t="s">
        <v>588</v>
      </c>
      <c r="H2725" s="6" t="s">
        <v>102</v>
      </c>
      <c r="I2725" s="6" t="s">
        <v>45</v>
      </c>
      <c r="J2725" s="6" t="s">
        <v>34</v>
      </c>
      <c r="K2725" s="6" t="s">
        <v>2202</v>
      </c>
      <c r="L2725" s="6" t="s">
        <v>3026</v>
      </c>
      <c r="M2725" s="7">
        <v>162697.01</v>
      </c>
      <c r="N2725" s="7">
        <v>162.69999999999999</v>
      </c>
      <c r="O2725" s="7">
        <v>707000</v>
      </c>
      <c r="P2725" t="str">
        <f>IF(ISNUMBER(SEARCH("BROWSER",L2725)),"Picloran",IF(ISNUMBER(SEARCH("NAVIGATOR",L2725)),"Picloran",IF(ISNUMBER(SEARCH("BIOZYME",L2725)),"Mineral Fertilizer",IF(ISNUMBER(SEARCH("K-FOL",L2725)),"Calcium Citrate",IF(ISNUMBER(SEARCH("FOLTRON",L2725)),"NPK Fertilizer",IF(ISNUMBER(SEARCH("CYHALOTHRI",L2725)),"Cyhalothrin",IF(ISNUMBER(SEARCH("ACEFATO",L2725)),"Acephate",IF(ISNUMBER(SEARCH("ACEPHATE",L2725)),"Acephate",IF(ISNUMBER(SEARCH("MICROTHIOL",L2725)),"Sulfur",IF(ISNUMBER(SEARCH("PROPICONAZOLE",L2725)),"Propiconazole",IF(ISNUMBER(SEARCH("METHOMYL",L2725)),"Methomyl",IF(ISNUMBER(SEARCH("IMIDACLOPRID",L2725)),"Imidacloprid",IF(ISNUMBER(SEARCH("ZONIC",L2725)),"Amicarbazone",IF(ISNUMBER(SEARCH("CRESCENDO",L2725)),"Triclopyr-Butyric",IF(ISNUMBER(SEARCH("IMAZETHAPYR",L2725)),"Imazethapyr",IF(ISNUMBER(SEARCH("TRICLOPYR",L2725)),"Triclopyr",IF(ISNUMBER(SEARCH("ISOPROPYLAMINE",L2725)),"Isopropylamine",IF(ISNUMBER(SEARCH("ABAMECTIM",L2725)),"Abamectin",IF(ISNUMBER(SEARCH("SPERTO",L2725)),"Bifenthrin","FIX IT!")))))))))))))))))))</f>
        <v>Sulfur</v>
      </c>
      <c r="Q2725" t="s">
        <v>3279</v>
      </c>
      <c r="R2725" t="s">
        <v>3216</v>
      </c>
      <c r="S2725">
        <f t="shared" si="151"/>
        <v>4.3455008792109941</v>
      </c>
      <c r="T2725" t="s">
        <v>3218</v>
      </c>
      <c r="U2725" t="s">
        <v>3218</v>
      </c>
      <c r="V2725" t="s">
        <v>3198</v>
      </c>
    </row>
    <row r="2726" spans="1:22" ht="22" customHeight="1" x14ac:dyDescent="0.3">
      <c r="A2726" s="2">
        <v>42257</v>
      </c>
      <c r="B2726" s="16" t="str">
        <f t="shared" si="149"/>
        <v>September, 2015</v>
      </c>
      <c r="C2726" s="16" t="str">
        <f t="shared" si="150"/>
        <v>September, 2015´</v>
      </c>
      <c r="D2726" s="3" t="s">
        <v>31</v>
      </c>
      <c r="E2726" s="11" t="s">
        <v>3316</v>
      </c>
      <c r="F2726" s="3" t="s">
        <v>56</v>
      </c>
      <c r="G2726" s="3" t="s">
        <v>652</v>
      </c>
      <c r="H2726" s="3" t="s">
        <v>122</v>
      </c>
      <c r="I2726" s="3" t="s">
        <v>45</v>
      </c>
      <c r="J2726" s="3" t="s">
        <v>34</v>
      </c>
      <c r="K2726" s="3" t="s">
        <v>2189</v>
      </c>
      <c r="L2726" s="3" t="s">
        <v>3027</v>
      </c>
      <c r="M2726" s="4">
        <v>192960.01</v>
      </c>
      <c r="N2726" s="4">
        <v>192.96</v>
      </c>
      <c r="O2726" s="4">
        <v>711000</v>
      </c>
      <c r="P2726" t="str">
        <f>IF(ISNUMBER(SEARCH("GLIFOSATO",L2726)),"Glyphosate",IF(ISNUMBER(SEARCH("TRICLON",L2726)),"Triclopyr",IF(ISNUMBER(SEARCH("ABAMECTIN",L2726)),"Abamectin",IF(ISNUMBER(SEARCH("ANCOSAR",L2726)),"Sodium Hydrogen Methylarsonate",IF(ISNUMBER(SEARCH("PERITO",L2726)),"Acephate","FIX IT!")))))</f>
        <v>Glyphosate</v>
      </c>
      <c r="Q2726" t="s">
        <v>3218</v>
      </c>
      <c r="R2726" t="s">
        <v>3198</v>
      </c>
      <c r="S2726">
        <f t="shared" si="151"/>
        <v>3.6847013015805707</v>
      </c>
      <c r="T2726" t="s">
        <v>3212</v>
      </c>
      <c r="U2726" t="s">
        <v>3277</v>
      </c>
      <c r="V2726" t="s">
        <v>3198</v>
      </c>
    </row>
    <row r="2727" spans="1:22" ht="22" customHeight="1" x14ac:dyDescent="0.3">
      <c r="A2727" s="2">
        <v>42255</v>
      </c>
      <c r="B2727" s="16" t="str">
        <f t="shared" si="149"/>
        <v>September, 2015</v>
      </c>
      <c r="C2727" s="16" t="str">
        <f t="shared" si="150"/>
        <v>September, 2015´</v>
      </c>
      <c r="D2727" s="3" t="s">
        <v>31</v>
      </c>
      <c r="E2727" s="11" t="s">
        <v>3316</v>
      </c>
      <c r="F2727" s="3" t="s">
        <v>56</v>
      </c>
      <c r="G2727" s="3" t="s">
        <v>200</v>
      </c>
      <c r="H2727" s="3" t="s">
        <v>210</v>
      </c>
      <c r="I2727" s="3" t="s">
        <v>45</v>
      </c>
      <c r="J2727" s="3" t="s">
        <v>34</v>
      </c>
      <c r="K2727" s="3" t="s">
        <v>971</v>
      </c>
      <c r="L2727" s="3" t="s">
        <v>3029</v>
      </c>
      <c r="M2727" s="4">
        <v>19240</v>
      </c>
      <c r="N2727" s="4">
        <v>19.239999999999998</v>
      </c>
      <c r="O2727" s="4">
        <v>423000</v>
      </c>
      <c r="P2727" t="str">
        <f>IF(ISNUMBER(SEARCH("BROWSER",L2727)),"Picloran",IF(ISNUMBER(SEARCH("NAVIGATOR",L2727)),"Picloran",IF(ISNUMBER(SEARCH("BIOZYME",L2727)),"Mineral Fertilizer",IF(ISNUMBER(SEARCH("K-FOL",L2727)),"Calcium Citrate",IF(ISNUMBER(SEARCH("FOLTRON",L2727)),"NPK Fertilizer",IF(ISNUMBER(SEARCH("CYHALOTHRI",L2727)),"Cyhalothrin",IF(ISNUMBER(SEARCH("ACEFATO",L2727)),"Acephate",IF(ISNUMBER(SEARCH("ACEPHATE",L2727)),"Acephate",IF(ISNUMBER(SEARCH("MICROTHIOL",L2727)),"Sulfur",IF(ISNUMBER(SEARCH("PROPICONAZOLE",L2727)),"Propiconazole",IF(ISNUMBER(SEARCH("METHOMYL",L2727)),"Methomyl",IF(ISNUMBER(SEARCH("IMIDACLOPRID",L2727)),"Imidacloprid",IF(ISNUMBER(SEARCH("ZONIC",L2727)),"Amicarbazone",IF(ISNUMBER(SEARCH("CRESCENDO",L2727)),"Triclopyr-Butyric",IF(ISNUMBER(SEARCH("IMAZETHAPYR",L2727)),"Imazethapyr",IF(ISNUMBER(SEARCH("TRICLOPYR",L2727)),"Triclopyr",IF(ISNUMBER(SEARCH("ISOPROPYLAMINE",L2727)),"Isopropylamine",IF(ISNUMBER(SEARCH("ABAMECTIM",L2727)),"Abamectin",IF(ISNUMBER(SEARCH("SPERTO",L2727)),"Bifenthrin","FIX IT!")))))))))))))))))))</f>
        <v>Imidacloprid</v>
      </c>
      <c r="Q2727" t="s">
        <v>3268</v>
      </c>
      <c r="R2727" t="s">
        <v>3243</v>
      </c>
      <c r="S2727">
        <f t="shared" si="151"/>
        <v>21.985446985446984</v>
      </c>
      <c r="T2727" t="s">
        <v>3294</v>
      </c>
      <c r="U2727" t="s">
        <v>3215</v>
      </c>
      <c r="V2727" t="s">
        <v>3243</v>
      </c>
    </row>
    <row r="2728" spans="1:22" ht="22" customHeight="1" x14ac:dyDescent="0.3">
      <c r="A2728" s="2">
        <v>42255</v>
      </c>
      <c r="B2728" s="16" t="str">
        <f t="shared" si="149"/>
        <v>September, 2015</v>
      </c>
      <c r="C2728" s="16" t="str">
        <f t="shared" si="150"/>
        <v>September, 2015´</v>
      </c>
      <c r="D2728" s="3" t="s">
        <v>31</v>
      </c>
      <c r="E2728" s="11" t="s">
        <v>3316</v>
      </c>
      <c r="F2728" s="3" t="s">
        <v>56</v>
      </c>
      <c r="G2728" s="3" t="s">
        <v>200</v>
      </c>
      <c r="H2728" s="3" t="s">
        <v>133</v>
      </c>
      <c r="I2728" s="3" t="s">
        <v>45</v>
      </c>
      <c r="J2728" s="3" t="s">
        <v>34</v>
      </c>
      <c r="K2728" s="3" t="s">
        <v>205</v>
      </c>
      <c r="L2728" s="3" t="s">
        <v>3031</v>
      </c>
      <c r="M2728" s="4">
        <v>101800</v>
      </c>
      <c r="N2728" s="4">
        <v>101.8</v>
      </c>
      <c r="O2728" s="4">
        <v>1296000</v>
      </c>
      <c r="P2728" t="str">
        <f>IF(ISNUMBER(SEARCH("IMAZETAPYR",L2728)),"Imazetapyr",IF(ISNUMBER(SEARCH("VITAVAX",L2728)),"Carboxin",IF(ISNUMBER(SEARCH("CARBOXIN",L2728)),"Carboxin",IF(ISNUMBER(SEARCH("CONDAX",L2728)),"Imazetapyr",IF(ISNUMBER(SEARCH("CLETHODIM",L2728)),"Clethodim",IF(ISNUMBER(SEARCH("JACARE",L2728)),"2,4-D Acid",IF(ISNUMBER(SEARCH("LEOPARD",L2728)),"Picloram",IF(ISNUMBER(SEARCH("ZOXYSTROBIN",L2728)),"Azoxystrobin",IF(ISNUMBER(SEARCH("MANCOZEB",L2728)),"Mancozeb",IF(ISNUMBER(SEARCH("AZOXYS",L2728)),"Azoxystrobin",IF(ISNUMBER(SEARCH("FIPRON",L2728)),"Fipronil",IF(ISNUMBER(SEARCH("ACEF",L2728)),"Acephate",IF(ISNUMBER(SEARCH("ACETAMIPRID",L2728)),"Acetamiprid",IF(ISNUMBER(SEARCH("ALUMINIUM PHOSPHIDE",L2728)),"Aluminium Phosphide",IF(ISNUMBER(SEARCH("RANMAN",L2728)),"Cyazofamid",IF(ISNUMBER(SEARCH("BIFENTRINA",L2728)),"Bifenthrin","FIX IT!"))))))))))))))))</f>
        <v>Mancozeb</v>
      </c>
      <c r="Q2728" t="s">
        <v>3231</v>
      </c>
      <c r="R2728" t="s">
        <v>3242</v>
      </c>
      <c r="S2728">
        <f t="shared" si="151"/>
        <v>12.730844793713164</v>
      </c>
      <c r="T2728" t="s">
        <v>3218</v>
      </c>
      <c r="U2728" t="s">
        <v>3218</v>
      </c>
      <c r="V2728" t="s">
        <v>3198</v>
      </c>
    </row>
    <row r="2729" spans="1:22" ht="22" customHeight="1" x14ac:dyDescent="0.3">
      <c r="A2729" s="5">
        <v>42255</v>
      </c>
      <c r="B2729" s="16" t="str">
        <f t="shared" si="149"/>
        <v>September, 2015</v>
      </c>
      <c r="C2729" s="16" t="str">
        <f t="shared" si="150"/>
        <v>September, 2015´</v>
      </c>
      <c r="D2729" s="6" t="s">
        <v>31</v>
      </c>
      <c r="E2729" s="11" t="s">
        <v>3316</v>
      </c>
      <c r="F2729" s="6" t="s">
        <v>56</v>
      </c>
      <c r="G2729" s="6" t="s">
        <v>200</v>
      </c>
      <c r="H2729" s="6" t="s">
        <v>133</v>
      </c>
      <c r="I2729" s="6" t="s">
        <v>45</v>
      </c>
      <c r="J2729" s="6" t="s">
        <v>34</v>
      </c>
      <c r="K2729" s="6" t="s">
        <v>971</v>
      </c>
      <c r="L2729" s="14" t="s">
        <v>3032</v>
      </c>
      <c r="M2729" s="7">
        <v>19240</v>
      </c>
      <c r="N2729" s="7">
        <v>19.239999999999998</v>
      </c>
      <c r="O2729" s="7">
        <v>423000</v>
      </c>
      <c r="P2729" t="str">
        <f>IF(ISNUMBER(SEARCH("BROWSER",L2729)),"Picloran",IF(ISNUMBER(SEARCH("NAVIGATOR",L2729)),"Picloran",IF(ISNUMBER(SEARCH("BIOZYME",L2729)),"Mineral Fertilizer",IF(ISNUMBER(SEARCH("K-FOL",L2729)),"Calcium Citrate",IF(ISNUMBER(SEARCH("FOLTRON",L2729)),"NPK Fertilizer",IF(ISNUMBER(SEARCH("CYHALOTHRI",L2729)),"Cyhalothrin",IF(ISNUMBER(SEARCH("ACEFATO",L2729)),"Acephate",IF(ISNUMBER(SEARCH("ACEPHATE",L2729)),"Acephate",IF(ISNUMBER(SEARCH("MICROTHIOL",L2729)),"Sulfur",IF(ISNUMBER(SEARCH("PROPICONAZOLE",L2729)),"Propiconazole",IF(ISNUMBER(SEARCH("METHOMYL",L2729)),"Methomyl",IF(ISNUMBER(SEARCH("IMIDACLOPRID",L2729)),"Imidacloprid",IF(ISNUMBER(SEARCH("ZONIC",L2729)),"Amicarbazone",IF(ISNUMBER(SEARCH("CRESCENDO",L2729)),"Triclopyr-Butyric",IF(ISNUMBER(SEARCH("IMAZETHAPYR",L2729)),"Imazethapyr",IF(ISNUMBER(SEARCH("TRICLOPYR",L2729)),"Triclopyr",IF(ISNUMBER(SEARCH("ISOPROPYLAMINE",L2729)),"Isopropylamine",IF(ISNUMBER(SEARCH("ABAMECTIM",L2729)),"Abamectin",IF(ISNUMBER(SEARCH("SPERTO",L2729)),"Bifenthrin","FIX IT!")))))))))))))))))))</f>
        <v>Imidacloprid</v>
      </c>
      <c r="Q2729" t="s">
        <v>3268</v>
      </c>
      <c r="R2729" t="s">
        <v>3243</v>
      </c>
      <c r="S2729">
        <f t="shared" si="151"/>
        <v>21.985446985446984</v>
      </c>
      <c r="T2729" t="s">
        <v>3251</v>
      </c>
      <c r="U2729" t="s">
        <v>3215</v>
      </c>
      <c r="V2729" t="s">
        <v>3253</v>
      </c>
    </row>
    <row r="2730" spans="1:22" ht="22" customHeight="1" x14ac:dyDescent="0.3">
      <c r="A2730" s="2">
        <v>42254</v>
      </c>
      <c r="B2730" s="16" t="str">
        <f t="shared" si="149"/>
        <v>September, 2015</v>
      </c>
      <c r="C2730" s="16" t="str">
        <f t="shared" si="150"/>
        <v>September, 2015´</v>
      </c>
      <c r="D2730" s="3" t="s">
        <v>31</v>
      </c>
      <c r="E2730" s="11" t="s">
        <v>3316</v>
      </c>
      <c r="F2730" s="3" t="s">
        <v>56</v>
      </c>
      <c r="G2730" s="3" t="s">
        <v>2629</v>
      </c>
      <c r="H2730" s="3" t="s">
        <v>82</v>
      </c>
      <c r="I2730" s="3" t="s">
        <v>45</v>
      </c>
      <c r="J2730" s="3" t="s">
        <v>34</v>
      </c>
      <c r="K2730" s="3" t="s">
        <v>84</v>
      </c>
      <c r="L2730" s="3" t="s">
        <v>3033</v>
      </c>
      <c r="M2730" s="4">
        <v>101088</v>
      </c>
      <c r="N2730" s="4">
        <v>101.09</v>
      </c>
      <c r="O2730" s="4">
        <v>350000</v>
      </c>
      <c r="P2730" t="str">
        <f>IF(ISNUMBER(SEARCH("BROWSER",L2730)),"Picloran",IF(ISNUMBER(SEARCH("NAVIGATOR",L2730)),"Picloran",IF(ISNUMBER(SEARCH("BIOZYME",L2730)),"Mineral Fertilizer",IF(ISNUMBER(SEARCH("K-FOL",L2730)),"Calcium Citrate",IF(ISNUMBER(SEARCH("FOLTRON",L2730)),"NPK Fertilizer",IF(ISNUMBER(SEARCH("CYHALOTHRI",L2730)),"Cyhalothrin",IF(ISNUMBER(SEARCH("ACEFATO",L2730)),"Acephate",IF(ISNUMBER(SEARCH("ACEPHATE",L2730)),"Acephate",IF(ISNUMBER(SEARCH("MICROTHIOL",L2730)),"Sulfur",IF(ISNUMBER(SEARCH("PROPICONAZOLE",L2730)),"Propiconazole",IF(ISNUMBER(SEARCH("METHOMYL",L2730)),"Methomyl",IF(ISNUMBER(SEARCH("IMIDACLOPRID",L2730)),"Imidacloprid",IF(ISNUMBER(SEARCH("ZONIC",L2730)),"Amicarbazone",IF(ISNUMBER(SEARCH("CRESCENDO",L2730)),"Triclopyr-Butyric",IF(ISNUMBER(SEARCH("IMAZETHAPYR",L2730)),"Imazethapyr",IF(ISNUMBER(SEARCH("TRICLOPYR",L2730)),"Triclopyr",IF(ISNUMBER(SEARCH("ISOPROPYLAMINE",L2730)),"Isopropylamine",IF(ISNUMBER(SEARCH("ABAMECTIM",L2730)),"Abamectin",IF(ISNUMBER(SEARCH("SPERTO",L2730)),"Bifenthrin","FIX IT!")))))))))))))))))))</f>
        <v>Isopropylamine</v>
      </c>
      <c r="Q2730" t="s">
        <v>3269</v>
      </c>
      <c r="R2730" t="s">
        <v>3216</v>
      </c>
      <c r="S2730">
        <f t="shared" si="151"/>
        <v>3.4623298512187399</v>
      </c>
      <c r="T2730" t="s">
        <v>3292</v>
      </c>
      <c r="U2730" t="s">
        <v>3269</v>
      </c>
      <c r="V2730" t="s">
        <v>3216</v>
      </c>
    </row>
    <row r="2731" spans="1:22" ht="22" customHeight="1" x14ac:dyDescent="0.3">
      <c r="A2731" s="5">
        <v>42253</v>
      </c>
      <c r="B2731" s="16" t="str">
        <f t="shared" si="149"/>
        <v>September, 2015</v>
      </c>
      <c r="C2731" s="16" t="str">
        <f t="shared" si="150"/>
        <v>September, 2015´</v>
      </c>
      <c r="D2731" s="6" t="s">
        <v>31</v>
      </c>
      <c r="E2731" s="11" t="s">
        <v>3316</v>
      </c>
      <c r="F2731" s="6" t="s">
        <v>56</v>
      </c>
      <c r="G2731" s="6" t="s">
        <v>1676</v>
      </c>
      <c r="H2731" s="6" t="s">
        <v>91</v>
      </c>
      <c r="I2731" s="6" t="s">
        <v>45</v>
      </c>
      <c r="J2731" s="6" t="s">
        <v>34</v>
      </c>
      <c r="K2731" s="6" t="s">
        <v>205</v>
      </c>
      <c r="L2731" s="6" t="s">
        <v>3025</v>
      </c>
      <c r="M2731" s="7">
        <v>99936</v>
      </c>
      <c r="N2731" s="7">
        <v>99.94</v>
      </c>
      <c r="O2731" s="7">
        <v>1273000</v>
      </c>
      <c r="P2731" t="str">
        <f>IF(ISNUMBER(SEARCH("IMAZETAPYR",L2731)),"Imazetapyr",IF(ISNUMBER(SEARCH("VITAVAX",L2731)),"Carboxin",IF(ISNUMBER(SEARCH("CARBOXIN",L2731)),"Carboxin",IF(ISNUMBER(SEARCH("CONDAX",L2731)),"Imazetapyr",IF(ISNUMBER(SEARCH("CLETHODIM",L2731)),"Clethodim",IF(ISNUMBER(SEARCH("JACARE",L2731)),"2,4-D Acid",IF(ISNUMBER(SEARCH("LEOPARD",L2731)),"Picloram",IF(ISNUMBER(SEARCH("ZOXYSTROBIN",L2731)),"Azoxystrobin",IF(ISNUMBER(SEARCH("MANCOZEB",L2731)),"Mancozeb",IF(ISNUMBER(SEARCH("AZOXYS",L2731)),"Azoxystrobin",IF(ISNUMBER(SEARCH("FIPRON",L2731)),"Fipronil",IF(ISNUMBER(SEARCH("ACEF",L2731)),"Acephate",IF(ISNUMBER(SEARCH("ACETAMIPRID",L2731)),"Acetamiprid",IF(ISNUMBER(SEARCH("ALUMINIUM PHOSPHIDE",L2731)),"Aluminium Phosphide",IF(ISNUMBER(SEARCH("RANMAN",L2731)),"Cyazofamid",IF(ISNUMBER(SEARCH("BIFENTRINA",L2731)),"Bifenthrin","FIX IT!"))))))))))))))))</f>
        <v>Mancozeb</v>
      </c>
      <c r="Q2731" t="s">
        <v>3231</v>
      </c>
      <c r="R2731" t="s">
        <v>3242</v>
      </c>
      <c r="S2731">
        <f t="shared" si="151"/>
        <v>12.73815241754723</v>
      </c>
      <c r="T2731" t="s">
        <v>3218</v>
      </c>
      <c r="U2731" t="s">
        <v>3218</v>
      </c>
      <c r="V2731" t="s">
        <v>3198</v>
      </c>
    </row>
    <row r="2732" spans="1:22" ht="22" customHeight="1" x14ac:dyDescent="0.3">
      <c r="A2732" s="2">
        <v>42253</v>
      </c>
      <c r="B2732" s="16" t="str">
        <f t="shared" si="149"/>
        <v>September, 2015</v>
      </c>
      <c r="C2732" s="16" t="str">
        <f t="shared" si="150"/>
        <v>September, 2015´</v>
      </c>
      <c r="D2732" s="3" t="s">
        <v>31</v>
      </c>
      <c r="E2732" s="11" t="s">
        <v>3316</v>
      </c>
      <c r="F2732" s="3" t="s">
        <v>56</v>
      </c>
      <c r="G2732" s="3" t="s">
        <v>870</v>
      </c>
      <c r="H2732" s="3" t="s">
        <v>122</v>
      </c>
      <c r="I2732" s="3" t="s">
        <v>45</v>
      </c>
      <c r="J2732" s="3" t="s">
        <v>34</v>
      </c>
      <c r="K2732" s="3" t="s">
        <v>872</v>
      </c>
      <c r="L2732" s="3" t="s">
        <v>3034</v>
      </c>
      <c r="M2732" s="4">
        <v>20160</v>
      </c>
      <c r="N2732" s="4">
        <v>20.16</v>
      </c>
      <c r="O2732" s="4">
        <v>328000</v>
      </c>
      <c r="P2732" t="str">
        <f>IF(ISNUMBER(SEARCH("NICOSULFURONTECHNICAL",L2732)),"Nicosulfuron",IF(ISNUMBER(SEARCH("CITRASHINE",L2732)),"General Foods Aditives",IF(ISNUMBER(SEARCH("CHLORIMURON",L2732)),"Chlorimuron-ethyl",IF(ISNUMBER(SEARCH("LUFENURON",L2732)),"Lufenuron","FIX IT!"))))</f>
        <v>Lufenuron</v>
      </c>
      <c r="Q2732" t="s">
        <v>3215</v>
      </c>
      <c r="R2732" t="s">
        <v>3243</v>
      </c>
      <c r="S2732">
        <f t="shared" si="151"/>
        <v>16.269841269841269</v>
      </c>
      <c r="T2732" t="s">
        <v>3218</v>
      </c>
      <c r="U2732" t="s">
        <v>3218</v>
      </c>
      <c r="V2732" t="s">
        <v>3198</v>
      </c>
    </row>
    <row r="2733" spans="1:22" ht="22" customHeight="1" x14ac:dyDescent="0.3">
      <c r="A2733" s="5">
        <v>42253</v>
      </c>
      <c r="B2733" s="16" t="str">
        <f t="shared" si="149"/>
        <v>September, 2015</v>
      </c>
      <c r="C2733" s="16" t="str">
        <f t="shared" si="150"/>
        <v>September, 2015´</v>
      </c>
      <c r="D2733" s="6" t="s">
        <v>31</v>
      </c>
      <c r="E2733" s="11" t="s">
        <v>3316</v>
      </c>
      <c r="F2733" s="6" t="s">
        <v>56</v>
      </c>
      <c r="G2733" s="6" t="s">
        <v>1676</v>
      </c>
      <c r="H2733" s="6" t="s">
        <v>91</v>
      </c>
      <c r="I2733" s="6" t="s">
        <v>45</v>
      </c>
      <c r="J2733" s="6" t="s">
        <v>34</v>
      </c>
      <c r="K2733" s="6" t="s">
        <v>205</v>
      </c>
      <c r="L2733" s="6" t="s">
        <v>3035</v>
      </c>
      <c r="M2733" s="7">
        <v>74952</v>
      </c>
      <c r="N2733" s="7">
        <v>74.95</v>
      </c>
      <c r="O2733" s="7">
        <v>954000</v>
      </c>
      <c r="P2733" t="str">
        <f>IF(ISNUMBER(SEARCH("IMAZETAPYR",L2733)),"Imazetapyr",IF(ISNUMBER(SEARCH("VITAVAX",L2733)),"Carboxin",IF(ISNUMBER(SEARCH("CARBOXIN",L2733)),"Carboxin",IF(ISNUMBER(SEARCH("CONDAX",L2733)),"Imazetapyr",IF(ISNUMBER(SEARCH("CLETHODIM",L2733)),"Clethodim",IF(ISNUMBER(SEARCH("JACARE",L2733)),"2,4-D Acid",IF(ISNUMBER(SEARCH("LEOPARD",L2733)),"Picloram",IF(ISNUMBER(SEARCH("ZOXYSTROBIN",L2733)),"Azoxystrobin",IF(ISNUMBER(SEARCH("MANCOZEB",L2733)),"Mancozeb",IF(ISNUMBER(SEARCH("AZOXYS",L2733)),"Azoxystrobin",IF(ISNUMBER(SEARCH("FIPRON",L2733)),"Fipronil",IF(ISNUMBER(SEARCH("ACEF",L2733)),"Acephate",IF(ISNUMBER(SEARCH("ACETAMIPRID",L2733)),"Acetamiprid",IF(ISNUMBER(SEARCH("ALUMINIUM PHOSPHIDE",L2733)),"Aluminium Phosphide",IF(ISNUMBER(SEARCH("RANMAN",L2733)),"Cyazofamid",IF(ISNUMBER(SEARCH("BIFENTRINA",L2733)),"Bifenthrin","FIX IT!"))))))))))))))))</f>
        <v>Mancozeb</v>
      </c>
      <c r="Q2733" t="s">
        <v>3231</v>
      </c>
      <c r="R2733" t="s">
        <v>3242</v>
      </c>
      <c r="S2733">
        <f t="shared" si="151"/>
        <v>12.728146013448606</v>
      </c>
      <c r="T2733" t="s">
        <v>3218</v>
      </c>
      <c r="U2733" t="s">
        <v>3218</v>
      </c>
      <c r="V2733" t="s">
        <v>3198</v>
      </c>
    </row>
    <row r="2734" spans="1:22" ht="22" customHeight="1" x14ac:dyDescent="0.3">
      <c r="A2734" s="2">
        <v>42253</v>
      </c>
      <c r="B2734" s="16" t="str">
        <f t="shared" si="149"/>
        <v>September, 2015</v>
      </c>
      <c r="C2734" s="16" t="str">
        <f t="shared" si="150"/>
        <v>September, 2015´</v>
      </c>
      <c r="D2734" s="3" t="s">
        <v>31</v>
      </c>
      <c r="E2734" s="11" t="s">
        <v>3316</v>
      </c>
      <c r="F2734" s="3" t="s">
        <v>56</v>
      </c>
      <c r="G2734" s="3" t="s">
        <v>1676</v>
      </c>
      <c r="H2734" s="3" t="s">
        <v>91</v>
      </c>
      <c r="I2734" s="3" t="s">
        <v>45</v>
      </c>
      <c r="J2734" s="3" t="s">
        <v>34</v>
      </c>
      <c r="K2734" s="3" t="s">
        <v>205</v>
      </c>
      <c r="L2734" s="3" t="s">
        <v>2909</v>
      </c>
      <c r="M2734" s="4">
        <v>23158</v>
      </c>
      <c r="N2734" s="4">
        <v>23.16</v>
      </c>
      <c r="O2734" s="4">
        <v>295000</v>
      </c>
      <c r="P2734" t="str">
        <f>IF(ISNUMBER(SEARCH("IMAZETAPYR",L2734)),"Imazetapyr",IF(ISNUMBER(SEARCH("VITAVAX",L2734)),"Carboxin",IF(ISNUMBER(SEARCH("CARBOXIN",L2734)),"Carboxin",IF(ISNUMBER(SEARCH("CONDAX",L2734)),"Imazetapyr",IF(ISNUMBER(SEARCH("CLETHODIM",L2734)),"Clethodim",IF(ISNUMBER(SEARCH("JACARE",L2734)),"2,4-D Acid",IF(ISNUMBER(SEARCH("LEOPARD",L2734)),"Picloram",IF(ISNUMBER(SEARCH("ZOXYSTROBIN",L2734)),"Azoxystrobin",IF(ISNUMBER(SEARCH("MANCOZEB",L2734)),"Mancozeb",IF(ISNUMBER(SEARCH("AZOXYS",L2734)),"Azoxystrobin",IF(ISNUMBER(SEARCH("FIPRON",L2734)),"Fipronil",IF(ISNUMBER(SEARCH("ACEF",L2734)),"Acephate",IF(ISNUMBER(SEARCH("ACETAMIPRID",L2734)),"Acetamiprid",IF(ISNUMBER(SEARCH("ALUMINIUM PHOSPHIDE",L2734)),"Aluminium Phosphide",IF(ISNUMBER(SEARCH("RANMAN",L2734)),"Cyazofamid",IF(ISNUMBER(SEARCH("BIFENTRINA",L2734)),"Bifenthrin","FIX IT!"))))))))))))))))</f>
        <v>Mancozeb</v>
      </c>
      <c r="Q2734" t="s">
        <v>3231</v>
      </c>
      <c r="R2734" t="s">
        <v>3242</v>
      </c>
      <c r="S2734">
        <f t="shared" si="151"/>
        <v>12.738578461006995</v>
      </c>
      <c r="T2734" t="s">
        <v>3218</v>
      </c>
      <c r="U2734" t="s">
        <v>3218</v>
      </c>
      <c r="V2734" t="s">
        <v>3198</v>
      </c>
    </row>
    <row r="2735" spans="1:22" ht="22" customHeight="1" x14ac:dyDescent="0.3">
      <c r="A2735" s="5">
        <v>42253</v>
      </c>
      <c r="B2735" s="16" t="str">
        <f t="shared" si="149"/>
        <v>September, 2015</v>
      </c>
      <c r="C2735" s="16" t="str">
        <f t="shared" si="150"/>
        <v>September, 2015´</v>
      </c>
      <c r="D2735" s="6" t="s">
        <v>31</v>
      </c>
      <c r="E2735" s="11" t="s">
        <v>3316</v>
      </c>
      <c r="F2735" s="6" t="s">
        <v>56</v>
      </c>
      <c r="G2735" s="6" t="s">
        <v>1676</v>
      </c>
      <c r="H2735" s="6" t="s">
        <v>91</v>
      </c>
      <c r="I2735" s="6" t="s">
        <v>45</v>
      </c>
      <c r="J2735" s="6" t="s">
        <v>34</v>
      </c>
      <c r="K2735" s="6" t="s">
        <v>205</v>
      </c>
      <c r="L2735" s="6" t="s">
        <v>2909</v>
      </c>
      <c r="M2735" s="7">
        <v>23158</v>
      </c>
      <c r="N2735" s="7">
        <v>23.16</v>
      </c>
      <c r="O2735" s="7">
        <v>295000</v>
      </c>
      <c r="P2735" t="str">
        <f>IF(ISNUMBER(SEARCH("IMAZETAPYR",L2735)),"Imazetapyr",IF(ISNUMBER(SEARCH("VITAVAX",L2735)),"Carboxin",IF(ISNUMBER(SEARCH("CARBOXIN",L2735)),"Carboxin",IF(ISNUMBER(SEARCH("CONDAX",L2735)),"Imazetapyr",IF(ISNUMBER(SEARCH("CLETHODIM",L2735)),"Clethodim",IF(ISNUMBER(SEARCH("JACARE",L2735)),"2,4-D Acid",IF(ISNUMBER(SEARCH("LEOPARD",L2735)),"Picloram",IF(ISNUMBER(SEARCH("ZOXYSTROBIN",L2735)),"Azoxystrobin",IF(ISNUMBER(SEARCH("MANCOZEB",L2735)),"Mancozeb",IF(ISNUMBER(SEARCH("AZOXYS",L2735)),"Azoxystrobin",IF(ISNUMBER(SEARCH("FIPRON",L2735)),"Fipronil",IF(ISNUMBER(SEARCH("ACEF",L2735)),"Acephate",IF(ISNUMBER(SEARCH("ACETAMIPRID",L2735)),"Acetamiprid",IF(ISNUMBER(SEARCH("ALUMINIUM PHOSPHIDE",L2735)),"Aluminium Phosphide",IF(ISNUMBER(SEARCH("RANMAN",L2735)),"Cyazofamid",IF(ISNUMBER(SEARCH("BIFENTRINA",L2735)),"Bifenthrin","FIX IT!"))))))))))))))))</f>
        <v>Mancozeb</v>
      </c>
      <c r="Q2735" t="s">
        <v>3231</v>
      </c>
      <c r="R2735" t="s">
        <v>3242</v>
      </c>
      <c r="S2735">
        <f t="shared" si="151"/>
        <v>12.738578461006995</v>
      </c>
      <c r="T2735" t="s">
        <v>3218</v>
      </c>
      <c r="U2735" t="s">
        <v>3218</v>
      </c>
      <c r="V2735" t="s">
        <v>3198</v>
      </c>
    </row>
    <row r="2736" spans="1:22" ht="22" customHeight="1" x14ac:dyDescent="0.3">
      <c r="A2736" s="2">
        <v>42252</v>
      </c>
      <c r="B2736" s="16" t="str">
        <f t="shared" si="149"/>
        <v>September, 2015</v>
      </c>
      <c r="C2736" s="16" t="str">
        <f t="shared" si="150"/>
        <v>September, 2015´</v>
      </c>
      <c r="D2736" s="3" t="s">
        <v>31</v>
      </c>
      <c r="E2736" s="11" t="s">
        <v>3316</v>
      </c>
      <c r="F2736" s="3" t="s">
        <v>56</v>
      </c>
      <c r="G2736" s="3" t="s">
        <v>625</v>
      </c>
      <c r="H2736" s="3" t="s">
        <v>629</v>
      </c>
      <c r="I2736" s="3" t="s">
        <v>45</v>
      </c>
      <c r="J2736" s="3" t="s">
        <v>34</v>
      </c>
      <c r="K2736" s="3" t="s">
        <v>2820</v>
      </c>
      <c r="L2736" s="3" t="s">
        <v>3036</v>
      </c>
      <c r="M2736" s="4">
        <v>17200</v>
      </c>
      <c r="N2736" s="4">
        <v>17.2</v>
      </c>
      <c r="O2736" s="4">
        <v>183000</v>
      </c>
      <c r="P2736" t="str">
        <f>IF(ISNUMBER(SEARCH("NICOSULFURONTECHNICAL",L2736)),"Nicosulfuron",IF(ISNUMBER(SEARCH("CITRASHINE",L2736)),"General Foods Aditives",IF(ISNUMBER(SEARCH("CHLORIMURON",L2736)),"Chlorimuron-ethyl",IF(ISNUMBER(SEARCH("LUFENURON",L2736)),"Lufenuron","FIX IT!"))))</f>
        <v>General Foods Aditives</v>
      </c>
      <c r="Q2736" t="s">
        <v>3263</v>
      </c>
      <c r="R2736" t="s">
        <v>3264</v>
      </c>
      <c r="S2736">
        <f t="shared" si="151"/>
        <v>10.63953488372093</v>
      </c>
      <c r="T2736" t="s">
        <v>3218</v>
      </c>
      <c r="U2736" t="s">
        <v>3218</v>
      </c>
      <c r="V2736" t="s">
        <v>3198</v>
      </c>
    </row>
    <row r="2737" spans="1:22" ht="22" customHeight="1" x14ac:dyDescent="0.3">
      <c r="A2737" s="2">
        <v>42247</v>
      </c>
      <c r="B2737" s="16" t="str">
        <f t="shared" si="149"/>
        <v>August, 2015</v>
      </c>
      <c r="C2737" s="16" t="str">
        <f t="shared" si="150"/>
        <v>August, 2015´</v>
      </c>
      <c r="D2737" s="3" t="s">
        <v>31</v>
      </c>
      <c r="E2737" s="11" t="s">
        <v>3316</v>
      </c>
      <c r="F2737" s="3" t="s">
        <v>56</v>
      </c>
      <c r="G2737" s="3" t="s">
        <v>2629</v>
      </c>
      <c r="H2737" s="3" t="s">
        <v>82</v>
      </c>
      <c r="I2737" s="3" t="s">
        <v>45</v>
      </c>
      <c r="J2737" s="3" t="s">
        <v>34</v>
      </c>
      <c r="K2737" s="3" t="s">
        <v>84</v>
      </c>
      <c r="L2737" s="3" t="s">
        <v>3038</v>
      </c>
      <c r="M2737" s="4">
        <v>101450</v>
      </c>
      <c r="N2737" s="4">
        <v>101.45</v>
      </c>
      <c r="O2737" s="4">
        <v>350000</v>
      </c>
      <c r="P2737" t="str">
        <f>IF(ISNUMBER(SEARCH("BROWSER",L2737)),"Picloran",IF(ISNUMBER(SEARCH("NAVIGATOR",L2737)),"Picloran",IF(ISNUMBER(SEARCH("BIOZYME",L2737)),"Mineral Fertilizer",IF(ISNUMBER(SEARCH("K-FOL",L2737)),"Calcium Citrate",IF(ISNUMBER(SEARCH("FOLTRON",L2737)),"NPK Fertilizer",IF(ISNUMBER(SEARCH("CYHALOTHRI",L2737)),"Cyhalothrin",IF(ISNUMBER(SEARCH("ACEFATO",L2737)),"Acephate",IF(ISNUMBER(SEARCH("ACEPHATE",L2737)),"Acephate",IF(ISNUMBER(SEARCH("MICROTHIOL",L2737)),"Sulfur",IF(ISNUMBER(SEARCH("PROPICONAZOLE",L2737)),"Propiconazole",IF(ISNUMBER(SEARCH("METHOMYL",L2737)),"Methomyl",IF(ISNUMBER(SEARCH("IMIDACLOPRID",L2737)),"Imidacloprid",IF(ISNUMBER(SEARCH("ZONIC",L2737)),"Amicarbazone",IF(ISNUMBER(SEARCH("CRESCENDO",L2737)),"Triclopyr-Butyric",IF(ISNUMBER(SEARCH("IMAZETHAPYR",L2737)),"Imazethapyr",IF(ISNUMBER(SEARCH("TRICLOPYR",L2737)),"Triclopyr",IF(ISNUMBER(SEARCH("ISOPROPYLAMINE",L2737)),"Isopropylamine",IF(ISNUMBER(SEARCH("ABAMECTIM",L2737)),"Abamectin",IF(ISNUMBER(SEARCH("SPERTO",L2737)),"Bifenthrin","FIX IT!")))))))))))))))))))</f>
        <v>Isopropylamine</v>
      </c>
      <c r="Q2737" t="s">
        <v>3269</v>
      </c>
      <c r="R2737" t="s">
        <v>3216</v>
      </c>
      <c r="S2737">
        <f t="shared" si="151"/>
        <v>3.4499753573188765</v>
      </c>
      <c r="T2737" t="s">
        <v>3206</v>
      </c>
      <c r="U2737" t="s">
        <v>3231</v>
      </c>
      <c r="V2737" t="s">
        <v>3242</v>
      </c>
    </row>
    <row r="2738" spans="1:22" ht="22" customHeight="1" x14ac:dyDescent="0.3">
      <c r="A2738" s="5">
        <v>42247</v>
      </c>
      <c r="B2738" s="16" t="str">
        <f t="shared" si="149"/>
        <v>August, 2015</v>
      </c>
      <c r="C2738" s="16" t="str">
        <f t="shared" si="150"/>
        <v>August, 2015´</v>
      </c>
      <c r="D2738" s="6" t="s">
        <v>31</v>
      </c>
      <c r="E2738" s="11" t="s">
        <v>3316</v>
      </c>
      <c r="F2738" s="6" t="s">
        <v>56</v>
      </c>
      <c r="G2738" s="6" t="s">
        <v>1774</v>
      </c>
      <c r="H2738" s="6" t="s">
        <v>82</v>
      </c>
      <c r="I2738" s="6" t="s">
        <v>45</v>
      </c>
      <c r="J2738" s="6" t="s">
        <v>34</v>
      </c>
      <c r="K2738" s="6" t="s">
        <v>84</v>
      </c>
      <c r="L2738" s="6" t="s">
        <v>3039</v>
      </c>
      <c r="M2738" s="7">
        <v>115875</v>
      </c>
      <c r="N2738" s="7">
        <v>115.88</v>
      </c>
      <c r="O2738" s="7">
        <v>400000</v>
      </c>
      <c r="P2738" t="str">
        <f>IF(ISNUMBER(SEARCH("BROWSER",L2738)),"Picloran",IF(ISNUMBER(SEARCH("NAVIGATOR",L2738)),"Picloran",IF(ISNUMBER(SEARCH("BIOZYME",L2738)),"Mineral Fertilizer",IF(ISNUMBER(SEARCH("K-FOL",L2738)),"Calcium Citrate",IF(ISNUMBER(SEARCH("FOLTRON",L2738)),"NPK Fertilizer",IF(ISNUMBER(SEARCH("CYHALOTHRI",L2738)),"Cyhalothrin",IF(ISNUMBER(SEARCH("ACEFATO",L2738)),"Acephate",IF(ISNUMBER(SEARCH("ACEPHATE",L2738)),"Acephate",IF(ISNUMBER(SEARCH("MICROTHIOL",L2738)),"Sulfur",IF(ISNUMBER(SEARCH("PROPICONAZOLE",L2738)),"Propiconazole",IF(ISNUMBER(SEARCH("METHOMYL",L2738)),"Methomyl",IF(ISNUMBER(SEARCH("IMIDACLOPRID",L2738)),"Imidacloprid",IF(ISNUMBER(SEARCH("ZONIC",L2738)),"Amicarbazone",IF(ISNUMBER(SEARCH("CRESCENDO",L2738)),"Triclopyr-Butyric",IF(ISNUMBER(SEARCH("IMAZETHAPYR",L2738)),"Imazethapyr",IF(ISNUMBER(SEARCH("TRICLOPYR",L2738)),"Triclopyr",IF(ISNUMBER(SEARCH("ISOPROPYLAMINE",L2738)),"Isopropylamine",IF(ISNUMBER(SEARCH("ABAMECTIM",L2738)),"Abamectin",IF(ISNUMBER(SEARCH("SPERTO",L2738)),"Bifenthrin","FIX IT!")))))))))))))))))))</f>
        <v>Isopropylamine</v>
      </c>
      <c r="Q2738" t="s">
        <v>3269</v>
      </c>
      <c r="R2738" t="s">
        <v>3216</v>
      </c>
      <c r="S2738">
        <f t="shared" si="151"/>
        <v>3.4519956850053939</v>
      </c>
      <c r="T2738" t="s">
        <v>3218</v>
      </c>
      <c r="U2738" t="s">
        <v>3218</v>
      </c>
      <c r="V2738" t="s">
        <v>3198</v>
      </c>
    </row>
    <row r="2739" spans="1:22" ht="22" customHeight="1" x14ac:dyDescent="0.3">
      <c r="A2739" s="2">
        <v>42247</v>
      </c>
      <c r="B2739" s="16" t="str">
        <f t="shared" si="149"/>
        <v>August, 2015</v>
      </c>
      <c r="C2739" s="16" t="str">
        <f t="shared" si="150"/>
        <v>August, 2015´</v>
      </c>
      <c r="D2739" s="3" t="s">
        <v>31</v>
      </c>
      <c r="E2739" s="11" t="s">
        <v>3316</v>
      </c>
      <c r="F2739" s="3" t="s">
        <v>56</v>
      </c>
      <c r="G2739" s="3" t="s">
        <v>200</v>
      </c>
      <c r="H2739" s="3" t="s">
        <v>133</v>
      </c>
      <c r="I2739" s="3" t="s">
        <v>45</v>
      </c>
      <c r="J2739" s="3" t="s">
        <v>34</v>
      </c>
      <c r="K2739" s="3" t="s">
        <v>205</v>
      </c>
      <c r="L2739" s="3" t="s">
        <v>3040</v>
      </c>
      <c r="M2739" s="4">
        <v>203520</v>
      </c>
      <c r="N2739" s="4">
        <v>203.52</v>
      </c>
      <c r="O2739" s="4">
        <v>3060000</v>
      </c>
      <c r="P2739" t="str">
        <f>IF(ISNUMBER(SEARCH("IMAZETAPYR",L2739)),"Imazetapyr",IF(ISNUMBER(SEARCH("VITAVAX",L2739)),"Carboxin",IF(ISNUMBER(SEARCH("CARBOXIN",L2739)),"Carboxin",IF(ISNUMBER(SEARCH("CONDAX",L2739)),"Imazetapyr",IF(ISNUMBER(SEARCH("CLETHODIM",L2739)),"Clethodim",IF(ISNUMBER(SEARCH("JACARE",L2739)),"2,4-D Acid",IF(ISNUMBER(SEARCH("LEOPARD",L2739)),"Picloram",IF(ISNUMBER(SEARCH("ZOXYSTROBIN",L2739)),"Azoxystrobin",IF(ISNUMBER(SEARCH("MANCOZEB",L2739)),"Mancozeb",IF(ISNUMBER(SEARCH("AZOXYS",L2739)),"Azoxystrobin",IF(ISNUMBER(SEARCH("FIPRON",L2739)),"Fipronil",IF(ISNUMBER(SEARCH("ACEF",L2739)),"Acephate",IF(ISNUMBER(SEARCH("ACETAMIPRID",L2739)),"Acetamiprid",IF(ISNUMBER(SEARCH("ALUMINIUM PHOSPHIDE",L2739)),"Aluminium Phosphide",IF(ISNUMBER(SEARCH("RANMAN",L2739)),"Cyazofamid",IF(ISNUMBER(SEARCH("BIFENTRINA",L2739)),"Bifenthrin","FIX IT!"))))))))))))))))</f>
        <v>Mancozeb</v>
      </c>
      <c r="Q2739" t="s">
        <v>3231</v>
      </c>
      <c r="R2739" t="s">
        <v>3242</v>
      </c>
      <c r="S2739">
        <f t="shared" si="151"/>
        <v>15.035377358490566</v>
      </c>
      <c r="T2739" t="s">
        <v>3218</v>
      </c>
      <c r="U2739" t="s">
        <v>3218</v>
      </c>
      <c r="V2739" t="s">
        <v>3198</v>
      </c>
    </row>
    <row r="2740" spans="1:22" ht="22" customHeight="1" x14ac:dyDescent="0.3">
      <c r="A2740" s="5">
        <v>42247</v>
      </c>
      <c r="B2740" s="16" t="str">
        <f t="shared" si="149"/>
        <v>August, 2015</v>
      </c>
      <c r="C2740" s="16" t="str">
        <f t="shared" si="150"/>
        <v>August, 2015´</v>
      </c>
      <c r="D2740" s="6" t="s">
        <v>31</v>
      </c>
      <c r="E2740" s="11" t="s">
        <v>3316</v>
      </c>
      <c r="F2740" s="6" t="s">
        <v>56</v>
      </c>
      <c r="G2740" s="6" t="s">
        <v>131</v>
      </c>
      <c r="H2740" s="6" t="s">
        <v>133</v>
      </c>
      <c r="I2740" s="6" t="s">
        <v>45</v>
      </c>
      <c r="J2740" s="6" t="s">
        <v>34</v>
      </c>
      <c r="K2740" s="6" t="s">
        <v>971</v>
      </c>
      <c r="L2740" s="6" t="s">
        <v>3041</v>
      </c>
      <c r="M2740" s="7">
        <v>57680</v>
      </c>
      <c r="N2740" s="7">
        <v>57.68</v>
      </c>
      <c r="O2740" s="7">
        <v>1204000</v>
      </c>
      <c r="P2740" t="str">
        <f>IF(ISNUMBER(SEARCH("BROWSER",L2740)),"Picloran",IF(ISNUMBER(SEARCH("NAVIGATOR",L2740)),"Picloran",IF(ISNUMBER(SEARCH("BIOZYME",L2740)),"Mineral Fertilizer",IF(ISNUMBER(SEARCH("K-FOL",L2740)),"Calcium Citrate",IF(ISNUMBER(SEARCH("FOLTRON",L2740)),"NPK Fertilizer",IF(ISNUMBER(SEARCH("CYHALOTHRI",L2740)),"Cyhalothrin",IF(ISNUMBER(SEARCH("ACEFATO",L2740)),"Acephate",IF(ISNUMBER(SEARCH("ACEPHATE",L2740)),"Acephate",IF(ISNUMBER(SEARCH("MICROTHIOL",L2740)),"Sulfur",IF(ISNUMBER(SEARCH("PROPICONAZOLE",L2740)),"Propiconazole",IF(ISNUMBER(SEARCH("METHOMYL",L2740)),"Methomyl",IF(ISNUMBER(SEARCH("IMIDACLOPRID",L2740)),"Imidacloprid",IF(ISNUMBER(SEARCH("ZONIC",L2740)),"Amicarbazone",IF(ISNUMBER(SEARCH("CRESCENDO",L2740)),"Triclopyr-Butyric",IF(ISNUMBER(SEARCH("IMAZETHAPYR",L2740)),"Imazethapyr",IF(ISNUMBER(SEARCH("TRICLOPYR",L2740)),"Triclopyr",IF(ISNUMBER(SEARCH("ISOPROPYLAMINE",L2740)),"Isopropylamine",IF(ISNUMBER(SEARCH("ABAMECTIM",L2740)),"Abamectin",IF(ISNUMBER(SEARCH("SPERTO",L2740)),"Bifenthrin","FIX IT!")))))))))))))))))))</f>
        <v>Cyhalothrin</v>
      </c>
      <c r="Q2740" t="s">
        <v>3248</v>
      </c>
      <c r="R2740" t="s">
        <v>3237</v>
      </c>
      <c r="S2740">
        <f t="shared" si="151"/>
        <v>20.873786407766989</v>
      </c>
      <c r="T2740" t="s">
        <v>3218</v>
      </c>
      <c r="U2740" t="s">
        <v>3218</v>
      </c>
      <c r="V2740" t="s">
        <v>3198</v>
      </c>
    </row>
    <row r="2741" spans="1:22" ht="22" customHeight="1" x14ac:dyDescent="0.3">
      <c r="A2741" s="2">
        <v>42247</v>
      </c>
      <c r="B2741" s="16" t="str">
        <f t="shared" si="149"/>
        <v>August, 2015</v>
      </c>
      <c r="C2741" s="16" t="str">
        <f t="shared" si="150"/>
        <v>August, 2015´</v>
      </c>
      <c r="D2741" s="3" t="s">
        <v>107</v>
      </c>
      <c r="E2741" s="11" t="s">
        <v>3316</v>
      </c>
      <c r="F2741" s="3" t="s">
        <v>56</v>
      </c>
      <c r="G2741" s="3" t="s">
        <v>108</v>
      </c>
      <c r="H2741" s="3" t="s">
        <v>133</v>
      </c>
      <c r="I2741" s="3" t="s">
        <v>45</v>
      </c>
      <c r="J2741" s="3" t="s">
        <v>34</v>
      </c>
      <c r="K2741" s="3" t="s">
        <v>205</v>
      </c>
      <c r="L2741" s="3" t="s">
        <v>3042</v>
      </c>
      <c r="M2741" s="4">
        <v>76320</v>
      </c>
      <c r="N2741" s="4">
        <v>76.319999999999993</v>
      </c>
      <c r="O2741" s="4">
        <v>1148000</v>
      </c>
      <c r="P2741" t="str">
        <f>IF(ISNUMBER(SEARCH("IMAZETAPYR",L2741)),"Imazetapyr",IF(ISNUMBER(SEARCH("VITAVAX",L2741)),"Carboxin",IF(ISNUMBER(SEARCH("CARBOXIN",L2741)),"Carboxin",IF(ISNUMBER(SEARCH("CONDAX",L2741)),"Imazetapyr",IF(ISNUMBER(SEARCH("CLETHODIM",L2741)),"Clethodim",IF(ISNUMBER(SEARCH("JACARE",L2741)),"2,4-D Acid",IF(ISNUMBER(SEARCH("LEOPARD",L2741)),"Picloram",IF(ISNUMBER(SEARCH("ZOXYSTROBIN",L2741)),"Azoxystrobin",IF(ISNUMBER(SEARCH("MANCOZEB",L2741)),"Mancozeb",IF(ISNUMBER(SEARCH("AZOXYS",L2741)),"Azoxystrobin",IF(ISNUMBER(SEARCH("FIPRON",L2741)),"Fipronil",IF(ISNUMBER(SEARCH("ACEF",L2741)),"Acephate",IF(ISNUMBER(SEARCH("ACETAMIPRID",L2741)),"Acetamiprid",IF(ISNUMBER(SEARCH("ALUMINIUM PHOSPHIDE",L2741)),"Aluminium Phosphide",IF(ISNUMBER(SEARCH("RANMAN",L2741)),"Cyazofamid",IF(ISNUMBER(SEARCH("BIFENTRINA",L2741)),"Bifenthrin","FIX IT!"))))))))))))))))</f>
        <v>Mancozeb</v>
      </c>
      <c r="Q2741" t="s">
        <v>3231</v>
      </c>
      <c r="R2741" t="s">
        <v>3242</v>
      </c>
      <c r="S2741">
        <f t="shared" si="151"/>
        <v>15.041928721174004</v>
      </c>
      <c r="T2741" t="s">
        <v>3218</v>
      </c>
      <c r="U2741" t="s">
        <v>3218</v>
      </c>
      <c r="V2741" t="s">
        <v>3198</v>
      </c>
    </row>
    <row r="2742" spans="1:22" ht="22" customHeight="1" x14ac:dyDescent="0.3">
      <c r="A2742" s="5">
        <v>42247</v>
      </c>
      <c r="B2742" s="16" t="str">
        <f t="shared" si="149"/>
        <v>August, 2015</v>
      </c>
      <c r="C2742" s="16" t="str">
        <f t="shared" si="150"/>
        <v>August, 2015´</v>
      </c>
      <c r="D2742" s="6" t="s">
        <v>107</v>
      </c>
      <c r="E2742" s="11" t="s">
        <v>3316</v>
      </c>
      <c r="F2742" s="6" t="s">
        <v>56</v>
      </c>
      <c r="G2742" s="6" t="s">
        <v>1429</v>
      </c>
      <c r="H2742" s="6" t="s">
        <v>133</v>
      </c>
      <c r="I2742" s="6" t="s">
        <v>45</v>
      </c>
      <c r="J2742" s="6" t="s">
        <v>34</v>
      </c>
      <c r="K2742" s="6" t="s">
        <v>971</v>
      </c>
      <c r="L2742" s="6" t="s">
        <v>3043</v>
      </c>
      <c r="M2742" s="7">
        <v>19240</v>
      </c>
      <c r="N2742" s="7">
        <v>19.239999999999998</v>
      </c>
      <c r="O2742" s="7">
        <v>402000</v>
      </c>
      <c r="P2742" t="str">
        <f>IF(ISNUMBER(SEARCH("BROWSER",L2742)),"Picloran",IF(ISNUMBER(SEARCH("NAVIGATOR",L2742)),"Picloran",IF(ISNUMBER(SEARCH("BIOZYME",L2742)),"Mineral Fertilizer",IF(ISNUMBER(SEARCH("K-FOL",L2742)),"Calcium Citrate",IF(ISNUMBER(SEARCH("FOLTRON",L2742)),"NPK Fertilizer",IF(ISNUMBER(SEARCH("CYHALOTHRI",L2742)),"Cyhalothrin",IF(ISNUMBER(SEARCH("ACEFATO",L2742)),"Acephate",IF(ISNUMBER(SEARCH("ACEPHATE",L2742)),"Acephate",IF(ISNUMBER(SEARCH("MICROTHIOL",L2742)),"Sulfur",IF(ISNUMBER(SEARCH("PROPICONAZOLE",L2742)),"Propiconazole",IF(ISNUMBER(SEARCH("METHOMYL",L2742)),"Methomyl",IF(ISNUMBER(SEARCH("IMIDACLOPRID",L2742)),"Imidacloprid",IF(ISNUMBER(SEARCH("ZONIC",L2742)),"Amicarbazone",IF(ISNUMBER(SEARCH("CRESCENDO",L2742)),"Triclopyr-Butyric",IF(ISNUMBER(SEARCH("IMAZETHAPYR",L2742)),"Imazethapyr",IF(ISNUMBER(SEARCH("TRICLOPYR",L2742)),"Triclopyr",IF(ISNUMBER(SEARCH("ISOPROPYLAMINE",L2742)),"Isopropylamine",IF(ISNUMBER(SEARCH("ABAMECTIM",L2742)),"Abamectin",IF(ISNUMBER(SEARCH("SPERTO",L2742)),"Bifenthrin","FIX IT!")))))))))))))))))))</f>
        <v>Imidacloprid</v>
      </c>
      <c r="Q2742" t="s">
        <v>3268</v>
      </c>
      <c r="R2742" t="s">
        <v>3243</v>
      </c>
      <c r="S2742">
        <f t="shared" si="151"/>
        <v>20.893970893970895</v>
      </c>
      <c r="T2742" t="s">
        <v>3218</v>
      </c>
      <c r="U2742" t="s">
        <v>3218</v>
      </c>
      <c r="V2742" t="s">
        <v>3198</v>
      </c>
    </row>
    <row r="2743" spans="1:22" ht="22" customHeight="1" x14ac:dyDescent="0.3">
      <c r="A2743" s="2">
        <v>42246</v>
      </c>
      <c r="B2743" s="16" t="str">
        <f t="shared" si="149"/>
        <v>August, 2015</v>
      </c>
      <c r="C2743" s="16" t="str">
        <f t="shared" si="150"/>
        <v>August, 2015´</v>
      </c>
      <c r="D2743" s="3" t="s">
        <v>31</v>
      </c>
      <c r="E2743" s="11" t="s">
        <v>3316</v>
      </c>
      <c r="F2743" s="3" t="s">
        <v>1873</v>
      </c>
      <c r="G2743" s="3" t="s">
        <v>127</v>
      </c>
      <c r="H2743" s="3" t="s">
        <v>122</v>
      </c>
      <c r="I2743" s="3" t="s">
        <v>45</v>
      </c>
      <c r="J2743" s="3" t="s">
        <v>34</v>
      </c>
      <c r="K2743" s="3" t="s">
        <v>971</v>
      </c>
      <c r="L2743" s="3" t="s">
        <v>3044</v>
      </c>
      <c r="M2743" s="4">
        <v>48384</v>
      </c>
      <c r="N2743" s="4">
        <v>48.38</v>
      </c>
      <c r="O2743" s="4">
        <v>1010000</v>
      </c>
      <c r="P2743" t="str">
        <f>IF(ISNUMBER(SEARCH("BIORISK",L2743)),"Fertilizer",IF(ISNUMBER(SEARCH("DIFLUBENZURON",L2743)),"Diflubenzuron",IF(ISNUMBER(SEARCH("K-TIONIC",L2743)),"Fulvic Acids Fertilizers",IF(ISNUMBER(SEARCH("INICIATE",L2743)),"Fipronil",IF(ISNUMBER(SEARCH("FIPRONIL",L2743)),"Fipronil",IF(ISNUMBER(SEARCH("STAGE",L2743)),"Clomazone",IF(ISNUMBER(SEARCH("CLOMAZONE",L2743)),"Clomazone",IF(ISNUMBER(SEARCH("UNIMARK",L2743)),"Metribuzin",IF(ISNUMBER(SEARCH("RIBUZIN",L2743)),"Metribuzin",IF(ISNUMBER(SEARCH("UNITOP",L2743)),"Not Identified","FIX IT!"))))))))))</f>
        <v>Diflubenzuron</v>
      </c>
      <c r="Q2743" t="s">
        <v>3215</v>
      </c>
      <c r="R2743" t="s">
        <v>3253</v>
      </c>
      <c r="S2743">
        <f t="shared" si="151"/>
        <v>20.874669312169313</v>
      </c>
      <c r="T2743" t="s">
        <v>3222</v>
      </c>
      <c r="U2743" t="s">
        <v>3215</v>
      </c>
      <c r="V2743" t="s">
        <v>3225</v>
      </c>
    </row>
    <row r="2744" spans="1:22" ht="22" customHeight="1" x14ac:dyDescent="0.3">
      <c r="A2744" s="5">
        <v>42246</v>
      </c>
      <c r="B2744" s="16" t="str">
        <f t="shared" si="149"/>
        <v>August, 2015</v>
      </c>
      <c r="C2744" s="16" t="str">
        <f t="shared" si="150"/>
        <v>August, 2015´</v>
      </c>
      <c r="D2744" s="6" t="s">
        <v>31</v>
      </c>
      <c r="E2744" s="11" t="s">
        <v>3316</v>
      </c>
      <c r="F2744" s="6" t="s">
        <v>56</v>
      </c>
      <c r="G2744" s="6" t="s">
        <v>1149</v>
      </c>
      <c r="H2744" s="6" t="s">
        <v>122</v>
      </c>
      <c r="I2744" s="6" t="s">
        <v>45</v>
      </c>
      <c r="J2744" s="6" t="s">
        <v>34</v>
      </c>
      <c r="K2744" s="6" t="s">
        <v>971</v>
      </c>
      <c r="L2744" s="6" t="s">
        <v>3045</v>
      </c>
      <c r="M2744" s="7">
        <v>11400</v>
      </c>
      <c r="N2744" s="7">
        <v>11.4</v>
      </c>
      <c r="O2744" s="7">
        <v>238000</v>
      </c>
      <c r="P2744" t="str">
        <f>IF(ISNUMBER(SEARCH("BIORISK",L2744)),"Fertilizer",IF(ISNUMBER(SEARCH("DIFLUBENZURON",L2744)),"Diflubenzuron",IF(ISNUMBER(SEARCH("K-TIONIC",L2744)),"Fulvic Acids Fertilizers",IF(ISNUMBER(SEARCH("INICIATE",L2744)),"Fipronil",IF(ISNUMBER(SEARCH("FIPRONIL",L2744)),"Fipronil",IF(ISNUMBER(SEARCH("STAGE",L2744)),"Clomazone",IF(ISNUMBER(SEARCH("CLOMAZONE",L2744)),"Clomazone",IF(ISNUMBER(SEARCH("UNIMARK",L2744)),"Metribuzin",IF(ISNUMBER(SEARCH("RIBUZIN",L2744)),"Metribuzin",IF(ISNUMBER(SEARCH("UNITOP",L2744)),"Not Identified","FIX IT!"))))))))))</f>
        <v>Fipronil</v>
      </c>
      <c r="Q2744" t="s">
        <v>3261</v>
      </c>
      <c r="R2744" t="s">
        <v>3243</v>
      </c>
      <c r="S2744">
        <f t="shared" si="151"/>
        <v>20.87719298245614</v>
      </c>
      <c r="T2744" t="s">
        <v>3293</v>
      </c>
      <c r="U2744" t="s">
        <v>3215</v>
      </c>
      <c r="V2744" t="s">
        <v>3242</v>
      </c>
    </row>
    <row r="2745" spans="1:22" ht="22" customHeight="1" x14ac:dyDescent="0.3">
      <c r="A2745" s="2">
        <v>42246</v>
      </c>
      <c r="B2745" s="16" t="str">
        <f t="shared" si="149"/>
        <v>August, 2015</v>
      </c>
      <c r="C2745" s="16" t="str">
        <f t="shared" si="150"/>
        <v>August, 2015´</v>
      </c>
      <c r="D2745" s="3" t="s">
        <v>31</v>
      </c>
      <c r="E2745" s="11" t="s">
        <v>3316</v>
      </c>
      <c r="F2745" s="3" t="s">
        <v>56</v>
      </c>
      <c r="G2745" s="3" t="s">
        <v>2876</v>
      </c>
      <c r="H2745" s="3" t="s">
        <v>122</v>
      </c>
      <c r="I2745" s="3" t="s">
        <v>45</v>
      </c>
      <c r="J2745" s="3" t="s">
        <v>34</v>
      </c>
      <c r="K2745" s="3" t="s">
        <v>971</v>
      </c>
      <c r="L2745" s="3" t="s">
        <v>3046</v>
      </c>
      <c r="M2745" s="4">
        <v>32832</v>
      </c>
      <c r="N2745" s="4">
        <v>32.83</v>
      </c>
      <c r="O2745" s="4">
        <v>685000</v>
      </c>
      <c r="P2745" t="s">
        <v>3252</v>
      </c>
      <c r="Q2745" t="s">
        <v>3287</v>
      </c>
      <c r="R2745" t="s">
        <v>3243</v>
      </c>
      <c r="S2745">
        <f t="shared" si="151"/>
        <v>20.863791423001949</v>
      </c>
      <c r="T2745" t="s">
        <v>3211</v>
      </c>
      <c r="U2745" t="s">
        <v>3270</v>
      </c>
      <c r="V2745" t="s">
        <v>3198</v>
      </c>
    </row>
    <row r="2746" spans="1:22" ht="22" customHeight="1" x14ac:dyDescent="0.3">
      <c r="A2746" s="5">
        <v>42246</v>
      </c>
      <c r="B2746" s="16" t="str">
        <f t="shared" si="149"/>
        <v>August, 2015</v>
      </c>
      <c r="C2746" s="16" t="str">
        <f t="shared" si="150"/>
        <v>August, 2015´</v>
      </c>
      <c r="D2746" s="6" t="s">
        <v>31</v>
      </c>
      <c r="E2746" s="11" t="s">
        <v>3316</v>
      </c>
      <c r="F2746" s="6" t="s">
        <v>56</v>
      </c>
      <c r="G2746" s="6" t="s">
        <v>127</v>
      </c>
      <c r="H2746" s="6" t="s">
        <v>122</v>
      </c>
      <c r="I2746" s="6" t="s">
        <v>45</v>
      </c>
      <c r="J2746" s="6" t="s">
        <v>34</v>
      </c>
      <c r="K2746" s="6" t="s">
        <v>971</v>
      </c>
      <c r="L2746" s="6" t="s">
        <v>3045</v>
      </c>
      <c r="M2746" s="7">
        <v>11400</v>
      </c>
      <c r="N2746" s="7">
        <v>11.4</v>
      </c>
      <c r="O2746" s="7">
        <v>238000</v>
      </c>
      <c r="P2746" t="str">
        <f>IF(ISNUMBER(SEARCH("TRICLON",L2744)),"Triclopyr",IF(ISNUMBER(SEARCH("ABAMECTIN",L2744)),"Abamectin",IF(ISNUMBER(SEARCH("PERITO",L2744)),"Acephate",IF(ISNUMBER(SEARCH("GLUFOSINAT",L2744)),"Gluphosinate",IF(ISNUMBER(SEARCH("FIPRONIL",L2744)),"Fipronil",IF(ISNUMBER(SEARCH("ZARTAN",L2744)),"Metsulfuron-methyl",IF(ISNUMBER(SEARCH("DIFLUBENZURON",L2744)),"Diflubenzuron",IF(ISNUMBER(SEARCH("INICIATE",L2744)),"Fipronil",IF(ISNUMBER(SEARCH("STAGE",L2744)),"Clomazone",IF(ISNUMBER(SEARCH("CLOMAZON",L2744)),"Clomazone",IF(ISNUMBER(SEARCH("UNIMARK",L2744)),"Metribuzim",IF(ISNUMBER(SEARCH("ANCOSAR",L2744)),"Sodium hydrogen Methylarsonate","FIX IT!"))))))))))))</f>
        <v>Fipronil</v>
      </c>
      <c r="Q2746" t="s">
        <v>3261</v>
      </c>
      <c r="R2746" t="s">
        <v>3243</v>
      </c>
      <c r="S2746">
        <f t="shared" si="151"/>
        <v>20.87719298245614</v>
      </c>
      <c r="T2746" t="s">
        <v>3206</v>
      </c>
      <c r="U2746" t="s">
        <v>3231</v>
      </c>
      <c r="V2746" t="s">
        <v>3242</v>
      </c>
    </row>
    <row r="2747" spans="1:22" ht="22" customHeight="1" x14ac:dyDescent="0.3">
      <c r="A2747" s="2">
        <v>42245</v>
      </c>
      <c r="B2747" s="16" t="str">
        <f t="shared" si="149"/>
        <v>August, 2015</v>
      </c>
      <c r="C2747" s="16" t="str">
        <f t="shared" si="150"/>
        <v>August, 2015´</v>
      </c>
      <c r="D2747" s="3" t="s">
        <v>31</v>
      </c>
      <c r="E2747" s="11" t="s">
        <v>3316</v>
      </c>
      <c r="F2747" s="3" t="s">
        <v>56</v>
      </c>
      <c r="G2747" s="3" t="s">
        <v>625</v>
      </c>
      <c r="H2747" s="3" t="s">
        <v>629</v>
      </c>
      <c r="I2747" s="3" t="s">
        <v>45</v>
      </c>
      <c r="J2747" s="3" t="s">
        <v>34</v>
      </c>
      <c r="K2747" s="3" t="s">
        <v>2489</v>
      </c>
      <c r="L2747" s="3" t="s">
        <v>3047</v>
      </c>
      <c r="M2747" s="4">
        <v>17200</v>
      </c>
      <c r="N2747" s="4">
        <v>17.2</v>
      </c>
      <c r="O2747" s="4">
        <v>150000</v>
      </c>
      <c r="P2747" t="str">
        <f>IF(ISNUMBER(SEARCH("NICOSULFURONTECHNICAL",L2747)),"Nicosulfuron",IF(ISNUMBER(SEARCH("CITRASHINE",L2747)),"General Foods Aditives",IF(ISNUMBER(SEARCH("CHLORIMURON",L2747)),"Chlorimuron-ethyl",IF(ISNUMBER(SEARCH("LUFENURON",L2747)),"Lufenuron","FIX IT!"))))</f>
        <v>General Foods Aditives</v>
      </c>
      <c r="Q2747" t="s">
        <v>3263</v>
      </c>
      <c r="R2747" t="s">
        <v>3264</v>
      </c>
      <c r="S2747">
        <f t="shared" si="151"/>
        <v>8.720930232558139</v>
      </c>
      <c r="T2747" t="s">
        <v>3218</v>
      </c>
      <c r="U2747" t="s">
        <v>3218</v>
      </c>
      <c r="V2747" t="s">
        <v>3198</v>
      </c>
    </row>
    <row r="2748" spans="1:22" ht="22" customHeight="1" x14ac:dyDescent="0.3">
      <c r="A2748" s="5">
        <v>42245</v>
      </c>
      <c r="B2748" s="16" t="str">
        <f t="shared" si="149"/>
        <v>August, 2015</v>
      </c>
      <c r="C2748" s="16" t="str">
        <f t="shared" si="150"/>
        <v>August, 2015´</v>
      </c>
      <c r="D2748" s="6" t="s">
        <v>31</v>
      </c>
      <c r="E2748" s="11" t="s">
        <v>3316</v>
      </c>
      <c r="F2748" s="6" t="s">
        <v>56</v>
      </c>
      <c r="G2748" s="6" t="s">
        <v>1676</v>
      </c>
      <c r="H2748" s="6" t="s">
        <v>91</v>
      </c>
      <c r="I2748" s="6" t="s">
        <v>45</v>
      </c>
      <c r="J2748" s="6" t="s">
        <v>34</v>
      </c>
      <c r="K2748" s="6" t="s">
        <v>205</v>
      </c>
      <c r="L2748" s="14" t="s">
        <v>3048</v>
      </c>
      <c r="M2748" s="7">
        <v>99936</v>
      </c>
      <c r="N2748" s="7">
        <v>99.94</v>
      </c>
      <c r="O2748" s="7">
        <v>1503000</v>
      </c>
      <c r="P2748" t="s">
        <v>3206</v>
      </c>
      <c r="Q2748" t="s">
        <v>3231</v>
      </c>
      <c r="R2748" t="s">
        <v>3242</v>
      </c>
      <c r="S2748">
        <f t="shared" si="151"/>
        <v>15.039625360230547</v>
      </c>
      <c r="T2748" t="s">
        <v>3218</v>
      </c>
      <c r="U2748" t="s">
        <v>3218</v>
      </c>
      <c r="V2748" t="s">
        <v>3198</v>
      </c>
    </row>
    <row r="2749" spans="1:22" ht="22" customHeight="1" x14ac:dyDescent="0.3">
      <c r="A2749" s="2">
        <v>42240</v>
      </c>
      <c r="B2749" s="16" t="str">
        <f t="shared" si="149"/>
        <v>August, 2015</v>
      </c>
      <c r="C2749" s="16" t="str">
        <f t="shared" si="150"/>
        <v>August, 2015´</v>
      </c>
      <c r="D2749" s="3" t="s">
        <v>31</v>
      </c>
      <c r="E2749" s="11" t="s">
        <v>3316</v>
      </c>
      <c r="F2749" s="3" t="s">
        <v>1873</v>
      </c>
      <c r="G2749" s="3" t="s">
        <v>200</v>
      </c>
      <c r="H2749" s="3" t="s">
        <v>133</v>
      </c>
      <c r="I2749" s="3" t="s">
        <v>45</v>
      </c>
      <c r="J2749" s="3" t="s">
        <v>34</v>
      </c>
      <c r="K2749" s="3" t="s">
        <v>187</v>
      </c>
      <c r="L2749" s="3" t="s">
        <v>3049</v>
      </c>
      <c r="M2749" s="4">
        <v>21706</v>
      </c>
      <c r="N2749" s="4">
        <v>21.71</v>
      </c>
      <c r="O2749" s="4">
        <v>198000</v>
      </c>
      <c r="P2749" t="s">
        <v>3204</v>
      </c>
      <c r="Q2749" t="s">
        <v>3227</v>
      </c>
      <c r="R2749" t="s">
        <v>3198</v>
      </c>
      <c r="S2749">
        <f t="shared" si="151"/>
        <v>9.1219017783101446</v>
      </c>
      <c r="T2749" t="s">
        <v>3218</v>
      </c>
      <c r="U2749" t="s">
        <v>3218</v>
      </c>
      <c r="V2749" t="s">
        <v>3198</v>
      </c>
    </row>
    <row r="2750" spans="1:22" ht="22" customHeight="1" x14ac:dyDescent="0.3">
      <c r="A2750" s="5">
        <v>42240</v>
      </c>
      <c r="B2750" s="16" t="str">
        <f t="shared" si="149"/>
        <v>August, 2015</v>
      </c>
      <c r="C2750" s="16" t="str">
        <f t="shared" si="150"/>
        <v>August, 2015´</v>
      </c>
      <c r="D2750" s="6" t="s">
        <v>31</v>
      </c>
      <c r="E2750" s="11" t="s">
        <v>3316</v>
      </c>
      <c r="F2750" s="6" t="s">
        <v>56</v>
      </c>
      <c r="G2750" s="6" t="s">
        <v>2629</v>
      </c>
      <c r="H2750" s="6" t="s">
        <v>82</v>
      </c>
      <c r="I2750" s="6" t="s">
        <v>45</v>
      </c>
      <c r="J2750" s="6" t="s">
        <v>34</v>
      </c>
      <c r="K2750" s="6" t="s">
        <v>84</v>
      </c>
      <c r="L2750" s="6" t="s">
        <v>3050</v>
      </c>
      <c r="M2750" s="7">
        <v>101369</v>
      </c>
      <c r="N2750" s="7">
        <v>101.37</v>
      </c>
      <c r="O2750" s="7">
        <v>350000</v>
      </c>
      <c r="P2750" t="str">
        <f>IF(ISNUMBER(SEARCH("BROWSER",L2750)),"Picloran",IF(ISNUMBER(SEARCH("NAVIGATOR",L2750)),"Picloran",IF(ISNUMBER(SEARCH("BIOZYME",L2750)),"Mineral Fertilizer",IF(ISNUMBER(SEARCH("K-FOL",L2750)),"Calcium Citrate",IF(ISNUMBER(SEARCH("FOLTRON",L2750)),"NPK Fertilizer",IF(ISNUMBER(SEARCH("CYHALOTHRI",L2750)),"Cyhalothrin",IF(ISNUMBER(SEARCH("ACEFATO",L2750)),"Acephate",IF(ISNUMBER(SEARCH("ACEPHATE",L2750)),"Acephate",IF(ISNUMBER(SEARCH("MICROTHIOL",L2750)),"Sulfur",IF(ISNUMBER(SEARCH("PROPICONAZOLE",L2750)),"Propiconazole",IF(ISNUMBER(SEARCH("METHOMYL",L2750)),"Methomyl",IF(ISNUMBER(SEARCH("IMIDACLOPRID",L2750)),"Imidacloprid",IF(ISNUMBER(SEARCH("ZONIC",L2750)),"Amicarbazone",IF(ISNUMBER(SEARCH("CRESCENDO",L2750)),"Triclopyr-Butyric",IF(ISNUMBER(SEARCH("IMAZETHAPYR",L2750)),"Imazethapyr",IF(ISNUMBER(SEARCH("TRICLOPYR",L2750)),"Triclopyr",IF(ISNUMBER(SEARCH("ISOPROPYLAMINE",L2750)),"Isopropylamine",IF(ISNUMBER(SEARCH("ABAMECTIM",L2750)),"Abamectin",IF(ISNUMBER(SEARCH("SPERTO",L2750)),"Bifenthrin","FIX IT!")))))))))))))))))))</f>
        <v>Isopropylamine</v>
      </c>
      <c r="Q2750" t="s">
        <v>3269</v>
      </c>
      <c r="R2750" t="s">
        <v>3216</v>
      </c>
      <c r="S2750">
        <f t="shared" si="151"/>
        <v>3.4527320975840738</v>
      </c>
      <c r="T2750" t="s">
        <v>3206</v>
      </c>
      <c r="U2750" t="s">
        <v>3231</v>
      </c>
      <c r="V2750" t="s">
        <v>3242</v>
      </c>
    </row>
    <row r="2751" spans="1:22" ht="22" customHeight="1" x14ac:dyDescent="0.3">
      <c r="A2751" s="2">
        <v>42240</v>
      </c>
      <c r="B2751" s="16" t="str">
        <f t="shared" si="149"/>
        <v>August, 2015</v>
      </c>
      <c r="C2751" s="16" t="str">
        <f t="shared" si="150"/>
        <v>August, 2015´</v>
      </c>
      <c r="D2751" s="3" t="s">
        <v>31</v>
      </c>
      <c r="E2751" s="11" t="s">
        <v>3316</v>
      </c>
      <c r="F2751" s="3" t="s">
        <v>1873</v>
      </c>
      <c r="G2751" s="3" t="s">
        <v>200</v>
      </c>
      <c r="H2751" s="3" t="s">
        <v>133</v>
      </c>
      <c r="I2751" s="3" t="s">
        <v>45</v>
      </c>
      <c r="J2751" s="3" t="s">
        <v>34</v>
      </c>
      <c r="K2751" s="3" t="s">
        <v>205</v>
      </c>
      <c r="L2751" s="3" t="s">
        <v>3051</v>
      </c>
      <c r="M2751" s="4">
        <v>127600</v>
      </c>
      <c r="N2751" s="4">
        <v>127.6</v>
      </c>
      <c r="O2751" s="4">
        <v>1919000</v>
      </c>
      <c r="P2751" t="s">
        <v>3206</v>
      </c>
      <c r="Q2751" t="str">
        <f>VLOOKUP(P2751,T:V,2,FALSE)</f>
        <v>Unizeb</v>
      </c>
      <c r="R2751" t="str">
        <f>VLOOKUP(Q2751,U:W,2,FALSE)</f>
        <v>Fungicide</v>
      </c>
      <c r="S2751">
        <f t="shared" si="151"/>
        <v>15.039184952978056</v>
      </c>
      <c r="T2751" t="s">
        <v>3309</v>
      </c>
      <c r="U2751" t="s">
        <v>3263</v>
      </c>
      <c r="V2751" t="s">
        <v>3264</v>
      </c>
    </row>
    <row r="2752" spans="1:22" ht="22" customHeight="1" x14ac:dyDescent="0.3">
      <c r="A2752" s="5">
        <v>42240</v>
      </c>
      <c r="B2752" s="16" t="str">
        <f t="shared" si="149"/>
        <v>August, 2015</v>
      </c>
      <c r="C2752" s="16" t="str">
        <f t="shared" si="150"/>
        <v>August, 2015´</v>
      </c>
      <c r="D2752" s="6" t="s">
        <v>31</v>
      </c>
      <c r="E2752" s="11" t="s">
        <v>3316</v>
      </c>
      <c r="F2752" s="6" t="s">
        <v>1873</v>
      </c>
      <c r="G2752" s="6" t="s">
        <v>200</v>
      </c>
      <c r="H2752" s="6" t="s">
        <v>133</v>
      </c>
      <c r="I2752" s="6" t="s">
        <v>45</v>
      </c>
      <c r="J2752" s="6" t="s">
        <v>34</v>
      </c>
      <c r="K2752" s="6" t="s">
        <v>971</v>
      </c>
      <c r="L2752" s="6" t="s">
        <v>3052</v>
      </c>
      <c r="M2752" s="7">
        <v>38480</v>
      </c>
      <c r="N2752" s="7">
        <v>38.479999999999997</v>
      </c>
      <c r="O2752" s="7">
        <v>803000</v>
      </c>
      <c r="P2752" t="str">
        <f>IF(ISNUMBER(SEARCH("BROWSER",L2752)),"Picloran",IF(ISNUMBER(SEARCH("NAVIGATOR",L2752)),"Picloran",IF(ISNUMBER(SEARCH("BIOZYME",L2752)),"Mineral Fertilizer",IF(ISNUMBER(SEARCH("K-FOL",L2752)),"Calcium Citrate",IF(ISNUMBER(SEARCH("FOLTRON",L2752)),"NPK Fertilizer",IF(ISNUMBER(SEARCH("CYHALOTHRI",L2752)),"Cyhalothrin",IF(ISNUMBER(SEARCH("ACEFATO",L2752)),"Acephate",IF(ISNUMBER(SEARCH("ACEPHATE",L2752)),"Acephate",IF(ISNUMBER(SEARCH("MICROTHIOL",L2752)),"Sulfur",IF(ISNUMBER(SEARCH("PROPICONAZOLE",L2752)),"Propiconazole",IF(ISNUMBER(SEARCH("METHOMYL",L2752)),"Methomyl",IF(ISNUMBER(SEARCH("IMIDACLOPRID",L2752)),"Imidacloprid",IF(ISNUMBER(SEARCH("ZONIC",L2752)),"Amicarbazone",IF(ISNUMBER(SEARCH("CRESCENDO",L2752)),"Triclopyr-Butyric",IF(ISNUMBER(SEARCH("IMAZETHAPYR",L2752)),"Imazethapyr",IF(ISNUMBER(SEARCH("TRICLOPYR",L2752)),"Triclopyr",IF(ISNUMBER(SEARCH("ISOPROPYLAMINE",L2752)),"Isopropylamine",IF(ISNUMBER(SEARCH("ABAMECTIM",L2752)),"Abamectin",IF(ISNUMBER(SEARCH("SPERTO",L2752)),"Bifenthrin","FIX IT!")))))))))))))))))))</f>
        <v>Imidacloprid</v>
      </c>
      <c r="Q2752" t="s">
        <v>3268</v>
      </c>
      <c r="R2752" t="s">
        <v>3243</v>
      </c>
      <c r="S2752">
        <f t="shared" si="151"/>
        <v>20.867983367983367</v>
      </c>
      <c r="T2752" t="s">
        <v>3206</v>
      </c>
      <c r="U2752" t="s">
        <v>3231</v>
      </c>
      <c r="V2752" t="s">
        <v>3242</v>
      </c>
    </row>
    <row r="2753" spans="1:22" ht="22" customHeight="1" x14ac:dyDescent="0.3">
      <c r="A2753" s="2">
        <v>42240</v>
      </c>
      <c r="B2753" s="16" t="str">
        <f t="shared" si="149"/>
        <v>August, 2015</v>
      </c>
      <c r="C2753" s="16" t="str">
        <f t="shared" si="150"/>
        <v>August, 2015´</v>
      </c>
      <c r="D2753" s="3" t="s">
        <v>31</v>
      </c>
      <c r="E2753" s="11" t="s">
        <v>3316</v>
      </c>
      <c r="F2753" s="3" t="s">
        <v>1873</v>
      </c>
      <c r="G2753" s="3" t="s">
        <v>200</v>
      </c>
      <c r="H2753" s="3" t="s">
        <v>133</v>
      </c>
      <c r="I2753" s="3" t="s">
        <v>45</v>
      </c>
      <c r="J2753" s="3" t="s">
        <v>34</v>
      </c>
      <c r="K2753" s="3" t="s">
        <v>971</v>
      </c>
      <c r="L2753" s="3" t="s">
        <v>3053</v>
      </c>
      <c r="M2753" s="4">
        <v>38480</v>
      </c>
      <c r="N2753" s="4">
        <v>38.479999999999997</v>
      </c>
      <c r="O2753" s="4">
        <v>803000</v>
      </c>
      <c r="P2753" t="str">
        <f>IF(ISNUMBER(SEARCH("BROWSER",L2753)),"Picloran",IF(ISNUMBER(SEARCH("NAVIGATOR",L2753)),"Picloran",IF(ISNUMBER(SEARCH("BIOZYME",L2753)),"Mineral Fertilizer",IF(ISNUMBER(SEARCH("K-FOL",L2753)),"Calcium Citrate",IF(ISNUMBER(SEARCH("FOLTRON",L2753)),"NPK Fertilizer",IF(ISNUMBER(SEARCH("CYHALOTHRI",L2753)),"Cyhalothrin",IF(ISNUMBER(SEARCH("ACEFATO",L2753)),"Acephate",IF(ISNUMBER(SEARCH("ACEPHATE",L2753)),"Acephate",IF(ISNUMBER(SEARCH("MICROTHIOL",L2753)),"Sulfur",IF(ISNUMBER(SEARCH("PROPICONAZOLE",L2753)),"Propiconazole",IF(ISNUMBER(SEARCH("METHOMYL",L2753)),"Methomyl",IF(ISNUMBER(SEARCH("IMIDACLOPRID",L2753)),"Imidacloprid",IF(ISNUMBER(SEARCH("ZONIC",L2753)),"Amicarbazone",IF(ISNUMBER(SEARCH("CRESCENDO",L2753)),"Triclopyr-Butyric",IF(ISNUMBER(SEARCH("IMAZETHAPYR",L2753)),"Imazethapyr",IF(ISNUMBER(SEARCH("TRICLOPYR",L2753)),"Triclopyr",IF(ISNUMBER(SEARCH("ISOPROPYLAMINE",L2753)),"Isopropylamine",IF(ISNUMBER(SEARCH("ABAMECTIM",L2753)),"Abamectin",IF(ISNUMBER(SEARCH("SPERTO",L2753)),"Bifenthrin","FIX IT!")))))))))))))))))))</f>
        <v>Imidacloprid</v>
      </c>
      <c r="Q2753" t="s">
        <v>3268</v>
      </c>
      <c r="R2753" t="s">
        <v>3243</v>
      </c>
      <c r="S2753">
        <f t="shared" si="151"/>
        <v>20.867983367983367</v>
      </c>
      <c r="T2753" t="s">
        <v>3206</v>
      </c>
      <c r="U2753" t="s">
        <v>3231</v>
      </c>
      <c r="V2753" t="s">
        <v>3242</v>
      </c>
    </row>
    <row r="2754" spans="1:22" ht="22" customHeight="1" x14ac:dyDescent="0.3">
      <c r="A2754" s="5">
        <v>42239</v>
      </c>
      <c r="B2754" s="16" t="str">
        <f t="shared" si="149"/>
        <v>August, 2015</v>
      </c>
      <c r="C2754" s="16" t="str">
        <f t="shared" si="150"/>
        <v>August, 2015´</v>
      </c>
      <c r="D2754" s="6" t="s">
        <v>31</v>
      </c>
      <c r="E2754" s="11" t="s">
        <v>3316</v>
      </c>
      <c r="F2754" s="6" t="s">
        <v>1873</v>
      </c>
      <c r="G2754" s="6" t="s">
        <v>1734</v>
      </c>
      <c r="H2754" s="6" t="s">
        <v>122</v>
      </c>
      <c r="I2754" s="6" t="s">
        <v>45</v>
      </c>
      <c r="J2754" s="6" t="s">
        <v>34</v>
      </c>
      <c r="K2754" s="6" t="s">
        <v>187</v>
      </c>
      <c r="L2754" s="6" t="s">
        <v>3024</v>
      </c>
      <c r="M2754" s="7">
        <v>50400</v>
      </c>
      <c r="N2754" s="7">
        <v>50.4</v>
      </c>
      <c r="O2754" s="7">
        <v>258000</v>
      </c>
      <c r="P2754" t="s">
        <v>3201</v>
      </c>
      <c r="Q2754" t="s">
        <v>3272</v>
      </c>
      <c r="R2754" t="s">
        <v>3198</v>
      </c>
      <c r="S2754">
        <f t="shared" si="151"/>
        <v>5.1190476190476186</v>
      </c>
      <c r="T2754" t="s">
        <v>3206</v>
      </c>
      <c r="U2754" t="s">
        <v>3231</v>
      </c>
      <c r="V2754" t="s">
        <v>3242</v>
      </c>
    </row>
    <row r="2755" spans="1:22" ht="22" customHeight="1" x14ac:dyDescent="0.3">
      <c r="A2755" s="2">
        <v>42238</v>
      </c>
      <c r="B2755" s="16" t="str">
        <f t="shared" ref="B2755:B2818" si="153">TEXT(A2755, "MMMM, YYYY")</f>
        <v>August, 2015</v>
      </c>
      <c r="C2755" s="16" t="str">
        <f t="shared" ref="C2755:C2818" si="154">B2755&amp;"´"</f>
        <v>August, 2015´</v>
      </c>
      <c r="D2755" s="3" t="s">
        <v>31</v>
      </c>
      <c r="E2755" s="11" t="s">
        <v>3316</v>
      </c>
      <c r="F2755" s="3" t="s">
        <v>56</v>
      </c>
      <c r="G2755" s="3" t="s">
        <v>1676</v>
      </c>
      <c r="H2755" s="3" t="s">
        <v>91</v>
      </c>
      <c r="I2755" s="3" t="s">
        <v>45</v>
      </c>
      <c r="J2755" s="3" t="s">
        <v>34</v>
      </c>
      <c r="K2755" s="3" t="s">
        <v>205</v>
      </c>
      <c r="L2755" s="3" t="s">
        <v>3054</v>
      </c>
      <c r="M2755" s="4">
        <v>69474</v>
      </c>
      <c r="N2755" s="4">
        <v>69.47</v>
      </c>
      <c r="O2755" s="4">
        <v>1045000</v>
      </c>
      <c r="P2755" t="str">
        <f t="shared" ref="P2755:P2761" si="155">IF(ISNUMBER(SEARCH("IMAZETAPYR",L2755)),"Imazetapyr",IF(ISNUMBER(SEARCH("VITAVAX",L2755)),"Carboxin",IF(ISNUMBER(SEARCH("CARBOXIN",L2755)),"Carboxin",IF(ISNUMBER(SEARCH("CONDAX",L2755)),"Imazetapyr",IF(ISNUMBER(SEARCH("CLETHODIM",L2755)),"Clethodim",IF(ISNUMBER(SEARCH("JACARE",L2755)),"2,4-D Acid",IF(ISNUMBER(SEARCH("LEOPARD",L2755)),"Picloram",IF(ISNUMBER(SEARCH("ZOXYSTROBIN",L2755)),"Azoxystrobin",IF(ISNUMBER(SEARCH("MANCOZEB",L2755)),"Mancozeb",IF(ISNUMBER(SEARCH("AZOXYS",L2755)),"Azoxystrobin",IF(ISNUMBER(SEARCH("FIPRON",L2755)),"Fipronil",IF(ISNUMBER(SEARCH("ACEF",L2755)),"Acephate",IF(ISNUMBER(SEARCH("ACETAMIPRID",L2755)),"Acetamiprid",IF(ISNUMBER(SEARCH("ALUMINIUM PHOSPHIDE",L2755)),"Aluminium Phosphide",IF(ISNUMBER(SEARCH("RANMAN",L2755)),"Cyazofamid",IF(ISNUMBER(SEARCH("BIFENTRINA",L2755)),"Bifenthrin","FIX IT!"))))))))))))))))</f>
        <v>Mancozeb</v>
      </c>
      <c r="Q2755" t="s">
        <v>3231</v>
      </c>
      <c r="R2755" t="s">
        <v>3242</v>
      </c>
      <c r="S2755">
        <f t="shared" ref="S2755:S2818" si="156">O2755/M2755</f>
        <v>15.041598295765322</v>
      </c>
      <c r="T2755" t="s">
        <v>3206</v>
      </c>
      <c r="U2755" t="s">
        <v>3231</v>
      </c>
      <c r="V2755" t="s">
        <v>3242</v>
      </c>
    </row>
    <row r="2756" spans="1:22" ht="22" customHeight="1" x14ac:dyDescent="0.3">
      <c r="A2756" s="5">
        <v>42238</v>
      </c>
      <c r="B2756" s="16" t="str">
        <f t="shared" si="153"/>
        <v>August, 2015</v>
      </c>
      <c r="C2756" s="16" t="str">
        <f t="shared" si="154"/>
        <v>August, 2015´</v>
      </c>
      <c r="D2756" s="6" t="s">
        <v>31</v>
      </c>
      <c r="E2756" s="11" t="s">
        <v>3316</v>
      </c>
      <c r="F2756" s="6" t="s">
        <v>56</v>
      </c>
      <c r="G2756" s="6" t="s">
        <v>1676</v>
      </c>
      <c r="H2756" s="6" t="s">
        <v>91</v>
      </c>
      <c r="I2756" s="6" t="s">
        <v>45</v>
      </c>
      <c r="J2756" s="6" t="s">
        <v>34</v>
      </c>
      <c r="K2756" s="6" t="s">
        <v>205</v>
      </c>
      <c r="L2756" s="6" t="s">
        <v>3055</v>
      </c>
      <c r="M2756" s="7">
        <v>49968</v>
      </c>
      <c r="N2756" s="7">
        <v>49.97</v>
      </c>
      <c r="O2756" s="7">
        <v>751000</v>
      </c>
      <c r="P2756" t="str">
        <f t="shared" si="155"/>
        <v>Mancozeb</v>
      </c>
      <c r="Q2756" t="s">
        <v>3231</v>
      </c>
      <c r="R2756" t="s">
        <v>3242</v>
      </c>
      <c r="S2756">
        <f t="shared" si="156"/>
        <v>15.029618956131925</v>
      </c>
      <c r="T2756" t="s">
        <v>3206</v>
      </c>
      <c r="U2756" t="s">
        <v>3231</v>
      </c>
      <c r="V2756" t="s">
        <v>3242</v>
      </c>
    </row>
    <row r="2757" spans="1:22" ht="22" customHeight="1" x14ac:dyDescent="0.3">
      <c r="A2757" s="2">
        <v>42238</v>
      </c>
      <c r="B2757" s="16" t="str">
        <f t="shared" si="153"/>
        <v>August, 2015</v>
      </c>
      <c r="C2757" s="16" t="str">
        <f t="shared" si="154"/>
        <v>August, 2015´</v>
      </c>
      <c r="D2757" s="3" t="s">
        <v>31</v>
      </c>
      <c r="E2757" s="11" t="s">
        <v>3316</v>
      </c>
      <c r="F2757" s="3" t="s">
        <v>56</v>
      </c>
      <c r="G2757" s="3" t="s">
        <v>1676</v>
      </c>
      <c r="H2757" s="3" t="s">
        <v>91</v>
      </c>
      <c r="I2757" s="3" t="s">
        <v>45</v>
      </c>
      <c r="J2757" s="3" t="s">
        <v>34</v>
      </c>
      <c r="K2757" s="3" t="s">
        <v>205</v>
      </c>
      <c r="L2757" s="3" t="s">
        <v>3056</v>
      </c>
      <c r="M2757" s="4">
        <v>24984</v>
      </c>
      <c r="N2757" s="4">
        <v>24.98</v>
      </c>
      <c r="O2757" s="4">
        <v>376000</v>
      </c>
      <c r="P2757" t="str">
        <f t="shared" si="155"/>
        <v>Mancozeb</v>
      </c>
      <c r="Q2757" t="s">
        <v>3231</v>
      </c>
      <c r="R2757" t="s">
        <v>3242</v>
      </c>
      <c r="S2757">
        <f t="shared" si="156"/>
        <v>15.04963176432917</v>
      </c>
      <c r="T2757" t="s">
        <v>3206</v>
      </c>
      <c r="U2757" t="s">
        <v>3231</v>
      </c>
      <c r="V2757" t="s">
        <v>3242</v>
      </c>
    </row>
    <row r="2758" spans="1:22" ht="22" customHeight="1" x14ac:dyDescent="0.3">
      <c r="A2758" s="5">
        <v>42238</v>
      </c>
      <c r="B2758" s="16" t="str">
        <f t="shared" si="153"/>
        <v>August, 2015</v>
      </c>
      <c r="C2758" s="16" t="str">
        <f t="shared" si="154"/>
        <v>August, 2015´</v>
      </c>
      <c r="D2758" s="6" t="s">
        <v>31</v>
      </c>
      <c r="E2758" s="11" t="s">
        <v>3316</v>
      </c>
      <c r="F2758" s="6" t="s">
        <v>56</v>
      </c>
      <c r="G2758" s="6" t="s">
        <v>1676</v>
      </c>
      <c r="H2758" s="6" t="s">
        <v>91</v>
      </c>
      <c r="I2758" s="6" t="s">
        <v>45</v>
      </c>
      <c r="J2758" s="6" t="s">
        <v>34</v>
      </c>
      <c r="K2758" s="6" t="s">
        <v>205</v>
      </c>
      <c r="L2758" s="6" t="s">
        <v>3057</v>
      </c>
      <c r="M2758" s="7">
        <v>46316</v>
      </c>
      <c r="N2758" s="7">
        <v>46.32</v>
      </c>
      <c r="O2758" s="7">
        <v>696000</v>
      </c>
      <c r="P2758" t="str">
        <f t="shared" si="155"/>
        <v>Mancozeb</v>
      </c>
      <c r="Q2758" t="s">
        <v>3231</v>
      </c>
      <c r="R2758" t="s">
        <v>3242</v>
      </c>
      <c r="S2758">
        <f t="shared" si="156"/>
        <v>15.027204421798082</v>
      </c>
      <c r="T2758" t="s">
        <v>3206</v>
      </c>
      <c r="U2758" t="s">
        <v>3231</v>
      </c>
      <c r="V2758" t="s">
        <v>3242</v>
      </c>
    </row>
    <row r="2759" spans="1:22" ht="22" customHeight="1" x14ac:dyDescent="0.3">
      <c r="A2759" s="2">
        <v>42238</v>
      </c>
      <c r="B2759" s="16" t="str">
        <f t="shared" si="153"/>
        <v>August, 2015</v>
      </c>
      <c r="C2759" s="16" t="str">
        <f t="shared" si="154"/>
        <v>August, 2015´</v>
      </c>
      <c r="D2759" s="3" t="s">
        <v>31</v>
      </c>
      <c r="E2759" s="11" t="s">
        <v>3316</v>
      </c>
      <c r="F2759" s="3" t="s">
        <v>56</v>
      </c>
      <c r="G2759" s="3" t="s">
        <v>1676</v>
      </c>
      <c r="H2759" s="3" t="s">
        <v>91</v>
      </c>
      <c r="I2759" s="3" t="s">
        <v>45</v>
      </c>
      <c r="J2759" s="3" t="s">
        <v>34</v>
      </c>
      <c r="K2759" s="3" t="s">
        <v>205</v>
      </c>
      <c r="L2759" s="3" t="s">
        <v>3058</v>
      </c>
      <c r="M2759" s="4">
        <v>24984</v>
      </c>
      <c r="N2759" s="4">
        <v>24.98</v>
      </c>
      <c r="O2759" s="4">
        <v>376000</v>
      </c>
      <c r="P2759" t="str">
        <f t="shared" si="155"/>
        <v>Mancozeb</v>
      </c>
      <c r="Q2759" t="s">
        <v>3231</v>
      </c>
      <c r="R2759" t="s">
        <v>3242</v>
      </c>
      <c r="S2759">
        <f t="shared" si="156"/>
        <v>15.04963176432917</v>
      </c>
      <c r="T2759" t="s">
        <v>3206</v>
      </c>
      <c r="U2759" t="s">
        <v>3231</v>
      </c>
      <c r="V2759" t="s">
        <v>3242</v>
      </c>
    </row>
    <row r="2760" spans="1:22" ht="22" customHeight="1" x14ac:dyDescent="0.3">
      <c r="A2760" s="5">
        <v>42238</v>
      </c>
      <c r="B2760" s="16" t="str">
        <f t="shared" si="153"/>
        <v>August, 2015</v>
      </c>
      <c r="C2760" s="16" t="str">
        <f t="shared" si="154"/>
        <v>August, 2015´</v>
      </c>
      <c r="D2760" s="6" t="s">
        <v>31</v>
      </c>
      <c r="E2760" s="11" t="s">
        <v>3316</v>
      </c>
      <c r="F2760" s="6" t="s">
        <v>56</v>
      </c>
      <c r="G2760" s="6" t="s">
        <v>1676</v>
      </c>
      <c r="H2760" s="6" t="s">
        <v>91</v>
      </c>
      <c r="I2760" s="6" t="s">
        <v>45</v>
      </c>
      <c r="J2760" s="6" t="s">
        <v>34</v>
      </c>
      <c r="K2760" s="6" t="s">
        <v>205</v>
      </c>
      <c r="L2760" s="6" t="s">
        <v>3058</v>
      </c>
      <c r="M2760" s="7">
        <v>99936</v>
      </c>
      <c r="N2760" s="7">
        <v>99.94</v>
      </c>
      <c r="O2760" s="7">
        <v>1503000</v>
      </c>
      <c r="P2760" t="str">
        <f t="shared" si="155"/>
        <v>Mancozeb</v>
      </c>
      <c r="Q2760" t="s">
        <v>3231</v>
      </c>
      <c r="R2760" t="s">
        <v>3242</v>
      </c>
      <c r="S2760">
        <f t="shared" si="156"/>
        <v>15.039625360230547</v>
      </c>
      <c r="T2760" t="s">
        <v>3206</v>
      </c>
      <c r="U2760" t="s">
        <v>3231</v>
      </c>
      <c r="V2760" t="s">
        <v>3242</v>
      </c>
    </row>
    <row r="2761" spans="1:22" ht="22" customHeight="1" x14ac:dyDescent="0.3">
      <c r="A2761" s="2">
        <v>42238</v>
      </c>
      <c r="B2761" s="16" t="str">
        <f t="shared" si="153"/>
        <v>August, 2015</v>
      </c>
      <c r="C2761" s="16" t="str">
        <f t="shared" si="154"/>
        <v>August, 2015´</v>
      </c>
      <c r="D2761" s="3" t="s">
        <v>31</v>
      </c>
      <c r="E2761" s="11" t="s">
        <v>3316</v>
      </c>
      <c r="F2761" s="3" t="s">
        <v>56</v>
      </c>
      <c r="G2761" s="3" t="s">
        <v>1676</v>
      </c>
      <c r="H2761" s="3" t="s">
        <v>91</v>
      </c>
      <c r="I2761" s="3" t="s">
        <v>45</v>
      </c>
      <c r="J2761" s="3" t="s">
        <v>34</v>
      </c>
      <c r="K2761" s="3" t="s">
        <v>205</v>
      </c>
      <c r="L2761" s="3" t="s">
        <v>3057</v>
      </c>
      <c r="M2761" s="4">
        <v>46316</v>
      </c>
      <c r="N2761" s="4">
        <v>46.32</v>
      </c>
      <c r="O2761" s="4">
        <v>696000</v>
      </c>
      <c r="P2761" t="str">
        <f t="shared" si="155"/>
        <v>Mancozeb</v>
      </c>
      <c r="Q2761" t="s">
        <v>3231</v>
      </c>
      <c r="R2761" t="s">
        <v>3242</v>
      </c>
      <c r="S2761">
        <f t="shared" si="156"/>
        <v>15.027204421798082</v>
      </c>
      <c r="T2761" t="s">
        <v>3206</v>
      </c>
      <c r="U2761" t="s">
        <v>3231</v>
      </c>
      <c r="V2761" t="s">
        <v>3242</v>
      </c>
    </row>
    <row r="2762" spans="1:22" ht="22" customHeight="1" x14ac:dyDescent="0.3">
      <c r="A2762" s="5">
        <v>42238</v>
      </c>
      <c r="B2762" s="16" t="str">
        <f t="shared" si="153"/>
        <v>August, 2015</v>
      </c>
      <c r="C2762" s="16" t="str">
        <f t="shared" si="154"/>
        <v>August, 2015´</v>
      </c>
      <c r="D2762" s="6" t="s">
        <v>31</v>
      </c>
      <c r="E2762" s="11" t="s">
        <v>3316</v>
      </c>
      <c r="F2762" s="6" t="s">
        <v>56</v>
      </c>
      <c r="G2762" s="6" t="s">
        <v>588</v>
      </c>
      <c r="H2762" s="6" t="s">
        <v>102</v>
      </c>
      <c r="I2762" s="6" t="s">
        <v>45</v>
      </c>
      <c r="J2762" s="6" t="s">
        <v>34</v>
      </c>
      <c r="K2762" s="6" t="s">
        <v>2202</v>
      </c>
      <c r="L2762" s="6" t="s">
        <v>3059</v>
      </c>
      <c r="M2762" s="7">
        <v>255667.01</v>
      </c>
      <c r="N2762" s="7">
        <v>255.67</v>
      </c>
      <c r="O2762" s="7">
        <v>1125000</v>
      </c>
      <c r="P2762" t="str">
        <f>IF(ISNUMBER(SEARCH("BROWSER",L2762)),"Picloran",IF(ISNUMBER(SEARCH("NAVIGATOR",L2762)),"Picloran",IF(ISNUMBER(SEARCH("BIOZYME",L2762)),"Mineral Fertilizer",IF(ISNUMBER(SEARCH("K-FOL",L2762)),"Calcium Citrate",IF(ISNUMBER(SEARCH("FOLTRON",L2762)),"NPK Fertilizer",IF(ISNUMBER(SEARCH("CYHALOTHRI",L2762)),"Cyhalothrin",IF(ISNUMBER(SEARCH("ACEFATO",L2762)),"Acephate",IF(ISNUMBER(SEARCH("ACEPHATE",L2762)),"Acephate",IF(ISNUMBER(SEARCH("MICROTHIOL",L2762)),"Sulfur",IF(ISNUMBER(SEARCH("PROPICONAZOLE",L2762)),"Propiconazole",IF(ISNUMBER(SEARCH("METHOMYL",L2762)),"Methomyl",IF(ISNUMBER(SEARCH("IMIDACLOPRID",L2762)),"Imidacloprid",IF(ISNUMBER(SEARCH("ZONIC",L2762)),"Amicarbazone",IF(ISNUMBER(SEARCH("CRESCENDO",L2762)),"Triclopyr-Butyric",IF(ISNUMBER(SEARCH("IMAZETHAPYR",L2762)),"Imazethapyr",IF(ISNUMBER(SEARCH("TRICLOPYR",L2762)),"Triclopyr",IF(ISNUMBER(SEARCH("ISOPROPYLAMINE",L2762)),"Isopropylamine",IF(ISNUMBER(SEARCH("ABAMECTIM",L2762)),"Abamectin",IF(ISNUMBER(SEARCH("SPERTO",L2762)),"Bifenthrin","FIX IT!")))))))))))))))))))</f>
        <v>Sulfur</v>
      </c>
      <c r="Q2762" t="s">
        <v>3279</v>
      </c>
      <c r="R2762" t="s">
        <v>3216</v>
      </c>
      <c r="S2762">
        <f t="shared" si="156"/>
        <v>4.4002548471153942</v>
      </c>
      <c r="T2762" t="s">
        <v>3309</v>
      </c>
      <c r="U2762" t="s">
        <v>3263</v>
      </c>
      <c r="V2762" t="s">
        <v>3264</v>
      </c>
    </row>
    <row r="2763" spans="1:22" ht="22" customHeight="1" x14ac:dyDescent="0.3">
      <c r="A2763" s="2">
        <v>42234</v>
      </c>
      <c r="B2763" s="16" t="str">
        <f t="shared" si="153"/>
        <v>August, 2015</v>
      </c>
      <c r="C2763" s="16" t="str">
        <f t="shared" si="154"/>
        <v>August, 2015´</v>
      </c>
      <c r="D2763" s="3" t="s">
        <v>31</v>
      </c>
      <c r="E2763" s="11" t="s">
        <v>3316</v>
      </c>
      <c r="F2763" s="3" t="s">
        <v>1873</v>
      </c>
      <c r="G2763" s="3" t="s">
        <v>3060</v>
      </c>
      <c r="H2763" s="3" t="s">
        <v>122</v>
      </c>
      <c r="I2763" s="3" t="s">
        <v>45</v>
      </c>
      <c r="J2763" s="3" t="s">
        <v>34</v>
      </c>
      <c r="K2763" s="3" t="s">
        <v>971</v>
      </c>
      <c r="L2763" s="3" t="s">
        <v>3062</v>
      </c>
      <c r="M2763" s="4">
        <v>177408.01</v>
      </c>
      <c r="N2763" s="4">
        <v>177.41</v>
      </c>
      <c r="O2763" s="4">
        <v>3703000</v>
      </c>
      <c r="P2763" t="str">
        <f>IF(ISNUMBER(SEARCH("BIORISK",L2763)),"Fertilizer",IF(ISNUMBER(SEARCH("DIFLUBENZURON",L2763)),"Diflubenzuron",IF(ISNUMBER(SEARCH("K-TIONIC",L2763)),"Fulvic Acids Fertilizers",IF(ISNUMBER(SEARCH("INICIATE",L2763)),"Fipronil",IF(ISNUMBER(SEARCH("FIPRONIL",L2763)),"Fipronil",IF(ISNUMBER(SEARCH("STAGE",L2763)),"Clomazone",IF(ISNUMBER(SEARCH("CLOMAZONE",L2763)),"Clomazone",IF(ISNUMBER(SEARCH("UNIMARK",L2763)),"Metribuzin",IF(ISNUMBER(SEARCH("RIBUZIN",L2763)),"Metribuzin",IF(ISNUMBER(SEARCH("UNITOP",L2763)),"Not Identified","FIX IT!"))))))))))</f>
        <v>Diflubenzuron</v>
      </c>
      <c r="Q2763" t="s">
        <v>3215</v>
      </c>
      <c r="R2763" t="s">
        <v>3253</v>
      </c>
      <c r="S2763">
        <f t="shared" si="156"/>
        <v>20.872789227498803</v>
      </c>
      <c r="T2763" t="s">
        <v>3206</v>
      </c>
      <c r="U2763" t="s">
        <v>3231</v>
      </c>
      <c r="V2763" t="s">
        <v>3242</v>
      </c>
    </row>
    <row r="2764" spans="1:22" ht="22" customHeight="1" x14ac:dyDescent="0.3">
      <c r="A2764" s="5">
        <v>42234</v>
      </c>
      <c r="B2764" s="16" t="str">
        <f t="shared" si="153"/>
        <v>August, 2015</v>
      </c>
      <c r="C2764" s="16" t="str">
        <f t="shared" si="154"/>
        <v>August, 2015´</v>
      </c>
      <c r="D2764" s="6" t="s">
        <v>31</v>
      </c>
      <c r="E2764" s="11" t="s">
        <v>3316</v>
      </c>
      <c r="F2764" s="6" t="s">
        <v>1873</v>
      </c>
      <c r="G2764" s="6" t="s">
        <v>2876</v>
      </c>
      <c r="H2764" s="6" t="s">
        <v>122</v>
      </c>
      <c r="I2764" s="6" t="s">
        <v>45</v>
      </c>
      <c r="J2764" s="6" t="s">
        <v>34</v>
      </c>
      <c r="K2764" s="6" t="s">
        <v>971</v>
      </c>
      <c r="L2764" s="6" t="s">
        <v>3063</v>
      </c>
      <c r="M2764" s="7">
        <v>32832</v>
      </c>
      <c r="N2764" s="7">
        <v>32.83</v>
      </c>
      <c r="O2764" s="7">
        <v>685000</v>
      </c>
      <c r="P2764" t="str">
        <f>IF(ISNUMBER(SEARCH("NICROSULFURON",L2764)),"Nicosulfuron",IF(ISNUMBER(SEARCH("BUTYROLACTONE",L2764)),"Butyrolactone",IF(ISNUMBER(SEARCH("MEQUIPAT",L2764)),"Mequipat Chloride",IF(ISNUMBER(SEARCH("ENTRINA",L2764)),"Bifenthrin",IF(ISNUMBER(SEARCH("ACETAMI",L2764)),"Acetamiprid",IF(ISNUMBER(SEARCH("THIODICARB",L2764)),"Thiodicarb",IF(ISNUMBER(SEARCH("2 4 D",L2764)),"2,4-D Acid",IF(ISNUMBER(SEARCH("CIPERMETRINA",L2764)),"Cypermethrin",IF(ISNUMBER(SEARCH("SULFENTRAZONE",L2764)),"Sulfenthrazone",IF(ISNUMBER(SEARCH("AKITO",L2764)),"Cypermethrin",IF(ISNUMBER(SEARCH("EMINENT",L2764)),"Tetraconazole","FIX IT!")))))))))))</f>
        <v>Thiodicarb</v>
      </c>
      <c r="Q2764" t="s">
        <v>3287</v>
      </c>
      <c r="R2764" t="s">
        <v>3243</v>
      </c>
      <c r="S2764">
        <f t="shared" si="156"/>
        <v>20.863791423001949</v>
      </c>
      <c r="T2764" t="s">
        <v>3251</v>
      </c>
      <c r="U2764" t="s">
        <v>3215</v>
      </c>
      <c r="V2764" t="s">
        <v>3253</v>
      </c>
    </row>
    <row r="2765" spans="1:22" ht="22" customHeight="1" x14ac:dyDescent="0.3">
      <c r="A2765" s="2">
        <v>42234</v>
      </c>
      <c r="B2765" s="16" t="str">
        <f t="shared" si="153"/>
        <v>August, 2015</v>
      </c>
      <c r="C2765" s="16" t="str">
        <f t="shared" si="154"/>
        <v>August, 2015´</v>
      </c>
      <c r="D2765" s="3" t="s">
        <v>31</v>
      </c>
      <c r="E2765" s="11" t="s">
        <v>3316</v>
      </c>
      <c r="F2765" s="3" t="s">
        <v>56</v>
      </c>
      <c r="G2765" s="3" t="s">
        <v>1774</v>
      </c>
      <c r="H2765" s="3" t="s">
        <v>82</v>
      </c>
      <c r="I2765" s="3" t="s">
        <v>45</v>
      </c>
      <c r="J2765" s="3" t="s">
        <v>34</v>
      </c>
      <c r="K2765" s="3" t="s">
        <v>84</v>
      </c>
      <c r="L2765" s="3" t="s">
        <v>2950</v>
      </c>
      <c r="M2765" s="4">
        <v>101459</v>
      </c>
      <c r="N2765" s="4">
        <v>101.46</v>
      </c>
      <c r="O2765" s="4">
        <v>350000</v>
      </c>
      <c r="P2765" t="str">
        <f>IF(ISNUMBER(SEARCH("BROWSER",L2765)),"Picloran",IF(ISNUMBER(SEARCH("NAVIGATOR",L2765)),"Picloran",IF(ISNUMBER(SEARCH("BIOZYME",L2765)),"Mineral Fertilizer",IF(ISNUMBER(SEARCH("K-FOL",L2765)),"Calcium Citrate",IF(ISNUMBER(SEARCH("FOLTRON",L2765)),"NPK Fertilizer",IF(ISNUMBER(SEARCH("CYHALOTHRI",L2765)),"Cyhalothrin",IF(ISNUMBER(SEARCH("ACEFATO",L2765)),"Acephate",IF(ISNUMBER(SEARCH("ACEPHATE",L2765)),"Acephate",IF(ISNUMBER(SEARCH("MICROTHIOL",L2765)),"Sulfur",IF(ISNUMBER(SEARCH("PROPICONAZOLE",L2765)),"Propiconazole",IF(ISNUMBER(SEARCH("METHOMYL",L2765)),"Methomyl",IF(ISNUMBER(SEARCH("IMIDACLOPRID",L2765)),"Imidacloprid",IF(ISNUMBER(SEARCH("ZONIC",L2765)),"Amicarbazone",IF(ISNUMBER(SEARCH("CRESCENDO",L2765)),"Triclopyr-Butyric",IF(ISNUMBER(SEARCH("IMAZETHAPYR",L2765)),"Imazethapyr",IF(ISNUMBER(SEARCH("TRICLOPYR",L2765)),"Triclopyr",IF(ISNUMBER(SEARCH("ISOPROPYLAMINE",L2765)),"Isopropylamine",IF(ISNUMBER(SEARCH("ABAMECTIM",L2765)),"Abamectin",IF(ISNUMBER(SEARCH("SPERTO",L2765)),"Bifenthrin","FIX IT!")))))))))))))))))))</f>
        <v>Isopropylamine</v>
      </c>
      <c r="Q2765" t="s">
        <v>3269</v>
      </c>
      <c r="R2765" t="s">
        <v>3216</v>
      </c>
      <c r="S2765">
        <f t="shared" si="156"/>
        <v>3.4496693245547463</v>
      </c>
    </row>
    <row r="2766" spans="1:22" ht="22" customHeight="1" x14ac:dyDescent="0.3">
      <c r="A2766" s="5">
        <v>42233</v>
      </c>
      <c r="B2766" s="16" t="str">
        <f t="shared" si="153"/>
        <v>August, 2015</v>
      </c>
      <c r="C2766" s="16" t="str">
        <f t="shared" si="154"/>
        <v>August, 2015´</v>
      </c>
      <c r="D2766" s="6" t="s">
        <v>31</v>
      </c>
      <c r="E2766" s="11" t="s">
        <v>3316</v>
      </c>
      <c r="F2766" s="6" t="s">
        <v>56</v>
      </c>
      <c r="G2766" s="6" t="s">
        <v>200</v>
      </c>
      <c r="H2766" s="6" t="s">
        <v>133</v>
      </c>
      <c r="I2766" s="6" t="s">
        <v>45</v>
      </c>
      <c r="J2766" s="6" t="s">
        <v>34</v>
      </c>
      <c r="K2766" s="6" t="s">
        <v>971</v>
      </c>
      <c r="L2766" s="6" t="s">
        <v>3064</v>
      </c>
      <c r="M2766" s="7">
        <v>19240</v>
      </c>
      <c r="N2766" s="7">
        <v>19.239999999999998</v>
      </c>
      <c r="O2766" s="7">
        <v>402000</v>
      </c>
      <c r="P2766" t="str">
        <f>IF(ISNUMBER(SEARCH("BROWSER",L2766)),"Picloran",IF(ISNUMBER(SEARCH("NAVIGATOR",L2766)),"Picloran",IF(ISNUMBER(SEARCH("BIOZYME",L2766)),"Mineral Fertilizer",IF(ISNUMBER(SEARCH("K-FOL",L2766)),"Calcium Citrate",IF(ISNUMBER(SEARCH("FOLTRON",L2766)),"NPK Fertilizer",IF(ISNUMBER(SEARCH("CYHALOTHRI",L2766)),"Cyhalothrin",IF(ISNUMBER(SEARCH("ACEFATO",L2766)),"Acephate",IF(ISNUMBER(SEARCH("ACEPHATE",L2766)),"Acephate",IF(ISNUMBER(SEARCH("MICROTHIOL",L2766)),"Sulfur",IF(ISNUMBER(SEARCH("PROPICONAZOLE",L2766)),"Propiconazole",IF(ISNUMBER(SEARCH("METHOMYL",L2766)),"Methomyl",IF(ISNUMBER(SEARCH("IMIDACLOPRID",L2766)),"Imidacloprid",IF(ISNUMBER(SEARCH("ZONIC",L2766)),"Amicarbazone",IF(ISNUMBER(SEARCH("CRESCENDO",L2766)),"Triclopyr-Butyric",IF(ISNUMBER(SEARCH("IMAZETHAPYR",L2766)),"Imazethapyr",IF(ISNUMBER(SEARCH("TRICLOPYR",L2766)),"Triclopyr",IF(ISNUMBER(SEARCH("ISOPROPYLAMINE",L2766)),"Isopropylamine",IF(ISNUMBER(SEARCH("ABAMECTIM",L2766)),"Abamectin",IF(ISNUMBER(SEARCH("SPERTO",L2766)),"Bifenthrin","FIX IT!")))))))))))))))))))</f>
        <v>Imidacloprid</v>
      </c>
      <c r="Q2766" t="s">
        <v>3268</v>
      </c>
      <c r="R2766" t="s">
        <v>3243</v>
      </c>
      <c r="S2766">
        <f t="shared" si="156"/>
        <v>20.893970893970895</v>
      </c>
    </row>
    <row r="2767" spans="1:22" ht="22" customHeight="1" x14ac:dyDescent="0.3">
      <c r="A2767" s="2">
        <v>42233</v>
      </c>
      <c r="B2767" s="16" t="str">
        <f t="shared" si="153"/>
        <v>August, 2015</v>
      </c>
      <c r="C2767" s="16" t="str">
        <f t="shared" si="154"/>
        <v>August, 2015´</v>
      </c>
      <c r="D2767" s="3" t="s">
        <v>31</v>
      </c>
      <c r="E2767" s="11" t="s">
        <v>3316</v>
      </c>
      <c r="F2767" s="3" t="s">
        <v>56</v>
      </c>
      <c r="G2767" s="3" t="s">
        <v>1676</v>
      </c>
      <c r="H2767" s="3" t="s">
        <v>91</v>
      </c>
      <c r="I2767" s="3" t="s">
        <v>45</v>
      </c>
      <c r="J2767" s="3" t="s">
        <v>34</v>
      </c>
      <c r="K2767" s="3" t="s">
        <v>205</v>
      </c>
      <c r="L2767" s="3" t="s">
        <v>3056</v>
      </c>
      <c r="M2767" s="4">
        <v>24984</v>
      </c>
      <c r="N2767" s="4">
        <v>24.98</v>
      </c>
      <c r="O2767" s="4">
        <v>376000</v>
      </c>
      <c r="P2767" t="str">
        <f>IF(ISNUMBER(SEARCH("IMAZETAPYR",L2767)),"Imazetapyr",IF(ISNUMBER(SEARCH("VITAVAX",L2767)),"Carboxin",IF(ISNUMBER(SEARCH("CARBOXIN",L2767)),"Carboxin",IF(ISNUMBER(SEARCH("CONDAX",L2767)),"Imazetapyr",IF(ISNUMBER(SEARCH("CLETHODIM",L2767)),"Clethodim",IF(ISNUMBER(SEARCH("JACARE",L2767)),"2,4-D Acid",IF(ISNUMBER(SEARCH("LEOPARD",L2767)),"Picloram",IF(ISNUMBER(SEARCH("ZOXYSTROBIN",L2767)),"Azoxystrobin",IF(ISNUMBER(SEARCH("MANCOZEB",L2767)),"Mancozeb",IF(ISNUMBER(SEARCH("AZOXYS",L2767)),"Azoxystrobin",IF(ISNUMBER(SEARCH("FIPRON",L2767)),"Fipronil",IF(ISNUMBER(SEARCH("ACEF",L2767)),"Acephate",IF(ISNUMBER(SEARCH("ACETAMIPRID",L2767)),"Acetamiprid",IF(ISNUMBER(SEARCH("ALUMINIUM PHOSPHIDE",L2767)),"Aluminium Phosphide",IF(ISNUMBER(SEARCH("RANMAN",L2767)),"Cyazofamid",IF(ISNUMBER(SEARCH("BIFENTRINA",L2767)),"Bifenthrin","FIX IT!"))))))))))))))))</f>
        <v>Mancozeb</v>
      </c>
      <c r="Q2767" t="s">
        <v>3231</v>
      </c>
      <c r="R2767" t="s">
        <v>3242</v>
      </c>
      <c r="S2767">
        <f t="shared" si="156"/>
        <v>15.04963176432917</v>
      </c>
    </row>
    <row r="2768" spans="1:22" ht="22" customHeight="1" x14ac:dyDescent="0.3">
      <c r="A2768" s="5">
        <v>42231</v>
      </c>
      <c r="B2768" s="16" t="str">
        <f t="shared" si="153"/>
        <v>August, 2015</v>
      </c>
      <c r="C2768" s="16" t="str">
        <f t="shared" si="154"/>
        <v>August, 2015´</v>
      </c>
      <c r="D2768" s="6" t="s">
        <v>31</v>
      </c>
      <c r="E2768" s="11" t="s">
        <v>3316</v>
      </c>
      <c r="F2768" s="6" t="s">
        <v>1873</v>
      </c>
      <c r="G2768" s="6" t="s">
        <v>1492</v>
      </c>
      <c r="H2768" s="6" t="s">
        <v>122</v>
      </c>
      <c r="I2768" s="6" t="s">
        <v>45</v>
      </c>
      <c r="J2768" s="6" t="s">
        <v>34</v>
      </c>
      <c r="K2768" s="6" t="s">
        <v>2189</v>
      </c>
      <c r="L2768" s="6" t="s">
        <v>3065</v>
      </c>
      <c r="M2768" s="7">
        <v>195897</v>
      </c>
      <c r="N2768" s="7">
        <v>195.9</v>
      </c>
      <c r="O2768" s="7">
        <v>707000</v>
      </c>
      <c r="P2768" t="str">
        <f>IF(ISNUMBER(SEARCH("GLIFOSATO",L2768)),"Glyphosate",IF(ISNUMBER(SEARCH("TRICLON",L2768)),"Triclopyr",IF(ISNUMBER(SEARCH("ABAMECTIN",L2768)),"Abamectin",IF(ISNUMBER(SEARCH("ANCOSAR",L2768)),"Sodium Hydrogen Methylarsonate",IF(ISNUMBER(SEARCH("PERITO",L2768)),"Acephate","FIX IT!")))))</f>
        <v>Glyphosate</v>
      </c>
      <c r="Q2768" t="s">
        <v>3218</v>
      </c>
      <c r="R2768" t="s">
        <v>3198</v>
      </c>
      <c r="S2768">
        <f t="shared" si="156"/>
        <v>3.6090394441977161</v>
      </c>
    </row>
    <row r="2769" spans="1:19" ht="22" customHeight="1" x14ac:dyDescent="0.3">
      <c r="A2769" s="2">
        <v>42230</v>
      </c>
      <c r="B2769" s="16" t="str">
        <f t="shared" si="153"/>
        <v>August, 2015</v>
      </c>
      <c r="C2769" s="16" t="str">
        <f t="shared" si="154"/>
        <v>August, 2015´</v>
      </c>
      <c r="D2769" s="3" t="s">
        <v>31</v>
      </c>
      <c r="E2769" s="11" t="s">
        <v>3316</v>
      </c>
      <c r="F2769" s="3" t="s">
        <v>1873</v>
      </c>
      <c r="G2769" s="3" t="s">
        <v>588</v>
      </c>
      <c r="H2769" s="3" t="s">
        <v>1107</v>
      </c>
      <c r="I2769" s="3" t="s">
        <v>45</v>
      </c>
      <c r="J2769" s="3" t="s">
        <v>34</v>
      </c>
      <c r="K2769" s="3" t="s">
        <v>205</v>
      </c>
      <c r="L2769" s="3" t="s">
        <v>3066</v>
      </c>
      <c r="M2769" s="4">
        <v>246092</v>
      </c>
      <c r="N2769" s="4">
        <v>246.09</v>
      </c>
      <c r="O2769" s="4">
        <v>3700000</v>
      </c>
      <c r="P2769" t="str">
        <f>IF(ISNUMBER(SEARCH("2, 4 D",L2769)),"2,4-D Acid",IF(ISNUMBER(SEARCH("2,4 D",L2769)),"2,4-D Acid",IF(ISNUMBER(SEARCH("UNIZEB",L2769)),"Mancozeb",IF(ISNUMBER(SEARCH("PROPANIL",L2769)),"Propanyl","FIX IT!"))))</f>
        <v>Mancozeb</v>
      </c>
      <c r="Q2769" t="s">
        <v>3231</v>
      </c>
      <c r="R2769" t="s">
        <v>3242</v>
      </c>
      <c r="S2769">
        <f t="shared" si="156"/>
        <v>15.035027550672106</v>
      </c>
    </row>
    <row r="2770" spans="1:19" ht="22" customHeight="1" x14ac:dyDescent="0.3">
      <c r="A2770" s="2">
        <v>42227</v>
      </c>
      <c r="B2770" s="16" t="str">
        <f t="shared" si="153"/>
        <v>August, 2015</v>
      </c>
      <c r="C2770" s="16" t="str">
        <f t="shared" si="154"/>
        <v>August, 2015´</v>
      </c>
      <c r="D2770" s="3" t="s">
        <v>31</v>
      </c>
      <c r="E2770" s="11" t="s">
        <v>3316</v>
      </c>
      <c r="F2770" s="3" t="s">
        <v>1873</v>
      </c>
      <c r="G2770" s="3" t="s">
        <v>127</v>
      </c>
      <c r="H2770" s="3" t="s">
        <v>1684</v>
      </c>
      <c r="I2770" s="3" t="s">
        <v>45</v>
      </c>
      <c r="J2770" s="3" t="s">
        <v>34</v>
      </c>
      <c r="K2770" s="3" t="s">
        <v>364</v>
      </c>
      <c r="L2770" s="3" t="s">
        <v>3068</v>
      </c>
      <c r="M2770" s="4">
        <v>44320</v>
      </c>
      <c r="N2770" s="4">
        <v>44.32</v>
      </c>
      <c r="O2770" s="4">
        <v>634000</v>
      </c>
      <c r="P2770" t="str">
        <f>IF(ISNUMBER(SEARCH("THIRAM",L2770)),"Thiram",IF(ISNUMBER(SEARCH("TEBUCONAZOLE",L2770)),"Tebuconazole",IF(ISNUMBER(SEARCH("DIMETHYLAMINE",L2770)),"Dimethylamine",IF(ISNUMBER(SEARCH("TRINCA",L2770)),"Cyhalothrin",IF(ISNUMBER(SEARCH("CYHALOT",L2770)),"Cyhalothrin",IF(ISNUMBER(SEARCH("PICLORAM",L2770)),"Picloran",IF(ISNUMBER(SEARCH("PROPARGITE",L2770)),"Propargite",IF(ISNUMBER(SEARCH("OMEGA",L2770)),"Fertilizer",IF(ISNUMBER(SEARCH("ARTYS",L2770)),"Dimethylamine",IF(ISNUMBER(SEARCH("ORTHOCIDE",L2770)),"Captan","FIX IT!"))))))))))</f>
        <v>Tebuconazole</v>
      </c>
      <c r="Q2770" t="s">
        <v>3284</v>
      </c>
      <c r="R2770" t="s">
        <v>3242</v>
      </c>
      <c r="S2770">
        <f t="shared" si="156"/>
        <v>14.30505415162455</v>
      </c>
    </row>
    <row r="2771" spans="1:19" ht="22" customHeight="1" x14ac:dyDescent="0.3">
      <c r="A2771" s="5">
        <v>42226</v>
      </c>
      <c r="B2771" s="16" t="str">
        <f t="shared" si="153"/>
        <v>August, 2015</v>
      </c>
      <c r="C2771" s="16" t="str">
        <f t="shared" si="154"/>
        <v>August, 2015´</v>
      </c>
      <c r="D2771" s="6" t="s">
        <v>31</v>
      </c>
      <c r="E2771" s="11" t="s">
        <v>3316</v>
      </c>
      <c r="F2771" s="6" t="s">
        <v>56</v>
      </c>
      <c r="G2771" s="6" t="s">
        <v>1774</v>
      </c>
      <c r="H2771" s="6" t="s">
        <v>82</v>
      </c>
      <c r="I2771" s="6" t="s">
        <v>45</v>
      </c>
      <c r="J2771" s="6" t="s">
        <v>34</v>
      </c>
      <c r="K2771" s="6" t="s">
        <v>84</v>
      </c>
      <c r="L2771" s="6" t="s">
        <v>3069</v>
      </c>
      <c r="M2771" s="7">
        <v>101287</v>
      </c>
      <c r="N2771" s="7">
        <v>101.29</v>
      </c>
      <c r="O2771" s="7">
        <v>350000</v>
      </c>
      <c r="P2771" t="str">
        <f>IF(ISNUMBER(SEARCH("BROWSER",L2771)),"Picloran",IF(ISNUMBER(SEARCH("NAVIGATOR",L2771)),"Picloran",IF(ISNUMBER(SEARCH("BIOZYME",L2771)),"Mineral Fertilizer",IF(ISNUMBER(SEARCH("K-FOL",L2771)),"Calcium Citrate",IF(ISNUMBER(SEARCH("FOLTRON",L2771)),"NPK Fertilizer",IF(ISNUMBER(SEARCH("CYHALOTHRI",L2771)),"Cyhalothrin",IF(ISNUMBER(SEARCH("ACEFATO",L2771)),"Acephate",IF(ISNUMBER(SEARCH("ACEPHATE",L2771)),"Acephate",IF(ISNUMBER(SEARCH("MICROTHIOL",L2771)),"Sulfur",IF(ISNUMBER(SEARCH("PROPICONAZOLE",L2771)),"Propiconazole",IF(ISNUMBER(SEARCH("METHOMYL",L2771)),"Methomyl",IF(ISNUMBER(SEARCH("IMIDACLOPRID",L2771)),"Imidacloprid",IF(ISNUMBER(SEARCH("ZONIC",L2771)),"Amicarbazone",IF(ISNUMBER(SEARCH("CRESCENDO",L2771)),"Triclopyr-Butyric",IF(ISNUMBER(SEARCH("IMAZETHAPYR",L2771)),"Imazethapyr",IF(ISNUMBER(SEARCH("TRICLOPYR",L2771)),"Triclopyr",IF(ISNUMBER(SEARCH("ISOPROPYLAMINE",L2771)),"Isopropylamine",IF(ISNUMBER(SEARCH("ABAMECTIM",L2771)),"Abamectin",IF(ISNUMBER(SEARCH("SPERTO",L2771)),"Bifenthrin","FIX IT!")))))))))))))))))))</f>
        <v>Isopropylamine</v>
      </c>
      <c r="Q2771" t="s">
        <v>3269</v>
      </c>
      <c r="R2771" t="s">
        <v>3216</v>
      </c>
      <c r="S2771">
        <f t="shared" si="156"/>
        <v>3.4555273628402459</v>
      </c>
    </row>
    <row r="2772" spans="1:19" ht="22" customHeight="1" x14ac:dyDescent="0.3">
      <c r="A2772" s="2">
        <v>42226</v>
      </c>
      <c r="B2772" s="16" t="str">
        <f t="shared" si="153"/>
        <v>August, 2015</v>
      </c>
      <c r="C2772" s="16" t="str">
        <f t="shared" si="154"/>
        <v>August, 2015´</v>
      </c>
      <c r="D2772" s="3" t="s">
        <v>31</v>
      </c>
      <c r="E2772" s="11" t="s">
        <v>3316</v>
      </c>
      <c r="F2772" s="3" t="s">
        <v>56</v>
      </c>
      <c r="G2772" s="3" t="s">
        <v>1774</v>
      </c>
      <c r="H2772" s="3" t="s">
        <v>82</v>
      </c>
      <c r="I2772" s="3" t="s">
        <v>45</v>
      </c>
      <c r="J2772" s="3" t="s">
        <v>34</v>
      </c>
      <c r="K2772" s="3" t="s">
        <v>84</v>
      </c>
      <c r="L2772" s="3" t="s">
        <v>3070</v>
      </c>
      <c r="M2772" s="4">
        <v>115811</v>
      </c>
      <c r="N2772" s="4">
        <v>115.81</v>
      </c>
      <c r="O2772" s="4">
        <v>400000</v>
      </c>
      <c r="P2772" t="str">
        <f>IF(ISNUMBER(SEARCH("BROWSER",L2772)),"Picloran",IF(ISNUMBER(SEARCH("NAVIGATOR",L2772)),"Picloran",IF(ISNUMBER(SEARCH("BIOZYME",L2772)),"Mineral Fertilizer",IF(ISNUMBER(SEARCH("K-FOL",L2772)),"Calcium Citrate",IF(ISNUMBER(SEARCH("FOLTRON",L2772)),"NPK Fertilizer",IF(ISNUMBER(SEARCH("CYHALOTHRI",L2772)),"Cyhalothrin",IF(ISNUMBER(SEARCH("ACEFATO",L2772)),"Acephate",IF(ISNUMBER(SEARCH("ACEPHATE",L2772)),"Acephate",IF(ISNUMBER(SEARCH("MICROTHIOL",L2772)),"Sulfur",IF(ISNUMBER(SEARCH("PROPICONAZOLE",L2772)),"Propiconazole",IF(ISNUMBER(SEARCH("METHOMYL",L2772)),"Methomyl",IF(ISNUMBER(SEARCH("IMIDACLOPRID",L2772)),"Imidacloprid",IF(ISNUMBER(SEARCH("ZONIC",L2772)),"Amicarbazone",IF(ISNUMBER(SEARCH("CRESCENDO",L2772)),"Triclopyr-Butyric",IF(ISNUMBER(SEARCH("IMAZETHAPYR",L2772)),"Imazethapyr",IF(ISNUMBER(SEARCH("TRICLOPYR",L2772)),"Triclopyr",IF(ISNUMBER(SEARCH("ISOPROPYLAMINE",L2772)),"Isopropylamine",IF(ISNUMBER(SEARCH("ABAMECTIM",L2772)),"Abamectin",IF(ISNUMBER(SEARCH("SPERTO",L2772)),"Bifenthrin","FIX IT!")))))))))))))))))))</f>
        <v>Isopropylamine</v>
      </c>
      <c r="Q2772" t="s">
        <v>3269</v>
      </c>
      <c r="R2772" t="s">
        <v>3216</v>
      </c>
      <c r="S2772">
        <f t="shared" si="156"/>
        <v>3.4539033425149599</v>
      </c>
    </row>
    <row r="2773" spans="1:19" ht="22" customHeight="1" x14ac:dyDescent="0.3">
      <c r="A2773" s="2">
        <v>42223</v>
      </c>
      <c r="B2773" s="16" t="str">
        <f t="shared" si="153"/>
        <v>August, 2015</v>
      </c>
      <c r="C2773" s="16" t="str">
        <f t="shared" si="154"/>
        <v>August, 2015´</v>
      </c>
      <c r="D2773" s="3" t="s">
        <v>31</v>
      </c>
      <c r="E2773" s="11" t="s">
        <v>3316</v>
      </c>
      <c r="F2773" s="3" t="s">
        <v>1873</v>
      </c>
      <c r="G2773" s="3" t="s">
        <v>2876</v>
      </c>
      <c r="H2773" s="3" t="s">
        <v>122</v>
      </c>
      <c r="I2773" s="3" t="s">
        <v>45</v>
      </c>
      <c r="J2773" s="3" t="s">
        <v>34</v>
      </c>
      <c r="K2773" s="3" t="s">
        <v>187</v>
      </c>
      <c r="L2773" s="3" t="s">
        <v>3072</v>
      </c>
      <c r="M2773" s="4">
        <v>31860</v>
      </c>
      <c r="N2773" s="4">
        <v>31.86</v>
      </c>
      <c r="O2773" s="4">
        <v>163000</v>
      </c>
      <c r="P2773" t="s">
        <v>3245</v>
      </c>
      <c r="Q2773" t="s">
        <v>3244</v>
      </c>
      <c r="R2773" t="s">
        <v>3198</v>
      </c>
      <c r="S2773">
        <f t="shared" si="156"/>
        <v>5.1161330822347768</v>
      </c>
    </row>
    <row r="2774" spans="1:19" ht="22" customHeight="1" x14ac:dyDescent="0.3">
      <c r="A2774" s="5">
        <v>42222</v>
      </c>
      <c r="B2774" s="16" t="str">
        <f t="shared" si="153"/>
        <v>August, 2015</v>
      </c>
      <c r="C2774" s="16" t="str">
        <f t="shared" si="154"/>
        <v>August, 2015´</v>
      </c>
      <c r="D2774" s="6" t="s">
        <v>31</v>
      </c>
      <c r="E2774" s="11" t="s">
        <v>3316</v>
      </c>
      <c r="F2774" s="6" t="s">
        <v>1873</v>
      </c>
      <c r="G2774" s="6" t="s">
        <v>588</v>
      </c>
      <c r="H2774" s="6" t="s">
        <v>1107</v>
      </c>
      <c r="I2774" s="6" t="s">
        <v>45</v>
      </c>
      <c r="J2774" s="6" t="s">
        <v>34</v>
      </c>
      <c r="K2774" s="6" t="s">
        <v>205</v>
      </c>
      <c r="L2774" s="6" t="s">
        <v>3073</v>
      </c>
      <c r="M2774" s="7">
        <v>270700.99</v>
      </c>
      <c r="N2774" s="7">
        <v>270.7</v>
      </c>
      <c r="O2774" s="7">
        <v>4070000</v>
      </c>
      <c r="P2774" t="str">
        <f>IF(ISNUMBER(SEARCH("2, 4 D",L2774)),"2,4-D Acid",IF(ISNUMBER(SEARCH("2,4 D",L2774)),"2,4-D Acid",IF(ISNUMBER(SEARCH("UNIZEB",L2774)),"Mancozeb",IF(ISNUMBER(SEARCH("PROPANIL",L2774)),"Propanyl","FIX IT!"))))</f>
        <v>Mancozeb</v>
      </c>
      <c r="Q2774" t="s">
        <v>3231</v>
      </c>
      <c r="R2774" t="s">
        <v>3242</v>
      </c>
      <c r="S2774">
        <f t="shared" si="156"/>
        <v>15.035039214300621</v>
      </c>
    </row>
    <row r="2775" spans="1:19" ht="22" customHeight="1" x14ac:dyDescent="0.3">
      <c r="A2775" s="5">
        <v>42220</v>
      </c>
      <c r="B2775" s="16" t="str">
        <f t="shared" si="153"/>
        <v>August, 2015</v>
      </c>
      <c r="C2775" s="16" t="str">
        <f t="shared" si="154"/>
        <v>August, 2015´</v>
      </c>
      <c r="D2775" s="6" t="s">
        <v>2068</v>
      </c>
      <c r="E2775" s="11" t="s">
        <v>3316</v>
      </c>
      <c r="F2775" s="6" t="s">
        <v>1873</v>
      </c>
      <c r="G2775" s="6" t="s">
        <v>1429</v>
      </c>
      <c r="H2775" s="6" t="s">
        <v>133</v>
      </c>
      <c r="I2775" s="6" t="s">
        <v>45</v>
      </c>
      <c r="J2775" s="6" t="s">
        <v>34</v>
      </c>
      <c r="K2775" s="6" t="s">
        <v>971</v>
      </c>
      <c r="L2775" s="6" t="s">
        <v>3075</v>
      </c>
      <c r="M2775" s="7">
        <v>19240</v>
      </c>
      <c r="N2775" s="7">
        <v>19.239999999999998</v>
      </c>
      <c r="O2775" s="7">
        <v>402000</v>
      </c>
      <c r="P2775" t="str">
        <f>IF(ISNUMBER(SEARCH("BROWSER",L2775)),"Picloran",IF(ISNUMBER(SEARCH("NAVIGATOR",L2775)),"Picloran",IF(ISNUMBER(SEARCH("BIOZYME",L2775)),"Mineral Fertilizer",IF(ISNUMBER(SEARCH("K-FOL",L2775)),"Calcium Citrate",IF(ISNUMBER(SEARCH("FOLTRON",L2775)),"NPK Fertilizer",IF(ISNUMBER(SEARCH("CYHALOTHRI",L2775)),"Cyhalothrin",IF(ISNUMBER(SEARCH("ACEFATO",L2775)),"Acephate",IF(ISNUMBER(SEARCH("ACEPHATE",L2775)),"Acephate",IF(ISNUMBER(SEARCH("MICROTHIOL",L2775)),"Sulfur",IF(ISNUMBER(SEARCH("PROPICONAZOLE",L2775)),"Propiconazole",IF(ISNUMBER(SEARCH("METHOMYL",L2775)),"Methomyl",IF(ISNUMBER(SEARCH("IMIDACLOPRID",L2775)),"Imidacloprid",IF(ISNUMBER(SEARCH("ZONIC",L2775)),"Amicarbazone",IF(ISNUMBER(SEARCH("CRESCENDO",L2775)),"Triclopyr-Butyric",IF(ISNUMBER(SEARCH("IMAZETHAPYR",L2775)),"Imazethapyr",IF(ISNUMBER(SEARCH("TRICLOPYR",L2775)),"Triclopyr",IF(ISNUMBER(SEARCH("ISOPROPYLAMINE",L2775)),"Isopropylamine",IF(ISNUMBER(SEARCH("ABAMECTIM",L2775)),"Abamectin",IF(ISNUMBER(SEARCH("SPERTO",L2775)),"Bifenthrin","FIX IT!")))))))))))))))))))</f>
        <v>Imidacloprid</v>
      </c>
      <c r="Q2775" t="s">
        <v>3268</v>
      </c>
      <c r="R2775" t="s">
        <v>3243</v>
      </c>
      <c r="S2775">
        <f t="shared" si="156"/>
        <v>20.893970893970895</v>
      </c>
    </row>
    <row r="2776" spans="1:19" ht="22" customHeight="1" x14ac:dyDescent="0.3">
      <c r="A2776" s="2">
        <v>42220</v>
      </c>
      <c r="B2776" s="16" t="str">
        <f t="shared" si="153"/>
        <v>August, 2015</v>
      </c>
      <c r="C2776" s="16" t="str">
        <f t="shared" si="154"/>
        <v>August, 2015´</v>
      </c>
      <c r="D2776" s="3" t="s">
        <v>2068</v>
      </c>
      <c r="E2776" s="11" t="s">
        <v>3316</v>
      </c>
      <c r="F2776" s="3" t="s">
        <v>1873</v>
      </c>
      <c r="G2776" s="3" t="s">
        <v>1429</v>
      </c>
      <c r="H2776" s="3" t="s">
        <v>133</v>
      </c>
      <c r="I2776" s="3" t="s">
        <v>45</v>
      </c>
      <c r="J2776" s="3" t="s">
        <v>34</v>
      </c>
      <c r="K2776" s="3" t="s">
        <v>187</v>
      </c>
      <c r="L2776" s="3" t="s">
        <v>3076</v>
      </c>
      <c r="M2776" s="4">
        <v>21592</v>
      </c>
      <c r="N2776" s="4">
        <v>21.59</v>
      </c>
      <c r="O2776" s="4">
        <v>197000</v>
      </c>
      <c r="P2776" t="s">
        <v>3204</v>
      </c>
      <c r="Q2776" t="s">
        <v>3227</v>
      </c>
      <c r="R2776" t="s">
        <v>3198</v>
      </c>
      <c r="S2776">
        <f t="shared" si="156"/>
        <v>9.123749536865505</v>
      </c>
    </row>
    <row r="2777" spans="1:19" ht="22" customHeight="1" x14ac:dyDescent="0.3">
      <c r="A2777" s="5">
        <v>42220</v>
      </c>
      <c r="B2777" s="16" t="str">
        <f t="shared" si="153"/>
        <v>August, 2015</v>
      </c>
      <c r="C2777" s="16" t="str">
        <f t="shared" si="154"/>
        <v>August, 2015´</v>
      </c>
      <c r="D2777" s="6" t="s">
        <v>3077</v>
      </c>
      <c r="E2777" s="11" t="s">
        <v>3316</v>
      </c>
      <c r="F2777" s="6" t="s">
        <v>1873</v>
      </c>
      <c r="G2777" s="6" t="s">
        <v>1429</v>
      </c>
      <c r="H2777" s="6" t="s">
        <v>133</v>
      </c>
      <c r="I2777" s="6" t="s">
        <v>45</v>
      </c>
      <c r="J2777" s="6" t="s">
        <v>34</v>
      </c>
      <c r="K2777" s="6" t="s">
        <v>205</v>
      </c>
      <c r="L2777" s="6" t="s">
        <v>3078</v>
      </c>
      <c r="M2777" s="7">
        <v>3146</v>
      </c>
      <c r="N2777" s="7">
        <v>3.15</v>
      </c>
      <c r="O2777" s="7">
        <v>47300</v>
      </c>
      <c r="P2777" t="str">
        <f>IF(ISNUMBER(SEARCH("IMAZETAPYR",L2777)),"Imazetapyr",IF(ISNUMBER(SEARCH("VITAVAX",L2777)),"Carboxin",IF(ISNUMBER(SEARCH("CARBOXIN",L2777)),"Carboxin",IF(ISNUMBER(SEARCH("CONDAX",L2777)),"Imazetapyr",IF(ISNUMBER(SEARCH("CLETHODIM",L2777)),"Clethodim",IF(ISNUMBER(SEARCH("JACARE",L2777)),"2,4-D Acid",IF(ISNUMBER(SEARCH("LEOPARD",L2777)),"Picloram",IF(ISNUMBER(SEARCH("ZOXYSTROBIN",L2777)),"Azoxystrobin",IF(ISNUMBER(SEARCH("MANCOZEB",L2777)),"Mancozeb",IF(ISNUMBER(SEARCH("AZOXYS",L2777)),"Azoxystrobin",IF(ISNUMBER(SEARCH("FIPRON",L2777)),"Fipronil",IF(ISNUMBER(SEARCH("ACEF",L2777)),"Acephate",IF(ISNUMBER(SEARCH("ACETAMIPRID",L2777)),"Acetamiprid",IF(ISNUMBER(SEARCH("ALUMINIUM PHOSPHIDE",L2777)),"Aluminium Phosphide",IF(ISNUMBER(SEARCH("RANMAN",L2777)),"Cyazofamid",IF(ISNUMBER(SEARCH("BIFENTRINA",L2777)),"Bifenthrin","FIX IT!"))))))))))))))))</f>
        <v>Azoxystrobin</v>
      </c>
      <c r="Q2777" t="s">
        <v>3236</v>
      </c>
      <c r="R2777" t="s">
        <v>3237</v>
      </c>
      <c r="S2777">
        <f t="shared" si="156"/>
        <v>15.034965034965035</v>
      </c>
    </row>
    <row r="2778" spans="1:19" ht="22" customHeight="1" x14ac:dyDescent="0.3">
      <c r="A2778" s="2">
        <v>42220</v>
      </c>
      <c r="B2778" s="16" t="str">
        <f t="shared" si="153"/>
        <v>August, 2015</v>
      </c>
      <c r="C2778" s="16" t="str">
        <f t="shared" si="154"/>
        <v>August, 2015´</v>
      </c>
      <c r="D2778" s="3" t="s">
        <v>31</v>
      </c>
      <c r="E2778" s="11" t="s">
        <v>3316</v>
      </c>
      <c r="F2778" s="3" t="s">
        <v>1873</v>
      </c>
      <c r="G2778" s="3" t="s">
        <v>131</v>
      </c>
      <c r="H2778" s="3" t="s">
        <v>133</v>
      </c>
      <c r="I2778" s="3" t="s">
        <v>45</v>
      </c>
      <c r="J2778" s="3" t="s">
        <v>34</v>
      </c>
      <c r="K2778" s="3" t="s">
        <v>971</v>
      </c>
      <c r="L2778" s="3" t="s">
        <v>3079</v>
      </c>
      <c r="M2778" s="4">
        <v>43260</v>
      </c>
      <c r="N2778" s="4">
        <v>43.26</v>
      </c>
      <c r="O2778" s="4">
        <v>903000</v>
      </c>
      <c r="P2778" t="str">
        <f>IF(ISNUMBER(SEARCH("BROWSER",L2778)),"Picloran",IF(ISNUMBER(SEARCH("NAVIGATOR",L2778)),"Picloran",IF(ISNUMBER(SEARCH("BIOZYME",L2778)),"Mineral Fertilizer",IF(ISNUMBER(SEARCH("K-FOL",L2778)),"Calcium Citrate",IF(ISNUMBER(SEARCH("FOLTRON",L2778)),"NPK Fertilizer",IF(ISNUMBER(SEARCH("CYHALOTHRI",L2778)),"Cyhalothrin",IF(ISNUMBER(SEARCH("ACEFATO",L2778)),"Acephate",IF(ISNUMBER(SEARCH("ACEPHATE",L2778)),"Acephate",IF(ISNUMBER(SEARCH("MICROTHIOL",L2778)),"Sulfur",IF(ISNUMBER(SEARCH("PROPICONAZOLE",L2778)),"Propiconazole",IF(ISNUMBER(SEARCH("METHOMYL",L2778)),"Methomyl",IF(ISNUMBER(SEARCH("IMIDACLOPRID",L2778)),"Imidacloprid",IF(ISNUMBER(SEARCH("ZONIC",L2778)),"Amicarbazone",IF(ISNUMBER(SEARCH("CRESCENDO",L2778)),"Triclopyr-Butyric",IF(ISNUMBER(SEARCH("IMAZETHAPYR",L2778)),"Imazethapyr",IF(ISNUMBER(SEARCH("TRICLOPYR",L2778)),"Triclopyr",IF(ISNUMBER(SEARCH("ISOPROPYLAMINE",L2778)),"Isopropylamine",IF(ISNUMBER(SEARCH("ABAMECTIM",L2778)),"Abamectin",IF(ISNUMBER(SEARCH("SPERTO",L2778)),"Bifenthrin","FIX IT!")))))))))))))))))))</f>
        <v>Cyhalothrin</v>
      </c>
      <c r="Q2778" t="s">
        <v>3248</v>
      </c>
      <c r="R2778" t="s">
        <v>3237</v>
      </c>
      <c r="S2778">
        <f t="shared" si="156"/>
        <v>20.873786407766989</v>
      </c>
    </row>
    <row r="2779" spans="1:19" ht="22" customHeight="1" x14ac:dyDescent="0.3">
      <c r="A2779" s="5">
        <v>42219</v>
      </c>
      <c r="B2779" s="16" t="str">
        <f t="shared" si="153"/>
        <v>August, 2015</v>
      </c>
      <c r="C2779" s="16" t="str">
        <f t="shared" si="154"/>
        <v>August, 2015´</v>
      </c>
      <c r="D2779" s="6" t="s">
        <v>31</v>
      </c>
      <c r="E2779" s="11" t="s">
        <v>3316</v>
      </c>
      <c r="F2779" s="6" t="s">
        <v>1873</v>
      </c>
      <c r="G2779" s="6" t="s">
        <v>1805</v>
      </c>
      <c r="H2779" s="6" t="s">
        <v>82</v>
      </c>
      <c r="I2779" s="6" t="s">
        <v>45</v>
      </c>
      <c r="J2779" s="6" t="s">
        <v>34</v>
      </c>
      <c r="K2779" s="6" t="s">
        <v>84</v>
      </c>
      <c r="L2779" s="6" t="s">
        <v>3080</v>
      </c>
      <c r="M2779" s="7">
        <v>101514</v>
      </c>
      <c r="N2779" s="7">
        <v>101.51</v>
      </c>
      <c r="O2779" s="7">
        <v>350000</v>
      </c>
      <c r="P2779" t="str">
        <f>IF(ISNUMBER(SEARCH("BROWSER",L2779)),"Picloran",IF(ISNUMBER(SEARCH("NAVIGATOR",L2779)),"Picloran",IF(ISNUMBER(SEARCH("BIOZYME",L2779)),"Mineral Fertilizer",IF(ISNUMBER(SEARCH("K-FOL",L2779)),"Calcium Citrate",IF(ISNUMBER(SEARCH("FOLTRON",L2779)),"NPK Fertilizer",IF(ISNUMBER(SEARCH("CYHALOTHRI",L2779)),"Cyhalothrin",IF(ISNUMBER(SEARCH("ACEFATO",L2779)),"Acephate",IF(ISNUMBER(SEARCH("ACEPHATE",L2779)),"Acephate",IF(ISNUMBER(SEARCH("MICROTHIOL",L2779)),"Sulfur",IF(ISNUMBER(SEARCH("PROPICONAZOLE",L2779)),"Propiconazole",IF(ISNUMBER(SEARCH("METHOMYL",L2779)),"Methomyl",IF(ISNUMBER(SEARCH("IMIDACLOPRID",L2779)),"Imidacloprid",IF(ISNUMBER(SEARCH("ZONIC",L2779)),"Amicarbazone",IF(ISNUMBER(SEARCH("CRESCENDO",L2779)),"Triclopyr-Butyric",IF(ISNUMBER(SEARCH("IMAZETHAPYR",L2779)),"Imazethapyr",IF(ISNUMBER(SEARCH("TRICLOPYR",L2779)),"Triclopyr",IF(ISNUMBER(SEARCH("ISOPROPYLAMINE",L2779)),"Isopropylamine",IF(ISNUMBER(SEARCH("ABAMECTIM",L2779)),"Abamectin",IF(ISNUMBER(SEARCH("SPERTO",L2779)),"Bifenthrin","FIX IT!")))))))))))))))))))</f>
        <v>Isopropylamine</v>
      </c>
      <c r="Q2779" t="s">
        <v>3269</v>
      </c>
      <c r="R2779" t="s">
        <v>3216</v>
      </c>
      <c r="S2779">
        <f t="shared" si="156"/>
        <v>3.4478003034064266</v>
      </c>
    </row>
    <row r="2780" spans="1:19" ht="22" customHeight="1" x14ac:dyDescent="0.3">
      <c r="A2780" s="2">
        <v>42216</v>
      </c>
      <c r="B2780" s="16" t="str">
        <f t="shared" si="153"/>
        <v>July, 2015</v>
      </c>
      <c r="C2780" s="16" t="str">
        <f t="shared" si="154"/>
        <v>July, 2015´</v>
      </c>
      <c r="D2780" s="3" t="s">
        <v>31</v>
      </c>
      <c r="E2780" s="11" t="s">
        <v>3316</v>
      </c>
      <c r="F2780" s="3" t="s">
        <v>1873</v>
      </c>
      <c r="G2780" s="3" t="s">
        <v>127</v>
      </c>
      <c r="H2780" s="3" t="s">
        <v>122</v>
      </c>
      <c r="I2780" s="3" t="s">
        <v>45</v>
      </c>
      <c r="J2780" s="3" t="s">
        <v>34</v>
      </c>
      <c r="K2780" s="3" t="s">
        <v>143</v>
      </c>
      <c r="L2780" s="3" t="s">
        <v>3081</v>
      </c>
      <c r="M2780" s="4">
        <v>108000</v>
      </c>
      <c r="N2780" s="4">
        <v>108</v>
      </c>
      <c r="O2780" s="4">
        <v>825000</v>
      </c>
      <c r="P2780" t="str">
        <f>IF(ISNUMBER(SEARCH("BROWSER",L2780)),"Picloran",IF(ISNUMBER(SEARCH("NAVIGATOR",L2780)),"Picloran",IF(ISNUMBER(SEARCH("BIOZYME",L2780)),"Mineral Fertilizer",IF(ISNUMBER(SEARCH("K-FOL",L2780)),"Calcium Citrate",IF(ISNUMBER(SEARCH("FOLTRON",L2780)),"NPK Fertilizer",IF(ISNUMBER(SEARCH("CYHALOTHRI",L2780)),"Cyhalothrin",IF(ISNUMBER(SEARCH("ACEFATO",L2780)),"Acephate",IF(ISNUMBER(SEARCH("ACEPHATE",L2780)),"Acephate",IF(ISNUMBER(SEARCH("MICROTHIOL",L2780)),"Sulfur",IF(ISNUMBER(SEARCH("PROPICONAZOLE",L2780)),"Propiconazole",IF(ISNUMBER(SEARCH("METHOMYL",L2780)),"Methomyl",IF(ISNUMBER(SEARCH("IMIDACLOPRID",L2780)),"Imidacloprid",IF(ISNUMBER(SEARCH("ZONIC",L2780)),"Amicarbazone",IF(ISNUMBER(SEARCH("CRESCENDO",L2780)),"Triclopyr-Butyric",IF(ISNUMBER(SEARCH("IMAZETHAPYR",L2780)),"Imazethapyr",IF(ISNUMBER(SEARCH("TRICLOPYR",L2780)),"Triclopyr",IF(ISNUMBER(SEARCH("ISOPROPYLAMINE",L2780)),"Isopropylamine",IF(ISNUMBER(SEARCH("ABAMECTIM",L2780)),"Abamectin",IF(ISNUMBER(SEARCH("SPERTO",L2780)),"Bifenthrin","FIX IT!")))))))))))))))))))</f>
        <v>Methomyl</v>
      </c>
      <c r="Q2780" t="s">
        <v>3215</v>
      </c>
      <c r="R2780" t="s">
        <v>3243</v>
      </c>
      <c r="S2780">
        <f t="shared" si="156"/>
        <v>7.6388888888888893</v>
      </c>
    </row>
    <row r="2781" spans="1:19" ht="22" customHeight="1" x14ac:dyDescent="0.3">
      <c r="A2781" s="5">
        <v>42214</v>
      </c>
      <c r="B2781" s="16" t="str">
        <f t="shared" si="153"/>
        <v>July, 2015</v>
      </c>
      <c r="C2781" s="16" t="str">
        <f t="shared" si="154"/>
        <v>July, 2015´</v>
      </c>
      <c r="D2781" s="6" t="s">
        <v>31</v>
      </c>
      <c r="E2781" s="11" t="s">
        <v>3316</v>
      </c>
      <c r="F2781" s="6" t="s">
        <v>1873</v>
      </c>
      <c r="G2781" s="6" t="s">
        <v>200</v>
      </c>
      <c r="H2781" s="6" t="s">
        <v>133</v>
      </c>
      <c r="I2781" s="6" t="s">
        <v>408</v>
      </c>
      <c r="J2781" s="6" t="s">
        <v>34</v>
      </c>
      <c r="K2781" s="6" t="s">
        <v>205</v>
      </c>
      <c r="L2781" s="6" t="s">
        <v>3082</v>
      </c>
      <c r="M2781" s="7">
        <v>25560</v>
      </c>
      <c r="N2781" s="7">
        <v>25.56</v>
      </c>
      <c r="O2781" s="7">
        <v>404000</v>
      </c>
      <c r="P2781" t="str">
        <f>IF(ISNUMBER(SEARCH("IMAZETAPYR",L2781)),"Imazetapyr",IF(ISNUMBER(SEARCH("VITAVAX",L2781)),"Carboxin",IF(ISNUMBER(SEARCH("CARBOXIN",L2781)),"Carboxin",IF(ISNUMBER(SEARCH("CONDAX",L2781)),"Imazetapyr",IF(ISNUMBER(SEARCH("CLETHODIM",L2781)),"Clethodim",IF(ISNUMBER(SEARCH("JACARE",L2781)),"2,4-D Acid",IF(ISNUMBER(SEARCH("LEOPARD",L2781)),"Picloram",IF(ISNUMBER(SEARCH("ZOXYSTROBIN",L2781)),"Azoxystrobin",IF(ISNUMBER(SEARCH("MANCOZEB",L2781)),"Mancozeb",IF(ISNUMBER(SEARCH("AZOXYS",L2781)),"Azoxystrobin",IF(ISNUMBER(SEARCH("FIPRON",L2781)),"Fipronil",IF(ISNUMBER(SEARCH("ACEF",L2781)),"Acephate",IF(ISNUMBER(SEARCH("ACETAMIPRID",L2781)),"Acetamiprid",IF(ISNUMBER(SEARCH("ALUMINIUM PHOSPHIDE",L2781)),"Aluminium Phosphide",IF(ISNUMBER(SEARCH("RANMAN",L2781)),"Cyazofamid",IF(ISNUMBER(SEARCH("BIFENTRINA",L2781)),"Bifenthrin","FIX IT!"))))))))))))))))</f>
        <v>Mancozeb</v>
      </c>
      <c r="Q2781" t="s">
        <v>3231</v>
      </c>
      <c r="R2781" t="s">
        <v>3242</v>
      </c>
      <c r="S2781">
        <f t="shared" si="156"/>
        <v>15.805946791862285</v>
      </c>
    </row>
    <row r="2782" spans="1:19" ht="22" customHeight="1" x14ac:dyDescent="0.3">
      <c r="A2782" s="5">
        <v>42209</v>
      </c>
      <c r="B2782" s="16" t="str">
        <f t="shared" si="153"/>
        <v>July, 2015</v>
      </c>
      <c r="C2782" s="16" t="str">
        <f t="shared" si="154"/>
        <v>July, 2015´</v>
      </c>
      <c r="D2782" s="6" t="s">
        <v>31</v>
      </c>
      <c r="E2782" s="11" t="s">
        <v>3316</v>
      </c>
      <c r="F2782" s="6" t="s">
        <v>1873</v>
      </c>
      <c r="G2782" s="6" t="s">
        <v>3060</v>
      </c>
      <c r="H2782" s="6" t="s">
        <v>122</v>
      </c>
      <c r="I2782" s="6" t="s">
        <v>45</v>
      </c>
      <c r="J2782" s="6" t="s">
        <v>34</v>
      </c>
      <c r="K2782" s="6" t="s">
        <v>971</v>
      </c>
      <c r="L2782" s="6" t="s">
        <v>3089</v>
      </c>
      <c r="M2782" s="7">
        <v>145151.99</v>
      </c>
      <c r="N2782" s="7">
        <v>145.15</v>
      </c>
      <c r="O2782" s="7">
        <v>2925000</v>
      </c>
      <c r="P2782" t="str">
        <f>IF(ISNUMBER(SEARCH("BIORISK",L2782)),"Fertilizer",IF(ISNUMBER(SEARCH("DIFLUBENZURON",L2782)),"Diflubenzuron",IF(ISNUMBER(SEARCH("K-TIONIC",L2782)),"Fulvic Acids Fertilizers",IF(ISNUMBER(SEARCH("INICIATE",L2782)),"Fipronil",IF(ISNUMBER(SEARCH("FIPRONIL",L2782)),"Fipronil",IF(ISNUMBER(SEARCH("STAGE",L2782)),"Clomazone",IF(ISNUMBER(SEARCH("CLOMAZONE",L2782)),"Clomazone",IF(ISNUMBER(SEARCH("UNIMARK",L2782)),"Metribuzin",IF(ISNUMBER(SEARCH("RIBUZIN",L2782)),"Metribuzin",IF(ISNUMBER(SEARCH("UNITOP",L2782)),"Not Identified","FIX IT!"))))))))))</f>
        <v>Diflubenzuron</v>
      </c>
      <c r="Q2782" t="s">
        <v>3215</v>
      </c>
      <c r="R2782" t="s">
        <v>3253</v>
      </c>
      <c r="S2782">
        <f t="shared" si="156"/>
        <v>20.151291070828584</v>
      </c>
    </row>
    <row r="2783" spans="1:19" ht="22" customHeight="1" x14ac:dyDescent="0.3">
      <c r="A2783" s="5">
        <v>42206</v>
      </c>
      <c r="B2783" s="16" t="str">
        <f t="shared" si="153"/>
        <v>July, 2015</v>
      </c>
      <c r="C2783" s="16" t="str">
        <f t="shared" si="154"/>
        <v>July, 2015´</v>
      </c>
      <c r="D2783" s="6" t="s">
        <v>31</v>
      </c>
      <c r="E2783" s="11" t="s">
        <v>3316</v>
      </c>
      <c r="F2783" s="6" t="s">
        <v>1873</v>
      </c>
      <c r="G2783" s="6" t="s">
        <v>1492</v>
      </c>
      <c r="H2783" s="6" t="s">
        <v>122</v>
      </c>
      <c r="I2783" s="6" t="s">
        <v>45</v>
      </c>
      <c r="J2783" s="6" t="s">
        <v>34</v>
      </c>
      <c r="K2783" s="6" t="s">
        <v>2189</v>
      </c>
      <c r="L2783" s="6" t="s">
        <v>3091</v>
      </c>
      <c r="M2783" s="7">
        <v>150690</v>
      </c>
      <c r="N2783" s="7">
        <v>150.69</v>
      </c>
      <c r="O2783" s="7">
        <v>554000</v>
      </c>
      <c r="P2783" t="str">
        <f>IF(ISNUMBER(SEARCH("DIZONE",L2783)),"Diuron",IF(ISNUMBER(SEARCH("GLUFOSINATE",L2783)),"Glufosinate",IF(ISNUMBER(SEARCH("LAVA",L2783)),"Tebuthiuron",IF(ISNUMBER(SEARCH("CARTAP",L2783)),"Cartap Hydrochloride",IF(ISNUMBER(SEARCH("ZARTAN",L2783)),"Metsulfuron",IF(ISNUMBER(SEARCH("METSULFURON",L2783)),"Metsulfuron",IF(ISNUMBER(SEARCH("CHLORFLUAZURON",L2783)),"Chlorfluazuron",IF(ISNUMBER(SEARCH("OMITE",L2783)),"Propargite",IF(ISNUMBER(SEARCH("ORIS",L2783)),"Amicarbazone",IF(ISNUMBER(SEARCH("AMICARBAZONE",L2783)),"Amicarbazone",IF(ISNUMBER(SEARCH("2,4-D",L2783)),"2,4-Dichlorophenoxyacetic Acid",IF(ISNUMBER(SEARCH("GLYPHOSATE",L2783)),"Glyphosate",IF(ISNUMBER(SEARCH("FOMESAFEN",L2783)),"Fomesafen","FIX IT!")))))))))))))</f>
        <v>Glyphosate</v>
      </c>
      <c r="Q2783" t="s">
        <v>3218</v>
      </c>
      <c r="R2783" t="s">
        <v>3198</v>
      </c>
      <c r="S2783">
        <f t="shared" si="156"/>
        <v>3.6764217930851415</v>
      </c>
    </row>
    <row r="2784" spans="1:19" ht="22" customHeight="1" x14ac:dyDescent="0.3">
      <c r="A2784" s="5">
        <v>42203</v>
      </c>
      <c r="B2784" s="16" t="str">
        <f t="shared" si="153"/>
        <v>July, 2015</v>
      </c>
      <c r="C2784" s="16" t="str">
        <f t="shared" si="154"/>
        <v>July, 2015´</v>
      </c>
      <c r="D2784" s="6" t="s">
        <v>31</v>
      </c>
      <c r="E2784" s="11" t="s">
        <v>3316</v>
      </c>
      <c r="F2784" s="6" t="s">
        <v>1873</v>
      </c>
      <c r="G2784" s="6" t="s">
        <v>588</v>
      </c>
      <c r="H2784" s="6" t="s">
        <v>102</v>
      </c>
      <c r="I2784" s="6" t="s">
        <v>45</v>
      </c>
      <c r="J2784" s="6" t="s">
        <v>34</v>
      </c>
      <c r="K2784" s="6" t="s">
        <v>2202</v>
      </c>
      <c r="L2784" s="6" t="s">
        <v>3093</v>
      </c>
      <c r="M2784" s="7">
        <v>185940</v>
      </c>
      <c r="N2784" s="7">
        <v>185.94</v>
      </c>
      <c r="O2784" s="7">
        <v>818000</v>
      </c>
      <c r="P2784" t="str">
        <f>IF(ISNUMBER(SEARCH("BROWSER",L2784)),"Picloran",IF(ISNUMBER(SEARCH("NAVIGATOR",L2784)),"Picloran",IF(ISNUMBER(SEARCH("BIOZYME",L2784)),"Mineral Fertilizer",IF(ISNUMBER(SEARCH("K-FOL",L2784)),"Calcium Citrate",IF(ISNUMBER(SEARCH("FOLTRON",L2784)),"NPK Fertilizer",IF(ISNUMBER(SEARCH("CYHALOTHRI",L2784)),"Cyhalothrin",IF(ISNUMBER(SEARCH("ACEFATO",L2784)),"Acephate",IF(ISNUMBER(SEARCH("ACEPHATE",L2784)),"Acephate",IF(ISNUMBER(SEARCH("MICROTHIOL",L2784)),"Sulfur",IF(ISNUMBER(SEARCH("PROPICONAZOLE",L2784)),"Propiconazole",IF(ISNUMBER(SEARCH("METHOMYL",L2784)),"Methomyl",IF(ISNUMBER(SEARCH("IMIDACLOPRID",L2784)),"Imidacloprid",IF(ISNUMBER(SEARCH("ZONIC",L2784)),"Amicarbazone",IF(ISNUMBER(SEARCH("CRESCENDO",L2784)),"Triclopyr-Butyric",IF(ISNUMBER(SEARCH("IMAZETHAPYR",L2784)),"Imazethapyr",IF(ISNUMBER(SEARCH("TRICLOPYR",L2784)),"Triclopyr",IF(ISNUMBER(SEARCH("ISOPROPYLAMINE",L2784)),"Isopropylamine",IF(ISNUMBER(SEARCH("ABAMECTIM",L2784)),"Abamectin",IF(ISNUMBER(SEARCH("SPERTO",L2784)),"Bifenthrin","FIX IT!")))))))))))))))))))</f>
        <v>Sulfur</v>
      </c>
      <c r="Q2784" t="s">
        <v>3279</v>
      </c>
      <c r="R2784" t="s">
        <v>3216</v>
      </c>
      <c r="S2784">
        <f t="shared" si="156"/>
        <v>4.3992685812627732</v>
      </c>
    </row>
    <row r="2785" spans="1:19" ht="22" customHeight="1" x14ac:dyDescent="0.3">
      <c r="A2785" s="5">
        <v>42196</v>
      </c>
      <c r="B2785" s="16" t="str">
        <f t="shared" si="153"/>
        <v>July, 2015</v>
      </c>
      <c r="C2785" s="16" t="str">
        <f t="shared" si="154"/>
        <v>July, 2015´</v>
      </c>
      <c r="D2785" s="6" t="s">
        <v>31</v>
      </c>
      <c r="E2785" s="11" t="s">
        <v>3316</v>
      </c>
      <c r="F2785" s="6" t="s">
        <v>1873</v>
      </c>
      <c r="G2785" s="6" t="s">
        <v>588</v>
      </c>
      <c r="H2785" s="6" t="s">
        <v>102</v>
      </c>
      <c r="I2785" s="6" t="s">
        <v>45</v>
      </c>
      <c r="J2785" s="6" t="s">
        <v>34</v>
      </c>
      <c r="K2785" s="6" t="s">
        <v>2202</v>
      </c>
      <c r="L2785" s="6" t="s">
        <v>3097</v>
      </c>
      <c r="M2785" s="7">
        <v>92970</v>
      </c>
      <c r="N2785" s="7">
        <v>92.97</v>
      </c>
      <c r="O2785" s="7">
        <v>409000</v>
      </c>
      <c r="P2785" t="str">
        <f>IF(ISNUMBER(SEARCH("BROWSER",L2785)),"Picloran",IF(ISNUMBER(SEARCH("NAVIGATOR",L2785)),"Picloran",IF(ISNUMBER(SEARCH("BIOZYME",L2785)),"Mineral Fertilizer",IF(ISNUMBER(SEARCH("K-FOL",L2785)),"Calcium Citrate",IF(ISNUMBER(SEARCH("FOLTRON",L2785)),"NPK Fertilizer",IF(ISNUMBER(SEARCH("CYHALOTHRI",L2785)),"Cyhalothrin",IF(ISNUMBER(SEARCH("ACEFATO",L2785)),"Acephate",IF(ISNUMBER(SEARCH("ACEPHATE",L2785)),"Acephate",IF(ISNUMBER(SEARCH("MICROTHIOL",L2785)),"Sulfur",IF(ISNUMBER(SEARCH("PROPICONAZOLE",L2785)),"Propiconazole",IF(ISNUMBER(SEARCH("METHOMYL",L2785)),"Methomyl",IF(ISNUMBER(SEARCH("IMIDACLOPRID",L2785)),"Imidacloprid",IF(ISNUMBER(SEARCH("ZONIC",L2785)),"Amicarbazone",IF(ISNUMBER(SEARCH("CRESCENDO",L2785)),"Triclopyr-Butyric",IF(ISNUMBER(SEARCH("IMAZETHAPYR",L2785)),"Imazethapyr",IF(ISNUMBER(SEARCH("TRICLOPYR",L2785)),"Triclopyr",IF(ISNUMBER(SEARCH("ISOPROPYLAMINE",L2785)),"Isopropylamine",IF(ISNUMBER(SEARCH("ABAMECTIM",L2785)),"Abamectin",IF(ISNUMBER(SEARCH("SPERTO",L2785)),"Bifenthrin","FIX IT!")))))))))))))))))))</f>
        <v>Sulfur</v>
      </c>
      <c r="Q2785" t="s">
        <v>3279</v>
      </c>
      <c r="R2785" t="s">
        <v>3216</v>
      </c>
      <c r="S2785">
        <f t="shared" si="156"/>
        <v>4.3992685812627732</v>
      </c>
    </row>
    <row r="2786" spans="1:19" ht="22" customHeight="1" x14ac:dyDescent="0.3">
      <c r="A2786" s="2">
        <v>42195</v>
      </c>
      <c r="B2786" s="16" t="str">
        <f t="shared" si="153"/>
        <v>July, 2015</v>
      </c>
      <c r="C2786" s="16" t="str">
        <f t="shared" si="154"/>
        <v>July, 2015´</v>
      </c>
      <c r="D2786" s="3" t="s">
        <v>31</v>
      </c>
      <c r="E2786" s="11" t="s">
        <v>3316</v>
      </c>
      <c r="F2786" s="3" t="s">
        <v>1873</v>
      </c>
      <c r="G2786" s="3" t="s">
        <v>3060</v>
      </c>
      <c r="H2786" s="3" t="s">
        <v>122</v>
      </c>
      <c r="I2786" s="3" t="s">
        <v>45</v>
      </c>
      <c r="J2786" s="3" t="s">
        <v>34</v>
      </c>
      <c r="K2786" s="3" t="s">
        <v>971</v>
      </c>
      <c r="L2786" s="3" t="s">
        <v>3098</v>
      </c>
      <c r="M2786" s="4">
        <v>145151.99</v>
      </c>
      <c r="N2786" s="4">
        <v>145.15</v>
      </c>
      <c r="O2786" s="4">
        <v>2925000</v>
      </c>
      <c r="P2786" t="str">
        <f>IF(ISNUMBER(SEARCH("BIORISK",L2786)),"Fertilizer",IF(ISNUMBER(SEARCH("DIFLUBENZURON",L2786)),"Diflubenzuron",IF(ISNUMBER(SEARCH("K-TIONIC",L2786)),"Fulvic Acids Fertilizers",IF(ISNUMBER(SEARCH("INICIATE",L2786)),"Fipronil",IF(ISNUMBER(SEARCH("FIPRONIL",L2786)),"Fipronil",IF(ISNUMBER(SEARCH("STAGE",L2786)),"Clomazone",IF(ISNUMBER(SEARCH("CLOMAZONE",L2786)),"Clomazone",IF(ISNUMBER(SEARCH("UNIMARK",L2786)),"Metribuzin",IF(ISNUMBER(SEARCH("RIBUZIN",L2786)),"Metribuzin",IF(ISNUMBER(SEARCH("UNITOP",L2786)),"Not Identified","FIX IT!"))))))))))</f>
        <v>Diflubenzuron</v>
      </c>
      <c r="Q2786" t="s">
        <v>3215</v>
      </c>
      <c r="R2786" t="s">
        <v>3253</v>
      </c>
      <c r="S2786">
        <f t="shared" si="156"/>
        <v>20.151291070828584</v>
      </c>
    </row>
    <row r="2787" spans="1:19" ht="22" customHeight="1" x14ac:dyDescent="0.3">
      <c r="A2787" s="5">
        <v>42192</v>
      </c>
      <c r="B2787" s="16" t="str">
        <f t="shared" si="153"/>
        <v>July, 2015</v>
      </c>
      <c r="C2787" s="16" t="str">
        <f t="shared" si="154"/>
        <v>July, 2015´</v>
      </c>
      <c r="D2787" s="6" t="s">
        <v>31</v>
      </c>
      <c r="E2787" s="11" t="s">
        <v>3316</v>
      </c>
      <c r="F2787" s="6" t="s">
        <v>1873</v>
      </c>
      <c r="G2787" s="6" t="s">
        <v>2876</v>
      </c>
      <c r="H2787" s="6" t="s">
        <v>122</v>
      </c>
      <c r="I2787" s="6" t="s">
        <v>45</v>
      </c>
      <c r="J2787" s="6" t="s">
        <v>34</v>
      </c>
      <c r="K2787" s="6" t="s">
        <v>143</v>
      </c>
      <c r="L2787" s="6" t="s">
        <v>3099</v>
      </c>
      <c r="M2787" s="7">
        <v>108000</v>
      </c>
      <c r="N2787" s="7">
        <v>108</v>
      </c>
      <c r="O2787" s="7">
        <v>825000</v>
      </c>
      <c r="P2787" t="str">
        <f>IF(ISNUMBER(SEARCH("BROWSER",L2787)),"Picloran",IF(ISNUMBER(SEARCH("NAVIGATOR",L2787)),"Picloran",IF(ISNUMBER(SEARCH("BIOZYME",L2787)),"Mineral Fertilizer",IF(ISNUMBER(SEARCH("K-FOL",L2787)),"Calcium Citrate",IF(ISNUMBER(SEARCH("FOLTRON",L2787)),"NPK Fertilizer",IF(ISNUMBER(SEARCH("CYHALOTHRI",L2787)),"Cyhalothrin",IF(ISNUMBER(SEARCH("ACEFATO",L2787)),"Acephate",IF(ISNUMBER(SEARCH("ACEPHATE",L2787)),"Acephate",IF(ISNUMBER(SEARCH("MICROTHIOL",L2787)),"Sulfur",IF(ISNUMBER(SEARCH("PROPICONAZOLE",L2787)),"Propiconazole",IF(ISNUMBER(SEARCH("METHOMYL",L2787)),"Methomyl",IF(ISNUMBER(SEARCH("IMIDACLOPRID",L2787)),"Imidacloprid",IF(ISNUMBER(SEARCH("ZONIC",L2787)),"Amicarbazone",IF(ISNUMBER(SEARCH("CRESCENDO",L2787)),"Triclopyr-Butyric",IF(ISNUMBER(SEARCH("IMAZETHAPYR",L2787)),"Imazethapyr",IF(ISNUMBER(SEARCH("TRICLOPYR",L2787)),"Triclopyr",IF(ISNUMBER(SEARCH("ISOPROPYLAMINE",L2787)),"Isopropylamine",IF(ISNUMBER(SEARCH("ABAMECTIM",L2787)),"Abamectin",IF(ISNUMBER(SEARCH("SPERTO",L2787)),"Bifenthrin","FIX IT!")))))))))))))))))))</f>
        <v>Methomyl</v>
      </c>
      <c r="Q2787" t="s">
        <v>3215</v>
      </c>
      <c r="R2787" t="s">
        <v>3243</v>
      </c>
      <c r="S2787">
        <f t="shared" si="156"/>
        <v>7.6388888888888893</v>
      </c>
    </row>
    <row r="2788" spans="1:19" ht="22" customHeight="1" x14ac:dyDescent="0.3">
      <c r="A2788" s="2">
        <v>42191</v>
      </c>
      <c r="B2788" s="16" t="str">
        <f t="shared" si="153"/>
        <v>July, 2015</v>
      </c>
      <c r="C2788" s="16" t="str">
        <f t="shared" si="154"/>
        <v>July, 2015´</v>
      </c>
      <c r="D2788" s="3" t="s">
        <v>31</v>
      </c>
      <c r="E2788" s="11" t="s">
        <v>3316</v>
      </c>
      <c r="F2788" s="3" t="s">
        <v>1873</v>
      </c>
      <c r="G2788" s="3" t="s">
        <v>3100</v>
      </c>
      <c r="H2788" s="3" t="s">
        <v>133</v>
      </c>
      <c r="I2788" s="3" t="s">
        <v>45</v>
      </c>
      <c r="J2788" s="3" t="s">
        <v>34</v>
      </c>
      <c r="K2788" s="3" t="s">
        <v>205</v>
      </c>
      <c r="L2788" s="3" t="s">
        <v>3102</v>
      </c>
      <c r="M2788" s="4">
        <v>25560</v>
      </c>
      <c r="N2788" s="4">
        <v>25.56</v>
      </c>
      <c r="O2788" s="4">
        <v>404000</v>
      </c>
      <c r="P2788" t="s">
        <v>3206</v>
      </c>
      <c r="Q2788" t="s">
        <v>3231</v>
      </c>
      <c r="R2788" t="s">
        <v>3242</v>
      </c>
      <c r="S2788">
        <f t="shared" si="156"/>
        <v>15.805946791862285</v>
      </c>
    </row>
    <row r="2789" spans="1:19" ht="22" customHeight="1" x14ac:dyDescent="0.3">
      <c r="A2789" s="5">
        <v>42191</v>
      </c>
      <c r="B2789" s="16" t="str">
        <f t="shared" si="153"/>
        <v>July, 2015</v>
      </c>
      <c r="C2789" s="16" t="str">
        <f t="shared" si="154"/>
        <v>July, 2015´</v>
      </c>
      <c r="D2789" s="6" t="s">
        <v>31</v>
      </c>
      <c r="E2789" s="11" t="s">
        <v>3316</v>
      </c>
      <c r="F2789" s="6" t="s">
        <v>1873</v>
      </c>
      <c r="G2789" s="6" t="s">
        <v>1283</v>
      </c>
      <c r="H2789" s="6" t="s">
        <v>122</v>
      </c>
      <c r="I2789" s="6" t="s">
        <v>45</v>
      </c>
      <c r="J2789" s="6" t="s">
        <v>34</v>
      </c>
      <c r="K2789" s="6" t="s">
        <v>2189</v>
      </c>
      <c r="L2789" s="6" t="s">
        <v>3103</v>
      </c>
      <c r="M2789" s="7">
        <v>105525</v>
      </c>
      <c r="N2789" s="7">
        <v>105.53</v>
      </c>
      <c r="O2789" s="7">
        <v>388000</v>
      </c>
      <c r="P2789" t="str">
        <f>IF(ISNUMBER(SEARCH("GLIFOSATO",L2789)),"Glyphosate",IF(ISNUMBER(SEARCH("TRICLON",L2789)),"Triclopyr",IF(ISNUMBER(SEARCH("ABAMECTIN",L2789)),"Abamectin",IF(ISNUMBER(SEARCH("ANCOSAR",L2789)),"Sodium Hydrogen Methylarsonate",IF(ISNUMBER(SEARCH("PERITO",L2789)),"Acephate","FIX IT!")))))</f>
        <v>Glyphosate</v>
      </c>
      <c r="Q2789" t="s">
        <v>3218</v>
      </c>
      <c r="R2789" t="s">
        <v>3198</v>
      </c>
      <c r="S2789">
        <f t="shared" si="156"/>
        <v>3.6768538261075574</v>
      </c>
    </row>
    <row r="2790" spans="1:19" ht="22" customHeight="1" x14ac:dyDescent="0.3">
      <c r="A2790" s="2">
        <v>42188</v>
      </c>
      <c r="B2790" s="16" t="str">
        <f t="shared" si="153"/>
        <v>July, 2015</v>
      </c>
      <c r="C2790" s="16" t="str">
        <f t="shared" si="154"/>
        <v>July, 2015´</v>
      </c>
      <c r="D2790" s="3" t="s">
        <v>31</v>
      </c>
      <c r="E2790" s="11" t="s">
        <v>3316</v>
      </c>
      <c r="F2790" s="3" t="s">
        <v>1873</v>
      </c>
      <c r="G2790" s="3" t="s">
        <v>2876</v>
      </c>
      <c r="H2790" s="3" t="s">
        <v>122</v>
      </c>
      <c r="I2790" s="3" t="s">
        <v>45</v>
      </c>
      <c r="J2790" s="3" t="s">
        <v>34</v>
      </c>
      <c r="K2790" s="3" t="s">
        <v>187</v>
      </c>
      <c r="L2790" s="3" t="s">
        <v>3104</v>
      </c>
      <c r="M2790" s="4">
        <v>63720</v>
      </c>
      <c r="N2790" s="4">
        <v>63.72</v>
      </c>
      <c r="O2790" s="4">
        <v>355000</v>
      </c>
      <c r="P2790" t="s">
        <v>3245</v>
      </c>
      <c r="Q2790" t="s">
        <v>3244</v>
      </c>
      <c r="R2790" t="s">
        <v>3198</v>
      </c>
      <c r="S2790">
        <f t="shared" si="156"/>
        <v>5.5712492153170121</v>
      </c>
    </row>
    <row r="2791" spans="1:19" ht="22" customHeight="1" x14ac:dyDescent="0.3">
      <c r="A2791" s="5">
        <v>42188</v>
      </c>
      <c r="B2791" s="16" t="str">
        <f t="shared" si="153"/>
        <v>July, 2015</v>
      </c>
      <c r="C2791" s="16" t="str">
        <f t="shared" si="154"/>
        <v>July, 2015´</v>
      </c>
      <c r="D2791" s="6" t="s">
        <v>31</v>
      </c>
      <c r="E2791" s="11" t="s">
        <v>3316</v>
      </c>
      <c r="F2791" s="6" t="s">
        <v>1873</v>
      </c>
      <c r="G2791" s="6" t="s">
        <v>3060</v>
      </c>
      <c r="H2791" s="6" t="s">
        <v>122</v>
      </c>
      <c r="I2791" s="6" t="s">
        <v>45</v>
      </c>
      <c r="J2791" s="6" t="s">
        <v>34</v>
      </c>
      <c r="K2791" s="6" t="s">
        <v>971</v>
      </c>
      <c r="L2791" s="6" t="s">
        <v>3105</v>
      </c>
      <c r="M2791" s="7">
        <v>16128</v>
      </c>
      <c r="N2791" s="7">
        <v>16.13</v>
      </c>
      <c r="O2791" s="7">
        <v>325000</v>
      </c>
      <c r="P2791" t="str">
        <f>IF(ISNUMBER(SEARCH("BIORISK",L2791)),"Fertilizer",IF(ISNUMBER(SEARCH("DIFLUBENZURON",L2791)),"Diflubenzuron",IF(ISNUMBER(SEARCH("K-TIONIC",L2791)),"Fulvic Acids Fertilizers",IF(ISNUMBER(SEARCH("INICIATE",L2791)),"Fipronil",IF(ISNUMBER(SEARCH("FIPRONIL",L2791)),"Fipronil",IF(ISNUMBER(SEARCH("STAGE",L2791)),"Clomazone",IF(ISNUMBER(SEARCH("CLOMAZONE",L2791)),"Clomazone",IF(ISNUMBER(SEARCH("UNIMARK",L2791)),"Metribuzin",IF(ISNUMBER(SEARCH("RIBUZIN",L2791)),"Metribuzin",IF(ISNUMBER(SEARCH("UNITOP",L2791)),"Not Identified","FIX IT!"))))))))))</f>
        <v>Diflubenzuron</v>
      </c>
      <c r="Q2791" t="s">
        <v>3215</v>
      </c>
      <c r="R2791" t="s">
        <v>3253</v>
      </c>
      <c r="S2791">
        <f t="shared" si="156"/>
        <v>20.151289682539684</v>
      </c>
    </row>
    <row r="2792" spans="1:19" ht="22" customHeight="1" x14ac:dyDescent="0.3">
      <c r="A2792" s="2">
        <v>42188</v>
      </c>
      <c r="B2792" s="16" t="str">
        <f t="shared" si="153"/>
        <v>July, 2015</v>
      </c>
      <c r="C2792" s="16" t="str">
        <f t="shared" si="154"/>
        <v>July, 2015´</v>
      </c>
      <c r="D2792" s="3" t="s">
        <v>31</v>
      </c>
      <c r="E2792" s="11" t="s">
        <v>3316</v>
      </c>
      <c r="F2792" s="3" t="s">
        <v>1873</v>
      </c>
      <c r="G2792" s="3" t="s">
        <v>3106</v>
      </c>
      <c r="H2792" s="3" t="s">
        <v>122</v>
      </c>
      <c r="I2792" s="3" t="s">
        <v>45</v>
      </c>
      <c r="J2792" s="3" t="s">
        <v>34</v>
      </c>
      <c r="K2792" s="3" t="s">
        <v>388</v>
      </c>
      <c r="L2792" s="3" t="s">
        <v>3108</v>
      </c>
      <c r="M2792" s="4">
        <v>24120</v>
      </c>
      <c r="N2792" s="4">
        <v>24.12</v>
      </c>
      <c r="O2792" s="4">
        <v>1048000</v>
      </c>
      <c r="P2792" t="s">
        <v>3212</v>
      </c>
      <c r="Q2792" t="s">
        <v>3277</v>
      </c>
      <c r="R2792" t="s">
        <v>3198</v>
      </c>
      <c r="S2792">
        <f t="shared" si="156"/>
        <v>43.449419568822556</v>
      </c>
    </row>
    <row r="2793" spans="1:19" ht="22" customHeight="1" x14ac:dyDescent="0.3">
      <c r="A2793" s="5">
        <v>42188</v>
      </c>
      <c r="B2793" s="16" t="str">
        <f t="shared" si="153"/>
        <v>July, 2015</v>
      </c>
      <c r="C2793" s="16" t="str">
        <f t="shared" si="154"/>
        <v>July, 2015´</v>
      </c>
      <c r="D2793" s="6" t="s">
        <v>31</v>
      </c>
      <c r="E2793" s="11" t="s">
        <v>3316</v>
      </c>
      <c r="F2793" s="6" t="s">
        <v>1873</v>
      </c>
      <c r="G2793" s="6" t="s">
        <v>2971</v>
      </c>
      <c r="H2793" s="6" t="s">
        <v>122</v>
      </c>
      <c r="I2793" s="6" t="s">
        <v>45</v>
      </c>
      <c r="J2793" s="6" t="s">
        <v>34</v>
      </c>
      <c r="K2793" s="6" t="s">
        <v>143</v>
      </c>
      <c r="L2793" s="6" t="s">
        <v>3109</v>
      </c>
      <c r="M2793" s="7">
        <v>54000</v>
      </c>
      <c r="N2793" s="7">
        <v>54</v>
      </c>
      <c r="O2793" s="7">
        <v>413000</v>
      </c>
      <c r="P2793" t="str">
        <f>IF(ISNUMBER(SEARCH("BROWSER",L2793)),"Picloran",IF(ISNUMBER(SEARCH("NAVIGATOR",L2793)),"Picloran",IF(ISNUMBER(SEARCH("BIOZYME",L2793)),"Mineral Fertilizer",IF(ISNUMBER(SEARCH("K-FOL",L2793)),"Calcium Citrate",IF(ISNUMBER(SEARCH("FOLTRON",L2793)),"NPK Fertilizer",IF(ISNUMBER(SEARCH("CYHALOTHRI",L2793)),"Cyhalothrin",IF(ISNUMBER(SEARCH("ACEFATO",L2793)),"Acephate",IF(ISNUMBER(SEARCH("ACEPHATE",L2793)),"Acephate",IF(ISNUMBER(SEARCH("MICROTHIOL",L2793)),"Sulfur",IF(ISNUMBER(SEARCH("PROPICONAZOLE",L2793)),"Propiconazole",IF(ISNUMBER(SEARCH("METHOMYL",L2793)),"Methomyl",IF(ISNUMBER(SEARCH("IMIDACLOPRID",L2793)),"Imidacloprid",IF(ISNUMBER(SEARCH("ZONIC",L2793)),"Amicarbazone",IF(ISNUMBER(SEARCH("CRESCENDO",L2793)),"Triclopyr-Butyric",IF(ISNUMBER(SEARCH("IMAZETHAPYR",L2793)),"Imazethapyr",IF(ISNUMBER(SEARCH("TRICLOPYR",L2793)),"Triclopyr",IF(ISNUMBER(SEARCH("ISOPROPYLAMINE",L2793)),"Isopropylamine",IF(ISNUMBER(SEARCH("ABAMECTIM",L2793)),"Abamectin",IF(ISNUMBER(SEARCH("SPERTO",L2793)),"Bifenthrin","FIX IT!")))))))))))))))))))</f>
        <v>Methomyl</v>
      </c>
      <c r="Q2793" t="s">
        <v>3215</v>
      </c>
      <c r="R2793" t="s">
        <v>3243</v>
      </c>
      <c r="S2793">
        <f t="shared" si="156"/>
        <v>7.6481481481481479</v>
      </c>
    </row>
    <row r="2794" spans="1:19" ht="22" customHeight="1" x14ac:dyDescent="0.3">
      <c r="A2794" s="5">
        <v>42184</v>
      </c>
      <c r="B2794" s="16" t="str">
        <f t="shared" si="153"/>
        <v>June, 2015</v>
      </c>
      <c r="C2794" s="16" t="str">
        <f t="shared" si="154"/>
        <v>June, 2015´</v>
      </c>
      <c r="D2794" s="6" t="s">
        <v>31</v>
      </c>
      <c r="E2794" s="11" t="s">
        <v>3316</v>
      </c>
      <c r="F2794" s="6" t="s">
        <v>1873</v>
      </c>
      <c r="G2794" s="6" t="s">
        <v>1283</v>
      </c>
      <c r="H2794" s="6" t="s">
        <v>122</v>
      </c>
      <c r="I2794" s="6" t="s">
        <v>45</v>
      </c>
      <c r="J2794" s="6" t="s">
        <v>34</v>
      </c>
      <c r="K2794" s="6" t="s">
        <v>2189</v>
      </c>
      <c r="L2794" s="6" t="s">
        <v>3111</v>
      </c>
      <c r="M2794" s="7">
        <v>150750</v>
      </c>
      <c r="N2794" s="7">
        <v>150.75</v>
      </c>
      <c r="O2794" s="7">
        <v>563000</v>
      </c>
      <c r="P2794" t="str">
        <f>IF(ISNUMBER(SEARCH("GLIFOSATO",L2794)),"Glyphosate",IF(ISNUMBER(SEARCH("TRICLON",L2794)),"Triclopyr",IF(ISNUMBER(SEARCH("ABAMECTIN",L2794)),"Abamectin",IF(ISNUMBER(SEARCH("ANCOSAR",L2794)),"Sodium Hydrogen Methylarsonate",IF(ISNUMBER(SEARCH("PERITO",L2794)),"Acephate","FIX IT!")))))</f>
        <v>Glyphosate</v>
      </c>
      <c r="Q2794" t="s">
        <v>3218</v>
      </c>
      <c r="R2794" t="s">
        <v>3198</v>
      </c>
      <c r="S2794">
        <f t="shared" si="156"/>
        <v>3.7346600331674957</v>
      </c>
    </row>
    <row r="2795" spans="1:19" ht="22" customHeight="1" x14ac:dyDescent="0.3">
      <c r="A2795" s="2">
        <v>42178</v>
      </c>
      <c r="B2795" s="16" t="str">
        <f t="shared" si="153"/>
        <v>June, 2015</v>
      </c>
      <c r="C2795" s="16" t="str">
        <f t="shared" si="154"/>
        <v>June, 2015´</v>
      </c>
      <c r="D2795" s="3" t="s">
        <v>2068</v>
      </c>
      <c r="E2795" s="11" t="s">
        <v>3316</v>
      </c>
      <c r="F2795" s="3" t="s">
        <v>1873</v>
      </c>
      <c r="G2795" s="3" t="s">
        <v>108</v>
      </c>
      <c r="H2795" s="3" t="s">
        <v>113</v>
      </c>
      <c r="I2795" s="3" t="s">
        <v>45</v>
      </c>
      <c r="J2795" s="3" t="s">
        <v>34</v>
      </c>
      <c r="K2795" s="3" t="s">
        <v>971</v>
      </c>
      <c r="L2795" s="3" t="s">
        <v>3112</v>
      </c>
      <c r="M2795" s="4">
        <v>39400</v>
      </c>
      <c r="N2795" s="4">
        <v>39.4</v>
      </c>
      <c r="O2795" s="4">
        <v>739000</v>
      </c>
      <c r="P2795" t="str">
        <f>IF(ISNUMBER(SEARCH("BROWSER",L2795)),"Picloran",IF(ISNUMBER(SEARCH("NAVIGATOR",L2795)),"Picloran",IF(ISNUMBER(SEARCH("BIOZYME",L2795)),"Mineral Fertilizer",IF(ISNUMBER(SEARCH("K-FOL",L2795)),"Calcium Citrate",IF(ISNUMBER(SEARCH("FOLTRON",L2795)),"NPK Fertilizer",IF(ISNUMBER(SEARCH("CYHALOTHRI",L2795)),"Cyhalothrin",IF(ISNUMBER(SEARCH("ACEFATO",L2795)),"Acephate",IF(ISNUMBER(SEARCH("ACEPHATE",L2795)),"Acephate",IF(ISNUMBER(SEARCH("MICROTHIOL",L2795)),"Sulfur",IF(ISNUMBER(SEARCH("PROPICONAZOLE",L2795)),"Propiconazole",IF(ISNUMBER(SEARCH("METHOMYL",L2795)),"Methomyl",IF(ISNUMBER(SEARCH("IMIDACLOPRID",L2795)),"Imidacloprid",IF(ISNUMBER(SEARCH("ZONIC",L2795)),"Amicarbazone",IF(ISNUMBER(SEARCH("CRESCENDO",L2795)),"Triclopyr-Butyric",IF(ISNUMBER(SEARCH("IMAZETHAPYR",L2795)),"Imazethapyr",IF(ISNUMBER(SEARCH("TRICLOPYR",L2795)),"Triclopyr",IF(ISNUMBER(SEARCH("ISOPROPYLAMINE",L2795)),"Isopropylamine",IF(ISNUMBER(SEARCH("ABAMECTIM",L2795)),"Abamectin",IF(ISNUMBER(SEARCH("SPERTO",L2795)),"Bifenthrin","FIX IT!")))))))))))))))))))</f>
        <v>Acephate</v>
      </c>
      <c r="Q2795" t="s">
        <v>3230</v>
      </c>
      <c r="R2795" t="s">
        <v>3243</v>
      </c>
      <c r="S2795">
        <f t="shared" si="156"/>
        <v>18.756345177664976</v>
      </c>
    </row>
    <row r="2796" spans="1:19" ht="22" customHeight="1" x14ac:dyDescent="0.3">
      <c r="A2796" s="5">
        <v>42178</v>
      </c>
      <c r="B2796" s="16" t="str">
        <f t="shared" si="153"/>
        <v>June, 2015</v>
      </c>
      <c r="C2796" s="16" t="str">
        <f t="shared" si="154"/>
        <v>June, 2015´</v>
      </c>
      <c r="D2796" s="6" t="s">
        <v>2068</v>
      </c>
      <c r="E2796" s="11" t="s">
        <v>3316</v>
      </c>
      <c r="F2796" s="6" t="s">
        <v>1873</v>
      </c>
      <c r="G2796" s="6" t="s">
        <v>1429</v>
      </c>
      <c r="H2796" s="6" t="s">
        <v>113</v>
      </c>
      <c r="I2796" s="6" t="s">
        <v>45</v>
      </c>
      <c r="J2796" s="6" t="s">
        <v>34</v>
      </c>
      <c r="K2796" s="6" t="s">
        <v>971</v>
      </c>
      <c r="L2796" s="6" t="s">
        <v>3113</v>
      </c>
      <c r="M2796" s="7">
        <v>39400</v>
      </c>
      <c r="N2796" s="7">
        <v>39.4</v>
      </c>
      <c r="O2796" s="7">
        <v>739000</v>
      </c>
      <c r="P2796" t="str">
        <f>IF(ISNUMBER(SEARCH("BROWSER",L2796)),"Picloran",IF(ISNUMBER(SEARCH("NAVIGATOR",L2796)),"Picloran",IF(ISNUMBER(SEARCH("BIOZYME",L2796)),"Mineral Fertilizer",IF(ISNUMBER(SEARCH("K-FOL",L2796)),"Calcium Citrate",IF(ISNUMBER(SEARCH("FOLTRON",L2796)),"NPK Fertilizer",IF(ISNUMBER(SEARCH("CYHALOTHRI",L2796)),"Cyhalothrin",IF(ISNUMBER(SEARCH("ACEFATO",L2796)),"Acephate",IF(ISNUMBER(SEARCH("ACEPHATE",L2796)),"Acephate",IF(ISNUMBER(SEARCH("MICROTHIOL",L2796)),"Sulfur",IF(ISNUMBER(SEARCH("PROPICONAZOLE",L2796)),"Propiconazole",IF(ISNUMBER(SEARCH("METHOMYL",L2796)),"Methomyl",IF(ISNUMBER(SEARCH("IMIDACLOPRID",L2796)),"Imidacloprid",IF(ISNUMBER(SEARCH("ZONIC",L2796)),"Amicarbazone",IF(ISNUMBER(SEARCH("CRESCENDO",L2796)),"Triclopyr-Butyric",IF(ISNUMBER(SEARCH("IMAZETHAPYR",L2796)),"Imazethapyr",IF(ISNUMBER(SEARCH("TRICLOPYR",L2796)),"Triclopyr",IF(ISNUMBER(SEARCH("ISOPROPYLAMINE",L2796)),"Isopropylamine",IF(ISNUMBER(SEARCH("ABAMECTIM",L2796)),"Abamectin",IF(ISNUMBER(SEARCH("SPERTO",L2796)),"Bifenthrin","FIX IT!")))))))))))))))))))</f>
        <v>Acephate</v>
      </c>
      <c r="Q2796" t="s">
        <v>3230</v>
      </c>
      <c r="R2796" t="s">
        <v>3243</v>
      </c>
      <c r="S2796">
        <f t="shared" si="156"/>
        <v>18.756345177664976</v>
      </c>
    </row>
    <row r="2797" spans="1:19" ht="22" customHeight="1" x14ac:dyDescent="0.3">
      <c r="A2797" s="2">
        <v>42175</v>
      </c>
      <c r="B2797" s="16" t="str">
        <f t="shared" si="153"/>
        <v>June, 2015</v>
      </c>
      <c r="C2797" s="16" t="str">
        <f t="shared" si="154"/>
        <v>June, 2015´</v>
      </c>
      <c r="D2797" s="3" t="s">
        <v>31</v>
      </c>
      <c r="E2797" s="11" t="s">
        <v>3316</v>
      </c>
      <c r="F2797" s="3" t="s">
        <v>1873</v>
      </c>
      <c r="G2797" s="3" t="s">
        <v>2971</v>
      </c>
      <c r="H2797" s="3" t="s">
        <v>122</v>
      </c>
      <c r="I2797" s="3" t="s">
        <v>45</v>
      </c>
      <c r="J2797" s="3" t="s">
        <v>34</v>
      </c>
      <c r="K2797" s="3" t="s">
        <v>143</v>
      </c>
      <c r="L2797" s="3" t="s">
        <v>3114</v>
      </c>
      <c r="M2797" s="4">
        <v>108000</v>
      </c>
      <c r="N2797" s="4">
        <v>108</v>
      </c>
      <c r="O2797" s="4">
        <v>902000</v>
      </c>
      <c r="P2797" t="str">
        <f>IF(ISNUMBER(SEARCH("BROWSER",L2797)),"Picloran",IF(ISNUMBER(SEARCH("NAVIGATOR",L2797)),"Picloran",IF(ISNUMBER(SEARCH("BIOZYME",L2797)),"Mineral Fertilizer",IF(ISNUMBER(SEARCH("K-FOL",L2797)),"Calcium Citrate",IF(ISNUMBER(SEARCH("FOLTRON",L2797)),"NPK Fertilizer",IF(ISNUMBER(SEARCH("CYHALOTHRI",L2797)),"Cyhalothrin",IF(ISNUMBER(SEARCH("ACEFATO",L2797)),"Acephate",IF(ISNUMBER(SEARCH("ACEPHATE",L2797)),"Acephate",IF(ISNUMBER(SEARCH("MICROTHIOL",L2797)),"Sulfur",IF(ISNUMBER(SEARCH("PROPICONAZOLE",L2797)),"Propiconazole",IF(ISNUMBER(SEARCH("METHOMYL",L2797)),"Methomyl",IF(ISNUMBER(SEARCH("IMIDACLOPRID",L2797)),"Imidacloprid",IF(ISNUMBER(SEARCH("ZONIC",L2797)),"Amicarbazone",IF(ISNUMBER(SEARCH("CRESCENDO",L2797)),"Triclopyr-Butyric",IF(ISNUMBER(SEARCH("IMAZETHAPYR",L2797)),"Imazethapyr",IF(ISNUMBER(SEARCH("TRICLOPYR",L2797)),"Triclopyr",IF(ISNUMBER(SEARCH("ISOPROPYLAMINE",L2797)),"Isopropylamine",IF(ISNUMBER(SEARCH("ABAMECTIM",L2797)),"Abamectin",IF(ISNUMBER(SEARCH("SPERTO",L2797)),"Bifenthrin","FIX IT!")))))))))))))))))))</f>
        <v>Methomyl</v>
      </c>
      <c r="Q2797" t="s">
        <v>3215</v>
      </c>
      <c r="R2797" t="s">
        <v>3243</v>
      </c>
      <c r="S2797">
        <f t="shared" si="156"/>
        <v>8.3518518518518512</v>
      </c>
    </row>
    <row r="2798" spans="1:19" ht="22" customHeight="1" x14ac:dyDescent="0.3">
      <c r="A2798" s="2">
        <v>42170</v>
      </c>
      <c r="B2798" s="16" t="str">
        <f t="shared" si="153"/>
        <v>June, 2015</v>
      </c>
      <c r="C2798" s="16" t="str">
        <f t="shared" si="154"/>
        <v>June, 2015´</v>
      </c>
      <c r="D2798" s="3" t="s">
        <v>31</v>
      </c>
      <c r="E2798" s="11" t="s">
        <v>3316</v>
      </c>
      <c r="F2798" s="3" t="s">
        <v>1873</v>
      </c>
      <c r="G2798" s="3" t="s">
        <v>2620</v>
      </c>
      <c r="H2798" s="3" t="s">
        <v>122</v>
      </c>
      <c r="I2798" s="3" t="s">
        <v>45</v>
      </c>
      <c r="J2798" s="3" t="s">
        <v>34</v>
      </c>
      <c r="K2798" s="3" t="s">
        <v>129</v>
      </c>
      <c r="L2798" s="3" t="s">
        <v>3116</v>
      </c>
      <c r="M2798" s="4">
        <v>21720</v>
      </c>
      <c r="N2798" s="4">
        <v>21.72</v>
      </c>
      <c r="O2798" s="4">
        <v>382000</v>
      </c>
      <c r="P2798" t="str">
        <f>IF(ISNUMBER(SEARCH("BROWSER",L2798)),"Picloran",IF(ISNUMBER(SEARCH("NAVIGATOR",L2798)),"Picloran",IF(ISNUMBER(SEARCH("BIOZYME",L2798)),"Mineral Fertilizer",IF(ISNUMBER(SEARCH("K-FOL",L2798)),"Calcium Citrate",IF(ISNUMBER(SEARCH("FOLTRON",L2798)),"NPK Fertilizer",IF(ISNUMBER(SEARCH("CYHALOTHRI",L2798)),"Cyhalothrin",IF(ISNUMBER(SEARCH("ACEFATO",L2798)),"Acephate",IF(ISNUMBER(SEARCH("ACEPHATE",L2798)),"Acephate",IF(ISNUMBER(SEARCH("MICROTHIOL",L2798)),"Sulfur",IF(ISNUMBER(SEARCH("PROPICONAZOLE",L2798)),"Propiconazole",IF(ISNUMBER(SEARCH("METHOMYL",L2798)),"Methomyl",IF(ISNUMBER(SEARCH("IMIDACLOPRID",L2798)),"Imidacloprid",IF(ISNUMBER(SEARCH("ZONIC",L2798)),"Amicarbazone",IF(ISNUMBER(SEARCH("CRESCENDO",L2798)),"Triclopyr-Butyric",IF(ISNUMBER(SEARCH("IMAZETHAPYR",L2798)),"Imazethapyr",IF(ISNUMBER(SEARCH("TRICLOPYR",L2798)),"Triclopyr",IF(ISNUMBER(SEARCH("ISOPROPYLAMINE",L2798)),"Isopropylamine",IF(ISNUMBER(SEARCH("ABAMECTIM",L2798)),"Abamectin",IF(ISNUMBER(SEARCH("SPERTO",L2798)),"Bifenthrin","FIX IT!")))))))))))))))))))</f>
        <v>Propiconazole</v>
      </c>
      <c r="Q2798" t="s">
        <v>3215</v>
      </c>
      <c r="R2798" t="s">
        <v>3242</v>
      </c>
      <c r="S2798">
        <f t="shared" si="156"/>
        <v>17.587476979742174</v>
      </c>
    </row>
    <row r="2799" spans="1:19" ht="22" customHeight="1" x14ac:dyDescent="0.3">
      <c r="A2799" s="5">
        <v>42165</v>
      </c>
      <c r="B2799" s="16" t="str">
        <f t="shared" si="153"/>
        <v>June, 2015</v>
      </c>
      <c r="C2799" s="16" t="str">
        <f t="shared" si="154"/>
        <v>June, 2015´</v>
      </c>
      <c r="D2799" s="6" t="s">
        <v>31</v>
      </c>
      <c r="E2799" s="11" t="s">
        <v>3316</v>
      </c>
      <c r="F2799" s="6" t="s">
        <v>1873</v>
      </c>
      <c r="G2799" s="6" t="s">
        <v>1283</v>
      </c>
      <c r="H2799" s="6" t="s">
        <v>122</v>
      </c>
      <c r="I2799" s="6" t="s">
        <v>45</v>
      </c>
      <c r="J2799" s="6" t="s">
        <v>34</v>
      </c>
      <c r="K2799" s="6" t="s">
        <v>2189</v>
      </c>
      <c r="L2799" s="6" t="s">
        <v>3117</v>
      </c>
      <c r="M2799" s="7">
        <v>150750</v>
      </c>
      <c r="N2799" s="7">
        <v>150.75</v>
      </c>
      <c r="O2799" s="7">
        <v>563000</v>
      </c>
      <c r="P2799" t="str">
        <f>IF(ISNUMBER(SEARCH("GLIFOSATO",L2799)),"Glyphosate",IF(ISNUMBER(SEARCH("TRICLON",L2799)),"Triclopyr",IF(ISNUMBER(SEARCH("ABAMECTIN",L2799)),"Abamectin",IF(ISNUMBER(SEARCH("ANCOSAR",L2799)),"Sodium Hydrogen Methylarsonate",IF(ISNUMBER(SEARCH("PERITO",L2799)),"Acephate","FIX IT!")))))</f>
        <v>Glyphosate</v>
      </c>
      <c r="Q2799" t="s">
        <v>3218</v>
      </c>
      <c r="R2799" t="s">
        <v>3198</v>
      </c>
      <c r="S2799">
        <f t="shared" si="156"/>
        <v>3.7346600331674957</v>
      </c>
    </row>
    <row r="2800" spans="1:19" ht="22" customHeight="1" x14ac:dyDescent="0.3">
      <c r="A2800" s="2">
        <v>42163</v>
      </c>
      <c r="B2800" s="16" t="str">
        <f t="shared" si="153"/>
        <v>June, 2015</v>
      </c>
      <c r="C2800" s="16" t="str">
        <f t="shared" si="154"/>
        <v>June, 2015´</v>
      </c>
      <c r="D2800" s="3" t="s">
        <v>2068</v>
      </c>
      <c r="E2800" s="11" t="s">
        <v>3316</v>
      </c>
      <c r="F2800" s="3" t="s">
        <v>1873</v>
      </c>
      <c r="G2800" s="3" t="s">
        <v>108</v>
      </c>
      <c r="H2800" s="3" t="s">
        <v>133</v>
      </c>
      <c r="I2800" s="3" t="s">
        <v>45</v>
      </c>
      <c r="J2800" s="3" t="s">
        <v>34</v>
      </c>
      <c r="K2800" s="3" t="s">
        <v>971</v>
      </c>
      <c r="L2800" s="3" t="s">
        <v>3118</v>
      </c>
      <c r="M2800" s="4">
        <v>19240</v>
      </c>
      <c r="N2800" s="4">
        <v>19.239999999999998</v>
      </c>
      <c r="O2800" s="4">
        <v>361000</v>
      </c>
      <c r="P2800" t="str">
        <f>IF(ISNUMBER(SEARCH("BROWSER",L2800)),"Picloran",IF(ISNUMBER(SEARCH("NAVIGATOR",L2800)),"Picloran",IF(ISNUMBER(SEARCH("BIOZYME",L2800)),"Mineral Fertilizer",IF(ISNUMBER(SEARCH("K-FOL",L2800)),"Calcium Citrate",IF(ISNUMBER(SEARCH("FOLTRON",L2800)),"NPK Fertilizer",IF(ISNUMBER(SEARCH("CYHALOTHRI",L2800)),"Cyhalothrin",IF(ISNUMBER(SEARCH("ACEFATO",L2800)),"Acephate",IF(ISNUMBER(SEARCH("ACEPHATE",L2800)),"Acephate",IF(ISNUMBER(SEARCH("MICROTHIOL",L2800)),"Sulfur",IF(ISNUMBER(SEARCH("PROPICONAZOLE",L2800)),"Propiconazole",IF(ISNUMBER(SEARCH("METHOMYL",L2800)),"Methomyl",IF(ISNUMBER(SEARCH("IMIDACLOPRID",L2800)),"Imidacloprid",IF(ISNUMBER(SEARCH("ZONIC",L2800)),"Amicarbazone",IF(ISNUMBER(SEARCH("CRESCENDO",L2800)),"Triclopyr-Butyric",IF(ISNUMBER(SEARCH("IMAZETHAPYR",L2800)),"Imazethapyr",IF(ISNUMBER(SEARCH("TRICLOPYR",L2800)),"Triclopyr",IF(ISNUMBER(SEARCH("ISOPROPYLAMINE",L2800)),"Isopropylamine",IF(ISNUMBER(SEARCH("ABAMECTIM",L2800)),"Abamectin",IF(ISNUMBER(SEARCH("SPERTO",L2800)),"Bifenthrin","FIX IT!")))))))))))))))))))</f>
        <v>Imidacloprid</v>
      </c>
      <c r="Q2800" t="s">
        <v>3268</v>
      </c>
      <c r="R2800" t="s">
        <v>3243</v>
      </c>
      <c r="S2800">
        <f t="shared" si="156"/>
        <v>18.762993762993762</v>
      </c>
    </row>
    <row r="2801" spans="1:19" ht="22" customHeight="1" x14ac:dyDescent="0.3">
      <c r="A2801" s="5">
        <v>42161</v>
      </c>
      <c r="B2801" s="16" t="str">
        <f t="shared" si="153"/>
        <v>June, 2015</v>
      </c>
      <c r="C2801" s="16" t="str">
        <f t="shared" si="154"/>
        <v>June, 2015´</v>
      </c>
      <c r="D2801" s="6" t="s">
        <v>31</v>
      </c>
      <c r="E2801" s="11" t="s">
        <v>3316</v>
      </c>
      <c r="F2801" s="6" t="s">
        <v>1873</v>
      </c>
      <c r="G2801" s="6" t="s">
        <v>625</v>
      </c>
      <c r="H2801" s="6" t="s">
        <v>629</v>
      </c>
      <c r="I2801" s="6" t="s">
        <v>45</v>
      </c>
      <c r="J2801" s="6" t="s">
        <v>34</v>
      </c>
      <c r="K2801" s="6" t="s">
        <v>2820</v>
      </c>
      <c r="L2801" s="6" t="s">
        <v>3036</v>
      </c>
      <c r="M2801" s="7">
        <v>17200</v>
      </c>
      <c r="N2801" s="7">
        <v>17.2</v>
      </c>
      <c r="O2801" s="7">
        <v>158000</v>
      </c>
      <c r="P2801" t="str">
        <f>IF(ISNUMBER(SEARCH("NICOSULFURONTECHNICAL",L2801)),"Nicosulfuron",IF(ISNUMBER(SEARCH("CITRASHINE",L2801)),"General Foods Aditives",IF(ISNUMBER(SEARCH("CHLORIMURON",L2801)),"Chlorimuron-ethyl",IF(ISNUMBER(SEARCH("LUFENURON",L2801)),"Lufenuron","FIX IT!"))))</f>
        <v>General Foods Aditives</v>
      </c>
      <c r="Q2801" t="s">
        <v>3263</v>
      </c>
      <c r="R2801" t="s">
        <v>3264</v>
      </c>
      <c r="S2801">
        <f t="shared" si="156"/>
        <v>9.1860465116279073</v>
      </c>
    </row>
    <row r="2802" spans="1:19" ht="22" customHeight="1" x14ac:dyDescent="0.3">
      <c r="A2802" s="5">
        <v>42158</v>
      </c>
      <c r="B2802" s="16" t="str">
        <f t="shared" si="153"/>
        <v>June, 2015</v>
      </c>
      <c r="C2802" s="16" t="str">
        <f t="shared" si="154"/>
        <v>June, 2015´</v>
      </c>
      <c r="D2802" s="6" t="s">
        <v>31</v>
      </c>
      <c r="E2802" s="11" t="s">
        <v>3316</v>
      </c>
      <c r="F2802" s="6" t="s">
        <v>1873</v>
      </c>
      <c r="G2802" s="6" t="s">
        <v>1774</v>
      </c>
      <c r="H2802" s="6" t="s">
        <v>82</v>
      </c>
      <c r="I2802" s="6" t="s">
        <v>45</v>
      </c>
      <c r="J2802" s="6" t="s">
        <v>34</v>
      </c>
      <c r="K2802" s="6" t="s">
        <v>84</v>
      </c>
      <c r="L2802" s="6" t="s">
        <v>3128</v>
      </c>
      <c r="M2802" s="7">
        <v>86818</v>
      </c>
      <c r="N2802" s="7">
        <v>86.82</v>
      </c>
      <c r="O2802" s="7">
        <v>303000</v>
      </c>
      <c r="P2802" t="str">
        <f>IF(ISNUMBER(SEARCH("BROWSER",L2802)),"Picloran",IF(ISNUMBER(SEARCH("NAVIGATOR",L2802)),"Picloran",IF(ISNUMBER(SEARCH("BIOZYME",L2802)),"Mineral Fertilizer",IF(ISNUMBER(SEARCH("K-FOL",L2802)),"Calcium Citrate",IF(ISNUMBER(SEARCH("FOLTRON",L2802)),"NPK Fertilizer",IF(ISNUMBER(SEARCH("CYHALOTHRI",L2802)),"Cyhalothrin",IF(ISNUMBER(SEARCH("ACEFATO",L2802)),"Acephate",IF(ISNUMBER(SEARCH("ACEPHATE",L2802)),"Acephate",IF(ISNUMBER(SEARCH("MICROTHIOL",L2802)),"Sulfur",IF(ISNUMBER(SEARCH("PROPICONAZOLE",L2802)),"Propiconazole",IF(ISNUMBER(SEARCH("METHOMYL",L2802)),"Methomyl",IF(ISNUMBER(SEARCH("IMIDACLOPRID",L2802)),"Imidacloprid",IF(ISNUMBER(SEARCH("ZONIC",L2802)),"Amicarbazone",IF(ISNUMBER(SEARCH("CRESCENDO",L2802)),"Triclopyr-Butyric",IF(ISNUMBER(SEARCH("IMAZETHAPYR",L2802)),"Imazethapyr",IF(ISNUMBER(SEARCH("TRICLOPYR",L2802)),"Triclopyr",IF(ISNUMBER(SEARCH("ISOPROPYLAMINE",L2802)),"Isopropylamine",IF(ISNUMBER(SEARCH("ABAMECTIM",L2802)),"Abamectin",IF(ISNUMBER(SEARCH("SPERTO",L2802)),"Bifenthrin","FIX IT!")))))))))))))))))))</f>
        <v>Isopropylamine</v>
      </c>
      <c r="Q2802" t="s">
        <v>3269</v>
      </c>
      <c r="R2802" t="s">
        <v>3216</v>
      </c>
      <c r="S2802">
        <f t="shared" si="156"/>
        <v>3.4900596650464188</v>
      </c>
    </row>
    <row r="2803" spans="1:19" ht="22" customHeight="1" x14ac:dyDescent="0.3">
      <c r="A2803" s="2">
        <v>42154</v>
      </c>
      <c r="B2803" s="16" t="str">
        <f t="shared" si="153"/>
        <v>May, 2015</v>
      </c>
      <c r="C2803" s="16" t="str">
        <f t="shared" si="154"/>
        <v>May, 2015´</v>
      </c>
      <c r="D2803" s="3" t="s">
        <v>31</v>
      </c>
      <c r="E2803" s="11" t="s">
        <v>3316</v>
      </c>
      <c r="F2803" s="3" t="s">
        <v>1873</v>
      </c>
      <c r="G2803" s="3" t="s">
        <v>2876</v>
      </c>
      <c r="H2803" s="3" t="s">
        <v>122</v>
      </c>
      <c r="I2803" s="3" t="s">
        <v>45</v>
      </c>
      <c r="J2803" s="3" t="s">
        <v>34</v>
      </c>
      <c r="K2803" s="3" t="s">
        <v>187</v>
      </c>
      <c r="L2803" s="3" t="s">
        <v>3129</v>
      </c>
      <c r="M2803" s="4">
        <v>15930</v>
      </c>
      <c r="N2803" s="4">
        <v>15.93</v>
      </c>
      <c r="O2803" s="4">
        <v>104000</v>
      </c>
      <c r="P2803" t="s">
        <v>3245</v>
      </c>
      <c r="Q2803" t="s">
        <v>3244</v>
      </c>
      <c r="R2803" t="s">
        <v>3198</v>
      </c>
      <c r="S2803">
        <f t="shared" si="156"/>
        <v>6.5285624607658503</v>
      </c>
    </row>
    <row r="2804" spans="1:19" ht="22" customHeight="1" x14ac:dyDescent="0.3">
      <c r="A2804" s="5">
        <v>42154</v>
      </c>
      <c r="B2804" s="16" t="str">
        <f t="shared" si="153"/>
        <v>May, 2015</v>
      </c>
      <c r="C2804" s="16" t="str">
        <f t="shared" si="154"/>
        <v>May, 2015´</v>
      </c>
      <c r="D2804" s="6" t="s">
        <v>31</v>
      </c>
      <c r="E2804" s="11" t="s">
        <v>3316</v>
      </c>
      <c r="F2804" s="6" t="s">
        <v>1873</v>
      </c>
      <c r="G2804" s="6" t="s">
        <v>625</v>
      </c>
      <c r="H2804" s="6" t="s">
        <v>629</v>
      </c>
      <c r="I2804" s="6" t="s">
        <v>45</v>
      </c>
      <c r="J2804" s="6" t="s">
        <v>34</v>
      </c>
      <c r="K2804" s="6" t="s">
        <v>2489</v>
      </c>
      <c r="L2804" s="6" t="s">
        <v>3130</v>
      </c>
      <c r="M2804" s="7">
        <v>17200</v>
      </c>
      <c r="N2804" s="7">
        <v>17.2</v>
      </c>
      <c r="O2804" s="7">
        <v>178000</v>
      </c>
      <c r="P2804" t="str">
        <f>IF(ISNUMBER(SEARCH("NICOSULFURONTECHNICAL",L2804)),"Nicosulfuron",IF(ISNUMBER(SEARCH("CITRASHINE",L2804)),"General Foods Aditives",IF(ISNUMBER(SEARCH("CHLORIMURON",L2804)),"Chlorimuron-ethyl",IF(ISNUMBER(SEARCH("LUFENURON",L2804)),"Lufenuron","FIX IT!"))))</f>
        <v>General Foods Aditives</v>
      </c>
      <c r="Q2804" t="s">
        <v>3263</v>
      </c>
      <c r="R2804" t="s">
        <v>3264</v>
      </c>
      <c r="S2804">
        <f t="shared" si="156"/>
        <v>10.348837209302326</v>
      </c>
    </row>
    <row r="2805" spans="1:19" ht="22" customHeight="1" x14ac:dyDescent="0.3">
      <c r="A2805" s="2">
        <v>42150</v>
      </c>
      <c r="B2805" s="16" t="str">
        <f t="shared" si="153"/>
        <v>May, 2015</v>
      </c>
      <c r="C2805" s="16" t="str">
        <f t="shared" si="154"/>
        <v>May, 2015´</v>
      </c>
      <c r="D2805" s="3" t="s">
        <v>31</v>
      </c>
      <c r="E2805" s="11" t="s">
        <v>3316</v>
      </c>
      <c r="F2805" s="3" t="s">
        <v>1873</v>
      </c>
      <c r="G2805" s="3" t="s">
        <v>2918</v>
      </c>
      <c r="H2805" s="3" t="s">
        <v>122</v>
      </c>
      <c r="I2805" s="3" t="s">
        <v>45</v>
      </c>
      <c r="J2805" s="3" t="s">
        <v>34</v>
      </c>
      <c r="K2805" s="3" t="s">
        <v>2189</v>
      </c>
      <c r="L2805" s="3" t="s">
        <v>3131</v>
      </c>
      <c r="M2805" s="4">
        <v>289440</v>
      </c>
      <c r="N2805" s="4">
        <v>289.44</v>
      </c>
      <c r="O2805" s="4">
        <v>1091000</v>
      </c>
      <c r="P2805" t="str">
        <f>IF(ISNUMBER(SEARCH("GLIFOSATO",L2805)),"Glyphosate",IF(ISNUMBER(SEARCH("TRICLON",L2805)),"Triclopyr",IF(ISNUMBER(SEARCH("ABAMECTIN",L2805)),"Abamectin",IF(ISNUMBER(SEARCH("ANCOSAR",L2805)),"Sodium Hydrogen Methylarsonate",IF(ISNUMBER(SEARCH("PERITO",L2805)),"Acephate","FIX IT!")))))</f>
        <v>Glyphosate</v>
      </c>
      <c r="Q2805" t="s">
        <v>3218</v>
      </c>
      <c r="R2805" t="s">
        <v>3198</v>
      </c>
      <c r="S2805">
        <f t="shared" si="156"/>
        <v>3.7693477059148699</v>
      </c>
    </row>
    <row r="2806" spans="1:19" ht="22" customHeight="1" x14ac:dyDescent="0.3">
      <c r="A2806" s="5">
        <v>42145</v>
      </c>
      <c r="B2806" s="16" t="str">
        <f t="shared" si="153"/>
        <v>May, 2015</v>
      </c>
      <c r="C2806" s="16" t="str">
        <f t="shared" si="154"/>
        <v>May, 2015´</v>
      </c>
      <c r="D2806" s="6" t="s">
        <v>31</v>
      </c>
      <c r="E2806" s="11" t="s">
        <v>3316</v>
      </c>
      <c r="F2806" s="6" t="s">
        <v>1873</v>
      </c>
      <c r="G2806" s="6" t="s">
        <v>2501</v>
      </c>
      <c r="H2806" s="6" t="s">
        <v>122</v>
      </c>
      <c r="I2806" s="6" t="s">
        <v>45</v>
      </c>
      <c r="J2806" s="6" t="s">
        <v>34</v>
      </c>
      <c r="K2806" s="6" t="s">
        <v>2189</v>
      </c>
      <c r="L2806" s="6" t="s">
        <v>3132</v>
      </c>
      <c r="M2806" s="7">
        <v>45270</v>
      </c>
      <c r="N2806" s="7">
        <v>45.27</v>
      </c>
      <c r="O2806" s="7">
        <v>171000</v>
      </c>
      <c r="P2806" t="str">
        <f>IF(ISNUMBER(SEARCH("GLIFOSATO",L2806)),"Glyphosate",IF(ISNUMBER(SEARCH("TRICLON",L2806)),"Triclopyr",IF(ISNUMBER(SEARCH("ABAMECTIN",L2806)),"Abamectin",IF(ISNUMBER(SEARCH("ANCOSAR",L2806)),"Sodium Hydrogen Methylarsonate",IF(ISNUMBER(SEARCH("PERITO",L2806)),"Acephate","FIX IT!")))))</f>
        <v>Glyphosate</v>
      </c>
      <c r="Q2806" t="s">
        <v>3218</v>
      </c>
      <c r="R2806" t="s">
        <v>3198</v>
      </c>
      <c r="S2806">
        <f t="shared" si="156"/>
        <v>3.7773359840954273</v>
      </c>
    </row>
    <row r="2807" spans="1:19" ht="22" customHeight="1" x14ac:dyDescent="0.3">
      <c r="A2807" s="2">
        <v>42145</v>
      </c>
      <c r="B2807" s="16" t="str">
        <f t="shared" si="153"/>
        <v>May, 2015</v>
      </c>
      <c r="C2807" s="16" t="str">
        <f t="shared" si="154"/>
        <v>May, 2015´</v>
      </c>
      <c r="D2807" s="3" t="s">
        <v>31</v>
      </c>
      <c r="E2807" s="11" t="s">
        <v>3316</v>
      </c>
      <c r="F2807" s="3" t="s">
        <v>1873</v>
      </c>
      <c r="G2807" s="3" t="s">
        <v>2501</v>
      </c>
      <c r="H2807" s="3" t="s">
        <v>122</v>
      </c>
      <c r="I2807" s="3" t="s">
        <v>45</v>
      </c>
      <c r="J2807" s="3" t="s">
        <v>34</v>
      </c>
      <c r="K2807" s="3" t="s">
        <v>2189</v>
      </c>
      <c r="L2807" s="3" t="s">
        <v>3133</v>
      </c>
      <c r="M2807" s="4">
        <v>150899.99</v>
      </c>
      <c r="N2807" s="4">
        <v>150.9</v>
      </c>
      <c r="O2807" s="4">
        <v>569000</v>
      </c>
      <c r="P2807" t="str">
        <f>IF(ISNUMBER(SEARCH("GLIFOSATO",L2807)),"Glyphosate",IF(ISNUMBER(SEARCH("TRICLON",L2807)),"Triclopyr",IF(ISNUMBER(SEARCH("ABAMECTIN",L2807)),"Abamectin",IF(ISNUMBER(SEARCH("ANCOSAR",L2807)),"Sodium Hydrogen Methylarsonate",IF(ISNUMBER(SEARCH("PERITO",L2807)),"Acephate","FIX IT!")))))</f>
        <v>Glyphosate</v>
      </c>
      <c r="Q2807" t="s">
        <v>3218</v>
      </c>
      <c r="R2807" t="s">
        <v>3198</v>
      </c>
      <c r="S2807">
        <f t="shared" si="156"/>
        <v>3.7707093287415065</v>
      </c>
    </row>
    <row r="2808" spans="1:19" ht="22" customHeight="1" x14ac:dyDescent="0.3">
      <c r="A2808" s="5">
        <v>42142</v>
      </c>
      <c r="B2808" s="16" t="str">
        <f t="shared" si="153"/>
        <v>May, 2015</v>
      </c>
      <c r="C2808" s="16" t="str">
        <f t="shared" si="154"/>
        <v>May, 2015´</v>
      </c>
      <c r="D2808" s="6" t="s">
        <v>2068</v>
      </c>
      <c r="E2808" s="11" t="s">
        <v>3316</v>
      </c>
      <c r="F2808" s="6" t="s">
        <v>1873</v>
      </c>
      <c r="G2808" s="6" t="s">
        <v>108</v>
      </c>
      <c r="H2808" s="6" t="s">
        <v>133</v>
      </c>
      <c r="I2808" s="6" t="s">
        <v>45</v>
      </c>
      <c r="J2808" s="6" t="s">
        <v>34</v>
      </c>
      <c r="K2808" s="6" t="s">
        <v>971</v>
      </c>
      <c r="L2808" s="6" t="s">
        <v>3134</v>
      </c>
      <c r="M2808" s="7">
        <v>39200</v>
      </c>
      <c r="N2808" s="7">
        <v>39.200000000000003</v>
      </c>
      <c r="O2808" s="7">
        <v>700000</v>
      </c>
      <c r="P2808" t="str">
        <f>IF(ISNUMBER(SEARCH("BROWSER",L2808)),"Picloran",IF(ISNUMBER(SEARCH("NAVIGATOR",L2808)),"Picloran",IF(ISNUMBER(SEARCH("BIOZYME",L2808)),"Mineral Fertilizer",IF(ISNUMBER(SEARCH("K-FOL",L2808)),"Calcium Citrate",IF(ISNUMBER(SEARCH("FOLTRON",L2808)),"NPK Fertilizer",IF(ISNUMBER(SEARCH("CYHALOTHRI",L2808)),"Cyhalothrin",IF(ISNUMBER(SEARCH("ACEFATO",L2808)),"Acephate",IF(ISNUMBER(SEARCH("ACEPHATE",L2808)),"Acephate",IF(ISNUMBER(SEARCH("MICROTHIOL",L2808)),"Sulfur",IF(ISNUMBER(SEARCH("PROPICONAZOLE",L2808)),"Propiconazole",IF(ISNUMBER(SEARCH("METHOMYL",L2808)),"Methomyl",IF(ISNUMBER(SEARCH("IMIDACLOPRID",L2808)),"Imidacloprid",IF(ISNUMBER(SEARCH("ZONIC",L2808)),"Amicarbazone",IF(ISNUMBER(SEARCH("CRESCENDO",L2808)),"Triclopyr-Butyric",IF(ISNUMBER(SEARCH("IMAZETHAPYR",L2808)),"Imazethapyr",IF(ISNUMBER(SEARCH("TRICLOPYR",L2808)),"Triclopyr",IF(ISNUMBER(SEARCH("ISOPROPYLAMINE",L2808)),"Isopropylamine",IF(ISNUMBER(SEARCH("ABAMECTIM",L2808)),"Abamectin",IF(ISNUMBER(SEARCH("SPERTO",L2808)),"Bifenthrin","FIX IT!")))))))))))))))))))</f>
        <v>Acephate</v>
      </c>
      <c r="Q2808" t="s">
        <v>3230</v>
      </c>
      <c r="R2808" t="s">
        <v>3243</v>
      </c>
      <c r="S2808">
        <f t="shared" si="156"/>
        <v>17.857142857142858</v>
      </c>
    </row>
    <row r="2809" spans="1:19" ht="22" customHeight="1" x14ac:dyDescent="0.3">
      <c r="A2809" s="2">
        <v>42142</v>
      </c>
      <c r="B2809" s="16" t="str">
        <f t="shared" si="153"/>
        <v>May, 2015</v>
      </c>
      <c r="C2809" s="16" t="str">
        <f t="shared" si="154"/>
        <v>May, 2015´</v>
      </c>
      <c r="D2809" s="3" t="s">
        <v>2068</v>
      </c>
      <c r="E2809" s="11" t="s">
        <v>3316</v>
      </c>
      <c r="F2809" s="3" t="s">
        <v>1873</v>
      </c>
      <c r="G2809" s="3" t="s">
        <v>108</v>
      </c>
      <c r="H2809" s="3" t="s">
        <v>133</v>
      </c>
      <c r="I2809" s="3" t="s">
        <v>45</v>
      </c>
      <c r="J2809" s="3" t="s">
        <v>34</v>
      </c>
      <c r="K2809" s="3" t="s">
        <v>205</v>
      </c>
      <c r="L2809" s="3" t="s">
        <v>3135</v>
      </c>
      <c r="M2809" s="4">
        <v>50800</v>
      </c>
      <c r="N2809" s="4">
        <v>50.8</v>
      </c>
      <c r="O2809" s="4">
        <v>835000</v>
      </c>
      <c r="P2809" t="str">
        <f>IF(ISNUMBER(SEARCH("IMAZETAPYR",L2809)),"Imazetapyr",IF(ISNUMBER(SEARCH("VITAVAX",L2809)),"Carboxin",IF(ISNUMBER(SEARCH("CARBOXIN",L2809)),"Carboxin",IF(ISNUMBER(SEARCH("CONDAX",L2809)),"Imazetapyr",IF(ISNUMBER(SEARCH("CLETHODIM",L2809)),"Clethodim",IF(ISNUMBER(SEARCH("JACARE",L2809)),"2,4-D Acid",IF(ISNUMBER(SEARCH("LEOPARD",L2809)),"Picloram",IF(ISNUMBER(SEARCH("ZOXYSTROBIN",L2809)),"Azoxystrobin",IF(ISNUMBER(SEARCH("MANCOZEB",L2809)),"Mancozeb",IF(ISNUMBER(SEARCH("AZOXYS",L2809)),"Azoxystrobin",IF(ISNUMBER(SEARCH("FIPRON",L2809)),"Fipronil",IF(ISNUMBER(SEARCH("ACEF",L2809)),"Acephate",IF(ISNUMBER(SEARCH("ACETAMIPRID",L2809)),"Acetamiprid",IF(ISNUMBER(SEARCH("ALUMINIUM PHOSPHIDE",L2809)),"Aluminium Phosphide",IF(ISNUMBER(SEARCH("RANMAN",L2809)),"Cyazofamid",IF(ISNUMBER(SEARCH("BIFENTRINA",L2809)),"Bifenthrin","FIX IT!"))))))))))))))))</f>
        <v>Mancozeb</v>
      </c>
      <c r="Q2809" t="s">
        <v>3231</v>
      </c>
      <c r="R2809" t="s">
        <v>3242</v>
      </c>
      <c r="S2809">
        <f t="shared" si="156"/>
        <v>16.437007874015748</v>
      </c>
    </row>
    <row r="2810" spans="1:19" ht="22" customHeight="1" x14ac:dyDescent="0.3">
      <c r="A2810" s="5">
        <v>42142</v>
      </c>
      <c r="B2810" s="16" t="str">
        <f t="shared" si="153"/>
        <v>May, 2015</v>
      </c>
      <c r="C2810" s="16" t="str">
        <f t="shared" si="154"/>
        <v>May, 2015´</v>
      </c>
      <c r="D2810" s="6" t="s">
        <v>2068</v>
      </c>
      <c r="E2810" s="11" t="s">
        <v>3316</v>
      </c>
      <c r="F2810" s="6" t="s">
        <v>1873</v>
      </c>
      <c r="G2810" s="6" t="s">
        <v>108</v>
      </c>
      <c r="H2810" s="6" t="s">
        <v>210</v>
      </c>
      <c r="I2810" s="6" t="s">
        <v>45</v>
      </c>
      <c r="J2810" s="6" t="s">
        <v>34</v>
      </c>
      <c r="K2810" s="6" t="s">
        <v>205</v>
      </c>
      <c r="L2810" s="6" t="s">
        <v>3136</v>
      </c>
      <c r="M2810" s="7">
        <v>73248</v>
      </c>
      <c r="N2810" s="7">
        <v>73.25</v>
      </c>
      <c r="O2810" s="7">
        <v>1204000</v>
      </c>
      <c r="P2810" t="str">
        <f>IF(ISNUMBER(SEARCH("IMAZETAPYR",L2810)),"Imazetapyr",IF(ISNUMBER(SEARCH("VITAVAX",L2810)),"Carboxin",IF(ISNUMBER(SEARCH("CARBOXIN",L2810)),"Carboxin",IF(ISNUMBER(SEARCH("CONDAX",L2810)),"Imazetapyr",IF(ISNUMBER(SEARCH("CLETHODIM",L2810)),"Clethodim",IF(ISNUMBER(SEARCH("JACARE",L2810)),"2,4-D Acid",IF(ISNUMBER(SEARCH("LEOPARD",L2810)),"Picloram",IF(ISNUMBER(SEARCH("ZOXYSTROBIN",L2810)),"Azoxystrobin",IF(ISNUMBER(SEARCH("MANCOZEB",L2810)),"Mancozeb",IF(ISNUMBER(SEARCH("AZOXYS",L2810)),"Azoxystrobin",IF(ISNUMBER(SEARCH("FIPRON",L2810)),"Fipronil",IF(ISNUMBER(SEARCH("ACEF",L2810)),"Acephate",IF(ISNUMBER(SEARCH("ACETAMIPRID",L2810)),"Acetamiprid",IF(ISNUMBER(SEARCH("ALUMINIUM PHOSPHIDE",L2810)),"Aluminium Phosphide",IF(ISNUMBER(SEARCH("RANMAN",L2810)),"Cyazofamid",IF(ISNUMBER(SEARCH("BIFENTRINA",L2810)),"Bifenthrin","FIX IT!"))))))))))))))))</f>
        <v>Mancozeb</v>
      </c>
      <c r="Q2810" t="s">
        <v>3231</v>
      </c>
      <c r="R2810" t="s">
        <v>3242</v>
      </c>
      <c r="S2810">
        <f t="shared" si="156"/>
        <v>16.437308868501528</v>
      </c>
    </row>
    <row r="2811" spans="1:19" ht="22" customHeight="1" x14ac:dyDescent="0.3">
      <c r="A2811" s="2">
        <v>42141</v>
      </c>
      <c r="B2811" s="16" t="str">
        <f t="shared" si="153"/>
        <v>May, 2015</v>
      </c>
      <c r="C2811" s="16" t="str">
        <f t="shared" si="154"/>
        <v>May, 2015´</v>
      </c>
      <c r="D2811" s="3" t="s">
        <v>31</v>
      </c>
      <c r="E2811" s="11" t="s">
        <v>3316</v>
      </c>
      <c r="F2811" s="3" t="s">
        <v>1873</v>
      </c>
      <c r="G2811" s="3" t="s">
        <v>1283</v>
      </c>
      <c r="H2811" s="3" t="s">
        <v>122</v>
      </c>
      <c r="I2811" s="3" t="s">
        <v>45</v>
      </c>
      <c r="J2811" s="3" t="s">
        <v>34</v>
      </c>
      <c r="K2811" s="3" t="s">
        <v>2189</v>
      </c>
      <c r="L2811" s="3" t="s">
        <v>3137</v>
      </c>
      <c r="M2811" s="4">
        <v>150750</v>
      </c>
      <c r="N2811" s="4">
        <v>150.75</v>
      </c>
      <c r="O2811" s="4">
        <v>568000</v>
      </c>
      <c r="P2811" t="str">
        <f>IF(ISNUMBER(SEARCH("GLIFOSATO",L2811)),"Glyphosate",IF(ISNUMBER(SEARCH("TRICLON",L2811)),"Triclopyr",IF(ISNUMBER(SEARCH("ABAMECTIN",L2811)),"Abamectin",IF(ISNUMBER(SEARCH("ANCOSAR",L2811)),"Sodium Hydrogen Methylarsonate",IF(ISNUMBER(SEARCH("PERITO",L2811)),"Acephate","FIX IT!")))))</f>
        <v>Glyphosate</v>
      </c>
      <c r="Q2811" t="s">
        <v>3218</v>
      </c>
      <c r="R2811" t="s">
        <v>3198</v>
      </c>
      <c r="S2811">
        <f t="shared" si="156"/>
        <v>3.767827529021559</v>
      </c>
    </row>
    <row r="2812" spans="1:19" ht="22" customHeight="1" x14ac:dyDescent="0.3">
      <c r="A2812" s="5">
        <v>42141</v>
      </c>
      <c r="B2812" s="16" t="str">
        <f t="shared" si="153"/>
        <v>May, 2015</v>
      </c>
      <c r="C2812" s="16" t="str">
        <f t="shared" si="154"/>
        <v>May, 2015´</v>
      </c>
      <c r="D2812" s="6" t="s">
        <v>31</v>
      </c>
      <c r="E2812" s="11" t="s">
        <v>3316</v>
      </c>
      <c r="F2812" s="6" t="s">
        <v>1873</v>
      </c>
      <c r="G2812" s="6" t="s">
        <v>1283</v>
      </c>
      <c r="H2812" s="6" t="s">
        <v>122</v>
      </c>
      <c r="I2812" s="6" t="s">
        <v>45</v>
      </c>
      <c r="J2812" s="6" t="s">
        <v>34</v>
      </c>
      <c r="K2812" s="6" t="s">
        <v>2189</v>
      </c>
      <c r="L2812" s="6" t="s">
        <v>3138</v>
      </c>
      <c r="M2812" s="7">
        <v>150750</v>
      </c>
      <c r="N2812" s="7">
        <v>150.75</v>
      </c>
      <c r="O2812" s="7">
        <v>568000</v>
      </c>
      <c r="P2812" t="str">
        <f>IF(ISNUMBER(SEARCH("GLIFOSATO",L2812)),"Glyphosate",IF(ISNUMBER(SEARCH("TRICLON",L2812)),"Triclopyr",IF(ISNUMBER(SEARCH("ABAMECTIN",L2812)),"Abamectin",IF(ISNUMBER(SEARCH("ANCOSAR",L2812)),"Sodium Hydrogen Methylarsonate",IF(ISNUMBER(SEARCH("PERITO",L2812)),"Acephate","FIX IT!")))))</f>
        <v>Glyphosate</v>
      </c>
      <c r="Q2812" t="s">
        <v>3218</v>
      </c>
      <c r="R2812" t="s">
        <v>3198</v>
      </c>
      <c r="S2812">
        <f t="shared" si="156"/>
        <v>3.767827529021559</v>
      </c>
    </row>
    <row r="2813" spans="1:19" ht="22" customHeight="1" x14ac:dyDescent="0.3">
      <c r="A2813" s="2">
        <v>42137</v>
      </c>
      <c r="B2813" s="16" t="str">
        <f t="shared" si="153"/>
        <v>May, 2015</v>
      </c>
      <c r="C2813" s="16" t="str">
        <f t="shared" si="154"/>
        <v>May, 2015´</v>
      </c>
      <c r="D2813" s="3" t="s">
        <v>31</v>
      </c>
      <c r="E2813" s="11" t="s">
        <v>3316</v>
      </c>
      <c r="F2813" s="3" t="s">
        <v>1873</v>
      </c>
      <c r="G2813" s="3" t="s">
        <v>3106</v>
      </c>
      <c r="H2813" s="3" t="s">
        <v>122</v>
      </c>
      <c r="I2813" s="3" t="s">
        <v>45</v>
      </c>
      <c r="J2813" s="3" t="s">
        <v>34</v>
      </c>
      <c r="K2813" s="3" t="s">
        <v>388</v>
      </c>
      <c r="L2813" s="3" t="s">
        <v>3139</v>
      </c>
      <c r="M2813" s="4">
        <v>12060</v>
      </c>
      <c r="N2813" s="4">
        <v>12.06</v>
      </c>
      <c r="O2813" s="4">
        <v>509000</v>
      </c>
      <c r="P2813" t="s">
        <v>3212</v>
      </c>
      <c r="Q2813" t="s">
        <v>3277</v>
      </c>
      <c r="R2813" t="s">
        <v>3198</v>
      </c>
      <c r="S2813">
        <f t="shared" si="156"/>
        <v>42.205638474295192</v>
      </c>
    </row>
    <row r="2814" spans="1:19" ht="22" customHeight="1" x14ac:dyDescent="0.3">
      <c r="A2814" s="2">
        <v>42132</v>
      </c>
      <c r="B2814" s="16" t="str">
        <f t="shared" si="153"/>
        <v>May, 2015</v>
      </c>
      <c r="C2814" s="16" t="str">
        <f t="shared" si="154"/>
        <v>May, 2015´</v>
      </c>
      <c r="D2814" s="3" t="s">
        <v>31</v>
      </c>
      <c r="E2814" s="11" t="s">
        <v>3316</v>
      </c>
      <c r="F2814" s="3" t="s">
        <v>1873</v>
      </c>
      <c r="G2814" s="3" t="s">
        <v>2971</v>
      </c>
      <c r="H2814" s="3" t="s">
        <v>122</v>
      </c>
      <c r="I2814" s="3" t="s">
        <v>45</v>
      </c>
      <c r="J2814" s="3" t="s">
        <v>34</v>
      </c>
      <c r="K2814" s="3" t="s">
        <v>143</v>
      </c>
      <c r="L2814" s="3" t="s">
        <v>3143</v>
      </c>
      <c r="M2814" s="4">
        <v>108000</v>
      </c>
      <c r="N2814" s="4">
        <v>108</v>
      </c>
      <c r="O2814" s="4">
        <v>884000</v>
      </c>
      <c r="P2814" t="str">
        <f>IF(ISNUMBER(SEARCH("BROWSER",L2814)),"Picloran",IF(ISNUMBER(SEARCH("NAVIGATOR",L2814)),"Picloran",IF(ISNUMBER(SEARCH("BIOZYME",L2814)),"Mineral Fertilizer",IF(ISNUMBER(SEARCH("K-FOL",L2814)),"Calcium Citrate",IF(ISNUMBER(SEARCH("FOLTRON",L2814)),"NPK Fertilizer",IF(ISNUMBER(SEARCH("CYHALOTHRI",L2814)),"Cyhalothrin",IF(ISNUMBER(SEARCH("ACEFATO",L2814)),"Acephate",IF(ISNUMBER(SEARCH("ACEPHATE",L2814)),"Acephate",IF(ISNUMBER(SEARCH("MICROTHIOL",L2814)),"Sulfur",IF(ISNUMBER(SEARCH("PROPICONAZOLE",L2814)),"Propiconazole",IF(ISNUMBER(SEARCH("METHOMYL",L2814)),"Methomyl",IF(ISNUMBER(SEARCH("IMIDACLOPRID",L2814)),"Imidacloprid",IF(ISNUMBER(SEARCH("ZONIC",L2814)),"Amicarbazone",IF(ISNUMBER(SEARCH("CRESCENDO",L2814)),"Triclopyr-Butyric",IF(ISNUMBER(SEARCH("IMAZETHAPYR",L2814)),"Imazethapyr",IF(ISNUMBER(SEARCH("TRICLOPYR",L2814)),"Triclopyr",IF(ISNUMBER(SEARCH("ISOPROPYLAMINE",L2814)),"Isopropylamine",IF(ISNUMBER(SEARCH("ABAMECTIM",L2814)),"Abamectin",IF(ISNUMBER(SEARCH("SPERTO",L2814)),"Bifenthrin","FIX IT!")))))))))))))))))))</f>
        <v>Methomyl</v>
      </c>
      <c r="Q2814" t="s">
        <v>3215</v>
      </c>
      <c r="R2814" t="s">
        <v>3243</v>
      </c>
      <c r="S2814">
        <f t="shared" si="156"/>
        <v>8.1851851851851851</v>
      </c>
    </row>
    <row r="2815" spans="1:19" ht="22" customHeight="1" x14ac:dyDescent="0.3">
      <c r="A2815" s="2">
        <v>42129</v>
      </c>
      <c r="B2815" s="16" t="str">
        <f t="shared" si="153"/>
        <v>May, 2015</v>
      </c>
      <c r="C2815" s="16" t="str">
        <f t="shared" si="154"/>
        <v>May, 2015´</v>
      </c>
      <c r="D2815" s="3" t="s">
        <v>31</v>
      </c>
      <c r="E2815" s="11" t="s">
        <v>3316</v>
      </c>
      <c r="F2815" s="3" t="s">
        <v>1873</v>
      </c>
      <c r="G2815" s="3" t="s">
        <v>3145</v>
      </c>
      <c r="H2815" s="3" t="s">
        <v>122</v>
      </c>
      <c r="I2815" s="3" t="s">
        <v>45</v>
      </c>
      <c r="J2815" s="3" t="s">
        <v>34</v>
      </c>
      <c r="K2815" s="3" t="s">
        <v>2189</v>
      </c>
      <c r="L2815" s="3" t="s">
        <v>3148</v>
      </c>
      <c r="M2815" s="4">
        <v>165990.01</v>
      </c>
      <c r="N2815" s="4">
        <v>165.99</v>
      </c>
      <c r="O2815" s="4">
        <v>626000</v>
      </c>
      <c r="P2815" t="str">
        <f>IF(ISNUMBER(SEARCH("GLIFOSATO",L2815)),"Glyphosate",IF(ISNUMBER(SEARCH("TRICLON",L2815)),"Triclopyr",IF(ISNUMBER(SEARCH("ABAMECTIN",L2815)),"Abamectin",IF(ISNUMBER(SEARCH("ANCOSAR",L2815)),"Sodium Hydrogen Methylarsonate",IF(ISNUMBER(SEARCH("PERITO",L2815)),"Acephate","FIX IT!")))))</f>
        <v>Glyphosate</v>
      </c>
      <c r="Q2815" t="s">
        <v>3218</v>
      </c>
      <c r="R2815" t="s">
        <v>3198</v>
      </c>
      <c r="S2815">
        <f t="shared" si="156"/>
        <v>3.7713112975895355</v>
      </c>
    </row>
    <row r="2816" spans="1:19" ht="22" customHeight="1" x14ac:dyDescent="0.3">
      <c r="A2816" s="5">
        <v>42129</v>
      </c>
      <c r="B2816" s="16" t="str">
        <f t="shared" si="153"/>
        <v>May, 2015</v>
      </c>
      <c r="C2816" s="16" t="str">
        <f t="shared" si="154"/>
        <v>May, 2015´</v>
      </c>
      <c r="D2816" s="6" t="s">
        <v>31</v>
      </c>
      <c r="E2816" s="11" t="s">
        <v>3316</v>
      </c>
      <c r="F2816" s="6" t="s">
        <v>1873</v>
      </c>
      <c r="G2816" s="6" t="s">
        <v>3060</v>
      </c>
      <c r="H2816" s="6" t="s">
        <v>122</v>
      </c>
      <c r="I2816" s="6" t="s">
        <v>45</v>
      </c>
      <c r="J2816" s="6" t="s">
        <v>34</v>
      </c>
      <c r="K2816" s="6" t="s">
        <v>971</v>
      </c>
      <c r="L2816" s="6" t="s">
        <v>3149</v>
      </c>
      <c r="M2816" s="7">
        <v>16128</v>
      </c>
      <c r="N2816" s="7">
        <v>16.13</v>
      </c>
      <c r="O2816" s="7">
        <v>288000</v>
      </c>
      <c r="P2816" t="str">
        <f>IF(ISNUMBER(SEARCH("BIORISK",L2816)),"Fertilizer",IF(ISNUMBER(SEARCH("DIFLUBENZURON",L2816)),"Diflubenzuron",IF(ISNUMBER(SEARCH("K-TIONIC",L2816)),"Fulvic Acids Fertilizers",IF(ISNUMBER(SEARCH("INICIATE",L2816)),"Fipronil",IF(ISNUMBER(SEARCH("FIPRONIL",L2816)),"Fipronil",IF(ISNUMBER(SEARCH("STAGE",L2816)),"Clomazone",IF(ISNUMBER(SEARCH("CLOMAZONE",L2816)),"Clomazone",IF(ISNUMBER(SEARCH("UNIMARK",L2816)),"Metribuzin",IF(ISNUMBER(SEARCH("RIBUZIN",L2816)),"Metribuzin",IF(ISNUMBER(SEARCH("UNITOP",L2816)),"Not Identified","FIX IT!"))))))))))</f>
        <v>Diflubenzuron</v>
      </c>
      <c r="Q2816" t="s">
        <v>3215</v>
      </c>
      <c r="R2816" t="s">
        <v>3253</v>
      </c>
      <c r="S2816">
        <f t="shared" si="156"/>
        <v>17.857142857142858</v>
      </c>
    </row>
    <row r="2817" spans="1:19" ht="22" customHeight="1" x14ac:dyDescent="0.3">
      <c r="A2817" s="2">
        <v>42128</v>
      </c>
      <c r="B2817" s="16" t="str">
        <f t="shared" si="153"/>
        <v>May, 2015</v>
      </c>
      <c r="C2817" s="16" t="str">
        <f t="shared" si="154"/>
        <v>May, 2015´</v>
      </c>
      <c r="D2817" s="3" t="s">
        <v>31</v>
      </c>
      <c r="E2817" s="11" t="s">
        <v>3316</v>
      </c>
      <c r="F2817" s="3" t="s">
        <v>1873</v>
      </c>
      <c r="G2817" s="3" t="s">
        <v>1774</v>
      </c>
      <c r="H2817" s="3" t="s">
        <v>82</v>
      </c>
      <c r="I2817" s="3" t="s">
        <v>45</v>
      </c>
      <c r="J2817" s="3" t="s">
        <v>34</v>
      </c>
      <c r="K2817" s="3" t="s">
        <v>84</v>
      </c>
      <c r="L2817" s="3" t="s">
        <v>3150</v>
      </c>
      <c r="M2817" s="4">
        <v>86827</v>
      </c>
      <c r="N2817" s="4">
        <v>86.83</v>
      </c>
      <c r="O2817" s="4">
        <v>306000</v>
      </c>
      <c r="P2817" t="str">
        <f>IF(ISNUMBER(SEARCH("BROWSER",L2817)),"Picloran",IF(ISNUMBER(SEARCH("NAVIGATOR",L2817)),"Picloran",IF(ISNUMBER(SEARCH("BIOZYME",L2817)),"Mineral Fertilizer",IF(ISNUMBER(SEARCH("K-FOL",L2817)),"Calcium Citrate",IF(ISNUMBER(SEARCH("FOLTRON",L2817)),"NPK Fertilizer",IF(ISNUMBER(SEARCH("CYHALOTHRI",L2817)),"Cyhalothrin",IF(ISNUMBER(SEARCH("ACEFATO",L2817)),"Acephate",IF(ISNUMBER(SEARCH("ACEPHATE",L2817)),"Acephate",IF(ISNUMBER(SEARCH("MICROTHIOL",L2817)),"Sulfur",IF(ISNUMBER(SEARCH("PROPICONAZOLE",L2817)),"Propiconazole",IF(ISNUMBER(SEARCH("METHOMYL",L2817)),"Methomyl",IF(ISNUMBER(SEARCH("IMIDACLOPRID",L2817)),"Imidacloprid",IF(ISNUMBER(SEARCH("ZONIC",L2817)),"Amicarbazone",IF(ISNUMBER(SEARCH("CRESCENDO",L2817)),"Triclopyr-Butyric",IF(ISNUMBER(SEARCH("IMAZETHAPYR",L2817)),"Imazethapyr",IF(ISNUMBER(SEARCH("TRICLOPYR",L2817)),"Triclopyr",IF(ISNUMBER(SEARCH("ISOPROPYLAMINE",L2817)),"Isopropylamine",IF(ISNUMBER(SEARCH("ABAMECTIM",L2817)),"Abamectin",IF(ISNUMBER(SEARCH("SPERTO",L2817)),"Bifenthrin","FIX IT!")))))))))))))))))))</f>
        <v>Isopropylamine</v>
      </c>
      <c r="Q2817" t="s">
        <v>3269</v>
      </c>
      <c r="R2817" t="s">
        <v>3216</v>
      </c>
      <c r="S2817">
        <f t="shared" si="156"/>
        <v>3.5242493694357746</v>
      </c>
    </row>
    <row r="2818" spans="1:19" ht="22" customHeight="1" x14ac:dyDescent="0.3">
      <c r="A2818" s="5">
        <v>42125</v>
      </c>
      <c r="B2818" s="16" t="str">
        <f t="shared" si="153"/>
        <v>May, 2015</v>
      </c>
      <c r="C2818" s="16" t="str">
        <f t="shared" si="154"/>
        <v>May, 2015´</v>
      </c>
      <c r="D2818" s="6" t="s">
        <v>31</v>
      </c>
      <c r="E2818" s="11" t="s">
        <v>3316</v>
      </c>
      <c r="F2818" s="6" t="s">
        <v>1873</v>
      </c>
      <c r="G2818" s="6" t="s">
        <v>3145</v>
      </c>
      <c r="H2818" s="6" t="s">
        <v>122</v>
      </c>
      <c r="I2818" s="6" t="s">
        <v>45</v>
      </c>
      <c r="J2818" s="6" t="s">
        <v>34</v>
      </c>
      <c r="K2818" s="6" t="s">
        <v>3151</v>
      </c>
      <c r="L2818" s="6" t="s">
        <v>3152</v>
      </c>
      <c r="M2818" s="7">
        <v>165990.01</v>
      </c>
      <c r="N2818" s="7">
        <v>165.99</v>
      </c>
      <c r="O2818" s="7">
        <v>827000</v>
      </c>
      <c r="P2818" t="s">
        <v>3218</v>
      </c>
      <c r="Q2818" t="s">
        <v>3218</v>
      </c>
      <c r="R2818" t="s">
        <v>3198</v>
      </c>
      <c r="S2818">
        <f t="shared" si="156"/>
        <v>4.9822275448986355</v>
      </c>
    </row>
    <row r="2819" spans="1:19" ht="22" customHeight="1" x14ac:dyDescent="0.3">
      <c r="A2819" s="2">
        <v>42122</v>
      </c>
      <c r="B2819" s="16" t="str">
        <f t="shared" ref="B2819:B2852" si="157">TEXT(A2819, "MMMM, YYYY")</f>
        <v>April, 2015</v>
      </c>
      <c r="C2819" s="16" t="str">
        <f t="shared" ref="C2819:C2852" si="158">B2819&amp;"´"</f>
        <v>April, 2015´</v>
      </c>
      <c r="D2819" s="3" t="s">
        <v>31</v>
      </c>
      <c r="E2819" s="11" t="s">
        <v>3316</v>
      </c>
      <c r="F2819" s="3" t="s">
        <v>1873</v>
      </c>
      <c r="G2819" s="3" t="s">
        <v>3145</v>
      </c>
      <c r="H2819" s="3" t="s">
        <v>122</v>
      </c>
      <c r="I2819" s="3" t="s">
        <v>45</v>
      </c>
      <c r="J2819" s="3" t="s">
        <v>34</v>
      </c>
      <c r="K2819" s="3" t="s">
        <v>2189</v>
      </c>
      <c r="L2819" s="3" t="s">
        <v>3153</v>
      </c>
      <c r="M2819" s="4">
        <v>165990.01</v>
      </c>
      <c r="N2819" s="4">
        <v>165.99</v>
      </c>
      <c r="O2819" s="4">
        <v>571000</v>
      </c>
      <c r="P2819" t="str">
        <f>IF(ISNUMBER(SEARCH("GLIFOSATO",L2819)),"Glyphosate",IF(ISNUMBER(SEARCH("TRICLON",L2819)),"Triclopyr",IF(ISNUMBER(SEARCH("ABAMECTIN",L2819)),"Abamectin",IF(ISNUMBER(SEARCH("ANCOSAR",L2819)),"Sodium Hydrogen Methylarsonate",IF(ISNUMBER(SEARCH("PERITO",L2819)),"Acephate","FIX IT!")))))</f>
        <v>Glyphosate</v>
      </c>
      <c r="Q2819" t="s">
        <v>3218</v>
      </c>
      <c r="R2819" t="s">
        <v>3198</v>
      </c>
      <c r="S2819">
        <f t="shared" ref="S2819:S2852" si="159">O2819/M2819</f>
        <v>3.4399660557885379</v>
      </c>
    </row>
    <row r="2820" spans="1:19" ht="22" customHeight="1" x14ac:dyDescent="0.3">
      <c r="A2820" s="2">
        <v>42117</v>
      </c>
      <c r="B2820" s="16" t="str">
        <f t="shared" si="157"/>
        <v>April, 2015</v>
      </c>
      <c r="C2820" s="16" t="str">
        <f t="shared" si="158"/>
        <v>April, 2015´</v>
      </c>
      <c r="D2820" s="3" t="s">
        <v>31</v>
      </c>
      <c r="E2820" s="11" t="s">
        <v>3316</v>
      </c>
      <c r="F2820" s="3" t="s">
        <v>1873</v>
      </c>
      <c r="G2820" s="3" t="s">
        <v>2663</v>
      </c>
      <c r="H2820" s="3" t="s">
        <v>122</v>
      </c>
      <c r="I2820" s="3" t="s">
        <v>45</v>
      </c>
      <c r="J2820" s="3" t="s">
        <v>34</v>
      </c>
      <c r="K2820" s="3" t="s">
        <v>2189</v>
      </c>
      <c r="L2820" s="3" t="s">
        <v>3155</v>
      </c>
      <c r="M2820" s="4">
        <v>150899.99</v>
      </c>
      <c r="N2820" s="4">
        <v>150.9</v>
      </c>
      <c r="O2820" s="4">
        <v>519000</v>
      </c>
      <c r="P2820" t="str">
        <f>IF(ISNUMBER(SEARCH("GLIFOSATO",L2820)),"Glyphosate",IF(ISNUMBER(SEARCH("TRICLON",L2820)),"Triclopyr",IF(ISNUMBER(SEARCH("ABAMECTIN",L2820)),"Abamectin",IF(ISNUMBER(SEARCH("ANCOSAR",L2820)),"Sodium Hydrogen Methylarsonate",IF(ISNUMBER(SEARCH("PERITO",L2820)),"Acephate","FIX IT!")))))</f>
        <v>Glyphosate</v>
      </c>
      <c r="Q2820" t="s">
        <v>3218</v>
      </c>
      <c r="R2820" t="s">
        <v>3198</v>
      </c>
      <c r="S2820">
        <f t="shared" si="159"/>
        <v>3.4393640450208118</v>
      </c>
    </row>
    <row r="2821" spans="1:19" ht="22" customHeight="1" x14ac:dyDescent="0.3">
      <c r="A2821" s="5">
        <v>42117</v>
      </c>
      <c r="B2821" s="16" t="str">
        <f t="shared" si="157"/>
        <v>April, 2015</v>
      </c>
      <c r="C2821" s="16" t="str">
        <f t="shared" si="158"/>
        <v>April, 2015´</v>
      </c>
      <c r="D2821" s="6" t="s">
        <v>31</v>
      </c>
      <c r="E2821" s="11" t="s">
        <v>3316</v>
      </c>
      <c r="F2821" s="6" t="s">
        <v>1873</v>
      </c>
      <c r="G2821" s="6" t="s">
        <v>2278</v>
      </c>
      <c r="H2821" s="6" t="s">
        <v>122</v>
      </c>
      <c r="I2821" s="6" t="s">
        <v>45</v>
      </c>
      <c r="J2821" s="6" t="s">
        <v>34</v>
      </c>
      <c r="K2821" s="6" t="s">
        <v>2189</v>
      </c>
      <c r="L2821" s="6" t="s">
        <v>3156</v>
      </c>
      <c r="M2821" s="7">
        <v>182490.01</v>
      </c>
      <c r="N2821" s="7">
        <v>182.49</v>
      </c>
      <c r="O2821" s="7">
        <v>627000</v>
      </c>
      <c r="P2821" t="str">
        <f>IF(ISNUMBER(SEARCH("GLIFOSATO",L2821)),"Glyphosate",IF(ISNUMBER(SEARCH("TRICLON",L2821)),"Triclopyr",IF(ISNUMBER(SEARCH("ABAMECTIN",L2821)),"Abamectin",IF(ISNUMBER(SEARCH("ANCOSAR",L2821)),"Sodium Hydrogen Methylarsonate",IF(ISNUMBER(SEARCH("PERITO",L2821)),"Acephate","FIX IT!")))))</f>
        <v>Glyphosate</v>
      </c>
      <c r="Q2821" t="s">
        <v>3218</v>
      </c>
      <c r="R2821" t="s">
        <v>3198</v>
      </c>
      <c r="S2821">
        <f t="shared" si="159"/>
        <v>3.4358045133539088</v>
      </c>
    </row>
    <row r="2822" spans="1:19" ht="22" customHeight="1" x14ac:dyDescent="0.3">
      <c r="A2822" s="2">
        <v>42117</v>
      </c>
      <c r="B2822" s="16" t="str">
        <f t="shared" si="157"/>
        <v>April, 2015</v>
      </c>
      <c r="C2822" s="16" t="str">
        <f t="shared" si="158"/>
        <v>April, 2015´</v>
      </c>
      <c r="D2822" s="3" t="s">
        <v>31</v>
      </c>
      <c r="E2822" s="11" t="s">
        <v>3316</v>
      </c>
      <c r="F2822" s="3" t="s">
        <v>1873</v>
      </c>
      <c r="G2822" s="3" t="s">
        <v>2278</v>
      </c>
      <c r="H2822" s="3" t="s">
        <v>122</v>
      </c>
      <c r="I2822" s="3" t="s">
        <v>45</v>
      </c>
      <c r="J2822" s="3" t="s">
        <v>34</v>
      </c>
      <c r="K2822" s="3" t="s">
        <v>2189</v>
      </c>
      <c r="L2822" s="3" t="s">
        <v>3157</v>
      </c>
      <c r="M2822" s="4">
        <v>165899.99</v>
      </c>
      <c r="N2822" s="4">
        <v>165.9</v>
      </c>
      <c r="O2822" s="4">
        <v>570000</v>
      </c>
      <c r="P2822" t="str">
        <f>IF(ISNUMBER(SEARCH("GLIFOSATO",L2822)),"Glyphosate",IF(ISNUMBER(SEARCH("TRICLON",L2822)),"Triclopyr",IF(ISNUMBER(SEARCH("ABAMECTIN",L2822)),"Abamectin",IF(ISNUMBER(SEARCH("ANCOSAR",L2822)),"Sodium Hydrogen Methylarsonate",IF(ISNUMBER(SEARCH("PERITO",L2822)),"Acephate","FIX IT!")))))</f>
        <v>Glyphosate</v>
      </c>
      <c r="Q2822" t="s">
        <v>3218</v>
      </c>
      <c r="R2822" t="s">
        <v>3198</v>
      </c>
      <c r="S2822">
        <f t="shared" si="159"/>
        <v>3.4358049087284455</v>
      </c>
    </row>
    <row r="2823" spans="1:19" ht="22" customHeight="1" x14ac:dyDescent="0.3">
      <c r="A2823" s="5">
        <v>42117</v>
      </c>
      <c r="B2823" s="16" t="str">
        <f t="shared" si="157"/>
        <v>April, 2015</v>
      </c>
      <c r="C2823" s="16" t="str">
        <f t="shared" si="158"/>
        <v>April, 2015´</v>
      </c>
      <c r="D2823" s="6" t="s">
        <v>31</v>
      </c>
      <c r="E2823" s="11" t="s">
        <v>3316</v>
      </c>
      <c r="F2823" s="6" t="s">
        <v>1873</v>
      </c>
      <c r="G2823" s="6" t="s">
        <v>2663</v>
      </c>
      <c r="H2823" s="6" t="s">
        <v>122</v>
      </c>
      <c r="I2823" s="6" t="s">
        <v>45</v>
      </c>
      <c r="J2823" s="6" t="s">
        <v>34</v>
      </c>
      <c r="K2823" s="6" t="s">
        <v>2189</v>
      </c>
      <c r="L2823" s="6" t="s">
        <v>3158</v>
      </c>
      <c r="M2823" s="7">
        <v>150899.99</v>
      </c>
      <c r="N2823" s="7">
        <v>150.9</v>
      </c>
      <c r="O2823" s="7">
        <v>519000</v>
      </c>
      <c r="P2823" t="str">
        <f>IF(ISNUMBER(SEARCH("GLIFOSATO",L2823)),"Glyphosate",IF(ISNUMBER(SEARCH("TRICLON",L2823)),"Triclopyr",IF(ISNUMBER(SEARCH("ABAMECTIN",L2823)),"Abamectin",IF(ISNUMBER(SEARCH("ANCOSAR",L2823)),"Sodium Hydrogen Methylarsonate",IF(ISNUMBER(SEARCH("PERITO",L2823)),"Acephate","FIX IT!")))))</f>
        <v>Glyphosate</v>
      </c>
      <c r="Q2823" t="s">
        <v>3218</v>
      </c>
      <c r="R2823" t="s">
        <v>3198</v>
      </c>
      <c r="S2823">
        <f t="shared" si="159"/>
        <v>3.4393640450208118</v>
      </c>
    </row>
    <row r="2824" spans="1:19" ht="22" customHeight="1" x14ac:dyDescent="0.3">
      <c r="A2824" s="2">
        <v>42113</v>
      </c>
      <c r="B2824" s="16" t="str">
        <f t="shared" si="157"/>
        <v>April, 2015</v>
      </c>
      <c r="C2824" s="16" t="str">
        <f t="shared" si="158"/>
        <v>April, 2015´</v>
      </c>
      <c r="D2824" s="3" t="s">
        <v>31</v>
      </c>
      <c r="E2824" s="11" t="s">
        <v>3316</v>
      </c>
      <c r="F2824" s="3" t="s">
        <v>1873</v>
      </c>
      <c r="G2824" s="3" t="s">
        <v>1676</v>
      </c>
      <c r="H2824" s="3" t="s">
        <v>91</v>
      </c>
      <c r="I2824" s="3" t="s">
        <v>45</v>
      </c>
      <c r="J2824" s="3" t="s">
        <v>34</v>
      </c>
      <c r="K2824" s="3" t="s">
        <v>205</v>
      </c>
      <c r="L2824" s="3" t="s">
        <v>3159</v>
      </c>
      <c r="M2824" s="4">
        <v>174888</v>
      </c>
      <c r="N2824" s="4">
        <v>174.89</v>
      </c>
      <c r="O2824" s="4">
        <v>2916000</v>
      </c>
      <c r="P2824" t="str">
        <f>IF(ISNUMBER(SEARCH("IMAZETAPYR",L2824)),"Imazetapyr",IF(ISNUMBER(SEARCH("VITAVAX",L2824)),"Carboxin",IF(ISNUMBER(SEARCH("CARBOXIN",L2824)),"Carboxin",IF(ISNUMBER(SEARCH("CONDAX",L2824)),"Imazetapyr",IF(ISNUMBER(SEARCH("CLETHODIM",L2824)),"Clethodim",IF(ISNUMBER(SEARCH("JACARE",L2824)),"2,4-D Acid",IF(ISNUMBER(SEARCH("LEOPARD",L2824)),"Picloram",IF(ISNUMBER(SEARCH("ZOXYSTROBIN",L2824)),"Azoxystrobin",IF(ISNUMBER(SEARCH("MANCOZEB",L2824)),"Mancozeb",IF(ISNUMBER(SEARCH("AZOXYS",L2824)),"Azoxystrobin",IF(ISNUMBER(SEARCH("FIPRON",L2824)),"Fipronil",IF(ISNUMBER(SEARCH("ACEF",L2824)),"Acephate",IF(ISNUMBER(SEARCH("ACETAMIPRID",L2824)),"Acetamiprid",IF(ISNUMBER(SEARCH("ALUMINIUM PHOSPHIDE",L2824)),"Aluminium Phosphide",IF(ISNUMBER(SEARCH("RANMAN",L2824)),"Cyazofamid",IF(ISNUMBER(SEARCH("BIFENTRINA",L2824)),"Bifenthrin","FIX IT!"))))))))))))))))</f>
        <v>Mancozeb</v>
      </c>
      <c r="Q2824" t="s">
        <v>3231</v>
      </c>
      <c r="R2824" t="s">
        <v>3242</v>
      </c>
      <c r="S2824">
        <f t="shared" si="159"/>
        <v>16.673528200905722</v>
      </c>
    </row>
    <row r="2825" spans="1:19" ht="22" customHeight="1" x14ac:dyDescent="0.3">
      <c r="A2825" s="5">
        <v>42110</v>
      </c>
      <c r="B2825" s="16" t="str">
        <f t="shared" si="157"/>
        <v>April, 2015</v>
      </c>
      <c r="C2825" s="16" t="str">
        <f t="shared" si="158"/>
        <v>April, 2015´</v>
      </c>
      <c r="D2825" s="6" t="s">
        <v>31</v>
      </c>
      <c r="E2825" s="11" t="s">
        <v>3316</v>
      </c>
      <c r="F2825" s="6" t="s">
        <v>1873</v>
      </c>
      <c r="G2825" s="6" t="s">
        <v>2501</v>
      </c>
      <c r="H2825" s="6" t="s">
        <v>122</v>
      </c>
      <c r="I2825" s="6" t="s">
        <v>45</v>
      </c>
      <c r="J2825" s="6" t="s">
        <v>34</v>
      </c>
      <c r="K2825" s="6" t="s">
        <v>2189</v>
      </c>
      <c r="L2825" s="6" t="s">
        <v>3160</v>
      </c>
      <c r="M2825" s="7">
        <v>150899.99</v>
      </c>
      <c r="N2825" s="7">
        <v>150.9</v>
      </c>
      <c r="O2825" s="7">
        <v>519000</v>
      </c>
      <c r="P2825" t="str">
        <f t="shared" ref="P2825:P2830" si="160">IF(ISNUMBER(SEARCH("GLIFOSATO",L2825)),"Glyphosate",IF(ISNUMBER(SEARCH("TRICLON",L2825)),"Triclopyr",IF(ISNUMBER(SEARCH("ABAMECTIN",L2825)),"Abamectin",IF(ISNUMBER(SEARCH("ANCOSAR",L2825)),"Sodium Hydrogen Methylarsonate",IF(ISNUMBER(SEARCH("PERITO",L2825)),"Acephate","FIX IT!")))))</f>
        <v>Glyphosate</v>
      </c>
      <c r="Q2825" t="s">
        <v>3218</v>
      </c>
      <c r="R2825" t="s">
        <v>3198</v>
      </c>
      <c r="S2825">
        <f t="shared" si="159"/>
        <v>3.4393640450208118</v>
      </c>
    </row>
    <row r="2826" spans="1:19" ht="22" customHeight="1" x14ac:dyDescent="0.3">
      <c r="A2826" s="2">
        <v>42110</v>
      </c>
      <c r="B2826" s="16" t="str">
        <f t="shared" si="157"/>
        <v>April, 2015</v>
      </c>
      <c r="C2826" s="16" t="str">
        <f t="shared" si="158"/>
        <v>April, 2015´</v>
      </c>
      <c r="D2826" s="3" t="s">
        <v>31</v>
      </c>
      <c r="E2826" s="11" t="s">
        <v>3316</v>
      </c>
      <c r="F2826" s="3" t="s">
        <v>1873</v>
      </c>
      <c r="G2826" s="3" t="s">
        <v>2278</v>
      </c>
      <c r="H2826" s="3" t="s">
        <v>316</v>
      </c>
      <c r="I2826" s="3" t="s">
        <v>45</v>
      </c>
      <c r="J2826" s="3" t="s">
        <v>34</v>
      </c>
      <c r="K2826" s="3" t="s">
        <v>2189</v>
      </c>
      <c r="L2826" s="3" t="s">
        <v>3157</v>
      </c>
      <c r="M2826" s="4">
        <v>165899.99</v>
      </c>
      <c r="N2826" s="4">
        <v>165.9</v>
      </c>
      <c r="O2826" s="4">
        <v>570000</v>
      </c>
      <c r="P2826" t="str">
        <f t="shared" si="160"/>
        <v>Glyphosate</v>
      </c>
      <c r="Q2826" t="s">
        <v>3218</v>
      </c>
      <c r="R2826" t="s">
        <v>3198</v>
      </c>
      <c r="S2826">
        <f t="shared" si="159"/>
        <v>3.4358049087284455</v>
      </c>
    </row>
    <row r="2827" spans="1:19" ht="22" customHeight="1" x14ac:dyDescent="0.3">
      <c r="A2827" s="5">
        <v>42110</v>
      </c>
      <c r="B2827" s="16" t="str">
        <f t="shared" si="157"/>
        <v>April, 2015</v>
      </c>
      <c r="C2827" s="16" t="str">
        <f t="shared" si="158"/>
        <v>April, 2015´</v>
      </c>
      <c r="D2827" s="6" t="s">
        <v>31</v>
      </c>
      <c r="E2827" s="11" t="s">
        <v>3316</v>
      </c>
      <c r="F2827" s="6" t="s">
        <v>1873</v>
      </c>
      <c r="G2827" s="6" t="s">
        <v>2501</v>
      </c>
      <c r="H2827" s="6" t="s">
        <v>122</v>
      </c>
      <c r="I2827" s="6" t="s">
        <v>45</v>
      </c>
      <c r="J2827" s="6" t="s">
        <v>34</v>
      </c>
      <c r="K2827" s="6" t="s">
        <v>2189</v>
      </c>
      <c r="L2827" s="6" t="s">
        <v>3160</v>
      </c>
      <c r="M2827" s="7">
        <v>150899.99</v>
      </c>
      <c r="N2827" s="7">
        <v>150.9</v>
      </c>
      <c r="O2827" s="7">
        <v>519000</v>
      </c>
      <c r="P2827" t="str">
        <f t="shared" si="160"/>
        <v>Glyphosate</v>
      </c>
      <c r="Q2827" t="s">
        <v>3218</v>
      </c>
      <c r="R2827" t="s">
        <v>3198</v>
      </c>
      <c r="S2827">
        <f t="shared" si="159"/>
        <v>3.4393640450208118</v>
      </c>
    </row>
    <row r="2828" spans="1:19" ht="22" customHeight="1" x14ac:dyDescent="0.3">
      <c r="A2828" s="2">
        <v>42110</v>
      </c>
      <c r="B2828" s="16" t="str">
        <f t="shared" si="157"/>
        <v>April, 2015</v>
      </c>
      <c r="C2828" s="16" t="str">
        <f t="shared" si="158"/>
        <v>April, 2015´</v>
      </c>
      <c r="D2828" s="3" t="s">
        <v>31</v>
      </c>
      <c r="E2828" s="11" t="s">
        <v>3316</v>
      </c>
      <c r="F2828" s="3" t="s">
        <v>1873</v>
      </c>
      <c r="G2828" s="3" t="s">
        <v>2501</v>
      </c>
      <c r="H2828" s="3" t="s">
        <v>122</v>
      </c>
      <c r="I2828" s="3" t="s">
        <v>45</v>
      </c>
      <c r="J2828" s="3" t="s">
        <v>34</v>
      </c>
      <c r="K2828" s="3" t="s">
        <v>2189</v>
      </c>
      <c r="L2828" s="3" t="s">
        <v>3160</v>
      </c>
      <c r="M2828" s="4">
        <v>150899.99</v>
      </c>
      <c r="N2828" s="4">
        <v>150.9</v>
      </c>
      <c r="O2828" s="4">
        <v>519000</v>
      </c>
      <c r="P2828" t="str">
        <f t="shared" si="160"/>
        <v>Glyphosate</v>
      </c>
      <c r="Q2828" t="s">
        <v>3218</v>
      </c>
      <c r="R2828" t="s">
        <v>3198</v>
      </c>
      <c r="S2828">
        <f t="shared" si="159"/>
        <v>3.4393640450208118</v>
      </c>
    </row>
    <row r="2829" spans="1:19" ht="22" customHeight="1" x14ac:dyDescent="0.3">
      <c r="A2829" s="5">
        <v>42110</v>
      </c>
      <c r="B2829" s="16" t="str">
        <f t="shared" si="157"/>
        <v>April, 2015</v>
      </c>
      <c r="C2829" s="16" t="str">
        <f t="shared" si="158"/>
        <v>April, 2015´</v>
      </c>
      <c r="D2829" s="6" t="s">
        <v>31</v>
      </c>
      <c r="E2829" s="11" t="s">
        <v>3316</v>
      </c>
      <c r="F2829" s="6" t="s">
        <v>1873</v>
      </c>
      <c r="G2829" s="6" t="s">
        <v>2501</v>
      </c>
      <c r="H2829" s="6" t="s">
        <v>122</v>
      </c>
      <c r="I2829" s="6" t="s">
        <v>45</v>
      </c>
      <c r="J2829" s="6" t="s">
        <v>34</v>
      </c>
      <c r="K2829" s="6" t="s">
        <v>2189</v>
      </c>
      <c r="L2829" s="6" t="s">
        <v>3161</v>
      </c>
      <c r="M2829" s="7">
        <v>45270</v>
      </c>
      <c r="N2829" s="7">
        <v>45.27</v>
      </c>
      <c r="O2829" s="7">
        <v>156000</v>
      </c>
      <c r="P2829" t="str">
        <f t="shared" si="160"/>
        <v>Glyphosate</v>
      </c>
      <c r="Q2829" t="s">
        <v>3218</v>
      </c>
      <c r="R2829" t="s">
        <v>3198</v>
      </c>
      <c r="S2829">
        <f t="shared" si="159"/>
        <v>3.4459907223326707</v>
      </c>
    </row>
    <row r="2830" spans="1:19" ht="22" customHeight="1" x14ac:dyDescent="0.3">
      <c r="A2830" s="2">
        <v>42109</v>
      </c>
      <c r="B2830" s="16" t="str">
        <f t="shared" si="157"/>
        <v>April, 2015</v>
      </c>
      <c r="C2830" s="16" t="str">
        <f t="shared" si="158"/>
        <v>April, 2015´</v>
      </c>
      <c r="D2830" s="3" t="s">
        <v>31</v>
      </c>
      <c r="E2830" s="11" t="s">
        <v>3316</v>
      </c>
      <c r="F2830" s="3" t="s">
        <v>1873</v>
      </c>
      <c r="G2830" s="3" t="s">
        <v>2876</v>
      </c>
      <c r="H2830" s="3" t="s">
        <v>122</v>
      </c>
      <c r="I2830" s="3" t="s">
        <v>45</v>
      </c>
      <c r="J2830" s="3" t="s">
        <v>34</v>
      </c>
      <c r="K2830" s="3" t="s">
        <v>163</v>
      </c>
      <c r="L2830" s="3" t="s">
        <v>3162</v>
      </c>
      <c r="M2830" s="4">
        <v>7540</v>
      </c>
      <c r="N2830" s="4">
        <v>7.54</v>
      </c>
      <c r="O2830" s="4">
        <v>89600</v>
      </c>
      <c r="P2830" t="str">
        <f t="shared" si="160"/>
        <v>Abamectin</v>
      </c>
      <c r="Q2830" t="s">
        <v>3215</v>
      </c>
      <c r="R2830" t="s">
        <v>3243</v>
      </c>
      <c r="S2830">
        <f t="shared" si="159"/>
        <v>11.883289124668435</v>
      </c>
    </row>
    <row r="2831" spans="1:19" ht="22" customHeight="1" x14ac:dyDescent="0.3">
      <c r="A2831" s="5">
        <v>42103</v>
      </c>
      <c r="B2831" s="16" t="str">
        <f t="shared" si="157"/>
        <v>April, 2015</v>
      </c>
      <c r="C2831" s="16" t="str">
        <f t="shared" si="158"/>
        <v>April, 2015´</v>
      </c>
      <c r="D2831" s="6" t="s">
        <v>31</v>
      </c>
      <c r="E2831" s="11" t="s">
        <v>3316</v>
      </c>
      <c r="F2831" s="6" t="s">
        <v>1873</v>
      </c>
      <c r="G2831" s="6" t="s">
        <v>2620</v>
      </c>
      <c r="H2831" s="6" t="s">
        <v>122</v>
      </c>
      <c r="I2831" s="6" t="s">
        <v>45</v>
      </c>
      <c r="J2831" s="6" t="s">
        <v>34</v>
      </c>
      <c r="K2831" s="6" t="s">
        <v>129</v>
      </c>
      <c r="L2831" s="6" t="s">
        <v>3163</v>
      </c>
      <c r="M2831" s="7">
        <v>21720</v>
      </c>
      <c r="N2831" s="7">
        <v>21.72</v>
      </c>
      <c r="O2831" s="7">
        <v>447000</v>
      </c>
      <c r="P2831" t="str">
        <f>IF(ISNUMBER(SEARCH("BROWSER",L2831)),"Picloran",IF(ISNUMBER(SEARCH("NAVIGATOR",L2831)),"Picloran",IF(ISNUMBER(SEARCH("BIOZYME",L2831)),"Mineral Fertilizer",IF(ISNUMBER(SEARCH("K-FOL",L2831)),"Calcium Citrate",IF(ISNUMBER(SEARCH("FOLTRON",L2831)),"NPK Fertilizer",IF(ISNUMBER(SEARCH("CYHALOTHRI",L2831)),"Cyhalothrin",IF(ISNUMBER(SEARCH("ACEFATO",L2831)),"Acephate",IF(ISNUMBER(SEARCH("ACEPHATE",L2831)),"Acephate",IF(ISNUMBER(SEARCH("MICROTHIOL",L2831)),"Sulfur",IF(ISNUMBER(SEARCH("PROPICONAZOLE",L2831)),"Propiconazole",IF(ISNUMBER(SEARCH("METHOMYL",L2831)),"Methomyl",IF(ISNUMBER(SEARCH("IMIDACLOPRID",L2831)),"Imidacloprid",IF(ISNUMBER(SEARCH("ZONIC",L2831)),"Amicarbazone",IF(ISNUMBER(SEARCH("CRESCENDO",L2831)),"Triclopyr-Butyric",IF(ISNUMBER(SEARCH("IMAZETHAPYR",L2831)),"Imazethapyr",IF(ISNUMBER(SEARCH("TRICLOPYR",L2831)),"Triclopyr",IF(ISNUMBER(SEARCH("ISOPROPYLAMINE",L2831)),"Isopropylamine",IF(ISNUMBER(SEARCH("ABAMECTIM",L2831)),"Abamectin",IF(ISNUMBER(SEARCH("SPERTO",L2831)),"Bifenthrin","FIX IT!")))))))))))))))))))</f>
        <v>Propiconazole</v>
      </c>
      <c r="Q2831" t="s">
        <v>3215</v>
      </c>
      <c r="R2831" t="s">
        <v>3242</v>
      </c>
      <c r="S2831">
        <f t="shared" si="159"/>
        <v>20.58011049723757</v>
      </c>
    </row>
    <row r="2832" spans="1:19" ht="22" customHeight="1" x14ac:dyDescent="0.3">
      <c r="A2832" s="2">
        <v>42083</v>
      </c>
      <c r="B2832" s="16" t="str">
        <f t="shared" si="157"/>
        <v>March, 2015</v>
      </c>
      <c r="C2832" s="16" t="str">
        <f t="shared" si="158"/>
        <v>March, 2015´</v>
      </c>
      <c r="D2832" s="3" t="s">
        <v>31</v>
      </c>
      <c r="E2832" s="11" t="s">
        <v>3316</v>
      </c>
      <c r="F2832" s="3" t="s">
        <v>1873</v>
      </c>
      <c r="G2832" s="3" t="s">
        <v>1734</v>
      </c>
      <c r="H2832" s="3" t="s">
        <v>122</v>
      </c>
      <c r="I2832" s="3" t="s">
        <v>45</v>
      </c>
      <c r="J2832" s="3" t="s">
        <v>34</v>
      </c>
      <c r="K2832" s="3" t="s">
        <v>187</v>
      </c>
      <c r="L2832" s="3" t="s">
        <v>3164</v>
      </c>
      <c r="M2832" s="4">
        <v>6480</v>
      </c>
      <c r="N2832" s="4">
        <v>6.48</v>
      </c>
      <c r="O2832" s="4">
        <v>31800</v>
      </c>
      <c r="P2832" t="s">
        <v>3211</v>
      </c>
      <c r="Q2832" t="s">
        <v>3270</v>
      </c>
      <c r="R2832" t="s">
        <v>3198</v>
      </c>
      <c r="S2832">
        <f t="shared" si="159"/>
        <v>4.9074074074074074</v>
      </c>
    </row>
    <row r="2833" spans="1:19" ht="22" customHeight="1" x14ac:dyDescent="0.3">
      <c r="A2833" s="5">
        <v>42071</v>
      </c>
      <c r="B2833" s="16" t="str">
        <f t="shared" si="157"/>
        <v>March, 2015</v>
      </c>
      <c r="C2833" s="16" t="str">
        <f t="shared" si="158"/>
        <v>March, 2015´</v>
      </c>
      <c r="D2833" s="6" t="s">
        <v>31</v>
      </c>
      <c r="E2833" s="11" t="s">
        <v>3316</v>
      </c>
      <c r="F2833" s="6" t="s">
        <v>1873</v>
      </c>
      <c r="G2833" s="6" t="s">
        <v>1676</v>
      </c>
      <c r="H2833" s="6" t="s">
        <v>91</v>
      </c>
      <c r="I2833" s="6" t="s">
        <v>45</v>
      </c>
      <c r="J2833" s="6" t="s">
        <v>34</v>
      </c>
      <c r="K2833" s="6" t="s">
        <v>205</v>
      </c>
      <c r="L2833" s="6" t="s">
        <v>3165</v>
      </c>
      <c r="M2833" s="7">
        <v>99936</v>
      </c>
      <c r="N2833" s="7">
        <v>99.94</v>
      </c>
      <c r="O2833" s="7">
        <v>1689000</v>
      </c>
      <c r="P2833" t="str">
        <f>IF(ISNUMBER(SEARCH("IMAZETAPYR",L2833)),"Imazetapyr",IF(ISNUMBER(SEARCH("VITAVAX",L2833)),"Carboxin",IF(ISNUMBER(SEARCH("CARBOXIN",L2833)),"Carboxin",IF(ISNUMBER(SEARCH("CONDAX",L2833)),"Imazetapyr",IF(ISNUMBER(SEARCH("CLETHODIM",L2833)),"Clethodim",IF(ISNUMBER(SEARCH("JACARE",L2833)),"2,4-D Acid",IF(ISNUMBER(SEARCH("LEOPARD",L2833)),"Picloram",IF(ISNUMBER(SEARCH("ZOXYSTROBIN",L2833)),"Azoxystrobin",IF(ISNUMBER(SEARCH("MANCOZEB",L2833)),"Mancozeb",IF(ISNUMBER(SEARCH("AZOXYS",L2833)),"Azoxystrobin",IF(ISNUMBER(SEARCH("FIPRON",L2833)),"Fipronil",IF(ISNUMBER(SEARCH("ACEF",L2833)),"Acephate",IF(ISNUMBER(SEARCH("ACETAMIPRID",L2833)),"Acetamiprid",IF(ISNUMBER(SEARCH("ALUMINIUM PHOSPHIDE",L2833)),"Aluminium Phosphide",IF(ISNUMBER(SEARCH("RANMAN",L2833)),"Cyazofamid",IF(ISNUMBER(SEARCH("BIFENTRINA",L2833)),"Bifenthrin","FIX IT!"))))))))))))))))</f>
        <v>Mancozeb</v>
      </c>
      <c r="Q2833" t="s">
        <v>3231</v>
      </c>
      <c r="R2833" t="s">
        <v>3242</v>
      </c>
      <c r="S2833">
        <f t="shared" si="159"/>
        <v>16.900816522574448</v>
      </c>
    </row>
    <row r="2834" spans="1:19" ht="22" customHeight="1" x14ac:dyDescent="0.3">
      <c r="A2834" s="2">
        <v>42071</v>
      </c>
      <c r="B2834" s="16" t="str">
        <f t="shared" si="157"/>
        <v>March, 2015</v>
      </c>
      <c r="C2834" s="16" t="str">
        <f t="shared" si="158"/>
        <v>March, 2015´</v>
      </c>
      <c r="D2834" s="3" t="s">
        <v>31</v>
      </c>
      <c r="E2834" s="11" t="s">
        <v>3316</v>
      </c>
      <c r="F2834" s="3" t="s">
        <v>1873</v>
      </c>
      <c r="G2834" s="3" t="s">
        <v>1676</v>
      </c>
      <c r="H2834" s="3" t="s">
        <v>91</v>
      </c>
      <c r="I2834" s="3" t="s">
        <v>45</v>
      </c>
      <c r="J2834" s="3" t="s">
        <v>34</v>
      </c>
      <c r="K2834" s="3" t="s">
        <v>205</v>
      </c>
      <c r="L2834" s="13" t="s">
        <v>3166</v>
      </c>
      <c r="M2834" s="4">
        <v>49968</v>
      </c>
      <c r="N2834" s="4">
        <v>49.97</v>
      </c>
      <c r="O2834" s="4">
        <v>844000</v>
      </c>
      <c r="P2834" t="s">
        <v>3206</v>
      </c>
      <c r="Q2834" t="s">
        <v>3270</v>
      </c>
      <c r="S2834">
        <f t="shared" si="159"/>
        <v>16.890810118475823</v>
      </c>
    </row>
    <row r="2835" spans="1:19" ht="22" customHeight="1" x14ac:dyDescent="0.3">
      <c r="A2835" s="5">
        <v>42068</v>
      </c>
      <c r="B2835" s="16" t="str">
        <f t="shared" si="157"/>
        <v>March, 2015</v>
      </c>
      <c r="C2835" s="16" t="str">
        <f t="shared" si="158"/>
        <v>March, 2015´</v>
      </c>
      <c r="D2835" s="6" t="s">
        <v>31</v>
      </c>
      <c r="E2835" s="11" t="s">
        <v>3316</v>
      </c>
      <c r="F2835" s="6" t="s">
        <v>1873</v>
      </c>
      <c r="G2835" s="6" t="s">
        <v>3167</v>
      </c>
      <c r="H2835" s="6" t="s">
        <v>122</v>
      </c>
      <c r="I2835" s="6" t="s">
        <v>45</v>
      </c>
      <c r="J2835" s="6" t="s">
        <v>34</v>
      </c>
      <c r="K2835" s="6" t="s">
        <v>2189</v>
      </c>
      <c r="L2835" s="6" t="s">
        <v>3111</v>
      </c>
      <c r="M2835" s="7">
        <v>150899.99</v>
      </c>
      <c r="N2835" s="7">
        <v>150.9</v>
      </c>
      <c r="O2835" s="7">
        <v>519000</v>
      </c>
      <c r="P2835" t="str">
        <f t="shared" ref="P2835:P2837" si="161">IF(ISNUMBER(SEARCH("GLIFOSATO",L2835)),"Glyphosate",IF(ISNUMBER(SEARCH("TRICLON",L2835)),"Triclopyr",IF(ISNUMBER(SEARCH("ABAMECTIN",L2835)),"Abamectin",IF(ISNUMBER(SEARCH("ANCOSAR",L2835)),"Sodium Hydrogen Methylarsonate",IF(ISNUMBER(SEARCH("PERITO",L2835)),"Acephate","FIX IT!")))))</f>
        <v>Glyphosate</v>
      </c>
      <c r="Q2835" t="s">
        <v>3218</v>
      </c>
      <c r="R2835" t="s">
        <v>3198</v>
      </c>
      <c r="S2835">
        <f t="shared" si="159"/>
        <v>3.4393640450208118</v>
      </c>
    </row>
    <row r="2836" spans="1:19" ht="22" customHeight="1" x14ac:dyDescent="0.3">
      <c r="A2836" s="2">
        <v>42068</v>
      </c>
      <c r="B2836" s="16" t="str">
        <f t="shared" si="157"/>
        <v>March, 2015</v>
      </c>
      <c r="C2836" s="16" t="str">
        <f t="shared" si="158"/>
        <v>March, 2015´</v>
      </c>
      <c r="D2836" s="3" t="s">
        <v>31</v>
      </c>
      <c r="E2836" s="11" t="s">
        <v>3316</v>
      </c>
      <c r="F2836" s="3" t="s">
        <v>1873</v>
      </c>
      <c r="G2836" s="3" t="s">
        <v>3167</v>
      </c>
      <c r="H2836" s="3" t="s">
        <v>122</v>
      </c>
      <c r="I2836" s="3" t="s">
        <v>45</v>
      </c>
      <c r="J2836" s="3" t="s">
        <v>34</v>
      </c>
      <c r="K2836" s="3" t="s">
        <v>2189</v>
      </c>
      <c r="L2836" s="3" t="s">
        <v>3169</v>
      </c>
      <c r="M2836" s="4">
        <v>196170</v>
      </c>
      <c r="N2836" s="4">
        <v>196.17</v>
      </c>
      <c r="O2836" s="4">
        <v>675000</v>
      </c>
      <c r="P2836" t="str">
        <f t="shared" si="161"/>
        <v>Glyphosate</v>
      </c>
      <c r="Q2836" t="s">
        <v>3218</v>
      </c>
      <c r="R2836" t="s">
        <v>3198</v>
      </c>
      <c r="S2836">
        <f t="shared" si="159"/>
        <v>3.4408931029209358</v>
      </c>
    </row>
    <row r="2837" spans="1:19" ht="22" customHeight="1" x14ac:dyDescent="0.3">
      <c r="A2837" s="5">
        <v>42068</v>
      </c>
      <c r="B2837" s="16" t="str">
        <f t="shared" si="157"/>
        <v>March, 2015</v>
      </c>
      <c r="C2837" s="16" t="str">
        <f t="shared" si="158"/>
        <v>March, 2015´</v>
      </c>
      <c r="D2837" s="6" t="s">
        <v>31</v>
      </c>
      <c r="E2837" s="11" t="s">
        <v>3316</v>
      </c>
      <c r="F2837" s="6" t="s">
        <v>1873</v>
      </c>
      <c r="G2837" s="6" t="s">
        <v>3167</v>
      </c>
      <c r="H2837" s="6" t="s">
        <v>122</v>
      </c>
      <c r="I2837" s="6" t="s">
        <v>45</v>
      </c>
      <c r="J2837" s="6" t="s">
        <v>34</v>
      </c>
      <c r="K2837" s="6" t="s">
        <v>2189</v>
      </c>
      <c r="L2837" s="6" t="s">
        <v>3111</v>
      </c>
      <c r="M2837" s="7">
        <v>150899.99</v>
      </c>
      <c r="N2837" s="7">
        <v>150.9</v>
      </c>
      <c r="O2837" s="7">
        <v>519000</v>
      </c>
      <c r="P2837" t="str">
        <f t="shared" si="161"/>
        <v>Glyphosate</v>
      </c>
      <c r="Q2837" t="s">
        <v>3218</v>
      </c>
      <c r="R2837" t="s">
        <v>3198</v>
      </c>
      <c r="S2837">
        <f t="shared" si="159"/>
        <v>3.4393640450208118</v>
      </c>
    </row>
    <row r="2838" spans="1:19" ht="22" customHeight="1" x14ac:dyDescent="0.3">
      <c r="A2838" s="2">
        <v>42066</v>
      </c>
      <c r="B2838" s="16" t="str">
        <f t="shared" si="157"/>
        <v>March, 2015</v>
      </c>
      <c r="C2838" s="16" t="str">
        <f t="shared" si="158"/>
        <v>March, 2015´</v>
      </c>
      <c r="D2838" s="3" t="s">
        <v>31</v>
      </c>
      <c r="E2838" s="11" t="s">
        <v>3316</v>
      </c>
      <c r="F2838" s="3" t="s">
        <v>1873</v>
      </c>
      <c r="G2838" s="3" t="s">
        <v>200</v>
      </c>
      <c r="H2838" s="3" t="s">
        <v>210</v>
      </c>
      <c r="I2838" s="3" t="s">
        <v>45</v>
      </c>
      <c r="J2838" s="3" t="s">
        <v>34</v>
      </c>
      <c r="K2838" s="3" t="s">
        <v>205</v>
      </c>
      <c r="L2838" s="3" t="s">
        <v>3170</v>
      </c>
      <c r="M2838" s="4">
        <v>76320</v>
      </c>
      <c r="N2838" s="4">
        <v>76.319999999999993</v>
      </c>
      <c r="O2838" s="4">
        <v>1290000</v>
      </c>
      <c r="P2838" t="str">
        <f t="shared" ref="P2838:P2851" si="162">IF(ISNUMBER(SEARCH("IMAZETAPYR",L2838)),"Imazetapyr",IF(ISNUMBER(SEARCH("VITAVAX",L2838)),"Carboxin",IF(ISNUMBER(SEARCH("CARBOXIN",L2838)),"Carboxin",IF(ISNUMBER(SEARCH("CONDAX",L2838)),"Imazetapyr",IF(ISNUMBER(SEARCH("CLETHODIM",L2838)),"Clethodim",IF(ISNUMBER(SEARCH("JACARE",L2838)),"2,4-D Acid",IF(ISNUMBER(SEARCH("LEOPARD",L2838)),"Picloram",IF(ISNUMBER(SEARCH("ZOXYSTROBIN",L2838)),"Azoxystrobin",IF(ISNUMBER(SEARCH("MANCOZEB",L2838)),"Mancozeb",IF(ISNUMBER(SEARCH("AZOXYS",L2838)),"Azoxystrobin",IF(ISNUMBER(SEARCH("FIPRON",L2838)),"Fipronil",IF(ISNUMBER(SEARCH("ACEF",L2838)),"Acephate",IF(ISNUMBER(SEARCH("ACETAMIPRID",L2838)),"Acetamiprid",IF(ISNUMBER(SEARCH("ALUMINIUM PHOSPHIDE",L2838)),"Aluminium Phosphide",IF(ISNUMBER(SEARCH("RANMAN",L2838)),"Cyazofamid",IF(ISNUMBER(SEARCH("BIFENTRINA",L2838)),"Bifenthrin","FIX IT!"))))))))))))))))</f>
        <v>Mancozeb</v>
      </c>
      <c r="Q2838" t="s">
        <v>3231</v>
      </c>
      <c r="R2838" t="s">
        <v>3242</v>
      </c>
      <c r="S2838">
        <f t="shared" si="159"/>
        <v>16.90251572327044</v>
      </c>
    </row>
    <row r="2839" spans="1:19" ht="22" customHeight="1" x14ac:dyDescent="0.3">
      <c r="A2839" s="5">
        <v>42063</v>
      </c>
      <c r="B2839" s="16" t="str">
        <f t="shared" si="157"/>
        <v>February, 2015</v>
      </c>
      <c r="C2839" s="16" t="str">
        <f t="shared" si="158"/>
        <v>February, 2015´</v>
      </c>
      <c r="D2839" s="6" t="s">
        <v>31</v>
      </c>
      <c r="E2839" s="11" t="s">
        <v>3316</v>
      </c>
      <c r="F2839" s="6" t="s">
        <v>1873</v>
      </c>
      <c r="G2839" s="6" t="s">
        <v>625</v>
      </c>
      <c r="H2839" s="6" t="s">
        <v>629</v>
      </c>
      <c r="I2839" s="6" t="s">
        <v>45</v>
      </c>
      <c r="J2839" s="6" t="s">
        <v>34</v>
      </c>
      <c r="K2839" s="6" t="s">
        <v>2820</v>
      </c>
      <c r="L2839" s="6" t="s">
        <v>3171</v>
      </c>
      <c r="M2839" s="7">
        <v>17200</v>
      </c>
      <c r="N2839" s="7">
        <v>17.2</v>
      </c>
      <c r="O2839" s="7">
        <v>134000</v>
      </c>
      <c r="P2839" t="str">
        <f>IF(ISNUMBER(SEARCH("NICOSULFURONTECHNICAL",L2839)),"Nicosulfuron",IF(ISNUMBER(SEARCH("CITRASHINE",L2839)),"General Foods Aditives",IF(ISNUMBER(SEARCH("CHLORIMURON",L2839)),"Chlorimuron-ethyl",IF(ISNUMBER(SEARCH("LUFENURON",L2839)),"Lufenuron","FIX IT!"))))</f>
        <v>General Foods Aditives</v>
      </c>
      <c r="Q2839" t="s">
        <v>3263</v>
      </c>
      <c r="R2839" t="s">
        <v>3264</v>
      </c>
      <c r="S2839">
        <f t="shared" si="159"/>
        <v>7.7906976744186043</v>
      </c>
    </row>
    <row r="2840" spans="1:19" ht="22" customHeight="1" x14ac:dyDescent="0.3">
      <c r="A2840" s="2">
        <v>42057</v>
      </c>
      <c r="B2840" s="16" t="str">
        <f t="shared" si="157"/>
        <v>February, 2015</v>
      </c>
      <c r="C2840" s="16" t="str">
        <f t="shared" si="158"/>
        <v>February, 2015´</v>
      </c>
      <c r="D2840" s="3" t="s">
        <v>31</v>
      </c>
      <c r="E2840" s="11" t="s">
        <v>3316</v>
      </c>
      <c r="F2840" s="3" t="s">
        <v>1873</v>
      </c>
      <c r="G2840" s="3" t="s">
        <v>1676</v>
      </c>
      <c r="H2840" s="3" t="s">
        <v>91</v>
      </c>
      <c r="I2840" s="3" t="s">
        <v>45</v>
      </c>
      <c r="J2840" s="3" t="s">
        <v>34</v>
      </c>
      <c r="K2840" s="3" t="s">
        <v>205</v>
      </c>
      <c r="L2840" s="3" t="s">
        <v>3172</v>
      </c>
      <c r="M2840" s="4">
        <v>74952</v>
      </c>
      <c r="N2840" s="4">
        <v>74.95</v>
      </c>
      <c r="O2840" s="4">
        <v>1179000</v>
      </c>
      <c r="P2840" t="str">
        <f t="shared" si="162"/>
        <v>Mancozeb</v>
      </c>
      <c r="Q2840" t="s">
        <v>3231</v>
      </c>
      <c r="R2840" t="s">
        <v>3242</v>
      </c>
      <c r="S2840">
        <f t="shared" si="159"/>
        <v>15.730067243035542</v>
      </c>
    </row>
    <row r="2841" spans="1:19" ht="22" customHeight="1" x14ac:dyDescent="0.3">
      <c r="A2841" s="5">
        <v>42050</v>
      </c>
      <c r="B2841" s="16" t="str">
        <f t="shared" si="157"/>
        <v>February, 2015</v>
      </c>
      <c r="C2841" s="16" t="str">
        <f t="shared" si="158"/>
        <v>February, 2015´</v>
      </c>
      <c r="D2841" s="6" t="s">
        <v>31</v>
      </c>
      <c r="E2841" s="11" t="s">
        <v>3316</v>
      </c>
      <c r="F2841" s="6" t="s">
        <v>1873</v>
      </c>
      <c r="G2841" s="6" t="s">
        <v>1676</v>
      </c>
      <c r="H2841" s="6" t="s">
        <v>91</v>
      </c>
      <c r="I2841" s="6" t="s">
        <v>45</v>
      </c>
      <c r="J2841" s="6" t="s">
        <v>34</v>
      </c>
      <c r="K2841" s="6" t="s">
        <v>205</v>
      </c>
      <c r="L2841" s="6" t="s">
        <v>3173</v>
      </c>
      <c r="M2841" s="7">
        <v>99936</v>
      </c>
      <c r="N2841" s="7">
        <v>99.94</v>
      </c>
      <c r="O2841" s="7">
        <v>1572000</v>
      </c>
      <c r="P2841" t="str">
        <f t="shared" si="162"/>
        <v>Mancozeb</v>
      </c>
      <c r="Q2841" t="s">
        <v>3231</v>
      </c>
      <c r="R2841" t="s">
        <v>3242</v>
      </c>
      <c r="S2841">
        <f t="shared" si="159"/>
        <v>15.730067243035542</v>
      </c>
    </row>
    <row r="2842" spans="1:19" ht="22" customHeight="1" x14ac:dyDescent="0.3">
      <c r="A2842" s="2">
        <v>42050</v>
      </c>
      <c r="B2842" s="16" t="str">
        <f t="shared" si="157"/>
        <v>February, 2015</v>
      </c>
      <c r="C2842" s="16" t="str">
        <f t="shared" si="158"/>
        <v>February, 2015´</v>
      </c>
      <c r="D2842" s="3" t="s">
        <v>31</v>
      </c>
      <c r="E2842" s="11" t="s">
        <v>3316</v>
      </c>
      <c r="F2842" s="3" t="s">
        <v>1873</v>
      </c>
      <c r="G2842" s="3" t="s">
        <v>1676</v>
      </c>
      <c r="H2842" s="3" t="s">
        <v>91</v>
      </c>
      <c r="I2842" s="3" t="s">
        <v>45</v>
      </c>
      <c r="J2842" s="3" t="s">
        <v>34</v>
      </c>
      <c r="K2842" s="3" t="s">
        <v>205</v>
      </c>
      <c r="L2842" s="13" t="s">
        <v>3174</v>
      </c>
      <c r="M2842" s="4">
        <v>49320</v>
      </c>
      <c r="N2842" s="4">
        <v>49.32</v>
      </c>
      <c r="O2842" s="4">
        <v>776000</v>
      </c>
      <c r="P2842" t="str">
        <f t="shared" si="162"/>
        <v>Mancozeb</v>
      </c>
      <c r="Q2842" t="s">
        <v>3231</v>
      </c>
      <c r="R2842" t="s">
        <v>3242</v>
      </c>
      <c r="S2842">
        <f t="shared" si="159"/>
        <v>15.733982157339822</v>
      </c>
    </row>
    <row r="2843" spans="1:19" ht="22" customHeight="1" x14ac:dyDescent="0.3">
      <c r="A2843" s="5">
        <v>42044</v>
      </c>
      <c r="B2843" s="16" t="str">
        <f t="shared" si="157"/>
        <v>February, 2015</v>
      </c>
      <c r="C2843" s="16" t="str">
        <f t="shared" si="158"/>
        <v>February, 2015´</v>
      </c>
      <c r="D2843" s="6" t="s">
        <v>31</v>
      </c>
      <c r="E2843" s="11" t="s">
        <v>3316</v>
      </c>
      <c r="F2843" s="6" t="s">
        <v>1873</v>
      </c>
      <c r="G2843" s="6" t="s">
        <v>3100</v>
      </c>
      <c r="H2843" s="6" t="s">
        <v>210</v>
      </c>
      <c r="I2843" s="6" t="s">
        <v>45</v>
      </c>
      <c r="J2843" s="6" t="s">
        <v>34</v>
      </c>
      <c r="K2843" s="6" t="s">
        <v>205</v>
      </c>
      <c r="L2843" s="6" t="s">
        <v>3175</v>
      </c>
      <c r="M2843" s="7">
        <v>101680</v>
      </c>
      <c r="N2843" s="7">
        <v>101.68</v>
      </c>
      <c r="O2843" s="7">
        <v>1600000</v>
      </c>
      <c r="P2843" t="str">
        <f t="shared" si="162"/>
        <v>Mancozeb</v>
      </c>
      <c r="Q2843" t="s">
        <v>3231</v>
      </c>
      <c r="R2843" t="s">
        <v>3242</v>
      </c>
      <c r="S2843">
        <f t="shared" si="159"/>
        <v>15.735641227380016</v>
      </c>
    </row>
    <row r="2844" spans="1:19" ht="22" customHeight="1" x14ac:dyDescent="0.3">
      <c r="A2844" s="5">
        <v>42036</v>
      </c>
      <c r="B2844" s="16" t="str">
        <f t="shared" si="157"/>
        <v>February, 2015</v>
      </c>
      <c r="C2844" s="16" t="str">
        <f t="shared" si="158"/>
        <v>February, 2015´</v>
      </c>
      <c r="D2844" s="6" t="s">
        <v>31</v>
      </c>
      <c r="E2844" s="11" t="s">
        <v>3316</v>
      </c>
      <c r="F2844" s="6" t="s">
        <v>1873</v>
      </c>
      <c r="G2844" s="6" t="s">
        <v>1676</v>
      </c>
      <c r="H2844" s="6" t="s">
        <v>91</v>
      </c>
      <c r="I2844" s="6" t="s">
        <v>45</v>
      </c>
      <c r="J2844" s="6" t="s">
        <v>34</v>
      </c>
      <c r="K2844" s="6" t="s">
        <v>205</v>
      </c>
      <c r="L2844" s="6" t="s">
        <v>3182</v>
      </c>
      <c r="M2844" s="7">
        <v>199871.99</v>
      </c>
      <c r="N2844" s="7">
        <v>199.87</v>
      </c>
      <c r="O2844" s="7">
        <v>3145000</v>
      </c>
      <c r="P2844" t="str">
        <f t="shared" si="162"/>
        <v>Mancozeb</v>
      </c>
      <c r="Q2844" t="s">
        <v>3231</v>
      </c>
      <c r="R2844" t="s">
        <v>3242</v>
      </c>
      <c r="S2844">
        <f t="shared" si="159"/>
        <v>15.735071232342261</v>
      </c>
    </row>
    <row r="2845" spans="1:19" ht="22" customHeight="1" x14ac:dyDescent="0.3">
      <c r="A2845" s="2">
        <v>42036</v>
      </c>
      <c r="B2845" s="16" t="str">
        <f t="shared" si="157"/>
        <v>February, 2015</v>
      </c>
      <c r="C2845" s="16" t="str">
        <f t="shared" si="158"/>
        <v>February, 2015´</v>
      </c>
      <c r="D2845" s="3" t="s">
        <v>31</v>
      </c>
      <c r="E2845" s="11" t="s">
        <v>3316</v>
      </c>
      <c r="F2845" s="3" t="s">
        <v>1873</v>
      </c>
      <c r="G2845" s="3" t="s">
        <v>1676</v>
      </c>
      <c r="H2845" s="3" t="s">
        <v>91</v>
      </c>
      <c r="I2845" s="3" t="s">
        <v>45</v>
      </c>
      <c r="J2845" s="3" t="s">
        <v>34</v>
      </c>
      <c r="K2845" s="3" t="s">
        <v>205</v>
      </c>
      <c r="L2845" s="3" t="s">
        <v>3166</v>
      </c>
      <c r="M2845" s="4">
        <v>49320</v>
      </c>
      <c r="N2845" s="4">
        <v>49.32</v>
      </c>
      <c r="O2845" s="4">
        <v>776000</v>
      </c>
      <c r="P2845" t="str">
        <f t="shared" si="162"/>
        <v>Mancozeb</v>
      </c>
      <c r="Q2845" t="s">
        <v>3231</v>
      </c>
      <c r="R2845" t="s">
        <v>3242</v>
      </c>
      <c r="S2845">
        <f t="shared" si="159"/>
        <v>15.733982157339822</v>
      </c>
    </row>
    <row r="2846" spans="1:19" ht="22" customHeight="1" x14ac:dyDescent="0.3">
      <c r="A2846" s="5">
        <v>42036</v>
      </c>
      <c r="B2846" s="16" t="str">
        <f t="shared" si="157"/>
        <v>February, 2015</v>
      </c>
      <c r="C2846" s="16" t="str">
        <f t="shared" si="158"/>
        <v>February, 2015´</v>
      </c>
      <c r="D2846" s="6" t="s">
        <v>31</v>
      </c>
      <c r="E2846" s="11" t="s">
        <v>3316</v>
      </c>
      <c r="F2846" s="6" t="s">
        <v>1873</v>
      </c>
      <c r="G2846" s="6" t="s">
        <v>1676</v>
      </c>
      <c r="H2846" s="6" t="s">
        <v>91</v>
      </c>
      <c r="I2846" s="6" t="s">
        <v>45</v>
      </c>
      <c r="J2846" s="6" t="s">
        <v>34</v>
      </c>
      <c r="K2846" s="6" t="s">
        <v>205</v>
      </c>
      <c r="L2846" s="6" t="s">
        <v>3183</v>
      </c>
      <c r="M2846" s="7">
        <v>49968</v>
      </c>
      <c r="N2846" s="7">
        <v>49.97</v>
      </c>
      <c r="O2846" s="7">
        <v>786000</v>
      </c>
      <c r="P2846" t="str">
        <f t="shared" si="162"/>
        <v>Mancozeb</v>
      </c>
      <c r="Q2846" t="s">
        <v>3231</v>
      </c>
      <c r="R2846" t="s">
        <v>3242</v>
      </c>
      <c r="S2846">
        <f t="shared" si="159"/>
        <v>15.730067243035542</v>
      </c>
    </row>
    <row r="2847" spans="1:19" ht="22" customHeight="1" x14ac:dyDescent="0.3">
      <c r="A2847" s="2">
        <v>42036</v>
      </c>
      <c r="B2847" s="16" t="str">
        <f t="shared" si="157"/>
        <v>February, 2015</v>
      </c>
      <c r="C2847" s="16" t="str">
        <f t="shared" si="158"/>
        <v>February, 2015´</v>
      </c>
      <c r="D2847" s="3" t="s">
        <v>31</v>
      </c>
      <c r="E2847" s="11" t="s">
        <v>3316</v>
      </c>
      <c r="F2847" s="3" t="s">
        <v>1873</v>
      </c>
      <c r="G2847" s="3" t="s">
        <v>1676</v>
      </c>
      <c r="H2847" s="3" t="s">
        <v>91</v>
      </c>
      <c r="I2847" s="3" t="s">
        <v>45</v>
      </c>
      <c r="J2847" s="3" t="s">
        <v>34</v>
      </c>
      <c r="K2847" s="3" t="s">
        <v>205</v>
      </c>
      <c r="L2847" s="3" t="s">
        <v>3184</v>
      </c>
      <c r="M2847" s="4">
        <v>98640</v>
      </c>
      <c r="N2847" s="4">
        <v>98.64</v>
      </c>
      <c r="O2847" s="4">
        <v>1552000</v>
      </c>
      <c r="P2847" t="str">
        <f t="shared" si="162"/>
        <v>Mancozeb</v>
      </c>
      <c r="Q2847" t="s">
        <v>3231</v>
      </c>
      <c r="R2847" t="s">
        <v>3242</v>
      </c>
      <c r="S2847">
        <f t="shared" si="159"/>
        <v>15.733982157339822</v>
      </c>
    </row>
    <row r="2848" spans="1:19" ht="22" customHeight="1" x14ac:dyDescent="0.3">
      <c r="A2848" s="5">
        <v>42007</v>
      </c>
      <c r="B2848" s="16" t="str">
        <f t="shared" si="157"/>
        <v>January, 2015</v>
      </c>
      <c r="C2848" s="16" t="str">
        <f t="shared" si="158"/>
        <v>January, 2015´</v>
      </c>
      <c r="D2848" s="6" t="s">
        <v>31</v>
      </c>
      <c r="E2848" s="11" t="s">
        <v>3316</v>
      </c>
      <c r="F2848" s="6" t="s">
        <v>1873</v>
      </c>
      <c r="G2848" s="6" t="s">
        <v>1676</v>
      </c>
      <c r="H2848" s="6" t="s">
        <v>91</v>
      </c>
      <c r="I2848" s="6" t="s">
        <v>45</v>
      </c>
      <c r="J2848" s="6" t="s">
        <v>34</v>
      </c>
      <c r="K2848" s="6" t="s">
        <v>205</v>
      </c>
      <c r="L2848" s="14" t="s">
        <v>3185</v>
      </c>
      <c r="M2848" s="7">
        <v>24984</v>
      </c>
      <c r="N2848" s="7">
        <v>24.98</v>
      </c>
      <c r="O2848" s="7">
        <v>387000</v>
      </c>
      <c r="P2848" t="str">
        <f t="shared" si="162"/>
        <v>Mancozeb</v>
      </c>
      <c r="Q2848" t="s">
        <v>3231</v>
      </c>
      <c r="R2848" t="s">
        <v>3242</v>
      </c>
      <c r="S2848">
        <f t="shared" si="159"/>
        <v>15.489913544668587</v>
      </c>
    </row>
    <row r="2849" spans="1:19" ht="22" customHeight="1" x14ac:dyDescent="0.3">
      <c r="A2849" s="2">
        <v>42007</v>
      </c>
      <c r="B2849" s="16" t="str">
        <f t="shared" si="157"/>
        <v>January, 2015</v>
      </c>
      <c r="C2849" s="16" t="str">
        <f t="shared" si="158"/>
        <v>January, 2015´</v>
      </c>
      <c r="D2849" s="3" t="s">
        <v>31</v>
      </c>
      <c r="E2849" s="11" t="s">
        <v>3316</v>
      </c>
      <c r="F2849" s="3" t="s">
        <v>1873</v>
      </c>
      <c r="G2849" s="3" t="s">
        <v>1676</v>
      </c>
      <c r="H2849" s="3" t="s">
        <v>91</v>
      </c>
      <c r="I2849" s="3" t="s">
        <v>45</v>
      </c>
      <c r="J2849" s="3" t="s">
        <v>34</v>
      </c>
      <c r="K2849" s="3" t="s">
        <v>205</v>
      </c>
      <c r="L2849" s="3" t="s">
        <v>3056</v>
      </c>
      <c r="M2849" s="4">
        <v>24984</v>
      </c>
      <c r="N2849" s="4">
        <v>24.98</v>
      </c>
      <c r="O2849" s="4">
        <v>387000</v>
      </c>
      <c r="P2849" t="str">
        <f t="shared" si="162"/>
        <v>Mancozeb</v>
      </c>
      <c r="Q2849" t="s">
        <v>3231</v>
      </c>
      <c r="R2849" t="s">
        <v>3242</v>
      </c>
      <c r="S2849">
        <f t="shared" si="159"/>
        <v>15.489913544668587</v>
      </c>
    </row>
    <row r="2850" spans="1:19" ht="22" customHeight="1" x14ac:dyDescent="0.3">
      <c r="A2850" s="5">
        <v>42007</v>
      </c>
      <c r="B2850" s="16" t="str">
        <f t="shared" si="157"/>
        <v>January, 2015</v>
      </c>
      <c r="C2850" s="16" t="str">
        <f t="shared" si="158"/>
        <v>January, 2015´</v>
      </c>
      <c r="D2850" s="6" t="s">
        <v>31</v>
      </c>
      <c r="E2850" s="11" t="s">
        <v>3316</v>
      </c>
      <c r="F2850" s="6" t="s">
        <v>1873</v>
      </c>
      <c r="G2850" s="6" t="s">
        <v>625</v>
      </c>
      <c r="H2850" s="6" t="s">
        <v>629</v>
      </c>
      <c r="I2850" s="6" t="s">
        <v>45</v>
      </c>
      <c r="J2850" s="6" t="s">
        <v>34</v>
      </c>
      <c r="K2850" s="6" t="s">
        <v>2489</v>
      </c>
      <c r="L2850" s="6" t="s">
        <v>3186</v>
      </c>
      <c r="M2850" s="7">
        <v>16935</v>
      </c>
      <c r="N2850" s="7">
        <v>16.93</v>
      </c>
      <c r="O2850" s="7">
        <v>130000</v>
      </c>
      <c r="P2850" t="str">
        <f>IF(ISNUMBER(SEARCH("NICOSULFURONTECHNICAL",L2850)),"Nicosulfuron",IF(ISNUMBER(SEARCH("CITRASHINE",L2850)),"General Foods Aditives",IF(ISNUMBER(SEARCH("CHLORIMURON",L2850)),"Chlorimuron-ethyl",IF(ISNUMBER(SEARCH("LUFENURON",L2850)),"Lufenuron","FIX IT!"))))</f>
        <v>General Foods Aditives</v>
      </c>
      <c r="Q2850" t="s">
        <v>3263</v>
      </c>
      <c r="R2850" t="s">
        <v>3264</v>
      </c>
      <c r="S2850">
        <f t="shared" si="159"/>
        <v>7.6764098021848239</v>
      </c>
    </row>
    <row r="2851" spans="1:19" ht="22" customHeight="1" x14ac:dyDescent="0.3">
      <c r="A2851" s="2">
        <v>42007</v>
      </c>
      <c r="B2851" s="16" t="str">
        <f t="shared" si="157"/>
        <v>January, 2015</v>
      </c>
      <c r="C2851" s="16" t="str">
        <f t="shared" si="158"/>
        <v>January, 2015´</v>
      </c>
      <c r="D2851" s="3" t="s">
        <v>31</v>
      </c>
      <c r="E2851" s="11" t="s">
        <v>3316</v>
      </c>
      <c r="F2851" s="3" t="s">
        <v>1873</v>
      </c>
      <c r="G2851" s="3" t="s">
        <v>1676</v>
      </c>
      <c r="H2851" s="3" t="s">
        <v>91</v>
      </c>
      <c r="I2851" s="3" t="s">
        <v>45</v>
      </c>
      <c r="J2851" s="3" t="s">
        <v>34</v>
      </c>
      <c r="K2851" s="3" t="s">
        <v>205</v>
      </c>
      <c r="L2851" s="3" t="s">
        <v>3187</v>
      </c>
      <c r="M2851" s="4">
        <v>73980</v>
      </c>
      <c r="N2851" s="4">
        <v>73.98</v>
      </c>
      <c r="O2851" s="4">
        <v>1147000</v>
      </c>
      <c r="P2851" t="str">
        <f t="shared" si="162"/>
        <v>Mancozeb</v>
      </c>
      <c r="Q2851" t="s">
        <v>3231</v>
      </c>
      <c r="R2851" t="s">
        <v>3242</v>
      </c>
      <c r="S2851">
        <f t="shared" si="159"/>
        <v>15.50419032170857</v>
      </c>
    </row>
    <row r="2852" spans="1:19" ht="22" customHeight="1" x14ac:dyDescent="0.3">
      <c r="A2852" s="5">
        <v>42006</v>
      </c>
      <c r="B2852" s="16" t="str">
        <f t="shared" si="157"/>
        <v>January, 2015</v>
      </c>
      <c r="C2852" s="16" t="str">
        <f t="shared" si="158"/>
        <v>January, 2015´</v>
      </c>
      <c r="D2852" s="6" t="s">
        <v>31</v>
      </c>
      <c r="E2852" s="11" t="s">
        <v>3316</v>
      </c>
      <c r="F2852" s="6" t="s">
        <v>1873</v>
      </c>
      <c r="G2852" s="6" t="s">
        <v>3060</v>
      </c>
      <c r="H2852" s="6" t="s">
        <v>122</v>
      </c>
      <c r="I2852" s="6" t="s">
        <v>45</v>
      </c>
      <c r="J2852" s="6" t="s">
        <v>34</v>
      </c>
      <c r="K2852" s="6" t="s">
        <v>971</v>
      </c>
      <c r="L2852" s="6" t="s">
        <v>3188</v>
      </c>
      <c r="M2852" s="7">
        <v>48384</v>
      </c>
      <c r="N2852" s="7">
        <v>48.38</v>
      </c>
      <c r="O2852" s="7">
        <v>920000</v>
      </c>
      <c r="P2852" t="str">
        <f t="shared" ref="P2852" si="163">IF(ISNUMBER(SEARCH("BIORISK",L2852)),"Fertilizer",IF(ISNUMBER(SEARCH("DIFLUBENZURON",L2852)),"Diflubenzuron",IF(ISNUMBER(SEARCH("K-TIONIC",L2852)),"Fulvic Acids Fertilizers",IF(ISNUMBER(SEARCH("INICIATE",L2852)),"Fipronil",IF(ISNUMBER(SEARCH("FIPRONIL",L2852)),"Fipronil",IF(ISNUMBER(SEARCH("STAGE",L2852)),"Clomazone",IF(ISNUMBER(SEARCH("CLOMAZONE",L2852)),"Clomazone",IF(ISNUMBER(SEARCH("UNIMARK",L2852)),"Metribuzin",IF(ISNUMBER(SEARCH("RIBUZIN",L2852)),"Metribuzin",IF(ISNUMBER(SEARCH("UNITOP",L2852)),"Not Identified","FIX IT!"))))))))))</f>
        <v>Diflubenzuron</v>
      </c>
      <c r="Q2852" t="s">
        <v>3215</v>
      </c>
      <c r="R2852" t="s">
        <v>3253</v>
      </c>
      <c r="S2852">
        <f t="shared" si="159"/>
        <v>19.014550264550266</v>
      </c>
    </row>
  </sheetData>
  <autoFilter ref="A1:V2852" xr:uid="{08E6F197-E909-48C1-B0AE-470159238C25}"/>
  <phoneticPr fontId="12"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showGridLines="0" showOutlineSymbols="0" showWhiteSpace="0" workbookViewId="0"/>
  </sheetViews>
  <sheetFormatPr defaultRowHeight="14" x14ac:dyDescent="0.3"/>
  <cols>
    <col min="1" max="1" width="3" bestFit="1" customWidth="1"/>
    <col min="2" max="2" width="54.33203125" bestFit="1" customWidth="1"/>
  </cols>
  <sheetData>
    <row r="1" spans="1:2" ht="8" customHeight="1" x14ac:dyDescent="0.3"/>
    <row r="2" spans="1:2" ht="45" customHeight="1" x14ac:dyDescent="0.3"/>
    <row r="3" spans="1:2" ht="22" customHeight="1" x14ac:dyDescent="0.3">
      <c r="A3" s="7" t="s">
        <v>68</v>
      </c>
      <c r="B3" s="10" t="s">
        <v>3189</v>
      </c>
    </row>
    <row r="4" spans="1:2" ht="22" customHeight="1" x14ac:dyDescent="0.3">
      <c r="A4" s="7" t="s">
        <v>68</v>
      </c>
      <c r="B4" s="10"/>
    </row>
    <row r="5" spans="1:2" ht="22" customHeight="1" x14ac:dyDescent="0.3">
      <c r="A5" s="7" t="s">
        <v>68</v>
      </c>
      <c r="B5" s="10" t="s">
        <v>3190</v>
      </c>
    </row>
    <row r="6" spans="1:2" ht="22" customHeight="1" x14ac:dyDescent="0.3">
      <c r="A6" s="7" t="s">
        <v>68</v>
      </c>
      <c r="B6" s="10" t="s">
        <v>3191</v>
      </c>
    </row>
    <row r="7" spans="1:2" ht="22" customHeight="1" x14ac:dyDescent="0.3">
      <c r="A7" s="7" t="s">
        <v>68</v>
      </c>
      <c r="B7" s="6" t="s">
        <v>68</v>
      </c>
    </row>
    <row r="8" spans="1:2" ht="22" customHeight="1" x14ac:dyDescent="0.3">
      <c r="A8" s="7" t="s">
        <v>68</v>
      </c>
      <c r="B8" s="6" t="s">
        <v>3192</v>
      </c>
    </row>
    <row r="9" spans="1:2" ht="22" customHeight="1" x14ac:dyDescent="0.3">
      <c r="A9" s="7" t="s">
        <v>68</v>
      </c>
      <c r="B9" s="6" t="s">
        <v>3193</v>
      </c>
    </row>
    <row r="10" spans="1:2" ht="22" customHeight="1" x14ac:dyDescent="0.3">
      <c r="A10" s="7" t="s">
        <v>68</v>
      </c>
    </row>
    <row r="11" spans="1:2" ht="22" customHeight="1" x14ac:dyDescent="0.3">
      <c r="A11" s="7" t="s">
        <v>68</v>
      </c>
      <c r="B11" s="6" t="s">
        <v>3194</v>
      </c>
    </row>
  </sheetData>
  <hyperlinks>
    <hyperlink ref="B3" r:id="rId1" xr:uid="{00000000-0004-0000-0100-000000000000}"/>
    <hyperlink ref="B4" r:id="rId2" display="tel:" xr:uid="{00000000-0004-0000-0100-000001000000}"/>
    <hyperlink ref="B5" r:id="rId3" xr:uid="{00000000-0004-0000-0100-000002000000}"/>
    <hyperlink ref="B6" r:id="rId4" xr:uid="{00000000-0004-0000-0100-000003000000}"/>
  </hyperlinks>
  <pageMargins left="0.75" right="0.75" top="1" bottom="1" header="0.5" footer="0.5"/>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AA83C779EDFF14C981114D9A5F3EE80" ma:contentTypeVersion="6" ma:contentTypeDescription="Create a new document." ma:contentTypeScope="" ma:versionID="5c090cb575d48b4eef17ab7ca54e02a2">
  <xsd:schema xmlns:xsd="http://www.w3.org/2001/XMLSchema" xmlns:xs="http://www.w3.org/2001/XMLSchema" xmlns:p="http://schemas.microsoft.com/office/2006/metadata/properties" xmlns:ns2="0c4a58c3-9354-4a2e-b260-9c9c00838d0a" xmlns:ns3="dc2049d2-cb2e-4d72-9bcd-b2aaa4edb746" targetNamespace="http://schemas.microsoft.com/office/2006/metadata/properties" ma:root="true" ma:fieldsID="258cc51f07667eaa5c186797e37f97f0" ns2:_="" ns3:_="">
    <xsd:import namespace="0c4a58c3-9354-4a2e-b260-9c9c00838d0a"/>
    <xsd:import namespace="dc2049d2-cb2e-4d72-9bcd-b2aaa4edb74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4a58c3-9354-4a2e-b260-9c9c00838d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c2049d2-cb2e-4d72-9bcd-b2aaa4edb74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85C0BBA-E668-43AF-BF82-C2A58D31FB4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dd7e8ce6-c2c9-4a4d-adf1-189530bfb16e"/>
    <ds:schemaRef ds:uri="http://purl.org/dc/elements/1.1/"/>
    <ds:schemaRef ds:uri="http://schemas.microsoft.com/office/2006/metadata/properties"/>
    <ds:schemaRef ds:uri="63ece67b-9be8-4e85-bfe7-87bc0829ba5d"/>
    <ds:schemaRef ds:uri="http://www.w3.org/XML/1998/namespace"/>
    <ds:schemaRef ds:uri="http://purl.org/dc/dcmitype/"/>
  </ds:schemaRefs>
</ds:datastoreItem>
</file>

<file path=customXml/itemProps2.xml><?xml version="1.0" encoding="utf-8"?>
<ds:datastoreItem xmlns:ds="http://schemas.openxmlformats.org/officeDocument/2006/customXml" ds:itemID="{7F2DECB1-1BB9-4465-B514-B59AFF3649F0}">
  <ds:schemaRefs>
    <ds:schemaRef ds:uri="http://schemas.microsoft.com/sharepoint/v3/contenttype/forms"/>
  </ds:schemaRefs>
</ds:datastoreItem>
</file>

<file path=customXml/itemProps3.xml><?xml version="1.0" encoding="utf-8"?>
<ds:datastoreItem xmlns:ds="http://schemas.openxmlformats.org/officeDocument/2006/customXml" ds:itemID="{AC2F4B95-8D07-4754-8156-D580F83E729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Brazil Imports Shipments</vt:lpstr>
      <vt:lpstr>UPL B.I</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Barreto, Caique - Contractor</dc:creator>
  <cp:lastModifiedBy>Barreto, Caique - Contractor</cp:lastModifiedBy>
  <dcterms:created xsi:type="dcterms:W3CDTF">2020-09-02T19:45:22Z</dcterms:created>
  <dcterms:modified xsi:type="dcterms:W3CDTF">2020-09-09T20:52:09Z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2020-09-02T12:30:45Z</dcterms:creat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0x0101002AA83C779EDFF14C981114D9A5F3EE80</vt:lpwstr>
  </property>
</Properties>
</file>